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Z:\CUENTA PUBLICA 2024\"/>
    </mc:Choice>
  </mc:AlternateContent>
  <xr:revisionPtr revIDLastSave="0" documentId="13_ncr:1_{82D59031-F2A5-4E20-A2FF-BFB97DAE9255}" xr6:coauthVersionLast="47" xr6:coauthVersionMax="47" xr10:uidLastSave="{00000000-0000-0000-0000-000000000000}"/>
  <bookViews>
    <workbookView xWindow="-120" yWindow="-120" windowWidth="29040" windowHeight="15720" tabRatio="883" firstSheet="23" activeTab="29" xr2:uid="{00000000-000D-0000-FFFF-FFFF00000000}"/>
  </bookViews>
  <sheets>
    <sheet name="Anexo ejercicio" sheetId="56" state="hidden" r:id="rId1"/>
    <sheet name="BC Diciembre" sheetId="34" state="hidden" r:id="rId2"/>
    <sheet name="2023" sheetId="1" state="hidden" r:id="rId3"/>
    <sheet name="BC Dic20" sheetId="2" state="hidden" r:id="rId4"/>
    <sheet name="Contable" sheetId="80" r:id="rId5"/>
    <sheet name="1. Estado de actividades" sheetId="65" r:id="rId6"/>
    <sheet name="2. Edo. de situación financiera" sheetId="68" r:id="rId7"/>
    <sheet name="3. Edo de variación de la hda p" sheetId="69" r:id="rId8"/>
    <sheet name="4. Edo de cambios en sit financ" sheetId="66" r:id="rId9"/>
    <sheet name="5. Edo de flujos de efectivo " sheetId="67" r:id="rId10"/>
    <sheet name="6.Pasivos contingentes" sheetId="48" r:id="rId11"/>
    <sheet name="NOTAS" sheetId="99" r:id="rId12"/>
    <sheet name="8. Edo Analitico del Activo" sheetId="8" r:id="rId13"/>
    <sheet name="9. Edo analitico de la deuda y" sheetId="9" r:id="rId14"/>
    <sheet name="8.1" sheetId="45" state="hidden" r:id="rId15"/>
    <sheet name="III. Presupuestal" sheetId="50" r:id="rId16"/>
    <sheet name="10. Edo analitico del ingreso" sheetId="86" r:id="rId17"/>
    <sheet name="11. Presupuesto clasif admva" sheetId="87" r:id="rId18"/>
    <sheet name="12. Presupuesto por tipo de gto" sheetId="88" r:id="rId19"/>
    <sheet name="13. Clasif.x ObjetoGasto" sheetId="89" r:id="rId20"/>
    <sheet name="14. Presupuesto finalidad y fun" sheetId="90" r:id="rId21"/>
    <sheet name="15. Endeudamiento neto" sheetId="91" r:id="rId22"/>
    <sheet name="16. Intereses de la deuda" sheetId="92" r:id="rId23"/>
    <sheet name="17. Indicadores de postura fisc" sheetId="93" r:id="rId24"/>
    <sheet name="IV. Programatica" sheetId="51" r:id="rId25"/>
    <sheet name="21.2 Bienes Tecnologicos" sheetId="39" state="hidden" r:id="rId26"/>
    <sheet name="18. Gto por cat programatica" sheetId="94" r:id="rId27"/>
    <sheet name="19.MIR" sheetId="95" r:id="rId28"/>
    <sheet name="20 MIR" sheetId="96" r:id="rId29"/>
    <sheet name="21. Relación Bienes muebles " sheetId="71" r:id="rId30"/>
    <sheet name=" Relación Bienes en comodato" sheetId="70" r:id="rId31"/>
    <sheet name="22. Relación Bienes inmuebles" sheetId="29" r:id="rId32"/>
    <sheet name="23. Cuentas bancarias" sheetId="30" r:id="rId33"/>
    <sheet name="24. Relación de esquemas bursat" sheetId="31" r:id="rId34"/>
    <sheet name="LDF 7a" sheetId="97" r:id="rId35"/>
    <sheet name="LDF7 b" sheetId="98" r:id="rId36"/>
    <sheet name="LDF 7c" sheetId="42" r:id="rId37"/>
    <sheet name="LDF 7d" sheetId="43" r:id="rId38"/>
    <sheet name="Ingresos (adecuaciones)" sheetId="32" state="hidden" r:id="rId39"/>
    <sheet name="Transferencias finales FF" sheetId="33" state="hidden" r:id="rId40"/>
  </sheets>
  <definedNames>
    <definedName name="__123Graph_DGráfico2" localSheetId="17">#REF!</definedName>
    <definedName name="__123Graph_DGráfico2" localSheetId="31">#REF!</definedName>
    <definedName name="__123Graph_DGráfico2" localSheetId="13">#REF!</definedName>
    <definedName name="__123Graph_DGráfico2" localSheetId="39">#REF!</definedName>
    <definedName name="__123Graph_DGráfico2">#REF!</definedName>
    <definedName name="_Fill" localSheetId="17">#REF!</definedName>
    <definedName name="_Fill" localSheetId="31">#REF!</definedName>
    <definedName name="_Fill" localSheetId="13">#REF!</definedName>
    <definedName name="_Fill" localSheetId="38">#REF!</definedName>
    <definedName name="_Fill" localSheetId="39">#REF!</definedName>
    <definedName name="_Fill">#REF!</definedName>
    <definedName name="_xlnm._FilterDatabase" localSheetId="30" hidden="1">' Relación Bienes en comodato'!$B$6:$G$3622</definedName>
    <definedName name="_xlnm._FilterDatabase" localSheetId="29" hidden="1">'21. Relación Bienes muebles '!$B$6:$H$4521</definedName>
    <definedName name="_ftn1" localSheetId="16">#REF!</definedName>
    <definedName name="_ftn1" localSheetId="17">#REF!</definedName>
    <definedName name="_ftn2" localSheetId="16">#REF!</definedName>
    <definedName name="_ftn2" localSheetId="17">#REF!</definedName>
    <definedName name="_ftn3" localSheetId="16">#REF!</definedName>
    <definedName name="_ftn3" localSheetId="17">#REF!</definedName>
    <definedName name="_ftnref1" localSheetId="16">'10. Edo analitico del ingreso'!$B$31</definedName>
    <definedName name="_ftnref1" localSheetId="17">#REF!</definedName>
    <definedName name="_ftnref2" localSheetId="16">'10. Edo analitico del ingreso'!$B$32</definedName>
    <definedName name="_ftnref2" localSheetId="17">#REF!</definedName>
    <definedName name="_ftnref3" localSheetId="16">'10. Edo analitico del ingreso'!#REF!</definedName>
    <definedName name="_ftnref3" localSheetId="17">#REF!</definedName>
    <definedName name="a" localSheetId="17">#REF!</definedName>
    <definedName name="a" localSheetId="31">#REF!</definedName>
    <definedName name="a" localSheetId="13">#REF!</definedName>
    <definedName name="a" localSheetId="38">#REF!</definedName>
    <definedName name="a" localSheetId="39">#REF!</definedName>
    <definedName name="a">#REF!</definedName>
    <definedName name="ABRIL2" localSheetId="17">#REF!</definedName>
    <definedName name="ABRIL2" localSheetId="31">#REF!</definedName>
    <definedName name="ABRIL2" localSheetId="13">#REF!</definedName>
    <definedName name="ABRIL2" localSheetId="38">#REF!</definedName>
    <definedName name="ABRIL2" localSheetId="39">#REF!</definedName>
    <definedName name="ABRIL2">#REF!</definedName>
    <definedName name="ABRIL3" localSheetId="17">#REF!</definedName>
    <definedName name="ABRIL3" localSheetId="31">#REF!</definedName>
    <definedName name="ABRIL3" localSheetId="13">#REF!</definedName>
    <definedName name="ABRIL3" localSheetId="38">#REF!</definedName>
    <definedName name="ABRIL3" localSheetId="39">#REF!</definedName>
    <definedName name="ABRIL3">#REF!</definedName>
    <definedName name="Apoyo" localSheetId="17">#REF!</definedName>
    <definedName name="Apoyo" localSheetId="31">#REF!</definedName>
    <definedName name="Apoyo" localSheetId="13">#REF!</definedName>
    <definedName name="Apoyo" localSheetId="39">#REF!</definedName>
    <definedName name="Apoyo">#REF!</definedName>
    <definedName name="_xlnm.Print_Area" localSheetId="30">' Relación Bienes en comodato'!$B$1:$G$3635</definedName>
    <definedName name="_xlnm.Print_Area" localSheetId="16">'10. Edo analitico del ingreso'!$B$2:$H$60</definedName>
    <definedName name="_xlnm.Print_Area" localSheetId="17">'11. Presupuesto clasif admva'!$B$2:$H$43</definedName>
    <definedName name="_xlnm.Print_Area" localSheetId="18">'12. Presupuesto por tipo de gto'!$B$2:$H$36</definedName>
    <definedName name="_xlnm.Print_Area" localSheetId="19">'13. Clasif.x ObjetoGasto'!$B$2:$H$104</definedName>
    <definedName name="_xlnm.Print_Area" localSheetId="20">'14. Presupuesto finalidad y fun'!$B$2:$H$58</definedName>
    <definedName name="_xlnm.Print_Area" localSheetId="21">'15. Endeudamiento neto'!$B$2:$E$36</definedName>
    <definedName name="_xlnm.Print_Area" localSheetId="22">'16. Intereses de la deuda'!$B$2:$D$34</definedName>
    <definedName name="_xlnm.Print_Area" localSheetId="23">'17. Indicadores de postura fisc'!$A$1:$F$39</definedName>
    <definedName name="_xlnm.Print_Area" localSheetId="26">'18. Gto por cat programatica'!$A$2:$H$58</definedName>
    <definedName name="_xlnm.Print_Area" localSheetId="28">'20 MIR'!$A$1:$Q$52</definedName>
    <definedName name="_xlnm.Print_Area" localSheetId="29">'21. Relación Bienes muebles '!$B$1:$G$4520</definedName>
    <definedName name="_xlnm.Print_Area" localSheetId="32">'23. Cuentas bancarias'!$A$1:$G$39</definedName>
    <definedName name="_xlnm.Print_Area" localSheetId="14">'8.1'!$A$1:$M$47</definedName>
    <definedName name="_xlnm.Print_Area" localSheetId="13">'9. Edo analitico de la deuda y'!$A$1:$G$53</definedName>
    <definedName name="_xlnm.Print_Area" localSheetId="4">Contable!$B$11:$K$27</definedName>
    <definedName name="_xlnm.Print_Area" localSheetId="15">'III. Presupuestal'!$B$8:$L$29</definedName>
    <definedName name="_xlnm.Print_Area" localSheetId="24">'IV. Programatica'!$B$11:$L$30</definedName>
    <definedName name="_xlnm.Print_Area" localSheetId="34">'LDF 7a'!$A$1:$H$63</definedName>
    <definedName name="_xlnm.Print_Area" localSheetId="36">'LDF 7c'!$A$1:$H$64</definedName>
    <definedName name="_xlnm.Print_Area" localSheetId="37">'LDF 7d'!$A$1:$H$51</definedName>
    <definedName name="b" localSheetId="17">#REF!</definedName>
    <definedName name="b" localSheetId="31">#REF!</definedName>
    <definedName name="b" localSheetId="13">#REF!</definedName>
    <definedName name="b" localSheetId="38">#REF!</definedName>
    <definedName name="b" localSheetId="39">#REF!</definedName>
    <definedName name="b">#REF!</definedName>
    <definedName name="BASEDATOS" localSheetId="17">#REF!</definedName>
    <definedName name="BASEDATOS" localSheetId="31">#REF!</definedName>
    <definedName name="BASEDATOS" localSheetId="13">#REF!</definedName>
    <definedName name="BASEDATOS" localSheetId="38">#REF!</definedName>
    <definedName name="BASEDATOS" localSheetId="39">#REF!</definedName>
    <definedName name="BASEDATOS">#REF!</definedName>
    <definedName name="BD" localSheetId="17">#REF!</definedName>
    <definedName name="BD" localSheetId="31">#REF!</definedName>
    <definedName name="BD" localSheetId="13">#REF!</definedName>
    <definedName name="BD" localSheetId="38">#REF!</definedName>
    <definedName name="BD" localSheetId="39">#REF!</definedName>
    <definedName name="BD">#REF!</definedName>
    <definedName name="calenda" localSheetId="17">#REF!</definedName>
    <definedName name="calenda" localSheetId="31">#REF!</definedName>
    <definedName name="calenda" localSheetId="13">#REF!</definedName>
    <definedName name="calenda" localSheetId="38">#REF!</definedName>
    <definedName name="calenda" localSheetId="39">#REF!</definedName>
    <definedName name="calenda">#REF!</definedName>
    <definedName name="d" localSheetId="17">#REF!</definedName>
    <definedName name="d" localSheetId="31">#REF!</definedName>
    <definedName name="d" localSheetId="13">#REF!</definedName>
    <definedName name="d" localSheetId="38">#REF!</definedName>
    <definedName name="d" localSheetId="39">#REF!</definedName>
    <definedName name="d">#REF!</definedName>
    <definedName name="EXPEDIENTESDJR" localSheetId="17">#REF!</definedName>
    <definedName name="EXPEDIENTESDJR" localSheetId="31">#REF!</definedName>
    <definedName name="EXPEDIENTESDJR" localSheetId="13">#REF!</definedName>
    <definedName name="EXPEDIENTESDJR" localSheetId="38">#REF!</definedName>
    <definedName name="EXPEDIENTESDJR" localSheetId="39">#REF!</definedName>
    <definedName name="EXPEDIENTESDJR">#REF!</definedName>
    <definedName name="febrero" localSheetId="17">#REF!</definedName>
    <definedName name="febrero" localSheetId="31">#REF!</definedName>
    <definedName name="febrero" localSheetId="13">#REF!</definedName>
    <definedName name="febrero" localSheetId="38">#REF!</definedName>
    <definedName name="febrero" localSheetId="39">#REF!</definedName>
    <definedName name="febrero">#REF!</definedName>
    <definedName name="g" localSheetId="17">#REF!</definedName>
    <definedName name="g" localSheetId="31">#REF!</definedName>
    <definedName name="g" localSheetId="13">#REF!</definedName>
    <definedName name="g" localSheetId="38">#REF!</definedName>
    <definedName name="g" localSheetId="39">#REF!</definedName>
    <definedName name="g">#REF!</definedName>
    <definedName name="hola" localSheetId="17">#REF!</definedName>
    <definedName name="hola" localSheetId="31">#REF!</definedName>
    <definedName name="hola" localSheetId="13">#REF!</definedName>
    <definedName name="hola" localSheetId="39">#REF!</definedName>
    <definedName name="hola">#REF!</definedName>
    <definedName name="i" localSheetId="17">#REF!</definedName>
    <definedName name="i" localSheetId="31">#REF!</definedName>
    <definedName name="i" localSheetId="13">#REF!</definedName>
    <definedName name="i" localSheetId="39">#REF!</definedName>
    <definedName name="i">#REF!</definedName>
    <definedName name="indicador" localSheetId="17">#REF!</definedName>
    <definedName name="indicador" localSheetId="31">#REF!</definedName>
    <definedName name="indicador" localSheetId="13">#REF!</definedName>
    <definedName name="indicador" localSheetId="39">#REF!</definedName>
    <definedName name="indicador">#REF!</definedName>
    <definedName name="juicio" localSheetId="17">#REF!</definedName>
    <definedName name="juicio" localSheetId="31">#REF!</definedName>
    <definedName name="juicio" localSheetId="13">#REF!</definedName>
    <definedName name="juicio" localSheetId="39">#REF!</definedName>
    <definedName name="juicio">#REF!</definedName>
    <definedName name="m" localSheetId="17">#REF!</definedName>
    <definedName name="m" localSheetId="31">#REF!</definedName>
    <definedName name="m" localSheetId="13">#REF!</definedName>
    <definedName name="m" localSheetId="38">#REF!</definedName>
    <definedName name="m" localSheetId="39">#REF!</definedName>
    <definedName name="m">#REF!</definedName>
    <definedName name="mayo" localSheetId="17">#REF!</definedName>
    <definedName name="mayo" localSheetId="31">#REF!</definedName>
    <definedName name="mayo" localSheetId="13">#REF!</definedName>
    <definedName name="mayo" localSheetId="38">#REF!</definedName>
    <definedName name="mayo" localSheetId="39">#REF!</definedName>
    <definedName name="mayo">#REF!</definedName>
    <definedName name="mayo1" localSheetId="17">#REF!</definedName>
    <definedName name="mayo1" localSheetId="31">#REF!</definedName>
    <definedName name="mayo1" localSheetId="13">#REF!</definedName>
    <definedName name="mayo1" localSheetId="38">#REF!</definedName>
    <definedName name="mayo1" localSheetId="39">#REF!</definedName>
    <definedName name="mayo1">#REF!</definedName>
    <definedName name="mayo2" localSheetId="17">#REF!</definedName>
    <definedName name="mayo2" localSheetId="31">#REF!</definedName>
    <definedName name="mayo2" localSheetId="13">#REF!</definedName>
    <definedName name="mayo2" localSheetId="38">#REF!</definedName>
    <definedName name="mayo2" localSheetId="39">#REF!</definedName>
    <definedName name="mayo2">#REF!</definedName>
    <definedName name="plantilla" localSheetId="17">#REF!</definedName>
    <definedName name="plantilla" localSheetId="31">#REF!</definedName>
    <definedName name="plantilla" localSheetId="13">#REF!</definedName>
    <definedName name="plantilla" localSheetId="38">#REF!</definedName>
    <definedName name="plantilla" localSheetId="39">#REF!</definedName>
    <definedName name="plantilla">#REF!</definedName>
    <definedName name="Print_Area" localSheetId="31">'22. Relación Bienes inmuebles'!$B$3:$E$17</definedName>
    <definedName name="PROGRAMA" localSheetId="17">#REF!</definedName>
    <definedName name="PROGRAMA" localSheetId="31">#REF!</definedName>
    <definedName name="PROGRAMA" localSheetId="13">#REF!</definedName>
    <definedName name="PROGRAMA" localSheetId="38">#REF!</definedName>
    <definedName name="PROGRAMA" localSheetId="39">#REF!</definedName>
    <definedName name="PROGRAMA">#REF!</definedName>
    <definedName name="SegmentaciónDeDatos_NI_PA_DONDE_HACERNOS">#REF!</definedName>
    <definedName name="SegmentaciónDeDatos_PROPUESTA_PRIORIDAD__1">#REF!</definedName>
    <definedName name="SegmentaciónDeDatos_PROPUESTA_PRIORIDAD__2">#REF!</definedName>
    <definedName name="SegmentaciónDeDatos_PROPUESTA_PRIORIDAD__3">#REF!</definedName>
    <definedName name="SegmentaciónDeDatos_STATUS1">#REF!</definedName>
    <definedName name="SegmentaciónDeDatos_UP1">#REF!</definedName>
    <definedName name="_xlnm.Print_Titles" localSheetId="30">' Relación Bienes en comodato'!$6:$7</definedName>
    <definedName name="_xlnm.Print_Titles" localSheetId="19">'13. Clasif.x ObjetoGasto'!$2:$6</definedName>
    <definedName name="_xlnm.Print_Titles" localSheetId="28">'20 MIR'!$19:$19</definedName>
    <definedName name="_xlnm.Print_Titles" localSheetId="29">'21. Relación Bienes muebles '!$6:$7</definedName>
    <definedName name="Transferencia" localSheetId="17">#REF!</definedName>
    <definedName name="Transferencia" localSheetId="31">#REF!</definedName>
    <definedName name="Transferencia" localSheetId="13">#REF!</definedName>
    <definedName name="Transferencia" localSheetId="38">#REF!</definedName>
    <definedName name="Transferencia" localSheetId="39">#REF!</definedName>
    <definedName name="Transferenc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43" i="71" l="1"/>
  <c r="F2442" i="71"/>
  <c r="F2441" i="71"/>
  <c r="F2440" i="71"/>
  <c r="F8134" i="71" s="1"/>
  <c r="C35" i="98"/>
  <c r="G12" i="97"/>
  <c r="F12" i="97"/>
  <c r="E12" i="97"/>
  <c r="D12" i="97"/>
  <c r="D39" i="97" s="1"/>
  <c r="C12" i="97"/>
  <c r="C39" i="97" s="1"/>
  <c r="H41" i="97"/>
  <c r="G41" i="97"/>
  <c r="F41" i="97"/>
  <c r="E41" i="97"/>
  <c r="D41" i="97"/>
  <c r="C41" i="97"/>
  <c r="D35" i="98"/>
  <c r="H11" i="98"/>
  <c r="H35" i="98" s="1"/>
  <c r="G11" i="98"/>
  <c r="G35" i="98" s="1"/>
  <c r="F11" i="98"/>
  <c r="F35" i="98" s="1"/>
  <c r="E11" i="98"/>
  <c r="E35" i="98" s="1"/>
  <c r="D11" i="98"/>
  <c r="C11" i="98"/>
  <c r="H18" i="97"/>
  <c r="G39" i="97"/>
  <c r="F39" i="97"/>
  <c r="E39" i="97"/>
  <c r="E25" i="94"/>
  <c r="H25" i="94" s="1"/>
  <c r="G24" i="94"/>
  <c r="F24" i="94"/>
  <c r="F8" i="94" s="1"/>
  <c r="F48" i="94" s="1"/>
  <c r="D24" i="94"/>
  <c r="D8" i="94" s="1"/>
  <c r="D48" i="94" s="1"/>
  <c r="C24" i="94"/>
  <c r="E24" i="94" s="1"/>
  <c r="H24" i="94" s="1"/>
  <c r="G8" i="94"/>
  <c r="G48" i="94" s="1"/>
  <c r="F32" i="93"/>
  <c r="E32" i="93"/>
  <c r="D32" i="93"/>
  <c r="E13" i="93"/>
  <c r="F13" i="93" s="1"/>
  <c r="F12" i="93" s="1"/>
  <c r="E12" i="93"/>
  <c r="D12" i="93"/>
  <c r="D8" i="93"/>
  <c r="D16" i="93" s="1"/>
  <c r="D20" i="93" s="1"/>
  <c r="D24" i="93" s="1"/>
  <c r="E23" i="91"/>
  <c r="E25" i="91" s="1"/>
  <c r="F44" i="90"/>
  <c r="D44" i="90"/>
  <c r="C44" i="90"/>
  <c r="G27" i="90"/>
  <c r="F27" i="90"/>
  <c r="D27" i="90"/>
  <c r="C27" i="90"/>
  <c r="E27" i="90" s="1"/>
  <c r="H27" i="90" s="1"/>
  <c r="G18" i="90"/>
  <c r="H18" i="90" s="1"/>
  <c r="F18" i="90"/>
  <c r="E18" i="90"/>
  <c r="D18" i="90"/>
  <c r="C18" i="90"/>
  <c r="H11" i="90"/>
  <c r="E11" i="90"/>
  <c r="G8" i="90"/>
  <c r="G44" i="90" s="1"/>
  <c r="F8" i="90"/>
  <c r="E8" i="90"/>
  <c r="D8" i="90"/>
  <c r="C8" i="90"/>
  <c r="E85" i="89"/>
  <c r="H85" i="89" s="1"/>
  <c r="H84" i="89"/>
  <c r="E84" i="89"/>
  <c r="E83" i="89"/>
  <c r="H83" i="89" s="1"/>
  <c r="E82" i="89"/>
  <c r="H82" i="89" s="1"/>
  <c r="E81" i="89"/>
  <c r="H81" i="89" s="1"/>
  <c r="H80" i="89"/>
  <c r="E80" i="89"/>
  <c r="E79" i="89"/>
  <c r="H79" i="89" s="1"/>
  <c r="G78" i="89"/>
  <c r="F78" i="89"/>
  <c r="D78" i="89"/>
  <c r="C78" i="89"/>
  <c r="E78" i="89" s="1"/>
  <c r="H78" i="89" s="1"/>
  <c r="E76" i="89"/>
  <c r="H76" i="89" s="1"/>
  <c r="E75" i="89"/>
  <c r="H75" i="89" s="1"/>
  <c r="E74" i="89"/>
  <c r="H74" i="89" s="1"/>
  <c r="G73" i="89"/>
  <c r="F73" i="89"/>
  <c r="E73" i="89"/>
  <c r="H73" i="89" s="1"/>
  <c r="D73" i="89"/>
  <c r="C73" i="89"/>
  <c r="E71" i="89"/>
  <c r="H71" i="89" s="1"/>
  <c r="E70" i="89"/>
  <c r="H70" i="89" s="1"/>
  <c r="E69" i="89"/>
  <c r="H69" i="89" s="1"/>
  <c r="E68" i="89"/>
  <c r="H68" i="89" s="1"/>
  <c r="E67" i="89"/>
  <c r="H67" i="89" s="1"/>
  <c r="E66" i="89"/>
  <c r="H66" i="89" s="1"/>
  <c r="E65" i="89"/>
  <c r="H65" i="89" s="1"/>
  <c r="G64" i="89"/>
  <c r="F64" i="89"/>
  <c r="D64" i="89"/>
  <c r="C64" i="89"/>
  <c r="E64" i="89" s="1"/>
  <c r="H64" i="89" s="1"/>
  <c r="H62" i="89"/>
  <c r="H61" i="89"/>
  <c r="H60" i="89"/>
  <c r="G59" i="89"/>
  <c r="F59" i="89"/>
  <c r="D59" i="89"/>
  <c r="C59" i="89"/>
  <c r="E59" i="89" s="1"/>
  <c r="H59" i="89" s="1"/>
  <c r="H57" i="89"/>
  <c r="E57" i="89"/>
  <c r="H56" i="89"/>
  <c r="H55" i="89"/>
  <c r="E54" i="89"/>
  <c r="H54" i="89" s="1"/>
  <c r="H53" i="89"/>
  <c r="E52" i="89"/>
  <c r="H52" i="89" s="1"/>
  <c r="H51" i="89"/>
  <c r="H50" i="89"/>
  <c r="E50" i="89"/>
  <c r="E49" i="89"/>
  <c r="H49" i="89" s="1"/>
  <c r="G48" i="89"/>
  <c r="G87" i="89" s="1"/>
  <c r="F48" i="89"/>
  <c r="F87" i="89" s="1"/>
  <c r="D48" i="89"/>
  <c r="D87" i="89" s="1"/>
  <c r="C48" i="89"/>
  <c r="E48" i="89" s="1"/>
  <c r="H46" i="89"/>
  <c r="H45" i="89"/>
  <c r="H44" i="89"/>
  <c r="H43" i="89"/>
  <c r="H42" i="89"/>
  <c r="E41" i="89"/>
  <c r="H41" i="89" s="1"/>
  <c r="E40" i="89"/>
  <c r="H40" i="89" s="1"/>
  <c r="E39" i="89"/>
  <c r="H39" i="89" s="1"/>
  <c r="H38" i="89"/>
  <c r="G38" i="89"/>
  <c r="F38" i="89"/>
  <c r="E38" i="89"/>
  <c r="D38" i="89"/>
  <c r="C38" i="89"/>
  <c r="E36" i="89"/>
  <c r="H36" i="89" s="1"/>
  <c r="E35" i="89"/>
  <c r="H35" i="89" s="1"/>
  <c r="E34" i="89"/>
  <c r="H34" i="89" s="1"/>
  <c r="E33" i="89"/>
  <c r="H33" i="89" s="1"/>
  <c r="E32" i="89"/>
  <c r="H32" i="89" s="1"/>
  <c r="E31" i="89"/>
  <c r="H31" i="89" s="1"/>
  <c r="E30" i="89"/>
  <c r="H30" i="89" s="1"/>
  <c r="E29" i="89"/>
  <c r="H29" i="89" s="1"/>
  <c r="E28" i="89"/>
  <c r="H28" i="89" s="1"/>
  <c r="H27" i="89"/>
  <c r="G27" i="89"/>
  <c r="F27" i="89"/>
  <c r="E27" i="89"/>
  <c r="D27" i="89"/>
  <c r="C27" i="89"/>
  <c r="E25" i="89"/>
  <c r="H25" i="89" s="1"/>
  <c r="E24" i="89"/>
  <c r="H24" i="89" s="1"/>
  <c r="E23" i="89"/>
  <c r="H23" i="89" s="1"/>
  <c r="E22" i="89"/>
  <c r="H22" i="89" s="1"/>
  <c r="E21" i="89"/>
  <c r="H21" i="89" s="1"/>
  <c r="E20" i="89"/>
  <c r="H20" i="89" s="1"/>
  <c r="E19" i="89"/>
  <c r="H19" i="89" s="1"/>
  <c r="E18" i="89"/>
  <c r="H18" i="89" s="1"/>
  <c r="E17" i="89"/>
  <c r="G16" i="89"/>
  <c r="F16" i="89"/>
  <c r="E16" i="89"/>
  <c r="D16" i="89"/>
  <c r="C16" i="89"/>
  <c r="E14" i="89"/>
  <c r="H13" i="89"/>
  <c r="E13" i="89"/>
  <c r="E12" i="89"/>
  <c r="H12" i="89" s="1"/>
  <c r="H11" i="89"/>
  <c r="E11" i="89"/>
  <c r="E10" i="89"/>
  <c r="H10" i="89" s="1"/>
  <c r="E9" i="89"/>
  <c r="E8" i="89"/>
  <c r="H8" i="89" s="1"/>
  <c r="G7" i="89"/>
  <c r="F7" i="89"/>
  <c r="D7" i="89"/>
  <c r="C7" i="89"/>
  <c r="E7" i="89" s="1"/>
  <c r="H7" i="89" s="1"/>
  <c r="G21" i="88"/>
  <c r="F21" i="88"/>
  <c r="E21" i="88"/>
  <c r="D21" i="88"/>
  <c r="C21" i="88"/>
  <c r="H19" i="88"/>
  <c r="E19" i="88"/>
  <c r="E17" i="88"/>
  <c r="H17" i="88" s="1"/>
  <c r="E15" i="88"/>
  <c r="H15" i="88" s="1"/>
  <c r="H13" i="88"/>
  <c r="E13" i="88"/>
  <c r="H11" i="88"/>
  <c r="H21" i="88" s="1"/>
  <c r="E11" i="88"/>
  <c r="G31" i="87"/>
  <c r="F31" i="87"/>
  <c r="E31" i="87"/>
  <c r="D31" i="87"/>
  <c r="C31" i="87"/>
  <c r="H28" i="87"/>
  <c r="H31" i="87" s="1"/>
  <c r="E28" i="87"/>
  <c r="G10" i="87"/>
  <c r="F10" i="87"/>
  <c r="E10" i="87"/>
  <c r="D10" i="87"/>
  <c r="C10" i="87"/>
  <c r="H9" i="87"/>
  <c r="H10" i="87" s="1"/>
  <c r="E9" i="87"/>
  <c r="F45" i="86"/>
  <c r="E44" i="86"/>
  <c r="E43" i="86"/>
  <c r="H42" i="86"/>
  <c r="E42" i="86"/>
  <c r="H41" i="86"/>
  <c r="E41" i="86"/>
  <c r="H40" i="86"/>
  <c r="D40" i="86"/>
  <c r="E40" i="86" s="1"/>
  <c r="H39" i="86"/>
  <c r="G39" i="86"/>
  <c r="E39" i="86"/>
  <c r="G38" i="86"/>
  <c r="G36" i="86" s="1"/>
  <c r="F38" i="86"/>
  <c r="E38" i="86"/>
  <c r="H37" i="86"/>
  <c r="F36" i="86"/>
  <c r="D36" i="86"/>
  <c r="D45" i="86" s="1"/>
  <c r="C36" i="86"/>
  <c r="C45" i="86" s="1"/>
  <c r="C19" i="86"/>
  <c r="H18" i="86"/>
  <c r="E18" i="86"/>
  <c r="H17" i="86"/>
  <c r="H16" i="86"/>
  <c r="E16" i="86"/>
  <c r="H15" i="86"/>
  <c r="G15" i="86"/>
  <c r="E15" i="86"/>
  <c r="E22" i="86" s="1"/>
  <c r="H14" i="86"/>
  <c r="E14" i="86"/>
  <c r="D13" i="86"/>
  <c r="H12" i="86"/>
  <c r="E12" i="86"/>
  <c r="H11" i="86"/>
  <c r="E11" i="86"/>
  <c r="H10" i="86"/>
  <c r="E10" i="86"/>
  <c r="H9" i="86"/>
  <c r="E9" i="86"/>
  <c r="D34" i="69"/>
  <c r="D32" i="69" s="1"/>
  <c r="E34" i="69"/>
  <c r="G18" i="8"/>
  <c r="E18" i="8"/>
  <c r="H9" i="8"/>
  <c r="G9" i="8"/>
  <c r="F9" i="8"/>
  <c r="E9" i="8"/>
  <c r="G10" i="8"/>
  <c r="H9" i="43"/>
  <c r="H33" i="43" s="1"/>
  <c r="G9" i="43"/>
  <c r="G33" i="43" s="1"/>
  <c r="C9" i="43"/>
  <c r="C33" i="43" s="1"/>
  <c r="D9" i="43"/>
  <c r="D33" i="43" s="1"/>
  <c r="E9" i="43"/>
  <c r="E33" i="43" s="1"/>
  <c r="F9" i="43"/>
  <c r="F33" i="43" s="1"/>
  <c r="H35" i="42"/>
  <c r="G35" i="42"/>
  <c r="F35" i="42"/>
  <c r="E35" i="42"/>
  <c r="D35" i="42"/>
  <c r="C36" i="42"/>
  <c r="C19" i="67"/>
  <c r="H10" i="42"/>
  <c r="H36" i="42" s="1"/>
  <c r="G10" i="42"/>
  <c r="G36" i="42" s="1"/>
  <c r="F10" i="42"/>
  <c r="F36" i="42" s="1"/>
  <c r="E10" i="42"/>
  <c r="E36" i="42" s="1"/>
  <c r="D10" i="42"/>
  <c r="D36" i="42" s="1"/>
  <c r="C10" i="42"/>
  <c r="C46" i="67"/>
  <c r="G20" i="30"/>
  <c r="D27" i="69"/>
  <c r="C56" i="66"/>
  <c r="F34" i="9"/>
  <c r="C18" i="65"/>
  <c r="G37" i="69"/>
  <c r="E27" i="69"/>
  <c r="C25" i="91" l="1"/>
  <c r="H12" i="97"/>
  <c r="H39" i="97" s="1"/>
  <c r="C8" i="94"/>
  <c r="G34" i="69"/>
  <c r="H36" i="86"/>
  <c r="H45" i="86" s="1"/>
  <c r="G45" i="86"/>
  <c r="E87" i="89"/>
  <c r="H48" i="89"/>
  <c r="H87" i="89" s="1"/>
  <c r="E44" i="90"/>
  <c r="H8" i="90"/>
  <c r="H44" i="90" s="1"/>
  <c r="H38" i="86"/>
  <c r="D17" i="86"/>
  <c r="E17" i="86" s="1"/>
  <c r="E13" i="86"/>
  <c r="F13" i="86" s="1"/>
  <c r="E36" i="86"/>
  <c r="E45" i="86" s="1"/>
  <c r="C87" i="89"/>
  <c r="G40" i="68"/>
  <c r="G30" i="69"/>
  <c r="C22" i="65"/>
  <c r="E8" i="94" l="1"/>
  <c r="C48" i="94"/>
  <c r="F19" i="86"/>
  <c r="E9" i="93" s="1"/>
  <c r="E8" i="93" s="1"/>
  <c r="E16" i="93" s="1"/>
  <c r="E20" i="93" s="1"/>
  <c r="E24" i="93" s="1"/>
  <c r="G13" i="86"/>
  <c r="E19" i="86"/>
  <c r="D19" i="86"/>
  <c r="C38" i="65"/>
  <c r="C33" i="65"/>
  <c r="C17" i="67"/>
  <c r="C9" i="67" s="1"/>
  <c r="G7" i="8"/>
  <c r="H24" i="8"/>
  <c r="H23" i="8"/>
  <c r="H22" i="8"/>
  <c r="C25" i="67"/>
  <c r="C24" i="67"/>
  <c r="C23" i="67"/>
  <c r="C22" i="67"/>
  <c r="E23" i="8"/>
  <c r="D11" i="8"/>
  <c r="F36" i="9"/>
  <c r="G34" i="9"/>
  <c r="G36" i="9" s="1"/>
  <c r="C26" i="68"/>
  <c r="C61" i="65"/>
  <c r="C70" i="65" s="1"/>
  <c r="G24" i="8"/>
  <c r="G23" i="8"/>
  <c r="G22" i="8"/>
  <c r="G11" i="8"/>
  <c r="H10" i="8"/>
  <c r="D18" i="8"/>
  <c r="H18" i="8"/>
  <c r="F18" i="8"/>
  <c r="E48" i="94" l="1"/>
  <c r="H8" i="94"/>
  <c r="H48" i="94" s="1"/>
  <c r="G19" i="86"/>
  <c r="F9" i="93" s="1"/>
  <c r="F8" i="93" s="1"/>
  <c r="F16" i="93" s="1"/>
  <c r="F20" i="93" s="1"/>
  <c r="F24" i="93" s="1"/>
  <c r="H13" i="86"/>
  <c r="H19" i="86" s="1"/>
  <c r="C21" i="67"/>
  <c r="H11" i="8"/>
  <c r="H7" i="8" s="1"/>
  <c r="D9" i="8" l="1"/>
  <c r="D7" i="8" s="1"/>
  <c r="G36" i="69"/>
  <c r="G35" i="69"/>
  <c r="G29" i="69"/>
  <c r="G28" i="69"/>
  <c r="C27" i="69"/>
  <c r="G27" i="69" s="1"/>
  <c r="F25" i="69"/>
  <c r="G23" i="69"/>
  <c r="G22" i="69"/>
  <c r="G21" i="69"/>
  <c r="G19" i="69"/>
  <c r="G18" i="69"/>
  <c r="G17" i="69"/>
  <c r="G16" i="69"/>
  <c r="G15" i="69"/>
  <c r="E14" i="69"/>
  <c r="E25" i="69" s="1"/>
  <c r="D14" i="69"/>
  <c r="D25" i="69" s="1"/>
  <c r="D43" i="69" s="1"/>
  <c r="G12" i="69"/>
  <c r="G11" i="69"/>
  <c r="G10" i="69"/>
  <c r="C9" i="69"/>
  <c r="C25" i="69" s="1"/>
  <c r="C43" i="69" s="1"/>
  <c r="G47" i="68"/>
  <c r="F47" i="68"/>
  <c r="G35" i="68"/>
  <c r="F35" i="68"/>
  <c r="D31" i="68"/>
  <c r="C31" i="68"/>
  <c r="G29" i="68"/>
  <c r="F29" i="68"/>
  <c r="G19" i="68"/>
  <c r="F19" i="68"/>
  <c r="D18" i="68"/>
  <c r="C18" i="68"/>
  <c r="C59" i="67"/>
  <c r="D53" i="67"/>
  <c r="D64" i="67" s="1"/>
  <c r="C53" i="67"/>
  <c r="C64" i="67" s="1"/>
  <c r="D46" i="67"/>
  <c r="D41" i="67"/>
  <c r="C41" i="67"/>
  <c r="C50" i="67" s="1"/>
  <c r="D21" i="67"/>
  <c r="C38" i="67"/>
  <c r="D9" i="67"/>
  <c r="D38" i="67" l="1"/>
  <c r="G9" i="69"/>
  <c r="F31" i="68"/>
  <c r="G51" i="68"/>
  <c r="C66" i="67"/>
  <c r="C70" i="67" s="1"/>
  <c r="D33" i="68"/>
  <c r="G31" i="68"/>
  <c r="G25" i="69"/>
  <c r="C33" i="68"/>
  <c r="D50" i="67"/>
  <c r="G14" i="69"/>
  <c r="D49" i="66"/>
  <c r="C49" i="66"/>
  <c r="D30" i="66"/>
  <c r="D29" i="66" s="1"/>
  <c r="C30" i="66"/>
  <c r="C29" i="66" s="1"/>
  <c r="D18" i="66"/>
  <c r="C18" i="66"/>
  <c r="D9" i="66"/>
  <c r="D8" i="66" s="1"/>
  <c r="C9" i="66"/>
  <c r="C8" i="66" l="1"/>
  <c r="G53" i="68"/>
  <c r="D22" i="65"/>
  <c r="D18" i="65"/>
  <c r="D9" i="65"/>
  <c r="C9" i="65"/>
  <c r="K147" i="56"/>
  <c r="J90" i="56"/>
  <c r="J89" i="56"/>
  <c r="J75" i="56"/>
  <c r="J257" i="56"/>
  <c r="I91" i="56"/>
  <c r="H91" i="56"/>
  <c r="G91" i="56"/>
  <c r="F91" i="56"/>
  <c r="E91" i="56"/>
  <c r="D91" i="56"/>
  <c r="H88" i="56"/>
  <c r="G88" i="56"/>
  <c r="F88" i="56"/>
  <c r="E88" i="56"/>
  <c r="D88" i="56"/>
  <c r="H74" i="56"/>
  <c r="G74" i="56"/>
  <c r="F74" i="56"/>
  <c r="D74" i="56"/>
  <c r="H23" i="1"/>
  <c r="H13" i="1"/>
  <c r="K41" i="1"/>
  <c r="I38" i="1"/>
  <c r="H38" i="1"/>
  <c r="G38" i="1"/>
  <c r="F38" i="1"/>
  <c r="E38" i="1"/>
  <c r="D29" i="65" l="1"/>
  <c r="C29" i="65"/>
  <c r="G32" i="1"/>
  <c r="F32" i="1"/>
  <c r="E32" i="1"/>
  <c r="I32" i="1"/>
  <c r="K26" i="1"/>
  <c r="L22" i="1"/>
  <c r="L27" i="1"/>
  <c r="F13" i="1"/>
  <c r="D13" i="1"/>
  <c r="I23" i="1"/>
  <c r="G23" i="1"/>
  <c r="F23" i="1"/>
  <c r="E23" i="1"/>
  <c r="D23" i="1"/>
  <c r="I13" i="1"/>
  <c r="G13" i="1"/>
  <c r="E13" i="1"/>
  <c r="I4" i="1"/>
  <c r="H4" i="1"/>
  <c r="G4" i="1"/>
  <c r="F4" i="1"/>
  <c r="E4" i="1"/>
  <c r="D4" i="1"/>
  <c r="C95" i="34"/>
  <c r="E58" i="34"/>
  <c r="G58" i="34"/>
  <c r="D23" i="2"/>
  <c r="H256" i="34"/>
  <c r="H271" i="34"/>
  <c r="H291" i="34"/>
  <c r="H52" i="34"/>
  <c r="H58" i="34"/>
  <c r="I8" i="2"/>
  <c r="H63" i="34"/>
  <c r="I9" i="2"/>
  <c r="H78" i="34"/>
  <c r="H82" i="34"/>
  <c r="H95" i="34"/>
  <c r="I11" i="2"/>
  <c r="G63" i="34"/>
  <c r="H9" i="2"/>
  <c r="G95" i="34"/>
  <c r="H11" i="2"/>
  <c r="F58" i="34"/>
  <c r="F63" i="34"/>
  <c r="F95" i="34"/>
  <c r="E63" i="34"/>
  <c r="F9" i="2"/>
  <c r="E95" i="34"/>
  <c r="D58" i="34"/>
  <c r="D95" i="34"/>
  <c r="E11" i="2"/>
  <c r="C58" i="34"/>
  <c r="D513" i="34"/>
  <c r="E513" i="34"/>
  <c r="F513" i="34"/>
  <c r="G513" i="34"/>
  <c r="H513" i="34"/>
  <c r="C513" i="34"/>
  <c r="D507" i="34"/>
  <c r="E507" i="34"/>
  <c r="F507" i="34"/>
  <c r="G507" i="34"/>
  <c r="H507" i="34"/>
  <c r="C507" i="34"/>
  <c r="D501" i="34"/>
  <c r="E501" i="34"/>
  <c r="F501" i="34"/>
  <c r="G501" i="34"/>
  <c r="H501" i="34"/>
  <c r="C501" i="34"/>
  <c r="D471" i="34"/>
  <c r="E471" i="34"/>
  <c r="F471" i="34"/>
  <c r="G471" i="34"/>
  <c r="H471" i="34"/>
  <c r="C471" i="34"/>
  <c r="D458" i="34"/>
  <c r="E458" i="34"/>
  <c r="F458" i="34"/>
  <c r="G458" i="34"/>
  <c r="H458" i="34"/>
  <c r="C458" i="34"/>
  <c r="D436" i="34"/>
  <c r="E436" i="34"/>
  <c r="F436" i="34"/>
  <c r="G436" i="34"/>
  <c r="H436" i="34"/>
  <c r="C436" i="34"/>
  <c r="D399" i="34"/>
  <c r="E399" i="34"/>
  <c r="F399" i="34"/>
  <c r="G399" i="34"/>
  <c r="H399" i="34"/>
  <c r="C399" i="34"/>
  <c r="D386" i="34"/>
  <c r="E386" i="34"/>
  <c r="F386" i="34"/>
  <c r="G386" i="34"/>
  <c r="H386" i="34"/>
  <c r="C386" i="34"/>
  <c r="D377" i="34"/>
  <c r="E377" i="34"/>
  <c r="F377" i="34"/>
  <c r="G377" i="34"/>
  <c r="H377" i="34"/>
  <c r="C377" i="34"/>
  <c r="D329" i="34"/>
  <c r="E329" i="34"/>
  <c r="F329" i="34"/>
  <c r="G329" i="34"/>
  <c r="H329" i="34"/>
  <c r="C329" i="34"/>
  <c r="D342" i="34"/>
  <c r="E342" i="34"/>
  <c r="F342" i="34"/>
  <c r="G342" i="34"/>
  <c r="H342" i="34"/>
  <c r="C342" i="34"/>
  <c r="D291" i="34"/>
  <c r="E291" i="34"/>
  <c r="F291" i="34"/>
  <c r="G291" i="34"/>
  <c r="C291" i="34"/>
  <c r="D271" i="34"/>
  <c r="E271" i="34"/>
  <c r="F271" i="34"/>
  <c r="G271" i="34"/>
  <c r="C271" i="34"/>
  <c r="D256" i="34"/>
  <c r="E256" i="34"/>
  <c r="F256" i="34"/>
  <c r="G256" i="34"/>
  <c r="C256" i="34"/>
  <c r="E238" i="34"/>
  <c r="F238" i="34"/>
  <c r="G238" i="34"/>
  <c r="H238" i="34"/>
  <c r="D238" i="34"/>
  <c r="E204" i="34"/>
  <c r="F204" i="34"/>
  <c r="G204" i="34"/>
  <c r="H204" i="34"/>
  <c r="D204" i="34"/>
  <c r="E185" i="34"/>
  <c r="F185" i="34"/>
  <c r="G185" i="34"/>
  <c r="H185" i="34"/>
  <c r="D185" i="34"/>
  <c r="E174" i="34"/>
  <c r="F174" i="34"/>
  <c r="D174" i="34"/>
  <c r="E150" i="34"/>
  <c r="F150" i="34"/>
  <c r="G150" i="34"/>
  <c r="H150" i="34"/>
  <c r="D150" i="34"/>
  <c r="E141" i="34"/>
  <c r="F141" i="34"/>
  <c r="G141" i="34"/>
  <c r="H141" i="34"/>
  <c r="D141" i="34"/>
  <c r="D82" i="34"/>
  <c r="E82" i="34"/>
  <c r="F82" i="34"/>
  <c r="G82" i="34"/>
  <c r="C82" i="34"/>
  <c r="D78" i="34"/>
  <c r="E78" i="34"/>
  <c r="F78" i="34"/>
  <c r="G78" i="34"/>
  <c r="C78" i="34"/>
  <c r="D74" i="34"/>
  <c r="E74" i="34"/>
  <c r="F74" i="34"/>
  <c r="G74" i="34"/>
  <c r="H74" i="34"/>
  <c r="C74" i="34"/>
  <c r="D63" i="34"/>
  <c r="E9" i="2"/>
  <c r="D52" i="34"/>
  <c r="E52" i="34"/>
  <c r="F52" i="34"/>
  <c r="G52" i="34"/>
  <c r="C52" i="34"/>
  <c r="D11" i="34"/>
  <c r="E5" i="2"/>
  <c r="I6" i="2"/>
  <c r="I7" i="2"/>
  <c r="I10" i="2"/>
  <c r="I23" i="2"/>
  <c r="I5" i="2"/>
  <c r="H6" i="2"/>
  <c r="H7" i="2"/>
  <c r="H10" i="2"/>
  <c r="H23" i="2"/>
  <c r="G6" i="2"/>
  <c r="G7" i="2"/>
  <c r="G10" i="2"/>
  <c r="G23" i="2"/>
  <c r="F6" i="2"/>
  <c r="F7" i="2"/>
  <c r="F10" i="2"/>
  <c r="F23" i="2"/>
  <c r="E6" i="2"/>
  <c r="E7" i="2"/>
  <c r="E10" i="2"/>
  <c r="E23" i="2"/>
  <c r="D6" i="2"/>
  <c r="D7" i="2"/>
  <c r="D9" i="2"/>
  <c r="D10" i="2"/>
  <c r="G5" i="2"/>
  <c r="H5" i="2"/>
  <c r="D5" i="2"/>
  <c r="F5" i="2"/>
  <c r="AH313" i="33"/>
  <c r="AE313" i="33"/>
  <c r="AF313" i="33"/>
  <c r="AG313" i="33"/>
  <c r="AH312" i="33"/>
  <c r="AE312" i="33"/>
  <c r="AF312" i="33"/>
  <c r="AG312" i="33"/>
  <c r="AJ311" i="33"/>
  <c r="AI311" i="33"/>
  <c r="AH311" i="33"/>
  <c r="Z311" i="33"/>
  <c r="X311" i="33"/>
  <c r="V311" i="33"/>
  <c r="U311" i="33"/>
  <c r="T311" i="33"/>
  <c r="R311" i="33"/>
  <c r="P311" i="33"/>
  <c r="N311" i="33"/>
  <c r="M311" i="33"/>
  <c r="L311" i="33"/>
  <c r="J311" i="33"/>
  <c r="H311" i="33"/>
  <c r="F311" i="33"/>
  <c r="E311" i="33"/>
  <c r="D311" i="33"/>
  <c r="AJ310" i="33"/>
  <c r="AI310" i="33"/>
  <c r="AH310" i="33"/>
  <c r="AB310" i="33"/>
  <c r="Z310" i="33"/>
  <c r="X310" i="33"/>
  <c r="V310" i="33"/>
  <c r="U310" i="33"/>
  <c r="T310" i="33"/>
  <c r="R310" i="33"/>
  <c r="P310" i="33"/>
  <c r="N310" i="33"/>
  <c r="M310" i="33"/>
  <c r="L310" i="33"/>
  <c r="J310" i="33"/>
  <c r="H310" i="33"/>
  <c r="F310" i="33"/>
  <c r="E310" i="33"/>
  <c r="D310" i="33"/>
  <c r="AJ309" i="33"/>
  <c r="AI309" i="33"/>
  <c r="AH309" i="33"/>
  <c r="Z309" i="33"/>
  <c r="X309" i="33"/>
  <c r="V309" i="33"/>
  <c r="U309" i="33"/>
  <c r="T309" i="33"/>
  <c r="R309" i="33"/>
  <c r="P309" i="33"/>
  <c r="N309" i="33"/>
  <c r="M309" i="33"/>
  <c r="L309" i="33"/>
  <c r="J309" i="33"/>
  <c r="H309" i="33"/>
  <c r="F309" i="33"/>
  <c r="E309" i="33"/>
  <c r="D309" i="33"/>
  <c r="AJ308" i="33"/>
  <c r="AI308" i="33"/>
  <c r="AH308" i="33"/>
  <c r="Z308" i="33"/>
  <c r="X308" i="33"/>
  <c r="V308" i="33"/>
  <c r="U308" i="33"/>
  <c r="T308" i="33"/>
  <c r="R308" i="33"/>
  <c r="P308" i="33"/>
  <c r="N308" i="33"/>
  <c r="M308" i="33"/>
  <c r="L308" i="33"/>
  <c r="J308" i="33"/>
  <c r="H308" i="33"/>
  <c r="F308" i="33"/>
  <c r="E308" i="33"/>
  <c r="D308" i="33"/>
  <c r="AJ307" i="33"/>
  <c r="AI307" i="33"/>
  <c r="AH307" i="33"/>
  <c r="Z307" i="33"/>
  <c r="X307" i="33"/>
  <c r="V307" i="33"/>
  <c r="U307" i="33"/>
  <c r="T307" i="33"/>
  <c r="R307" i="33"/>
  <c r="P307" i="33"/>
  <c r="N307" i="33"/>
  <c r="M307" i="33"/>
  <c r="L307" i="33"/>
  <c r="J307" i="33"/>
  <c r="H307" i="33"/>
  <c r="F307" i="33"/>
  <c r="E307" i="33"/>
  <c r="D307" i="33"/>
  <c r="AJ306" i="33"/>
  <c r="AI306" i="33"/>
  <c r="AH306" i="33"/>
  <c r="Z306" i="33"/>
  <c r="X306" i="33"/>
  <c r="V306" i="33"/>
  <c r="U306" i="33"/>
  <c r="T306" i="33"/>
  <c r="R306" i="33"/>
  <c r="P306" i="33"/>
  <c r="N306" i="33"/>
  <c r="M306" i="33"/>
  <c r="L306" i="33"/>
  <c r="J306" i="33"/>
  <c r="H306" i="33"/>
  <c r="F306" i="33"/>
  <c r="E306" i="33"/>
  <c r="D306" i="33"/>
  <c r="AN305" i="33"/>
  <c r="AK305" i="33"/>
  <c r="AD305" i="33"/>
  <c r="AB305" i="33"/>
  <c r="W305" i="33"/>
  <c r="Y305" i="33"/>
  <c r="AA305" i="33"/>
  <c r="O305" i="33"/>
  <c r="Q305" i="33"/>
  <c r="S305" i="33"/>
  <c r="G305" i="33"/>
  <c r="I305" i="33"/>
  <c r="K305" i="33"/>
  <c r="AN304" i="33"/>
  <c r="AK304" i="33"/>
  <c r="AD304" i="33"/>
  <c r="AB304" i="33"/>
  <c r="W304" i="33"/>
  <c r="Y304" i="33"/>
  <c r="AA304" i="33"/>
  <c r="O304" i="33"/>
  <c r="Q304" i="33"/>
  <c r="S304" i="33"/>
  <c r="G304" i="33"/>
  <c r="AN303" i="33"/>
  <c r="AK303" i="33"/>
  <c r="AD303" i="33"/>
  <c r="AB303" i="33"/>
  <c r="W303" i="33"/>
  <c r="Y303" i="33"/>
  <c r="AA303" i="33"/>
  <c r="O303" i="33"/>
  <c r="Q303" i="33"/>
  <c r="S303" i="33"/>
  <c r="G303" i="33"/>
  <c r="I303" i="33"/>
  <c r="K303" i="33"/>
  <c r="AN302" i="33"/>
  <c r="AK302" i="33"/>
  <c r="AD302" i="33"/>
  <c r="AB302" i="33"/>
  <c r="W302" i="33"/>
  <c r="Y302" i="33"/>
  <c r="AA302" i="33"/>
  <c r="O302" i="33"/>
  <c r="Q302" i="33"/>
  <c r="S302" i="33"/>
  <c r="G302" i="33"/>
  <c r="I302" i="33"/>
  <c r="K302" i="33"/>
  <c r="AN301" i="33"/>
  <c r="AK301" i="33"/>
  <c r="AD301" i="33"/>
  <c r="AB301" i="33"/>
  <c r="W301" i="33"/>
  <c r="Y301" i="33"/>
  <c r="AA301" i="33"/>
  <c r="O301" i="33"/>
  <c r="Q301" i="33"/>
  <c r="S301" i="33"/>
  <c r="G301" i="33"/>
  <c r="I301" i="33"/>
  <c r="K301" i="33"/>
  <c r="AN300" i="33"/>
  <c r="AK300" i="33"/>
  <c r="AD300" i="33"/>
  <c r="AB300" i="33"/>
  <c r="W300" i="33"/>
  <c r="Y300" i="33"/>
  <c r="AA300" i="33"/>
  <c r="O300" i="33"/>
  <c r="Q300" i="33"/>
  <c r="S300" i="33"/>
  <c r="G300" i="33"/>
  <c r="I300" i="33"/>
  <c r="K300" i="33"/>
  <c r="AN299" i="33"/>
  <c r="AK299" i="33"/>
  <c r="AD299" i="33"/>
  <c r="AB299" i="33"/>
  <c r="W299" i="33"/>
  <c r="O299" i="33"/>
  <c r="Q299" i="33"/>
  <c r="S299" i="33"/>
  <c r="G299" i="33"/>
  <c r="I299" i="33"/>
  <c r="K299" i="33"/>
  <c r="AN298" i="33"/>
  <c r="AK298" i="33"/>
  <c r="AD298" i="33"/>
  <c r="AB298" i="33"/>
  <c r="W298" i="33"/>
  <c r="Y298" i="33"/>
  <c r="AA298" i="33"/>
  <c r="O298" i="33"/>
  <c r="G298" i="33"/>
  <c r="I298" i="33"/>
  <c r="K298" i="33"/>
  <c r="AN297" i="33"/>
  <c r="AK297" i="33"/>
  <c r="AD297" i="33"/>
  <c r="AB297" i="33"/>
  <c r="W297" i="33"/>
  <c r="Y297" i="33"/>
  <c r="AA297" i="33"/>
  <c r="O297" i="33"/>
  <c r="G297" i="33"/>
  <c r="I297" i="33"/>
  <c r="K297" i="33"/>
  <c r="AN296" i="33"/>
  <c r="AK296" i="33"/>
  <c r="AD296" i="33"/>
  <c r="AB296" i="33"/>
  <c r="W296" i="33"/>
  <c r="Y296" i="33"/>
  <c r="AA296" i="33"/>
  <c r="O296" i="33"/>
  <c r="Q296" i="33"/>
  <c r="S296" i="33"/>
  <c r="G296" i="33"/>
  <c r="I296" i="33"/>
  <c r="K296" i="33"/>
  <c r="AN295" i="33"/>
  <c r="AK295" i="33"/>
  <c r="AD295" i="33"/>
  <c r="AB295" i="33"/>
  <c r="W295" i="33"/>
  <c r="Y295" i="33"/>
  <c r="AA295" i="33"/>
  <c r="O295" i="33"/>
  <c r="Q295" i="33"/>
  <c r="S295" i="33"/>
  <c r="G295" i="33"/>
  <c r="I295" i="33"/>
  <c r="K295" i="33"/>
  <c r="AN294" i="33"/>
  <c r="AK294" i="33"/>
  <c r="AD294" i="33"/>
  <c r="AB294" i="33"/>
  <c r="W294" i="33"/>
  <c r="Y294" i="33"/>
  <c r="AA294" i="33"/>
  <c r="O294" i="33"/>
  <c r="Q294" i="33"/>
  <c r="S294" i="33"/>
  <c r="G294" i="33"/>
  <c r="I294" i="33"/>
  <c r="K294" i="33"/>
  <c r="AN293" i="33"/>
  <c r="AK293" i="33"/>
  <c r="AD293" i="33"/>
  <c r="AB293" i="33"/>
  <c r="W293" i="33"/>
  <c r="Y293" i="33"/>
  <c r="AA293" i="33"/>
  <c r="O293" i="33"/>
  <c r="Q293" i="33"/>
  <c r="S293" i="33"/>
  <c r="G293" i="33"/>
  <c r="AN292" i="33"/>
  <c r="AK292" i="33"/>
  <c r="AD292" i="33"/>
  <c r="AB292" i="33"/>
  <c r="W292" i="33"/>
  <c r="Y292" i="33"/>
  <c r="AA292" i="33"/>
  <c r="O292" i="33"/>
  <c r="G292" i="33"/>
  <c r="I292" i="33"/>
  <c r="K292" i="33"/>
  <c r="AN291" i="33"/>
  <c r="AK291" i="33"/>
  <c r="AD291" i="33"/>
  <c r="AB291" i="33"/>
  <c r="W291" i="33"/>
  <c r="Y291" i="33"/>
  <c r="AA291" i="33"/>
  <c r="O291" i="33"/>
  <c r="Q291" i="33"/>
  <c r="S291" i="33"/>
  <c r="G291" i="33"/>
  <c r="I291" i="33"/>
  <c r="K291" i="33"/>
  <c r="AN290" i="33"/>
  <c r="AK290" i="33"/>
  <c r="AD290" i="33"/>
  <c r="AB290" i="33"/>
  <c r="W290" i="33"/>
  <c r="Y290" i="33"/>
  <c r="AA290" i="33"/>
  <c r="O290" i="33"/>
  <c r="Q290" i="33"/>
  <c r="S290" i="33"/>
  <c r="G290" i="33"/>
  <c r="I290" i="33"/>
  <c r="K290" i="33"/>
  <c r="AN289" i="33"/>
  <c r="AK289" i="33"/>
  <c r="AD289" i="33"/>
  <c r="AB289" i="33"/>
  <c r="W289" i="33"/>
  <c r="Y289" i="33"/>
  <c r="AA289" i="33"/>
  <c r="O289" i="33"/>
  <c r="Q289" i="33"/>
  <c r="S289" i="33"/>
  <c r="G289" i="33"/>
  <c r="I289" i="33"/>
  <c r="K289" i="33"/>
  <c r="AN288" i="33"/>
  <c r="AK288" i="33"/>
  <c r="AD288" i="33"/>
  <c r="AB288" i="33"/>
  <c r="W288" i="33"/>
  <c r="Y288" i="33"/>
  <c r="AA288" i="33"/>
  <c r="O288" i="33"/>
  <c r="Q288" i="33"/>
  <c r="S288" i="33"/>
  <c r="G288" i="33"/>
  <c r="I288" i="33"/>
  <c r="K288" i="33"/>
  <c r="AN287" i="33"/>
  <c r="AK287" i="33"/>
  <c r="AD287" i="33"/>
  <c r="AB287" i="33"/>
  <c r="W287" i="33"/>
  <c r="Y287" i="33"/>
  <c r="AA287" i="33"/>
  <c r="O287" i="33"/>
  <c r="Q287" i="33"/>
  <c r="S287" i="33"/>
  <c r="G287" i="33"/>
  <c r="I287" i="33"/>
  <c r="K287" i="33"/>
  <c r="AN286" i="33"/>
  <c r="AK286" i="33"/>
  <c r="AD286" i="33"/>
  <c r="AB286" i="33"/>
  <c r="W286" i="33"/>
  <c r="Y286" i="33"/>
  <c r="AA286" i="33"/>
  <c r="O286" i="33"/>
  <c r="Q286" i="33"/>
  <c r="S286" i="33"/>
  <c r="G286" i="33"/>
  <c r="I286" i="33"/>
  <c r="K286" i="33"/>
  <c r="AN285" i="33"/>
  <c r="AK285" i="33"/>
  <c r="AD285" i="33"/>
  <c r="AB285" i="33"/>
  <c r="W285" i="33"/>
  <c r="O285" i="33"/>
  <c r="Q285" i="33"/>
  <c r="S285" i="33"/>
  <c r="G285" i="33"/>
  <c r="I285" i="33"/>
  <c r="K285" i="33"/>
  <c r="AN284" i="33"/>
  <c r="AK284" i="33"/>
  <c r="AD284" i="33"/>
  <c r="AB284" i="33"/>
  <c r="W284" i="33"/>
  <c r="Y284" i="33"/>
  <c r="AA284" i="33"/>
  <c r="O284" i="33"/>
  <c r="Q284" i="33"/>
  <c r="S284" i="33"/>
  <c r="G284" i="33"/>
  <c r="I284" i="33"/>
  <c r="K284" i="33"/>
  <c r="AN283" i="33"/>
  <c r="AK283" i="33"/>
  <c r="AD283" i="33"/>
  <c r="AB283" i="33"/>
  <c r="W283" i="33"/>
  <c r="Y283" i="33"/>
  <c r="AA283" i="33"/>
  <c r="O283" i="33"/>
  <c r="Q283" i="33"/>
  <c r="S283" i="33"/>
  <c r="G283" i="33"/>
  <c r="AN282" i="33"/>
  <c r="AK282" i="33"/>
  <c r="AD282" i="33"/>
  <c r="AB282" i="33"/>
  <c r="W282" i="33"/>
  <c r="Y282" i="33"/>
  <c r="AA282" i="33"/>
  <c r="O282" i="33"/>
  <c r="Q282" i="33"/>
  <c r="S282" i="33"/>
  <c r="G282" i="33"/>
  <c r="AN281" i="33"/>
  <c r="AK281" i="33"/>
  <c r="AD281" i="33"/>
  <c r="AB281" i="33"/>
  <c r="W281" i="33"/>
  <c r="Y281" i="33"/>
  <c r="AA281" i="33"/>
  <c r="O281" i="33"/>
  <c r="Q281" i="33"/>
  <c r="S281" i="33"/>
  <c r="G281" i="33"/>
  <c r="I281" i="33"/>
  <c r="K281" i="33"/>
  <c r="AN280" i="33"/>
  <c r="AK280" i="33"/>
  <c r="AD280" i="33"/>
  <c r="AB280" i="33"/>
  <c r="W280" i="33"/>
  <c r="Y280" i="33"/>
  <c r="AA280" i="33"/>
  <c r="O280" i="33"/>
  <c r="Q280" i="33"/>
  <c r="S280" i="33"/>
  <c r="G280" i="33"/>
  <c r="I280" i="33"/>
  <c r="K280" i="33"/>
  <c r="AN279" i="33"/>
  <c r="AK279" i="33"/>
  <c r="AD279" i="33"/>
  <c r="AB279" i="33"/>
  <c r="W279" i="33"/>
  <c r="Y279" i="33"/>
  <c r="AA279" i="33"/>
  <c r="O279" i="33"/>
  <c r="Q279" i="33"/>
  <c r="S279" i="33"/>
  <c r="G279" i="33"/>
  <c r="I279" i="33"/>
  <c r="K279" i="33"/>
  <c r="AN278" i="33"/>
  <c r="AK278" i="33"/>
  <c r="AD278" i="33"/>
  <c r="AB278" i="33"/>
  <c r="W278" i="33"/>
  <c r="Y278" i="33"/>
  <c r="AA278" i="33"/>
  <c r="O278" i="33"/>
  <c r="Q278" i="33"/>
  <c r="S278" i="33"/>
  <c r="G278" i="33"/>
  <c r="AN277" i="33"/>
  <c r="AK277" i="33"/>
  <c r="AD277" i="33"/>
  <c r="AB277" i="33"/>
  <c r="W277" i="33"/>
  <c r="Y277" i="33"/>
  <c r="AA277" i="33"/>
  <c r="O277" i="33"/>
  <c r="Q277" i="33"/>
  <c r="S277" i="33"/>
  <c r="G277" i="33"/>
  <c r="I277" i="33"/>
  <c r="K277" i="33"/>
  <c r="AN276" i="33"/>
  <c r="AK276" i="33"/>
  <c r="AD276" i="33"/>
  <c r="AB276" i="33"/>
  <c r="W276" i="33"/>
  <c r="Y276" i="33"/>
  <c r="AA276" i="33"/>
  <c r="O276" i="33"/>
  <c r="G276" i="33"/>
  <c r="I276" i="33"/>
  <c r="K276" i="33"/>
  <c r="AN275" i="33"/>
  <c r="AK275" i="33"/>
  <c r="AD275" i="33"/>
  <c r="AB275" i="33"/>
  <c r="W275" i="33"/>
  <c r="Y275" i="33"/>
  <c r="AA275" i="33"/>
  <c r="O275" i="33"/>
  <c r="Q275" i="33"/>
  <c r="S275" i="33"/>
  <c r="G275" i="33"/>
  <c r="I275" i="33"/>
  <c r="K275" i="33"/>
  <c r="AN274" i="33"/>
  <c r="AK274" i="33"/>
  <c r="AD274" i="33"/>
  <c r="AB274" i="33"/>
  <c r="W274" i="33"/>
  <c r="Y274" i="33"/>
  <c r="AA274" i="33"/>
  <c r="O274" i="33"/>
  <c r="Q274" i="33"/>
  <c r="S274" i="33"/>
  <c r="G274" i="33"/>
  <c r="I274" i="33"/>
  <c r="K274" i="33"/>
  <c r="AN273" i="33"/>
  <c r="AK273" i="33"/>
  <c r="AD273" i="33"/>
  <c r="AB273" i="33"/>
  <c r="W273" i="33"/>
  <c r="Y273" i="33"/>
  <c r="AA273" i="33"/>
  <c r="O273" i="33"/>
  <c r="G273" i="33"/>
  <c r="I273" i="33"/>
  <c r="K273" i="33"/>
  <c r="AN272" i="33"/>
  <c r="AK272" i="33"/>
  <c r="AD272" i="33"/>
  <c r="AB272" i="33"/>
  <c r="W272" i="33"/>
  <c r="Y272" i="33"/>
  <c r="AA272" i="33"/>
  <c r="O272" i="33"/>
  <c r="Q272" i="33"/>
  <c r="S272" i="33"/>
  <c r="G272" i="33"/>
  <c r="I272" i="33"/>
  <c r="K272" i="33"/>
  <c r="AN271" i="33"/>
  <c r="AK271" i="33"/>
  <c r="AD271" i="33"/>
  <c r="AB271" i="33"/>
  <c r="W271" i="33"/>
  <c r="Y271" i="33"/>
  <c r="AA271" i="33"/>
  <c r="O271" i="33"/>
  <c r="Q271" i="33"/>
  <c r="S271" i="33"/>
  <c r="G271" i="33"/>
  <c r="AN270" i="33"/>
  <c r="AK270" i="33"/>
  <c r="AD270" i="33"/>
  <c r="AB270" i="33"/>
  <c r="W270" i="33"/>
  <c r="Y270" i="33"/>
  <c r="AA270" i="33"/>
  <c r="O270" i="33"/>
  <c r="Q270" i="33"/>
  <c r="S270" i="33"/>
  <c r="G270" i="33"/>
  <c r="AN269" i="33"/>
  <c r="AK269" i="33"/>
  <c r="AD269" i="33"/>
  <c r="AB269" i="33"/>
  <c r="W269" i="33"/>
  <c r="Y269" i="33"/>
  <c r="AA269" i="33"/>
  <c r="O269" i="33"/>
  <c r="Q269" i="33"/>
  <c r="S269" i="33"/>
  <c r="G269" i="33"/>
  <c r="I269" i="33"/>
  <c r="K269" i="33"/>
  <c r="AN268" i="33"/>
  <c r="AK268" i="33"/>
  <c r="AD268" i="33"/>
  <c r="AB268" i="33"/>
  <c r="W268" i="33"/>
  <c r="Y268" i="33"/>
  <c r="AA268" i="33"/>
  <c r="O268" i="33"/>
  <c r="Q268" i="33"/>
  <c r="S268" i="33"/>
  <c r="G268" i="33"/>
  <c r="I268" i="33"/>
  <c r="K268" i="33"/>
  <c r="AN267" i="33"/>
  <c r="AK267" i="33"/>
  <c r="AD267" i="33"/>
  <c r="AB267" i="33"/>
  <c r="W267" i="33"/>
  <c r="Y267" i="33"/>
  <c r="AA267" i="33"/>
  <c r="O267" i="33"/>
  <c r="Q267" i="33"/>
  <c r="S267" i="33"/>
  <c r="G267" i="33"/>
  <c r="I267" i="33"/>
  <c r="K267" i="33"/>
  <c r="AN266" i="33"/>
  <c r="AK266" i="33"/>
  <c r="AD266" i="33"/>
  <c r="AB266" i="33"/>
  <c r="W266" i="33"/>
  <c r="Y266" i="33"/>
  <c r="AA266" i="33"/>
  <c r="O266" i="33"/>
  <c r="Q266" i="33"/>
  <c r="S266" i="33"/>
  <c r="G266" i="33"/>
  <c r="I266" i="33"/>
  <c r="K266" i="33"/>
  <c r="AN265" i="33"/>
  <c r="AK265" i="33"/>
  <c r="AD265" i="33"/>
  <c r="AB265" i="33"/>
  <c r="W265" i="33"/>
  <c r="Y265" i="33"/>
  <c r="AA265" i="33"/>
  <c r="O265" i="33"/>
  <c r="G265" i="33"/>
  <c r="I265" i="33"/>
  <c r="K265" i="33"/>
  <c r="AN264" i="33"/>
  <c r="AK264" i="33"/>
  <c r="AD264" i="33"/>
  <c r="AB264" i="33"/>
  <c r="W264" i="33"/>
  <c r="Y264" i="33"/>
  <c r="AA264" i="33"/>
  <c r="O264" i="33"/>
  <c r="Q264" i="33"/>
  <c r="S264" i="33"/>
  <c r="G264" i="33"/>
  <c r="I264" i="33"/>
  <c r="K264" i="33"/>
  <c r="AN263" i="33"/>
  <c r="AK263" i="33"/>
  <c r="AD263" i="33"/>
  <c r="G263" i="33"/>
  <c r="I263" i="33"/>
  <c r="K263" i="33"/>
  <c r="O263" i="33"/>
  <c r="Q263" i="33"/>
  <c r="S263" i="33"/>
  <c r="W263" i="33"/>
  <c r="Y263" i="33"/>
  <c r="AA263" i="33"/>
  <c r="AB263" i="33"/>
  <c r="AN262" i="33"/>
  <c r="AK262" i="33"/>
  <c r="AD262" i="33"/>
  <c r="AB262" i="33"/>
  <c r="W262" i="33"/>
  <c r="Y262" i="33"/>
  <c r="AA262" i="33"/>
  <c r="O262" i="33"/>
  <c r="Q262" i="33"/>
  <c r="G262" i="33"/>
  <c r="I262" i="33"/>
  <c r="K262" i="33"/>
  <c r="AN261" i="33"/>
  <c r="AK261" i="33"/>
  <c r="AD261" i="33"/>
  <c r="AB261" i="33"/>
  <c r="W261" i="33"/>
  <c r="Y261" i="33"/>
  <c r="AA261" i="33"/>
  <c r="O261" i="33"/>
  <c r="Q261" i="33"/>
  <c r="S261" i="33"/>
  <c r="G261" i="33"/>
  <c r="I261" i="33"/>
  <c r="K261" i="33"/>
  <c r="AN260" i="33"/>
  <c r="AK260" i="33"/>
  <c r="AD260" i="33"/>
  <c r="AB260" i="33"/>
  <c r="W260" i="33"/>
  <c r="Y260" i="33"/>
  <c r="AA260" i="33"/>
  <c r="O260" i="33"/>
  <c r="G260" i="33"/>
  <c r="I260" i="33"/>
  <c r="K260" i="33"/>
  <c r="AN259" i="33"/>
  <c r="AK259" i="33"/>
  <c r="AD259" i="33"/>
  <c r="AB259" i="33"/>
  <c r="W259" i="33"/>
  <c r="Y259" i="33"/>
  <c r="AA259" i="33"/>
  <c r="O259" i="33"/>
  <c r="Q259" i="33"/>
  <c r="S259" i="33"/>
  <c r="G259" i="33"/>
  <c r="I259" i="33"/>
  <c r="K259" i="33"/>
  <c r="AN258" i="33"/>
  <c r="AK258" i="33"/>
  <c r="AD258" i="33"/>
  <c r="AB258" i="33"/>
  <c r="W258" i="33"/>
  <c r="Y258" i="33"/>
  <c r="AA258" i="33"/>
  <c r="O258" i="33"/>
  <c r="G258" i="33"/>
  <c r="I258" i="33"/>
  <c r="K258" i="33"/>
  <c r="AN257" i="33"/>
  <c r="AK257" i="33"/>
  <c r="AD257" i="33"/>
  <c r="AB257" i="33"/>
  <c r="W257" i="33"/>
  <c r="Y257" i="33"/>
  <c r="AA257" i="33"/>
  <c r="O257" i="33"/>
  <c r="Q257" i="33"/>
  <c r="S257" i="33"/>
  <c r="G257" i="33"/>
  <c r="AN256" i="33"/>
  <c r="AK256" i="33"/>
  <c r="AD256" i="33"/>
  <c r="AB256" i="33"/>
  <c r="W256" i="33"/>
  <c r="Y256" i="33"/>
  <c r="AA256" i="33"/>
  <c r="O256" i="33"/>
  <c r="Q256" i="33"/>
  <c r="S256" i="33"/>
  <c r="G256" i="33"/>
  <c r="I256" i="33"/>
  <c r="K256" i="33"/>
  <c r="AN255" i="33"/>
  <c r="AK255" i="33"/>
  <c r="AD255" i="33"/>
  <c r="AB255" i="33"/>
  <c r="W255" i="33"/>
  <c r="Y255" i="33"/>
  <c r="AA255" i="33"/>
  <c r="O255" i="33"/>
  <c r="Q255" i="33"/>
  <c r="S255" i="33"/>
  <c r="G255" i="33"/>
  <c r="AN254" i="33"/>
  <c r="AK254" i="33"/>
  <c r="AD254" i="33"/>
  <c r="AB254" i="33"/>
  <c r="W254" i="33"/>
  <c r="Y254" i="33"/>
  <c r="AA254" i="33"/>
  <c r="O254" i="33"/>
  <c r="Q254" i="33"/>
  <c r="S254" i="33"/>
  <c r="G254" i="33"/>
  <c r="I254" i="33"/>
  <c r="K254" i="33"/>
  <c r="AN253" i="33"/>
  <c r="AK253" i="33"/>
  <c r="AD253" i="33"/>
  <c r="AB253" i="33"/>
  <c r="W253" i="33"/>
  <c r="Y253" i="33"/>
  <c r="AA253" i="33"/>
  <c r="O253" i="33"/>
  <c r="Q253" i="33"/>
  <c r="S253" i="33"/>
  <c r="G253" i="33"/>
  <c r="I253" i="33"/>
  <c r="K253" i="33"/>
  <c r="AN252" i="33"/>
  <c r="AK252" i="33"/>
  <c r="AD252" i="33"/>
  <c r="AB252" i="33"/>
  <c r="W252" i="33"/>
  <c r="Y252" i="33"/>
  <c r="AA252" i="33"/>
  <c r="O252" i="33"/>
  <c r="Q252" i="33"/>
  <c r="S252" i="33"/>
  <c r="G252" i="33"/>
  <c r="I252" i="33"/>
  <c r="K252" i="33"/>
  <c r="AN251" i="33"/>
  <c r="AK251" i="33"/>
  <c r="AD251" i="33"/>
  <c r="AB251" i="33"/>
  <c r="W251" i="33"/>
  <c r="Y251" i="33"/>
  <c r="AA251" i="33"/>
  <c r="O251" i="33"/>
  <c r="Q251" i="33"/>
  <c r="S251" i="33"/>
  <c r="G251" i="33"/>
  <c r="I251" i="33"/>
  <c r="K251" i="33"/>
  <c r="AN250" i="33"/>
  <c r="AK250" i="33"/>
  <c r="AD250" i="33"/>
  <c r="AB250" i="33"/>
  <c r="W250" i="33"/>
  <c r="Y250" i="33"/>
  <c r="AA250" i="33"/>
  <c r="O250" i="33"/>
  <c r="Q250" i="33"/>
  <c r="S250" i="33"/>
  <c r="G250" i="33"/>
  <c r="AN249" i="33"/>
  <c r="AK249" i="33"/>
  <c r="AD249" i="33"/>
  <c r="AB249" i="33"/>
  <c r="W249" i="33"/>
  <c r="Y249" i="33"/>
  <c r="AA249" i="33"/>
  <c r="O249" i="33"/>
  <c r="Q249" i="33"/>
  <c r="S249" i="33"/>
  <c r="G249" i="33"/>
  <c r="AN248" i="33"/>
  <c r="AK248" i="33"/>
  <c r="AD248" i="33"/>
  <c r="AB248" i="33"/>
  <c r="W248" i="33"/>
  <c r="O248" i="33"/>
  <c r="Q248" i="33"/>
  <c r="S248" i="33"/>
  <c r="G248" i="33"/>
  <c r="I248" i="33"/>
  <c r="K248" i="33"/>
  <c r="AN247" i="33"/>
  <c r="AK247" i="33"/>
  <c r="AD247" i="33"/>
  <c r="AB247" i="33"/>
  <c r="W247" i="33"/>
  <c r="Y247" i="33"/>
  <c r="AA247" i="33"/>
  <c r="O247" i="33"/>
  <c r="Q247" i="33"/>
  <c r="S247" i="33"/>
  <c r="G247" i="33"/>
  <c r="I247" i="33"/>
  <c r="K247" i="33"/>
  <c r="AN246" i="33"/>
  <c r="AK246" i="33"/>
  <c r="AD246" i="33"/>
  <c r="AB246" i="33"/>
  <c r="W246" i="33"/>
  <c r="O246" i="33"/>
  <c r="Q246" i="33"/>
  <c r="S246" i="33"/>
  <c r="G246" i="33"/>
  <c r="I246" i="33"/>
  <c r="AN245" i="33"/>
  <c r="AK245" i="33"/>
  <c r="AD245" i="33"/>
  <c r="AB245" i="33"/>
  <c r="W245" i="33"/>
  <c r="Y245" i="33"/>
  <c r="AA245" i="33"/>
  <c r="O245" i="33"/>
  <c r="Q245" i="33"/>
  <c r="S245" i="33"/>
  <c r="G245" i="33"/>
  <c r="I245" i="33"/>
  <c r="K245" i="33"/>
  <c r="AN244" i="33"/>
  <c r="AK244" i="33"/>
  <c r="AD244" i="33"/>
  <c r="W244" i="33"/>
  <c r="Y244" i="33"/>
  <c r="AA244" i="33"/>
  <c r="O244" i="33"/>
  <c r="Q244" i="33"/>
  <c r="S244" i="33"/>
  <c r="G244" i="33"/>
  <c r="I244" i="33"/>
  <c r="K244" i="33"/>
  <c r="AN243" i="33"/>
  <c r="AK243" i="33"/>
  <c r="AD243" i="33"/>
  <c r="W243" i="33"/>
  <c r="Y243" i="33"/>
  <c r="AA243" i="33"/>
  <c r="O243" i="33"/>
  <c r="G243" i="33"/>
  <c r="I243" i="33"/>
  <c r="K243" i="33"/>
  <c r="AN242" i="33"/>
  <c r="AK242" i="33"/>
  <c r="AD242" i="33"/>
  <c r="W242" i="33"/>
  <c r="Y242" i="33"/>
  <c r="O242" i="33"/>
  <c r="Q242" i="33"/>
  <c r="S242" i="33"/>
  <c r="G242" i="33"/>
  <c r="I242" i="33"/>
  <c r="K242" i="33"/>
  <c r="AN241" i="33"/>
  <c r="AK241" i="33"/>
  <c r="AD241" i="33"/>
  <c r="W241" i="33"/>
  <c r="Y241" i="33"/>
  <c r="AA241" i="33"/>
  <c r="O241" i="33"/>
  <c r="Q241" i="33"/>
  <c r="G241" i="33"/>
  <c r="I241" i="33"/>
  <c r="K241" i="33"/>
  <c r="AN240" i="33"/>
  <c r="AK240" i="33"/>
  <c r="AD240" i="33"/>
  <c r="W240" i="33"/>
  <c r="Y240" i="33"/>
  <c r="AA240" i="33"/>
  <c r="O240" i="33"/>
  <c r="Q240" i="33"/>
  <c r="S240" i="33"/>
  <c r="G240" i="33"/>
  <c r="I240" i="33"/>
  <c r="AN239" i="33"/>
  <c r="AK239" i="33"/>
  <c r="AD239" i="33"/>
  <c r="AB239" i="33"/>
  <c r="W239" i="33"/>
  <c r="Y239" i="33"/>
  <c r="AA239" i="33"/>
  <c r="O239" i="33"/>
  <c r="Q239" i="33"/>
  <c r="S239" i="33"/>
  <c r="G239" i="33"/>
  <c r="AN238" i="33"/>
  <c r="AK238" i="33"/>
  <c r="AD238" i="33"/>
  <c r="AB238" i="33"/>
  <c r="W238" i="33"/>
  <c r="Y238" i="33"/>
  <c r="AA238" i="33"/>
  <c r="O238" i="33"/>
  <c r="Q238" i="33"/>
  <c r="S238" i="33"/>
  <c r="G238" i="33"/>
  <c r="I238" i="33"/>
  <c r="K238" i="33"/>
  <c r="AN237" i="33"/>
  <c r="AK237" i="33"/>
  <c r="AD237" i="33"/>
  <c r="AB237" i="33"/>
  <c r="W237" i="33"/>
  <c r="Y237" i="33"/>
  <c r="AA237" i="33"/>
  <c r="O237" i="33"/>
  <c r="Q237" i="33"/>
  <c r="S237" i="33"/>
  <c r="G237" i="33"/>
  <c r="I237" i="33"/>
  <c r="K237" i="33"/>
  <c r="AN236" i="33"/>
  <c r="AK236" i="33"/>
  <c r="AD236" i="33"/>
  <c r="AB236" i="33"/>
  <c r="W236" i="33"/>
  <c r="Y236" i="33"/>
  <c r="AA236" i="33"/>
  <c r="O236" i="33"/>
  <c r="Q236" i="33"/>
  <c r="S236" i="33"/>
  <c r="G236" i="33"/>
  <c r="AN235" i="33"/>
  <c r="AK235" i="33"/>
  <c r="AD235" i="33"/>
  <c r="AB235" i="33"/>
  <c r="W235" i="33"/>
  <c r="Y235" i="33"/>
  <c r="AA235" i="33"/>
  <c r="O235" i="33"/>
  <c r="G235" i="33"/>
  <c r="I235" i="33"/>
  <c r="K235" i="33"/>
  <c r="AN234" i="33"/>
  <c r="AK234" i="33"/>
  <c r="AD234" i="33"/>
  <c r="AB234" i="33"/>
  <c r="W234" i="33"/>
  <c r="Y234" i="33"/>
  <c r="AA234" i="33"/>
  <c r="O234" i="33"/>
  <c r="Q234" i="33"/>
  <c r="S234" i="33"/>
  <c r="G234" i="33"/>
  <c r="I234" i="33"/>
  <c r="K234" i="33"/>
  <c r="AN233" i="33"/>
  <c r="AK233" i="33"/>
  <c r="AD233" i="33"/>
  <c r="AB233" i="33"/>
  <c r="W233" i="33"/>
  <c r="Y233" i="33"/>
  <c r="AA233" i="33"/>
  <c r="O233" i="33"/>
  <c r="G233" i="33"/>
  <c r="I233" i="33"/>
  <c r="K233" i="33"/>
  <c r="AN232" i="33"/>
  <c r="AK232" i="33"/>
  <c r="AD232" i="33"/>
  <c r="AB232" i="33"/>
  <c r="W232" i="33"/>
  <c r="Y232" i="33"/>
  <c r="AA232" i="33"/>
  <c r="O232" i="33"/>
  <c r="G232" i="33"/>
  <c r="I232" i="33"/>
  <c r="K232" i="33"/>
  <c r="AN231" i="33"/>
  <c r="AK231" i="33"/>
  <c r="AD231" i="33"/>
  <c r="AB231" i="33"/>
  <c r="W231" i="33"/>
  <c r="Y231" i="33"/>
  <c r="AA231" i="33"/>
  <c r="O231" i="33"/>
  <c r="G231" i="33"/>
  <c r="I231" i="33"/>
  <c r="K231" i="33"/>
  <c r="AN230" i="33"/>
  <c r="AK230" i="33"/>
  <c r="AD230" i="33"/>
  <c r="AB230" i="33"/>
  <c r="W230" i="33"/>
  <c r="Y230" i="33"/>
  <c r="AA230" i="33"/>
  <c r="O230" i="33"/>
  <c r="Q230" i="33"/>
  <c r="S230" i="33"/>
  <c r="G230" i="33"/>
  <c r="I230" i="33"/>
  <c r="K230" i="33"/>
  <c r="AN229" i="33"/>
  <c r="AK229" i="33"/>
  <c r="AD229" i="33"/>
  <c r="AB229" i="33"/>
  <c r="W229" i="33"/>
  <c r="Y229" i="33"/>
  <c r="AA229" i="33"/>
  <c r="O229" i="33"/>
  <c r="Q229" i="33"/>
  <c r="S229" i="33"/>
  <c r="G229" i="33"/>
  <c r="AN228" i="33"/>
  <c r="AK228" i="33"/>
  <c r="AD228" i="33"/>
  <c r="AB228" i="33"/>
  <c r="W228" i="33"/>
  <c r="Y228" i="33"/>
  <c r="AA228" i="33"/>
  <c r="O228" i="33"/>
  <c r="G228" i="33"/>
  <c r="I228" i="33"/>
  <c r="K228" i="33"/>
  <c r="AN227" i="33"/>
  <c r="AK227" i="33"/>
  <c r="AD227" i="33"/>
  <c r="AB227" i="33"/>
  <c r="W227" i="33"/>
  <c r="Y227" i="33"/>
  <c r="AA227" i="33"/>
  <c r="O227" i="33"/>
  <c r="Q227" i="33"/>
  <c r="S227" i="33"/>
  <c r="G227" i="33"/>
  <c r="I227" i="33"/>
  <c r="K227" i="33"/>
  <c r="AN226" i="33"/>
  <c r="AK226" i="33"/>
  <c r="AD226" i="33"/>
  <c r="AB226" i="33"/>
  <c r="W226" i="33"/>
  <c r="Y226" i="33"/>
  <c r="AA226" i="33"/>
  <c r="O226" i="33"/>
  <c r="Q226" i="33"/>
  <c r="S226" i="33"/>
  <c r="G226" i="33"/>
  <c r="AN225" i="33"/>
  <c r="AK225" i="33"/>
  <c r="AD225" i="33"/>
  <c r="AB225" i="33"/>
  <c r="W225" i="33"/>
  <c r="Y225" i="33"/>
  <c r="AA225" i="33"/>
  <c r="O225" i="33"/>
  <c r="Q225" i="33"/>
  <c r="S225" i="33"/>
  <c r="G225" i="33"/>
  <c r="AN224" i="33"/>
  <c r="AK224" i="33"/>
  <c r="AD224" i="33"/>
  <c r="AB224" i="33"/>
  <c r="W224" i="33"/>
  <c r="Y224" i="33"/>
  <c r="AA224" i="33"/>
  <c r="O224" i="33"/>
  <c r="Q224" i="33"/>
  <c r="S224" i="33"/>
  <c r="G224" i="33"/>
  <c r="I224" i="33"/>
  <c r="K224" i="33"/>
  <c r="AN223" i="33"/>
  <c r="AK223" i="33"/>
  <c r="AD223" i="33"/>
  <c r="AB223" i="33"/>
  <c r="W223" i="33"/>
  <c r="Y223" i="33"/>
  <c r="AA223" i="33"/>
  <c r="O223" i="33"/>
  <c r="Q223" i="33"/>
  <c r="S223" i="33"/>
  <c r="G223" i="33"/>
  <c r="I223" i="33"/>
  <c r="K223" i="33"/>
  <c r="AN222" i="33"/>
  <c r="AK222" i="33"/>
  <c r="AD222" i="33"/>
  <c r="AB222" i="33"/>
  <c r="W222" i="33"/>
  <c r="Y222" i="33"/>
  <c r="AA222" i="33"/>
  <c r="O222" i="33"/>
  <c r="Q222" i="33"/>
  <c r="S222" i="33"/>
  <c r="G222" i="33"/>
  <c r="AN221" i="33"/>
  <c r="AK221" i="33"/>
  <c r="AD221" i="33"/>
  <c r="AB221" i="33"/>
  <c r="W221" i="33"/>
  <c r="Y221" i="33"/>
  <c r="AA221" i="33"/>
  <c r="O221" i="33"/>
  <c r="Q221" i="33"/>
  <c r="S221" i="33"/>
  <c r="G221" i="33"/>
  <c r="I221" i="33"/>
  <c r="K221" i="33"/>
  <c r="AN220" i="33"/>
  <c r="AK220" i="33"/>
  <c r="AD220" i="33"/>
  <c r="AB220" i="33"/>
  <c r="W220" i="33"/>
  <c r="Y220" i="33"/>
  <c r="AA220" i="33"/>
  <c r="O220" i="33"/>
  <c r="Q220" i="33"/>
  <c r="S220" i="33"/>
  <c r="G220" i="33"/>
  <c r="AN219" i="33"/>
  <c r="AK219" i="33"/>
  <c r="AD219" i="33"/>
  <c r="AB219" i="33"/>
  <c r="W219" i="33"/>
  <c r="O219" i="33"/>
  <c r="Q219" i="33"/>
  <c r="S219" i="33"/>
  <c r="G219" i="33"/>
  <c r="I219" i="33"/>
  <c r="K219" i="33"/>
  <c r="AN218" i="33"/>
  <c r="AK218" i="33"/>
  <c r="AD218" i="33"/>
  <c r="AB218" i="33"/>
  <c r="W218" i="33"/>
  <c r="Y218" i="33"/>
  <c r="AA218" i="33"/>
  <c r="O218" i="33"/>
  <c r="Q218" i="33"/>
  <c r="S218" i="33"/>
  <c r="G218" i="33"/>
  <c r="I218" i="33"/>
  <c r="K218" i="33"/>
  <c r="AN217" i="33"/>
  <c r="AK217" i="33"/>
  <c r="AD217" i="33"/>
  <c r="AB217" i="33"/>
  <c r="W217" i="33"/>
  <c r="Y217" i="33"/>
  <c r="AA217" i="33"/>
  <c r="O217" i="33"/>
  <c r="Q217" i="33"/>
  <c r="S217" i="33"/>
  <c r="G217" i="33"/>
  <c r="I217" i="33"/>
  <c r="K217" i="33"/>
  <c r="AN216" i="33"/>
  <c r="AK216" i="33"/>
  <c r="AD216" i="33"/>
  <c r="AB216" i="33"/>
  <c r="W216" i="33"/>
  <c r="O216" i="33"/>
  <c r="Q216" i="33"/>
  <c r="S216" i="33"/>
  <c r="G216" i="33"/>
  <c r="I216" i="33"/>
  <c r="K216" i="33"/>
  <c r="AN215" i="33"/>
  <c r="AK215" i="33"/>
  <c r="AD215" i="33"/>
  <c r="AB215" i="33"/>
  <c r="W215" i="33"/>
  <c r="O215" i="33"/>
  <c r="Q215" i="33"/>
  <c r="S215" i="33"/>
  <c r="G215" i="33"/>
  <c r="I215" i="33"/>
  <c r="K215" i="33"/>
  <c r="AN214" i="33"/>
  <c r="AK214" i="33"/>
  <c r="AD214" i="33"/>
  <c r="AB214" i="33"/>
  <c r="W214" i="33"/>
  <c r="Y214" i="33"/>
  <c r="AA214" i="33"/>
  <c r="O214" i="33"/>
  <c r="Q214" i="33"/>
  <c r="S214" i="33"/>
  <c r="G214" i="33"/>
  <c r="I214" i="33"/>
  <c r="K214" i="33"/>
  <c r="AN213" i="33"/>
  <c r="AK213" i="33"/>
  <c r="AD213" i="33"/>
  <c r="AB213" i="33"/>
  <c r="W213" i="33"/>
  <c r="Y213" i="33"/>
  <c r="AA213" i="33"/>
  <c r="O213" i="33"/>
  <c r="Q213" i="33"/>
  <c r="S213" i="33"/>
  <c r="G213" i="33"/>
  <c r="I213" i="33"/>
  <c r="K213" i="33"/>
  <c r="AN212" i="33"/>
  <c r="AK212" i="33"/>
  <c r="AD212" i="33"/>
  <c r="AB212" i="33"/>
  <c r="W212" i="33"/>
  <c r="Y212" i="33"/>
  <c r="AA212" i="33"/>
  <c r="O212" i="33"/>
  <c r="Q212" i="33"/>
  <c r="S212" i="33"/>
  <c r="G212" i="33"/>
  <c r="I212" i="33"/>
  <c r="K212" i="33"/>
  <c r="AN211" i="33"/>
  <c r="AK211" i="33"/>
  <c r="AD211" i="33"/>
  <c r="AB211" i="33"/>
  <c r="W211" i="33"/>
  <c r="Y211" i="33"/>
  <c r="AA211" i="33"/>
  <c r="O211" i="33"/>
  <c r="Q211" i="33"/>
  <c r="S211" i="33"/>
  <c r="G211" i="33"/>
  <c r="I211" i="33"/>
  <c r="K211" i="33"/>
  <c r="AN210" i="33"/>
  <c r="AK210" i="33"/>
  <c r="AD210" i="33"/>
  <c r="AB210" i="33"/>
  <c r="W210" i="33"/>
  <c r="Y210" i="33"/>
  <c r="AA210" i="33"/>
  <c r="O210" i="33"/>
  <c r="G210" i="33"/>
  <c r="I210" i="33"/>
  <c r="K210" i="33"/>
  <c r="AN209" i="33"/>
  <c r="AK209" i="33"/>
  <c r="AD209" i="33"/>
  <c r="AB209" i="33"/>
  <c r="W209" i="33"/>
  <c r="Y209" i="33"/>
  <c r="AA209" i="33"/>
  <c r="O209" i="33"/>
  <c r="Q209" i="33"/>
  <c r="S209" i="33"/>
  <c r="G209" i="33"/>
  <c r="I209" i="33"/>
  <c r="K209" i="33"/>
  <c r="AN208" i="33"/>
  <c r="AK208" i="33"/>
  <c r="AD208" i="33"/>
  <c r="AB208" i="33"/>
  <c r="W208" i="33"/>
  <c r="O208" i="33"/>
  <c r="Q208" i="33"/>
  <c r="S208" i="33"/>
  <c r="G208" i="33"/>
  <c r="I208" i="33"/>
  <c r="K208" i="33"/>
  <c r="AN207" i="33"/>
  <c r="AK207" i="33"/>
  <c r="AD207" i="33"/>
  <c r="AB207" i="33"/>
  <c r="W207" i="33"/>
  <c r="Y207" i="33"/>
  <c r="AA207" i="33"/>
  <c r="O207" i="33"/>
  <c r="Q207" i="33"/>
  <c r="S207" i="33"/>
  <c r="G207" i="33"/>
  <c r="AN206" i="33"/>
  <c r="AK206" i="33"/>
  <c r="AD206" i="33"/>
  <c r="AB206" i="33"/>
  <c r="W206" i="33"/>
  <c r="Y206" i="33"/>
  <c r="AA206" i="33"/>
  <c r="O206" i="33"/>
  <c r="Q206" i="33"/>
  <c r="S206" i="33"/>
  <c r="G206" i="33"/>
  <c r="I206" i="33"/>
  <c r="K206" i="33"/>
  <c r="AN205" i="33"/>
  <c r="AK205" i="33"/>
  <c r="AD205" i="33"/>
  <c r="AB205" i="33"/>
  <c r="W205" i="33"/>
  <c r="Y205" i="33"/>
  <c r="AA205" i="33"/>
  <c r="O205" i="33"/>
  <c r="Q205" i="33"/>
  <c r="S205" i="33"/>
  <c r="G205" i="33"/>
  <c r="AN204" i="33"/>
  <c r="AK204" i="33"/>
  <c r="AD204" i="33"/>
  <c r="AB204" i="33"/>
  <c r="W204" i="33"/>
  <c r="Y204" i="33"/>
  <c r="AA204" i="33"/>
  <c r="O204" i="33"/>
  <c r="Q204" i="33"/>
  <c r="S204" i="33"/>
  <c r="G204" i="33"/>
  <c r="I204" i="33"/>
  <c r="K204" i="33"/>
  <c r="AN203" i="33"/>
  <c r="AK203" i="33"/>
  <c r="AD203" i="33"/>
  <c r="AB203" i="33"/>
  <c r="W203" i="33"/>
  <c r="Y203" i="33"/>
  <c r="AA203" i="33"/>
  <c r="O203" i="33"/>
  <c r="Q203" i="33"/>
  <c r="S203" i="33"/>
  <c r="G203" i="33"/>
  <c r="AN202" i="33"/>
  <c r="AK202" i="33"/>
  <c r="AD202" i="33"/>
  <c r="AB202" i="33"/>
  <c r="W202" i="33"/>
  <c r="O202" i="33"/>
  <c r="Q202" i="33"/>
  <c r="S202" i="33"/>
  <c r="G202" i="33"/>
  <c r="I202" i="33"/>
  <c r="K202" i="33"/>
  <c r="AN201" i="33"/>
  <c r="AK201" i="33"/>
  <c r="AD201" i="33"/>
  <c r="AB201" i="33"/>
  <c r="W201" i="33"/>
  <c r="Y201" i="33"/>
  <c r="AA201" i="33"/>
  <c r="O201" i="33"/>
  <c r="Q201" i="33"/>
  <c r="S201" i="33"/>
  <c r="G201" i="33"/>
  <c r="AN200" i="33"/>
  <c r="AK200" i="33"/>
  <c r="AD200" i="33"/>
  <c r="AB200" i="33"/>
  <c r="W200" i="33"/>
  <c r="Y200" i="33"/>
  <c r="AA200" i="33"/>
  <c r="O200" i="33"/>
  <c r="Q200" i="33"/>
  <c r="S200" i="33"/>
  <c r="G200" i="33"/>
  <c r="I200" i="33"/>
  <c r="K200" i="33"/>
  <c r="AN199" i="33"/>
  <c r="AK199" i="33"/>
  <c r="AD199" i="33"/>
  <c r="AB199" i="33"/>
  <c r="W199" i="33"/>
  <c r="Y199" i="33"/>
  <c r="AA199" i="33"/>
  <c r="O199" i="33"/>
  <c r="Q199" i="33"/>
  <c r="S199" i="33"/>
  <c r="G199" i="33"/>
  <c r="AN198" i="33"/>
  <c r="AK198" i="33"/>
  <c r="AD198" i="33"/>
  <c r="AB198" i="33"/>
  <c r="W198" i="33"/>
  <c r="Y198" i="33"/>
  <c r="AA198" i="33"/>
  <c r="O198" i="33"/>
  <c r="Q198" i="33"/>
  <c r="S198" i="33"/>
  <c r="G198" i="33"/>
  <c r="I198" i="33"/>
  <c r="K198" i="33"/>
  <c r="AN197" i="33"/>
  <c r="AK197" i="33"/>
  <c r="AD197" i="33"/>
  <c r="AB197" i="33"/>
  <c r="W197" i="33"/>
  <c r="Y197" i="33"/>
  <c r="AA197" i="33"/>
  <c r="O197" i="33"/>
  <c r="Q197" i="33"/>
  <c r="S197" i="33"/>
  <c r="G197" i="33"/>
  <c r="AN196" i="33"/>
  <c r="AK196" i="33"/>
  <c r="AD196" i="33"/>
  <c r="AB196" i="33"/>
  <c r="W196" i="33"/>
  <c r="Y196" i="33"/>
  <c r="AA196" i="33"/>
  <c r="O196" i="33"/>
  <c r="Q196" i="33"/>
  <c r="S196" i="33"/>
  <c r="G196" i="33"/>
  <c r="I196" i="33"/>
  <c r="K196" i="33"/>
  <c r="AN195" i="33"/>
  <c r="AK195" i="33"/>
  <c r="AD195" i="33"/>
  <c r="AB195" i="33"/>
  <c r="W195" i="33"/>
  <c r="O195" i="33"/>
  <c r="Q195" i="33"/>
  <c r="S195" i="33"/>
  <c r="G195" i="33"/>
  <c r="I195" i="33"/>
  <c r="K195" i="33"/>
  <c r="AN194" i="33"/>
  <c r="AK194" i="33"/>
  <c r="AD194" i="33"/>
  <c r="AB194" i="33"/>
  <c r="W194" i="33"/>
  <c r="Y194" i="33"/>
  <c r="AA194" i="33"/>
  <c r="O194" i="33"/>
  <c r="Q194" i="33"/>
  <c r="S194" i="33"/>
  <c r="G194" i="33"/>
  <c r="I194" i="33"/>
  <c r="K194" i="33"/>
  <c r="AN193" i="33"/>
  <c r="AK193" i="33"/>
  <c r="AD193" i="33"/>
  <c r="AB193" i="33"/>
  <c r="W193" i="33"/>
  <c r="Y193" i="33"/>
  <c r="AA193" i="33"/>
  <c r="O193" i="33"/>
  <c r="Q193" i="33"/>
  <c r="S193" i="33"/>
  <c r="G193" i="33"/>
  <c r="I193" i="33"/>
  <c r="K193" i="33"/>
  <c r="AN192" i="33"/>
  <c r="AK192" i="33"/>
  <c r="AD192" i="33"/>
  <c r="AB192" i="33"/>
  <c r="W192" i="33"/>
  <c r="Y192" i="33"/>
  <c r="AA192" i="33"/>
  <c r="O192" i="33"/>
  <c r="Q192" i="33"/>
  <c r="S192" i="33"/>
  <c r="G192" i="33"/>
  <c r="I192" i="33"/>
  <c r="K192" i="33"/>
  <c r="AN191" i="33"/>
  <c r="AK191" i="33"/>
  <c r="AD191" i="33"/>
  <c r="AB191" i="33"/>
  <c r="W191" i="33"/>
  <c r="Y191" i="33"/>
  <c r="AA191" i="33"/>
  <c r="O191" i="33"/>
  <c r="G191" i="33"/>
  <c r="I191" i="33"/>
  <c r="K191" i="33"/>
  <c r="AN190" i="33"/>
  <c r="AK190" i="33"/>
  <c r="AD190" i="33"/>
  <c r="AB190" i="33"/>
  <c r="W190" i="33"/>
  <c r="Y190" i="33"/>
  <c r="AA190" i="33"/>
  <c r="O190" i="33"/>
  <c r="Q190" i="33"/>
  <c r="S190" i="33"/>
  <c r="G190" i="33"/>
  <c r="I190" i="33"/>
  <c r="K190" i="33"/>
  <c r="AN189" i="33"/>
  <c r="AK189" i="33"/>
  <c r="AD189" i="33"/>
  <c r="AB189" i="33"/>
  <c r="W189" i="33"/>
  <c r="Y189" i="33"/>
  <c r="AA189" i="33"/>
  <c r="O189" i="33"/>
  <c r="Q189" i="33"/>
  <c r="S189" i="33"/>
  <c r="G189" i="33"/>
  <c r="I189" i="33"/>
  <c r="K189" i="33"/>
  <c r="AN188" i="33"/>
  <c r="AK188" i="33"/>
  <c r="AD188" i="33"/>
  <c r="AB188" i="33"/>
  <c r="W188" i="33"/>
  <c r="Y188" i="33"/>
  <c r="AA188" i="33"/>
  <c r="O188" i="33"/>
  <c r="Q188" i="33"/>
  <c r="S188" i="33"/>
  <c r="G188" i="33"/>
  <c r="AN187" i="33"/>
  <c r="AK187" i="33"/>
  <c r="AD187" i="33"/>
  <c r="AB187" i="33"/>
  <c r="W187" i="33"/>
  <c r="Y187" i="33"/>
  <c r="AA187" i="33"/>
  <c r="O187" i="33"/>
  <c r="Q187" i="33"/>
  <c r="S187" i="33"/>
  <c r="G187" i="33"/>
  <c r="AN186" i="33"/>
  <c r="AK186" i="33"/>
  <c r="AD186" i="33"/>
  <c r="AB186" i="33"/>
  <c r="W186" i="33"/>
  <c r="O186" i="33"/>
  <c r="Q186" i="33"/>
  <c r="S186" i="33"/>
  <c r="G186" i="33"/>
  <c r="I186" i="33"/>
  <c r="K186" i="33"/>
  <c r="AN185" i="33"/>
  <c r="AK185" i="33"/>
  <c r="AD185" i="33"/>
  <c r="AB185" i="33"/>
  <c r="W185" i="33"/>
  <c r="Y185" i="33"/>
  <c r="AA185" i="33"/>
  <c r="O185" i="33"/>
  <c r="Q185" i="33"/>
  <c r="S185" i="33"/>
  <c r="G185" i="33"/>
  <c r="I185" i="33"/>
  <c r="K185" i="33"/>
  <c r="AN184" i="33"/>
  <c r="AK184" i="33"/>
  <c r="AD184" i="33"/>
  <c r="AB184" i="33"/>
  <c r="W184" i="33"/>
  <c r="Y184" i="33"/>
  <c r="AA184" i="33"/>
  <c r="O184" i="33"/>
  <c r="Q184" i="33"/>
  <c r="S184" i="33"/>
  <c r="G184" i="33"/>
  <c r="I184" i="33"/>
  <c r="K184" i="33"/>
  <c r="AN183" i="33"/>
  <c r="AK183" i="33"/>
  <c r="AD183" i="33"/>
  <c r="AB183" i="33"/>
  <c r="W183" i="33"/>
  <c r="Y183" i="33"/>
  <c r="AA183" i="33"/>
  <c r="O183" i="33"/>
  <c r="Q183" i="33"/>
  <c r="S183" i="33"/>
  <c r="G183" i="33"/>
  <c r="I183" i="33"/>
  <c r="K183" i="33"/>
  <c r="AN182" i="33"/>
  <c r="AK182" i="33"/>
  <c r="AD182" i="33"/>
  <c r="AB182" i="33"/>
  <c r="W182" i="33"/>
  <c r="O182" i="33"/>
  <c r="Q182" i="33"/>
  <c r="S182" i="33"/>
  <c r="G182" i="33"/>
  <c r="I182" i="33"/>
  <c r="K182" i="33"/>
  <c r="AN181" i="33"/>
  <c r="AK181" i="33"/>
  <c r="AD181" i="33"/>
  <c r="AB181" i="33"/>
  <c r="W181" i="33"/>
  <c r="Y181" i="33"/>
  <c r="AA181" i="33"/>
  <c r="O181" i="33"/>
  <c r="Q181" i="33"/>
  <c r="S181" i="33"/>
  <c r="G181" i="33"/>
  <c r="I181" i="33"/>
  <c r="K181" i="33"/>
  <c r="AN180" i="33"/>
  <c r="AK180" i="33"/>
  <c r="AD180" i="33"/>
  <c r="AB180" i="33"/>
  <c r="W180" i="33"/>
  <c r="Y180" i="33"/>
  <c r="AA180" i="33"/>
  <c r="O180" i="33"/>
  <c r="Q180" i="33"/>
  <c r="S180" i="33"/>
  <c r="G180" i="33"/>
  <c r="I180" i="33"/>
  <c r="K180" i="33"/>
  <c r="AN179" i="33"/>
  <c r="AK179" i="33"/>
  <c r="AD179" i="33"/>
  <c r="AB179" i="33"/>
  <c r="W179" i="33"/>
  <c r="Y179" i="33"/>
  <c r="AA179" i="33"/>
  <c r="O179" i="33"/>
  <c r="Q179" i="33"/>
  <c r="S179" i="33"/>
  <c r="G179" i="33"/>
  <c r="I179" i="33"/>
  <c r="K179" i="33"/>
  <c r="AN178" i="33"/>
  <c r="AK178" i="33"/>
  <c r="AD178" i="33"/>
  <c r="AB178" i="33"/>
  <c r="W178" i="33"/>
  <c r="Y178" i="33"/>
  <c r="AA178" i="33"/>
  <c r="O178" i="33"/>
  <c r="Q178" i="33"/>
  <c r="S178" i="33"/>
  <c r="G178" i="33"/>
  <c r="I178" i="33"/>
  <c r="K178" i="33"/>
  <c r="AN177" i="33"/>
  <c r="AK177" i="33"/>
  <c r="AD177" i="33"/>
  <c r="AB177" i="33"/>
  <c r="W177" i="33"/>
  <c r="Y177" i="33"/>
  <c r="AA177" i="33"/>
  <c r="O177" i="33"/>
  <c r="Q177" i="33"/>
  <c r="S177" i="33"/>
  <c r="G177" i="33"/>
  <c r="I177" i="33"/>
  <c r="K177" i="33"/>
  <c r="AN176" i="33"/>
  <c r="AK176" i="33"/>
  <c r="AD176" i="33"/>
  <c r="AB176" i="33"/>
  <c r="W176" i="33"/>
  <c r="Y176" i="33"/>
  <c r="AA176" i="33"/>
  <c r="O176" i="33"/>
  <c r="Q176" i="33"/>
  <c r="S176" i="33"/>
  <c r="G176" i="33"/>
  <c r="I176" i="33"/>
  <c r="K176" i="33"/>
  <c r="AN175" i="33"/>
  <c r="AK175" i="33"/>
  <c r="AD175" i="33"/>
  <c r="AB175" i="33"/>
  <c r="W175" i="33"/>
  <c r="Y175" i="33"/>
  <c r="AA175" i="33"/>
  <c r="O175" i="33"/>
  <c r="Q175" i="33"/>
  <c r="S175" i="33"/>
  <c r="G175" i="33"/>
  <c r="I175" i="33"/>
  <c r="K175" i="33"/>
  <c r="AN174" i="33"/>
  <c r="AK174" i="33"/>
  <c r="AD174" i="33"/>
  <c r="AB174" i="33"/>
  <c r="W174" i="33"/>
  <c r="Y174" i="33"/>
  <c r="AA174" i="33"/>
  <c r="O174" i="33"/>
  <c r="Q174" i="33"/>
  <c r="S174" i="33"/>
  <c r="G174" i="33"/>
  <c r="AN173" i="33"/>
  <c r="AK173" i="33"/>
  <c r="AD173" i="33"/>
  <c r="AB173" i="33"/>
  <c r="W173" i="33"/>
  <c r="Y173" i="33"/>
  <c r="AA173" i="33"/>
  <c r="O173" i="33"/>
  <c r="Q173" i="33"/>
  <c r="S173" i="33"/>
  <c r="G173" i="33"/>
  <c r="I173" i="33"/>
  <c r="K173" i="33"/>
  <c r="AN172" i="33"/>
  <c r="AK172" i="33"/>
  <c r="AD172" i="33"/>
  <c r="AB172" i="33"/>
  <c r="W172" i="33"/>
  <c r="Y172" i="33"/>
  <c r="AA172" i="33"/>
  <c r="O172" i="33"/>
  <c r="Q172" i="33"/>
  <c r="S172" i="33"/>
  <c r="G172" i="33"/>
  <c r="I172" i="33"/>
  <c r="K172" i="33"/>
  <c r="AN171" i="33"/>
  <c r="AK171" i="33"/>
  <c r="AD171" i="33"/>
  <c r="AB171" i="33"/>
  <c r="W171" i="33"/>
  <c r="Y171" i="33"/>
  <c r="AA171" i="33"/>
  <c r="O171" i="33"/>
  <c r="Q171" i="33"/>
  <c r="S171" i="33"/>
  <c r="G171" i="33"/>
  <c r="I171" i="33"/>
  <c r="K171" i="33"/>
  <c r="AN170" i="33"/>
  <c r="AK170" i="33"/>
  <c r="AD170" i="33"/>
  <c r="AB170" i="33"/>
  <c r="W170" i="33"/>
  <c r="Y170" i="33"/>
  <c r="AA170" i="33"/>
  <c r="O170" i="33"/>
  <c r="G170" i="33"/>
  <c r="I170" i="33"/>
  <c r="K170" i="33"/>
  <c r="AN169" i="33"/>
  <c r="AK169" i="33"/>
  <c r="AD169" i="33"/>
  <c r="AB169" i="33"/>
  <c r="W169" i="33"/>
  <c r="Y169" i="33"/>
  <c r="AA169" i="33"/>
  <c r="O169" i="33"/>
  <c r="Q169" i="33"/>
  <c r="S169" i="33"/>
  <c r="G169" i="33"/>
  <c r="I169" i="33"/>
  <c r="K169" i="33"/>
  <c r="AN168" i="33"/>
  <c r="AK168" i="33"/>
  <c r="AD168" i="33"/>
  <c r="AB168" i="33"/>
  <c r="W168" i="33"/>
  <c r="Y168" i="33"/>
  <c r="AA168" i="33"/>
  <c r="O168" i="33"/>
  <c r="G168" i="33"/>
  <c r="I168" i="33"/>
  <c r="K168" i="33"/>
  <c r="AN167" i="33"/>
  <c r="AK167" i="33"/>
  <c r="AD167" i="33"/>
  <c r="AB167" i="33"/>
  <c r="W167" i="33"/>
  <c r="Y167" i="33"/>
  <c r="AA167" i="33"/>
  <c r="O167" i="33"/>
  <c r="Q167" i="33"/>
  <c r="S167" i="33"/>
  <c r="G167" i="33"/>
  <c r="I167" i="33"/>
  <c r="K167" i="33"/>
  <c r="AN166" i="33"/>
  <c r="AK166" i="33"/>
  <c r="AD166" i="33"/>
  <c r="AB166" i="33"/>
  <c r="W166" i="33"/>
  <c r="Y166" i="33"/>
  <c r="AA166" i="33"/>
  <c r="O166" i="33"/>
  <c r="Q166" i="33"/>
  <c r="S166" i="33"/>
  <c r="G166" i="33"/>
  <c r="AN165" i="33"/>
  <c r="AK165" i="33"/>
  <c r="AD165" i="33"/>
  <c r="AB165" i="33"/>
  <c r="W165" i="33"/>
  <c r="Y165" i="33"/>
  <c r="AA165" i="33"/>
  <c r="O165" i="33"/>
  <c r="Q165" i="33"/>
  <c r="S165" i="33"/>
  <c r="G165" i="33"/>
  <c r="AN164" i="33"/>
  <c r="AK164" i="33"/>
  <c r="AD164" i="33"/>
  <c r="AB164" i="33"/>
  <c r="W164" i="33"/>
  <c r="Y164" i="33"/>
  <c r="AA164" i="33"/>
  <c r="O164" i="33"/>
  <c r="Q164" i="33"/>
  <c r="S164" i="33"/>
  <c r="G164" i="33"/>
  <c r="AN163" i="33"/>
  <c r="AK163" i="33"/>
  <c r="AD163" i="33"/>
  <c r="AB163" i="33"/>
  <c r="W163" i="33"/>
  <c r="Y163" i="33"/>
  <c r="AA163" i="33"/>
  <c r="O163" i="33"/>
  <c r="Q163" i="33"/>
  <c r="S163" i="33"/>
  <c r="G163" i="33"/>
  <c r="I163" i="33"/>
  <c r="K163" i="33"/>
  <c r="AN162" i="33"/>
  <c r="AK162" i="33"/>
  <c r="AD162" i="33"/>
  <c r="AB162" i="33"/>
  <c r="W162" i="33"/>
  <c r="Y162" i="33"/>
  <c r="AA162" i="33"/>
  <c r="O162" i="33"/>
  <c r="Q162" i="33"/>
  <c r="S162" i="33"/>
  <c r="G162" i="33"/>
  <c r="I162" i="33"/>
  <c r="K162" i="33"/>
  <c r="AN161" i="33"/>
  <c r="AK161" i="33"/>
  <c r="AD161" i="33"/>
  <c r="AB161" i="33"/>
  <c r="W161" i="33"/>
  <c r="Y161" i="33"/>
  <c r="AA161" i="33"/>
  <c r="O161" i="33"/>
  <c r="Q161" i="33"/>
  <c r="S161" i="33"/>
  <c r="G161" i="33"/>
  <c r="I161" i="33"/>
  <c r="K161" i="33"/>
  <c r="AN160" i="33"/>
  <c r="AK160" i="33"/>
  <c r="AD160" i="33"/>
  <c r="AB160" i="33"/>
  <c r="W160" i="33"/>
  <c r="Y160" i="33"/>
  <c r="AA160" i="33"/>
  <c r="O160" i="33"/>
  <c r="Q160" i="33"/>
  <c r="S160" i="33"/>
  <c r="G160" i="33"/>
  <c r="I160" i="33"/>
  <c r="K160" i="33"/>
  <c r="AN159" i="33"/>
  <c r="AK159" i="33"/>
  <c r="AD159" i="33"/>
  <c r="AB159" i="33"/>
  <c r="W159" i="33"/>
  <c r="Y159" i="33"/>
  <c r="AA159" i="33"/>
  <c r="O159" i="33"/>
  <c r="Q159" i="33"/>
  <c r="S159" i="33"/>
  <c r="G159" i="33"/>
  <c r="I159" i="33"/>
  <c r="K159" i="33"/>
  <c r="AN158" i="33"/>
  <c r="AK158" i="33"/>
  <c r="AD158" i="33"/>
  <c r="AB158" i="33"/>
  <c r="W158" i="33"/>
  <c r="O158" i="33"/>
  <c r="Q158" i="33"/>
  <c r="S158" i="33"/>
  <c r="G158" i="33"/>
  <c r="I158" i="33"/>
  <c r="K158" i="33"/>
  <c r="AN157" i="33"/>
  <c r="AK157" i="33"/>
  <c r="AD157" i="33"/>
  <c r="AB157" i="33"/>
  <c r="W157" i="33"/>
  <c r="Y157" i="33"/>
  <c r="AA157" i="33"/>
  <c r="O157" i="33"/>
  <c r="G157" i="33"/>
  <c r="I157" i="33"/>
  <c r="AN156" i="33"/>
  <c r="AK156" i="33"/>
  <c r="AD156" i="33"/>
  <c r="AB156" i="33"/>
  <c r="W156" i="33"/>
  <c r="Y156" i="33"/>
  <c r="AA156" i="33"/>
  <c r="O156" i="33"/>
  <c r="G156" i="33"/>
  <c r="I156" i="33"/>
  <c r="K156" i="33"/>
  <c r="AN155" i="33"/>
  <c r="AK155" i="33"/>
  <c r="AD155" i="33"/>
  <c r="AB155" i="33"/>
  <c r="W155" i="33"/>
  <c r="Y155" i="33"/>
  <c r="AA155" i="33"/>
  <c r="O155" i="33"/>
  <c r="G155" i="33"/>
  <c r="I155" i="33"/>
  <c r="K155" i="33"/>
  <c r="AN154" i="33"/>
  <c r="AK154" i="33"/>
  <c r="AD154" i="33"/>
  <c r="AB154" i="33"/>
  <c r="W154" i="33"/>
  <c r="Y154" i="33"/>
  <c r="AA154" i="33"/>
  <c r="O154" i="33"/>
  <c r="Q154" i="33"/>
  <c r="S154" i="33"/>
  <c r="G154" i="33"/>
  <c r="AN153" i="33"/>
  <c r="AK153" i="33"/>
  <c r="AD153" i="33"/>
  <c r="AB153" i="33"/>
  <c r="W153" i="33"/>
  <c r="Y153" i="33"/>
  <c r="AA153" i="33"/>
  <c r="O153" i="33"/>
  <c r="Q153" i="33"/>
  <c r="S153" i="33"/>
  <c r="G153" i="33"/>
  <c r="I153" i="33"/>
  <c r="K153" i="33"/>
  <c r="AN152" i="33"/>
  <c r="AK152" i="33"/>
  <c r="AD152" i="33"/>
  <c r="AB152" i="33"/>
  <c r="W152" i="33"/>
  <c r="O152" i="33"/>
  <c r="Q152" i="33"/>
  <c r="S152" i="33"/>
  <c r="G152" i="33"/>
  <c r="I152" i="33"/>
  <c r="K152" i="33"/>
  <c r="AN151" i="33"/>
  <c r="AK151" i="33"/>
  <c r="AD151" i="33"/>
  <c r="AB151" i="33"/>
  <c r="W151" i="33"/>
  <c r="Y151" i="33"/>
  <c r="AA151" i="33"/>
  <c r="O151" i="33"/>
  <c r="G151" i="33"/>
  <c r="I151" i="33"/>
  <c r="K151" i="33"/>
  <c r="AN150" i="33"/>
  <c r="AK150" i="33"/>
  <c r="AD150" i="33"/>
  <c r="AB150" i="33"/>
  <c r="W150" i="33"/>
  <c r="Y150" i="33"/>
  <c r="AA150" i="33"/>
  <c r="O150" i="33"/>
  <c r="Q150" i="33"/>
  <c r="S150" i="33"/>
  <c r="G150" i="33"/>
  <c r="I150" i="33"/>
  <c r="K150" i="33"/>
  <c r="AN149" i="33"/>
  <c r="AK149" i="33"/>
  <c r="AD149" i="33"/>
  <c r="AB149" i="33"/>
  <c r="W149" i="33"/>
  <c r="Y149" i="33"/>
  <c r="AA149" i="33"/>
  <c r="O149" i="33"/>
  <c r="Q149" i="33"/>
  <c r="S149" i="33"/>
  <c r="G149" i="33"/>
  <c r="I149" i="33"/>
  <c r="K149" i="33"/>
  <c r="AN148" i="33"/>
  <c r="AK148" i="33"/>
  <c r="AD148" i="33"/>
  <c r="AB148" i="33"/>
  <c r="W148" i="33"/>
  <c r="Y148" i="33"/>
  <c r="AA148" i="33"/>
  <c r="O148" i="33"/>
  <c r="Q148" i="33"/>
  <c r="S148" i="33"/>
  <c r="G148" i="33"/>
  <c r="I148" i="33"/>
  <c r="K148" i="33"/>
  <c r="AN147" i="33"/>
  <c r="AK147" i="33"/>
  <c r="AD147" i="33"/>
  <c r="AB147" i="33"/>
  <c r="W147" i="33"/>
  <c r="Y147" i="33"/>
  <c r="AA147" i="33"/>
  <c r="O147" i="33"/>
  <c r="Q147" i="33"/>
  <c r="S147" i="33"/>
  <c r="G147" i="33"/>
  <c r="AN146" i="33"/>
  <c r="AK146" i="33"/>
  <c r="AD146" i="33"/>
  <c r="AB146" i="33"/>
  <c r="W146" i="33"/>
  <c r="O146" i="33"/>
  <c r="Q146" i="33"/>
  <c r="S146" i="33"/>
  <c r="G146" i="33"/>
  <c r="I146" i="33"/>
  <c r="K146" i="33"/>
  <c r="AN145" i="33"/>
  <c r="AK145" i="33"/>
  <c r="AD145" i="33"/>
  <c r="AB145" i="33"/>
  <c r="W145" i="33"/>
  <c r="Y145" i="33"/>
  <c r="AA145" i="33"/>
  <c r="O145" i="33"/>
  <c r="Q145" i="33"/>
  <c r="S145" i="33"/>
  <c r="G145" i="33"/>
  <c r="AN144" i="33"/>
  <c r="AK144" i="33"/>
  <c r="AD144" i="33"/>
  <c r="AB144" i="33"/>
  <c r="W144" i="33"/>
  <c r="Y144" i="33"/>
  <c r="AA144" i="33"/>
  <c r="O144" i="33"/>
  <c r="Q144" i="33"/>
  <c r="S144" i="33"/>
  <c r="G144" i="33"/>
  <c r="AN143" i="33"/>
  <c r="AK143" i="33"/>
  <c r="AD143" i="33"/>
  <c r="AB143" i="33"/>
  <c r="W143" i="33"/>
  <c r="Y143" i="33"/>
  <c r="AA143" i="33"/>
  <c r="O143" i="33"/>
  <c r="Q143" i="33"/>
  <c r="S143" i="33"/>
  <c r="G143" i="33"/>
  <c r="I143" i="33"/>
  <c r="K143" i="33"/>
  <c r="AN142" i="33"/>
  <c r="AK142" i="33"/>
  <c r="AD142" i="33"/>
  <c r="AB142" i="33"/>
  <c r="W142" i="33"/>
  <c r="Y142" i="33"/>
  <c r="AA142" i="33"/>
  <c r="O142" i="33"/>
  <c r="Q142" i="33"/>
  <c r="S142" i="33"/>
  <c r="G142" i="33"/>
  <c r="I142" i="33"/>
  <c r="K142" i="33"/>
  <c r="AN141" i="33"/>
  <c r="AK141" i="33"/>
  <c r="AD141" i="33"/>
  <c r="AB141" i="33"/>
  <c r="W141" i="33"/>
  <c r="Y141" i="33"/>
  <c r="AA141" i="33"/>
  <c r="O141" i="33"/>
  <c r="Q141" i="33"/>
  <c r="S141" i="33"/>
  <c r="G141" i="33"/>
  <c r="I141" i="33"/>
  <c r="K141" i="33"/>
  <c r="AN140" i="33"/>
  <c r="AK140" i="33"/>
  <c r="AD140" i="33"/>
  <c r="AB140" i="33"/>
  <c r="W140" i="33"/>
  <c r="Y140" i="33"/>
  <c r="AA140" i="33"/>
  <c r="O140" i="33"/>
  <c r="Q140" i="33"/>
  <c r="S140" i="33"/>
  <c r="G140" i="33"/>
  <c r="I140" i="33"/>
  <c r="K140" i="33"/>
  <c r="AN139" i="33"/>
  <c r="AK139" i="33"/>
  <c r="AD139" i="33"/>
  <c r="AB139" i="33"/>
  <c r="W139" i="33"/>
  <c r="Y139" i="33"/>
  <c r="AA139" i="33"/>
  <c r="O139" i="33"/>
  <c r="Q139" i="33"/>
  <c r="S139" i="33"/>
  <c r="G139" i="33"/>
  <c r="I139" i="33"/>
  <c r="K139" i="33"/>
  <c r="AN138" i="33"/>
  <c r="AK138" i="33"/>
  <c r="AD138" i="33"/>
  <c r="AB138" i="33"/>
  <c r="W138" i="33"/>
  <c r="Y138" i="33"/>
  <c r="AA138" i="33"/>
  <c r="O138" i="33"/>
  <c r="Q138" i="33"/>
  <c r="S138" i="33"/>
  <c r="G138" i="33"/>
  <c r="I138" i="33"/>
  <c r="K138" i="33"/>
  <c r="AN137" i="33"/>
  <c r="AK137" i="33"/>
  <c r="AD137" i="33"/>
  <c r="AB137" i="33"/>
  <c r="W137" i="33"/>
  <c r="Y137" i="33"/>
  <c r="AA137" i="33"/>
  <c r="O137" i="33"/>
  <c r="Q137" i="33"/>
  <c r="S137" i="33"/>
  <c r="G137" i="33"/>
  <c r="I137" i="33"/>
  <c r="K137" i="33"/>
  <c r="AN136" i="33"/>
  <c r="AK136" i="33"/>
  <c r="AD136" i="33"/>
  <c r="AB136" i="33"/>
  <c r="W136" i="33"/>
  <c r="Y136" i="33"/>
  <c r="AA136" i="33"/>
  <c r="O136" i="33"/>
  <c r="Q136" i="33"/>
  <c r="S136" i="33"/>
  <c r="G136" i="33"/>
  <c r="AN135" i="33"/>
  <c r="AK135" i="33"/>
  <c r="AD135" i="33"/>
  <c r="AB135" i="33"/>
  <c r="W135" i="33"/>
  <c r="Y135" i="33"/>
  <c r="AA135" i="33"/>
  <c r="O135" i="33"/>
  <c r="Q135" i="33"/>
  <c r="S135" i="33"/>
  <c r="G135" i="33"/>
  <c r="AN134" i="33"/>
  <c r="AK134" i="33"/>
  <c r="AD134" i="33"/>
  <c r="AB134" i="33"/>
  <c r="W134" i="33"/>
  <c r="O134" i="33"/>
  <c r="Q134" i="33"/>
  <c r="S134" i="33"/>
  <c r="G134" i="33"/>
  <c r="I134" i="33"/>
  <c r="K134" i="33"/>
  <c r="AN133" i="33"/>
  <c r="AK133" i="33"/>
  <c r="AD133" i="33"/>
  <c r="AB133" i="33"/>
  <c r="W133" i="33"/>
  <c r="Y133" i="33"/>
  <c r="AA133" i="33"/>
  <c r="O133" i="33"/>
  <c r="Q133" i="33"/>
  <c r="S133" i="33"/>
  <c r="G133" i="33"/>
  <c r="I133" i="33"/>
  <c r="K133" i="33"/>
  <c r="AN132" i="33"/>
  <c r="AK132" i="33"/>
  <c r="AD132" i="33"/>
  <c r="AB132" i="33"/>
  <c r="W132" i="33"/>
  <c r="O132" i="33"/>
  <c r="Q132" i="33"/>
  <c r="S132" i="33"/>
  <c r="G132" i="33"/>
  <c r="AN131" i="33"/>
  <c r="AK131" i="33"/>
  <c r="AD131" i="33"/>
  <c r="AB131" i="33"/>
  <c r="W131" i="33"/>
  <c r="Y131" i="33"/>
  <c r="AA131" i="33"/>
  <c r="O131" i="33"/>
  <c r="Q131" i="33"/>
  <c r="S131" i="33"/>
  <c r="G131" i="33"/>
  <c r="AN130" i="33"/>
  <c r="AK130" i="33"/>
  <c r="AD130" i="33"/>
  <c r="AB130" i="33"/>
  <c r="W130" i="33"/>
  <c r="Y130" i="33"/>
  <c r="AA130" i="33"/>
  <c r="O130" i="33"/>
  <c r="Q130" i="33"/>
  <c r="S130" i="33"/>
  <c r="G130" i="33"/>
  <c r="I130" i="33"/>
  <c r="K130" i="33"/>
  <c r="AN129" i="33"/>
  <c r="AK129" i="33"/>
  <c r="AD129" i="33"/>
  <c r="AB129" i="33"/>
  <c r="W129" i="33"/>
  <c r="Y129" i="33"/>
  <c r="AA129" i="33"/>
  <c r="O129" i="33"/>
  <c r="Q129" i="33"/>
  <c r="S129" i="33"/>
  <c r="G129" i="33"/>
  <c r="I129" i="33"/>
  <c r="K129" i="33"/>
  <c r="AN128" i="33"/>
  <c r="AK128" i="33"/>
  <c r="AD128" i="33"/>
  <c r="AB128" i="33"/>
  <c r="W128" i="33"/>
  <c r="Y128" i="33"/>
  <c r="AA128" i="33"/>
  <c r="O128" i="33"/>
  <c r="Q128" i="33"/>
  <c r="S128" i="33"/>
  <c r="G128" i="33"/>
  <c r="I128" i="33"/>
  <c r="K128" i="33"/>
  <c r="AN127" i="33"/>
  <c r="AK127" i="33"/>
  <c r="AD127" i="33"/>
  <c r="AB127" i="33"/>
  <c r="W127" i="33"/>
  <c r="Y127" i="33"/>
  <c r="AA127" i="33"/>
  <c r="O127" i="33"/>
  <c r="Q127" i="33"/>
  <c r="S127" i="33"/>
  <c r="G127" i="33"/>
  <c r="I127" i="33"/>
  <c r="K127" i="33"/>
  <c r="AN126" i="33"/>
  <c r="AK126" i="33"/>
  <c r="AD126" i="33"/>
  <c r="AB126" i="33"/>
  <c r="W126" i="33"/>
  <c r="Y126" i="33"/>
  <c r="AA126" i="33"/>
  <c r="O126" i="33"/>
  <c r="G126" i="33"/>
  <c r="I126" i="33"/>
  <c r="K126" i="33"/>
  <c r="AN125" i="33"/>
  <c r="AK125" i="33"/>
  <c r="AD125" i="33"/>
  <c r="AB125" i="33"/>
  <c r="W125" i="33"/>
  <c r="Y125" i="33"/>
  <c r="AA125" i="33"/>
  <c r="O125" i="33"/>
  <c r="Q125" i="33"/>
  <c r="S125" i="33"/>
  <c r="G125" i="33"/>
  <c r="I125" i="33"/>
  <c r="K125" i="33"/>
  <c r="AN124" i="33"/>
  <c r="AK124" i="33"/>
  <c r="AD124" i="33"/>
  <c r="AB124" i="33"/>
  <c r="W124" i="33"/>
  <c r="Y124" i="33"/>
  <c r="AA124" i="33"/>
  <c r="O124" i="33"/>
  <c r="Q124" i="33"/>
  <c r="S124" i="33"/>
  <c r="G124" i="33"/>
  <c r="I124" i="33"/>
  <c r="K124" i="33"/>
  <c r="AN123" i="33"/>
  <c r="AK123" i="33"/>
  <c r="AD123" i="33"/>
  <c r="AB123" i="33"/>
  <c r="W123" i="33"/>
  <c r="Y123" i="33"/>
  <c r="AA123" i="33"/>
  <c r="O123" i="33"/>
  <c r="Q123" i="33"/>
  <c r="S123" i="33"/>
  <c r="G123" i="33"/>
  <c r="I123" i="33"/>
  <c r="K123" i="33"/>
  <c r="AN122" i="33"/>
  <c r="AK122" i="33"/>
  <c r="AD122" i="33"/>
  <c r="AB122" i="33"/>
  <c r="W122" i="33"/>
  <c r="Y122" i="33"/>
  <c r="AA122" i="33"/>
  <c r="O122" i="33"/>
  <c r="Q122" i="33"/>
  <c r="S122" i="33"/>
  <c r="G122" i="33"/>
  <c r="I122" i="33"/>
  <c r="K122" i="33"/>
  <c r="AN121" i="33"/>
  <c r="AK121" i="33"/>
  <c r="AD121" i="33"/>
  <c r="AB121" i="33"/>
  <c r="W121" i="33"/>
  <c r="Y121" i="33"/>
  <c r="AA121" i="33"/>
  <c r="O121" i="33"/>
  <c r="Q121" i="33"/>
  <c r="S121" i="33"/>
  <c r="G121" i="33"/>
  <c r="I121" i="33"/>
  <c r="K121" i="33"/>
  <c r="AN120" i="33"/>
  <c r="AK120" i="33"/>
  <c r="AD120" i="33"/>
  <c r="AB120" i="33"/>
  <c r="W120" i="33"/>
  <c r="Y120" i="33"/>
  <c r="AA120" i="33"/>
  <c r="O120" i="33"/>
  <c r="Q120" i="33"/>
  <c r="S120" i="33"/>
  <c r="G120" i="33"/>
  <c r="I120" i="33"/>
  <c r="K120" i="33"/>
  <c r="AN119" i="33"/>
  <c r="AK119" i="33"/>
  <c r="AD119" i="33"/>
  <c r="AB119" i="33"/>
  <c r="W119" i="33"/>
  <c r="Y119" i="33"/>
  <c r="AA119" i="33"/>
  <c r="O119" i="33"/>
  <c r="Q119" i="33"/>
  <c r="S119" i="33"/>
  <c r="G119" i="33"/>
  <c r="AN118" i="33"/>
  <c r="AK118" i="33"/>
  <c r="AD118" i="33"/>
  <c r="AB118" i="33"/>
  <c r="W118" i="33"/>
  <c r="Y118" i="33"/>
  <c r="AA118" i="33"/>
  <c r="O118" i="33"/>
  <c r="Q118" i="33"/>
  <c r="S118" i="33"/>
  <c r="G118" i="33"/>
  <c r="I118" i="33"/>
  <c r="K118" i="33"/>
  <c r="AN117" i="33"/>
  <c r="AK117" i="33"/>
  <c r="AD117" i="33"/>
  <c r="AB117" i="33"/>
  <c r="W117" i="33"/>
  <c r="Y117" i="33"/>
  <c r="AA117" i="33"/>
  <c r="O117" i="33"/>
  <c r="Q117" i="33"/>
  <c r="S117" i="33"/>
  <c r="G117" i="33"/>
  <c r="I117" i="33"/>
  <c r="K117" i="33"/>
  <c r="AN116" i="33"/>
  <c r="AK116" i="33"/>
  <c r="AD116" i="33"/>
  <c r="AB116" i="33"/>
  <c r="W116" i="33"/>
  <c r="Y116" i="33"/>
  <c r="AA116" i="33"/>
  <c r="O116" i="33"/>
  <c r="Q116" i="33"/>
  <c r="S116" i="33"/>
  <c r="G116" i="33"/>
  <c r="I116" i="33"/>
  <c r="K116" i="33"/>
  <c r="AN115" i="33"/>
  <c r="AK115" i="33"/>
  <c r="AD115" i="33"/>
  <c r="AB115" i="33"/>
  <c r="W115" i="33"/>
  <c r="Y115" i="33"/>
  <c r="AA115" i="33"/>
  <c r="O115" i="33"/>
  <c r="Q115" i="33"/>
  <c r="S115" i="33"/>
  <c r="G115" i="33"/>
  <c r="I115" i="33"/>
  <c r="K115" i="33"/>
  <c r="AN114" i="33"/>
  <c r="AK114" i="33"/>
  <c r="AD114" i="33"/>
  <c r="AB114" i="33"/>
  <c r="W114" i="33"/>
  <c r="Y114" i="33"/>
  <c r="AA114" i="33"/>
  <c r="O114" i="33"/>
  <c r="Q114" i="33"/>
  <c r="S114" i="33"/>
  <c r="G114" i="33"/>
  <c r="AN113" i="33"/>
  <c r="AK113" i="33"/>
  <c r="AD113" i="33"/>
  <c r="AB113" i="33"/>
  <c r="W113" i="33"/>
  <c r="Y113" i="33"/>
  <c r="AA113" i="33"/>
  <c r="O113" i="33"/>
  <c r="Q113" i="33"/>
  <c r="S113" i="33"/>
  <c r="G113" i="33"/>
  <c r="I113" i="33"/>
  <c r="K113" i="33"/>
  <c r="AN112" i="33"/>
  <c r="AK112" i="33"/>
  <c r="AD112" i="33"/>
  <c r="AB112" i="33"/>
  <c r="W112" i="33"/>
  <c r="Y112" i="33"/>
  <c r="AA112" i="33"/>
  <c r="O112" i="33"/>
  <c r="Q112" i="33"/>
  <c r="S112" i="33"/>
  <c r="G112" i="33"/>
  <c r="I112" i="33"/>
  <c r="K112" i="33"/>
  <c r="AN111" i="33"/>
  <c r="AK111" i="33"/>
  <c r="AD111" i="33"/>
  <c r="AB111" i="33"/>
  <c r="W111" i="33"/>
  <c r="Y111" i="33"/>
  <c r="AA111" i="33"/>
  <c r="O111" i="33"/>
  <c r="Q111" i="33"/>
  <c r="S111" i="33"/>
  <c r="G111" i="33"/>
  <c r="I111" i="33"/>
  <c r="K111" i="33"/>
  <c r="AN110" i="33"/>
  <c r="AK110" i="33"/>
  <c r="AD110" i="33"/>
  <c r="AB110" i="33"/>
  <c r="W110" i="33"/>
  <c r="O110" i="33"/>
  <c r="Q110" i="33"/>
  <c r="S110" i="33"/>
  <c r="G110" i="33"/>
  <c r="I110" i="33"/>
  <c r="K110" i="33"/>
  <c r="AN109" i="33"/>
  <c r="AK109" i="33"/>
  <c r="AD109" i="33"/>
  <c r="AB109" i="33"/>
  <c r="W109" i="33"/>
  <c r="O109" i="33"/>
  <c r="Q109" i="33"/>
  <c r="S109" i="33"/>
  <c r="G109" i="33"/>
  <c r="I109" i="33"/>
  <c r="K109" i="33"/>
  <c r="AN108" i="33"/>
  <c r="AK108" i="33"/>
  <c r="AD108" i="33"/>
  <c r="AB108" i="33"/>
  <c r="W108" i="33"/>
  <c r="O108" i="33"/>
  <c r="Q108" i="33"/>
  <c r="S108" i="33"/>
  <c r="G108" i="33"/>
  <c r="I108" i="33"/>
  <c r="K108" i="33"/>
  <c r="AN107" i="33"/>
  <c r="AK107" i="33"/>
  <c r="AD107" i="33"/>
  <c r="AB107" i="33"/>
  <c r="W107" i="33"/>
  <c r="Y107" i="33"/>
  <c r="AA107" i="33"/>
  <c r="O107" i="33"/>
  <c r="Q107" i="33"/>
  <c r="S107" i="33"/>
  <c r="G107" i="33"/>
  <c r="I107" i="33"/>
  <c r="K107" i="33"/>
  <c r="AN106" i="33"/>
  <c r="AK106" i="33"/>
  <c r="AD106" i="33"/>
  <c r="AB106" i="33"/>
  <c r="W106" i="33"/>
  <c r="Y106" i="33"/>
  <c r="AA106" i="33"/>
  <c r="O106" i="33"/>
  <c r="Q106" i="33"/>
  <c r="S106" i="33"/>
  <c r="G106" i="33"/>
  <c r="AN105" i="33"/>
  <c r="AK105" i="33"/>
  <c r="AD105" i="33"/>
  <c r="AB105" i="33"/>
  <c r="W105" i="33"/>
  <c r="Y105" i="33"/>
  <c r="AA105" i="33"/>
  <c r="O105" i="33"/>
  <c r="Q105" i="33"/>
  <c r="S105" i="33"/>
  <c r="G105" i="33"/>
  <c r="AN104" i="33"/>
  <c r="AK104" i="33"/>
  <c r="AD104" i="33"/>
  <c r="AB104" i="33"/>
  <c r="W104" i="33"/>
  <c r="Y104" i="33"/>
  <c r="AA104" i="33"/>
  <c r="O104" i="33"/>
  <c r="Q104" i="33"/>
  <c r="S104" i="33"/>
  <c r="G104" i="33"/>
  <c r="I104" i="33"/>
  <c r="K104" i="33"/>
  <c r="AN103" i="33"/>
  <c r="AK103" i="33"/>
  <c r="AD103" i="33"/>
  <c r="AB103" i="33"/>
  <c r="W103" i="33"/>
  <c r="Y103" i="33"/>
  <c r="AA103" i="33"/>
  <c r="O103" i="33"/>
  <c r="Q103" i="33"/>
  <c r="S103" i="33"/>
  <c r="G103" i="33"/>
  <c r="AN102" i="33"/>
  <c r="AK102" i="33"/>
  <c r="AD102" i="33"/>
  <c r="AB102" i="33"/>
  <c r="W102" i="33"/>
  <c r="Y102" i="33"/>
  <c r="AA102" i="33"/>
  <c r="O102" i="33"/>
  <c r="Q102" i="33"/>
  <c r="S102" i="33"/>
  <c r="G102" i="33"/>
  <c r="AN101" i="33"/>
  <c r="AK101" i="33"/>
  <c r="AD101" i="33"/>
  <c r="AB101" i="33"/>
  <c r="W101" i="33"/>
  <c r="Y101" i="33"/>
  <c r="AA101" i="33"/>
  <c r="O101" i="33"/>
  <c r="Q101" i="33"/>
  <c r="S101" i="33"/>
  <c r="G101" i="33"/>
  <c r="I101" i="33"/>
  <c r="K101" i="33"/>
  <c r="AN100" i="33"/>
  <c r="AK100" i="33"/>
  <c r="AD100" i="33"/>
  <c r="AB100" i="33"/>
  <c r="W100" i="33"/>
  <c r="Y100" i="33"/>
  <c r="AA100" i="33"/>
  <c r="O100" i="33"/>
  <c r="Q100" i="33"/>
  <c r="S100" i="33"/>
  <c r="G100" i="33"/>
  <c r="I100" i="33"/>
  <c r="K100" i="33"/>
  <c r="AN99" i="33"/>
  <c r="AK99" i="33"/>
  <c r="AD99" i="33"/>
  <c r="AB99" i="33"/>
  <c r="W99" i="33"/>
  <c r="Y99" i="33"/>
  <c r="AA99" i="33"/>
  <c r="O99" i="33"/>
  <c r="Q99" i="33"/>
  <c r="S99" i="33"/>
  <c r="G99" i="33"/>
  <c r="I99" i="33"/>
  <c r="K99" i="33"/>
  <c r="AN98" i="33"/>
  <c r="AK98" i="33"/>
  <c r="AD98" i="33"/>
  <c r="AB98" i="33"/>
  <c r="W98" i="33"/>
  <c r="Y98" i="33"/>
  <c r="AA98" i="33"/>
  <c r="O98" i="33"/>
  <c r="G98" i="33"/>
  <c r="I98" i="33"/>
  <c r="K98" i="33"/>
  <c r="AN97" i="33"/>
  <c r="AK97" i="33"/>
  <c r="AD97" i="33"/>
  <c r="AB97" i="33"/>
  <c r="W97" i="33"/>
  <c r="Y97" i="33"/>
  <c r="AA97" i="33"/>
  <c r="O97" i="33"/>
  <c r="Q97" i="33"/>
  <c r="S97" i="33"/>
  <c r="G97" i="33"/>
  <c r="I97" i="33"/>
  <c r="K97" i="33"/>
  <c r="AN96" i="33"/>
  <c r="AK96" i="33"/>
  <c r="AD96" i="33"/>
  <c r="AB96" i="33"/>
  <c r="W96" i="33"/>
  <c r="Y96" i="33"/>
  <c r="AA96" i="33"/>
  <c r="O96" i="33"/>
  <c r="Q96" i="33"/>
  <c r="S96" i="33"/>
  <c r="G96" i="33"/>
  <c r="I96" i="33"/>
  <c r="K96" i="33"/>
  <c r="AN95" i="33"/>
  <c r="AK95" i="33"/>
  <c r="AD95" i="33"/>
  <c r="AB95" i="33"/>
  <c r="W95" i="33"/>
  <c r="Y95" i="33"/>
  <c r="AA95" i="33"/>
  <c r="O95" i="33"/>
  <c r="Q95" i="33"/>
  <c r="S95" i="33"/>
  <c r="G95" i="33"/>
  <c r="AN94" i="33"/>
  <c r="AK94" i="33"/>
  <c r="AD94" i="33"/>
  <c r="AB94" i="33"/>
  <c r="W94" i="33"/>
  <c r="Y94" i="33"/>
  <c r="AA94" i="33"/>
  <c r="O94" i="33"/>
  <c r="Q94" i="33"/>
  <c r="S94" i="33"/>
  <c r="G94" i="33"/>
  <c r="I94" i="33"/>
  <c r="K94" i="33"/>
  <c r="AN93" i="33"/>
  <c r="AK93" i="33"/>
  <c r="AD93" i="33"/>
  <c r="AB93" i="33"/>
  <c r="W93" i="33"/>
  <c r="Y93" i="33"/>
  <c r="AA93" i="33"/>
  <c r="O93" i="33"/>
  <c r="Q93" i="33"/>
  <c r="S93" i="33"/>
  <c r="G93" i="33"/>
  <c r="I93" i="33"/>
  <c r="K93" i="33"/>
  <c r="AN92" i="33"/>
  <c r="AK92" i="33"/>
  <c r="AD92" i="33"/>
  <c r="AB92" i="33"/>
  <c r="W92" i="33"/>
  <c r="Y92" i="33"/>
  <c r="AA92" i="33"/>
  <c r="O92" i="33"/>
  <c r="G92" i="33"/>
  <c r="I92" i="33"/>
  <c r="K92" i="33"/>
  <c r="AN91" i="33"/>
  <c r="AK91" i="33"/>
  <c r="AD91" i="33"/>
  <c r="AB91" i="33"/>
  <c r="W91" i="33"/>
  <c r="Y91" i="33"/>
  <c r="AA91" i="33"/>
  <c r="O91" i="33"/>
  <c r="Q91" i="33"/>
  <c r="S91" i="33"/>
  <c r="G91" i="33"/>
  <c r="I91" i="33"/>
  <c r="K91" i="33"/>
  <c r="AN90" i="33"/>
  <c r="AK90" i="33"/>
  <c r="AD90" i="33"/>
  <c r="AB90" i="33"/>
  <c r="W90" i="33"/>
  <c r="Y90" i="33"/>
  <c r="AA90" i="33"/>
  <c r="O90" i="33"/>
  <c r="Q90" i="33"/>
  <c r="S90" i="33"/>
  <c r="G90" i="33"/>
  <c r="I90" i="33"/>
  <c r="K90" i="33"/>
  <c r="AN89" i="33"/>
  <c r="AK89" i="33"/>
  <c r="AD89" i="33"/>
  <c r="AB89" i="33"/>
  <c r="W89" i="33"/>
  <c r="Y89" i="33"/>
  <c r="AA89" i="33"/>
  <c r="O89" i="33"/>
  <c r="Q89" i="33"/>
  <c r="S89" i="33"/>
  <c r="G89" i="33"/>
  <c r="I89" i="33"/>
  <c r="K89" i="33"/>
  <c r="AN88" i="33"/>
  <c r="AK88" i="33"/>
  <c r="AD88" i="33"/>
  <c r="AB88" i="33"/>
  <c r="W88" i="33"/>
  <c r="Y88" i="33"/>
  <c r="AA88" i="33"/>
  <c r="O88" i="33"/>
  <c r="Q88" i="33"/>
  <c r="S88" i="33"/>
  <c r="G88" i="33"/>
  <c r="I88" i="33"/>
  <c r="K88" i="33"/>
  <c r="AN87" i="33"/>
  <c r="AK87" i="33"/>
  <c r="AD87" i="33"/>
  <c r="AB87" i="33"/>
  <c r="W87" i="33"/>
  <c r="Y87" i="33"/>
  <c r="AA87" i="33"/>
  <c r="O87" i="33"/>
  <c r="Q87" i="33"/>
  <c r="S87" i="33"/>
  <c r="G87" i="33"/>
  <c r="I87" i="33"/>
  <c r="K87" i="33"/>
  <c r="AN86" i="33"/>
  <c r="AK86" i="33"/>
  <c r="AD86" i="33"/>
  <c r="AB86" i="33"/>
  <c r="W86" i="33"/>
  <c r="Y86" i="33"/>
  <c r="AA86" i="33"/>
  <c r="O86" i="33"/>
  <c r="G86" i="33"/>
  <c r="I86" i="33"/>
  <c r="K86" i="33"/>
  <c r="AN85" i="33"/>
  <c r="AK85" i="33"/>
  <c r="AD85" i="33"/>
  <c r="AB85" i="33"/>
  <c r="W85" i="33"/>
  <c r="Y85" i="33"/>
  <c r="AA85" i="33"/>
  <c r="O85" i="33"/>
  <c r="Q85" i="33"/>
  <c r="S85" i="33"/>
  <c r="G85" i="33"/>
  <c r="I85" i="33"/>
  <c r="K85" i="33"/>
  <c r="AN84" i="33"/>
  <c r="AK84" i="33"/>
  <c r="AD84" i="33"/>
  <c r="AB84" i="33"/>
  <c r="W84" i="33"/>
  <c r="Y84" i="33"/>
  <c r="AA84" i="33"/>
  <c r="O84" i="33"/>
  <c r="Q84" i="33"/>
  <c r="S84" i="33"/>
  <c r="G84" i="33"/>
  <c r="I84" i="33"/>
  <c r="K84" i="33"/>
  <c r="AN83" i="33"/>
  <c r="AK83" i="33"/>
  <c r="AD83" i="33"/>
  <c r="AB83" i="33"/>
  <c r="W83" i="33"/>
  <c r="Y83" i="33"/>
  <c r="AA83" i="33"/>
  <c r="O83" i="33"/>
  <c r="Q83" i="33"/>
  <c r="S83" i="33"/>
  <c r="G83" i="33"/>
  <c r="I83" i="33"/>
  <c r="K83" i="33"/>
  <c r="AN82" i="33"/>
  <c r="AK82" i="33"/>
  <c r="AD82" i="33"/>
  <c r="AB82" i="33"/>
  <c r="W82" i="33"/>
  <c r="Y82" i="33"/>
  <c r="AA82" i="33"/>
  <c r="O82" i="33"/>
  <c r="Q82" i="33"/>
  <c r="S82" i="33"/>
  <c r="G82" i="33"/>
  <c r="I82" i="33"/>
  <c r="K82" i="33"/>
  <c r="AN81" i="33"/>
  <c r="AK81" i="33"/>
  <c r="AD81" i="33"/>
  <c r="AB81" i="33"/>
  <c r="W81" i="33"/>
  <c r="Y81" i="33"/>
  <c r="AA81" i="33"/>
  <c r="O81" i="33"/>
  <c r="G81" i="33"/>
  <c r="I81" i="33"/>
  <c r="K81" i="33"/>
  <c r="AN80" i="33"/>
  <c r="AK80" i="33"/>
  <c r="AD80" i="33"/>
  <c r="AB80" i="33"/>
  <c r="W80" i="33"/>
  <c r="Y80" i="33"/>
  <c r="AA80" i="33"/>
  <c r="O80" i="33"/>
  <c r="Q80" i="33"/>
  <c r="G80" i="33"/>
  <c r="I80" i="33"/>
  <c r="K80" i="33"/>
  <c r="AN79" i="33"/>
  <c r="AK79" i="33"/>
  <c r="AD79" i="33"/>
  <c r="AB79" i="33"/>
  <c r="W79" i="33"/>
  <c r="Y79" i="33"/>
  <c r="AA79" i="33"/>
  <c r="O79" i="33"/>
  <c r="Q79" i="33"/>
  <c r="S79" i="33"/>
  <c r="G79" i="33"/>
  <c r="I79" i="33"/>
  <c r="K79" i="33"/>
  <c r="AN78" i="33"/>
  <c r="AK78" i="33"/>
  <c r="AD78" i="33"/>
  <c r="AB78" i="33"/>
  <c r="W78" i="33"/>
  <c r="Y78" i="33"/>
  <c r="AA78" i="33"/>
  <c r="O78" i="33"/>
  <c r="Q78" i="33"/>
  <c r="S78" i="33"/>
  <c r="G78" i="33"/>
  <c r="I78" i="33"/>
  <c r="K78" i="33"/>
  <c r="AN77" i="33"/>
  <c r="AK77" i="33"/>
  <c r="AD77" i="33"/>
  <c r="AB77" i="33"/>
  <c r="W77" i="33"/>
  <c r="Y77" i="33"/>
  <c r="AA77" i="33"/>
  <c r="O77" i="33"/>
  <c r="Q77" i="33"/>
  <c r="S77" i="33"/>
  <c r="G77" i="33"/>
  <c r="I77" i="33"/>
  <c r="K77" i="33"/>
  <c r="AN76" i="33"/>
  <c r="AK76" i="33"/>
  <c r="AD76" i="33"/>
  <c r="AB76" i="33"/>
  <c r="W76" i="33"/>
  <c r="Y76" i="33"/>
  <c r="AA76" i="33"/>
  <c r="O76" i="33"/>
  <c r="Q76" i="33"/>
  <c r="S76" i="33"/>
  <c r="G76" i="33"/>
  <c r="I76" i="33"/>
  <c r="K76" i="33"/>
  <c r="AN75" i="33"/>
  <c r="AK75" i="33"/>
  <c r="AD75" i="33"/>
  <c r="AB75" i="33"/>
  <c r="W75" i="33"/>
  <c r="Y75" i="33"/>
  <c r="AA75" i="33"/>
  <c r="O75" i="33"/>
  <c r="Q75" i="33"/>
  <c r="S75" i="33"/>
  <c r="G75" i="33"/>
  <c r="I75" i="33"/>
  <c r="K75" i="33"/>
  <c r="AN74" i="33"/>
  <c r="AK74" i="33"/>
  <c r="AD74" i="33"/>
  <c r="AB74" i="33"/>
  <c r="W74" i="33"/>
  <c r="O74" i="33"/>
  <c r="Q74" i="33"/>
  <c r="S74" i="33"/>
  <c r="G74" i="33"/>
  <c r="I74" i="33"/>
  <c r="K74" i="33"/>
  <c r="AN73" i="33"/>
  <c r="AK73" i="33"/>
  <c r="AD73" i="33"/>
  <c r="AB73" i="33"/>
  <c r="W73" i="33"/>
  <c r="Y73" i="33"/>
  <c r="AA73" i="33"/>
  <c r="O73" i="33"/>
  <c r="Q73" i="33"/>
  <c r="S73" i="33"/>
  <c r="G73" i="33"/>
  <c r="I73" i="33"/>
  <c r="K73" i="33"/>
  <c r="AN72" i="33"/>
  <c r="AK72" i="33"/>
  <c r="AD72" i="33"/>
  <c r="AB72" i="33"/>
  <c r="W72" i="33"/>
  <c r="Y72" i="33"/>
  <c r="AA72" i="33"/>
  <c r="O72" i="33"/>
  <c r="Q72" i="33"/>
  <c r="S72" i="33"/>
  <c r="G72" i="33"/>
  <c r="I72" i="33"/>
  <c r="K72" i="33"/>
  <c r="AN71" i="33"/>
  <c r="AK71" i="33"/>
  <c r="AD71" i="33"/>
  <c r="AB71" i="33"/>
  <c r="W71" i="33"/>
  <c r="O71" i="33"/>
  <c r="Q71" i="33"/>
  <c r="S71" i="33"/>
  <c r="G71" i="33"/>
  <c r="I71" i="33"/>
  <c r="K71" i="33"/>
  <c r="AN70" i="33"/>
  <c r="AK70" i="33"/>
  <c r="AD70" i="33"/>
  <c r="AB70" i="33"/>
  <c r="W70" i="33"/>
  <c r="Y70" i="33"/>
  <c r="AA70" i="33"/>
  <c r="O70" i="33"/>
  <c r="Q70" i="33"/>
  <c r="S70" i="33"/>
  <c r="G70" i="33"/>
  <c r="I70" i="33"/>
  <c r="K70" i="33"/>
  <c r="AN69" i="33"/>
  <c r="AK69" i="33"/>
  <c r="AD69" i="33"/>
  <c r="AB69" i="33"/>
  <c r="W69" i="33"/>
  <c r="Y69" i="33"/>
  <c r="AA69" i="33"/>
  <c r="O69" i="33"/>
  <c r="Q69" i="33"/>
  <c r="S69" i="33"/>
  <c r="G69" i="33"/>
  <c r="I69" i="33"/>
  <c r="K69" i="33"/>
  <c r="AN68" i="33"/>
  <c r="AK68" i="33"/>
  <c r="AD68" i="33"/>
  <c r="AB68" i="33"/>
  <c r="W68" i="33"/>
  <c r="Y68" i="33"/>
  <c r="AA68" i="33"/>
  <c r="O68" i="33"/>
  <c r="Q68" i="33"/>
  <c r="S68" i="33"/>
  <c r="G68" i="33"/>
  <c r="AN67" i="33"/>
  <c r="AK67" i="33"/>
  <c r="AD67" i="33"/>
  <c r="AB67" i="33"/>
  <c r="W67" i="33"/>
  <c r="Y67" i="33"/>
  <c r="AA67" i="33"/>
  <c r="O67" i="33"/>
  <c r="Q67" i="33"/>
  <c r="S67" i="33"/>
  <c r="G67" i="33"/>
  <c r="AN66" i="33"/>
  <c r="AK66" i="33"/>
  <c r="AD66" i="33"/>
  <c r="AB66" i="33"/>
  <c r="W66" i="33"/>
  <c r="Y66" i="33"/>
  <c r="AA66" i="33"/>
  <c r="O66" i="33"/>
  <c r="G66" i="33"/>
  <c r="I66" i="33"/>
  <c r="K66" i="33"/>
  <c r="AN65" i="33"/>
  <c r="AK65" i="33"/>
  <c r="AD65" i="33"/>
  <c r="AB65" i="33"/>
  <c r="W65" i="33"/>
  <c r="Y65" i="33"/>
  <c r="AA65" i="33"/>
  <c r="O65" i="33"/>
  <c r="Q65" i="33"/>
  <c r="S65" i="33"/>
  <c r="G65" i="33"/>
  <c r="AN64" i="33"/>
  <c r="AK64" i="33"/>
  <c r="AD64" i="33"/>
  <c r="AB64" i="33"/>
  <c r="W64" i="33"/>
  <c r="Y64" i="33"/>
  <c r="AA64" i="33"/>
  <c r="O64" i="33"/>
  <c r="Q64" i="33"/>
  <c r="S64" i="33"/>
  <c r="G64" i="33"/>
  <c r="AN63" i="33"/>
  <c r="AK63" i="33"/>
  <c r="AD63" i="33"/>
  <c r="AB63" i="33"/>
  <c r="W63" i="33"/>
  <c r="Y63" i="33"/>
  <c r="AA63" i="33"/>
  <c r="O63" i="33"/>
  <c r="Q63" i="33"/>
  <c r="S63" i="33"/>
  <c r="G63" i="33"/>
  <c r="I63" i="33"/>
  <c r="K63" i="33"/>
  <c r="AN62" i="33"/>
  <c r="AK62" i="33"/>
  <c r="AD62" i="33"/>
  <c r="AB62" i="33"/>
  <c r="W62" i="33"/>
  <c r="Y62" i="33"/>
  <c r="AA62" i="33"/>
  <c r="O62" i="33"/>
  <c r="Q62" i="33"/>
  <c r="S62" i="33"/>
  <c r="G62" i="33"/>
  <c r="I62" i="33"/>
  <c r="K62" i="33"/>
  <c r="AN61" i="33"/>
  <c r="AK61" i="33"/>
  <c r="AD61" i="33"/>
  <c r="AB61" i="33"/>
  <c r="W61" i="33"/>
  <c r="Y61" i="33"/>
  <c r="AA61" i="33"/>
  <c r="O61" i="33"/>
  <c r="Q61" i="33"/>
  <c r="S61" i="33"/>
  <c r="G61" i="33"/>
  <c r="AN60" i="33"/>
  <c r="AK60" i="33"/>
  <c r="AD60" i="33"/>
  <c r="AB60" i="33"/>
  <c r="W60" i="33"/>
  <c r="Y60" i="33"/>
  <c r="AA60" i="33"/>
  <c r="O60" i="33"/>
  <c r="Q60" i="33"/>
  <c r="S60" i="33"/>
  <c r="G60" i="33"/>
  <c r="I60" i="33"/>
  <c r="K60" i="33"/>
  <c r="AN59" i="33"/>
  <c r="AK59" i="33"/>
  <c r="AD59" i="33"/>
  <c r="AB59" i="33"/>
  <c r="W59" i="33"/>
  <c r="Y59" i="33"/>
  <c r="AA59" i="33"/>
  <c r="O59" i="33"/>
  <c r="G59" i="33"/>
  <c r="I59" i="33"/>
  <c r="K59" i="33"/>
  <c r="AN58" i="33"/>
  <c r="AK58" i="33"/>
  <c r="AD58" i="33"/>
  <c r="AB58" i="33"/>
  <c r="W58" i="33"/>
  <c r="Y58" i="33"/>
  <c r="AA58" i="33"/>
  <c r="O58" i="33"/>
  <c r="Q58" i="33"/>
  <c r="S58" i="33"/>
  <c r="G58" i="33"/>
  <c r="I58" i="33"/>
  <c r="K58" i="33"/>
  <c r="AN57" i="33"/>
  <c r="AK57" i="33"/>
  <c r="AD57" i="33"/>
  <c r="AB57" i="33"/>
  <c r="W57" i="33"/>
  <c r="Y57" i="33"/>
  <c r="AA57" i="33"/>
  <c r="O57" i="33"/>
  <c r="Q57" i="33"/>
  <c r="S57" i="33"/>
  <c r="G57" i="33"/>
  <c r="I57" i="33"/>
  <c r="K57" i="33"/>
  <c r="AN56" i="33"/>
  <c r="AK56" i="33"/>
  <c r="AD56" i="33"/>
  <c r="AB56" i="33"/>
  <c r="W56" i="33"/>
  <c r="Y56" i="33"/>
  <c r="AA56" i="33"/>
  <c r="O56" i="33"/>
  <c r="Q56" i="33"/>
  <c r="S56" i="33"/>
  <c r="G56" i="33"/>
  <c r="AN55" i="33"/>
  <c r="AK55" i="33"/>
  <c r="AD55" i="33"/>
  <c r="AB55" i="33"/>
  <c r="W55" i="33"/>
  <c r="Y55" i="33"/>
  <c r="AA55" i="33"/>
  <c r="O55" i="33"/>
  <c r="Q55" i="33"/>
  <c r="S55" i="33"/>
  <c r="G55" i="33"/>
  <c r="I55" i="33"/>
  <c r="K55" i="33"/>
  <c r="AN54" i="33"/>
  <c r="AK54" i="33"/>
  <c r="AD54" i="33"/>
  <c r="AB54" i="33"/>
  <c r="W54" i="33"/>
  <c r="O54" i="33"/>
  <c r="Q54" i="33"/>
  <c r="S54" i="33"/>
  <c r="G54" i="33"/>
  <c r="I54" i="33"/>
  <c r="K54" i="33"/>
  <c r="AN53" i="33"/>
  <c r="AK53" i="33"/>
  <c r="AD53" i="33"/>
  <c r="AB53" i="33"/>
  <c r="W53" i="33"/>
  <c r="O53" i="33"/>
  <c r="Q53" i="33"/>
  <c r="S53" i="33"/>
  <c r="G53" i="33"/>
  <c r="I53" i="33"/>
  <c r="K53" i="33"/>
  <c r="AN52" i="33"/>
  <c r="AK52" i="33"/>
  <c r="AG52" i="33"/>
  <c r="AD52" i="33"/>
  <c r="AB52" i="33"/>
  <c r="W52" i="33"/>
  <c r="Y52" i="33"/>
  <c r="AA52" i="33"/>
  <c r="O52" i="33"/>
  <c r="G52" i="33"/>
  <c r="I52" i="33"/>
  <c r="K52" i="33"/>
  <c r="AN51" i="33"/>
  <c r="AK51" i="33"/>
  <c r="AD51" i="33"/>
  <c r="AB51" i="33"/>
  <c r="W51" i="33"/>
  <c r="Y51" i="33"/>
  <c r="AA51" i="33"/>
  <c r="O51" i="33"/>
  <c r="Q51" i="33"/>
  <c r="S51" i="33"/>
  <c r="G51" i="33"/>
  <c r="AN50" i="33"/>
  <c r="AK50" i="33"/>
  <c r="AD50" i="33"/>
  <c r="AB50" i="33"/>
  <c r="W50" i="33"/>
  <c r="Y50" i="33"/>
  <c r="AA50" i="33"/>
  <c r="O50" i="33"/>
  <c r="Q50" i="33"/>
  <c r="S50" i="33"/>
  <c r="G50" i="33"/>
  <c r="I50" i="33"/>
  <c r="K50" i="33"/>
  <c r="AN49" i="33"/>
  <c r="AK49" i="33"/>
  <c r="AD49" i="33"/>
  <c r="AB49" i="33"/>
  <c r="W49" i="33"/>
  <c r="Y49" i="33"/>
  <c r="AA49" i="33"/>
  <c r="O49" i="33"/>
  <c r="Q49" i="33"/>
  <c r="S49" i="33"/>
  <c r="G49" i="33"/>
  <c r="AN48" i="33"/>
  <c r="AK48" i="33"/>
  <c r="AD48" i="33"/>
  <c r="AB48" i="33"/>
  <c r="W48" i="33"/>
  <c r="Y48" i="33"/>
  <c r="AA48" i="33"/>
  <c r="O48" i="33"/>
  <c r="Q48" i="33"/>
  <c r="S48" i="33"/>
  <c r="G48" i="33"/>
  <c r="I48" i="33"/>
  <c r="K48" i="33"/>
  <c r="AN47" i="33"/>
  <c r="AK47" i="33"/>
  <c r="AD47" i="33"/>
  <c r="AB47" i="33"/>
  <c r="W47" i="33"/>
  <c r="Y47" i="33"/>
  <c r="AA47" i="33"/>
  <c r="O47" i="33"/>
  <c r="G47" i="33"/>
  <c r="I47" i="33"/>
  <c r="K47" i="33"/>
  <c r="AN46" i="33"/>
  <c r="AK46" i="33"/>
  <c r="AD46" i="33"/>
  <c r="AB46" i="33"/>
  <c r="W46" i="33"/>
  <c r="Y46" i="33"/>
  <c r="AA46" i="33"/>
  <c r="O46" i="33"/>
  <c r="G46" i="33"/>
  <c r="I46" i="33"/>
  <c r="K46" i="33"/>
  <c r="AN45" i="33"/>
  <c r="AK45" i="33"/>
  <c r="AD45" i="33"/>
  <c r="AB45" i="33"/>
  <c r="W45" i="33"/>
  <c r="Y45" i="33"/>
  <c r="AA45" i="33"/>
  <c r="O45" i="33"/>
  <c r="G45" i="33"/>
  <c r="I45" i="33"/>
  <c r="K45" i="33"/>
  <c r="AN44" i="33"/>
  <c r="AK44" i="33"/>
  <c r="AD44" i="33"/>
  <c r="AB44" i="33"/>
  <c r="W44" i="33"/>
  <c r="Y44" i="33"/>
  <c r="AA44" i="33"/>
  <c r="O44" i="33"/>
  <c r="G44" i="33"/>
  <c r="I44" i="33"/>
  <c r="K44" i="33"/>
  <c r="AN43" i="33"/>
  <c r="AK43" i="33"/>
  <c r="AD43" i="33"/>
  <c r="AB43" i="33"/>
  <c r="W43" i="33"/>
  <c r="Y43" i="33"/>
  <c r="AA43" i="33"/>
  <c r="O43" i="33"/>
  <c r="Q43" i="33"/>
  <c r="S43" i="33"/>
  <c r="G43" i="33"/>
  <c r="I43" i="33"/>
  <c r="K43" i="33"/>
  <c r="AN42" i="33"/>
  <c r="AK42" i="33"/>
  <c r="AD42" i="33"/>
  <c r="AB42" i="33"/>
  <c r="W42" i="33"/>
  <c r="O42" i="33"/>
  <c r="Q42" i="33"/>
  <c r="S42" i="33"/>
  <c r="G42" i="33"/>
  <c r="I42" i="33"/>
  <c r="K42" i="33"/>
  <c r="AN41" i="33"/>
  <c r="AK41" i="33"/>
  <c r="AD41" i="33"/>
  <c r="AB41" i="33"/>
  <c r="W41" i="33"/>
  <c r="Y41" i="33"/>
  <c r="AA41" i="33"/>
  <c r="O41" i="33"/>
  <c r="Q41" i="33"/>
  <c r="S41" i="33"/>
  <c r="G41" i="33"/>
  <c r="I41" i="33"/>
  <c r="K41" i="33"/>
  <c r="AN40" i="33"/>
  <c r="AK40" i="33"/>
  <c r="AD40" i="33"/>
  <c r="AB40" i="33"/>
  <c r="W40" i="33"/>
  <c r="Y40" i="33"/>
  <c r="AA40" i="33"/>
  <c r="O40" i="33"/>
  <c r="Q40" i="33"/>
  <c r="S40" i="33"/>
  <c r="G40" i="33"/>
  <c r="I40" i="33"/>
  <c r="K40" i="33"/>
  <c r="AN39" i="33"/>
  <c r="AK39" i="33"/>
  <c r="AD39" i="33"/>
  <c r="AB39" i="33"/>
  <c r="W39" i="33"/>
  <c r="Y39" i="33"/>
  <c r="AA39" i="33"/>
  <c r="O39" i="33"/>
  <c r="Q39" i="33"/>
  <c r="S39" i="33"/>
  <c r="G39" i="33"/>
  <c r="AN38" i="33"/>
  <c r="AK38" i="33"/>
  <c r="AD38" i="33"/>
  <c r="AB38" i="33"/>
  <c r="W38" i="33"/>
  <c r="Y38" i="33"/>
  <c r="AA38" i="33"/>
  <c r="O38" i="33"/>
  <c r="Q38" i="33"/>
  <c r="S38" i="33"/>
  <c r="G38" i="33"/>
  <c r="I38" i="33"/>
  <c r="K38" i="33"/>
  <c r="AN37" i="33"/>
  <c r="AK37" i="33"/>
  <c r="AD37" i="33"/>
  <c r="AB37" i="33"/>
  <c r="W37" i="33"/>
  <c r="Y37" i="33"/>
  <c r="AA37" i="33"/>
  <c r="O37" i="33"/>
  <c r="Q37" i="33"/>
  <c r="S37" i="33"/>
  <c r="G37" i="33"/>
  <c r="I37" i="33"/>
  <c r="K37" i="33"/>
  <c r="AN36" i="33"/>
  <c r="AK36" i="33"/>
  <c r="AD36" i="33"/>
  <c r="AB36" i="33"/>
  <c r="W36" i="33"/>
  <c r="Y36" i="33"/>
  <c r="AA36" i="33"/>
  <c r="O36" i="33"/>
  <c r="Q36" i="33"/>
  <c r="S36" i="33"/>
  <c r="G36" i="33"/>
  <c r="I36" i="33"/>
  <c r="K36" i="33"/>
  <c r="AN35" i="33"/>
  <c r="AK35" i="33"/>
  <c r="AD35" i="33"/>
  <c r="AB35" i="33"/>
  <c r="W35" i="33"/>
  <c r="Y35" i="33"/>
  <c r="AA35" i="33"/>
  <c r="O35" i="33"/>
  <c r="Q35" i="33"/>
  <c r="S35" i="33"/>
  <c r="G35" i="33"/>
  <c r="I35" i="33"/>
  <c r="K35" i="33"/>
  <c r="AN34" i="33"/>
  <c r="AK34" i="33"/>
  <c r="AD34" i="33"/>
  <c r="AB34" i="33"/>
  <c r="W34" i="33"/>
  <c r="Y34" i="33"/>
  <c r="AA34" i="33"/>
  <c r="O34" i="33"/>
  <c r="Q34" i="33"/>
  <c r="S34" i="33"/>
  <c r="G34" i="33"/>
  <c r="AN33" i="33"/>
  <c r="AK33" i="33"/>
  <c r="AD33" i="33"/>
  <c r="AB33" i="33"/>
  <c r="W33" i="33"/>
  <c r="Y33" i="33"/>
  <c r="AA33" i="33"/>
  <c r="O33" i="33"/>
  <c r="Q33" i="33"/>
  <c r="S33" i="33"/>
  <c r="G33" i="33"/>
  <c r="I33" i="33"/>
  <c r="K33" i="33"/>
  <c r="AN32" i="33"/>
  <c r="AK32" i="33"/>
  <c r="AD32" i="33"/>
  <c r="AB32" i="33"/>
  <c r="W32" i="33"/>
  <c r="O32" i="33"/>
  <c r="Q32" i="33"/>
  <c r="S32" i="33"/>
  <c r="G32" i="33"/>
  <c r="I32" i="33"/>
  <c r="K32" i="33"/>
  <c r="AN31" i="33"/>
  <c r="AK31" i="33"/>
  <c r="AD31" i="33"/>
  <c r="AB31" i="33"/>
  <c r="W31" i="33"/>
  <c r="Y31" i="33"/>
  <c r="AA31" i="33"/>
  <c r="O31" i="33"/>
  <c r="Q31" i="33"/>
  <c r="S31" i="33"/>
  <c r="G31" i="33"/>
  <c r="I31" i="33"/>
  <c r="K31" i="33"/>
  <c r="AN30" i="33"/>
  <c r="AK30" i="33"/>
  <c r="AD30" i="33"/>
  <c r="AB30" i="33"/>
  <c r="W30" i="33"/>
  <c r="Y30" i="33"/>
  <c r="AA30" i="33"/>
  <c r="O30" i="33"/>
  <c r="G30" i="33"/>
  <c r="I30" i="33"/>
  <c r="K30" i="33"/>
  <c r="AN29" i="33"/>
  <c r="AK29" i="33"/>
  <c r="AD29" i="33"/>
  <c r="AB29" i="33"/>
  <c r="W29" i="33"/>
  <c r="Y29" i="33"/>
  <c r="AA29" i="33"/>
  <c r="O29" i="33"/>
  <c r="Q29" i="33"/>
  <c r="S29" i="33"/>
  <c r="G29" i="33"/>
  <c r="I29" i="33"/>
  <c r="K29" i="33"/>
  <c r="AN28" i="33"/>
  <c r="AK28" i="33"/>
  <c r="AD28" i="33"/>
  <c r="AB28" i="33"/>
  <c r="W28" i="33"/>
  <c r="Y28" i="33"/>
  <c r="AA28" i="33"/>
  <c r="O28" i="33"/>
  <c r="Q28" i="33"/>
  <c r="S28" i="33"/>
  <c r="G28" i="33"/>
  <c r="I28" i="33"/>
  <c r="K28" i="33"/>
  <c r="AN27" i="33"/>
  <c r="AK27" i="33"/>
  <c r="AD27" i="33"/>
  <c r="AB27" i="33"/>
  <c r="W27" i="33"/>
  <c r="Y27" i="33"/>
  <c r="AA27" i="33"/>
  <c r="O27" i="33"/>
  <c r="Q27" i="33"/>
  <c r="S27" i="33"/>
  <c r="G27" i="33"/>
  <c r="I27" i="33"/>
  <c r="K27" i="33"/>
  <c r="AN26" i="33"/>
  <c r="AK26" i="33"/>
  <c r="AD26" i="33"/>
  <c r="AB26" i="33"/>
  <c r="W26" i="33"/>
  <c r="Y26" i="33"/>
  <c r="AA26" i="33"/>
  <c r="O26" i="33"/>
  <c r="Q26" i="33"/>
  <c r="S26" i="33"/>
  <c r="G26" i="33"/>
  <c r="I26" i="33"/>
  <c r="K26" i="33"/>
  <c r="AN25" i="33"/>
  <c r="AK25" i="33"/>
  <c r="AD25" i="33"/>
  <c r="AB25" i="33"/>
  <c r="W25" i="33"/>
  <c r="Y25" i="33"/>
  <c r="AA25" i="33"/>
  <c r="O25" i="33"/>
  <c r="Q25" i="33"/>
  <c r="S25" i="33"/>
  <c r="G25" i="33"/>
  <c r="I25" i="33"/>
  <c r="K25" i="33"/>
  <c r="AN24" i="33"/>
  <c r="AK24" i="33"/>
  <c r="AD24" i="33"/>
  <c r="AB24" i="33"/>
  <c r="W24" i="33"/>
  <c r="O24" i="33"/>
  <c r="Q24" i="33"/>
  <c r="S24" i="33"/>
  <c r="G24" i="33"/>
  <c r="I24" i="33"/>
  <c r="K24" i="33"/>
  <c r="AN23" i="33"/>
  <c r="AK23" i="33"/>
  <c r="AD23" i="33"/>
  <c r="AB23" i="33"/>
  <c r="W23" i="33"/>
  <c r="Y23" i="33"/>
  <c r="AA23" i="33"/>
  <c r="O23" i="33"/>
  <c r="G23" i="33"/>
  <c r="I23" i="33"/>
  <c r="K23" i="33"/>
  <c r="AN22" i="33"/>
  <c r="AK22" i="33"/>
  <c r="AD22" i="33"/>
  <c r="AB22" i="33"/>
  <c r="W22" i="33"/>
  <c r="Y22" i="33"/>
  <c r="AA22" i="33"/>
  <c r="O22" i="33"/>
  <c r="Q22" i="33"/>
  <c r="S22" i="33"/>
  <c r="G22" i="33"/>
  <c r="I22" i="33"/>
  <c r="K22" i="33"/>
  <c r="AN21" i="33"/>
  <c r="AK21" i="33"/>
  <c r="AD21" i="33"/>
  <c r="AB21" i="33"/>
  <c r="W21" i="33"/>
  <c r="Y21" i="33"/>
  <c r="AA21" i="33"/>
  <c r="O21" i="33"/>
  <c r="Q21" i="33"/>
  <c r="S21" i="33"/>
  <c r="G21" i="33"/>
  <c r="I21" i="33"/>
  <c r="K21" i="33"/>
  <c r="AN20" i="33"/>
  <c r="AK20" i="33"/>
  <c r="AD20" i="33"/>
  <c r="AB20" i="33"/>
  <c r="W20" i="33"/>
  <c r="Y20" i="33"/>
  <c r="AA20" i="33"/>
  <c r="O20" i="33"/>
  <c r="Q20" i="33"/>
  <c r="S20" i="33"/>
  <c r="G20" i="33"/>
  <c r="AN19" i="33"/>
  <c r="AK19" i="33"/>
  <c r="AD19" i="33"/>
  <c r="AB19" i="33"/>
  <c r="W19" i="33"/>
  <c r="Y19" i="33"/>
  <c r="AA19" i="33"/>
  <c r="O19" i="33"/>
  <c r="Q19" i="33"/>
  <c r="S19" i="33"/>
  <c r="G19" i="33"/>
  <c r="I19" i="33"/>
  <c r="K19" i="33"/>
  <c r="AN18" i="33"/>
  <c r="AK18" i="33"/>
  <c r="AD18" i="33"/>
  <c r="AB18" i="33"/>
  <c r="W18" i="33"/>
  <c r="Y18" i="33"/>
  <c r="AA18" i="33"/>
  <c r="O18" i="33"/>
  <c r="Q18" i="33"/>
  <c r="S18" i="33"/>
  <c r="G18" i="33"/>
  <c r="I18" i="33"/>
  <c r="K18" i="33"/>
  <c r="AN17" i="33"/>
  <c r="AK17" i="33"/>
  <c r="AD17" i="33"/>
  <c r="AB17" i="33"/>
  <c r="W17" i="33"/>
  <c r="Y17" i="33"/>
  <c r="AA17" i="33"/>
  <c r="O17" i="33"/>
  <c r="Q17" i="33"/>
  <c r="G17" i="33"/>
  <c r="I17" i="33"/>
  <c r="K17" i="33"/>
  <c r="AN16" i="33"/>
  <c r="AK16" i="33"/>
  <c r="AD16" i="33"/>
  <c r="AB16" i="33"/>
  <c r="W16" i="33"/>
  <c r="Y16" i="33"/>
  <c r="AA16" i="33"/>
  <c r="O16" i="33"/>
  <c r="Q16" i="33"/>
  <c r="S16" i="33"/>
  <c r="G16" i="33"/>
  <c r="AN15" i="33"/>
  <c r="AK15" i="33"/>
  <c r="AD15" i="33"/>
  <c r="AB15" i="33"/>
  <c r="W15" i="33"/>
  <c r="Y15" i="33"/>
  <c r="AA15" i="33"/>
  <c r="O15" i="33"/>
  <c r="Q15" i="33"/>
  <c r="S15" i="33"/>
  <c r="G15" i="33"/>
  <c r="I15" i="33"/>
  <c r="K15" i="33"/>
  <c r="AN14" i="33"/>
  <c r="AK14" i="33"/>
  <c r="AD14" i="33"/>
  <c r="AB14" i="33"/>
  <c r="W14" i="33"/>
  <c r="Y14" i="33"/>
  <c r="AA14" i="33"/>
  <c r="O14" i="33"/>
  <c r="Q14" i="33"/>
  <c r="S14" i="33"/>
  <c r="G14" i="33"/>
  <c r="I14" i="33"/>
  <c r="K14" i="33"/>
  <c r="AN13" i="33"/>
  <c r="AK13" i="33"/>
  <c r="AD13" i="33"/>
  <c r="AB13" i="33"/>
  <c r="W13" i="33"/>
  <c r="Y13" i="33"/>
  <c r="AA13" i="33"/>
  <c r="O13" i="33"/>
  <c r="Q13" i="33"/>
  <c r="S13" i="33"/>
  <c r="G13" i="33"/>
  <c r="AN12" i="33"/>
  <c r="AK12" i="33"/>
  <c r="AD12" i="33"/>
  <c r="AB12" i="33"/>
  <c r="W12" i="33"/>
  <c r="Y12" i="33"/>
  <c r="AA12" i="33"/>
  <c r="O12" i="33"/>
  <c r="Q12" i="33"/>
  <c r="S12" i="33"/>
  <c r="G12" i="33"/>
  <c r="I12" i="33"/>
  <c r="K12" i="33"/>
  <c r="AN11" i="33"/>
  <c r="AK11" i="33"/>
  <c r="AD11" i="33"/>
  <c r="AB11" i="33"/>
  <c r="W11" i="33"/>
  <c r="O11" i="33"/>
  <c r="Q11" i="33"/>
  <c r="S11" i="33"/>
  <c r="G11" i="33"/>
  <c r="I11" i="33"/>
  <c r="AN10" i="33"/>
  <c r="AK10" i="33"/>
  <c r="AD10" i="33"/>
  <c r="AB10" i="33"/>
  <c r="W10" i="33"/>
  <c r="Y10" i="33"/>
  <c r="AA10" i="33"/>
  <c r="O10" i="33"/>
  <c r="Q10" i="33"/>
  <c r="S10" i="33"/>
  <c r="G10" i="33"/>
  <c r="I10" i="33"/>
  <c r="K10" i="33"/>
  <c r="AN9" i="33"/>
  <c r="AK9" i="33"/>
  <c r="AD9" i="33"/>
  <c r="AB9" i="33"/>
  <c r="W9" i="33"/>
  <c r="Y9" i="33"/>
  <c r="O9" i="33"/>
  <c r="Q9" i="33"/>
  <c r="S9" i="33"/>
  <c r="G9" i="33"/>
  <c r="I9" i="33"/>
  <c r="K9" i="33"/>
  <c r="AM7" i="33"/>
  <c r="AJ7" i="33"/>
  <c r="AJ5" i="33"/>
  <c r="AI7" i="33"/>
  <c r="Z7" i="33"/>
  <c r="X7" i="33"/>
  <c r="X5" i="33"/>
  <c r="V7" i="33"/>
  <c r="U7" i="33"/>
  <c r="T7" i="33"/>
  <c r="R7" i="33"/>
  <c r="P7" i="33"/>
  <c r="N7" i="33"/>
  <c r="M7" i="33"/>
  <c r="L7" i="33"/>
  <c r="J7" i="33"/>
  <c r="H7" i="33"/>
  <c r="F7" i="33"/>
  <c r="E7" i="33"/>
  <c r="D7" i="33"/>
  <c r="N31" i="32"/>
  <c r="M31" i="32"/>
  <c r="L31" i="32"/>
  <c r="K31" i="32"/>
  <c r="I31" i="32"/>
  <c r="H31" i="32"/>
  <c r="G31" i="32"/>
  <c r="R30" i="32"/>
  <c r="Q30" i="32"/>
  <c r="J30" i="32"/>
  <c r="R29" i="32"/>
  <c r="Q29" i="32"/>
  <c r="J29" i="32"/>
  <c r="R28" i="32"/>
  <c r="Q28" i="32"/>
  <c r="J28" i="32"/>
  <c r="R27" i="32"/>
  <c r="Q27" i="32"/>
  <c r="J27" i="32"/>
  <c r="R26" i="32"/>
  <c r="Q26" i="32"/>
  <c r="J26" i="32"/>
  <c r="R25" i="32"/>
  <c r="Q25" i="32"/>
  <c r="J25" i="32"/>
  <c r="P24" i="32"/>
  <c r="P31" i="32"/>
  <c r="O24" i="32"/>
  <c r="O31" i="32"/>
  <c r="R23" i="32"/>
  <c r="Q23" i="32"/>
  <c r="J23" i="32"/>
  <c r="R22" i="32"/>
  <c r="Q22" i="32"/>
  <c r="J22" i="32"/>
  <c r="R21" i="32"/>
  <c r="Q21" i="32"/>
  <c r="J21" i="32"/>
  <c r="R20" i="32"/>
  <c r="Q20" i="32"/>
  <c r="J20" i="32"/>
  <c r="R19" i="32"/>
  <c r="Q19" i="32"/>
  <c r="J19" i="32"/>
  <c r="R18" i="32"/>
  <c r="Q18" i="32"/>
  <c r="J18" i="32"/>
  <c r="R17" i="32"/>
  <c r="Q17" i="32"/>
  <c r="J17" i="32"/>
  <c r="R16" i="32"/>
  <c r="Q16" i="32"/>
  <c r="J16" i="32"/>
  <c r="R15" i="32"/>
  <c r="Q15" i="32"/>
  <c r="J15" i="32"/>
  <c r="R14" i="32"/>
  <c r="Q14" i="32"/>
  <c r="J14" i="32"/>
  <c r="R13" i="32"/>
  <c r="Q13" i="32"/>
  <c r="J13" i="32"/>
  <c r="R12" i="32"/>
  <c r="Q12" i="32"/>
  <c r="J12" i="32"/>
  <c r="R11" i="32"/>
  <c r="Q11" i="32"/>
  <c r="J11" i="32"/>
  <c r="R10" i="32"/>
  <c r="Q10" i="32"/>
  <c r="J10" i="32"/>
  <c r="R9" i="32"/>
  <c r="Q9" i="32"/>
  <c r="J9" i="32"/>
  <c r="J30" i="2"/>
  <c r="J29" i="2"/>
  <c r="J28" i="2"/>
  <c r="J27" i="2"/>
  <c r="J26" i="2"/>
  <c r="J25" i="2"/>
  <c r="J24" i="2"/>
  <c r="J23" i="2"/>
  <c r="J22" i="2"/>
  <c r="J21" i="2"/>
  <c r="J20" i="2"/>
  <c r="J19" i="2"/>
  <c r="J18" i="2"/>
  <c r="J17" i="2"/>
  <c r="J16" i="2"/>
  <c r="J15" i="2"/>
  <c r="J14" i="2"/>
  <c r="J13" i="2"/>
  <c r="J12" i="2"/>
  <c r="J11" i="2"/>
  <c r="J10" i="2"/>
  <c r="J9" i="2"/>
  <c r="J8" i="2"/>
  <c r="J7" i="2"/>
  <c r="J6" i="2"/>
  <c r="J5" i="2"/>
  <c r="H8" i="2"/>
  <c r="H29" i="2"/>
  <c r="AC282" i="33"/>
  <c r="AE282" i="33"/>
  <c r="AF282" i="33"/>
  <c r="AG282" i="33"/>
  <c r="AC172" i="33"/>
  <c r="AE172" i="33"/>
  <c r="AF172" i="33"/>
  <c r="AG172" i="33"/>
  <c r="AC57" i="33"/>
  <c r="AE57" i="33"/>
  <c r="AF57" i="33"/>
  <c r="AG57" i="33"/>
  <c r="AC221" i="33"/>
  <c r="AE221" i="33"/>
  <c r="AF221" i="33"/>
  <c r="AG221" i="33"/>
  <c r="AC199" i="33"/>
  <c r="AE199" i="33"/>
  <c r="AF199" i="33"/>
  <c r="AG199" i="33"/>
  <c r="AC278" i="33"/>
  <c r="AE278" i="33"/>
  <c r="AF278" i="33"/>
  <c r="AG278" i="33"/>
  <c r="AC174" i="33"/>
  <c r="AE174" i="33"/>
  <c r="AF174" i="33"/>
  <c r="AG174" i="33"/>
  <c r="AC222" i="33"/>
  <c r="AE222" i="33"/>
  <c r="AF222" i="33"/>
  <c r="AG222" i="33"/>
  <c r="AC165" i="33"/>
  <c r="AE165" i="33"/>
  <c r="AF165" i="33"/>
  <c r="AG165" i="33"/>
  <c r="AC93" i="33"/>
  <c r="AE93" i="33"/>
  <c r="AF93" i="33"/>
  <c r="AG93" i="33"/>
  <c r="I222" i="33"/>
  <c r="K222" i="33"/>
  <c r="AC106" i="33"/>
  <c r="AE106" i="33"/>
  <c r="AF106" i="33"/>
  <c r="AG106" i="33"/>
  <c r="AC98" i="33"/>
  <c r="AE98" i="33"/>
  <c r="AF98" i="33"/>
  <c r="AG98" i="33"/>
  <c r="AC88" i="33"/>
  <c r="AE88" i="33"/>
  <c r="AF88" i="33"/>
  <c r="AG88" i="33"/>
  <c r="AC142" i="33"/>
  <c r="AE142" i="33"/>
  <c r="AF142" i="33"/>
  <c r="AG142" i="33"/>
  <c r="I199" i="33"/>
  <c r="K199" i="33"/>
  <c r="AC94" i="33"/>
  <c r="AE94" i="33"/>
  <c r="AF94" i="33"/>
  <c r="AG94" i="33"/>
  <c r="AC180" i="33"/>
  <c r="AE180" i="33"/>
  <c r="AF180" i="33"/>
  <c r="AG180" i="33"/>
  <c r="AC20" i="33"/>
  <c r="AE20" i="33"/>
  <c r="AF20" i="33"/>
  <c r="AG20" i="33"/>
  <c r="AC164" i="33"/>
  <c r="AE164" i="33"/>
  <c r="AF164" i="33"/>
  <c r="AG164" i="33"/>
  <c r="AC225" i="33"/>
  <c r="AE225" i="33"/>
  <c r="AF225" i="33"/>
  <c r="AG225" i="33"/>
  <c r="AC236" i="33"/>
  <c r="AE236" i="33"/>
  <c r="AF236" i="33"/>
  <c r="AG236" i="33"/>
  <c r="AC247" i="33"/>
  <c r="AE247" i="33"/>
  <c r="AF247" i="33"/>
  <c r="AG247" i="33"/>
  <c r="AC256" i="33"/>
  <c r="AE256" i="33"/>
  <c r="AF256" i="33"/>
  <c r="AG256" i="33"/>
  <c r="AC258" i="33"/>
  <c r="AE258" i="33"/>
  <c r="AF258" i="33"/>
  <c r="AG258" i="33"/>
  <c r="G8" i="2"/>
  <c r="AC190" i="33"/>
  <c r="AE190" i="33"/>
  <c r="AF190" i="33"/>
  <c r="AG190" i="33"/>
  <c r="I278" i="33"/>
  <c r="K278" i="33"/>
  <c r="AC153" i="33"/>
  <c r="AE153" i="33"/>
  <c r="AF153" i="33"/>
  <c r="AG153" i="33"/>
  <c r="AC118" i="33"/>
  <c r="AE118" i="33"/>
  <c r="AF118" i="33"/>
  <c r="AG118" i="33"/>
  <c r="AC175" i="33"/>
  <c r="AE175" i="33"/>
  <c r="AF175" i="33"/>
  <c r="AG175" i="33"/>
  <c r="I174" i="33"/>
  <c r="K174" i="33"/>
  <c r="AC89" i="33"/>
  <c r="AE89" i="33"/>
  <c r="AF89" i="33"/>
  <c r="AG89" i="33"/>
  <c r="AC173" i="33"/>
  <c r="AE173" i="33"/>
  <c r="AF173" i="33"/>
  <c r="AG173" i="33"/>
  <c r="AC115" i="33"/>
  <c r="AE115" i="33"/>
  <c r="AF115" i="33"/>
  <c r="AG115" i="33"/>
  <c r="AC39" i="33"/>
  <c r="AE39" i="33"/>
  <c r="AF39" i="33"/>
  <c r="AG39" i="33"/>
  <c r="Q98" i="33"/>
  <c r="S98" i="33"/>
  <c r="I106" i="33"/>
  <c r="K106" i="33"/>
  <c r="AC160" i="33"/>
  <c r="AE160" i="33"/>
  <c r="AF160" i="33"/>
  <c r="AG160" i="33"/>
  <c r="AC201" i="33"/>
  <c r="AE201" i="33"/>
  <c r="AF201" i="33"/>
  <c r="AG201" i="33"/>
  <c r="AC65" i="33"/>
  <c r="AE65" i="33"/>
  <c r="AF65" i="33"/>
  <c r="AG65" i="33"/>
  <c r="AC239" i="33"/>
  <c r="AE239" i="33"/>
  <c r="AF239" i="33"/>
  <c r="AG239" i="33"/>
  <c r="AC161" i="33"/>
  <c r="AE161" i="33"/>
  <c r="AF161" i="33"/>
  <c r="AG161" i="33"/>
  <c r="AC64" i="33"/>
  <c r="AE64" i="33"/>
  <c r="AF64" i="33"/>
  <c r="AG64" i="33"/>
  <c r="AC205" i="33"/>
  <c r="AE205" i="33"/>
  <c r="AF205" i="33"/>
  <c r="AG205" i="33"/>
  <c r="AD310" i="33"/>
  <c r="AC58" i="33"/>
  <c r="AE58" i="33"/>
  <c r="AF58" i="33"/>
  <c r="AG58" i="33"/>
  <c r="AC113" i="33"/>
  <c r="AE113" i="33"/>
  <c r="AF113" i="33"/>
  <c r="AG113" i="33"/>
  <c r="AC196" i="33"/>
  <c r="AE196" i="33"/>
  <c r="AF196" i="33"/>
  <c r="AG196" i="33"/>
  <c r="G11" i="2"/>
  <c r="AC117" i="33"/>
  <c r="AE117" i="33"/>
  <c r="AF117" i="33"/>
  <c r="AG117" i="33"/>
  <c r="AC82" i="33"/>
  <c r="AE82" i="33"/>
  <c r="AF82" i="33"/>
  <c r="AG82" i="33"/>
  <c r="AC26" i="33"/>
  <c r="AE26" i="33"/>
  <c r="AF26" i="33"/>
  <c r="AG26" i="33"/>
  <c r="AC48" i="33"/>
  <c r="AE48" i="33"/>
  <c r="AF48" i="33"/>
  <c r="AG48" i="33"/>
  <c r="AC47" i="33"/>
  <c r="AE47" i="33"/>
  <c r="AF47" i="33"/>
  <c r="AG47" i="33"/>
  <c r="AC274" i="33"/>
  <c r="AE274" i="33"/>
  <c r="AF274" i="33"/>
  <c r="AG274" i="33"/>
  <c r="AC204" i="33"/>
  <c r="AE204" i="33"/>
  <c r="AF204" i="33"/>
  <c r="AG204" i="33"/>
  <c r="AC123" i="33"/>
  <c r="AE123" i="33"/>
  <c r="AF123" i="33"/>
  <c r="AG123" i="33"/>
  <c r="I282" i="33"/>
  <c r="K282" i="33"/>
  <c r="AC234" i="33"/>
  <c r="AE234" i="33"/>
  <c r="AF234" i="33"/>
  <c r="AG234" i="33"/>
  <c r="AC25" i="33"/>
  <c r="AE25" i="33"/>
  <c r="AF25" i="33"/>
  <c r="AG25" i="33"/>
  <c r="I236" i="33"/>
  <c r="K236" i="33"/>
  <c r="AC192" i="33"/>
  <c r="AE192" i="33"/>
  <c r="AF192" i="33"/>
  <c r="AG192" i="33"/>
  <c r="S9" i="32"/>
  <c r="AC72" i="33"/>
  <c r="AE72" i="33"/>
  <c r="AF72" i="33"/>
  <c r="AG72" i="33"/>
  <c r="AC127" i="33"/>
  <c r="AE127" i="33"/>
  <c r="AF127" i="33"/>
  <c r="AG127" i="33"/>
  <c r="Q258" i="33"/>
  <c r="S258" i="33"/>
  <c r="AC193" i="33"/>
  <c r="AE193" i="33"/>
  <c r="AF193" i="33"/>
  <c r="AG193" i="33"/>
  <c r="AC259" i="33"/>
  <c r="AE259" i="33"/>
  <c r="AF259" i="33"/>
  <c r="AG259" i="33"/>
  <c r="AC27" i="33"/>
  <c r="AE27" i="33"/>
  <c r="AF27" i="33"/>
  <c r="AG27" i="33"/>
  <c r="AC163" i="33"/>
  <c r="AE163" i="33"/>
  <c r="AF163" i="33"/>
  <c r="AG163" i="33"/>
  <c r="AC12" i="33"/>
  <c r="AE12" i="33"/>
  <c r="AF12" i="33"/>
  <c r="AG12" i="33"/>
  <c r="AC91" i="33"/>
  <c r="AE91" i="33"/>
  <c r="AF91" i="33"/>
  <c r="AG91" i="33"/>
  <c r="AC70" i="33"/>
  <c r="AE70" i="33"/>
  <c r="AF70" i="33"/>
  <c r="AG70" i="33"/>
  <c r="AC171" i="33"/>
  <c r="AE171" i="33"/>
  <c r="AF171" i="33"/>
  <c r="AG171" i="33"/>
  <c r="AC284" i="33"/>
  <c r="AE284" i="33"/>
  <c r="AF284" i="33"/>
  <c r="AG284" i="33"/>
  <c r="AC275" i="33"/>
  <c r="AE275" i="33"/>
  <c r="AF275" i="33"/>
  <c r="AG275" i="33"/>
  <c r="AC181" i="33"/>
  <c r="AE181" i="33"/>
  <c r="AF181" i="33"/>
  <c r="AG181" i="33"/>
  <c r="I64" i="33"/>
  <c r="K64" i="33"/>
  <c r="I65" i="33"/>
  <c r="K65" i="33"/>
  <c r="AC68" i="33"/>
  <c r="AE68" i="33"/>
  <c r="AF68" i="33"/>
  <c r="AG68" i="33"/>
  <c r="AC207" i="33"/>
  <c r="AE207" i="33"/>
  <c r="AF207" i="33"/>
  <c r="AG207" i="33"/>
  <c r="I239" i="33"/>
  <c r="K239" i="33"/>
  <c r="AC240" i="33"/>
  <c r="AE240" i="33"/>
  <c r="AF240" i="33"/>
  <c r="AG240" i="33"/>
  <c r="AK310" i="33"/>
  <c r="AC283" i="33"/>
  <c r="AE283" i="33"/>
  <c r="AF283" i="33"/>
  <c r="AG283" i="33"/>
  <c r="AC97" i="33"/>
  <c r="AE97" i="33"/>
  <c r="AF97" i="33"/>
  <c r="AG97" i="33"/>
  <c r="AC290" i="33"/>
  <c r="AE290" i="33"/>
  <c r="AF290" i="33"/>
  <c r="AG290" i="33"/>
  <c r="AC238" i="33"/>
  <c r="AE238" i="33"/>
  <c r="AF238" i="33"/>
  <c r="AG238" i="33"/>
  <c r="AC101" i="33"/>
  <c r="AE101" i="33"/>
  <c r="AF101" i="33"/>
  <c r="AG101" i="33"/>
  <c r="AC73" i="33"/>
  <c r="AE73" i="33"/>
  <c r="AF73" i="33"/>
  <c r="AG73" i="33"/>
  <c r="AC76" i="33"/>
  <c r="AE76" i="33"/>
  <c r="AF76" i="33"/>
  <c r="AG76" i="33"/>
  <c r="AC60" i="33"/>
  <c r="AE60" i="33"/>
  <c r="AF60" i="33"/>
  <c r="AG60" i="33"/>
  <c r="AC33" i="33"/>
  <c r="AE33" i="33"/>
  <c r="AF33" i="33"/>
  <c r="AG33" i="33"/>
  <c r="AC279" i="33"/>
  <c r="AE279" i="33"/>
  <c r="AF279" i="33"/>
  <c r="AG279" i="33"/>
  <c r="I225" i="33"/>
  <c r="K225" i="33"/>
  <c r="AC183" i="33"/>
  <c r="AE183" i="33"/>
  <c r="AF183" i="33"/>
  <c r="AG183" i="33"/>
  <c r="AC177" i="33"/>
  <c r="AE177" i="33"/>
  <c r="AF177" i="33"/>
  <c r="AG177" i="33"/>
  <c r="AC140" i="33"/>
  <c r="AE140" i="33"/>
  <c r="AF140" i="33"/>
  <c r="AG140" i="33"/>
  <c r="AC176" i="33"/>
  <c r="AE176" i="33"/>
  <c r="AF176" i="33"/>
  <c r="AG176" i="33"/>
  <c r="AC130" i="33"/>
  <c r="AE130" i="33"/>
  <c r="AF130" i="33"/>
  <c r="AG130" i="33"/>
  <c r="AC178" i="33"/>
  <c r="AE178" i="33"/>
  <c r="AF178" i="33"/>
  <c r="AG178" i="33"/>
  <c r="AC28" i="33"/>
  <c r="AE28" i="33"/>
  <c r="AF28" i="33"/>
  <c r="AG28" i="33"/>
  <c r="AC144" i="33"/>
  <c r="AE144" i="33"/>
  <c r="AF144" i="33"/>
  <c r="AG144" i="33"/>
  <c r="I207" i="33"/>
  <c r="K207" i="33"/>
  <c r="AC223" i="33"/>
  <c r="AE223" i="33"/>
  <c r="AF223" i="33"/>
  <c r="AG223" i="33"/>
  <c r="AC141" i="33"/>
  <c r="AE141" i="33"/>
  <c r="AF141" i="33"/>
  <c r="AG141" i="33"/>
  <c r="AC139" i="33"/>
  <c r="AE139" i="33"/>
  <c r="AF139" i="33"/>
  <c r="AG139" i="33"/>
  <c r="G310" i="33"/>
  <c r="AC99" i="33"/>
  <c r="AE99" i="33"/>
  <c r="AF99" i="33"/>
  <c r="AG99" i="33"/>
  <c r="AC301" i="33"/>
  <c r="AE301" i="33"/>
  <c r="AF301" i="33"/>
  <c r="AG301" i="33"/>
  <c r="AC53" i="33"/>
  <c r="AE53" i="33"/>
  <c r="AF53" i="33"/>
  <c r="AG53" i="33"/>
  <c r="AC152" i="33"/>
  <c r="AE152" i="33"/>
  <c r="AF152" i="33"/>
  <c r="AG152" i="33"/>
  <c r="I39" i="33"/>
  <c r="K39" i="33"/>
  <c r="AC169" i="33"/>
  <c r="AE169" i="33"/>
  <c r="AF169" i="33"/>
  <c r="AG169" i="33"/>
  <c r="AC50" i="33"/>
  <c r="AE50" i="33"/>
  <c r="AF50" i="33"/>
  <c r="AG50" i="33"/>
  <c r="AC79" i="33"/>
  <c r="AE79" i="33"/>
  <c r="AF79" i="33"/>
  <c r="AG79" i="33"/>
  <c r="AC253" i="33"/>
  <c r="AE253" i="33"/>
  <c r="AF253" i="33"/>
  <c r="AG253" i="33"/>
  <c r="AC111" i="33"/>
  <c r="AE111" i="33"/>
  <c r="AF111" i="33"/>
  <c r="AG111" i="33"/>
  <c r="I165" i="33"/>
  <c r="K165" i="33"/>
  <c r="I164" i="33"/>
  <c r="K164" i="33"/>
  <c r="AC305" i="33"/>
  <c r="AE305" i="33"/>
  <c r="AF305" i="33"/>
  <c r="AG305" i="33"/>
  <c r="AC45" i="33"/>
  <c r="AE45" i="33"/>
  <c r="AF45" i="33"/>
  <c r="AG45" i="33"/>
  <c r="AC56" i="33"/>
  <c r="AE56" i="33"/>
  <c r="AF56" i="33"/>
  <c r="AG56" i="33"/>
  <c r="AC87" i="33"/>
  <c r="AE87" i="33"/>
  <c r="AF87" i="33"/>
  <c r="AG87" i="33"/>
  <c r="AC189" i="33"/>
  <c r="AE189" i="33"/>
  <c r="AF189" i="33"/>
  <c r="AG189" i="33"/>
  <c r="AC150" i="33"/>
  <c r="AE150" i="33"/>
  <c r="AF150" i="33"/>
  <c r="AG150" i="33"/>
  <c r="AC263" i="33"/>
  <c r="AE263" i="33"/>
  <c r="AF263" i="33"/>
  <c r="AG263" i="33"/>
  <c r="AC254" i="33"/>
  <c r="AE254" i="33"/>
  <c r="AF254" i="33"/>
  <c r="AG254" i="33"/>
  <c r="AC125" i="33"/>
  <c r="AE125" i="33"/>
  <c r="AF125" i="33"/>
  <c r="AG125" i="33"/>
  <c r="AC85" i="33"/>
  <c r="AE85" i="33"/>
  <c r="AF85" i="33"/>
  <c r="AG85" i="33"/>
  <c r="AC41" i="33"/>
  <c r="AE41" i="33"/>
  <c r="AF41" i="33"/>
  <c r="AG41" i="33"/>
  <c r="AC300" i="33"/>
  <c r="AE300" i="33"/>
  <c r="AF300" i="33"/>
  <c r="AG300" i="33"/>
  <c r="AC200" i="33"/>
  <c r="AE200" i="33"/>
  <c r="AF200" i="33"/>
  <c r="AG200" i="33"/>
  <c r="AC217" i="33"/>
  <c r="AE217" i="33"/>
  <c r="AF217" i="33"/>
  <c r="AG217" i="33"/>
  <c r="AC133" i="33"/>
  <c r="AE133" i="33"/>
  <c r="AF133" i="33"/>
  <c r="AG133" i="33"/>
  <c r="AC100" i="33"/>
  <c r="AE100" i="33"/>
  <c r="AF100" i="33"/>
  <c r="AG100" i="33"/>
  <c r="AC267" i="33"/>
  <c r="AE267" i="33"/>
  <c r="AF267" i="33"/>
  <c r="AG267" i="33"/>
  <c r="AC62" i="33"/>
  <c r="AE62" i="33"/>
  <c r="AF62" i="33"/>
  <c r="AG62" i="33"/>
  <c r="AC69" i="33"/>
  <c r="AE69" i="33"/>
  <c r="AF69" i="33"/>
  <c r="AG69" i="33"/>
  <c r="AC78" i="33"/>
  <c r="AE78" i="33"/>
  <c r="AF78" i="33"/>
  <c r="AG78" i="33"/>
  <c r="AC43" i="33"/>
  <c r="AE43" i="33"/>
  <c r="AF43" i="33"/>
  <c r="AG43" i="33"/>
  <c r="AC198" i="33"/>
  <c r="AE198" i="33"/>
  <c r="AF198" i="33"/>
  <c r="AG198" i="33"/>
  <c r="AC232" i="33"/>
  <c r="AE232" i="33"/>
  <c r="AF232" i="33"/>
  <c r="AG232" i="33"/>
  <c r="AC280" i="33"/>
  <c r="AE280" i="33"/>
  <c r="AF280" i="33"/>
  <c r="AG280" i="33"/>
  <c r="AC151" i="33"/>
  <c r="AE151" i="33"/>
  <c r="AF151" i="33"/>
  <c r="AG151" i="33"/>
  <c r="AC302" i="33"/>
  <c r="AE302" i="33"/>
  <c r="AF302" i="33"/>
  <c r="AG302" i="33"/>
  <c r="AC245" i="33"/>
  <c r="AE245" i="33"/>
  <c r="AF245" i="33"/>
  <c r="AG245" i="33"/>
  <c r="AC159" i="33"/>
  <c r="AE159" i="33"/>
  <c r="AF159" i="33"/>
  <c r="AG159" i="33"/>
  <c r="AC31" i="33"/>
  <c r="AE31" i="33"/>
  <c r="AF31" i="33"/>
  <c r="AG31" i="33"/>
  <c r="AC291" i="33"/>
  <c r="AE291" i="33"/>
  <c r="AF291" i="33"/>
  <c r="AG291" i="33"/>
  <c r="AC269" i="33"/>
  <c r="AE269" i="33"/>
  <c r="AF269" i="33"/>
  <c r="AG269" i="33"/>
  <c r="AC96" i="33"/>
  <c r="AE96" i="33"/>
  <c r="AF96" i="33"/>
  <c r="AG96" i="33"/>
  <c r="AC212" i="33"/>
  <c r="AE212" i="33"/>
  <c r="AF212" i="33"/>
  <c r="AG212" i="33"/>
  <c r="AC37" i="33"/>
  <c r="AE37" i="33"/>
  <c r="AF37" i="33"/>
  <c r="AG37" i="33"/>
  <c r="AC15" i="33"/>
  <c r="AE15" i="33"/>
  <c r="AF15" i="33"/>
  <c r="AG15" i="33"/>
  <c r="AC35" i="33"/>
  <c r="AE35" i="33"/>
  <c r="AF35" i="33"/>
  <c r="AG35" i="33"/>
  <c r="Y310" i="33"/>
  <c r="I119" i="33"/>
  <c r="K119" i="33"/>
  <c r="AC119" i="33"/>
  <c r="AE119" i="33"/>
  <c r="AF119" i="33"/>
  <c r="AG119" i="33"/>
  <c r="Y152" i="33"/>
  <c r="AA152" i="33"/>
  <c r="AC209" i="33"/>
  <c r="AE209" i="33"/>
  <c r="AF209" i="33"/>
  <c r="AG209" i="33"/>
  <c r="I205" i="33"/>
  <c r="K205" i="33"/>
  <c r="AC206" i="33"/>
  <c r="AE206" i="33"/>
  <c r="AF206" i="33"/>
  <c r="AG206" i="33"/>
  <c r="AC148" i="33"/>
  <c r="AE148" i="33"/>
  <c r="AF148" i="33"/>
  <c r="AG148" i="33"/>
  <c r="I56" i="33"/>
  <c r="K56" i="33"/>
  <c r="AA242" i="33"/>
  <c r="AA310" i="33"/>
  <c r="AC137" i="33"/>
  <c r="AE137" i="33"/>
  <c r="AF137" i="33"/>
  <c r="AG137" i="33"/>
  <c r="AC107" i="33"/>
  <c r="AE107" i="33"/>
  <c r="AF107" i="33"/>
  <c r="AG107" i="33"/>
  <c r="AC104" i="33"/>
  <c r="AE104" i="33"/>
  <c r="AF104" i="33"/>
  <c r="AG104" i="33"/>
  <c r="AC277" i="33"/>
  <c r="AE277" i="33"/>
  <c r="AF277" i="33"/>
  <c r="AG277" i="33"/>
  <c r="I283" i="33"/>
  <c r="K283" i="33"/>
  <c r="AC122" i="33"/>
  <c r="AE122" i="33"/>
  <c r="AF122" i="33"/>
  <c r="AG122" i="33"/>
  <c r="Q45" i="33"/>
  <c r="S45" i="33"/>
  <c r="I49" i="33"/>
  <c r="K49" i="33"/>
  <c r="AC49" i="33"/>
  <c r="AE49" i="33"/>
  <c r="AF49" i="33"/>
  <c r="AG49" i="33"/>
  <c r="Y53" i="33"/>
  <c r="AA53" i="33"/>
  <c r="Y54" i="33"/>
  <c r="AA54" i="33"/>
  <c r="AC54" i="33"/>
  <c r="AE54" i="33"/>
  <c r="AF54" i="33"/>
  <c r="AG54" i="33"/>
  <c r="I67" i="33"/>
  <c r="K67" i="33"/>
  <c r="AC67" i="33"/>
  <c r="AE67" i="33"/>
  <c r="AF67" i="33"/>
  <c r="AG67" i="33"/>
  <c r="Q157" i="33"/>
  <c r="S157" i="33"/>
  <c r="AC157" i="33"/>
  <c r="AE157" i="33"/>
  <c r="AF157" i="33"/>
  <c r="AG157" i="33"/>
  <c r="I187" i="33"/>
  <c r="K187" i="33"/>
  <c r="AC187" i="33"/>
  <c r="AE187" i="33"/>
  <c r="AF187" i="33"/>
  <c r="AG187" i="33"/>
  <c r="AC244" i="33"/>
  <c r="AE244" i="33"/>
  <c r="AF244" i="33"/>
  <c r="AG244" i="33"/>
  <c r="I103" i="33"/>
  <c r="K103" i="33"/>
  <c r="AC103" i="33"/>
  <c r="AE103" i="33"/>
  <c r="AF103" i="33"/>
  <c r="AG103" i="33"/>
  <c r="Q276" i="33"/>
  <c r="S276" i="33"/>
  <c r="AC276" i="33"/>
  <c r="AE276" i="33"/>
  <c r="AF276" i="33"/>
  <c r="AG276" i="33"/>
  <c r="Q297" i="33"/>
  <c r="S297" i="33"/>
  <c r="AC297" i="33"/>
  <c r="AE297" i="33"/>
  <c r="AF297" i="33"/>
  <c r="AG297" i="33"/>
  <c r="K240" i="33"/>
  <c r="K310" i="33"/>
  <c r="I310" i="33"/>
  <c r="I20" i="33"/>
  <c r="K20" i="33"/>
  <c r="AC16" i="33"/>
  <c r="AE16" i="33"/>
  <c r="AF16" i="33"/>
  <c r="AG16" i="33"/>
  <c r="I16" i="33"/>
  <c r="K16" i="33"/>
  <c r="AC17" i="33"/>
  <c r="AE17" i="33"/>
  <c r="AF17" i="33"/>
  <c r="AG17" i="33"/>
  <c r="Q47" i="33"/>
  <c r="S47" i="33"/>
  <c r="AC63" i="33"/>
  <c r="AE63" i="33"/>
  <c r="AF63" i="33"/>
  <c r="AG63" i="33"/>
  <c r="Y158" i="33"/>
  <c r="AA158" i="33"/>
  <c r="AC158" i="33"/>
  <c r="AE158" i="33"/>
  <c r="AF158" i="33"/>
  <c r="AG158" i="33"/>
  <c r="Y216" i="33"/>
  <c r="AA216" i="33"/>
  <c r="AC216" i="33"/>
  <c r="AE216" i="33"/>
  <c r="AF216" i="33"/>
  <c r="AG216" i="33"/>
  <c r="I226" i="33"/>
  <c r="K226" i="33"/>
  <c r="AC226" i="33"/>
  <c r="AE226" i="33"/>
  <c r="AF226" i="33"/>
  <c r="AG226" i="33"/>
  <c r="I136" i="33"/>
  <c r="K136" i="33"/>
  <c r="AC136" i="33"/>
  <c r="AE136" i="33"/>
  <c r="AF136" i="33"/>
  <c r="AG136" i="33"/>
  <c r="AC11" i="33"/>
  <c r="AE11" i="33"/>
  <c r="AF11" i="33"/>
  <c r="AG11" i="33"/>
  <c r="Y186" i="33"/>
  <c r="AA186" i="33"/>
  <c r="AC186" i="33"/>
  <c r="AE186" i="33"/>
  <c r="AF186" i="33"/>
  <c r="AG186" i="33"/>
  <c r="Y215" i="33"/>
  <c r="AA215" i="33"/>
  <c r="AC215" i="33"/>
  <c r="AE215" i="33"/>
  <c r="AF215" i="33"/>
  <c r="AG215" i="33"/>
  <c r="AC149" i="33"/>
  <c r="AE149" i="33"/>
  <c r="AF149" i="33"/>
  <c r="AG149" i="33"/>
  <c r="W310" i="33"/>
  <c r="D8" i="2"/>
  <c r="AC38" i="33"/>
  <c r="AE38" i="33"/>
  <c r="AF38" i="33"/>
  <c r="AG38" i="33"/>
  <c r="G9" i="2"/>
  <c r="Y11" i="33"/>
  <c r="AA11" i="33"/>
  <c r="AC36" i="33"/>
  <c r="AE36" i="33"/>
  <c r="AF36" i="33"/>
  <c r="AG36" i="33"/>
  <c r="W307" i="33"/>
  <c r="AC138" i="33"/>
  <c r="AE138" i="33"/>
  <c r="AF138" i="33"/>
  <c r="AG138" i="33"/>
  <c r="AC19" i="33"/>
  <c r="AE19" i="33"/>
  <c r="AF19" i="33"/>
  <c r="AG19" i="33"/>
  <c r="Y24" i="33"/>
  <c r="AA24" i="33"/>
  <c r="AC24" i="33"/>
  <c r="AE24" i="33"/>
  <c r="AF24" i="33"/>
  <c r="AG24" i="33"/>
  <c r="I102" i="33"/>
  <c r="K102" i="33"/>
  <c r="AC102" i="33"/>
  <c r="AE102" i="33"/>
  <c r="AF102" i="33"/>
  <c r="AG102" i="33"/>
  <c r="AC220" i="33"/>
  <c r="AE220" i="33"/>
  <c r="AF220" i="33"/>
  <c r="AG220" i="33"/>
  <c r="I220" i="33"/>
  <c r="K220" i="33"/>
  <c r="I271" i="33"/>
  <c r="K271" i="33"/>
  <c r="AC271" i="33"/>
  <c r="AE271" i="33"/>
  <c r="AF271" i="33"/>
  <c r="AG271" i="33"/>
  <c r="Y285" i="33"/>
  <c r="AA285" i="33"/>
  <c r="AC285" i="33"/>
  <c r="AE285" i="33"/>
  <c r="AF285" i="33"/>
  <c r="AG285" i="33"/>
  <c r="I293" i="33"/>
  <c r="K293" i="33"/>
  <c r="AC293" i="33"/>
  <c r="AE293" i="33"/>
  <c r="AF293" i="33"/>
  <c r="AG293" i="33"/>
  <c r="AC145" i="33"/>
  <c r="AE145" i="33"/>
  <c r="AF145" i="33"/>
  <c r="AG145" i="33"/>
  <c r="I145" i="33"/>
  <c r="K145" i="33"/>
  <c r="Q210" i="33"/>
  <c r="S210" i="33"/>
  <c r="AC210" i="33"/>
  <c r="AE210" i="33"/>
  <c r="AF210" i="33"/>
  <c r="AG210" i="33"/>
  <c r="AC75" i="33"/>
  <c r="AE75" i="33"/>
  <c r="AF75" i="33"/>
  <c r="AG75" i="33"/>
  <c r="I144" i="33"/>
  <c r="K144" i="33"/>
  <c r="AC203" i="33"/>
  <c r="AE203" i="33"/>
  <c r="AF203" i="33"/>
  <c r="AG203" i="33"/>
  <c r="I203" i="33"/>
  <c r="K203" i="33"/>
  <c r="I257" i="33"/>
  <c r="K257" i="33"/>
  <c r="AC257" i="33"/>
  <c r="AE257" i="33"/>
  <c r="AF257" i="33"/>
  <c r="AG257" i="33"/>
  <c r="Q151" i="33"/>
  <c r="S151" i="33"/>
  <c r="AC18" i="33"/>
  <c r="AE18" i="33"/>
  <c r="AF18" i="33"/>
  <c r="AG18" i="33"/>
  <c r="AC9" i="33"/>
  <c r="AE9" i="33"/>
  <c r="AC286" i="33"/>
  <c r="AE286" i="33"/>
  <c r="AF286" i="33"/>
  <c r="AG286" i="33"/>
  <c r="AC296" i="33"/>
  <c r="AE296" i="33"/>
  <c r="AF296" i="33"/>
  <c r="AG296" i="33"/>
  <c r="AC251" i="33"/>
  <c r="AE251" i="33"/>
  <c r="AF251" i="33"/>
  <c r="AG251" i="33"/>
  <c r="Q126" i="33"/>
  <c r="S126" i="33"/>
  <c r="AC126" i="33"/>
  <c r="AE126" i="33"/>
  <c r="AF126" i="33"/>
  <c r="AG126" i="33"/>
  <c r="Y134" i="33"/>
  <c r="AA134" i="33"/>
  <c r="AC134" i="33"/>
  <c r="AE134" i="33"/>
  <c r="AF134" i="33"/>
  <c r="AG134" i="33"/>
  <c r="I154" i="33"/>
  <c r="K154" i="33"/>
  <c r="AC154" i="33"/>
  <c r="AE154" i="33"/>
  <c r="AF154" i="33"/>
  <c r="AG154" i="33"/>
  <c r="Y248" i="33"/>
  <c r="AA248" i="33"/>
  <c r="AC248" i="33"/>
  <c r="AE248" i="33"/>
  <c r="AF248" i="33"/>
  <c r="AG248" i="33"/>
  <c r="Y110" i="33"/>
  <c r="AA110" i="33"/>
  <c r="AC110" i="33"/>
  <c r="AE110" i="33"/>
  <c r="AF110" i="33"/>
  <c r="AG110" i="33"/>
  <c r="S25" i="32"/>
  <c r="Y108" i="33"/>
  <c r="AA108" i="33"/>
  <c r="AC108" i="33"/>
  <c r="AE108" i="33"/>
  <c r="AF108" i="33"/>
  <c r="AG108" i="33"/>
  <c r="AC188" i="33"/>
  <c r="AE188" i="33"/>
  <c r="AF188" i="33"/>
  <c r="AG188" i="33"/>
  <c r="I188" i="33"/>
  <c r="K188" i="33"/>
  <c r="Y202" i="33"/>
  <c r="AA202" i="33"/>
  <c r="AC202" i="33"/>
  <c r="AE202" i="33"/>
  <c r="AF202" i="33"/>
  <c r="AG202" i="33"/>
  <c r="W311" i="33"/>
  <c r="E8" i="2"/>
  <c r="E30" i="2"/>
  <c r="F8" i="2"/>
  <c r="AC268" i="33"/>
  <c r="AE268" i="33"/>
  <c r="AF268" i="33"/>
  <c r="AG268" i="33"/>
  <c r="AC77" i="33"/>
  <c r="AE77" i="33"/>
  <c r="AF77" i="33"/>
  <c r="AG77" i="33"/>
  <c r="I201" i="33"/>
  <c r="K201" i="33"/>
  <c r="F11" i="2"/>
  <c r="D11" i="2"/>
  <c r="I61" i="33"/>
  <c r="K61" i="33"/>
  <c r="AC61" i="33"/>
  <c r="AE61" i="33"/>
  <c r="AF61" i="33"/>
  <c r="AG61" i="33"/>
  <c r="I114" i="33"/>
  <c r="K114" i="33"/>
  <c r="AC114" i="33"/>
  <c r="AE114" i="33"/>
  <c r="AF114" i="33"/>
  <c r="AG114" i="33"/>
  <c r="I166" i="33"/>
  <c r="K166" i="33"/>
  <c r="AC166" i="33"/>
  <c r="AE166" i="33"/>
  <c r="AF166" i="33"/>
  <c r="AG166" i="33"/>
  <c r="AC184" i="33"/>
  <c r="AE184" i="33"/>
  <c r="AF184" i="33"/>
  <c r="AG184" i="33"/>
  <c r="AC281" i="33"/>
  <c r="AE281" i="33"/>
  <c r="AF281" i="33"/>
  <c r="AG281" i="33"/>
  <c r="AC128" i="33"/>
  <c r="AE128" i="33"/>
  <c r="AF128" i="33"/>
  <c r="AG128" i="33"/>
  <c r="I197" i="33"/>
  <c r="K197" i="33"/>
  <c r="AC197" i="33"/>
  <c r="AE197" i="33"/>
  <c r="AF197" i="33"/>
  <c r="AG197" i="33"/>
  <c r="Q292" i="33"/>
  <c r="S292" i="33"/>
  <c r="AC292" i="33"/>
  <c r="AE292" i="33"/>
  <c r="AF292" i="33"/>
  <c r="AG292" i="33"/>
  <c r="AC262" i="33"/>
  <c r="AE262" i="33"/>
  <c r="AF262" i="33"/>
  <c r="AG262" i="33"/>
  <c r="AC124" i="33"/>
  <c r="AE124" i="33"/>
  <c r="AF124" i="33"/>
  <c r="AG124" i="33"/>
  <c r="S21" i="32"/>
  <c r="AK307" i="33"/>
  <c r="AB309" i="33"/>
  <c r="Q232" i="33"/>
  <c r="S232" i="33"/>
  <c r="I249" i="33"/>
  <c r="K249" i="33"/>
  <c r="AC249" i="33"/>
  <c r="AE249" i="33"/>
  <c r="AF249" i="33"/>
  <c r="AG249" i="33"/>
  <c r="AC252" i="33"/>
  <c r="AE252" i="33"/>
  <c r="AF252" i="33"/>
  <c r="AG252" i="33"/>
  <c r="AC289" i="33"/>
  <c r="AE289" i="33"/>
  <c r="AF289" i="33"/>
  <c r="AG289" i="33"/>
  <c r="Q24" i="32"/>
  <c r="Q31" i="32"/>
  <c r="P6" i="33"/>
  <c r="P5" i="33"/>
  <c r="AD308" i="33"/>
  <c r="AC191" i="33"/>
  <c r="AE191" i="33"/>
  <c r="AF191" i="33"/>
  <c r="AG191" i="33"/>
  <c r="AC255" i="33"/>
  <c r="AE255" i="33"/>
  <c r="AF255" i="33"/>
  <c r="AG255" i="33"/>
  <c r="AC266" i="33"/>
  <c r="AE266" i="33"/>
  <c r="AF266" i="33"/>
  <c r="AG266" i="33"/>
  <c r="AC213" i="33"/>
  <c r="AE213" i="33"/>
  <c r="AF213" i="33"/>
  <c r="AG213" i="33"/>
  <c r="Q155" i="33"/>
  <c r="S155" i="33"/>
  <c r="AC155" i="33"/>
  <c r="AE155" i="33"/>
  <c r="AF155" i="33"/>
  <c r="AG155" i="33"/>
  <c r="Y195" i="33"/>
  <c r="AA195" i="33"/>
  <c r="AC195" i="33"/>
  <c r="AE195" i="33"/>
  <c r="AF195" i="33"/>
  <c r="AG195" i="33"/>
  <c r="Q170" i="33"/>
  <c r="S170" i="33"/>
  <c r="AC170" i="33"/>
  <c r="AE170" i="33"/>
  <c r="AF170" i="33"/>
  <c r="AG170" i="33"/>
  <c r="Y208" i="33"/>
  <c r="AA208" i="33"/>
  <c r="AC208" i="33"/>
  <c r="AE208" i="33"/>
  <c r="AF208" i="33"/>
  <c r="AG208" i="33"/>
  <c r="AC231" i="33"/>
  <c r="AE231" i="33"/>
  <c r="AF231" i="33"/>
  <c r="AG231" i="33"/>
  <c r="Q231" i="33"/>
  <c r="S231" i="33"/>
  <c r="Q233" i="33"/>
  <c r="S233" i="33"/>
  <c r="AC233" i="33"/>
  <c r="AE233" i="33"/>
  <c r="AF233" i="33"/>
  <c r="AG233" i="33"/>
  <c r="Q273" i="33"/>
  <c r="S273" i="33"/>
  <c r="AC273" i="33"/>
  <c r="AE273" i="33"/>
  <c r="AF273" i="33"/>
  <c r="AG273" i="33"/>
  <c r="O311" i="33"/>
  <c r="Q298" i="33"/>
  <c r="S298" i="33"/>
  <c r="AC298" i="33"/>
  <c r="AE298" i="33"/>
  <c r="AF298" i="33"/>
  <c r="AG298" i="33"/>
  <c r="I131" i="33"/>
  <c r="K131" i="33"/>
  <c r="G309" i="33"/>
  <c r="AC131" i="33"/>
  <c r="AE131" i="33"/>
  <c r="AF131" i="33"/>
  <c r="AG131" i="33"/>
  <c r="AC230" i="33"/>
  <c r="AE230" i="33"/>
  <c r="AF230" i="33"/>
  <c r="AG230" i="33"/>
  <c r="AD307" i="33"/>
  <c r="AD7" i="33"/>
  <c r="AD306" i="33"/>
  <c r="Y109" i="33"/>
  <c r="AA109" i="33"/>
  <c r="AC109" i="33"/>
  <c r="AE109" i="33"/>
  <c r="AF109" i="33"/>
  <c r="AG109" i="33"/>
  <c r="R24" i="32"/>
  <c r="R31" i="32"/>
  <c r="AC34" i="33"/>
  <c r="AE34" i="33"/>
  <c r="AF34" i="33"/>
  <c r="AG34" i="33"/>
  <c r="I34" i="33"/>
  <c r="K34" i="33"/>
  <c r="Q59" i="33"/>
  <c r="S59" i="33"/>
  <c r="AC59" i="33"/>
  <c r="AE59" i="33"/>
  <c r="AF59" i="33"/>
  <c r="AG59" i="33"/>
  <c r="Q66" i="33"/>
  <c r="S66" i="33"/>
  <c r="AC66" i="33"/>
  <c r="AE66" i="33"/>
  <c r="AF66" i="33"/>
  <c r="AG66" i="33"/>
  <c r="O308" i="33"/>
  <c r="Y71" i="33"/>
  <c r="AA71" i="33"/>
  <c r="W308" i="33"/>
  <c r="AB308" i="33"/>
  <c r="I95" i="33"/>
  <c r="K95" i="33"/>
  <c r="AC95" i="33"/>
  <c r="AE95" i="33"/>
  <c r="AF95" i="33"/>
  <c r="AG95" i="33"/>
  <c r="I147" i="33"/>
  <c r="K147" i="33"/>
  <c r="AC147" i="33"/>
  <c r="AE147" i="33"/>
  <c r="AF147" i="33"/>
  <c r="AG147" i="33"/>
  <c r="Y219" i="33"/>
  <c r="AA219" i="33"/>
  <c r="AC219" i="33"/>
  <c r="AE219" i="33"/>
  <c r="AF219" i="33"/>
  <c r="AG219" i="33"/>
  <c r="I229" i="33"/>
  <c r="K229" i="33"/>
  <c r="AC229" i="33"/>
  <c r="AE229" i="33"/>
  <c r="AF229" i="33"/>
  <c r="AG229" i="33"/>
  <c r="AC235" i="33"/>
  <c r="AE235" i="33"/>
  <c r="AF235" i="33"/>
  <c r="AG235" i="33"/>
  <c r="Q235" i="33"/>
  <c r="S235" i="33"/>
  <c r="Q243" i="33"/>
  <c r="S243" i="33"/>
  <c r="AC243" i="33"/>
  <c r="AE243" i="33"/>
  <c r="AF243" i="33"/>
  <c r="AG243" i="33"/>
  <c r="O310" i="33"/>
  <c r="G311" i="33"/>
  <c r="I270" i="33"/>
  <c r="K270" i="33"/>
  <c r="AC270" i="33"/>
  <c r="AE270" i="33"/>
  <c r="AF270" i="33"/>
  <c r="AG270" i="33"/>
  <c r="Y299" i="33"/>
  <c r="AA299" i="33"/>
  <c r="AC299" i="33"/>
  <c r="AE299" i="33"/>
  <c r="AF299" i="33"/>
  <c r="AG299" i="33"/>
  <c r="AK7" i="33"/>
  <c r="I132" i="33"/>
  <c r="K132" i="33"/>
  <c r="AC132" i="33"/>
  <c r="AE132" i="33"/>
  <c r="AF132" i="33"/>
  <c r="AG132" i="33"/>
  <c r="AC237" i="33"/>
  <c r="AE237" i="33"/>
  <c r="AF237" i="33"/>
  <c r="AG237" i="33"/>
  <c r="AD311" i="33"/>
  <c r="O306" i="33"/>
  <c r="AC23" i="33"/>
  <c r="AE23" i="33"/>
  <c r="AF23" i="33"/>
  <c r="AG23" i="33"/>
  <c r="Q23" i="33"/>
  <c r="S23" i="33"/>
  <c r="O307" i="33"/>
  <c r="Y42" i="33"/>
  <c r="AA42" i="33"/>
  <c r="AC42" i="33"/>
  <c r="AE42" i="33"/>
  <c r="AF42" i="33"/>
  <c r="AG42" i="33"/>
  <c r="AK309" i="33"/>
  <c r="AC179" i="33"/>
  <c r="AE179" i="33"/>
  <c r="AF179" i="33"/>
  <c r="AG179" i="33"/>
  <c r="AC162" i="33"/>
  <c r="AE162" i="33"/>
  <c r="AF162" i="33"/>
  <c r="AG162" i="33"/>
  <c r="I13" i="33"/>
  <c r="K13" i="33"/>
  <c r="AC13" i="33"/>
  <c r="AE13" i="33"/>
  <c r="AF13" i="33"/>
  <c r="AG13" i="33"/>
  <c r="G307" i="33"/>
  <c r="AB311" i="33"/>
  <c r="AD309" i="33"/>
  <c r="W306" i="33"/>
  <c r="AK308" i="33"/>
  <c r="G306" i="33"/>
  <c r="G7" i="33"/>
  <c r="AB307" i="33"/>
  <c r="AC194" i="33"/>
  <c r="AE194" i="33"/>
  <c r="AF194" i="33"/>
  <c r="AG194" i="33"/>
  <c r="AC14" i="33"/>
  <c r="AE14" i="33"/>
  <c r="AF14" i="33"/>
  <c r="AG14" i="33"/>
  <c r="S14" i="32"/>
  <c r="Y132" i="33"/>
  <c r="AA132" i="33"/>
  <c r="W309" i="33"/>
  <c r="I135" i="33"/>
  <c r="K135" i="33"/>
  <c r="AC135" i="33"/>
  <c r="AE135" i="33"/>
  <c r="AF135" i="33"/>
  <c r="AG135" i="33"/>
  <c r="Q228" i="33"/>
  <c r="S228" i="33"/>
  <c r="AC228" i="33"/>
  <c r="AE228" i="33"/>
  <c r="AF228" i="33"/>
  <c r="AG228" i="33"/>
  <c r="Q265" i="33"/>
  <c r="S265" i="33"/>
  <c r="AC265" i="33"/>
  <c r="AE265" i="33"/>
  <c r="AF265" i="33"/>
  <c r="AG265" i="33"/>
  <c r="I51" i="33"/>
  <c r="K51" i="33"/>
  <c r="AC51" i="33"/>
  <c r="AE51" i="33"/>
  <c r="AF51" i="33"/>
  <c r="AG51" i="33"/>
  <c r="Q81" i="33"/>
  <c r="S81" i="33"/>
  <c r="AC81" i="33"/>
  <c r="AE81" i="33"/>
  <c r="AF81" i="33"/>
  <c r="AG81" i="33"/>
  <c r="Q86" i="33"/>
  <c r="S86" i="33"/>
  <c r="AC86" i="33"/>
  <c r="AE86" i="33"/>
  <c r="AF86" i="33"/>
  <c r="AG86" i="33"/>
  <c r="Q92" i="33"/>
  <c r="S92" i="33"/>
  <c r="AC92" i="33"/>
  <c r="AE92" i="33"/>
  <c r="AF92" i="33"/>
  <c r="AG92" i="33"/>
  <c r="Y146" i="33"/>
  <c r="AA146" i="33"/>
  <c r="AC146" i="33"/>
  <c r="AE146" i="33"/>
  <c r="AF146" i="33"/>
  <c r="AG146" i="33"/>
  <c r="Q52" i="33"/>
  <c r="S52" i="33"/>
  <c r="AC52" i="33"/>
  <c r="AE52" i="33"/>
  <c r="S241" i="33"/>
  <c r="I250" i="33"/>
  <c r="K250" i="33"/>
  <c r="AC250" i="33"/>
  <c r="AE250" i="33"/>
  <c r="AF250" i="33"/>
  <c r="AG250" i="33"/>
  <c r="Q260" i="33"/>
  <c r="S260" i="33"/>
  <c r="AC260" i="33"/>
  <c r="AE260" i="33"/>
  <c r="AF260" i="33"/>
  <c r="AG260" i="33"/>
  <c r="I304" i="33"/>
  <c r="K304" i="33"/>
  <c r="AC304" i="33"/>
  <c r="AE304" i="33"/>
  <c r="AF304" i="33"/>
  <c r="AG304" i="33"/>
  <c r="I30" i="2"/>
  <c r="W7" i="33"/>
  <c r="Q191" i="33"/>
  <c r="S191" i="33"/>
  <c r="AC185" i="33"/>
  <c r="AE185" i="33"/>
  <c r="AF185" i="33"/>
  <c r="AG185" i="33"/>
  <c r="AC121" i="33"/>
  <c r="AE121" i="33"/>
  <c r="AF121" i="33"/>
  <c r="AG121" i="33"/>
  <c r="AC83" i="33"/>
  <c r="AE83" i="33"/>
  <c r="AF83" i="33"/>
  <c r="AG83" i="33"/>
  <c r="Q30" i="33"/>
  <c r="S30" i="33"/>
  <c r="AC30" i="33"/>
  <c r="AE30" i="33"/>
  <c r="AF30" i="33"/>
  <c r="AG30" i="33"/>
  <c r="Y182" i="33"/>
  <c r="AA182" i="33"/>
  <c r="AC182" i="33"/>
  <c r="AE182" i="33"/>
  <c r="AF182" i="33"/>
  <c r="AG182" i="33"/>
  <c r="K246" i="33"/>
  <c r="Q46" i="33"/>
  <c r="S46" i="33"/>
  <c r="AC46" i="33"/>
  <c r="AE46" i="33"/>
  <c r="AF46" i="33"/>
  <c r="AG46" i="33"/>
  <c r="AC80" i="33"/>
  <c r="AE80" i="33"/>
  <c r="AF80" i="33"/>
  <c r="AG80" i="33"/>
  <c r="I255" i="33"/>
  <c r="K255" i="33"/>
  <c r="AC40" i="33"/>
  <c r="AE40" i="33"/>
  <c r="AF40" i="33"/>
  <c r="AG40" i="33"/>
  <c r="AC129" i="33"/>
  <c r="AE129" i="33"/>
  <c r="AF129" i="33"/>
  <c r="AG129" i="33"/>
  <c r="AC214" i="33"/>
  <c r="AE214" i="33"/>
  <c r="AF214" i="33"/>
  <c r="AG214" i="33"/>
  <c r="AC241" i="33"/>
  <c r="AC120" i="33"/>
  <c r="AE120" i="33"/>
  <c r="AF120" i="33"/>
  <c r="AG120" i="33"/>
  <c r="AC218" i="33"/>
  <c r="AE218" i="33"/>
  <c r="AF218" i="33"/>
  <c r="AG218" i="33"/>
  <c r="AC90" i="33"/>
  <c r="AE90" i="33"/>
  <c r="AF90" i="33"/>
  <c r="AG90" i="33"/>
  <c r="AC10" i="33"/>
  <c r="AE10" i="33"/>
  <c r="AF10" i="33"/>
  <c r="AG10" i="33"/>
  <c r="AC227" i="33"/>
  <c r="AE227" i="33"/>
  <c r="AF227" i="33"/>
  <c r="AG227" i="33"/>
  <c r="Q44" i="33"/>
  <c r="S44" i="33"/>
  <c r="AC44" i="33"/>
  <c r="AE44" i="33"/>
  <c r="AF44" i="33"/>
  <c r="AG44" i="33"/>
  <c r="Y74" i="33"/>
  <c r="AA74" i="33"/>
  <c r="AC74" i="33"/>
  <c r="AE74" i="33"/>
  <c r="AF74" i="33"/>
  <c r="AG74" i="33"/>
  <c r="AC105" i="33"/>
  <c r="AE105" i="33"/>
  <c r="AF105" i="33"/>
  <c r="AG105" i="33"/>
  <c r="I105" i="33"/>
  <c r="K105" i="33"/>
  <c r="Y32" i="33"/>
  <c r="AA32" i="33"/>
  <c r="AC32" i="33"/>
  <c r="AE32" i="33"/>
  <c r="AF32" i="33"/>
  <c r="AG32" i="33"/>
  <c r="O309" i="33"/>
  <c r="AC55" i="33"/>
  <c r="AE55" i="33"/>
  <c r="AF55" i="33"/>
  <c r="AG55" i="33"/>
  <c r="AC303" i="33"/>
  <c r="AE303" i="33"/>
  <c r="AF303" i="33"/>
  <c r="AG303" i="33"/>
  <c r="AC242" i="33"/>
  <c r="AE242" i="33"/>
  <c r="AF242" i="33"/>
  <c r="AG242" i="33"/>
  <c r="O7" i="33"/>
  <c r="AC295" i="33"/>
  <c r="AE295" i="33"/>
  <c r="AF295" i="33"/>
  <c r="AG295" i="33"/>
  <c r="AC287" i="33"/>
  <c r="AE287" i="33"/>
  <c r="AF287" i="33"/>
  <c r="AG287" i="33"/>
  <c r="AC112" i="33"/>
  <c r="AE112" i="33"/>
  <c r="AF112" i="33"/>
  <c r="AG112" i="33"/>
  <c r="AC84" i="33"/>
  <c r="AE84" i="33"/>
  <c r="AF84" i="33"/>
  <c r="AG84" i="33"/>
  <c r="AC29" i="33"/>
  <c r="AE29" i="33"/>
  <c r="AF29" i="33"/>
  <c r="AG29" i="33"/>
  <c r="AB306" i="33"/>
  <c r="AB7" i="33"/>
  <c r="I68" i="33"/>
  <c r="K68" i="33"/>
  <c r="G308" i="33"/>
  <c r="Y246" i="33"/>
  <c r="AA246" i="33"/>
  <c r="AC246" i="33"/>
  <c r="AE246" i="33"/>
  <c r="AF246" i="33"/>
  <c r="AG246" i="33"/>
  <c r="AC294" i="33"/>
  <c r="AE294" i="33"/>
  <c r="AF294" i="33"/>
  <c r="AG294" i="33"/>
  <c r="AC116" i="33"/>
  <c r="AE116" i="33"/>
  <c r="AF116" i="33"/>
  <c r="AG116" i="33"/>
  <c r="AC288" i="33"/>
  <c r="AE288" i="33"/>
  <c r="AF288" i="33"/>
  <c r="AG288" i="33"/>
  <c r="AC261" i="33"/>
  <c r="AE261" i="33"/>
  <c r="AF261" i="33"/>
  <c r="AG261" i="33"/>
  <c r="AC143" i="33"/>
  <c r="AE143" i="33"/>
  <c r="AF143" i="33"/>
  <c r="AG143" i="33"/>
  <c r="AC264" i="33"/>
  <c r="AE264" i="33"/>
  <c r="AF264" i="33"/>
  <c r="AG264" i="33"/>
  <c r="J31" i="32"/>
  <c r="H5" i="33"/>
  <c r="S17" i="32"/>
  <c r="AK306" i="33"/>
  <c r="AC71" i="33"/>
  <c r="AE71" i="33"/>
  <c r="AF71" i="33"/>
  <c r="AG71" i="33"/>
  <c r="AC168" i="33"/>
  <c r="AE168" i="33"/>
  <c r="AF168" i="33"/>
  <c r="AG168" i="33"/>
  <c r="AC211" i="33"/>
  <c r="AE211" i="33"/>
  <c r="AF211" i="33"/>
  <c r="AG211" i="33"/>
  <c r="AC224" i="33"/>
  <c r="AE224" i="33"/>
  <c r="AF224" i="33"/>
  <c r="AG224" i="33"/>
  <c r="AK311" i="33"/>
  <c r="K11" i="33"/>
  <c r="S17" i="33"/>
  <c r="S80" i="33"/>
  <c r="AA9" i="33"/>
  <c r="S262" i="33"/>
  <c r="K157" i="33"/>
  <c r="AC22" i="33"/>
  <c r="AE22" i="33"/>
  <c r="AF22" i="33"/>
  <c r="AG22" i="33"/>
  <c r="AC21" i="33"/>
  <c r="Q156" i="33"/>
  <c r="S156" i="33"/>
  <c r="AC156" i="33"/>
  <c r="AE156" i="33"/>
  <c r="AF156" i="33"/>
  <c r="AG156" i="33"/>
  <c r="AC167" i="33"/>
  <c r="AE167" i="33"/>
  <c r="AF167" i="33"/>
  <c r="AG167" i="33"/>
  <c r="Q168" i="33"/>
  <c r="S168" i="33"/>
  <c r="AC272" i="33"/>
  <c r="T13" i="32"/>
  <c r="G29" i="2"/>
  <c r="AA311" i="33"/>
  <c r="K308" i="33"/>
  <c r="D29" i="2"/>
  <c r="AA309" i="33"/>
  <c r="AA308" i="33"/>
  <c r="S308" i="33"/>
  <c r="Y309" i="33"/>
  <c r="T17" i="32"/>
  <c r="Y306" i="33"/>
  <c r="I306" i="33"/>
  <c r="Y307" i="33"/>
  <c r="Q308" i="33"/>
  <c r="F29" i="2"/>
  <c r="S309" i="33"/>
  <c r="K311" i="33"/>
  <c r="Q311" i="33"/>
  <c r="I308" i="33"/>
  <c r="S311" i="33"/>
  <c r="S310" i="33"/>
  <c r="S31" i="32"/>
  <c r="Y7" i="33"/>
  <c r="S307" i="33"/>
  <c r="S306" i="33"/>
  <c r="Q307" i="33"/>
  <c r="I309" i="33"/>
  <c r="I307" i="33"/>
  <c r="AE241" i="33"/>
  <c r="AF241" i="33"/>
  <c r="AG241" i="33"/>
  <c r="AC310" i="33"/>
  <c r="AE310" i="33"/>
  <c r="AF310" i="33"/>
  <c r="AG310" i="33"/>
  <c r="AC307" i="33"/>
  <c r="AE307" i="33"/>
  <c r="AF307" i="33"/>
  <c r="AG307" i="33"/>
  <c r="AC7" i="33"/>
  <c r="Y308" i="33"/>
  <c r="K312" i="33"/>
  <c r="Q306" i="33"/>
  <c r="I7" i="33"/>
  <c r="AC308" i="33"/>
  <c r="AE308" i="33"/>
  <c r="AF308" i="33"/>
  <c r="AG308" i="33"/>
  <c r="Q310" i="33"/>
  <c r="Y311" i="33"/>
  <c r="I311" i="33"/>
  <c r="AC309" i="33"/>
  <c r="AE309" i="33"/>
  <c r="AF309" i="33"/>
  <c r="AG309" i="33"/>
  <c r="S7" i="33"/>
  <c r="AA307" i="33"/>
  <c r="AA306" i="33"/>
  <c r="AA7" i="33"/>
  <c r="AE272" i="33"/>
  <c r="AF272" i="33"/>
  <c r="AG272" i="33"/>
  <c r="AC311" i="33"/>
  <c r="AE311" i="33"/>
  <c r="AF311" i="33"/>
  <c r="AG311" i="33"/>
  <c r="AE21" i="33"/>
  <c r="AF21" i="33"/>
  <c r="AG21" i="33"/>
  <c r="AC306" i="33"/>
  <c r="AE306" i="33"/>
  <c r="AF306" i="33"/>
  <c r="AG306" i="33"/>
  <c r="Q7" i="33"/>
  <c r="Q309" i="33"/>
  <c r="K307" i="33"/>
  <c r="K306" i="33"/>
  <c r="K7" i="33"/>
  <c r="K309" i="33"/>
  <c r="C73" i="65" l="1"/>
  <c r="F41" i="68" s="1"/>
  <c r="F40" i="68" s="1"/>
  <c r="F51" i="68" s="1"/>
  <c r="F53" i="68" s="1"/>
  <c r="E33" i="69" l="1"/>
  <c r="C54" i="66"/>
  <c r="C48" i="66" s="1"/>
  <c r="D54" i="66"/>
  <c r="D48" i="66" s="1"/>
  <c r="G33" i="69" l="1"/>
  <c r="E32" i="69"/>
  <c r="G32" i="69" l="1"/>
  <c r="E43" i="69"/>
  <c r="G43" i="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2070" authorId="0" shapeId="0" xr:uid="{8D1C3B30-0110-4DC3-89FA-C95795B89434}">
      <text>
        <r>
          <rPr>
            <sz val="11"/>
            <color rgb="FF000000"/>
            <rFont val="Calibri"/>
            <family val="2"/>
            <scheme val="minor"/>
          </rPr>
          <t>======
ID#AAABVzqXf_c
Autor    (2024-09-10 17:18:14)
NO ESTA LA FACTURA</t>
        </r>
      </text>
    </comment>
    <comment ref="E2081" authorId="0" shapeId="0" xr:uid="{C3933D8D-286D-428D-ABFB-699E587F5549}">
      <text>
        <r>
          <rPr>
            <sz val="11"/>
            <color rgb="FF000000"/>
            <rFont val="Calibri"/>
            <family val="2"/>
            <scheme val="minor"/>
          </rPr>
          <t>======
ID#AAABVzqXf_Y
Autor    (2024-09-10 17:18:14)
LA FACTURA ES POR 4,322.31.
PREGUNTAR POR CORRECCION ?</t>
        </r>
      </text>
    </comment>
    <comment ref="E5922" authorId="0" shapeId="0" xr:uid="{4E5F6572-C251-4458-A496-89838A58F9D0}">
      <text>
        <r>
          <rPr>
            <sz val="11"/>
            <color rgb="FF000000"/>
            <rFont val="Calibri"/>
            <family val="2"/>
            <scheme val="minor"/>
          </rPr>
          <t>======
ID#AAABVzqXf_g
Autor    (2024-09-10 17:18:14)
FALTA LA FACTURA…</t>
        </r>
      </text>
    </comment>
    <comment ref="F5922" authorId="0" shapeId="0" xr:uid="{35692F77-BAD3-436E-90E8-D055337F5B75}">
      <text>
        <r>
          <rPr>
            <sz val="11"/>
            <color rgb="FF000000"/>
            <rFont val="Calibri"/>
            <family val="2"/>
            <scheme val="minor"/>
          </rPr>
          <t>======
ID#AAABVzqXf_g
Autor    (2024-09-10 17:18:14)
FALTA LA FACTURA…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T26" authorId="0" shapeId="0" xr:uid="{00000000-0006-0000-2700-000001000000}">
      <text>
        <r>
          <rPr>
            <sz val="11"/>
            <rFont val="Calibri"/>
            <family val="2"/>
          </rPr>
          <t xml:space="preserve">Isabel Ojeda Estrada:
de la cuenta 454002 rendimiento del cobaej anual, $1,188,463.93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<sst xmlns="http://schemas.openxmlformats.org/spreadsheetml/2006/main" count="75035" uniqueCount="19016">
  <si>
    <t>CONTPAQ i</t>
  </si>
  <si>
    <t>Instituto Electoral y de Participación Ciudadana del Estado de Jalisco</t>
  </si>
  <si>
    <t>Hoja:      1</t>
  </si>
  <si>
    <t>Anexos del Catálogo al 31/Dic/2024</t>
  </si>
  <si>
    <t>Fecha: 12/Mar/2025</t>
  </si>
  <si>
    <t>Moneda: Peso Mexicano</t>
  </si>
  <si>
    <t>Cuenta</t>
  </si>
  <si>
    <t>Nombre</t>
  </si>
  <si>
    <t xml:space="preserve">Saldos </t>
  </si>
  <si>
    <t>Iniciales</t>
  </si>
  <si>
    <t>Actuales</t>
  </si>
  <si>
    <t>Deudor</t>
  </si>
  <si>
    <t>Acreedor</t>
  </si>
  <si>
    <t>Cargos</t>
  </si>
  <si>
    <t>Abonos</t>
  </si>
  <si>
    <t>111-2-0000-0000</t>
  </si>
  <si>
    <t>BANCOS/TESORERIA</t>
  </si>
  <si>
    <t xml:space="preserve"> </t>
  </si>
  <si>
    <t>111-2-0000-0001</t>
  </si>
  <si>
    <t>BANSI, SA de CV</t>
  </si>
  <si>
    <t>111-2-0000-0002</t>
  </si>
  <si>
    <t>BBVA Bancomer, S.A. Cuenta 012614707</t>
  </si>
  <si>
    <t>111-2-0000-0003</t>
  </si>
  <si>
    <t>BBVA, Bancomer, S.A, Cuenta 0115163145</t>
  </si>
  <si>
    <t>111-2-0000-0004</t>
  </si>
  <si>
    <t>BBVA, Bancomer S.A. Cuenta 115687152</t>
  </si>
  <si>
    <t>111-2-0000-0006</t>
  </si>
  <si>
    <t>HSBC México, S. A. 4068295286 Gasto Corriente</t>
  </si>
  <si>
    <t>111-2-0000-0007</t>
  </si>
  <si>
    <t>HSBC México S.A de C.V.40682952949 Nómina</t>
  </si>
  <si>
    <t>111-2-0000-0010</t>
  </si>
  <si>
    <t xml:space="preserve">SABADELL CTA DE iNVERSIÓN </t>
  </si>
  <si>
    <t>111-2-0000-0012</t>
  </si>
  <si>
    <t>BBVA BANCOMER 0120489166 Nómina</t>
  </si>
  <si>
    <t>111-2-0000-0014</t>
  </si>
  <si>
    <t>CITY BANAMEX 8205875561</t>
  </si>
  <si>
    <t>111-2-0000-0015</t>
  </si>
  <si>
    <t>HSBC México Gasto Corr. 4069143279 2024</t>
  </si>
  <si>
    <t>111-2-0000-0041</t>
  </si>
  <si>
    <t>AFIRME INVERSION</t>
  </si>
  <si>
    <t>111-5-0000-0000</t>
  </si>
  <si>
    <t>FONDOS DE AFECTACIÓN ESPECÍFIICA</t>
  </si>
  <si>
    <t>111-5-0001-0000</t>
  </si>
  <si>
    <t xml:space="preserve">Fondo Revolvente </t>
  </si>
  <si>
    <t>111-5-0001-0008</t>
  </si>
  <si>
    <t>DAeI- Coordinación de Rec. Financieros</t>
  </si>
  <si>
    <t>111-5-0001-0038</t>
  </si>
  <si>
    <t>CMunicipal Amatitan</t>
  </si>
  <si>
    <t>111-5-0001-0117</t>
  </si>
  <si>
    <t>CMunicipal Tala</t>
  </si>
  <si>
    <t>111-5-0001-0154</t>
  </si>
  <si>
    <t>CMunicipal Zapotiltic</t>
  </si>
  <si>
    <t>111-6-0000-0000</t>
  </si>
  <si>
    <t>DEPÓSITOS DE FONDOS DE TERCEROS</t>
  </si>
  <si>
    <t>111-6-0001-0000</t>
  </si>
  <si>
    <t>Depositos en Garantía</t>
  </si>
  <si>
    <t>111-6-0001-0001</t>
  </si>
  <si>
    <t>Depósito Bodega Organización</t>
  </si>
  <si>
    <t>111-6-0001-0002</t>
  </si>
  <si>
    <t>Deposito Renta Distrito 5</t>
  </si>
  <si>
    <t>111-6-0001-0003</t>
  </si>
  <si>
    <t>Depósito Renta Distrito 6</t>
  </si>
  <si>
    <t>111-6-0001-0004</t>
  </si>
  <si>
    <t>Depósito Renta Distrito 7</t>
  </si>
  <si>
    <t>111-6-0001-0006</t>
  </si>
  <si>
    <t>Renta Depósito Distrito 9</t>
  </si>
  <si>
    <t>111-6-0001-0007</t>
  </si>
  <si>
    <t>Depósito CFE Bodega Organización</t>
  </si>
  <si>
    <t>111-6-0001-0008</t>
  </si>
  <si>
    <t>Comisión Federal de Electricidad Ofnas. Centrales</t>
  </si>
  <si>
    <t>111-6-0001-0010</t>
  </si>
  <si>
    <t>Depósito Renta Ofna. Juridico Asis</t>
  </si>
  <si>
    <t>111-6-0001-0011</t>
  </si>
  <si>
    <t>Depósito Bodega Medrano Jorge C.Salles Cuervo</t>
  </si>
  <si>
    <t>111-6-0001-0012</t>
  </si>
  <si>
    <t>Depósito Parque de las Estrellas 2764</t>
  </si>
  <si>
    <t>111-6-0001-0016</t>
  </si>
  <si>
    <t>CFE Av. Vallarta</t>
  </si>
  <si>
    <t>111-6-0001-0017</t>
  </si>
  <si>
    <t>Depósito Lopez Cotilla 2135</t>
  </si>
  <si>
    <t>111-6-0001-0018</t>
  </si>
  <si>
    <t>Ramirez Gutierrez Eduardo (Of.Contraloría)</t>
  </si>
  <si>
    <t>111-6-0001-0019</t>
  </si>
  <si>
    <t>DPM Alimentos Proteicos, S.A. de C.V (La Noche)</t>
  </si>
  <si>
    <t>111-6-0001-0025</t>
  </si>
  <si>
    <t>Miranda Rodriguez Laura Vanessa</t>
  </si>
  <si>
    <t>111-6-0001-0033</t>
  </si>
  <si>
    <t>Velazquez Ruiz Raúl Alejandro</t>
  </si>
  <si>
    <t>111-6-0001-0035</t>
  </si>
  <si>
    <t>Del Toro Martinez Cecilia</t>
  </si>
  <si>
    <t>111-6-0001-0037</t>
  </si>
  <si>
    <t>Navarro Zacarias Ana Rosa</t>
  </si>
  <si>
    <t>111-6-0001-0038</t>
  </si>
  <si>
    <t>Galvan Valencia Javier Emiliano</t>
  </si>
  <si>
    <t>111-6-0001-0044</t>
  </si>
  <si>
    <t>Gomez Ezparza Raquel</t>
  </si>
  <si>
    <t>111-6-0001-0045</t>
  </si>
  <si>
    <t>Gomez Barajas Israel</t>
  </si>
  <si>
    <t>111-6-0001-0048</t>
  </si>
  <si>
    <t xml:space="preserve">Lopez Ramirez Norma </t>
  </si>
  <si>
    <t>111-6-0001-0050</t>
  </si>
  <si>
    <t>Victor Sanchez Buhr</t>
  </si>
  <si>
    <t>111-6-0001-0058</t>
  </si>
  <si>
    <t>Servicios Mana SA de CV</t>
  </si>
  <si>
    <t>111-6-0001-0059</t>
  </si>
  <si>
    <t>Guzman Hernandez Johan Daniel</t>
  </si>
  <si>
    <t>111-6-0001-0060</t>
  </si>
  <si>
    <t>De la Cerda Medina Juan Carlos (ORBITA 2832)</t>
  </si>
  <si>
    <t>111-6-0001-0061</t>
  </si>
  <si>
    <t>CFE 16 de Septiembre</t>
  </si>
  <si>
    <t>112-3-0000-0000</t>
  </si>
  <si>
    <t>DEUDORES DIVERSOS POR COBRAR A CORTO PLAZO</t>
  </si>
  <si>
    <t>112-3-0001-0000</t>
  </si>
  <si>
    <t>Funcionarios y/o Empleados</t>
  </si>
  <si>
    <t>112-3-0000-0006</t>
  </si>
  <si>
    <t>Ramirez Garcia Hugo Elias</t>
  </si>
  <si>
    <t>112-3-0000-0013</t>
  </si>
  <si>
    <t>Gutierrez Carrillo Alejandro</t>
  </si>
  <si>
    <t>112-3-0000-0019</t>
  </si>
  <si>
    <t>Maciel Iñiguez Jesus Eliseo</t>
  </si>
  <si>
    <t>112-3-0000-0032</t>
  </si>
  <si>
    <t>Ojeda G. Valdivia Hector Leonardo</t>
  </si>
  <si>
    <t>112-3-0000-0034</t>
  </si>
  <si>
    <t>Romero Aceves Raul</t>
  </si>
  <si>
    <t>112-3-0000-0041</t>
  </si>
  <si>
    <t>Ramones Saldaña  Hector Gerardo</t>
  </si>
  <si>
    <t>112-3-0000-0058</t>
  </si>
  <si>
    <t>Mexia Castro Silvia Veronica</t>
  </si>
  <si>
    <t>112-3-0000-0063</t>
  </si>
  <si>
    <t>Escudero Gonzalez Jose Miguel</t>
  </si>
  <si>
    <t>112-3-0000-0172</t>
  </si>
  <si>
    <t>Loera Murillo Irving Kenedy</t>
  </si>
  <si>
    <t>112-3-0000-0276</t>
  </si>
  <si>
    <t>Ochoa Gonzalez Raul</t>
  </si>
  <si>
    <t>112-3-0002-0000</t>
  </si>
  <si>
    <t>Otros Deudores</t>
  </si>
  <si>
    <t>112-3-0002-0017</t>
  </si>
  <si>
    <t>Secretaría de Hacienda del Estado</t>
  </si>
  <si>
    <t>112-3-0002-0045</t>
  </si>
  <si>
    <t>Moreno Ruiz Jose de Jesus D5</t>
  </si>
  <si>
    <t>112-3-0002-0162</t>
  </si>
  <si>
    <t>Samanta  Zarate Arreola</t>
  </si>
  <si>
    <t>112-3-0002-0163</t>
  </si>
  <si>
    <t>COETCYJAL</t>
  </si>
  <si>
    <t>112-3-0002-0164</t>
  </si>
  <si>
    <t>Deudores por dispositivo mobil</t>
  </si>
  <si>
    <t>112-4-0001-0000</t>
  </si>
  <si>
    <t>CONTRIBUCIONES POR COBRAR</t>
  </si>
  <si>
    <t>112-4-0001-0002</t>
  </si>
  <si>
    <t xml:space="preserve">Liquidación SOMOS </t>
  </si>
  <si>
    <t>124-0-0000-0000</t>
  </si>
  <si>
    <t>BIENES MUEBLES, COMPUTO, TECNOLOGÍAS Y OTROS</t>
  </si>
  <si>
    <t>124-1-0001-5111</t>
  </si>
  <si>
    <t>MUEBLES DE OFICINA Y ESTANTERÍA</t>
  </si>
  <si>
    <t>124-1-0002-5121</t>
  </si>
  <si>
    <t>MUEBLES,EXCEPTO DE OFICINA Y ESTANTERÍA</t>
  </si>
  <si>
    <t>124-1-0003-5151</t>
  </si>
  <si>
    <t>EQUIPO DE CÓMPUTO Y TECNOLOGIAS DE LA INFORMACIÓN</t>
  </si>
  <si>
    <t>124-1-0004-5191</t>
  </si>
  <si>
    <t>OTRO MOBILIARIO Y EQ. ADMÓN</t>
  </si>
  <si>
    <t>124-2-0001-5211</t>
  </si>
  <si>
    <t>EQUIPOS Y APARATOS AUDIOVISUALES</t>
  </si>
  <si>
    <t>124-2-0003-5231</t>
  </si>
  <si>
    <t>CAMARAS FOTOGRÁFICAS Y DE VIDEO</t>
  </si>
  <si>
    <t>124-4-0000-5411</t>
  </si>
  <si>
    <t>VEHICULOS Y EQUIPOS TERRESTRES</t>
  </si>
  <si>
    <t>124-4-0000-5421</t>
  </si>
  <si>
    <t>CARROCERIAS REMOLQUES Y EQ AUX TRANSP</t>
  </si>
  <si>
    <t>124-6-0004-5641</t>
  </si>
  <si>
    <t>SISTEMAS DE AIRE ACONDICIONADO DE REFRIGERACIÓN</t>
  </si>
  <si>
    <t>124-6-0005-5651</t>
  </si>
  <si>
    <t>EQUIPO DE COMUNICACIÓN Y TELECOMUNICACIÓN</t>
  </si>
  <si>
    <t>124-6-0006-5661</t>
  </si>
  <si>
    <t>EQUIPO DE GENERACION ELECTRICA APARATOS Y ACC</t>
  </si>
  <si>
    <t>124-6-0006-5671</t>
  </si>
  <si>
    <t>HERRAMIENTAS Y MAQUINAS HERRAMIENTAS</t>
  </si>
  <si>
    <t>124-6-0009-5694</t>
  </si>
  <si>
    <t>OTROS EQUIPOS</t>
  </si>
  <si>
    <t> </t>
  </si>
  <si>
    <t>125-1-0000-5911</t>
  </si>
  <si>
    <t>SOFWARE</t>
  </si>
  <si>
    <t>125-9-0001-5971</t>
  </si>
  <si>
    <t>LICENCIAS</t>
  </si>
  <si>
    <t>126-3-0000-5111</t>
  </si>
  <si>
    <t>DEPRECIACIÓN MUEBLES DE OFICINA</t>
  </si>
  <si>
    <t>126-3-0000-5151</t>
  </si>
  <si>
    <t>DEPRECIACIÓN EQUIPO COMPUTO Y TECNOLOGÍAS</t>
  </si>
  <si>
    <t>126-3-0000-5191</t>
  </si>
  <si>
    <t>DEPRECIACIÓN OTROS MOBILIARIOS Y EQUIPOS DE ADMÓN</t>
  </si>
  <si>
    <t>126-3-0000-5211</t>
  </si>
  <si>
    <t>DEPRECIACIÓN EQUIPO DE AUDIO Y VIDEO</t>
  </si>
  <si>
    <t>126-3-0000-5231</t>
  </si>
  <si>
    <t>DEPRECIACIÓN CAMARAS FOTOGRAFICAS</t>
  </si>
  <si>
    <t>126-3-0000-5411</t>
  </si>
  <si>
    <t>DEPRECIACIÓN DE VEHICULOS Y EQUIPO</t>
  </si>
  <si>
    <t>126-3-0000-5641</t>
  </si>
  <si>
    <t>DEPRECIACIÓN DE SISTEMAS DE AIRE ACONDICIONADO</t>
  </si>
  <si>
    <t>126-3-0000-5651</t>
  </si>
  <si>
    <t>DEPRECIACIÓN EQUIPO DE COMUNICACIÓN Y TELECOM.</t>
  </si>
  <si>
    <t>126-3-0000-5691</t>
  </si>
  <si>
    <t>DEPRECIACIÓN DE OTROS EQUIPOS</t>
  </si>
  <si>
    <t>126-3-0000-5694</t>
  </si>
  <si>
    <t>126-3-0000-5911</t>
  </si>
  <si>
    <t>DEPRECIACIÓN DE SOFWARE</t>
  </si>
  <si>
    <t>126-3-0000-5971</t>
  </si>
  <si>
    <t>DEPRECIACIÓN LICENCIAS</t>
  </si>
  <si>
    <t>127-3-0000-0002</t>
  </si>
  <si>
    <t>MEJORAS A INMUEBLES ARRENDADOS</t>
  </si>
  <si>
    <t>127-3-0000-0003</t>
  </si>
  <si>
    <t>AMORTIZACIONES A MEJORAS A INMUEBLES</t>
  </si>
  <si>
    <t>211-0-0000-0000</t>
  </si>
  <si>
    <t>CUENTAS POR PAGAR A CORTO PLAZO</t>
  </si>
  <si>
    <t>211-1-0000-0000</t>
  </si>
  <si>
    <t>SERVICIOS PERSONALES POR PAGAR</t>
  </si>
  <si>
    <t>211-1-0000-0001</t>
  </si>
  <si>
    <t>Sueldos por pagar</t>
  </si>
  <si>
    <t>211-2-0000-0000</t>
  </si>
  <si>
    <t>PROVEEDORES POR PAGAR A CORTO PLAZO</t>
  </si>
  <si>
    <t>211-2-0000-0017</t>
  </si>
  <si>
    <t>RIVERA SANCHEZ LLUVIA LINDA</t>
  </si>
  <si>
    <t>211-2-0000-0169</t>
  </si>
  <si>
    <t>Tentia Consulting Group</t>
  </si>
  <si>
    <t>211-2-0000-0175</t>
  </si>
  <si>
    <t>Zuñiga Miramonrtes Norma</t>
  </si>
  <si>
    <t>211-2-0000-0197</t>
  </si>
  <si>
    <t>AIRSEN</t>
  </si>
  <si>
    <t>211-2-0000-0254</t>
  </si>
  <si>
    <t>EDENRED MEXICO SA DE CV</t>
  </si>
  <si>
    <t>211-2-0000-0322</t>
  </si>
  <si>
    <t>PRODUCTOS Y SERVICIOS MULTICART SA DE CV</t>
  </si>
  <si>
    <t>211-2-0000-0343</t>
  </si>
  <si>
    <t xml:space="preserve">Ledesma Ugalde Cesar </t>
  </si>
  <si>
    <t>211-2-0000-0414</t>
  </si>
  <si>
    <t>ALFREDO TINAJERO BARRERA</t>
  </si>
  <si>
    <t>211-2-0000-1051</t>
  </si>
  <si>
    <t>ELEVADORES OTIS S DE RL DE CV</t>
  </si>
  <si>
    <t>211-2-0000-1055</t>
  </si>
  <si>
    <t>ERNESTO GERARDO CASTELLANOS SILVA</t>
  </si>
  <si>
    <t>211-2-0000-1075</t>
  </si>
  <si>
    <t>SPERTO DIGITAL</t>
  </si>
  <si>
    <t>211-7-0000-0000</t>
  </si>
  <si>
    <t>RETENCIONES Y CONTRIBUCIONES POR PAGAR A CORTO PLA</t>
  </si>
  <si>
    <t>211-7-0000-0001</t>
  </si>
  <si>
    <t>ISR (ISPT) por salarios</t>
  </si>
  <si>
    <t>211-7-0000-0002</t>
  </si>
  <si>
    <t>Retenciones ISR Honorarios</t>
  </si>
  <si>
    <t>211-7-0000-0003</t>
  </si>
  <si>
    <t>Retenciones ISR Arrendamiento</t>
  </si>
  <si>
    <t>211-7-0000-0004</t>
  </si>
  <si>
    <t>Retenciones IVA Honorarios</t>
  </si>
  <si>
    <t>211-7-0000-0005</t>
  </si>
  <si>
    <t>Cuotas Patronales IMSS</t>
  </si>
  <si>
    <t>211-7-0000-0006</t>
  </si>
  <si>
    <t>Retenciones IMSS por sueldos</t>
  </si>
  <si>
    <t>211-7-0000-0007</t>
  </si>
  <si>
    <t>Cuotas Patronales Pensiones del Estado</t>
  </si>
  <si>
    <t>211-7-0000-0008</t>
  </si>
  <si>
    <t>Cuotas Patronales Vivienda</t>
  </si>
  <si>
    <t>211-7-0000-0009</t>
  </si>
  <si>
    <t>Cuotas Patronales SEDAR</t>
  </si>
  <si>
    <t>211-7-0000-0010</t>
  </si>
  <si>
    <t>Retención Pensiones PCP prestamo a corto plazo</t>
  </si>
  <si>
    <t>211-7-0000-0012</t>
  </si>
  <si>
    <t>Retenciones Pensiones PLMP</t>
  </si>
  <si>
    <t>211-7-0000-0013</t>
  </si>
  <si>
    <t>Aportaciones Voluntarias SEDAR</t>
  </si>
  <si>
    <t>211-7-0000-0014</t>
  </si>
  <si>
    <t>Retenciones Cuotas Pensiones</t>
  </si>
  <si>
    <t>211-7-0000-0016</t>
  </si>
  <si>
    <t>Retenciones ISR RESICO</t>
  </si>
  <si>
    <t>211-7-0000-0017</t>
  </si>
  <si>
    <t>Retenciones ISR Asimilables a Salarios</t>
  </si>
  <si>
    <t>211-7-0000-0018</t>
  </si>
  <si>
    <t>Retención IVA  Arrendamiento</t>
  </si>
  <si>
    <t>211-7-0000-0019</t>
  </si>
  <si>
    <t>Retención IVA RESICO</t>
  </si>
  <si>
    <t>211-7-0000-0020</t>
  </si>
  <si>
    <t>Retención 5 al Millar</t>
  </si>
  <si>
    <t>211-7-0000-0030</t>
  </si>
  <si>
    <t>RETROACTIVO IMSS TRABAJADOR</t>
  </si>
  <si>
    <t>211-7-0000-0033</t>
  </si>
  <si>
    <t>RETENCION RTP</t>
  </si>
  <si>
    <t>211-7-0000-0034</t>
  </si>
  <si>
    <t>Renta de Casa Habitacion</t>
  </si>
  <si>
    <t>211-7-0001-0000</t>
  </si>
  <si>
    <t xml:space="preserve">Retención Pensión alimenticia </t>
  </si>
  <si>
    <t>211-7-0001-0001</t>
  </si>
  <si>
    <t>Sauza Mancilla Juan Carlos</t>
  </si>
  <si>
    <t>211-7-0001-0002</t>
  </si>
  <si>
    <t>Becerra Hernandez Brenda  Guadalupe</t>
  </si>
  <si>
    <t>211-7-0001-0003</t>
  </si>
  <si>
    <t>Ramirez  Gutierrez Dulce</t>
  </si>
  <si>
    <t>211-9-0000-0000</t>
  </si>
  <si>
    <t>OTRAS CUENTAS POR PAGAR A CORTO PLAZO</t>
  </si>
  <si>
    <t>211-9-0001-0000</t>
  </si>
  <si>
    <t>Acredores</t>
  </si>
  <si>
    <t>211-9-0001-0002</t>
  </si>
  <si>
    <t>Delgadillo Gonzalez Saul</t>
  </si>
  <si>
    <t>211-9-0001-0006</t>
  </si>
  <si>
    <t xml:space="preserve">Sanchez Alvarez Elvira Yadira </t>
  </si>
  <si>
    <t>211-9-0001-0014</t>
  </si>
  <si>
    <t>Pdte. Con Mpal Casimiro Castillo</t>
  </si>
  <si>
    <t>211-9-0001-0015</t>
  </si>
  <si>
    <t>Pdte. Consejo Municipal Manzanilla de la Paz</t>
  </si>
  <si>
    <t>211-9-0001-0016</t>
  </si>
  <si>
    <t>Pdte. Consejo Municipal Concepcion de Buenos Aires</t>
  </si>
  <si>
    <t>211-9-0001-0018</t>
  </si>
  <si>
    <t>Reynoso Gallegos Jesus</t>
  </si>
  <si>
    <t>211-9-0001-0019</t>
  </si>
  <si>
    <t>Garcia Hernandez Carlos Jacobo</t>
  </si>
  <si>
    <t>211-9-0001-0021</t>
  </si>
  <si>
    <t>Salazar Ruiz Aldo Alonso</t>
  </si>
  <si>
    <t>211-9-0001-0028</t>
  </si>
  <si>
    <t>Vargas Bautista Claudia Alejandra</t>
  </si>
  <si>
    <t>211-9-0001-0030</t>
  </si>
  <si>
    <t>211-9-0001-0031</t>
  </si>
  <si>
    <t>Roa Montoya Penelope</t>
  </si>
  <si>
    <t>211-9-0001-0032</t>
  </si>
  <si>
    <t>Campos Sanchez Alfredo Oscar</t>
  </si>
  <si>
    <t>211-9-0001-0035</t>
  </si>
  <si>
    <t>Garcia Hernandez Eric Alvar</t>
  </si>
  <si>
    <t>211-9-0001-0036</t>
  </si>
  <si>
    <t>Rosas Palacios Maria</t>
  </si>
  <si>
    <t>211-9-0001-0044</t>
  </si>
  <si>
    <t>Aguirre Arias Carlos Javier</t>
  </si>
  <si>
    <t>211-9-0001-0045</t>
  </si>
  <si>
    <t>Hernandez Barajas Guadalupe</t>
  </si>
  <si>
    <t>211-9-0001-0050</t>
  </si>
  <si>
    <t>Bustos Vasquez Silvia Guadalupe</t>
  </si>
  <si>
    <t>211-9-0001-0052</t>
  </si>
  <si>
    <t>Garcia Gonzalez Zoad Jeanine</t>
  </si>
  <si>
    <t>211-9-0001-0055</t>
  </si>
  <si>
    <t>Martinez Flores Larisa</t>
  </si>
  <si>
    <t>211-9-0001-0056</t>
  </si>
  <si>
    <t>Reyes Reyes Bertha</t>
  </si>
  <si>
    <t>211-9-0001-0060</t>
  </si>
  <si>
    <t>Peña  Galvan Jose Alfredo</t>
  </si>
  <si>
    <t>211-9-0001-0061</t>
  </si>
  <si>
    <t>Partida Uribe Christian Fernando</t>
  </si>
  <si>
    <t>211-9-0001-0068</t>
  </si>
  <si>
    <t>211-9-0001-0070</t>
  </si>
  <si>
    <t>Rosas Huerta Margarita Berenice</t>
  </si>
  <si>
    <t>211-9-0001-0072</t>
  </si>
  <si>
    <t>Chacon Uranga Carmen Rosario</t>
  </si>
  <si>
    <t>211-9-0001-0073</t>
  </si>
  <si>
    <t>Jauregui Navarro Susana Rocio</t>
  </si>
  <si>
    <t>211-9-0001-0074</t>
  </si>
  <si>
    <t>Aguirre Anadon Oscar Enrique</t>
  </si>
  <si>
    <t>211-9-0001-0077</t>
  </si>
  <si>
    <t>Fondo Direccion de Admon e Innovacion</t>
  </si>
  <si>
    <t>211-9-0001-0078</t>
  </si>
  <si>
    <t>Fondo Direccion de Administracion de Recursos</t>
  </si>
  <si>
    <t>211-9-0001-0079</t>
  </si>
  <si>
    <t>Fondo Direccion de Organizacion</t>
  </si>
  <si>
    <t>211-9-0001-0081</t>
  </si>
  <si>
    <t>Cabrera Melendez Victor Manuel</t>
  </si>
  <si>
    <t>211-9-0001-0084</t>
  </si>
  <si>
    <t>Serrano Torres Cesar Andres</t>
  </si>
  <si>
    <t>211-9-0001-0104</t>
  </si>
  <si>
    <t>Mejia Moran Hector Ivan</t>
  </si>
  <si>
    <t>211-9-0001-0107</t>
  </si>
  <si>
    <t>Cervantes Castañeda Andrea Carolina</t>
  </si>
  <si>
    <t>211-9-0001-0108</t>
  </si>
  <si>
    <t>Castañeda Lopez Saul Isaac</t>
  </si>
  <si>
    <t>211-9-0001-0110</t>
  </si>
  <si>
    <t>Maldonado Reyes Jonathan de Jesus</t>
  </si>
  <si>
    <t>211-9-0001-0111</t>
  </si>
  <si>
    <t>Castañeda Pedroza Jose Domingo</t>
  </si>
  <si>
    <t>211-9-0001-0113</t>
  </si>
  <si>
    <t>Hernandez Chavez Leonardo</t>
  </si>
  <si>
    <t>211-9-0001-0134</t>
  </si>
  <si>
    <t>Haro Gonzalez Gerardo</t>
  </si>
  <si>
    <t>211-9-0001-0144</t>
  </si>
  <si>
    <t>ESPINOZA HUERTA OCTAVIO</t>
  </si>
  <si>
    <t>211-9-0001-0145</t>
  </si>
  <si>
    <t>LOPEZ SERRATO JONATHAN ALEJANDRO</t>
  </si>
  <si>
    <t>211-9-0001-0146</t>
  </si>
  <si>
    <t>ROBLES ALDANA EDUARDO</t>
  </si>
  <si>
    <t>211-9-0002-0000</t>
  </si>
  <si>
    <t>Otros Acredores</t>
  </si>
  <si>
    <t>211-9-0002-0007</t>
  </si>
  <si>
    <t>Direccion de Org.Elec.Cuotas Pat. IMSS</t>
  </si>
  <si>
    <t>211-9-0002-0014</t>
  </si>
  <si>
    <t>Honorarios por Servicios por pagar</t>
  </si>
  <si>
    <t>211-9-0002-0016</t>
  </si>
  <si>
    <t>DEPOSITOS NO IDENTIFICADOS</t>
  </si>
  <si>
    <t>211-9-0002-0018</t>
  </si>
  <si>
    <t>Vazquez Navarro Roxana Zoe D10</t>
  </si>
  <si>
    <t>211-9-0002-0019</t>
  </si>
  <si>
    <t>Camacho Rodriguez Carlos Alberto D08</t>
  </si>
  <si>
    <t>211-9-0002-0020</t>
  </si>
  <si>
    <t>Hernandez Sandoval Alejandra D06</t>
  </si>
  <si>
    <t>211-9-0002-0022</t>
  </si>
  <si>
    <t>Muñoz Esparza Rosaura D03</t>
  </si>
  <si>
    <t>211-9-0002-0023</t>
  </si>
  <si>
    <t>Lopez Maldonado Emilio Jose D13</t>
  </si>
  <si>
    <t>211-9-0002-0024</t>
  </si>
  <si>
    <t>Renteria Mejia Sandra D04</t>
  </si>
  <si>
    <t>211-9-0002-0025</t>
  </si>
  <si>
    <t>Zavala Avalos Gerardo D11</t>
  </si>
  <si>
    <t>211-9-0002-0029</t>
  </si>
  <si>
    <t>Contreras Lopez Concepcion D01</t>
  </si>
  <si>
    <t>211-9-0002-0030</t>
  </si>
  <si>
    <t>Velasco Gomez Rosa Elena D07</t>
  </si>
  <si>
    <t>211-9-0002-0032</t>
  </si>
  <si>
    <t>Pacheco Gomez Laura Patricia D12</t>
  </si>
  <si>
    <t>211-9-0002-0033</t>
  </si>
  <si>
    <t>Martinez Rodriguez Monica Lizette D14</t>
  </si>
  <si>
    <t>211-9-0002-0034</t>
  </si>
  <si>
    <t>Velazquez Godinez Isabel D15</t>
  </si>
  <si>
    <t>211-9-0002-0036</t>
  </si>
  <si>
    <t>Garcia Aguilera Ivan D17</t>
  </si>
  <si>
    <t>211-9-0002-0037</t>
  </si>
  <si>
    <t>Ramirez Garcia Patricia D18</t>
  </si>
  <si>
    <t>211-9-0002-0038</t>
  </si>
  <si>
    <t>Gutierrez Ibarra Adela Maria D19</t>
  </si>
  <si>
    <t>211-9-0002-0039</t>
  </si>
  <si>
    <t>Flores Torres Roberto D20</t>
  </si>
  <si>
    <t>211-9-0002-0045</t>
  </si>
  <si>
    <t>Prieto Becerra Ligia Patricia D11</t>
  </si>
  <si>
    <t>211-9-0002-0051</t>
  </si>
  <si>
    <t>Olivares Hermosillo Angel G.</t>
  </si>
  <si>
    <t>211-9-0002-0053</t>
  </si>
  <si>
    <t>Camarena Automotriz de Occidente SA de CV</t>
  </si>
  <si>
    <t>211-9-0002-0094</t>
  </si>
  <si>
    <t>Mendoza Gutierrez Gabriel</t>
  </si>
  <si>
    <t>211-9-0002-0099</t>
  </si>
  <si>
    <t>Esma Karely Medina Baez</t>
  </si>
  <si>
    <t>211-9-0002-0118</t>
  </si>
  <si>
    <t>Garcia Contreras Emma Patricia</t>
  </si>
  <si>
    <t>211-9-0002-0119</t>
  </si>
  <si>
    <t>Monica Mariscal Villarruel CM Zacoalco</t>
  </si>
  <si>
    <t>211-9-0002-0120</t>
  </si>
  <si>
    <t>CM Zacoalco de torres</t>
  </si>
  <si>
    <t>211-9-0002-0121</t>
  </si>
  <si>
    <t>CM Tamazula de Gordiano</t>
  </si>
  <si>
    <t>211-9-0002-0134</t>
  </si>
  <si>
    <t>Jimenez Zeñudo Jose Emmanuel</t>
  </si>
  <si>
    <t>211-9-0002-0135</t>
  </si>
  <si>
    <t>Barajas Rios Alan Omar CCZ Mazamitla</t>
  </si>
  <si>
    <t>211-9-0002-0146</t>
  </si>
  <si>
    <t>Torres Carrillo Ernesto D01</t>
  </si>
  <si>
    <t>211-9-0002-0158</t>
  </si>
  <si>
    <t>Velazquez Gomez Isabel D15</t>
  </si>
  <si>
    <t>311-0-0000-0000</t>
  </si>
  <si>
    <t>APORTACIONES</t>
  </si>
  <si>
    <t>311-0-0000-0001</t>
  </si>
  <si>
    <t>Patrimonio 2020</t>
  </si>
  <si>
    <t>322-0-0000-0000</t>
  </si>
  <si>
    <t>RESULTADO DE EJERCICIOS ANTERIORES</t>
  </si>
  <si>
    <t>322-0-0000-1994</t>
  </si>
  <si>
    <t>Remanente de ejercicio 1994</t>
  </si>
  <si>
    <t>322-0-0000-1995</t>
  </si>
  <si>
    <t>Remanente del ejercicio 1995</t>
  </si>
  <si>
    <t>322-0-0000-1996</t>
  </si>
  <si>
    <t>Remanente del ejercicio 1996</t>
  </si>
  <si>
    <t>322-0-0000-1997</t>
  </si>
  <si>
    <t>Remanente del ejercicio 1997</t>
  </si>
  <si>
    <t>322-0-0000-1998</t>
  </si>
  <si>
    <t>Remanente del ejercicio 1998</t>
  </si>
  <si>
    <t>322-0-0000-1999</t>
  </si>
  <si>
    <t>Remanente del ejercicio 1999</t>
  </si>
  <si>
    <t>322-0-0000-2000</t>
  </si>
  <si>
    <t>Remanente del ejercicio 2000</t>
  </si>
  <si>
    <t>322-0-0000-2001</t>
  </si>
  <si>
    <t>Remanente del ejercicio 2001</t>
  </si>
  <si>
    <t>322-0-0000-2002</t>
  </si>
  <si>
    <t>Remanente del ejercicio 2002</t>
  </si>
  <si>
    <t>322-0-0000-2003</t>
  </si>
  <si>
    <t>Remanente del ejercicio 2003</t>
  </si>
  <si>
    <t>322-0-0000-2004</t>
  </si>
  <si>
    <t>Remanente del ejercicio 2004</t>
  </si>
  <si>
    <t>322-0-0000-2005</t>
  </si>
  <si>
    <t>Remanente del ejercicio 2005</t>
  </si>
  <si>
    <t>322-0-0000-2006</t>
  </si>
  <si>
    <t>Remanente del ejercicio 2006</t>
  </si>
  <si>
    <t>322-0-0000-2007</t>
  </si>
  <si>
    <t>Remanente del ejercicio 2007</t>
  </si>
  <si>
    <t>322-0-0000-2008</t>
  </si>
  <si>
    <t>Remanente del ejercicio 2008</t>
  </si>
  <si>
    <t>322-0-0000-2009</t>
  </si>
  <si>
    <t>Remanente del ejercicio 2009</t>
  </si>
  <si>
    <t>322-0-0000-2010</t>
  </si>
  <si>
    <t>Remanente del ejercicio 2010</t>
  </si>
  <si>
    <t>322-0-0000-2011</t>
  </si>
  <si>
    <t>Remanente del ejercicio 2011</t>
  </si>
  <si>
    <t>322-0-0000-2012</t>
  </si>
  <si>
    <t>Remanente del ejercicio 2012</t>
  </si>
  <si>
    <t>322-0-0000-2013</t>
  </si>
  <si>
    <t>Remanente del ejercicio 2013</t>
  </si>
  <si>
    <t>322-0-0000-2014</t>
  </si>
  <si>
    <t>Remanente del ejercicio 2014</t>
  </si>
  <si>
    <t>322-0-0000-2015</t>
  </si>
  <si>
    <t>Remanente del ejercicio 2015</t>
  </si>
  <si>
    <t>322-0-0000-2016</t>
  </si>
  <si>
    <t>Remanente del ejercicio 2016</t>
  </si>
  <si>
    <t>322-0-0000-2017</t>
  </si>
  <si>
    <t>Remanente del ejercicio 2017</t>
  </si>
  <si>
    <t>322-0-0000-2018</t>
  </si>
  <si>
    <t>Remanente del ejercicio 2018</t>
  </si>
  <si>
    <t>322-0-0000-2019</t>
  </si>
  <si>
    <t>Remanente del ejercicio 2019</t>
  </si>
  <si>
    <t>322-0-0000-2020</t>
  </si>
  <si>
    <t>Remanente del ejercicio 2020</t>
  </si>
  <si>
    <t>322-0-0000-2021</t>
  </si>
  <si>
    <t>Remanente del ejercicio 2021</t>
  </si>
  <si>
    <t>322-0-0000-2022</t>
  </si>
  <si>
    <t>Resultado del ejercicio 2022</t>
  </si>
  <si>
    <t>322-0-0000-2023</t>
  </si>
  <si>
    <t>Resultado del ejercicio 2023</t>
  </si>
  <si>
    <t>323-0-0000-0000</t>
  </si>
  <si>
    <t>RECTIFICACIONES DE RESULTADOS ANTERIORES</t>
  </si>
  <si>
    <t>323-0-0000-2018</t>
  </si>
  <si>
    <t>Resultado del ejercicio fiscal 2018</t>
  </si>
  <si>
    <t>323-0-0000-2021</t>
  </si>
  <si>
    <t>Resultado del ejercicio fiscal 2021</t>
  </si>
  <si>
    <t>323-0-0000-2022</t>
  </si>
  <si>
    <t>Resultado del ejercicio fiscal 2022</t>
  </si>
  <si>
    <t>323-0-0000-2023</t>
  </si>
  <si>
    <t>Rectificación del ejercicio 2023</t>
  </si>
  <si>
    <t>323-0-0002-0000</t>
  </si>
  <si>
    <t>REVALUO DE BIENES MUEBLES</t>
  </si>
  <si>
    <t>323-0-0002-0001</t>
  </si>
  <si>
    <t>Revaluo de bienes muebles 2021</t>
  </si>
  <si>
    <t>422-1-0000-0000</t>
  </si>
  <si>
    <t>TRANSFERENCIAS Y ASIGNACIONES</t>
  </si>
  <si>
    <t>422-1-0000-0001</t>
  </si>
  <si>
    <t xml:space="preserve">OPERACIÓN IEPC JALISCO </t>
  </si>
  <si>
    <t>422-2-0000-0001</t>
  </si>
  <si>
    <t>PRERROGATIVAS ORDINARIAS</t>
  </si>
  <si>
    <t>422-3-0000-0001</t>
  </si>
  <si>
    <t>PRERROGATIVAS ESPECIFICAS</t>
  </si>
  <si>
    <t>422-4-0001-0001</t>
  </si>
  <si>
    <t>IEPC PROCESO ELECTORAL</t>
  </si>
  <si>
    <t>422-5-0000-0001</t>
  </si>
  <si>
    <t>PRERROGATIVAS EXTRAORDINARIAS PROCESO 2024</t>
  </si>
  <si>
    <t>430-0-0000-0000</t>
  </si>
  <si>
    <t>OTROS INGRESOS</t>
  </si>
  <si>
    <t>430-1-0000-0001</t>
  </si>
  <si>
    <t>PRODUCTOS FINANCIEROS</t>
  </si>
  <si>
    <t>430-2-0000-0001</t>
  </si>
  <si>
    <t>OTROS INGRESOS Y BENEFICIOS</t>
  </si>
  <si>
    <t>422-4-0000-0001</t>
  </si>
  <si>
    <t>Otros Ingresos</t>
  </si>
  <si>
    <t>422-4-0000-0002</t>
  </si>
  <si>
    <t>AIG Seguros Mexico SA de CV</t>
  </si>
  <si>
    <t>422-4-0000-0003</t>
  </si>
  <si>
    <t>Diferencias Instituto a favor</t>
  </si>
  <si>
    <t>422-4-0000-0004</t>
  </si>
  <si>
    <t>Ingresos por adquisición moviles</t>
  </si>
  <si>
    <t>422-4-0000-0005</t>
  </si>
  <si>
    <t>Promotora Turistica Mexicana S A de C V</t>
  </si>
  <si>
    <t>422-4-0000-0006</t>
  </si>
  <si>
    <t>Convenios</t>
  </si>
  <si>
    <t>422-4-0000-0007</t>
  </si>
  <si>
    <t>Otros ingresos</t>
  </si>
  <si>
    <t>430-1-0000-0002</t>
  </si>
  <si>
    <t>Mara Gutierrez Briceño</t>
  </si>
  <si>
    <t>511-0-0000-0000</t>
  </si>
  <si>
    <t>SERVICIOS PERSONALES</t>
  </si>
  <si>
    <t>511-1-0000-1100</t>
  </si>
  <si>
    <t>Sueldos y salarios de base</t>
  </si>
  <si>
    <t>511-1-0000-1131</t>
  </si>
  <si>
    <t>Sueldo personal de Base</t>
  </si>
  <si>
    <t>511-1-0008-1131</t>
  </si>
  <si>
    <t>Dirección Ejecutiva Admón e Innovación</t>
  </si>
  <si>
    <t>511-2-0000-1200</t>
  </si>
  <si>
    <t>Sueldos al personal Eventual</t>
  </si>
  <si>
    <t>511-2-0000-1211</t>
  </si>
  <si>
    <t>Honorarios Asimilables Proceso</t>
  </si>
  <si>
    <t>511-2-0015-1211</t>
  </si>
  <si>
    <t>Honorarios asimilables a salarios</t>
  </si>
  <si>
    <t>511-2-0008-1211</t>
  </si>
  <si>
    <t>Proceso Electoral</t>
  </si>
  <si>
    <t>511-2-0000-1221</t>
  </si>
  <si>
    <t>Remuneraciones al personal eventual</t>
  </si>
  <si>
    <t>511-2-0002-1221</t>
  </si>
  <si>
    <t>Consejería</t>
  </si>
  <si>
    <t>511-3-0000-1300</t>
  </si>
  <si>
    <t>Remuneraciones adicionales a sueldos</t>
  </si>
  <si>
    <t>511-3-0000-1321</t>
  </si>
  <si>
    <t>Prima Vacacional</t>
  </si>
  <si>
    <t>511-3-0008-1321</t>
  </si>
  <si>
    <t>Dirección Ejecutiva de Administración e Innovación</t>
  </si>
  <si>
    <t>511-3-0000-1322</t>
  </si>
  <si>
    <t>Aguinaldo</t>
  </si>
  <si>
    <t>511-3-0008-1322</t>
  </si>
  <si>
    <t>511-3-0000-1345</t>
  </si>
  <si>
    <t>Compensación Adicional</t>
  </si>
  <si>
    <t>511-3-0015-1345</t>
  </si>
  <si>
    <t>511-4-0000-1400</t>
  </si>
  <si>
    <t>Seguridad Social</t>
  </si>
  <si>
    <t>511-4-0000-1411</t>
  </si>
  <si>
    <t>IMSS</t>
  </si>
  <si>
    <t>511-4-0008-1411</t>
  </si>
  <si>
    <t>511-4-0000-1421</t>
  </si>
  <si>
    <t>Vivienda</t>
  </si>
  <si>
    <t>511-4-0008-1421</t>
  </si>
  <si>
    <t>511-4-0000-1431</t>
  </si>
  <si>
    <t>Pensiones del Estado</t>
  </si>
  <si>
    <t>511-4-0008-1431</t>
  </si>
  <si>
    <t>511-4-0009-1431</t>
  </si>
  <si>
    <t>Contraloría General</t>
  </si>
  <si>
    <t>511-4-0000-1432</t>
  </si>
  <si>
    <t>SEDAR Sistema de Ahorro para el Retiro</t>
  </si>
  <si>
    <t>511-4-0008-1432</t>
  </si>
  <si>
    <t>511-4-0000-1441</t>
  </si>
  <si>
    <t>Seguro de Vida del personal</t>
  </si>
  <si>
    <t>511-4-0008-1441</t>
  </si>
  <si>
    <t>511-4-0015-1441</t>
  </si>
  <si>
    <t>511-5-0000-1500</t>
  </si>
  <si>
    <t>Indemnizaciones</t>
  </si>
  <si>
    <t>511-5-0000-1521</t>
  </si>
  <si>
    <t>511-5-0006-1521</t>
  </si>
  <si>
    <t xml:space="preserve">Participación Ciudadana </t>
  </si>
  <si>
    <t>511-5-0000-1543</t>
  </si>
  <si>
    <t>Estimulo Personal SPEN</t>
  </si>
  <si>
    <t>511-5-0006-1543</t>
  </si>
  <si>
    <t>Participacion Ciudadana</t>
  </si>
  <si>
    <t>511-7-0000-1700</t>
  </si>
  <si>
    <t>Prestaciones adicionales</t>
  </si>
  <si>
    <t>511-7-0000-1712</t>
  </si>
  <si>
    <t>Apoyo de Despensa</t>
  </si>
  <si>
    <t>511-7-0008-1712</t>
  </si>
  <si>
    <t>511-7-0000-1713</t>
  </si>
  <si>
    <t>Apoyo para ayuda de Transporte</t>
  </si>
  <si>
    <t>511-7-0001-1713</t>
  </si>
  <si>
    <t>Apoyo Trasnporte personal Estructura</t>
  </si>
  <si>
    <t>511-7-0000-1715</t>
  </si>
  <si>
    <t>Estimulo por el día del Servidor Públlico</t>
  </si>
  <si>
    <t>511-7-0008-1715</t>
  </si>
  <si>
    <t>511-7-0000-1719</t>
  </si>
  <si>
    <t>Ayuda de Guardería</t>
  </si>
  <si>
    <t>511-7-0001-1719</t>
  </si>
  <si>
    <t>Apoyo de Guardría</t>
  </si>
  <si>
    <t>512-0-0000-0000</t>
  </si>
  <si>
    <t>MATERIALES Y SUMINISTROS</t>
  </si>
  <si>
    <t>512-1-0000-2100</t>
  </si>
  <si>
    <t>Materiales de Administración y emisión documentos</t>
  </si>
  <si>
    <t>512-1-0000-2111</t>
  </si>
  <si>
    <t>Materiales, eq.menores y utiles de oficina</t>
  </si>
  <si>
    <t>512-1-0003-2111</t>
  </si>
  <si>
    <t>Secretaría Ejecutiva</t>
  </si>
  <si>
    <t>512-1-0008-2111</t>
  </si>
  <si>
    <t>512-1-0015-2111</t>
  </si>
  <si>
    <t>Proceso Electoral 2023-2024</t>
  </si>
  <si>
    <t>512-1-0101-2111</t>
  </si>
  <si>
    <t>Distrito 1 Tequila</t>
  </si>
  <si>
    <t>512-1-0102-2111</t>
  </si>
  <si>
    <t>Distrito 2 Lagos de Moreno</t>
  </si>
  <si>
    <t>512-1-0103-2111</t>
  </si>
  <si>
    <t>Distrito 3 Tepatitlan de Morelos</t>
  </si>
  <si>
    <t>512-1-0104-2111</t>
  </si>
  <si>
    <t>Distrito 4 Zapopan</t>
  </si>
  <si>
    <t>512-1-0105-2111</t>
  </si>
  <si>
    <t>Distrito 5 Puerto Vallarta</t>
  </si>
  <si>
    <t>512-1-0106-2111</t>
  </si>
  <si>
    <t>Distrito 6 Zapopan</t>
  </si>
  <si>
    <t>512-1-0107-2111</t>
  </si>
  <si>
    <t>Distrito 7 Tonalá</t>
  </si>
  <si>
    <t>512-1-0108-2111</t>
  </si>
  <si>
    <t>Distrito 8 Guadalajara</t>
  </si>
  <si>
    <t>512-1-0109-2111</t>
  </si>
  <si>
    <t>Distrito 9 Guadalajara</t>
  </si>
  <si>
    <t>512-1-0110-2111</t>
  </si>
  <si>
    <t>Distrito 10 Zapopan</t>
  </si>
  <si>
    <t>512-1-0111-2111</t>
  </si>
  <si>
    <t>Distrito 11 Guadalajara</t>
  </si>
  <si>
    <t>512-1-0112-2111</t>
  </si>
  <si>
    <t>Distrito 12 Tlajomulco de Zuñiga</t>
  </si>
  <si>
    <t>512-1-0113-2111</t>
  </si>
  <si>
    <t>Distrito 13 San Pedro Tlaquepaque</t>
  </si>
  <si>
    <t>512-1-0114-2111</t>
  </si>
  <si>
    <t>Distrito 14 Tlajomulco de Zuñiga</t>
  </si>
  <si>
    <t>512-1-0115-2111</t>
  </si>
  <si>
    <t>Distrito 15 La Barca</t>
  </si>
  <si>
    <t>512-1-0116-2111</t>
  </si>
  <si>
    <t>Distrito 16 San Pedro Tlaquepaque</t>
  </si>
  <si>
    <t>512-1-0117-2111</t>
  </si>
  <si>
    <t>Distrito 17 Jocotepec</t>
  </si>
  <si>
    <t>512-1-0118-2111</t>
  </si>
  <si>
    <t>Distrito 18 Autlan de Navarro</t>
  </si>
  <si>
    <t>512-1-0119-2111</t>
  </si>
  <si>
    <t>Distrito 19 Zapotlán El Grande</t>
  </si>
  <si>
    <t>512-1-0120-2111</t>
  </si>
  <si>
    <t>Distrito 20 Tonalá</t>
  </si>
  <si>
    <t>512-1-0122-2111</t>
  </si>
  <si>
    <t>CCZ 02 Tala</t>
  </si>
  <si>
    <t>512-1-0123-2111</t>
  </si>
  <si>
    <t>CCZ 03 Atenguillo</t>
  </si>
  <si>
    <t>512-1-0124-2111</t>
  </si>
  <si>
    <t>CCZ 04 Cocula</t>
  </si>
  <si>
    <t>512-1-0125-2111</t>
  </si>
  <si>
    <t>CCZ 05 Mazamitla</t>
  </si>
  <si>
    <t>512-1-0126-2111</t>
  </si>
  <si>
    <t>Consejos Municipales</t>
  </si>
  <si>
    <t>512-1-0000-2121</t>
  </si>
  <si>
    <t>Materiales y utiles de impresión y reproducción</t>
  </si>
  <si>
    <t>512-1-0015-2121</t>
  </si>
  <si>
    <t>512-1-0111-2121</t>
  </si>
  <si>
    <t>512-1-0115-2121</t>
  </si>
  <si>
    <t>512-1-0000-2141</t>
  </si>
  <si>
    <t>Materiales y útiles de tecnologías de la Ind. y Co</t>
  </si>
  <si>
    <t>512-1-0015-2141</t>
  </si>
  <si>
    <t>PROCESO ELECTORAL</t>
  </si>
  <si>
    <t>512-1-0102-2141</t>
  </si>
  <si>
    <t>512-1-0103-2141</t>
  </si>
  <si>
    <t>512-1-0105-2141</t>
  </si>
  <si>
    <t>512-1-0110-2141</t>
  </si>
  <si>
    <t>512-1-0111-2141</t>
  </si>
  <si>
    <t>512-1-0115-2141</t>
  </si>
  <si>
    <t>512-1-0116-2141</t>
  </si>
  <si>
    <t>512-1-0119-2141</t>
  </si>
  <si>
    <t>Distrito 19 Zapotlan el Grande</t>
  </si>
  <si>
    <t>512-1-0120-2141</t>
  </si>
  <si>
    <t>Distrito 20 Tonala</t>
  </si>
  <si>
    <t>512-1-0126-2141</t>
  </si>
  <si>
    <t>512-1-0000-2151</t>
  </si>
  <si>
    <t>Material impreso e información digital</t>
  </si>
  <si>
    <t>512-1-0015-2151</t>
  </si>
  <si>
    <t>512-1-0103-2151</t>
  </si>
  <si>
    <t>Distrito 3 Tepatitlan</t>
  </si>
  <si>
    <t>512-1-0106-2151</t>
  </si>
  <si>
    <t>512-1-0000-2161</t>
  </si>
  <si>
    <t>Material de Limpieza</t>
  </si>
  <si>
    <t>512-1-0008-2161</t>
  </si>
  <si>
    <t>512-1-0015-2161</t>
  </si>
  <si>
    <t>512-1-0101-2161</t>
  </si>
  <si>
    <t>512-1-0102-2161</t>
  </si>
  <si>
    <t>512-1-0103-2161</t>
  </si>
  <si>
    <t>512-1-0106-2161</t>
  </si>
  <si>
    <t>512-1-0107-2161</t>
  </si>
  <si>
    <t>Distrito 7 Tonala</t>
  </si>
  <si>
    <t>512-1-0109-2161</t>
  </si>
  <si>
    <t>512-1-0110-2161</t>
  </si>
  <si>
    <t>512-1-0112-2161</t>
  </si>
  <si>
    <t>512-1-0113-2161</t>
  </si>
  <si>
    <t>512-1-0115-2161</t>
  </si>
  <si>
    <t>512-1-0118-2161</t>
  </si>
  <si>
    <t xml:space="preserve">Distrito 18 Autlan de Navarro </t>
  </si>
  <si>
    <t>512-1-0120-2161</t>
  </si>
  <si>
    <t>512-1-0122-2161</t>
  </si>
  <si>
    <t>512-1-0124-2161</t>
  </si>
  <si>
    <t>512-1-0126-2161</t>
  </si>
  <si>
    <t>512-2-0000-2200</t>
  </si>
  <si>
    <t>Alimentos y Utencilios</t>
  </si>
  <si>
    <t>512-2-0000-2214</t>
  </si>
  <si>
    <t>Productos Alimenticios para el personal en las ins</t>
  </si>
  <si>
    <t>512-2-0003-2214</t>
  </si>
  <si>
    <t>512-2-0008-2214</t>
  </si>
  <si>
    <t>512-2-0015-1221</t>
  </si>
  <si>
    <t>512-2-0015-2214</t>
  </si>
  <si>
    <t>PROCESO ELECORAL</t>
  </si>
  <si>
    <t>512-2-0101-2214</t>
  </si>
  <si>
    <t>512-2-0102-2214</t>
  </si>
  <si>
    <t>Distrito 2 Lagos De Moreno</t>
  </si>
  <si>
    <t>512-2-0103-2214</t>
  </si>
  <si>
    <t>Distrito 3 Tepatitlán De Morelos</t>
  </si>
  <si>
    <t>512-2-0104-2214</t>
  </si>
  <si>
    <t>512-2-0105-2214</t>
  </si>
  <si>
    <t>512-2-0106-2214</t>
  </si>
  <si>
    <t>512-2-0107-2214</t>
  </si>
  <si>
    <t>512-2-0108-2214</t>
  </si>
  <si>
    <t>512-2-0109-2214</t>
  </si>
  <si>
    <t>512-2-0110-2214</t>
  </si>
  <si>
    <t>512-2-0111-2214</t>
  </si>
  <si>
    <t>512-2-0112-2214</t>
  </si>
  <si>
    <t>Distrito 12 Tlajomulco De Zúñiga</t>
  </si>
  <si>
    <t>512-2-0113-2214</t>
  </si>
  <si>
    <t>512-2-0114-2214</t>
  </si>
  <si>
    <t>Distrito 14 Tlajomulco De Zúñiga</t>
  </si>
  <si>
    <t>512-2-0115-2214</t>
  </si>
  <si>
    <t>512-2-0116-2214</t>
  </si>
  <si>
    <t>512-2-0117-2214</t>
  </si>
  <si>
    <t>512-2-0118-2214</t>
  </si>
  <si>
    <t>Distrito 18 Autlán De Navarro</t>
  </si>
  <si>
    <t>512-2-0119-2214</t>
  </si>
  <si>
    <t>512-2-0120-2214</t>
  </si>
  <si>
    <t>512-2-0121-2214</t>
  </si>
  <si>
    <t>CCZ 01 Colotlan</t>
  </si>
  <si>
    <t>512-2-0122-2214</t>
  </si>
  <si>
    <t>512-2-0123-2214</t>
  </si>
  <si>
    <t>512-2-0124-2214</t>
  </si>
  <si>
    <t>512-2-0125-2214</t>
  </si>
  <si>
    <t>512-2-0126-2214</t>
  </si>
  <si>
    <t>512-2-0000-2231</t>
  </si>
  <si>
    <t>Utensilios para el servicio de alimentación</t>
  </si>
  <si>
    <t>512-2-0015-2231</t>
  </si>
  <si>
    <t>512-2-0101-2231</t>
  </si>
  <si>
    <t>512-2-0103-2231</t>
  </si>
  <si>
    <t>512-2-0110-2231</t>
  </si>
  <si>
    <t>DISTRITO 10</t>
  </si>
  <si>
    <t>512-2-0111-2231</t>
  </si>
  <si>
    <t>512-4-0000-2400</t>
  </si>
  <si>
    <t>Materiales y artic. de Construcción y reparación</t>
  </si>
  <si>
    <t>512-4-0000-2441</t>
  </si>
  <si>
    <t>Materiales de construcción de madera</t>
  </si>
  <si>
    <t>512-4-0015-2441</t>
  </si>
  <si>
    <t>512-4-0000-2461</t>
  </si>
  <si>
    <t>Material  eléctrico y electrónico</t>
  </si>
  <si>
    <t>512-4-0008-2461</t>
  </si>
  <si>
    <t>512-4-0015-2461</t>
  </si>
  <si>
    <t>512-4-0101-2461</t>
  </si>
  <si>
    <t>Distrito 01 Tequila</t>
  </si>
  <si>
    <t>512-4-0102-2461</t>
  </si>
  <si>
    <t>512-4-0105-2461</t>
  </si>
  <si>
    <t>512-4-0106-2461</t>
  </si>
  <si>
    <t>512-4-0107-2461</t>
  </si>
  <si>
    <t>512-4-0110-2461</t>
  </si>
  <si>
    <t>512-4-0111-2461</t>
  </si>
  <si>
    <t>512-4-0113-2461</t>
  </si>
  <si>
    <t>512-4-0114-2461</t>
  </si>
  <si>
    <t>512-4-0115-2461</t>
  </si>
  <si>
    <t>512-4-0117-2461</t>
  </si>
  <si>
    <t>Distrito 7 Jocotepec</t>
  </si>
  <si>
    <t>512-4-0118-2461</t>
  </si>
  <si>
    <t>512-4-0119-2461</t>
  </si>
  <si>
    <t>512-4-0120-2461</t>
  </si>
  <si>
    <t>512-4-0125-2461</t>
  </si>
  <si>
    <t>512-4-0126-2461</t>
  </si>
  <si>
    <t>512-4-0000-2471</t>
  </si>
  <si>
    <t>Arti. Metalicos para la Construcción</t>
  </si>
  <si>
    <t>512-4-0126-2471</t>
  </si>
  <si>
    <t>512-4-0000-2481</t>
  </si>
  <si>
    <t>Materiales Complementarios</t>
  </si>
  <si>
    <t>512-4-0008-2481</t>
  </si>
  <si>
    <t>512-4-0015-2481</t>
  </si>
  <si>
    <t>512-4-0101-2481</t>
  </si>
  <si>
    <t>512-4-0102-2481</t>
  </si>
  <si>
    <t>Distrito 02</t>
  </si>
  <si>
    <t>512-4-0103-2481</t>
  </si>
  <si>
    <t>512-4-0104-2481</t>
  </si>
  <si>
    <t>512-4-0105-2481</t>
  </si>
  <si>
    <t>512-4-0106-2481</t>
  </si>
  <si>
    <t>512-4-0107-2481</t>
  </si>
  <si>
    <t>512-4-0109-2481</t>
  </si>
  <si>
    <t>512-4-0110-2481</t>
  </si>
  <si>
    <t>512-4-0111-2481</t>
  </si>
  <si>
    <t>512-4-0112-2481</t>
  </si>
  <si>
    <t>512-4-0113-2481</t>
  </si>
  <si>
    <t>512-4-0114-2481</t>
  </si>
  <si>
    <t>512-4-0115-2481</t>
  </si>
  <si>
    <t>512-4-0116-2481</t>
  </si>
  <si>
    <t>512-4-0118-2481</t>
  </si>
  <si>
    <t>512-4-0119-2481</t>
  </si>
  <si>
    <t>512-4-0120-2481</t>
  </si>
  <si>
    <t>512-4-0122-2481</t>
  </si>
  <si>
    <t>512-4-0123-2481</t>
  </si>
  <si>
    <t>512-4-0126-2481</t>
  </si>
  <si>
    <t>512-4-0000-2491</t>
  </si>
  <si>
    <t xml:space="preserve">Otros Mat. de Const.y Articulos de Reparación </t>
  </si>
  <si>
    <t>512-4-0008-2491</t>
  </si>
  <si>
    <t>Dirección de Administrac. e Innovac.</t>
  </si>
  <si>
    <t>512-4-0015-2491</t>
  </si>
  <si>
    <t>512-4-0106-2491</t>
  </si>
  <si>
    <t>512-4-0112-2491</t>
  </si>
  <si>
    <t>Distrito 12 Tlajomulco De Zuñiga</t>
  </si>
  <si>
    <t>512-5-0000-2500</t>
  </si>
  <si>
    <t>Productos Quim. y Farmaceuticos</t>
  </si>
  <si>
    <t>512-5-0000-2531</t>
  </si>
  <si>
    <t>Medicinas y productos farmacéuticos</t>
  </si>
  <si>
    <t>512-5-0008-2531</t>
  </si>
  <si>
    <t>Dirección de Administarción e Innovación</t>
  </si>
  <si>
    <t>512-5-0015-2531</t>
  </si>
  <si>
    <t>512-5-0103-2531</t>
  </si>
  <si>
    <t>512-5-0104-2531</t>
  </si>
  <si>
    <t>512-5-0107-2531</t>
  </si>
  <si>
    <t>DISTRITO 7</t>
  </si>
  <si>
    <t>512-5-0112-2531</t>
  </si>
  <si>
    <t>Distrito 12 Tlajomulco</t>
  </si>
  <si>
    <t>512-5-0114-2531</t>
  </si>
  <si>
    <t>512-5-0115-2531</t>
  </si>
  <si>
    <t>512-5-0126-2531</t>
  </si>
  <si>
    <t>512-6-0000-2600</t>
  </si>
  <si>
    <t>Combustibles, Lubricantes y aditivos</t>
  </si>
  <si>
    <t>512-6-0000-2612</t>
  </si>
  <si>
    <t>Combustibles,lubricantes y aditivos</t>
  </si>
  <si>
    <t>512-6-0008-2612</t>
  </si>
  <si>
    <t>512-6-0015-2612</t>
  </si>
  <si>
    <t>512-6-0101-2612</t>
  </si>
  <si>
    <t>512-6-0103-2612</t>
  </si>
  <si>
    <t>512-6-0104-2612</t>
  </si>
  <si>
    <t>512-6-0105-2612</t>
  </si>
  <si>
    <t>512-6-0106-2612</t>
  </si>
  <si>
    <t>512-6-0107-2612</t>
  </si>
  <si>
    <t>512-6-0110-2612</t>
  </si>
  <si>
    <t>512-6-0111-2612</t>
  </si>
  <si>
    <t>512-6-0113-2612</t>
  </si>
  <si>
    <t>512-6-0114-2612</t>
  </si>
  <si>
    <t>Distrito 14 TLAJOMULCO DE ZUÑIGA</t>
  </si>
  <si>
    <t>512-6-0115-2612</t>
  </si>
  <si>
    <t>512-6-0116-2612</t>
  </si>
  <si>
    <t>512-6-0117-2612</t>
  </si>
  <si>
    <t>512-6-0118-2612</t>
  </si>
  <si>
    <t>512-6-0119-2612</t>
  </si>
  <si>
    <t>512-6-0120-2612</t>
  </si>
  <si>
    <t>512-6-0121-2612</t>
  </si>
  <si>
    <t>512-6-0122-2612</t>
  </si>
  <si>
    <t>512-6-0123-2612</t>
  </si>
  <si>
    <t>512-6-0124-2612</t>
  </si>
  <si>
    <t>512-6-0125-2612</t>
  </si>
  <si>
    <t>512-6-0126-2612</t>
  </si>
  <si>
    <t>512-7-0000-2700</t>
  </si>
  <si>
    <t>Vestuarios,blancos, prendas de protección art. dep</t>
  </si>
  <si>
    <t>512-7-0000-2711</t>
  </si>
  <si>
    <t>Vestuario y Uniformes</t>
  </si>
  <si>
    <t>512-7-0015-2711</t>
  </si>
  <si>
    <t xml:space="preserve">Proceso Electoral </t>
  </si>
  <si>
    <t>512-7-0000-2721</t>
  </si>
  <si>
    <t>Prendas de seguridad y protección</t>
  </si>
  <si>
    <t>512-7-0008-2721</t>
  </si>
  <si>
    <t>512-7-0015-2721</t>
  </si>
  <si>
    <t>512-7-0000-2751</t>
  </si>
  <si>
    <t>Blancos y otros productos textiles</t>
  </si>
  <si>
    <t>512-7-0015-2751</t>
  </si>
  <si>
    <t>512-7-0106-2751</t>
  </si>
  <si>
    <t>Distrito 06 Zapopan</t>
  </si>
  <si>
    <t>512-9-0000-2900</t>
  </si>
  <si>
    <t>Herramientas, refacciones y accesorios menores</t>
  </si>
  <si>
    <t>512-9-0000-2911</t>
  </si>
  <si>
    <t>Herramientas menores</t>
  </si>
  <si>
    <t>512-9-0015-2911</t>
  </si>
  <si>
    <t>512-9-0101-2911</t>
  </si>
  <si>
    <t>512-9-0104-2911</t>
  </si>
  <si>
    <t>512-9-0105-2911</t>
  </si>
  <si>
    <t>Distrito 05 Puerto Vallarta</t>
  </si>
  <si>
    <t>512-9-0106-2911</t>
  </si>
  <si>
    <t>512-9-0112-2911</t>
  </si>
  <si>
    <t>512-9-0114-2911</t>
  </si>
  <si>
    <t>512-9-0115-2911</t>
  </si>
  <si>
    <t>512-9-0116-2911</t>
  </si>
  <si>
    <t>512-9-0119-2911</t>
  </si>
  <si>
    <t>Distrito 19 Zapotlan El Grande</t>
  </si>
  <si>
    <t>512-9-0120-2911</t>
  </si>
  <si>
    <t>512-9-0125-2911</t>
  </si>
  <si>
    <t>CCZ 5 Mazamitla</t>
  </si>
  <si>
    <t>512-9-0126-2911</t>
  </si>
  <si>
    <t>512-9-0000-2921</t>
  </si>
  <si>
    <t>Refacciones y accesorios menores de Edificios</t>
  </si>
  <si>
    <t>512-9-0015-2921</t>
  </si>
  <si>
    <t>512-9-0101-2921</t>
  </si>
  <si>
    <t>512-9-0105-2921</t>
  </si>
  <si>
    <t>512-9-0107-2921</t>
  </si>
  <si>
    <t>512-9-0111-2921</t>
  </si>
  <si>
    <t>512-9-0112-2921</t>
  </si>
  <si>
    <t>512-9-0113-2921</t>
  </si>
  <si>
    <t>512-9-0114-2921</t>
  </si>
  <si>
    <t>Distrito 14 Tlajomulco</t>
  </si>
  <si>
    <t>512-9-0115-2921</t>
  </si>
  <si>
    <t xml:space="preserve">Distrito 15 La Barca </t>
  </si>
  <si>
    <t>512-9-0122-2921</t>
  </si>
  <si>
    <t>512-9-0126-2921</t>
  </si>
  <si>
    <t>512-9-0000-2931</t>
  </si>
  <si>
    <t>Refacciones y accesorios menores de mobiliario</t>
  </si>
  <si>
    <t>512-9-0015-2931</t>
  </si>
  <si>
    <t>512-9-0000-2941</t>
  </si>
  <si>
    <t>Refacciones y accesorios eq. cómputo</t>
  </si>
  <si>
    <t>512-9-0008-2941</t>
  </si>
  <si>
    <t>512-9-0015-2941</t>
  </si>
  <si>
    <t>512-9-0104-2941</t>
  </si>
  <si>
    <t>512-9-0110-2941</t>
  </si>
  <si>
    <t>512-9-0113-2941</t>
  </si>
  <si>
    <t>512-9-0126-2941</t>
  </si>
  <si>
    <t>Consejo Municipales</t>
  </si>
  <si>
    <t>512-9-0000-2961</t>
  </si>
  <si>
    <t>Refacciones y accesorios menores de eq. transporte</t>
  </si>
  <si>
    <t>512-9-0008-2961</t>
  </si>
  <si>
    <t>Dirección Administarción e Innovación</t>
  </si>
  <si>
    <t>512-9-0015-2961</t>
  </si>
  <si>
    <t>512-9-0122-2961</t>
  </si>
  <si>
    <t>513-0-0000-0000</t>
  </si>
  <si>
    <t>SERVICIOS GENERALES</t>
  </si>
  <si>
    <t>513-1-0000-3100</t>
  </si>
  <si>
    <t>Servicios Básicos</t>
  </si>
  <si>
    <t>513-1-0000-3111</t>
  </si>
  <si>
    <t>Servicio de energía eléctrica</t>
  </si>
  <si>
    <t>513-1-0008-3111</t>
  </si>
  <si>
    <t>513-1-0015-3111</t>
  </si>
  <si>
    <t>513-1-0101-3111</t>
  </si>
  <si>
    <t>513-1-0102-3111</t>
  </si>
  <si>
    <t>513-1-0103-3111</t>
  </si>
  <si>
    <t>513-1-0104-3111</t>
  </si>
  <si>
    <t>513-1-0106-3111</t>
  </si>
  <si>
    <t>513-1-0107-3111</t>
  </si>
  <si>
    <t>513-1-0108-3111</t>
  </si>
  <si>
    <t>513-1-0109-3111</t>
  </si>
  <si>
    <t>513-1-0110-3111</t>
  </si>
  <si>
    <t>513-1-0111-3111</t>
  </si>
  <si>
    <t>513-1-0112-3111</t>
  </si>
  <si>
    <t>513-1-0113-3111</t>
  </si>
  <si>
    <t>513-1-0114-3111</t>
  </si>
  <si>
    <t>513-1-0115-3111</t>
  </si>
  <si>
    <t>513-1-0116-3111</t>
  </si>
  <si>
    <t>513-1-0117-3111</t>
  </si>
  <si>
    <t>513-1-0118-3111</t>
  </si>
  <si>
    <t>513-1-0119-3111</t>
  </si>
  <si>
    <t>513-1-0122-3111</t>
  </si>
  <si>
    <t>513-1-0123-3111</t>
  </si>
  <si>
    <t>513-1-0124-3111</t>
  </si>
  <si>
    <t>513-1-0126-3111</t>
  </si>
  <si>
    <t>513-1-0000-3131</t>
  </si>
  <si>
    <t>Servicio de agua</t>
  </si>
  <si>
    <t>513-1-0015-3131</t>
  </si>
  <si>
    <t>513-1-0103-3131</t>
  </si>
  <si>
    <t>513-1-0104-3131</t>
  </si>
  <si>
    <t>513-1-0105-3131</t>
  </si>
  <si>
    <t>513-1-0107-3131</t>
  </si>
  <si>
    <t>513-1-0108-3131</t>
  </si>
  <si>
    <t>513-1-0109-3131</t>
  </si>
  <si>
    <t>513-1-0110-3131</t>
  </si>
  <si>
    <t>513-1-0111-3131</t>
  </si>
  <si>
    <t>513-1-0119-3131</t>
  </si>
  <si>
    <t>513-1-0122-3131</t>
  </si>
  <si>
    <t>CCZ 02  Tala</t>
  </si>
  <si>
    <t>513-1-0126-3131</t>
  </si>
  <si>
    <t>513-1-0000-3151</t>
  </si>
  <si>
    <t xml:space="preserve"> Servicio de telefonía celular</t>
  </si>
  <si>
    <t>513-1-0015-3151</t>
  </si>
  <si>
    <t>513-1-0000-3161</t>
  </si>
  <si>
    <t>Servicios de Telecomunicaciones y satélites</t>
  </si>
  <si>
    <t>513-1-0015-3161</t>
  </si>
  <si>
    <t>513-1-0000-3171</t>
  </si>
  <si>
    <t>Servicio de acceso a internet y redes</t>
  </si>
  <si>
    <t>513-1-0008-3171</t>
  </si>
  <si>
    <t>513-1-0015-3171</t>
  </si>
  <si>
    <t>513-1-0105-3171</t>
  </si>
  <si>
    <t>513-1-0000-3181</t>
  </si>
  <si>
    <t>Servicio postal</t>
  </si>
  <si>
    <t>513-1-0008-3181</t>
  </si>
  <si>
    <t>513-1-0015-3181</t>
  </si>
  <si>
    <t>513-1-0126-3181</t>
  </si>
  <si>
    <t>513-2-0000-3200</t>
  </si>
  <si>
    <t>Servicios de Arrendamiento</t>
  </si>
  <si>
    <t>513-2-0000-3221</t>
  </si>
  <si>
    <t>Arrendamiento de Edificios y locales</t>
  </si>
  <si>
    <t>513-2-0008-3221</t>
  </si>
  <si>
    <t>513-2-0015-3221</t>
  </si>
  <si>
    <t>513-2-0000-3231</t>
  </si>
  <si>
    <t>Arrendamiento de mobiliario y eq. admón</t>
  </si>
  <si>
    <t>513-2-0008-3231</t>
  </si>
  <si>
    <t>513-2-0015-3231</t>
  </si>
  <si>
    <t>513-2-0102-3231</t>
  </si>
  <si>
    <t>Distrito 02 Lagos de Moreno</t>
  </si>
  <si>
    <t>513-2-0103-3231</t>
  </si>
  <si>
    <t>Distrtito 3 Tepatitlan de Morelos</t>
  </si>
  <si>
    <t>513-2-0105-3231</t>
  </si>
  <si>
    <t>513-2-0108-3231</t>
  </si>
  <si>
    <t>513-2-0109-3231</t>
  </si>
  <si>
    <t>Distrito 09 Guadalajara</t>
  </si>
  <si>
    <t>513-2-0111-3231</t>
  </si>
  <si>
    <t>513-2-0112-3231</t>
  </si>
  <si>
    <t>513-2-0115-3231</t>
  </si>
  <si>
    <t>513-2-0116-3231</t>
  </si>
  <si>
    <t>513-2-0117-3231</t>
  </si>
  <si>
    <t>513-2-0118-3231</t>
  </si>
  <si>
    <t>513-2-0126-3231</t>
  </si>
  <si>
    <t>513-2-0000-3232</t>
  </si>
  <si>
    <t>Arrendamiento de equipo y bienes informaticos</t>
  </si>
  <si>
    <t>513-2-0015-3232</t>
  </si>
  <si>
    <t>513-2-0000-3252</t>
  </si>
  <si>
    <t>Arrendamiento de vehículos terrestres, aereos</t>
  </si>
  <si>
    <t>513-2-0015-3252</t>
  </si>
  <si>
    <t>513-2-0101-3252</t>
  </si>
  <si>
    <t>Distrito 1 TEQUILA</t>
  </si>
  <si>
    <t>513-2-0102-3252</t>
  </si>
  <si>
    <t>513-2-0103-3252</t>
  </si>
  <si>
    <t>513-2-0104-3252</t>
  </si>
  <si>
    <t>Distrito 04 Zapopan</t>
  </si>
  <si>
    <t>513-2-0105-3252</t>
  </si>
  <si>
    <t>513-2-0106-3252</t>
  </si>
  <si>
    <t>513-2-0107-3252</t>
  </si>
  <si>
    <t>513-2-0108-3252</t>
  </si>
  <si>
    <t>Distrito 8 Gdl</t>
  </si>
  <si>
    <t>513-2-0109-3252</t>
  </si>
  <si>
    <t>Distrito 9 Gdl</t>
  </si>
  <si>
    <t>513-2-0110-3252</t>
  </si>
  <si>
    <t>513-2-0111-3252</t>
  </si>
  <si>
    <t>Distrito 11 Gdl</t>
  </si>
  <si>
    <t>513-2-0112-3252</t>
  </si>
  <si>
    <t>513-2-0113-3252</t>
  </si>
  <si>
    <t>Distrito 13 Sn Pedro Tlaquepaque</t>
  </si>
  <si>
    <t>513-2-0114-3252</t>
  </si>
  <si>
    <t>513-2-0115-3252</t>
  </si>
  <si>
    <t>513-2-0116-3252</t>
  </si>
  <si>
    <t>Distrito 16 Tlaquepaque</t>
  </si>
  <si>
    <t>513-2-0117-3252</t>
  </si>
  <si>
    <t>513-2-0118-3252</t>
  </si>
  <si>
    <t>513-2-0119-3252</t>
  </si>
  <si>
    <t>513-2-0120-3252</t>
  </si>
  <si>
    <t>513-2-0123-3252</t>
  </si>
  <si>
    <t>513-2-0126-3252</t>
  </si>
  <si>
    <t>513-2-0000-3261</t>
  </si>
  <si>
    <t>Arrendamiento de maquinaria, otros eq y herramient</t>
  </si>
  <si>
    <t>513-2-0015-3261</t>
  </si>
  <si>
    <t>513-2-0126-3261</t>
  </si>
  <si>
    <t>513-2-0000-3271</t>
  </si>
  <si>
    <t>Arrendamiento de activos intangibles</t>
  </si>
  <si>
    <t>513-2-0008-3271</t>
  </si>
  <si>
    <t>513-2-0015-3271</t>
  </si>
  <si>
    <t>513-3-0000-3300</t>
  </si>
  <si>
    <t>Servicios Profesionales, Cientif. y Tec. Otros ser</t>
  </si>
  <si>
    <t>513-3-0000-3311</t>
  </si>
  <si>
    <t>Servicios legales de Contabilidad, Auditoria</t>
  </si>
  <si>
    <t>513-3-0008-3311</t>
  </si>
  <si>
    <t>513-3-0015-3311</t>
  </si>
  <si>
    <t>513-3-0000-3331</t>
  </si>
  <si>
    <t>Servicios de consultoría adm. técnica y tecnologic</t>
  </si>
  <si>
    <t>513-3-0015-3331</t>
  </si>
  <si>
    <t>513-3-0000-3342</t>
  </si>
  <si>
    <t>Servicios de Capacitación Especilizada</t>
  </si>
  <si>
    <t>513-3-0015-3342</t>
  </si>
  <si>
    <t>513-3-0000-3351</t>
  </si>
  <si>
    <t>Servicios de Investigación cientifica y desarrollo</t>
  </si>
  <si>
    <t>513-3-0015-3351</t>
  </si>
  <si>
    <t>513-3-0000-3362</t>
  </si>
  <si>
    <t>SERVICIO DE IMPRESIÓN DE DCTOS Y PAPELERÍA OFICIAL</t>
  </si>
  <si>
    <t>513-3-0015-3362</t>
  </si>
  <si>
    <t>513-3-0106-3362</t>
  </si>
  <si>
    <t>513-3-0000-3363</t>
  </si>
  <si>
    <t xml:space="preserve">Serv. de impresión de material informativo </t>
  </si>
  <si>
    <t>513-3-0006-3363</t>
  </si>
  <si>
    <t>Dirección Ejecutiva de Part. Ciudadana y Educ.Cívi</t>
  </si>
  <si>
    <t>513-3-0015-3363</t>
  </si>
  <si>
    <t>513-3-0101-3363</t>
  </si>
  <si>
    <t>513-3-0105-3363</t>
  </si>
  <si>
    <t>513-3-0106-3363</t>
  </si>
  <si>
    <t>513-3-0107-3363</t>
  </si>
  <si>
    <t>513-3-0110-3363</t>
  </si>
  <si>
    <t>513-3-0111-3363</t>
  </si>
  <si>
    <t>513-3-0113-3363</t>
  </si>
  <si>
    <t>513-3-0000-3364</t>
  </si>
  <si>
    <t>Servicio relacionado con transcripciones</t>
  </si>
  <si>
    <t>513-3-0008-3364</t>
  </si>
  <si>
    <t>513-3-0015-3364</t>
  </si>
  <si>
    <t>513-3-0000-3381</t>
  </si>
  <si>
    <t>Servicio de Vigilancia</t>
  </si>
  <si>
    <t>513-3-0008-3381</t>
  </si>
  <si>
    <t>513-3-0015-3381</t>
  </si>
  <si>
    <t>513-3-0108-3381</t>
  </si>
  <si>
    <t>513-3-0000-3391</t>
  </si>
  <si>
    <t>Servicios profesionales,cientificos y técnicos int</t>
  </si>
  <si>
    <t>513-3-0015-3391</t>
  </si>
  <si>
    <t>513-4-0000-3400</t>
  </si>
  <si>
    <t>Servicios Financieros, bancarios y comerciales</t>
  </si>
  <si>
    <t>513-4-0000-3411</t>
  </si>
  <si>
    <t>Servicios financieros y bancarios</t>
  </si>
  <si>
    <t>513-4-0008-3411</t>
  </si>
  <si>
    <t>513-4-0015-3411</t>
  </si>
  <si>
    <t>513-4-0000-3451</t>
  </si>
  <si>
    <t>Seguro de bienes patrimoniales</t>
  </si>
  <si>
    <t>513-4-0008-3451</t>
  </si>
  <si>
    <t>513-4-0015-3451</t>
  </si>
  <si>
    <t>513-4-0000-3461</t>
  </si>
  <si>
    <t>Almacenaje, embalaje y embase</t>
  </si>
  <si>
    <t>513-4-0015-3461</t>
  </si>
  <si>
    <t>513-4-0000-3471</t>
  </si>
  <si>
    <t>Fletes y maniobras</t>
  </si>
  <si>
    <t>513-4-0015-3471</t>
  </si>
  <si>
    <t>513-4-0000-3491</t>
  </si>
  <si>
    <t>Servicios financieros, bancarios y comerciales int</t>
  </si>
  <si>
    <t>513-4-0015-3491</t>
  </si>
  <si>
    <t>513-5-0000-3500</t>
  </si>
  <si>
    <t>Servicios de Instalación, reparación Mtto. y Conse</t>
  </si>
  <si>
    <t>513-5-0000-3511</t>
  </si>
  <si>
    <t>Conservación y mantenimiento de Inmuebles</t>
  </si>
  <si>
    <t>513-5-0008-3511</t>
  </si>
  <si>
    <t>513-5-0015-3511</t>
  </si>
  <si>
    <t>513-5-0102-3511</t>
  </si>
  <si>
    <t>513-5-0103-3511</t>
  </si>
  <si>
    <t>513-5-0104-3511</t>
  </si>
  <si>
    <t>513-5-0106-3511</t>
  </si>
  <si>
    <t>513-5-0107-3511</t>
  </si>
  <si>
    <t>513-5-0108-3511</t>
  </si>
  <si>
    <t>513-5-0109-3511</t>
  </si>
  <si>
    <t>513-5-0110-3511</t>
  </si>
  <si>
    <t>513-5-0111-3511</t>
  </si>
  <si>
    <t>513-5-0112-3511</t>
  </si>
  <si>
    <t>513-5-0113-3511</t>
  </si>
  <si>
    <t>513-5-0114-3511</t>
  </si>
  <si>
    <t>513-5-0117-3511</t>
  </si>
  <si>
    <t>513-5-0118-3511</t>
  </si>
  <si>
    <t>513-5-0123-3511</t>
  </si>
  <si>
    <t>CCZ 3 Atenguillo</t>
  </si>
  <si>
    <t>513-5-0125-3511</t>
  </si>
  <si>
    <t>513-5-0126-3511</t>
  </si>
  <si>
    <t>513-5-0000-3521</t>
  </si>
  <si>
    <t>Instalación, reparación y mtto. de mobiliario</t>
  </si>
  <si>
    <t>513-5-0015-3521</t>
  </si>
  <si>
    <t>513-5-0000-3531</t>
  </si>
  <si>
    <t>Instalacion, reparacion y mtto equipo de computo</t>
  </si>
  <si>
    <t>513-5-0015-3531</t>
  </si>
  <si>
    <t>513-5-0000-3551</t>
  </si>
  <si>
    <t>Mantenimiento y conservacion de vehiculos</t>
  </si>
  <si>
    <t>513-5-0003-3551</t>
  </si>
  <si>
    <t>513-5-0008-3551</t>
  </si>
  <si>
    <t>513-5-0015-3551</t>
  </si>
  <si>
    <t>513-5-0101-3551</t>
  </si>
  <si>
    <t>513-5-0106-3551</t>
  </si>
  <si>
    <t>513-5-0113-3551</t>
  </si>
  <si>
    <t>513-5-0115-3551</t>
  </si>
  <si>
    <t>513-5-0117-3551</t>
  </si>
  <si>
    <t>513-5-0125-3551</t>
  </si>
  <si>
    <t>513-5-0126-3551</t>
  </si>
  <si>
    <t>513-5-0000-3571</t>
  </si>
  <si>
    <t>Instalac. reparación, mtto., maq. y otros equipos</t>
  </si>
  <si>
    <t>513-5-0008-3571</t>
  </si>
  <si>
    <t>513-5-0015-3571</t>
  </si>
  <si>
    <t>513-5-0000-3581</t>
  </si>
  <si>
    <t>Servicios de limpieza y manejo de desechos</t>
  </si>
  <si>
    <t>513-5-0008-3581</t>
  </si>
  <si>
    <t>513-5-0015-3581</t>
  </si>
  <si>
    <t>513-5-0104-3581</t>
  </si>
  <si>
    <t>513-5-0106-3581</t>
  </si>
  <si>
    <t>513-5-0107-3581</t>
  </si>
  <si>
    <t>513-5-0114-3581</t>
  </si>
  <si>
    <t>513-5-0115-3581</t>
  </si>
  <si>
    <t>513-5-0126-3581</t>
  </si>
  <si>
    <t>513-5-0000-3591</t>
  </si>
  <si>
    <t>SERVICIOS DE JARDINERÍA Y FUMIGACIÓN</t>
  </si>
  <si>
    <t>513-5-0015-3591</t>
  </si>
  <si>
    <t>513-5-0106-3591</t>
  </si>
  <si>
    <t>513-5-0111-3591</t>
  </si>
  <si>
    <t>513-5-0114-3591</t>
  </si>
  <si>
    <t>513-5-0117-3591</t>
  </si>
  <si>
    <t xml:space="preserve">Distrito 17 Jocotepec </t>
  </si>
  <si>
    <t>513-5-0126-3591</t>
  </si>
  <si>
    <t>513-6-0000-3600</t>
  </si>
  <si>
    <t>Servicios de comunicación social y publicidad</t>
  </si>
  <si>
    <t>513-6-0000-3611</t>
  </si>
  <si>
    <t>Publicidad, difusión de mensajes y activ. gubernam</t>
  </si>
  <si>
    <t>513-6-0015-3611</t>
  </si>
  <si>
    <t>513-6-0000-3631</t>
  </si>
  <si>
    <t>Servicios de creatividad, reproducción y publicida</t>
  </si>
  <si>
    <t>513-6-0015-3631</t>
  </si>
  <si>
    <t>513-6-0000-3661</t>
  </si>
  <si>
    <t>Publicidad servicio de difusión por internet</t>
  </si>
  <si>
    <t>513-6-0006-3661</t>
  </si>
  <si>
    <t>513-6-0015-3661</t>
  </si>
  <si>
    <t>513-6-0000-3691</t>
  </si>
  <si>
    <t>Otros servicios de Información</t>
  </si>
  <si>
    <t>513-6-0015-3691</t>
  </si>
  <si>
    <t>513-6-0117-3691</t>
  </si>
  <si>
    <t>513-7-0000-3700</t>
  </si>
  <si>
    <t>Servicio de traslado y viáticos</t>
  </si>
  <si>
    <t>513-7-0000-3711</t>
  </si>
  <si>
    <t>Pasajes aéreos a servidores públicos</t>
  </si>
  <si>
    <t>513-7-0002-3711</t>
  </si>
  <si>
    <t>513-7-0015-3711</t>
  </si>
  <si>
    <t>513-7-0000-3712</t>
  </si>
  <si>
    <t>Pasajes aéreos Internacionales</t>
  </si>
  <si>
    <t>513-7-0015-3712</t>
  </si>
  <si>
    <t>513-7-0000-3721</t>
  </si>
  <si>
    <t>Pasajes terrestres para servidores públicos</t>
  </si>
  <si>
    <t>513-7-0003-3721</t>
  </si>
  <si>
    <t>513-7-0008-3721</t>
  </si>
  <si>
    <t>513-7-0015-3721</t>
  </si>
  <si>
    <t>513-7-0103-3721</t>
  </si>
  <si>
    <t>513-7-0105-3721</t>
  </si>
  <si>
    <t>513-7-0107-3721</t>
  </si>
  <si>
    <t>513-7-0110-3721</t>
  </si>
  <si>
    <t>513-7-0112-3721</t>
  </si>
  <si>
    <t>513-7-0114-3721</t>
  </si>
  <si>
    <t>513-7-0115-3721</t>
  </si>
  <si>
    <t>513-7-0119-3721</t>
  </si>
  <si>
    <t>513-7-0120-3721</t>
  </si>
  <si>
    <t>513-7-0126-3721</t>
  </si>
  <si>
    <t>513-7-0000-3722</t>
  </si>
  <si>
    <t>Pasajes Terrestres Internacionales</t>
  </si>
  <si>
    <t>513-7-0015-3722</t>
  </si>
  <si>
    <t>513-7-0000-3751</t>
  </si>
  <si>
    <t>Viáticos nacionales para servidores públicos</t>
  </si>
  <si>
    <t>513-7-0003-3751</t>
  </si>
  <si>
    <t>513-7-0007-3751</t>
  </si>
  <si>
    <t>Dirección Jurídica</t>
  </si>
  <si>
    <t>513-7-0008-3751</t>
  </si>
  <si>
    <t>513-7-0015-3751</t>
  </si>
  <si>
    <t>513-7-0101-3751</t>
  </si>
  <si>
    <t>513-7-0102-3751</t>
  </si>
  <si>
    <t>513-7-0103-3751</t>
  </si>
  <si>
    <t>Distrito 03 Tepatitlan</t>
  </si>
  <si>
    <t>513-7-0104-3751</t>
  </si>
  <si>
    <t>Distrito 04 La Barca</t>
  </si>
  <si>
    <t>513-7-0105-3751</t>
  </si>
  <si>
    <t>513-7-0111-3751</t>
  </si>
  <si>
    <t>513-7-0115-3751</t>
  </si>
  <si>
    <t>513-7-0117-3751</t>
  </si>
  <si>
    <t>513-7-0118-3751</t>
  </si>
  <si>
    <t>513-7-0119-3751</t>
  </si>
  <si>
    <t>513-7-0122-3751</t>
  </si>
  <si>
    <t>513-7-0124-3751</t>
  </si>
  <si>
    <t>513-7-0125-3751</t>
  </si>
  <si>
    <t>CCZ 05 MAZAMITLA</t>
  </si>
  <si>
    <t>513-7-0126-3751</t>
  </si>
  <si>
    <t>513-7-0000-3761</t>
  </si>
  <si>
    <t>Viáticos en el extranjero para servidores públicos</t>
  </si>
  <si>
    <t>513-7-0015-3761</t>
  </si>
  <si>
    <t>513-7-0000-3791</t>
  </si>
  <si>
    <t>Otros Servicios de Traslado y Hospedaje</t>
  </si>
  <si>
    <t>513-7-0002-3791</t>
  </si>
  <si>
    <t>513-7-0008-3791</t>
  </si>
  <si>
    <t>513-7-0015-3791</t>
  </si>
  <si>
    <t>513-7-0101-3791</t>
  </si>
  <si>
    <t>513-7-0110-3791</t>
  </si>
  <si>
    <t>513-7-0114-3791</t>
  </si>
  <si>
    <t>513-7-0120-3791</t>
  </si>
  <si>
    <t>513-7-0126-3791</t>
  </si>
  <si>
    <t>513-8-0000-3800</t>
  </si>
  <si>
    <t>Servicios oficiales</t>
  </si>
  <si>
    <t>513-8-0000-3831</t>
  </si>
  <si>
    <t>Congresos y convenciones</t>
  </si>
  <si>
    <t>513-8-0008-3831</t>
  </si>
  <si>
    <t>Dirección Ejec. de Admón e Innovación</t>
  </si>
  <si>
    <t>513-8-0015-3831</t>
  </si>
  <si>
    <t>513-8-0105-3831</t>
  </si>
  <si>
    <t>513-9-0000-3900</t>
  </si>
  <si>
    <t>Otros servicios generales</t>
  </si>
  <si>
    <t>513-9-0000-3921</t>
  </si>
  <si>
    <t>Otros impuestos y derechos</t>
  </si>
  <si>
    <t>513-9-0007-3921</t>
  </si>
  <si>
    <t>Dirección Juridica</t>
  </si>
  <si>
    <t>513-9-0008-3921</t>
  </si>
  <si>
    <t>Dirección de Admón e Innovación</t>
  </si>
  <si>
    <t>513-9-0015-3921</t>
  </si>
  <si>
    <t>513-9-0101-3921</t>
  </si>
  <si>
    <t>513-9-0102-3921</t>
  </si>
  <si>
    <t>513-9-0103-3921</t>
  </si>
  <si>
    <t>513-9-0105-3921</t>
  </si>
  <si>
    <t>513-9-0106-3921</t>
  </si>
  <si>
    <t>513-9-0107-3921</t>
  </si>
  <si>
    <t>513-9-0109-3921</t>
  </si>
  <si>
    <t>513-9-0110-3921</t>
  </si>
  <si>
    <t>513-9-0111-3921</t>
  </si>
  <si>
    <t>513-9-0112-3921</t>
  </si>
  <si>
    <t>513-9-0113-3921</t>
  </si>
  <si>
    <t>513-9-0116-3921</t>
  </si>
  <si>
    <t>513-9-0118-3921</t>
  </si>
  <si>
    <t>Distrito 18 Autlan</t>
  </si>
  <si>
    <t>513-9-0119-3921</t>
  </si>
  <si>
    <t>Distrito 19  Zapotlan el Grande</t>
  </si>
  <si>
    <t>513-9-0120-3921</t>
  </si>
  <si>
    <t>513-9-0126-3921</t>
  </si>
  <si>
    <t>520-0-0000-0000</t>
  </si>
  <si>
    <t>TRANSFERENCIAS,ASIGNACIONES Y OTRAS AYUDAS</t>
  </si>
  <si>
    <t>524-1-0000-4141</t>
  </si>
  <si>
    <t>Transferecnias por Convenios</t>
  </si>
  <si>
    <t>524-1-0001-4141</t>
  </si>
  <si>
    <t>Convenio INE Proceso Electoral</t>
  </si>
  <si>
    <t>524-1-0000-4471</t>
  </si>
  <si>
    <t>Prerrogativas Ordinarias</t>
  </si>
  <si>
    <t>524-1-0001-4471</t>
  </si>
  <si>
    <t>Partido Acción Nacional</t>
  </si>
  <si>
    <t>524-1-0002-4471</t>
  </si>
  <si>
    <t>Partido Revolucionario Institucional</t>
  </si>
  <si>
    <t>524-1-0003-4471</t>
  </si>
  <si>
    <t>Partido Verde Ecologista de México</t>
  </si>
  <si>
    <t>524-1-0004-4471</t>
  </si>
  <si>
    <t>Movimiento Ciudadano</t>
  </si>
  <si>
    <t>524-1-0005-4471</t>
  </si>
  <si>
    <t>Morena</t>
  </si>
  <si>
    <t>524-1-0006-4471</t>
  </si>
  <si>
    <t>Hagamos</t>
  </si>
  <si>
    <t>524-1-0007-4471</t>
  </si>
  <si>
    <t>Futuro</t>
  </si>
  <si>
    <t>524-2-0000-4471</t>
  </si>
  <si>
    <t>Prerrogativas Especificas</t>
  </si>
  <si>
    <t>524-2-0001-4471</t>
  </si>
  <si>
    <t>524-2-0002-4471</t>
  </si>
  <si>
    <t>524-2-0003-4471</t>
  </si>
  <si>
    <t>524-2-0004-4471</t>
  </si>
  <si>
    <t>524-2-0005-4471</t>
  </si>
  <si>
    <t>524-2-0006-4471</t>
  </si>
  <si>
    <t>HAGAMOS</t>
  </si>
  <si>
    <t>524-2-0007-4471</t>
  </si>
  <si>
    <t>FUTURO</t>
  </si>
  <si>
    <t>524-4-0000-4400</t>
  </si>
  <si>
    <t>Ayudas Sociales</t>
  </si>
  <si>
    <t>524-4-0000-4422</t>
  </si>
  <si>
    <t>Ayudas y premios</t>
  </si>
  <si>
    <t>524-4-0006-4422</t>
  </si>
  <si>
    <t>524-4-0000-4471</t>
  </si>
  <si>
    <t>Obtencion del Voto</t>
  </si>
  <si>
    <t>524-4-0001-4471</t>
  </si>
  <si>
    <t>Partido Accion Nacional</t>
  </si>
  <si>
    <t>524-4-0002-4471</t>
  </si>
  <si>
    <t>524-4-0003-4471</t>
  </si>
  <si>
    <t>Partido Verde Ecologista de Mexico</t>
  </si>
  <si>
    <t>524-4-0004-4471</t>
  </si>
  <si>
    <t>524-4-0005-4471</t>
  </si>
  <si>
    <t>524-4-0006-4471</t>
  </si>
  <si>
    <t>524-4-0007-4471</t>
  </si>
  <si>
    <t>524-4-0008-4471</t>
  </si>
  <si>
    <t>Partido del Trabajo</t>
  </si>
  <si>
    <t>524-4-0009-4471</t>
  </si>
  <si>
    <t>Partido de la Revolucion Democratica</t>
  </si>
  <si>
    <t>524-4-0010-4471</t>
  </si>
  <si>
    <t>Valor y Conciencia por Tonala A.C.</t>
  </si>
  <si>
    <t>524-4-0011-4471</t>
  </si>
  <si>
    <t>Evelyn Sarahi Castañeda Chavez</t>
  </si>
  <si>
    <t>532-1-0000-4442</t>
  </si>
  <si>
    <t>Apoyos</t>
  </si>
  <si>
    <t>532-1-1000-4442</t>
  </si>
  <si>
    <t>CONSEJOS MUNICIPALES</t>
  </si>
  <si>
    <t>532-1-2000-4442</t>
  </si>
  <si>
    <t>Consejos Distritales</t>
  </si>
  <si>
    <t>IEPCEJ EJERCICIO 2008</t>
  </si>
  <si>
    <t>Balanza de comprobación al 30/Sep/2021</t>
  </si>
  <si>
    <t>Fecha: 17/Feb/2022</t>
  </si>
  <si>
    <t>C u e n t a</t>
  </si>
  <si>
    <t>N o m b r e</t>
  </si>
  <si>
    <t>Saldos</t>
  </si>
  <si>
    <t>001-0000-0000-0000</t>
  </si>
  <si>
    <t>ACTIVO</t>
  </si>
  <si>
    <t>100-0000-0000-0000</t>
  </si>
  <si>
    <t>ACTIVO CIRCULANTE</t>
  </si>
  <si>
    <t>101-0000-0000-0001</t>
  </si>
  <si>
    <t>FONDO FIJO DE CAJA</t>
  </si>
  <si>
    <t>101-0000-0000-0000</t>
  </si>
  <si>
    <t>CUENTA DE MAYOR DE FONDO REVOLVENTE</t>
  </si>
  <si>
    <t>101-0402-0000-0000</t>
  </si>
  <si>
    <t>Presidente Con. Dist. 15</t>
  </si>
  <si>
    <t>101-0423-0000-0000</t>
  </si>
  <si>
    <t>Pdte. Con. Mpal. Atemajac de Brizuela</t>
  </si>
  <si>
    <t>101-0435-0000-0000</t>
  </si>
  <si>
    <t>Pdte. Con. Mpal. Chapala</t>
  </si>
  <si>
    <t>101-0441-0000-0000</t>
  </si>
  <si>
    <t>Pdte. Con. Mpal. Concepción de Buenos Aires</t>
  </si>
  <si>
    <t>101-0469-0000-0000</t>
  </si>
  <si>
    <t>Pdte. Con. Mpal. La Manzanilla de la Paz</t>
  </si>
  <si>
    <t>101-0517-0000-0000</t>
  </si>
  <si>
    <t>Pdte. Con. Mpal. Totatiche</t>
  </si>
  <si>
    <t>101-0554-0000-0000</t>
  </si>
  <si>
    <t>101-0564-0000-0000</t>
  </si>
  <si>
    <t>Dirección de Administración y Finanzas</t>
  </si>
  <si>
    <t>102-0000-0000-0000</t>
  </si>
  <si>
    <t>BANCOS CTA.CHEQUES</t>
  </si>
  <si>
    <t>102-0010-0000-0000</t>
  </si>
  <si>
    <t>BANSI, S.A.</t>
  </si>
  <si>
    <t>102-0015-0000-0000</t>
  </si>
  <si>
    <t>BBVA Bancomer, S.A., Cta 0102614707</t>
  </si>
  <si>
    <t>102-0019-0000-0000</t>
  </si>
  <si>
    <t>BBVA Cta. Intermediaria 0115163145</t>
  </si>
  <si>
    <t>102-0021-0000-0000</t>
  </si>
  <si>
    <t>BBVA Nómina 115687152</t>
  </si>
  <si>
    <t>104-0000-0000-0000</t>
  </si>
  <si>
    <t>DEUDORES DIVERSOS</t>
  </si>
  <si>
    <t>104-0392-0000-0000</t>
  </si>
  <si>
    <t>Murillo Gutierrez Manuel Alejandro</t>
  </si>
  <si>
    <t>104-0523-0000-0000</t>
  </si>
  <si>
    <t>Presidente Con. Dist. 20</t>
  </si>
  <si>
    <t>104-0544-0000-0000</t>
  </si>
  <si>
    <t>Rosas Villalobos Alma Fabiola del Rosario</t>
  </si>
  <si>
    <t>104-0631-0000-0000</t>
  </si>
  <si>
    <t>Salazar Ruíz Aldo Alonso</t>
  </si>
  <si>
    <t>104-0649-0000-0000</t>
  </si>
  <si>
    <t>Pdte. Con. Mpal Tecalitlan (CD-19)</t>
  </si>
  <si>
    <t>104-0658-0000-0000</t>
  </si>
  <si>
    <t>Ramírez García Hugo Elias</t>
  </si>
  <si>
    <t>104-0659-0000-0000</t>
  </si>
  <si>
    <t>Delgadillo González Saúl</t>
  </si>
  <si>
    <t>104-0661-0000-0000</t>
  </si>
  <si>
    <t>Pulido Maciel Hugo</t>
  </si>
  <si>
    <t>104-0672-0000-0000</t>
  </si>
  <si>
    <t>García Hernández Eric Alvar</t>
  </si>
  <si>
    <t>104-0681-0000-0000</t>
  </si>
  <si>
    <t>Samuel Limón Zarate</t>
  </si>
  <si>
    <t>104-0701-0000-0000</t>
  </si>
  <si>
    <t>Campos Guzman Luis Alfonso</t>
  </si>
  <si>
    <t>104-0730-0000-0000</t>
  </si>
  <si>
    <t>Pdte. Consejo Municipal Totatiche</t>
  </si>
  <si>
    <t>104-0817-0000-0000</t>
  </si>
  <si>
    <t>ALEJANDRO GUTIÉRREZ CARRILLO</t>
  </si>
  <si>
    <t>104-1002-0000-0000</t>
  </si>
  <si>
    <t>Cesar Alejandro Rios López</t>
  </si>
  <si>
    <t>104-1011-0000-0000</t>
  </si>
  <si>
    <t>Eduardo Meza Rincon</t>
  </si>
  <si>
    <t>104-1019-0000-0000</t>
  </si>
  <si>
    <t>Catalina Moreno Trillo</t>
  </si>
  <si>
    <t>104-1041-0000-0000</t>
  </si>
  <si>
    <t>Karen Steffannia Islas Antonio</t>
  </si>
  <si>
    <t>104-1043-0000-0000</t>
  </si>
  <si>
    <t>Gisela Araceli Leyva Martinez</t>
  </si>
  <si>
    <t>104-1044-0000-0000</t>
  </si>
  <si>
    <t>Jesus Eliseo Maciel Iñiguez</t>
  </si>
  <si>
    <t>104-1045-0000-0000</t>
  </si>
  <si>
    <t>Monica Rizo Lopez</t>
  </si>
  <si>
    <t>104-1046-0000-0000</t>
  </si>
  <si>
    <t>Cynthia Teresa Elizalde Vivas</t>
  </si>
  <si>
    <t>108-0000-0000-0000</t>
  </si>
  <si>
    <t>IMPUESTOS A FAVOR</t>
  </si>
  <si>
    <t>108-0002-0000-0000</t>
  </si>
  <si>
    <t>Subsidio para el Empleo</t>
  </si>
  <si>
    <t>109-0000-0000-0000</t>
  </si>
  <si>
    <t>ANTICIPO A PROVEEDORES</t>
  </si>
  <si>
    <t>109-0361-0000-0000</t>
  </si>
  <si>
    <t>Universidad de Guadalajara</t>
  </si>
  <si>
    <t>120-0000-0000-0000</t>
  </si>
  <si>
    <t>ACTIVO FIJO</t>
  </si>
  <si>
    <t>120-0130-0000-0000</t>
  </si>
  <si>
    <t>OTROS MOBILIARIOS Y EQUIPOS DE ADMINISTRACIÓN</t>
  </si>
  <si>
    <t>120-0133-0000-0000</t>
  </si>
  <si>
    <t>SISTEMAS DE AIRE ACONDICIONADO, CALEFACCIÓN Y REFR</t>
  </si>
  <si>
    <t>120-0133-0001-0000</t>
  </si>
  <si>
    <t>Sistemas de Aire Acondicionado, Calefacción y Refr</t>
  </si>
  <si>
    <t>120-0139-0000-0000</t>
  </si>
  <si>
    <t>120-0139-0001-0000</t>
  </si>
  <si>
    <t>Otro Mobiliario y Equipo de Administración Mat Ele</t>
  </si>
  <si>
    <t>MOBILIARIO Y EQPO. DE OFNA.</t>
  </si>
  <si>
    <t>121-0000-0000-0000</t>
  </si>
  <si>
    <t>121-0001-0000-0000</t>
  </si>
  <si>
    <t>Mobiliario y Equipo de Oficina</t>
  </si>
  <si>
    <t>121-0002-0000-0000</t>
  </si>
  <si>
    <t>Mobiliario sria de finanzas</t>
  </si>
  <si>
    <t>121-0003-0000-0000</t>
  </si>
  <si>
    <t>Equipo de Oficina Consejo Electoral</t>
  </si>
  <si>
    <t>DEPRECIACION ACUMULADA DE ACTIVOS FIJOS</t>
  </si>
  <si>
    <t>122-0000-0000-0000</t>
  </si>
  <si>
    <t>122-0001-0000-0000</t>
  </si>
  <si>
    <t>Dep. Acum. Mob. y Eqpo. de Oficina</t>
  </si>
  <si>
    <t>122-0002-0000-0000</t>
  </si>
  <si>
    <t>Dep Acum Sistemas de Aire Acondicionado</t>
  </si>
  <si>
    <t>122-0003-0000-0000</t>
  </si>
  <si>
    <t>Dep. Acum Otro Mobiliario y Equipo de Admon.</t>
  </si>
  <si>
    <t>122-0004-0000-0000</t>
  </si>
  <si>
    <t>Dep. Acum Material Electoral</t>
  </si>
  <si>
    <t>124-0001-0000-0000</t>
  </si>
  <si>
    <t>Dep. Acum. Eqpo. Transporte</t>
  </si>
  <si>
    <t>126-0001-0000-0000</t>
  </si>
  <si>
    <t>Dep. Acum. Eqpo. de Computo</t>
  </si>
  <si>
    <t>130-0001-0000-0000</t>
  </si>
  <si>
    <t>Dep. Acum. Eqpo. Comunicacion</t>
  </si>
  <si>
    <t>132-0001-0000-0000</t>
  </si>
  <si>
    <t>Dep. Acum. Programas de Cómputo</t>
  </si>
  <si>
    <t>136-0001-0000-0000</t>
  </si>
  <si>
    <t>Dep. Acum. Eqpo. Audio y Video</t>
  </si>
  <si>
    <t>EQUIPO DE TRANSPORTE</t>
  </si>
  <si>
    <t>123-0000-0000-0000</t>
  </si>
  <si>
    <t>123-0001-0000-0000</t>
  </si>
  <si>
    <t>Equipo de Transporte</t>
  </si>
  <si>
    <t>123-0002-0000-0000</t>
  </si>
  <si>
    <t>Vehículo y Equipo  Auxiliar de Transporte</t>
  </si>
  <si>
    <t>EQUIPO DE COMPUTO</t>
  </si>
  <si>
    <t>125-0000-0000-0000</t>
  </si>
  <si>
    <t>125-0001-0000-0000</t>
  </si>
  <si>
    <t>Equipo de Computo</t>
  </si>
  <si>
    <t>125-0002-0000-0000</t>
  </si>
  <si>
    <t>Eq. de Computo Sria.</t>
  </si>
  <si>
    <t>EQUIPO DE COMUNICACION</t>
  </si>
  <si>
    <t>129-0000-0000-0000</t>
  </si>
  <si>
    <t>129-0001-0000-0000</t>
  </si>
  <si>
    <t>Equipo de Comunicación</t>
  </si>
  <si>
    <t>129-0002-0000-0000</t>
  </si>
  <si>
    <t>Eq. de Com.Sria. de Finanzas</t>
  </si>
  <si>
    <t>131-0000-0000-0000</t>
  </si>
  <si>
    <t>PROGRAMAS DE COMPUTO</t>
  </si>
  <si>
    <t>131-0001-0000-0000</t>
  </si>
  <si>
    <t>Programas de computo</t>
  </si>
  <si>
    <t>135-0000-0000-0000</t>
  </si>
  <si>
    <t>EQUIPO DE AUDIO Y VIDEO</t>
  </si>
  <si>
    <t>135-0001-0000-0000</t>
  </si>
  <si>
    <t>Equipo de Audio y Video</t>
  </si>
  <si>
    <t>140-0000-0000-0000</t>
  </si>
  <si>
    <t>ACTIVO DIFERIDO</t>
  </si>
  <si>
    <t>142-0000-0000-0000</t>
  </si>
  <si>
    <t>MEJORAS A LOCALES ARRENDADOS</t>
  </si>
  <si>
    <t>142-0002-0000-0000</t>
  </si>
  <si>
    <t>Florencia 2370</t>
  </si>
  <si>
    <t>143-0000-0000-0000</t>
  </si>
  <si>
    <t>AMORT. ACUM. DE MEJORAS A LOCAL A</t>
  </si>
  <si>
    <t>143-0001-0000-0000</t>
  </si>
  <si>
    <t>Amort.Acum. de Mejoras a Loc.</t>
  </si>
  <si>
    <t>DEPOSITOS EN GARANTIA</t>
  </si>
  <si>
    <t>144-0000-0000-0000</t>
  </si>
  <si>
    <t>144-0088-0000-0000</t>
  </si>
  <si>
    <t>144-0093-0000-0000</t>
  </si>
  <si>
    <t>Deposito Renta Dist.5</t>
  </si>
  <si>
    <t>144-0094-0000-0000</t>
  </si>
  <si>
    <t>Deposito Renta Dist. 6</t>
  </si>
  <si>
    <t>144-0095-0000-0000</t>
  </si>
  <si>
    <t>Deposito Renta Dist. 7</t>
  </si>
  <si>
    <t>144-0096-0000-0000</t>
  </si>
  <si>
    <t>Deposito Renta Dist. 8</t>
  </si>
  <si>
    <t>144-0097-0000-0000</t>
  </si>
  <si>
    <t>Deposito Renta Dist. 9</t>
  </si>
  <si>
    <t>144-0110-0000-0000</t>
  </si>
  <si>
    <t>Deposito C.F.E. Bodega Organización</t>
  </si>
  <si>
    <t>144-0116-0000-0000</t>
  </si>
  <si>
    <t>Deposito CFE ( Oficinas Centrales )</t>
  </si>
  <si>
    <t>144-0132-0000-0000</t>
  </si>
  <si>
    <t>Deposito Renta Consj. Mpal. Lagos de Moreno</t>
  </si>
  <si>
    <t>144-0140-0000-0000</t>
  </si>
  <si>
    <t>Dep. Rta Ofna. Juridico Asis</t>
  </si>
  <si>
    <t>144-0158-0000-0000</t>
  </si>
  <si>
    <t>Bodega Medrano Jorge C. Salles Cuervo</t>
  </si>
  <si>
    <t>144-0160-0000-0000</t>
  </si>
  <si>
    <t>Dep Garantía Parque de las Estrellas 2764</t>
  </si>
  <si>
    <t>144-0161-0000-0000</t>
  </si>
  <si>
    <t>Dep. Garantía Arcos 27 Cuadher</t>
  </si>
  <si>
    <t>144-0162-0000-0000</t>
  </si>
  <si>
    <t>Dep. Garantía Av. Vallarta Beatriz  Rivas</t>
  </si>
  <si>
    <t>144-1601-0000-0000</t>
  </si>
  <si>
    <t>Dep. Garantía Lopez Cotilla Technical Trazos</t>
  </si>
  <si>
    <t>144-1602-0000-0000</t>
  </si>
  <si>
    <t>Deposito CFE Vallarta</t>
  </si>
  <si>
    <t>144-1603-0000-0000</t>
  </si>
  <si>
    <t>Deposito López Cotilla 2135</t>
  </si>
  <si>
    <t>146-0000-0000-0000</t>
  </si>
  <si>
    <t>GASTOS DE INSTALACION</t>
  </si>
  <si>
    <t>146-0002-0000-0000</t>
  </si>
  <si>
    <t>Instalaciones telefonicas</t>
  </si>
  <si>
    <t>147-0000-0000-0000</t>
  </si>
  <si>
    <t>AMORTIZACION ACUM. GTOS</t>
  </si>
  <si>
    <t>147-0001-0000-0000</t>
  </si>
  <si>
    <t>Amortizacion Acum. Gtos.</t>
  </si>
  <si>
    <t>002-0000-0000-0000</t>
  </si>
  <si>
    <t>PASIVO</t>
  </si>
  <si>
    <t>200-0000-0000-0000</t>
  </si>
  <si>
    <t>PASIVO CIRCULANTE</t>
  </si>
  <si>
    <t>ACREEDORES DIVERSOS</t>
  </si>
  <si>
    <t>201-0000-0000-0000</t>
  </si>
  <si>
    <t>201-0092-0000-0000</t>
  </si>
  <si>
    <t>Elvira Yadira Sanchez Alvarez</t>
  </si>
  <si>
    <t>201-0094-0000-0000</t>
  </si>
  <si>
    <t>Hector Gallego Avila</t>
  </si>
  <si>
    <t>201-0175-0000-0000</t>
  </si>
  <si>
    <t>Director de Administración y Finanzas</t>
  </si>
  <si>
    <t>201-0177-0000-0000</t>
  </si>
  <si>
    <t>COECYTJAL</t>
  </si>
  <si>
    <t>201-0177-0230-0000</t>
  </si>
  <si>
    <t>CANDIDATOS INDEPENDIENTES</t>
  </si>
  <si>
    <t>201-0179-0000-0000</t>
  </si>
  <si>
    <t>Depósitos no identificados.</t>
  </si>
  <si>
    <t>201-0208-0000-0000</t>
  </si>
  <si>
    <t>Pdte. Cons. Mpal. Ignacio Cerro Gordo</t>
  </si>
  <si>
    <t>201-0209-0000-0000</t>
  </si>
  <si>
    <t>Pdte. Cons. Mpal. Atemaja de  Brizuela</t>
  </si>
  <si>
    <t>201-0211-0000-0000</t>
  </si>
  <si>
    <t>201-0217-0000-0000</t>
  </si>
  <si>
    <t>201-0218-0000-0000</t>
  </si>
  <si>
    <t>201-0219-0000-0000</t>
  </si>
  <si>
    <t>José de Jesús Gómez Valle</t>
  </si>
  <si>
    <t>201-0220-0000-0000</t>
  </si>
  <si>
    <t>Jesus Reynoso Gallegos</t>
  </si>
  <si>
    <t>201-0221-0000-0000</t>
  </si>
  <si>
    <t>Carlos Jacobo García Hernández</t>
  </si>
  <si>
    <t>201-2163-0000-0000</t>
  </si>
  <si>
    <t>Sayani Moska Estrada</t>
  </si>
  <si>
    <t>IMPUESTOS POR PAGAR</t>
  </si>
  <si>
    <t>202-0000-0000-0000</t>
  </si>
  <si>
    <t>202-0001-0000-0000</t>
  </si>
  <si>
    <t>I.S.R.</t>
  </si>
  <si>
    <t>202-0001-0001-0000</t>
  </si>
  <si>
    <t>I.S.R. Retenido</t>
  </si>
  <si>
    <t>202-0002-0000-0000</t>
  </si>
  <si>
    <t>10% sobre arrendamiento</t>
  </si>
  <si>
    <t>202-0003-0000-0000</t>
  </si>
  <si>
    <t>10% sobre honorarios</t>
  </si>
  <si>
    <t>202-0005-0000-0000</t>
  </si>
  <si>
    <t>Cuotas a pensiones</t>
  </si>
  <si>
    <t>202-0006-0000-0000</t>
  </si>
  <si>
    <t>Cuotas IMSS</t>
  </si>
  <si>
    <t>202-0007-0000-0000</t>
  </si>
  <si>
    <t>RET. I.V.A</t>
  </si>
  <si>
    <t>PROVEEDORES</t>
  </si>
  <si>
    <t>203-0000-0000-0000</t>
  </si>
  <si>
    <t>203-0007-0000-0000</t>
  </si>
  <si>
    <t>Comision Federal de Electricidad</t>
  </si>
  <si>
    <t>203-0142-0000-0000</t>
  </si>
  <si>
    <t>Martinez Casillas Jesus Antonio</t>
  </si>
  <si>
    <t>203-0364-0000-0000</t>
  </si>
  <si>
    <t>203-0374-0000-0000</t>
  </si>
  <si>
    <t>Tinajero Barrera Alfredo</t>
  </si>
  <si>
    <t>203-0707-0000-0000</t>
  </si>
  <si>
    <t>Robles Aguilar Sandra Vanesa</t>
  </si>
  <si>
    <t>203-0708-0000-0000</t>
  </si>
  <si>
    <t>Marvan Laborde María</t>
  </si>
  <si>
    <t>203-0958-0000-0000</t>
  </si>
  <si>
    <t>Rogelio Villareal Macías</t>
  </si>
  <si>
    <t>203-0971-0000-0000</t>
  </si>
  <si>
    <t>Isa Corporativo S.A. de C.V.</t>
  </si>
  <si>
    <t>203-1180-0000-0000</t>
  </si>
  <si>
    <t>Sistema Intermunicipal de Agua Potable SEAPAL</t>
  </si>
  <si>
    <t>203-1402-0000-0000</t>
  </si>
  <si>
    <t xml:space="preserve">INSTITUTO ELECTORAL </t>
  </si>
  <si>
    <t>203-1727-0000-0000</t>
  </si>
  <si>
    <t>Diseñadora de Obras QWARKA, S.A. DE C.V</t>
  </si>
  <si>
    <t>203-3373-0000-0000</t>
  </si>
  <si>
    <t>Juan Carlos Fuentes Escobedo</t>
  </si>
  <si>
    <t>203-3652-0000-0000</t>
  </si>
  <si>
    <t>Coeficiente Comunicaciones, S.A. de C.V.</t>
  </si>
  <si>
    <t>203-3669-0000-0000</t>
  </si>
  <si>
    <t>Commercial Group Taashka Mex, S.A. de C.V.</t>
  </si>
  <si>
    <t>203-3841-0000-0000</t>
  </si>
  <si>
    <t>Forticus Tech S.A. de C.V.</t>
  </si>
  <si>
    <t>203-3987-0000-0000</t>
  </si>
  <si>
    <t>Varios</t>
  </si>
  <si>
    <t>203-4105-0000-0000</t>
  </si>
  <si>
    <t>Lluvia Linda Rivera Sanchez</t>
  </si>
  <si>
    <t>203-6039-0000-0000</t>
  </si>
  <si>
    <t>Jorge Enrique Aguilar Rojo</t>
  </si>
  <si>
    <t>203-6067-0000-0000</t>
  </si>
  <si>
    <t>Tangil Construcciones SA de CV</t>
  </si>
  <si>
    <t>203-6095-0000-0000</t>
  </si>
  <si>
    <t>Sainz Martinez  Luis Carlos</t>
  </si>
  <si>
    <t>203-6096-0000-0000</t>
  </si>
  <si>
    <t>García Perez Laura Patricia</t>
  </si>
  <si>
    <t>203-6098-0000-0000</t>
  </si>
  <si>
    <t>Guzman Bustos Fabiola de Fatima</t>
  </si>
  <si>
    <t>SUELDOS Y SALARIOS POR PAGAR</t>
  </si>
  <si>
    <t>204-0000-0000-0000</t>
  </si>
  <si>
    <t>204-0001-0000-0000</t>
  </si>
  <si>
    <t>Sueldos y Salarios por Pagar</t>
  </si>
  <si>
    <t>204-0002-0000-0000</t>
  </si>
  <si>
    <t>Pendientes de pago(Finiquitos y Liquidaciones)</t>
  </si>
  <si>
    <t>204-0003-0000-0000</t>
  </si>
  <si>
    <t>Sueldos y Salarios Advo.Eventual</t>
  </si>
  <si>
    <t>204-0006-0000-0000</t>
  </si>
  <si>
    <t>Sueldos y Salarios Eventual Consejos Distritales</t>
  </si>
  <si>
    <t>204-0011-0000-0000</t>
  </si>
  <si>
    <t>Sueldos y Salarios Capacitadores Dttos</t>
  </si>
  <si>
    <t>204-0013-0000-0000</t>
  </si>
  <si>
    <t>Sueldos y Salarios Consejos Municipales</t>
  </si>
  <si>
    <t>204-0016-0000-0000</t>
  </si>
  <si>
    <t>Sueldos y Salarios Consejeros Distritales</t>
  </si>
  <si>
    <t>204-0017-0000-0000</t>
  </si>
  <si>
    <t>Sueldos y salarios consulta popular</t>
  </si>
  <si>
    <t>204-0018-0000-0000</t>
  </si>
  <si>
    <t>Sueldos y salarios Extraordinaria Tlaquepaque</t>
  </si>
  <si>
    <t>CUENTAS POR PAGAR</t>
  </si>
  <si>
    <t>206-0000-0000-0000</t>
  </si>
  <si>
    <t>206-0041-0000-0000</t>
  </si>
  <si>
    <t>Tania Lu Ramírez García</t>
  </si>
  <si>
    <t>206-0042-0000-0000</t>
  </si>
  <si>
    <t>SEDAR</t>
  </si>
  <si>
    <t>206-0100-0000-0000</t>
  </si>
  <si>
    <t>PRESTAMOS PENSIONES</t>
  </si>
  <si>
    <t>206-0100-0100-0000</t>
  </si>
  <si>
    <t>PCP (Préstamo Corto Plazo )</t>
  </si>
  <si>
    <t>206-0100-0300-0000</t>
  </si>
  <si>
    <t>PH ( Préstamo Hipotecario )</t>
  </si>
  <si>
    <t>206-0100-0400-0000</t>
  </si>
  <si>
    <t>(Prestamo PLMP)</t>
  </si>
  <si>
    <t>206-0138-0000-0000</t>
  </si>
  <si>
    <t>MURILLO GUTIERREZ MANUEL ALEJANDRO</t>
  </si>
  <si>
    <t>206-0139-0000-0000</t>
  </si>
  <si>
    <t>Saúl Delgadillo González</t>
  </si>
  <si>
    <t>206-0140-0000-0000</t>
  </si>
  <si>
    <t>206-0141-0000-0000</t>
  </si>
  <si>
    <t>Arteaga Martinez Jimena</t>
  </si>
  <si>
    <t>206-0500-0000-0000</t>
  </si>
  <si>
    <t>CUENTAS POR PAGAR ( Consejeros Electorales  IEEJ )</t>
  </si>
  <si>
    <t>206-0500-0006-0000</t>
  </si>
  <si>
    <t>Juan Carlos Sauza Mancilla</t>
  </si>
  <si>
    <t>206-0800-0000-0000</t>
  </si>
  <si>
    <t>Aportaciones Voluntarias Sedar</t>
  </si>
  <si>
    <t>206-6097-0000-0000</t>
  </si>
  <si>
    <t>Fregoso Centeno Natalia</t>
  </si>
  <si>
    <t>206-9001-0000-0000</t>
  </si>
  <si>
    <t>Provisiones nóminas 2018</t>
  </si>
  <si>
    <t>003-0000-0000-0000</t>
  </si>
  <si>
    <t>CAPITAL</t>
  </si>
  <si>
    <t>REMANENTE DE EJERCICIOS</t>
  </si>
  <si>
    <t>030-0000-0000-0000</t>
  </si>
  <si>
    <t>030-1994-0000-0000</t>
  </si>
  <si>
    <t>Remanente ejercicio 1994</t>
  </si>
  <si>
    <t>030-1995-0000-0000</t>
  </si>
  <si>
    <t>Remanente ejercicio 1995</t>
  </si>
  <si>
    <t>030-1996-0000-0000</t>
  </si>
  <si>
    <t>Remanente ejercicio 1996</t>
  </si>
  <si>
    <t>030-1997-0000-0000</t>
  </si>
  <si>
    <t>Remanente ejercicio 1997</t>
  </si>
  <si>
    <t>030-1998-0000-0000</t>
  </si>
  <si>
    <t>Remanente ejercicio 1998</t>
  </si>
  <si>
    <t>030-1999-0000-0000</t>
  </si>
  <si>
    <t>Remanente Ejercicio 1999</t>
  </si>
  <si>
    <t>030-2000-0000-0000</t>
  </si>
  <si>
    <t>Remanente Ejercicio 2000</t>
  </si>
  <si>
    <t>030-2001-0000-0000</t>
  </si>
  <si>
    <t>Remanente Ejercicio 2001</t>
  </si>
  <si>
    <t>030-2002-0000-0000</t>
  </si>
  <si>
    <t>Remanente Ejercicio 2002</t>
  </si>
  <si>
    <t>030-2003-0000-0000</t>
  </si>
  <si>
    <t>Remanente Ejercicio 2003</t>
  </si>
  <si>
    <t>030-2004-0000-0000</t>
  </si>
  <si>
    <t>Remanente Ejercicio 2004</t>
  </si>
  <si>
    <t>030-2005-0000-0000</t>
  </si>
  <si>
    <t>Remanente Ejercicio 2005</t>
  </si>
  <si>
    <t>030-2006-0000-0000</t>
  </si>
  <si>
    <t>Remanente Ejercicio 2006</t>
  </si>
  <si>
    <t>030-2007-0000-0000</t>
  </si>
  <si>
    <t>Remanente Ejercicio 2007</t>
  </si>
  <si>
    <t>030-2008-0000-0000</t>
  </si>
  <si>
    <t>Remanente Ejercicio 2008</t>
  </si>
  <si>
    <t>030-2009-0000-0000</t>
  </si>
  <si>
    <t>Remanente Ejercicio 2009</t>
  </si>
  <si>
    <t>030-2010-0000-0000</t>
  </si>
  <si>
    <t>Remanente Ejercicio 2010</t>
  </si>
  <si>
    <t>030-2011-0000-0000</t>
  </si>
  <si>
    <t>Remanente Ejercicio 2011</t>
  </si>
  <si>
    <t>030-2012-0000-0000</t>
  </si>
  <si>
    <t>Remanente Ejercicio 2012</t>
  </si>
  <si>
    <t>030-2013-0000-0000</t>
  </si>
  <si>
    <t>Remanente Ejercicio 2013</t>
  </si>
  <si>
    <t>030-2014-0000-0000</t>
  </si>
  <si>
    <t>Remanente Ejercicio 2014</t>
  </si>
  <si>
    <t>030-2015-0000-0000</t>
  </si>
  <si>
    <t>Remanente Ejercicio 2015</t>
  </si>
  <si>
    <t>030-2016-0000-0000</t>
  </si>
  <si>
    <t>Remanente Ejercicio 2016</t>
  </si>
  <si>
    <t>030-2017-0000-0000</t>
  </si>
  <si>
    <t>Remanente Ejercicio 2017</t>
  </si>
  <si>
    <t>030-2018-0000-0000</t>
  </si>
  <si>
    <t>Remanente Ejercicio 2018</t>
  </si>
  <si>
    <t>030-2019-0000-0000</t>
  </si>
  <si>
    <t>Remanente Ejercicio 2019</t>
  </si>
  <si>
    <t>030-2020-0000-0000</t>
  </si>
  <si>
    <t>Remanente Ejercicio 2020</t>
  </si>
  <si>
    <t>301-0000-0000-0000</t>
  </si>
  <si>
    <t>PATRIMONIO</t>
  </si>
  <si>
    <t>301-0001-0000-0000</t>
  </si>
  <si>
    <t>Patrimonio</t>
  </si>
  <si>
    <t>004-0000-0000-0000</t>
  </si>
  <si>
    <t>CUENTA RESULTADOS ACREEDORAS</t>
  </si>
  <si>
    <t>ASIGNACION PRESUPUESTAL</t>
  </si>
  <si>
    <t>401-0000-0000-0000</t>
  </si>
  <si>
    <t>401-0001-0000-0000</t>
  </si>
  <si>
    <t>Ministraciones mensuales</t>
  </si>
  <si>
    <t>401-0002-0000-0000</t>
  </si>
  <si>
    <t>Ampliación Extraordinaria</t>
  </si>
  <si>
    <t>401-0003-0000-0000</t>
  </si>
  <si>
    <t>Partidos Politicos</t>
  </si>
  <si>
    <t>401-0006-0000-0000</t>
  </si>
  <si>
    <t>Ministracion Proceso Electoral</t>
  </si>
  <si>
    <t>401-0008-0000-0000</t>
  </si>
  <si>
    <t>Ministración Gtos de Campaña Part Pol y Candi Inde</t>
  </si>
  <si>
    <t>401-0009-0000-0000</t>
  </si>
  <si>
    <t>Consulta Popular Pacto Fiscal</t>
  </si>
  <si>
    <t>405-0000-0000-0000</t>
  </si>
  <si>
    <t>405-0005-0000-0000</t>
  </si>
  <si>
    <t xml:space="preserve">Intereses BBVA Bancomer </t>
  </si>
  <si>
    <t>406-0000-0000-0000</t>
  </si>
  <si>
    <t>OTROS INGRESOS Y BENEFICIOS VARIOS</t>
  </si>
  <si>
    <t>406-0008-0000-0000</t>
  </si>
  <si>
    <t>Reintegros INE</t>
  </si>
  <si>
    <t>005-0000-0000-0000</t>
  </si>
  <si>
    <t>CUENTA RESULTADOS DEUDORA</t>
  </si>
  <si>
    <t>501-0000-0000-0000</t>
  </si>
  <si>
    <t>GASTO CORRIENTE IEPC JALISCO</t>
  </si>
  <si>
    <t>501-1000-0000-0000</t>
  </si>
  <si>
    <t>501-1000-1131-0000</t>
  </si>
  <si>
    <t>Sueldo Base</t>
  </si>
  <si>
    <t>501-1000-1221-0000</t>
  </si>
  <si>
    <t>Salario al personal eventual</t>
  </si>
  <si>
    <t>501-1000-1321-0000</t>
  </si>
  <si>
    <t>Prima vacacional y dominical</t>
  </si>
  <si>
    <t>501-1000-1322-0000</t>
  </si>
  <si>
    <t>501-1000-1331-0000</t>
  </si>
  <si>
    <t>Remuneraciones  por Horas Extraordinarias</t>
  </si>
  <si>
    <t>501-1000-1345-0000</t>
  </si>
  <si>
    <t xml:space="preserve">Compensaciones adicionales </t>
  </si>
  <si>
    <t>501-1000-1411-0000</t>
  </si>
  <si>
    <t>Cuotas al IMSS por enfermedades y maternidad</t>
  </si>
  <si>
    <t>501-1000-1421-0000</t>
  </si>
  <si>
    <t>Cuotas para la vivienda</t>
  </si>
  <si>
    <t>501-1000-1431-0000</t>
  </si>
  <si>
    <t>501-1000-1432-0000</t>
  </si>
  <si>
    <t>Cuotas para el sistema de ahorro para el retiro</t>
  </si>
  <si>
    <t>501-1000-1441-0000</t>
  </si>
  <si>
    <t>Cuotas para el seguro de vida del personal</t>
  </si>
  <si>
    <t>501-1000-1712-0000</t>
  </si>
  <si>
    <t>Ayuda para despensa</t>
  </si>
  <si>
    <t>501-1000-1715-0000</t>
  </si>
  <si>
    <t>Estímulo por día del servidor público</t>
  </si>
  <si>
    <t>501-2000-0000-0000</t>
  </si>
  <si>
    <t>501-2000-2111-0000</t>
  </si>
  <si>
    <t>Materiales útiles y eq menores de oficina</t>
  </si>
  <si>
    <t>501-2000-2141-0000</t>
  </si>
  <si>
    <t>Materiales, útiles y eq menores de teconología</t>
  </si>
  <si>
    <t>501-2000-2151-0000</t>
  </si>
  <si>
    <t>501-2000-2161-0000</t>
  </si>
  <si>
    <t>Material de limpieza</t>
  </si>
  <si>
    <t>501-2000-2171-0000</t>
  </si>
  <si>
    <t>Materiales y útiles de enseñanza</t>
  </si>
  <si>
    <t>501-2000-2214-0000</t>
  </si>
  <si>
    <t>Prod alimenticios p/pers en instal de dep y ent</t>
  </si>
  <si>
    <t>501-2000-2231-0000</t>
  </si>
  <si>
    <t>501-2000-2441-0000</t>
  </si>
  <si>
    <t>Madera y productos de madera</t>
  </si>
  <si>
    <t>501-2000-2461-0000</t>
  </si>
  <si>
    <t>Material eléctrico y electrónico</t>
  </si>
  <si>
    <t>501-2000-2481-0000</t>
  </si>
  <si>
    <t>Materiales complementarios</t>
  </si>
  <si>
    <t>501-2000-2531-0000</t>
  </si>
  <si>
    <t>501-2000-2612-0000</t>
  </si>
  <si>
    <t xml:space="preserve">Comb,lub y aditivos p/vehículos dest a serv admon </t>
  </si>
  <si>
    <t>501-2000-2721-0000</t>
  </si>
  <si>
    <t>Prendas de seguridad y protección personal</t>
  </si>
  <si>
    <t>501-2000-2911-0000</t>
  </si>
  <si>
    <t>501-2000-2921-0000</t>
  </si>
  <si>
    <t>Refacciones y accesorios menores de edificios</t>
  </si>
  <si>
    <t>501-2000-2931-0000</t>
  </si>
  <si>
    <t xml:space="preserve">Ref y accesorios de mob y eq de admon,edu y recre </t>
  </si>
  <si>
    <t>501-2000-2941-0000</t>
  </si>
  <si>
    <t>Ref y accesorios p/eq de computo y telecomunica</t>
  </si>
  <si>
    <t>501-2000-2961-0000</t>
  </si>
  <si>
    <t>Refacciones y accesorios menores de eq de transpor</t>
  </si>
  <si>
    <t>501-3000-0000-0000</t>
  </si>
  <si>
    <t>501-3000-3111-0000</t>
  </si>
  <si>
    <t>501-3000-3131-0000</t>
  </si>
  <si>
    <t xml:space="preserve">Servicio de agua </t>
  </si>
  <si>
    <t>501-3000-3161-0000</t>
  </si>
  <si>
    <t>Servicio de telecomunicaciones y satelitales</t>
  </si>
  <si>
    <t>501-3000-3171-0000</t>
  </si>
  <si>
    <t>Servicio de acceso a internet, redes y procesamien</t>
  </si>
  <si>
    <t>501-3000-3181-0000</t>
  </si>
  <si>
    <t>501-3000-3221-0000</t>
  </si>
  <si>
    <t>Arrendamiento de edificios</t>
  </si>
  <si>
    <t>501-3000-3271-0000</t>
  </si>
  <si>
    <t>Patentes, regalías y otros</t>
  </si>
  <si>
    <t>501-3000-3331-0000</t>
  </si>
  <si>
    <t>Serv de consultoría administrativa e informática</t>
  </si>
  <si>
    <t>501-3000-3342-0000</t>
  </si>
  <si>
    <t>Capacitación especializada</t>
  </si>
  <si>
    <t>501-3000-3351-0000</t>
  </si>
  <si>
    <t xml:space="preserve">Servicios de investigación científica ydesarrollo </t>
  </si>
  <si>
    <t>501-3000-3362-0000</t>
  </si>
  <si>
    <t>Servicio de impresión de doc y pape oficial</t>
  </si>
  <si>
    <t>501-3000-3363-0000</t>
  </si>
  <si>
    <t>Servicios de imp. de mat info der de opera y admon</t>
  </si>
  <si>
    <t>501-3000-3381-0000</t>
  </si>
  <si>
    <t xml:space="preserve">Servicios de vigilancia </t>
  </si>
  <si>
    <t>501-3000-3411-0000</t>
  </si>
  <si>
    <t>501-3000-3451-0000</t>
  </si>
  <si>
    <t>501-3000-3471-0000</t>
  </si>
  <si>
    <t>501-3000-3511-0000</t>
  </si>
  <si>
    <t>Mant y conser menor de inmuebles p/pres de ser adm</t>
  </si>
  <si>
    <t>501-3000-3521-0000</t>
  </si>
  <si>
    <t>Mant y cons de mob y  eq de admon,edu y recre</t>
  </si>
  <si>
    <t>501-3000-3531-0000</t>
  </si>
  <si>
    <t>Instalación, rep y mant de eq de comp y tec infor</t>
  </si>
  <si>
    <t>501-3000-3551-0000</t>
  </si>
  <si>
    <t>Mant y conser de vehículos terr,aéreos,mar,lac,flu</t>
  </si>
  <si>
    <t>501-3000-3571-0000</t>
  </si>
  <si>
    <t xml:space="preserve">Instalación Reparación y Mtto Maquinaria y Otros </t>
  </si>
  <si>
    <t>501-3000-3581-0000</t>
  </si>
  <si>
    <t>Servicio de limpieza y manejo de desechos</t>
  </si>
  <si>
    <t>501-3000-3591-0000</t>
  </si>
  <si>
    <t>Servicio de Jardinería y Fumigación</t>
  </si>
  <si>
    <t>501-3000-3611-0000</t>
  </si>
  <si>
    <t>Dif por rad, tv y otros medios sobre prog y act gu</t>
  </si>
  <si>
    <t>501-3000-3661-0000</t>
  </si>
  <si>
    <t>Servicio de creación y dif de cont excl por intern</t>
  </si>
  <si>
    <t>501-3000-3711-0000</t>
  </si>
  <si>
    <t>Pasajes aéreos nacionales</t>
  </si>
  <si>
    <t>501-3000-3721-0000</t>
  </si>
  <si>
    <t xml:space="preserve">Pasajes terrestres nacionales </t>
  </si>
  <si>
    <t>501-3000-3751-0000</t>
  </si>
  <si>
    <t>Viáticos en el país</t>
  </si>
  <si>
    <t>501-3000-3791-0000</t>
  </si>
  <si>
    <t>Otros servicios de traslado y hospedaje</t>
  </si>
  <si>
    <t>501-3000-3831-0000</t>
  </si>
  <si>
    <t xml:space="preserve">Congresos y convenciones </t>
  </si>
  <si>
    <t>501-3000-3921-0000</t>
  </si>
  <si>
    <t>501-3000-3941-0000</t>
  </si>
  <si>
    <t>Laudos laborales</t>
  </si>
  <si>
    <t>501-3000-3981-0000</t>
  </si>
  <si>
    <t>Impuesto sobre nóminas y otros que se deriven de u</t>
  </si>
  <si>
    <t>501-5000-0000-0000</t>
  </si>
  <si>
    <t>BIENES MUEBLES INMUEBLES</t>
  </si>
  <si>
    <t>501-5000-5151-0000</t>
  </si>
  <si>
    <t>Equipo de cómputo y tecnología de la información</t>
  </si>
  <si>
    <t>FINANCIAMIENTO PARTIDOS ACTIVIDADES ORDINARIAS</t>
  </si>
  <si>
    <t>502-0000-0000-0000</t>
  </si>
  <si>
    <t>502-0001-0000-0000</t>
  </si>
  <si>
    <t>502-0002-0000-0000</t>
  </si>
  <si>
    <t>502-0005-0000-0000</t>
  </si>
  <si>
    <t>502-0018-0000-0000</t>
  </si>
  <si>
    <t>502-0019-0000-0000</t>
  </si>
  <si>
    <t>502-0021-0000-0000</t>
  </si>
  <si>
    <t>Somos</t>
  </si>
  <si>
    <t>502-0022-0000-0000</t>
  </si>
  <si>
    <t>Encuentro Solidario</t>
  </si>
  <si>
    <t>502-0023-0000-0000</t>
  </si>
  <si>
    <t>502-0024-0000-0000</t>
  </si>
  <si>
    <t>502-0025-0000-0000</t>
  </si>
  <si>
    <t>Redes Sociales Progresistas</t>
  </si>
  <si>
    <t>502-0026-0000-0000</t>
  </si>
  <si>
    <t>Fuerza Por Mexico</t>
  </si>
  <si>
    <t>FINANCIAMIENRO OBTENCIÓN VOTO PARTIDOS</t>
  </si>
  <si>
    <t>503-0000-0000-0000</t>
  </si>
  <si>
    <t>503-0001-0000-0000</t>
  </si>
  <si>
    <t>503-0002-0000-0000</t>
  </si>
  <si>
    <t>503-0003-0000-0000</t>
  </si>
  <si>
    <t>Partido de la Revolución Democrática</t>
  </si>
  <si>
    <t>503-0004-0000-0000</t>
  </si>
  <si>
    <t>503-0005-0000-0000</t>
  </si>
  <si>
    <t>Partido Verde Ecologista</t>
  </si>
  <si>
    <t>503-0018-0000-0000</t>
  </si>
  <si>
    <t>503-0019-0000-0000</t>
  </si>
  <si>
    <t>503-0084-0000-0000</t>
  </si>
  <si>
    <t>Partido Encuentro Solidario</t>
  </si>
  <si>
    <t>503-0085-0000-0000</t>
  </si>
  <si>
    <t>503-0086-0000-0000</t>
  </si>
  <si>
    <t>503-0087-0000-0000</t>
  </si>
  <si>
    <t>Fuerza por México</t>
  </si>
  <si>
    <t>503-0088-0000-0000</t>
  </si>
  <si>
    <t>503-0089-0000-0000</t>
  </si>
  <si>
    <t>503-0112-0000-0000</t>
  </si>
  <si>
    <t>Soy un Ciudadano Libre AC</t>
  </si>
  <si>
    <t>503-0113-0000-0000</t>
  </si>
  <si>
    <t>Sembrando para Cosechar un Futuro Mejor</t>
  </si>
  <si>
    <t>503-0114-0000-0000</t>
  </si>
  <si>
    <t xml:space="preserve">Atotonilco Independiente </t>
  </si>
  <si>
    <t>503-0115-0000-0000</t>
  </si>
  <si>
    <t>Oz por un Autlan Independiente AC</t>
  </si>
  <si>
    <t>503-0116-0000-0000</t>
  </si>
  <si>
    <t>El Bola Capacete</t>
  </si>
  <si>
    <t>503-0117-0000-0000</t>
  </si>
  <si>
    <t>Fredy Rayo AC</t>
  </si>
  <si>
    <t>503-0118-0000-0000</t>
  </si>
  <si>
    <t>Proyecto IST AC</t>
  </si>
  <si>
    <t>503-0119-0000-0000</t>
  </si>
  <si>
    <t>Amigos Aldana</t>
  </si>
  <si>
    <t>503-0120-0000-0000</t>
  </si>
  <si>
    <t xml:space="preserve">Colotlan Independiente </t>
  </si>
  <si>
    <t>503-0121-0000-0000</t>
  </si>
  <si>
    <t xml:space="preserve">Porque tu voz es mi lucha </t>
  </si>
  <si>
    <t>503-0122-0000-0000</t>
  </si>
  <si>
    <t>Pro Natura Ocotlan AC</t>
  </si>
  <si>
    <t>503-0124-0000-0000</t>
  </si>
  <si>
    <t>Voz Ciudadana de Sayula AC</t>
  </si>
  <si>
    <t>503-0126-0000-0000</t>
  </si>
  <si>
    <t>Gustavo Castañeda AC</t>
  </si>
  <si>
    <t>503-0127-0000-0000</t>
  </si>
  <si>
    <t>Zapotitlan Somos Todos</t>
  </si>
  <si>
    <t>503-0128-0000-0000</t>
  </si>
  <si>
    <t>Alejandro Vazquez Unidos por Zapotlan</t>
  </si>
  <si>
    <t>503-0129-0000-0000</t>
  </si>
  <si>
    <t>Fuerza Independiente por Zapotlan</t>
  </si>
  <si>
    <t>503-0130-0000-0000</t>
  </si>
  <si>
    <t xml:space="preserve">Fortaleza Guadalajara </t>
  </si>
  <si>
    <t>503-0131-0000-0000</t>
  </si>
  <si>
    <t>Unidos Independientes por Tequila</t>
  </si>
  <si>
    <t>503-0132-0000-0000</t>
  </si>
  <si>
    <t>Aixcaquema AC</t>
  </si>
  <si>
    <t>506-0000-0000-0000</t>
  </si>
  <si>
    <t>506-1000-0000-0000</t>
  </si>
  <si>
    <t>506-1000-1221-0000</t>
  </si>
  <si>
    <t>506-1000-1321-0000</t>
  </si>
  <si>
    <t>Prima Vacacional y Dominical</t>
  </si>
  <si>
    <t>506-1000-1322-0000</t>
  </si>
  <si>
    <t>506-1000-1331-0000</t>
  </si>
  <si>
    <t>Remuneraciones por horas extraordinarias</t>
  </si>
  <si>
    <t>506-1000-1347-0000</t>
  </si>
  <si>
    <t>Otras compensaciones (gastos de campo)</t>
  </si>
  <si>
    <t>506-1000-1411-0000</t>
  </si>
  <si>
    <t>506-1000-1715-0000</t>
  </si>
  <si>
    <t>Estímulo por el día del Servidor Público</t>
  </si>
  <si>
    <t>506-2000-0000-0000</t>
  </si>
  <si>
    <t>506-2000-2111-0000</t>
  </si>
  <si>
    <t>Materiales, Útiles y Equipos Menores de Oficina</t>
  </si>
  <si>
    <t>506-2000-2141-0000</t>
  </si>
  <si>
    <t>506-2000-2151-0000</t>
  </si>
  <si>
    <t xml:space="preserve">Material Impreso e Información Digital </t>
  </si>
  <si>
    <t>506-2000-2161-0000</t>
  </si>
  <si>
    <t>506-2000-2214-0000</t>
  </si>
  <si>
    <t>Productos Alimenticios p/personal de las instalaci</t>
  </si>
  <si>
    <t>506-2000-2612-0000</t>
  </si>
  <si>
    <t>Combustibles, Lubricantes y Aditivos para Vehículo</t>
  </si>
  <si>
    <t>506-2000-2711-0000</t>
  </si>
  <si>
    <t>Vestuarios y Uniformes</t>
  </si>
  <si>
    <t>506-2000-2921-0000</t>
  </si>
  <si>
    <t>Refacciones y Accesorios Menores de Edificios</t>
  </si>
  <si>
    <t>506-2000-2931-0000</t>
  </si>
  <si>
    <t>Ref y accesorios menores de mobiliario y eq de adm</t>
  </si>
  <si>
    <t>506-2000-2941-0000</t>
  </si>
  <si>
    <t>Ref y accesorios para eq de computo y telecomunica</t>
  </si>
  <si>
    <t>506-2000-2961-0000</t>
  </si>
  <si>
    <t>Ref y accesorios menores de eq de transporte</t>
  </si>
  <si>
    <t>506-3000-0000-0000</t>
  </si>
  <si>
    <t>506-3000-3111-0000</t>
  </si>
  <si>
    <t>506-3000-3131-0000</t>
  </si>
  <si>
    <t>506-3000-3141-0000</t>
  </si>
  <si>
    <t>Servicio telefónico tradicional</t>
  </si>
  <si>
    <t>506-3000-3161-0000</t>
  </si>
  <si>
    <t>506-3000-3171-0000</t>
  </si>
  <si>
    <t>506-3000-3181-0000</t>
  </si>
  <si>
    <t>506-3000-3221-0000</t>
  </si>
  <si>
    <t>Arrendamiento de Edificios</t>
  </si>
  <si>
    <t>506-3000-3231-0000</t>
  </si>
  <si>
    <t xml:space="preserve">Arrendamiento de mob y eq de admon, educacional </t>
  </si>
  <si>
    <t>506-3000-3252-0000</t>
  </si>
  <si>
    <t>Arrendamiento de vehiculos terrestres, aereos, mar</t>
  </si>
  <si>
    <t>506-3000-3271-0000</t>
  </si>
  <si>
    <t>Patentes, Regalías y Otros</t>
  </si>
  <si>
    <t>506-3000-3331-0000</t>
  </si>
  <si>
    <t>Serv consultoria administrativa e informatica</t>
  </si>
  <si>
    <t>506-3000-3342-0000</t>
  </si>
  <si>
    <t>Capacitación Especializada</t>
  </si>
  <si>
    <t>506-3000-3362-0000</t>
  </si>
  <si>
    <t xml:space="preserve">Servicio de impresión de doc y pape ofical </t>
  </si>
  <si>
    <t>506-3000-3363-0000</t>
  </si>
  <si>
    <t>Serv de impresión de material informativo derivado</t>
  </si>
  <si>
    <t>506-3000-3364-0000</t>
  </si>
  <si>
    <t>Servicios relacionados con transcripciones</t>
  </si>
  <si>
    <t>506-3000-3381-0000</t>
  </si>
  <si>
    <t>Servicios de vigilancia</t>
  </si>
  <si>
    <t>506-3000-3471-0000</t>
  </si>
  <si>
    <t>506-3000-3511-0000</t>
  </si>
  <si>
    <t>Mtto y conservacion menor de inmuebles p/prest ser</t>
  </si>
  <si>
    <t>506-3000-3581-0000</t>
  </si>
  <si>
    <t>Servicio de limpieza y desechos</t>
  </si>
  <si>
    <t>506-3000-3611-0000</t>
  </si>
  <si>
    <t xml:space="preserve">Difusión por radio, tv y otros medios de mensajes </t>
  </si>
  <si>
    <t>506-3000-3631-0000</t>
  </si>
  <si>
    <t xml:space="preserve">Serv de creatividad, preproduccion publicidad </t>
  </si>
  <si>
    <t>506-3000-3661-0000</t>
  </si>
  <si>
    <t>Serv de creación y difusion exclusivo por internet</t>
  </si>
  <si>
    <t>506-3000-3691-0000</t>
  </si>
  <si>
    <t>Otros servicios de información</t>
  </si>
  <si>
    <t>506-3000-3711-0000</t>
  </si>
  <si>
    <t>Pasajes aereos nacionales</t>
  </si>
  <si>
    <t>506-3000-3712-0000</t>
  </si>
  <si>
    <t>Pasajes aereos internacionales</t>
  </si>
  <si>
    <t>506-3000-3721-0000</t>
  </si>
  <si>
    <t>Pasajes terrestres nacionales</t>
  </si>
  <si>
    <t>506-3000-3751-0000</t>
  </si>
  <si>
    <t>506-3000-3761-0000</t>
  </si>
  <si>
    <t>Viaticos en el extranjero</t>
  </si>
  <si>
    <t>506-3000-3791-0000</t>
  </si>
  <si>
    <t>506-3000-3831-0000</t>
  </si>
  <si>
    <t>506-3000-3921-0000</t>
  </si>
  <si>
    <t>Otros Impuestos y Derechos</t>
  </si>
  <si>
    <t>506-3000-3981-0000</t>
  </si>
  <si>
    <t>506-4000-0000-0000</t>
  </si>
  <si>
    <t>Transferencias, Asignaciones, Subsidios y otras Ay</t>
  </si>
  <si>
    <t>506-4000-4422-0000</t>
  </si>
  <si>
    <t>Ayudas a pre y premios</t>
  </si>
  <si>
    <t>FINANCIAMIENTO PARTIDOS ACTIVIDADES ESPECIFICAS</t>
  </si>
  <si>
    <t>507-0000-0000-0000</t>
  </si>
  <si>
    <t>507-0001-0000-0000</t>
  </si>
  <si>
    <t>507-0002-0000-0000</t>
  </si>
  <si>
    <t>507-0005-0000-0000</t>
  </si>
  <si>
    <t>Partido Verde Ecologista de  México</t>
  </si>
  <si>
    <t>507-0018-0000-0000</t>
  </si>
  <si>
    <t>507-0019-0000-0000</t>
  </si>
  <si>
    <t>507-0021-0000-0000</t>
  </si>
  <si>
    <t>507-0022-0000-0000</t>
  </si>
  <si>
    <t>507-0023-0000-0000</t>
  </si>
  <si>
    <t>507-0024-0000-0000</t>
  </si>
  <si>
    <t>507-0025-0000-0000</t>
  </si>
  <si>
    <t>507-0026-0000-0000</t>
  </si>
  <si>
    <t>511-0000-0000-0000</t>
  </si>
  <si>
    <t>GASTOS ELECCIONES EXTRAORDINARIAS</t>
  </si>
  <si>
    <t>SERVICIOS PERSONALES ( Elecciones Extraordinaria )</t>
  </si>
  <si>
    <t>511-1000-1221-0000</t>
  </si>
  <si>
    <t>Salarios al Personal Eventual</t>
  </si>
  <si>
    <t>511-1000-1321-0000</t>
  </si>
  <si>
    <t>511-1000-1322-0000</t>
  </si>
  <si>
    <t>511-1000-1331-0000</t>
  </si>
  <si>
    <t>Remuneraciones por Horas Extraordinarias</t>
  </si>
  <si>
    <t>511-1000-1411-0000</t>
  </si>
  <si>
    <t>Cuotas al IMSS por Enfermedades y Maternidad</t>
  </si>
  <si>
    <t>MATERIALES Y SUMINISTROS ( Elecciones Extraordin )</t>
  </si>
  <si>
    <t>511-2000-0000-0000</t>
  </si>
  <si>
    <t>511-2000-2111-0000</t>
  </si>
  <si>
    <t>511-2000-2141-0000</t>
  </si>
  <si>
    <t xml:space="preserve">Materiales, Útiles y Eq Menores de Tec de la Info </t>
  </si>
  <si>
    <t>511-2000-2151-0000</t>
  </si>
  <si>
    <t>Material Impreso e Información Digital</t>
  </si>
  <si>
    <t>511-2000-2214-0000</t>
  </si>
  <si>
    <t>Prod Alimenticios para el Pnal en las Inst de depe</t>
  </si>
  <si>
    <t>511-2000-2461-0000</t>
  </si>
  <si>
    <t>Material Electrico y Electronico</t>
  </si>
  <si>
    <t>511-2000-2481-0000</t>
  </si>
  <si>
    <t>511-2000-2612-0000</t>
  </si>
  <si>
    <t>Combustibles, Lubricantes y Aditivos  para Vehicul</t>
  </si>
  <si>
    <t>511-2000-2911-0000</t>
  </si>
  <si>
    <t>Herramientas Menores</t>
  </si>
  <si>
    <t>511-2000-2921-0000</t>
  </si>
  <si>
    <t>511-2000-2931-0000</t>
  </si>
  <si>
    <t>Refac y Accesorios Menores de Mob y Eq Admon</t>
  </si>
  <si>
    <t>511-2000-2941-0000</t>
  </si>
  <si>
    <t>Refac y Accesorios Eq Computo y Telecomunicaciones</t>
  </si>
  <si>
    <t>SERVICIOS GENERALES (Elecciones Extraordinarias)</t>
  </si>
  <si>
    <t>511-3000-0000-0000</t>
  </si>
  <si>
    <t>511-3000-3111-0000</t>
  </si>
  <si>
    <t>Servicio de Energia Electrica</t>
  </si>
  <si>
    <t>511-3000-3131-0000</t>
  </si>
  <si>
    <t>Servicio de Agua</t>
  </si>
  <si>
    <t>511-3000-3161-0000</t>
  </si>
  <si>
    <t>Serv de Telecomunicaciones y Satelitales</t>
  </si>
  <si>
    <t>511-3000-3171-0000</t>
  </si>
  <si>
    <t>Serv Acceso Internet,Redes y Procesamiento de Info</t>
  </si>
  <si>
    <t>511-3000-3181-0000</t>
  </si>
  <si>
    <t>Servicio Postal</t>
  </si>
  <si>
    <t>511-3000-3221-0000</t>
  </si>
  <si>
    <t>511-3000-3231-0000</t>
  </si>
  <si>
    <t xml:space="preserve">Arrendamiento de Mob y Eq de Admon, Educacional </t>
  </si>
  <si>
    <t>511-3000-3252-0000</t>
  </si>
  <si>
    <t xml:space="preserve">Arrendamiento de Vehículos Terrestres,Aereso,Mar </t>
  </si>
  <si>
    <t>511-3000-3271-0000</t>
  </si>
  <si>
    <t>Patentes, Regalias y Otros</t>
  </si>
  <si>
    <t>511-3000-3363-0000</t>
  </si>
  <si>
    <t>Serv de Impresion de Mat Infor Derivado Operacion</t>
  </si>
  <si>
    <t>511-3000-3364-0000</t>
  </si>
  <si>
    <t>Serv Relacionados con Transcripciones</t>
  </si>
  <si>
    <t>511-3000-3511-0000</t>
  </si>
  <si>
    <t>511-3000-3551-0000</t>
  </si>
  <si>
    <t>Mtto.conservación de vehiculos</t>
  </si>
  <si>
    <t>511-3000-3611-0000</t>
  </si>
  <si>
    <t>Dif por rad tv y otros medios sobre prog y act gu</t>
  </si>
  <si>
    <t>511-3000-3631-0000</t>
  </si>
  <si>
    <t>Servicios de creatividad, preproducción y producci</t>
  </si>
  <si>
    <t>511-3000-3661-0000</t>
  </si>
  <si>
    <t>Serv de creación y dif de contenido exclu internet</t>
  </si>
  <si>
    <t>511-3000-3691-0000</t>
  </si>
  <si>
    <t>511-3000-3751-0000</t>
  </si>
  <si>
    <t>Viaticos en el pais</t>
  </si>
  <si>
    <t>511-3000-3831-0000</t>
  </si>
  <si>
    <t>511-3000-3921-0000</t>
  </si>
  <si>
    <t>511-3000-3981-0000</t>
  </si>
  <si>
    <t>Impuestos sobre nominas y otros que deriv rel lab</t>
  </si>
  <si>
    <t>512-0000-0000-0000</t>
  </si>
  <si>
    <t>ASIG PRESUP A ÓRG AUTÓNOMOS P/TRANS, ASIG Y SUBSID</t>
  </si>
  <si>
    <t>512-4000-0000-0000</t>
  </si>
  <si>
    <t>Asignaciones Presupuestales a Órganos Autónomos</t>
  </si>
  <si>
    <t>512-4000-4144-0000</t>
  </si>
  <si>
    <t>Asig Presup a Órg Autónomos p/ trans, asig, subsid</t>
  </si>
  <si>
    <t>513-0000-0000-0000</t>
  </si>
  <si>
    <t>CONSULTA PACTO FISCAL</t>
  </si>
  <si>
    <t>513-1000-0000-0000</t>
  </si>
  <si>
    <t>513-1000-1221-0000</t>
  </si>
  <si>
    <t>Salarios al personal eventual</t>
  </si>
  <si>
    <t>513-1000-1321-0000</t>
  </si>
  <si>
    <t>513-1000-1322-0000</t>
  </si>
  <si>
    <t>513-1000-1411-0000</t>
  </si>
  <si>
    <t>513-2000-0000-0000</t>
  </si>
  <si>
    <t>513-2000-2111-0000</t>
  </si>
  <si>
    <t>Materiales, utiles y equip menores de oficina</t>
  </si>
  <si>
    <t>513-2000-2531-0000</t>
  </si>
  <si>
    <t>Medicinas y productos farmaceuticos</t>
  </si>
  <si>
    <t>513-2000-2612-0000</t>
  </si>
  <si>
    <t>Combustibles, lubricantes y aditivos p/vehiculos</t>
  </si>
  <si>
    <t>513-2000-2941-0000</t>
  </si>
  <si>
    <t>Refacciones y accesorios equip computo y telecomun</t>
  </si>
  <si>
    <t>513-3000-0000-0000</t>
  </si>
  <si>
    <t>513-3000-3151-0000</t>
  </si>
  <si>
    <t>Servicio de telefonia celular</t>
  </si>
  <si>
    <t>513-3000-3363-0000</t>
  </si>
  <si>
    <t>Serv impresion material infor operac y admin</t>
  </si>
  <si>
    <t>513-3000-3611-0000</t>
  </si>
  <si>
    <t>Difusion por rad, tv y otros med mensajes gubernam</t>
  </si>
  <si>
    <t>513-3000-3751-0000</t>
  </si>
  <si>
    <t>513-4000-0000-0000</t>
  </si>
  <si>
    <t>TRANSFERENCIAS, ASIGNACIONES, SUBSIDIOS Y OTRAS</t>
  </si>
  <si>
    <t>513-4000-4422-0000</t>
  </si>
  <si>
    <t>111-5-00-0000</t>
  </si>
  <si>
    <t>111-6-01-0000</t>
  </si>
  <si>
    <t>BIENES MUEBLES</t>
  </si>
  <si>
    <t>LICENCIA</t>
  </si>
  <si>
    <t>OTROS DOCUMENTOS POR PAGAR</t>
  </si>
  <si>
    <t xml:space="preserve">PRERROGATIVAS </t>
  </si>
  <si>
    <t>501-4000-0000-0000</t>
  </si>
  <si>
    <t xml:space="preserve">TRANSFERENCIAS Y ASIGNACIONES </t>
  </si>
  <si>
    <t>502-5000-0000-0000</t>
  </si>
  <si>
    <t>515-1-0000-0000</t>
  </si>
  <si>
    <t>Estimaciones, Depreciaciones,Deteriores, Obs.Amort</t>
  </si>
  <si>
    <t>B</t>
  </si>
  <si>
    <t>C</t>
  </si>
  <si>
    <t>A</t>
  </si>
  <si>
    <t>D</t>
  </si>
  <si>
    <t>E</t>
  </si>
  <si>
    <t>F</t>
  </si>
  <si>
    <t>G</t>
  </si>
  <si>
    <t>H</t>
  </si>
  <si>
    <t>I</t>
  </si>
  <si>
    <t>GASTO CORRIENTE</t>
  </si>
  <si>
    <t>FINANCTO. ACT. ORD.</t>
  </si>
  <si>
    <t>FINANCTO. ACT. ESP.</t>
  </si>
  <si>
    <t>508-0000-0000-0000</t>
  </si>
  <si>
    <t>GASTOS  DEPRECIACION Y AMORTIZACION</t>
  </si>
  <si>
    <t>Total cuentas no impresas</t>
  </si>
  <si>
    <t xml:space="preserve">Sumas Iguales: </t>
  </si>
  <si>
    <t xml:space="preserve">'1,035,190,806.14 </t>
  </si>
  <si>
    <t xml:space="preserve">'1,061,390,688.74 </t>
  </si>
  <si>
    <t>ESTADOS E INFORMACIÓN CONTABLE</t>
  </si>
  <si>
    <t>CUENTA PÚBLICA 2024</t>
  </si>
  <si>
    <t>Instituto Electoral y de Participación Ciudadana</t>
  </si>
  <si>
    <t>Estado de Actividades</t>
  </si>
  <si>
    <t>Del 01-01-2024 al 31-12-2024</t>
  </si>
  <si>
    <t>(Cifras en Pesos)</t>
  </si>
  <si>
    <t>Concepto</t>
  </si>
  <si>
    <t>INGRESOS Y OTROS BENEFICIOS</t>
  </si>
  <si>
    <t>Ingresos de Gestión</t>
  </si>
  <si>
    <t>Impuestos</t>
  </si>
  <si>
    <t>Cuotas y Aportaciones de Seguridad Social</t>
  </si>
  <si>
    <t xml:space="preserve">Contribuciones de Mejoras </t>
  </si>
  <si>
    <t>Derechos</t>
  </si>
  <si>
    <t>Productos</t>
  </si>
  <si>
    <t>Aprovechamientos</t>
  </si>
  <si>
    <t>Ingresos por Venta de Bienes y Prestación de Servicios</t>
  </si>
  <si>
    <t>Participaciones, Aportaciones, Convenios, Incentivos Derivados de la Colaboración Fiscal, Fondos Distintos de Aportaciones, Transferencias, Asignaciones, Subsidios y Subvenciones, y Pensiones y Jubilaciones</t>
  </si>
  <si>
    <t>Participaciones, Aportaciones, Convenios, Incentivos Derivados de la Colaboración Fiscal y Fondos Distintos de Aportaciones</t>
  </si>
  <si>
    <t>Transferencias, Asignaciones, Subsidios y Subvenciones, y Pensiones y Jubilaciones</t>
  </si>
  <si>
    <t>Otros Ingresos y Beneficios</t>
  </si>
  <si>
    <t>Ingresos Financieros</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</si>
  <si>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</si>
  <si>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</si>
  <si>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</si>
  <si>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</si>
  <si>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</si>
  <si>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</si>
  <si>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</si>
  <si>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</si>
  <si>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</si>
  <si>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</si>
  <si>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Asignaciones, Subsidios y Otras Ayudas</t>
  </si>
  <si>
    <t>Transferencias Internas y Asignaciones al Sector Público</t>
  </si>
  <si>
    <t>Transferencias al Resto del Sector Público</t>
  </si>
  <si>
    <t>Subsidios y Subvenciones</t>
  </si>
  <si>
    <t>Pensiones y Jubilaciones</t>
  </si>
  <si>
    <t>Transferencias a Fideicomisos, Mandatos y Contratos Análogos</t>
  </si>
  <si>
    <t>Transferencias a la Seguridad Social</t>
  </si>
  <si>
    <t>Donativos</t>
  </si>
  <si>
    <t>Transferencias al Exterior</t>
  </si>
  <si>
    <t xml:space="preserve">Participaciones y Aportaciones </t>
  </si>
  <si>
    <t>Participaciones</t>
  </si>
  <si>
    <t>Aportaciones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</si>
  <si>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</si>
  <si>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</si>
  <si>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</si>
  <si>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</si>
  <si>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</si>
  <si>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</si>
  <si>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</si>
  <si>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</si>
  <si>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</si>
  <si>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</si>
  <si>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Otros Gastos</t>
  </si>
  <si>
    <t>Inversión Pública</t>
  </si>
  <si>
    <t>Inversión Pública no Capitalizable</t>
  </si>
  <si>
    <t>Total de Gastos y Otras Pérdidas</t>
  </si>
  <si>
    <t>Resultados del Ejercicio (Ahorro/Desahorro)</t>
  </si>
  <si>
    <t>Bajo protesta de decir verdad declaramos que los Estados Financieros y sus notas, son razonablemente correctos y son responsabilidad del emisor.</t>
  </si>
  <si>
    <t>Estado de Situación Financiera</t>
  </si>
  <si>
    <t>Al 31-12-2024</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</si>
  <si>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</si>
  <si>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</si>
  <si>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</si>
  <si>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</si>
  <si>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</si>
  <si>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</si>
  <si>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</si>
  <si>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</si>
  <si>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Inventarios</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</si>
  <si>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</si>
  <si>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</si>
  <si>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</si>
  <si>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</si>
  <si>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</si>
  <si>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</si>
  <si>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</si>
  <si>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</si>
  <si>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</si>
  <si>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</si>
  <si>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</si>
  <si>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Inversiones Financieras a Largo Plazo</t>
  </si>
  <si>
    <t>Pasivo No Circulante</t>
  </si>
  <si>
    <t>Derechos a Recibir Efectivo o Equivalentes a Largo Plazo</t>
  </si>
  <si>
    <t>Cuentas por Pagar a Largo Plazo</t>
  </si>
  <si>
    <t>Bienes Inmuebles, Infraestructura y Construcciones en Proceso</t>
  </si>
  <si>
    <t>Documentos por Pagar a Largo Plazo</t>
  </si>
  <si>
    <t>Bienes Muebles</t>
  </si>
  <si>
    <t>Deuda Pública a Largo Plazo</t>
  </si>
  <si>
    <t>Activos Intangibles</t>
  </si>
  <si>
    <t>Pasivos Diferidos a Largo Plazo</t>
  </si>
  <si>
    <t>Depreciación, Deterioro y Amortización Acumulada de Bienes</t>
  </si>
  <si>
    <t>Fondos y Bienes de Terceros en Garantía y/o Administración a Largo Plazo</t>
  </si>
  <si>
    <t>Activos Diferidos</t>
  </si>
  <si>
    <t>Provisiones a Largo Plazo</t>
  </si>
  <si>
    <t>Estimación por Pérdida o Deterioro de Activos no Circulantes</t>
  </si>
  <si>
    <t>Otros Activos no Circulantes</t>
  </si>
  <si>
    <t>Total de Pasivos No Circulantes</t>
  </si>
  <si>
    <t>Total de Activos No Circulantes</t>
  </si>
  <si>
    <t>Total del Pasivo</t>
  </si>
  <si>
    <t>Total del Activo</t>
  </si>
  <si>
    <t>HACIENDA PÚBLICA/PATRIMONIO</t>
  </si>
  <si>
    <t>Hacienda Pública/Patrimonio Contribuido</t>
  </si>
  <si>
    <t>Donaciones de Capital</t>
  </si>
  <si>
    <t>Actualización de la Hacienda Pública/Patrimonio</t>
  </si>
  <si>
    <t>Hacienda Pública/Patrimonio Generado</t>
  </si>
  <si>
    <t>Resultados del Ejercicio (Ahorro/ Desahorro)</t>
  </si>
  <si>
    <t>Resultados de Ejercicios Anteriores</t>
  </si>
  <si>
    <t>Revalúos</t>
  </si>
  <si>
    <t>Reservas</t>
  </si>
  <si>
    <t>Rectificaciones de Resultados de Ejercicios Anteriores</t>
  </si>
  <si>
    <t>Exceso o Insuficiencia en la Actualización de la Hacienda Pública/Patrimonio</t>
  </si>
  <si>
    <t>Resultado por Posición Monetaria</t>
  </si>
  <si>
    <t>Resultado por Tenencia de Activos no Monetarios</t>
  </si>
  <si>
    <t>Total Hacienda Pública/Patrimonio</t>
  </si>
  <si>
    <t>Total del Pasivo y Hacienda Pública/Patrimonio</t>
  </si>
  <si>
    <t>Estado de Variación en la Hacienda Pública</t>
  </si>
  <si>
    <t>Hacienda Pública / Patrimonio Contribuido</t>
  </si>
  <si>
    <t>Hacienda Pública / Patrimonio Generado de Ejercicios Anteriores</t>
  </si>
  <si>
    <t>Hacienda Pública / Patrimonio Generado del Ejercicio</t>
  </si>
  <si>
    <t>Exceso o Insuficiencia en la Actualización de la Hacienda Pública / Patrimonio</t>
  </si>
  <si>
    <t>Total</t>
  </si>
  <si>
    <t>Hacienda Pública/Patrimonio Contribuido Neto de 2023</t>
  </si>
  <si>
    <t>Hacienda Pública/Patrimonio Generado Neto de 2023</t>
  </si>
  <si>
    <t>Exceso o Insuficiencia en la Actualización de la Hacienda Pública/Patrimonio Neto de 2023</t>
  </si>
  <si>
    <t>Hacienda Pública/Patrimonio Neto Final de 2023</t>
  </si>
  <si>
    <t>Cambios en la Hacienda Pública/Patrimonio Contribuido Neto de 2024</t>
  </si>
  <si>
    <t>Variaciones de la Hacienda Pública/Patrimonio Generado Neto de 2024</t>
  </si>
  <si>
    <t>Cambios en el Exceso o Insuficiencia en la Actualización de la Hacienda Pública/Patrimonio Neto de 2024</t>
  </si>
  <si>
    <t>Hacienda Pública/Patrimonio Neto Final de 2024</t>
  </si>
  <si>
    <t>Estado de Cambios en la Situación Financiera</t>
  </si>
  <si>
    <t>Origen</t>
  </si>
  <si>
    <t>Aplicación</t>
  </si>
  <si>
    <t>HACIENDA PUBLICA/PATRIMONIO</t>
  </si>
  <si>
    <t>Instituto Electoral y de Participación Ciudadana del Estado de Jalsico</t>
  </si>
  <si>
    <t>Estado de Flujos de Efectivo</t>
  </si>
  <si>
    <t xml:space="preserve">Flujos de Efectivo de las Actividades de Operación </t>
  </si>
  <si>
    <t>Contribuciones de Mejoras</t>
  </si>
  <si>
    <t>Otros Orígenes de Operación</t>
  </si>
  <si>
    <t>Transferencias al resto del Sector Público</t>
  </si>
  <si>
    <t xml:space="preserve">Subsidios y Subvenciones </t>
  </si>
  <si>
    <t xml:space="preserve">Participaciones </t>
  </si>
  <si>
    <t>Otras Aplicaciones de Operación</t>
  </si>
  <si>
    <t>Flujos Netos de Efectivo por Actividades de Operación</t>
  </si>
  <si>
    <t>Flujos de Efectivo de las Actividades de Inversión</t>
  </si>
  <si>
    <t>Otros Orígenes de Inversión</t>
  </si>
  <si>
    <t>Otras Aplicaciones de Inversión</t>
  </si>
  <si>
    <t>Flujos Netos de Efectivo por Actividades de Inversión</t>
  </si>
  <si>
    <t>Flujos de Efectivo de las Actividades de Financiamiento</t>
  </si>
  <si>
    <t>Endeudamiento Neto</t>
  </si>
  <si>
    <t>Interno</t>
  </si>
  <si>
    <t>Externo</t>
  </si>
  <si>
    <t>Otros Orígenes de Financiamiento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</si>
  <si>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</si>
  <si>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</si>
  <si>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</si>
  <si>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</si>
  <si>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</si>
  <si>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</si>
  <si>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INSTITUTO ELECTORAL Y DE PARTICIPACIÓN CIUDADANA DEL ESTADO DE JALISCO
Corte de información al 31 de diciembre del 2024
Informe sobre Pasivos Contingentes</t>
  </si>
  <si>
    <t>Año</t>
  </si>
  <si>
    <t>No de casos</t>
  </si>
  <si>
    <t>Exp. No.</t>
  </si>
  <si>
    <t>Estatus</t>
  </si>
  <si>
    <t>Total  Costo Financiero</t>
  </si>
  <si>
    <t>V/2489/2024</t>
  </si>
  <si>
    <t>Admitido, en fase de instrucción</t>
  </si>
  <si>
    <t>$3'679,640.64</t>
  </si>
  <si>
    <t>Bajo protesta de decir la verdad declaramos que los Estados Financieros y sus notas, son razonablemente correctos y son responsabilidad del emisor.</t>
  </si>
  <si>
    <t>INSTITUTO ELECTORAL Y DE PARTICIPACIÓN CIUDADANA DEL ESTADO DE JALISCO</t>
  </si>
  <si>
    <t>Estado Analitico del Activo</t>
  </si>
  <si>
    <t>Del 01 de enero al 31 de diciembre del 2024
(Cifras en pesos)</t>
  </si>
  <si>
    <t>Saldo Inicial 
1</t>
  </si>
  <si>
    <t>Cargos del Periodo 
2</t>
  </si>
  <si>
    <t>Abonos del Periodo 
3</t>
  </si>
  <si>
    <t>Saldo Final
4 (1+2-3)</t>
  </si>
  <si>
    <t>Variación del Periodo
(4-1)</t>
  </si>
  <si>
    <t/>
  </si>
  <si>
    <t>INSITUTO ELECTORAL Y DE PARTICIPACIÓN CIUDADANA DEL ESTADO DE JALISCO
Estado Analítico de la Deuda y Otros Pasivos
Del 01 de enero al 31 de diciembre del 2024
(Cifras en pesos)</t>
  </si>
  <si>
    <t>Denominación de las Deudas</t>
  </si>
  <si>
    <t>Moneda de Contratación</t>
  </si>
  <si>
    <t>Institución o País Acreedor</t>
  </si>
  <si>
    <t>Saldo Inicial del Periodo</t>
  </si>
  <si>
    <t>Saldo Final del Periodo</t>
  </si>
  <si>
    <t>DEUDA PÚBLICA</t>
  </si>
  <si>
    <t>Corto Plazo</t>
  </si>
  <si>
    <t>Deuda Interna</t>
  </si>
  <si>
    <t>Instituciones de Crédito</t>
  </si>
  <si>
    <t>Títulos y Valores</t>
  </si>
  <si>
    <t>Arrendamientos Financieros</t>
  </si>
  <si>
    <t>Deuda Externa</t>
  </si>
  <si>
    <t>Organismos Financieros Internacionales</t>
  </si>
  <si>
    <t>Deuda Bilateral</t>
  </si>
  <si>
    <t xml:space="preserve">Subtotal de Deuda Pública a Corto Plazo </t>
  </si>
  <si>
    <t>Largo Plazo</t>
  </si>
  <si>
    <t xml:space="preserve">Subtotal de Deuda Pública a Largo Plazo  </t>
  </si>
  <si>
    <t xml:space="preserve">Total de Otros Pasivos </t>
  </si>
  <si>
    <t xml:space="preserve">Total de Deuda Pública y Otros Pasivos  </t>
  </si>
  <si>
    <t>INSTITUTO ELECTORAL  Y DE PARTICIPACIÓN CIUDADANA DEL ESTADO DE JALISCO</t>
  </si>
  <si>
    <t>Informe de Pasivos Contingentes Detallado</t>
  </si>
  <si>
    <t xml:space="preserve"> Corte de Información al 31 de diciembre del 2023</t>
  </si>
  <si>
    <t>No.</t>
  </si>
  <si>
    <t>NOMBRE</t>
  </si>
  <si>
    <t>NOMBRE DE LA PLAZA</t>
  </si>
  <si>
    <t>FECHA DE TERMINO DE RELACIÓN LABORAL</t>
  </si>
  <si>
    <t>FECHA DE DEMANDA</t>
  </si>
  <si>
    <t>ESTATUS</t>
  </si>
  <si>
    <t>SEGUIMIENTO</t>
  </si>
  <si>
    <t>CÁLCULO FINANCIERO AL 31  DE DICIEMBRE 2023</t>
  </si>
  <si>
    <t xml:space="preserve">JUSTIFICACIÓN DE CUANTIFICACIÓN  </t>
  </si>
  <si>
    <t>FECHA DE ÚLTIMA GESTIÓN</t>
  </si>
  <si>
    <t>NOTA</t>
  </si>
  <si>
    <t>NÚMERO DE EXPEDIENTE</t>
  </si>
  <si>
    <t xml:space="preserve">SALARIO MENSUAL E INTERES MENSUAL </t>
  </si>
  <si>
    <t>TECHNICAL TRAZOS Y PROYECTOS S.A. DE C.V.</t>
  </si>
  <si>
    <t>DEVOLUCION DE DEPOSITO LOPEZ COTILLA 2135</t>
  </si>
  <si>
    <t> N/A</t>
  </si>
  <si>
    <t>SE DICTO SENTENCIA FAVORABLE PARA EL IEPC. EN EJECUCION</t>
  </si>
  <si>
    <t>SE SOLICITÓ EJECUCIÓN DE SENTENCIA, SE CONCEDIÓ TÉRMINO COMÚN A LAS PARTES, NO CUMPLIÓ, SE PROMUEVE PARA EJECUCIÓN FORZOSA</t>
  </si>
  <si>
    <t>102/2023 JUZGADO 3° CIVIL</t>
  </si>
  <si>
    <t>PAGO DE LO INDEBIDO</t>
  </si>
  <si>
    <t>NO SE LLEGÓ A ACUERDO EN CITA CONCILIATORIA</t>
  </si>
  <si>
    <t>SE DECLARÓ CONCLUIDA LA ETAPA CONCILIATORIA, SE PROMUEVE PARA QUE SEÑALE FECHA PARA DESAHOGO DE PRUEBAS</t>
  </si>
  <si>
    <t>301/2023 4°CIVIL</t>
  </si>
  <si>
    <t>V Y V PROYECTOS S.A. DE C.V.</t>
  </si>
  <si>
    <t>DEVOLUCION DE DEPOSITO CALLE VOLCAN HUEYTEPEC 5575</t>
  </si>
  <si>
    <t>SE EMPLAZÓ A LA DEMANDADA EN DIVERSO DOMICILIO DE EL SALTO, JAL</t>
  </si>
  <si>
    <t>PRESENTÓ CONTESTACIÓN, PENDIENTE CITA CONCILIATORIA</t>
  </si>
  <si>
    <t>301/2023 7°c</t>
  </si>
  <si>
    <t>DEVOLUCION DE DEPOSITO CALLE EL ZAPOTE 850</t>
  </si>
  <si>
    <t>SE DECLARÓ CONCLUIDA LA ETAPA CONCILIATORIA, SE DIO VISTA AL AGENTE SOCIAL PORQUE EL DEMANDADO ES DE LA TERCERA EDAD, SE PROMUEVE PARA QUE SEÑALE FECHA PARA DESAHOGO DE PRUEBAS</t>
  </si>
  <si>
    <t>327/2023 12° CIVIL</t>
  </si>
  <si>
    <t>ESTADOS E INFORMES PRESUPUESTARIOS</t>
  </si>
  <si>
    <t>Estado Analitico de Ingresos</t>
  </si>
  <si>
    <t>Del 01 de enero al 31 de diciembre del 2024</t>
  </si>
  <si>
    <t>Ingreso</t>
  </si>
  <si>
    <t>Diferencia</t>
  </si>
  <si>
    <t>Estimado</t>
  </si>
  <si>
    <t>Ampliaciones y Reducciones</t>
  </si>
  <si>
    <t>Modificado</t>
  </si>
  <si>
    <t>Devengado</t>
  </si>
  <si>
    <t>Recaudado</t>
  </si>
  <si>
    <t>(1)</t>
  </si>
  <si>
    <t>(2)</t>
  </si>
  <si>
    <t>(3= 1 + 2)</t>
  </si>
  <si>
    <t>(4)</t>
  </si>
  <si>
    <t>(5)</t>
  </si>
  <si>
    <t>(6= 5 - 1 )</t>
  </si>
  <si>
    <t>Ingresos por Venta de Bienes, Prestación de Servicios y Otros Ingresos</t>
  </si>
  <si>
    <t xml:space="preserve">Participaciones, Aportaciones, Convenios, Incentivos Derivados de la Colaboración Fiscal y Fondos Distintos de Aportaciones </t>
  </si>
  <si>
    <t>Transferencias, Asignaciones, Subsidios y Subvenciones, y Pensiones y Jubilaciones (Operación IEPC y Financiamiento Partidos Politicos)</t>
  </si>
  <si>
    <t xml:space="preserve">Ingresos Derivados  de Financiamientos </t>
  </si>
  <si>
    <t>Ingresos excedentes</t>
  </si>
  <si>
    <t>Estado Analítico de Ingresos Por Fuente de Financiamiento</t>
  </si>
  <si>
    <t>Ingresos del Poder Ejecutivo Federal o Estatal y de los Municipios</t>
  </si>
  <si>
    <t>Ingresos de los Entes Públicos de los Poderes Legislativo y Judicial, de los Órganos Autónomos y del Sector Paraestatal o Paramunicipal, así como de las Empresas Productivas del Estado</t>
  </si>
  <si>
    <t>Transferencias, Asignaciones, Subsidios y Subvenciones, y Pensiones y Jubilaciones (Incluye financiamiento a los partidos politicos)</t>
  </si>
  <si>
    <t xml:space="preserve">Estado Analitico del ejercicio del Presupuesto de Egresos </t>
  </si>
  <si>
    <t>Egresos</t>
  </si>
  <si>
    <t>Aprobado</t>
  </si>
  <si>
    <t>Ampliaciones/ (Reducciones)</t>
  </si>
  <si>
    <t>Pagado</t>
  </si>
  <si>
    <t>3 = (1 + 2 )</t>
  </si>
  <si>
    <t>6 = ( 3 - 4 )</t>
  </si>
  <si>
    <t>PODER EJECUTIVO</t>
  </si>
  <si>
    <t>PODER LEGISTIVO</t>
  </si>
  <si>
    <t>PODER JUDICIAL</t>
  </si>
  <si>
    <t>ORGANISMOS AUTÓNOMOS</t>
  </si>
  <si>
    <t>Estado Analítico del Ejercicio del Presupuesto de Egresos</t>
  </si>
  <si>
    <t>Clasificación Económica (por Tipo de Gasto)</t>
  </si>
  <si>
    <t>Subejercicio</t>
  </si>
  <si>
    <t>Gasto Corriente</t>
  </si>
  <si>
    <t>Gasto de Capital</t>
  </si>
  <si>
    <t>Amortización de la Deuda y Disminución de Pasivos</t>
  </si>
  <si>
    <t>Remuneraciones al Personal de Carácter Permanente</t>
  </si>
  <si>
    <t>Remuneraciones al Personal de Carácter Transitorio</t>
  </si>
  <si>
    <t>Remuneraciones Adicionales y Especiales</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</si>
  <si>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</si>
  <si>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</si>
  <si>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</si>
  <si>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</si>
  <si>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</si>
  <si>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</si>
  <si>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</si>
  <si>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</si>
  <si>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</si>
  <si>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</si>
  <si>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Herramientas, Refacciones y Accesorios Menores</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</si>
  <si>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</si>
  <si>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</si>
  <si>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</si>
  <si>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</si>
  <si>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</si>
  <si>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</si>
  <si>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</si>
  <si>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</si>
  <si>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</si>
  <si>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</si>
  <si>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</si>
  <si>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</si>
  <si>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</si>
  <si>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</si>
  <si>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</si>
  <si>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</si>
  <si>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</si>
  <si>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</si>
  <si>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</si>
  <si>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</si>
  <si>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</si>
  <si>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</si>
  <si>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</si>
  <si>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</si>
  <si>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</si>
  <si>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</si>
  <si>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Amortización de la Deuda Pública</t>
  </si>
  <si>
    <t>Adeudos de Ejercicios Fiscales Anteriores (Adefas)</t>
  </si>
  <si>
    <t>Gobierno</t>
  </si>
  <si>
    <t>Legislación</t>
  </si>
  <si>
    <t>Justicia</t>
  </si>
  <si>
    <t>Coordinación de la Política de Gobierno</t>
  </si>
  <si>
    <t>Relaciones Exteriores</t>
  </si>
  <si>
    <t>Asuntos Financieros y Hacendarios</t>
  </si>
  <si>
    <t>Seguridad Nacional</t>
  </si>
  <si>
    <t>Asuntos de Orden Público y de Seguridad Interior</t>
  </si>
  <si>
    <t>Protección Ambiental</t>
  </si>
  <si>
    <t>Vivienda y Servicios a la Comunidad</t>
  </si>
  <si>
    <t>Salud</t>
  </si>
  <si>
    <t>Recreación, Cultura y Otras Manifestaciones Sociales</t>
  </si>
  <si>
    <t>Educación</t>
  </si>
  <si>
    <t>Protección Social</t>
  </si>
  <si>
    <t>Otros Asuntos Sociales</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</si>
  <si>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</si>
  <si>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</si>
  <si>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</si>
  <si>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</si>
  <si>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</si>
  <si>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</si>
  <si>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</si>
  <si>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</si>
  <si>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</si>
  <si>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</si>
  <si>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</si>
  <si>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</si>
  <si>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</si>
  <si>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</si>
  <si>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Identificación de Crédito o Instrumento</t>
  </si>
  <si>
    <t>Contratación / Colocación</t>
  </si>
  <si>
    <t>Amortización</t>
  </si>
  <si>
    <t>C = A - B</t>
  </si>
  <si>
    <t>Créditos Bancarios</t>
  </si>
  <si>
    <t>Total Créditos Bancarios</t>
  </si>
  <si>
    <t>Otros Instrumentos de Deuda</t>
  </si>
  <si>
    <t>Total Otros Instrumentos de Deuda</t>
  </si>
  <si>
    <t>TOTAL</t>
  </si>
  <si>
    <t>Intereses de la Deuda</t>
  </si>
  <si>
    <t>Total de Intereses de Créditos Bancarios</t>
  </si>
  <si>
    <t>Total de Intereses de Otros Instrumentos de Deuda</t>
  </si>
  <si>
    <t>Indicadores de Postura Fiscal</t>
  </si>
  <si>
    <t xml:space="preserve">Del 01 de enero al 31 de diciembre del 2024
(Cifras en Pesos) </t>
  </si>
  <si>
    <t xml:space="preserve">Recaudado/Pagado </t>
  </si>
  <si>
    <t>1. Ingresos del Gobierno de la Entidad Federativa</t>
  </si>
  <si>
    <t>2. Ingresos del Sector Paraestatal</t>
  </si>
  <si>
    <t xml:space="preserve">3. Egresos del Gobierno de la Entidad Federativa </t>
  </si>
  <si>
    <t xml:space="preserve">4. Egresos del Sector Paraestatal </t>
  </si>
  <si>
    <t xml:space="preserve">  III. Balance Presupuestario (Superávit o Déficit) (III = I - II)</t>
  </si>
  <si>
    <t xml:space="preserve">Pagado </t>
  </si>
  <si>
    <t xml:space="preserve"> V. Balance Primario ( Superávit o Déficit) (V= III - IV)</t>
  </si>
  <si>
    <t>C. Endeudamiento ó desendeudamiento (C = A - B)</t>
  </si>
  <si>
    <t xml:space="preserve"> ESTADOS E INFORMES PROGRAMÁTICOS </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</si>
  <si>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</si>
  <si>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</si>
  <si>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</si>
  <si>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</si>
  <si>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</si>
  <si>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</si>
  <si>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</si>
  <si>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</si>
  <si>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</si>
  <si>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</si>
  <si>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</si>
  <si>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</si>
  <si>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</si>
  <si>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</si>
  <si>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</si>
  <si>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</si>
  <si>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</si>
  <si>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</si>
  <si>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Pensiones y jubilaciones</t>
  </si>
  <si>
    <t>Aportaciones a la seguridad social</t>
  </si>
  <si>
    <t>Aportaciones a fondos de estabilización</t>
  </si>
  <si>
    <t>Aportaciones a fondos de inversión y reestructura de pensiones</t>
  </si>
  <si>
    <t>Gasto Federalizado</t>
  </si>
  <si>
    <t>Adeudos de ejercicios fiscales anteriores</t>
  </si>
  <si>
    <t>Bajo protesta de decir la verdad declaramos que los Estados Financieros y sus notas, son razonablemente correctos y son responsabilidad del emisor.Cifras preliminares</t>
  </si>
  <si>
    <t>PROGRAMAS Y PROYECTOS DE INVERSION</t>
  </si>
  <si>
    <t>El Instituto Electoral y de Participación Ciudadana del Estado de Jalisco, durante el ejercicio fiscal 2024 ejecutó los programas presupuestarios aquí señalados, los cuales fueron las directrices del actuar a lo largo del año.
Por otro lado, este Instituto no contó con proyectos de inversión en el ejercicio 2024.
A continuación se presentan los programas presupuestarios, así como el avance en sus metas físicas y financieras:</t>
  </si>
  <si>
    <t>Programa Presupuestario</t>
  </si>
  <si>
    <t>Avance físico</t>
  </si>
  <si>
    <t>Avance financiero</t>
  </si>
  <si>
    <r>
      <t>1.</t>
    </r>
    <r>
      <rPr>
        <sz val="11"/>
        <rFont val="Calibri"/>
        <family val="2"/>
      </rPr>
      <t xml:space="preserve"> Coordinación de la función institucional</t>
    </r>
  </si>
  <si>
    <r>
      <t>2.</t>
    </r>
    <r>
      <rPr>
        <sz val="11"/>
        <color rgb="FF33CCCC"/>
        <rFont val="Calibri"/>
        <family val="2"/>
      </rPr>
      <t xml:space="preserve"> </t>
    </r>
    <r>
      <rPr>
        <sz val="11"/>
        <rFont val="Calibri"/>
        <family val="2"/>
      </rPr>
      <t>Fomento y promoción de derechos político-electorales y de participación</t>
    </r>
  </si>
  <si>
    <r>
      <t xml:space="preserve">3. </t>
    </r>
    <r>
      <rPr>
        <sz val="11"/>
        <rFont val="Calibri"/>
        <family val="2"/>
      </rPr>
      <t>Fortalecimiento institucional y rendición de cuentas.</t>
    </r>
  </si>
  <si>
    <r>
      <t>4.</t>
    </r>
    <r>
      <rPr>
        <sz val="11"/>
        <rFont val="Calibri"/>
        <family val="2"/>
      </rPr>
      <t xml:space="preserve"> Proceso electoral 2023-2024</t>
    </r>
  </si>
  <si>
    <t>Matriz de Indicadores para Resultados
Instituto Electoral y de Participación Ciudadana del Estado de Jalisco
Ejercicio Fiscal 2024</t>
  </si>
  <si>
    <t>Programa Presupuestario / MIR</t>
  </si>
  <si>
    <t xml:space="preserve">1. Coordinación de la función institucional </t>
  </si>
  <si>
    <t>Alineación Estratégica</t>
  </si>
  <si>
    <t>Objetivos de Desarrollo Sostenible</t>
  </si>
  <si>
    <t>Objetivo</t>
  </si>
  <si>
    <t>16. Promover sociedades justas, pacíficas e inclusivas</t>
  </si>
  <si>
    <t>Meta</t>
  </si>
  <si>
    <t>16.3 Promover el estado de derecho en los planos nacional e internacional y garantizar la igualdad de acceso a la justicia para todos</t>
  </si>
  <si>
    <t>Plan Nacional de Desarrollo</t>
  </si>
  <si>
    <t>Eje</t>
  </si>
  <si>
    <t>1. Política y Gobierno</t>
  </si>
  <si>
    <t>1.5 Hacia una democracia participativa</t>
  </si>
  <si>
    <t>Plan Estatal de Gobernanza y Desarrollo de Jalisco</t>
  </si>
  <si>
    <t>1. Seguridad ciudadana, justicia y Estado de derecho</t>
  </si>
  <si>
    <t xml:space="preserve">Temática </t>
  </si>
  <si>
    <t>1.1 Gobernabilidad</t>
  </si>
  <si>
    <t>Plan Institucional del Instituto Electoral y de Participación Ciudadana del Estado de Jalisco</t>
  </si>
  <si>
    <t>Objetivos</t>
  </si>
  <si>
    <t>4. Generar reflexión y conocimiento crítico sobre los procesos, instituciones, agentes y normas que impactan en las decisiones políticas de la vida pública, que promuevan e impulsen la ciudadanía a ejercer valores y prácticas democráticas en espacios públicos y privados, manteniendo, además vigente y vigorosa nuestra producción editorial y actualizando los conocimientos de los servidores del Instituto mediante su capacitación permanente. 
5. Participar del ejercicio de la función electoral, en la forma y términos que determina la Constitución Política de los Estados Unidos Mexicanos, la Constitución del Estado, la Ley General y demás leyes aplicables, así como ejercer las funciones en la materia que le conceden las mismas y explorar permanentemente el avance tecnológico para su aplicación. 
7. Realizar, en su ámbito de competencia, todas las actividades tendientes a fin de que los jaliscienses residentes en el extranjero puedan ejercer su derecho al voto.</t>
  </si>
  <si>
    <t>Nivel</t>
  </si>
  <si>
    <t>Resumen narrativo</t>
  </si>
  <si>
    <t>Nombre del indicador</t>
  </si>
  <si>
    <t xml:space="preserve">Método de cálculo </t>
  </si>
  <si>
    <t>Frecuencia de medición</t>
  </si>
  <si>
    <t>Meta anual</t>
  </si>
  <si>
    <t>Unidad de medida</t>
  </si>
  <si>
    <t>Medios de verificación</t>
  </si>
  <si>
    <t>Avance primer trimestre</t>
  </si>
  <si>
    <t>Observaciones</t>
  </si>
  <si>
    <t>Avance segundo trimestre</t>
  </si>
  <si>
    <t>Avance tercer trimestre</t>
  </si>
  <si>
    <t>Avance cuarto trimestre</t>
  </si>
  <si>
    <t xml:space="preserve">Fin </t>
  </si>
  <si>
    <t>Contribuir al fortalecimiento del ejercicio de los valores de la democracia entre la ciudadanía, mediante el cumplimiento y aplicación de la normatividad en la materia</t>
  </si>
  <si>
    <t>Índice de Desarrollo Democrático de México  (IDD-Mex)</t>
  </si>
  <si>
    <t>Posición en el Índice de Desarrollo Democrático de México (IDD-Mex)</t>
  </si>
  <si>
    <t>Anual</t>
  </si>
  <si>
    <t>Índice</t>
  </si>
  <si>
    <t>Índice de Desarrollo Democrático de México. 
https://idd-mex.org/</t>
  </si>
  <si>
    <t xml:space="preserve">Este indicador tiene una frecuencia de medición anual, por lo que no muestra avance en este trimestre </t>
  </si>
  <si>
    <t>Este indicador tiene una frecuencia de medición anual, por lo que no muestra avance en este trimestre</t>
  </si>
  <si>
    <t>No se cuenta con actualización del indicador a la fecha</t>
  </si>
  <si>
    <t xml:space="preserve">Propósito </t>
  </si>
  <si>
    <t>La ciudadanía jalisciense cuenta con un sistema político incluyente y democrático</t>
  </si>
  <si>
    <t xml:space="preserve">Subíndice "Sistema Político" del Índice de Competitividad Estatal </t>
  </si>
  <si>
    <t xml:space="preserve">Posición en el Subíndice "Sistema Político" del Índice de Competitividad Estatal </t>
  </si>
  <si>
    <t>Índice de Competitividad Estatal
https://imco.org.mx/</t>
  </si>
  <si>
    <t>Componente 1</t>
  </si>
  <si>
    <t xml:space="preserve">Sesiones ordinarias del Consejo General celebradas </t>
  </si>
  <si>
    <t>Porcentaje de sesiones ordinarias celebradas por el Consejo General</t>
  </si>
  <si>
    <t>(Número de sesiones ordinarias del Consejo General celebradas / Número de sesiones ordinarias del Consejo General programadas)*100</t>
  </si>
  <si>
    <t>Semestral</t>
  </si>
  <si>
    <t xml:space="preserve">Porcentaje </t>
  </si>
  <si>
    <r>
      <t>Portal web de IEPC Jalisco https://www.iepcjalisco.org.mx/sesiones-de-consejo</t>
    </r>
    <r>
      <rPr>
        <b/>
        <sz val="11"/>
        <color theme="1"/>
        <rFont val="Calibri"/>
        <family val="2"/>
        <scheme val="minor"/>
      </rPr>
      <t>/consejo-general</t>
    </r>
  </si>
  <si>
    <t>Calendario de sesiones del Consejo General https://www.iepcjalisco.org.mx/sesiones-de-consejo/consejo-general/2024</t>
  </si>
  <si>
    <t>Acumulado anual</t>
  </si>
  <si>
    <t>Actividad 1.1</t>
  </si>
  <si>
    <t>Publicación de acuerdos, dictámenes y resoluciones aprobados por el Consejo General en sesiones ordinarias y extraordinarias</t>
  </si>
  <si>
    <t>Porcentaje de acuerdos, dictámenes y resoluciones publicados de sesiones ordinarias y extraordinarias</t>
  </si>
  <si>
    <t>(Número de acuerdos, dictámenes y resoluciones de sesiones ordinarias y extraordinarias publicados / Número de acuerdos, dictámenes y resoluciones de sesiones ordinarias y extraordinarias aprobados)*100</t>
  </si>
  <si>
    <t xml:space="preserve"> Trimestral </t>
  </si>
  <si>
    <t>Portal web de IEPC Jalisco https://www.iepcjalisco.org.mx/sesiones-de-consejo/consejo-general</t>
  </si>
  <si>
    <t>Actividad 1.2</t>
  </si>
  <si>
    <t>Elaboración de actas de sesiones ordinarias y extraordinarias del Consejo General</t>
  </si>
  <si>
    <t>Porcentaje de actas elaboradas de sesiones ordinarias y extraordinarias del Consejo General</t>
  </si>
  <si>
    <t>(Número de actas de sesiones ordinarias y extraordinarias del Consejo General elaboradas / Número de sesiones ordinarias y extraordinarias del Consejo General celebradas)*100</t>
  </si>
  <si>
    <t xml:space="preserve">Componente 2 </t>
  </si>
  <si>
    <t>Correspondencia de Oficialía de Partes recibida, revisada y turnada</t>
  </si>
  <si>
    <t>Porcentaje de correspondencia recibida, revisada y turnada de Oficialía de Partes</t>
  </si>
  <si>
    <t>(Número de correspondencia de Oficialía de Partes revisada y turnada / Número de correspondencia de Oficialía de Partes recibida)*100</t>
  </si>
  <si>
    <r>
      <t xml:space="preserve">Registros internos de la </t>
    </r>
    <r>
      <rPr>
        <b/>
        <sz val="11"/>
        <color theme="1"/>
        <rFont val="Calibri"/>
        <family val="2"/>
        <scheme val="minor"/>
      </rPr>
      <t xml:space="preserve">Secretaría Ejecutiva </t>
    </r>
  </si>
  <si>
    <t>Actividad 2.1</t>
  </si>
  <si>
    <t xml:space="preserve">Notificación de documentos </t>
  </si>
  <si>
    <t>Porcentaje de documentos notificados</t>
  </si>
  <si>
    <t>(Número de documentos notificados / Número de documentos que requieren ser notificados)*100</t>
  </si>
  <si>
    <t>Trimestral</t>
  </si>
  <si>
    <t xml:space="preserve">Registros internos de la Secretaría Ejecutiva </t>
  </si>
  <si>
    <t>Actividad 2.2</t>
  </si>
  <si>
    <t xml:space="preserve">Validación de documentación </t>
  </si>
  <si>
    <t xml:space="preserve">Porcentaje de documentación validada por la Secretaría Ejecutiva  </t>
  </si>
  <si>
    <t>(Número de documentos validados / Número de documentos que requieren de una validación por la Secretaría Ejecutiva)*100</t>
  </si>
  <si>
    <t>Actividad 2.3</t>
  </si>
  <si>
    <t>Recepción, revisión y turno de la correspondencia de Oficialía de Partes virtual</t>
  </si>
  <si>
    <t>Porcentaje de correspondencia recibida, revisada y turnada de la Oficialía de Partes virtual</t>
  </si>
  <si>
    <t>(Número de correspondencia de Oficialía de Partes virtual revisada y turnada / Número de correspondencia de Oficialía de Partes virtual recibida)*100</t>
  </si>
  <si>
    <t>Componente 3</t>
  </si>
  <si>
    <t>Seguimiento de acuerdos y resoluciones aprobados en sesiones de Consejo General y Comisiones realizado</t>
  </si>
  <si>
    <t xml:space="preserve">Porcentaje de acuerdos y resoluciones aprobados en sesiones del Consejo General y Comisiones en seguimiento </t>
  </si>
  <si>
    <t>(Número de acuerdos y resoluciones aprobados en sesiones de Consejo General y Comisiones en seguimiento / Número de acuerdos y resoluciones aprobados en sesiones del Consejo General y Comisiones)*100</t>
  </si>
  <si>
    <t>Registros internos de la Dirección del Secretariado</t>
  </si>
  <si>
    <t>Aciumulado anual</t>
  </si>
  <si>
    <t>Actividad 3.1</t>
  </si>
  <si>
    <t>Revisión de proyectos de acuerdos, resoluciones e informes del Consejo General</t>
  </si>
  <si>
    <t xml:space="preserve">Porcentaje de proyectos de acuerdos, resoluciones e informes revisados del Consejo General  </t>
  </si>
  <si>
    <t>(Número de proyectos de acuerdos, resoluciones e informes del Consejo General revisados / Número de proyectos de acuerdos, resoluciones e informes del Consejo General turnados)*100</t>
  </si>
  <si>
    <r>
      <t xml:space="preserve">Registros internos de la </t>
    </r>
    <r>
      <rPr>
        <b/>
        <sz val="11"/>
        <color theme="1"/>
        <rFont val="Calibri"/>
        <family val="2"/>
        <scheme val="minor"/>
      </rPr>
      <t>Dirección del Secretariado</t>
    </r>
  </si>
  <si>
    <t>Actividad 3.2</t>
  </si>
  <si>
    <t>Revisión de proyectos de acuerdos, resoluciones y dictámenes de Comisiones</t>
  </si>
  <si>
    <t xml:space="preserve">Porcentaje de proyectos de acuerdos, resoluciones y dictámenes revisados de Comisiones </t>
  </si>
  <si>
    <t>(Número de proyectos de acuerdos, resoluciones y dictámenes de Comisiones revisados / Número de proyectos de acuerdos, resoluciones y dictámenes de Comisiones turnados)*100</t>
  </si>
  <si>
    <t>Actividad 3.3</t>
  </si>
  <si>
    <t>Elaboración de actas de las sesiones de Comisiones</t>
  </si>
  <si>
    <t xml:space="preserve">Porcentaje de actas elaboradas de las sesiones de Comisiones </t>
  </si>
  <si>
    <t>(Número de actas de las sesiones de  Comisiones elaboradas / Número de actas de las sesiones de Comisiones requeridas)*100</t>
  </si>
  <si>
    <t>Portal de Transparencia IEPC Jalisco  https://www.iepcjalisco.org.mx/transparencia/articulo-38/comisiones</t>
  </si>
  <si>
    <t>Componente 4</t>
  </si>
  <si>
    <t xml:space="preserve">Actos, sesiones, reuniones públicas y eventos del Instituto cubiertos y difundidos </t>
  </si>
  <si>
    <t xml:space="preserve">Porcentaje de actos, sesiones, reuniones públicas y eventos cubiertos y difundidos del Instituto </t>
  </si>
  <si>
    <t>(Número de actos, sesiones, reuniones públicas y eventos cubiertos y difundidos / Número de actos, sesiones, reuniones públicas y eventos donde el Instituto participa)*100</t>
  </si>
  <si>
    <t>Portal web y redes sociales del Instituto
http://www.iepcjalisco.org.mx/</t>
  </si>
  <si>
    <t>Actividad 4.1</t>
  </si>
  <si>
    <t>Difusión y transmisión de sesiones del Consejo General</t>
  </si>
  <si>
    <t xml:space="preserve">Porcentaje de sesiones difundidas y transmitidas del Consejo General </t>
  </si>
  <si>
    <t>(Número de sesiones del Consejo General difundidas y transmitidas / Número de sesiones del Consejo General celebradas)*100</t>
  </si>
  <si>
    <t>Portal web y redes sociales del Instituto, así como en el enlace: https://www.youtube.com/@iepcjalisco</t>
  </si>
  <si>
    <t>Actividad 4.2</t>
  </si>
  <si>
    <t>Difusión y transmisión de sesiones de Comisiones y Comités Técnicos</t>
  </si>
  <si>
    <t>Porcentaje de sesiones difundidas y transmitidas de la Comisiones y Comités Técnicos</t>
  </si>
  <si>
    <t>(Número de sesiones de Comisiones y Comités Técnicos difundidas y transmitidas / Número de sesiones de Comisiones y Comités Técnicos celebradas)*100</t>
  </si>
  <si>
    <t>Actividad 4.3</t>
  </si>
  <si>
    <t>Capacitación en materia de comunicación institucional</t>
  </si>
  <si>
    <t>Porcentaje de cumplimiento en la capacitación realizada en materia de comunicación institucional</t>
  </si>
  <si>
    <t>(Número de capacitaciones realizadas / Número de capacitaciones programadas)*100</t>
  </si>
  <si>
    <r>
      <t xml:space="preserve">Registros internos de la </t>
    </r>
    <r>
      <rPr>
        <b/>
        <sz val="11"/>
        <color theme="1"/>
        <rFont val="Calibri"/>
        <family val="2"/>
        <scheme val="minor"/>
      </rPr>
      <t>Dirección de Comunicación Social</t>
    </r>
  </si>
  <si>
    <t>Actividad 4.4</t>
  </si>
  <si>
    <t>Cobertura y difusión de programas institucionales</t>
  </si>
  <si>
    <t>Porcentaje de programas institucionales cubiertos y difundidos</t>
  </si>
  <si>
    <t>(Número de programas institucionales cubiertos y difundidos / Número de programas institucionales realizados)*100</t>
  </si>
  <si>
    <t>Componente 5</t>
  </si>
  <si>
    <t>Informes de la Dirección Ejecutiva de Prerrogativas presentados</t>
  </si>
  <si>
    <t>Porcentaje de informes presentados de la Dirección Ejecutiva de Prerrogativas</t>
  </si>
  <si>
    <t>(Número de informes  presentados/ Número de informes  programadas)*100</t>
  </si>
  <si>
    <t xml:space="preserve">Semestral </t>
  </si>
  <si>
    <t xml:space="preserve">Registros internos de la Dirección Ejecutiva de Prerrogativas </t>
  </si>
  <si>
    <t>Actividad 5.1</t>
  </si>
  <si>
    <t>Revisión y seguimiento de informes semestrales de avance de los programas autorizados de las direcciones de área que integran la Dirección Ejecutiva de Prerrogativas</t>
  </si>
  <si>
    <t xml:space="preserve">Porcentaje de informes semestrales revisados y en seguimiento de avance de los programas autorizados </t>
  </si>
  <si>
    <t>(Número de informes revisados y en seguimiento / Número de informes remitidos)*100</t>
  </si>
  <si>
    <r>
      <t xml:space="preserve">Registros internos de la </t>
    </r>
    <r>
      <rPr>
        <b/>
        <sz val="11"/>
        <color theme="1"/>
        <rFont val="Calibri"/>
        <family val="2"/>
        <scheme val="minor"/>
      </rPr>
      <t xml:space="preserve">Dirección Ejecutiva de Prerrogativas </t>
    </r>
  </si>
  <si>
    <t>Actividad 5.2</t>
  </si>
  <si>
    <t>Elaboración del Informe anual de las actividades de la Dirección Ejecutiva de Prerrogativas</t>
  </si>
  <si>
    <t>Porcentaje de cumplimiento en la elaboración del Informe anual de las actividades de la Dirección Ejecutiva de Prerrogativas</t>
  </si>
  <si>
    <t>(Número de informes elaborados / Número de informes programados)*100</t>
  </si>
  <si>
    <t>Componente 6</t>
  </si>
  <si>
    <t xml:space="preserve">Financiamiento a Partidos Políticos para actividades ordinarias y específicas entregado  </t>
  </si>
  <si>
    <t>Porcentaje de ministraciones entregadas a los Partidos Políticos para actividades ordinarias y específicas</t>
  </si>
  <si>
    <t>(Número de ministraciones a Partidos Políticos entregadas / Número de ministraciones a Partidos Políticos programadas)*100</t>
  </si>
  <si>
    <r>
      <t xml:space="preserve">Registros internos de la </t>
    </r>
    <r>
      <rPr>
        <b/>
        <sz val="11"/>
        <color theme="1"/>
        <rFont val="Calibri"/>
        <family val="2"/>
        <scheme val="minor"/>
      </rPr>
      <t>Dirección de Prerrogativas</t>
    </r>
  </si>
  <si>
    <t>Actividad 6.1</t>
  </si>
  <si>
    <t>Elaboración del acuerdo sobre el monto de financiamiento público a Partidos Políticos</t>
  </si>
  <si>
    <t>Porcentaje de cumplimiento en la elaboración del acuerdo sobre el monto de financiamiento público a Partidos Políticos</t>
  </si>
  <si>
    <t>(Número de acuerdos sobre el monto de financiamiento público a Partidos Políticos elaborados / Número de acuerdos sobre el monto de financiamiento público a Partidos Políticos programados)*100</t>
  </si>
  <si>
    <t>Portal web de IEPC Jalisco 
https://www.iepcjalisco.org.mx/partidos-agrupaciones/partidos-politicos/financiamiento</t>
  </si>
  <si>
    <t>Esta actividad no presenta avance, debido a que el calculo, aprobación y distribución del Financiamiento público para el ejercicio 2025, se realiza durante el mes de Agosto del presente ejercicio.</t>
  </si>
  <si>
    <t>Actividad 6.2</t>
  </si>
  <si>
    <t>Seguimiento y ejecución a sanciones y resoluciones sobre el financiamiento público que reciben los Partidos Políticos</t>
  </si>
  <si>
    <t>Porcentaje de sanciones y resoluciones en seguimiento y ejecutadas sobre el financiamiento público que reciben los Partidos Políticos</t>
  </si>
  <si>
    <t>(Número de sanciones en seguimiento y ejecutadas / Número de sanciones impuestas a partidos políticos locales)*100</t>
  </si>
  <si>
    <t>Registros internos de la Dirección de Prerrogativas</t>
  </si>
  <si>
    <t>Componente 7</t>
  </si>
  <si>
    <t>Dictámenes consolidados de fiscalización a agrupaciones políticas entregados</t>
  </si>
  <si>
    <t>Porcentaje de dictámenes consolidados de fiscalización</t>
  </si>
  <si>
    <t>(Número de dictámenes consolidados de fiscalización entregados / Número de  agrupaciones políticas fiscalizadas) + 100</t>
  </si>
  <si>
    <t>Portal web del EPC Jalisco https://www.iepcjalisco.org.mx/partidos-agrupaciones/agrupaciones</t>
  </si>
  <si>
    <t>Los Dictamenes consolidados referente a la revisión de informes anuales 2023, se presentarán ante el Consejo General por medio de la Secretaría Ejecutiva en el mes de septiembre 2024.</t>
  </si>
  <si>
    <t>Los 8 dictamenes fueron entregados a la Secretaría Ejecutiva</t>
  </si>
  <si>
    <t>Actividad 7.1</t>
  </si>
  <si>
    <t>Atención, seguimiento y revisión de informes anuales de origen de ingresos y egresos de las agrupaciones políticas</t>
  </si>
  <si>
    <t>Porcentaje de informes anuales de origen de ingresos y egresos de agrupaciones políticas atendidas, en seguimiento y revisadas</t>
  </si>
  <si>
    <t>(Número de  informes anuales de origen de ingresos y egresos de agrupaciones políticas atendidos y con seguimiento / Número de  informes anuales de origen de ingresos y egresos de agrupaciones políticas recibidos) *100</t>
  </si>
  <si>
    <r>
      <t xml:space="preserve">Registros internos de la </t>
    </r>
    <r>
      <rPr>
        <b/>
        <sz val="11"/>
        <color theme="1"/>
        <rFont val="Calibri"/>
        <family val="2"/>
        <scheme val="minor"/>
      </rPr>
      <t>Unidad de Fiscalización</t>
    </r>
  </si>
  <si>
    <t>Se atendio la primera etapa del procedimiento de revisión, se procedio a notificar via oficio a las 8 agrupaciones políticas estatales el plazo para la presentación de sus respectivos informes, así como la documentación que deberan de anexar a sus respectivos informes.</t>
  </si>
  <si>
    <t>El término para que las APEs presentarán su Informe anual 2023 venció el 9 de mayo 2024, en término solo 3 APEs presentaron su informe y 4 más lo presentaron de forma extemporanea, hasta esta fecha falta 1 APE de entregar su informe.</t>
  </si>
  <si>
    <t>Actividad 7.2</t>
  </si>
  <si>
    <t>Orientación, asesoría y capacitación a agrupaciones políticas Estatales en materia de fiscalización</t>
  </si>
  <si>
    <t xml:space="preserve">Porcentaje de solicitudes atendidas de orientación, asesoría y/o capacitación a  agrupaciones políticas </t>
  </si>
  <si>
    <t>(Número de orientaciones, asesorías y/o capacitaciones a agrupaciones políticas atendidas / Número de orientaciones, asesorías y/o capacitaciones solicitadas por las agrupaciones políticas)*100</t>
  </si>
  <si>
    <t>Registros internos de la Unidad de Fiscalización</t>
  </si>
  <si>
    <t>Durante el primer trimeste se han atendido consultas solicitadas por algunas de las agrupaciones políticas estatales; no se pidieron capacitaciones.</t>
  </si>
  <si>
    <t>Durante el segundo trimestre del año se han atendido de forma telefónica consultas solicitadas por algunas de las APEs; no se pidieron capacitaciones.</t>
  </si>
  <si>
    <t>Se atendieron consultas  y asesorias solicitadas, no se pidieron capacitaciones</t>
  </si>
  <si>
    <t xml:space="preserve">Se atendieron consulta y asesorias solicitadas. No se pidieron capacitaciones. </t>
  </si>
  <si>
    <t>Actividad 7.3</t>
  </si>
  <si>
    <t>Elaboración de proyectos de resoluciones sobre auditorias y verificaciones</t>
  </si>
  <si>
    <t xml:space="preserve">Porcentaje de proyectos de resoluciones elaborados sobre auditorias y verificaciones </t>
  </si>
  <si>
    <t>(Número de proyectos de resoluciones sobre auditorias y verificaciones elaboradas / Número de auditorías y verificaciones que requiera resolución)*100</t>
  </si>
  <si>
    <t>Las agrupaciones polítcas estatales tienen como término hasta el mes de mayo 2024 para presentar su informe anual 2023, porsterior a la revisión de dichos informes es que podría derivar alguna resolución por algún incumplimiento.</t>
  </si>
  <si>
    <t>En este segundo trimestre como mínimo se tienen programadas 5 resoluciones, esto por la presentación extemporanea de su informe anual 2023, sin contar el resultado de la verificación de cada uno de los informes presentados.</t>
  </si>
  <si>
    <t>los seis proyectos de resolución fueron entregados a la Secretaría Ejecutiva</t>
  </si>
  <si>
    <t>Los seis proyectos de resolución fueron entregados a la Secretaría Ejecutiva, se encuentran en proceso de aprobación por el Consejo General.</t>
  </si>
  <si>
    <t>Componente 8</t>
  </si>
  <si>
    <t>Proceso para la rehabilitación del material electoral recuperado del Proceso Electoral 2023-2024 implementado</t>
  </si>
  <si>
    <t>Porcentaje de avance en la implementación de las etapas del proceso para la rehabilitación del material electoral recuperado del Proceso Electoral 2023-2024</t>
  </si>
  <si>
    <t>(Número de procesos para la rehabilitación de materiales electorales implementados / Número de procesos para la rehabilitación de materiales electorales programados)*100</t>
  </si>
  <si>
    <r>
      <t xml:space="preserve">Registros internos de la </t>
    </r>
    <r>
      <rPr>
        <b/>
        <sz val="11"/>
        <color theme="1"/>
        <rFont val="Calibri"/>
        <family val="2"/>
        <scheme val="minor"/>
      </rPr>
      <t xml:space="preserve">Dirección de Organización Electoral </t>
    </r>
  </si>
  <si>
    <t>En este Semestre no se reportará avance, hasta el siguiente trimestre</t>
  </si>
  <si>
    <t>Actividad 8.1</t>
  </si>
  <si>
    <t>Revisión y actualización del Manual para la Rehabilitación del Material Electoral Recuperado del Proceso Electoral 2023-2024</t>
  </si>
  <si>
    <t>Porcentaje de cumplimiento en la revisión y actualización del Manual para la Rehabilitación del Material Electoral Recuperado del Proceso Electoral 2023-2024</t>
  </si>
  <si>
    <t>(Número de manuales revisados y actualizados / Número de manuales programados para su revisión y actualización)*100</t>
  </si>
  <si>
    <t xml:space="preserve">Registros internos de la Dirección de Organización Electoral </t>
  </si>
  <si>
    <t>En este trimestre no se reportará avance, en virtud de que la revisión al Manual se realiza en el mes de mayo de 2024</t>
  </si>
  <si>
    <t xml:space="preserve">En este trimestre no se reportará avance, hasta el siguiente trimestre </t>
  </si>
  <si>
    <t>Está en proceso de revisión y debe concluir el siguiuente trimestre</t>
  </si>
  <si>
    <t>El manual de rehabilitación de materiales electorales fue presentadoen en la Segunda Sesión Ordinaria de la Comisión Organización Electoral de fecha 12 de diciembre de 2024 y puede consultarse en https://www.iepcjalisco.org.mx/transparencia/articulo-38/comisiones/2024-12-12/segunda-sesion-ordinaria-de-la-comision-de</t>
  </si>
  <si>
    <t>Actividad 8.2</t>
  </si>
  <si>
    <t>Levantamiento de inventario del material electoral recuperado del Proceso Electoral 2023-2024</t>
  </si>
  <si>
    <t>Porcentaje de avance en el levantamiento del inventario del material electoral recuperado del Proceso Electoral 2023-2024</t>
  </si>
  <si>
    <t>(Número de material electoral recuperado del Proceso Electoral 2023-2024 que se encuentra inventariado / Número de material electoral recuperado del Proceso Electoral 2023-2024)*100</t>
  </si>
  <si>
    <t>Registros internos de la Dirección de Organización Electoral</t>
  </si>
  <si>
    <t>En este trimestre no se reportará avance, en virtud de que el levantamiento del inventario de material electoral se realiza una vez concluida la Jornada Electoral del PEC 2023-2024</t>
  </si>
  <si>
    <t>El material electoral recuperado del PEC 2023-2024 corresponde a 7604 cajas contededoras de un total de 10,863 que corresponden al 100% de las casillas instaladas, las cajas estan integradas por un cancel  electoral, 3 urnas y 3 bases porta urna</t>
  </si>
  <si>
    <t>El avance en el inventario disminuyó en virtud de que se trabajaron más horas en la rehabilitación del  material que ya se encontraba inventariado y clasificado</t>
  </si>
  <si>
    <t>Actividad 8.3</t>
  </si>
  <si>
    <t>Clasificación del estado que guarda el material electoral recuperado del Proceso Electoral 2023-2024</t>
  </si>
  <si>
    <t xml:space="preserve">Porcentaje de avance en la clasificación del estado que guarda el material electoral recuperado del Proceso Electoral 2023-2024 </t>
  </si>
  <si>
    <t>(Número de material electoral recuperado del Proceso Electoral 2023-2024 clasificado / Número de material electoral recuperado del Proceso Electoral 2023-2024)*100</t>
  </si>
  <si>
    <t>En este trimestre no se reportará avance, en virtud de que la clasificación del material electoral se realiza una vez concluida la Jornada Electoral del PEC 2023-2024</t>
  </si>
  <si>
    <t>El material electoral recuperado del proceso electoral 2023-2024 que ya esta clasificado asciende a 2661 cajas contededoras.</t>
  </si>
  <si>
    <t xml:space="preserve">El avance en la clasificación del material disminuyó en virtud de que se trabajaron más horas en la rehabilitación del  material </t>
  </si>
  <si>
    <t>Actividad 8.4</t>
  </si>
  <si>
    <t>Rehabilitación del material electoral recuperado del Proceso Electoral 2023-2024</t>
  </si>
  <si>
    <t>Porcentaje de avance en la rehabilitación del material electoral recuperado del Proceso Electoral 2023-2024</t>
  </si>
  <si>
    <t>(Número de material electoral recuperado del Proceso Electoral 2023-2024 rehabilitado / Número de material electoral recuperado del Proceso Electoral 2023-2024 clasificado como material en estado regular y material con daños menores)*100</t>
  </si>
  <si>
    <t>En este trimestre no se reportará avance, en virtud de que larehabilitación s del material electoral se realiza una vez concluida la Jornada Electoral del PEC 2023-2024</t>
  </si>
  <si>
    <t>El número de material electoral clasificado como  material en estado regular y material con daños menores al corte de este trimestre asciende a 1596 cajas contenedoras de las cuales hay un avance de rehabilitación de 1140.</t>
  </si>
  <si>
    <t>El avance aumentó  en virtud de que se trabajaron más horas en la rehabilitación del  material que ya se encontraba inventariado y clasificado</t>
  </si>
  <si>
    <t>2. Fomento y promoción de derechos político-electorales y de participación ciudadana</t>
  </si>
  <si>
    <t>1. Propiciar espacios de profesionalización, diálogo, colaboración y sinergia entre el IEPC, las organizaciones de la sociedad civil, el Sistema de Participación Ciudadana y la ciudadanía. 
2. Vigilar en el ámbito electoral el cumplimiento de derechos de organización y participación política de los ciudadanos. Atender de manera prioritaria grupos con derechos históricamente vulnerados: personas con discapacidad, pueblos y comunidades indígenas, jaliscienses en el extranjero y personas trans. 
3. Fortalecer la cultura cívica en el sector educativo conjuntando esfuerzos entre IEPC la SEJ para la divulgación de contenidos en materia de cultura de la legalidad y formación cívica y ética, a través de metodologías de aprendizajes y material didáctico en los que se promueva una cultura política sustentada en la tolerancia, la democracia, la identidad nacional y el pluralismo. 
4. Generar reflexión y conocimiento crítico sobre los procesos, instituciones, agentes y normas que impactan en las decisiones políticas de la vida pública, que promuevan e impulsen la ciudadanía a ejercer valores y prácticas democráticas en espacios públicos y privados, manteniendo, además vigente y vigorosa nuestra producción editorial y actualizando los conocimientos de los servidores del Instituto mediante su capacitación permanente. 
6. Organizar, desarrollar, computar y declarar los resultados de los mecanismos de participación ciudadana y popular que sean competencia del Instituto conforme a la ley de la materia, derivado de un análisis minucioso de la legislación. 
7. Realizar, en su ámbito de competencia, todas las actividades tendientes a fin de que los jaliscienses residentes en el extranjero puedan ejercer su derecho al voto.</t>
  </si>
  <si>
    <t xml:space="preserve">Unidad de medida </t>
  </si>
  <si>
    <t xml:space="preserve">Avance primer trimestre </t>
  </si>
  <si>
    <t xml:space="preserve">Observaciones </t>
  </si>
  <si>
    <t>Contribuir al fortalecimiento de la cultura democrática mediante espacios que incentiven la participación ciudadana y la formación cívica, así como garantizar el ejercicio de los derechos político-electorales con perspectiva de género, inclusión, diversidad e interculturalidad</t>
  </si>
  <si>
    <t>Porcentaje de participación ciudadana en las elecciones locales del Estado de Jalisco</t>
  </si>
  <si>
    <t>(Número de personas inscritas en el padrón electoral que emiten su voto / Número de personas inscritas en el padrón electoral)*100</t>
  </si>
  <si>
    <t>Trienal</t>
  </si>
  <si>
    <t>Portal web de IEPC Jalisco  
https://www.iepcjalisco.org.mx/</t>
  </si>
  <si>
    <t xml:space="preserve">Este indicador tiene una frecuencia de medición trienal, por lo que no muestra avance en este trimestre </t>
  </si>
  <si>
    <t xml:space="preserve">La ciudadanía jalisciense ejerce sus derechos político-electorales y participa en la vida democrática </t>
  </si>
  <si>
    <t>Porcentaje de jaliscienses que afirman que la democracia es preferible a cualquier otra forma de gobierno</t>
  </si>
  <si>
    <t>(Número de personas que afirman que la democracia es preferible a cualquier otra forma de gobierno / Número de personas encuestadas) *100</t>
  </si>
  <si>
    <t>Bienal</t>
  </si>
  <si>
    <t>Encuesta de Percepción Ciudadana observatorio ciudadano Jalisco Cómo Vamos https://jaliscocomovamos.org/</t>
  </si>
  <si>
    <t xml:space="preserve">Este indicador tiene una frecuencia de medición Bienal, por lo que no muestra avance en este trimestre </t>
  </si>
  <si>
    <t>Estrategia Institucional de Participación Ciudadana y Educación Cívica 2023-2024 implementada</t>
  </si>
  <si>
    <t>Porcentaje de avance en la implementación de la Estrategia Institucional de Participación Ciudadana y Educación Cívica 2023-2024</t>
  </si>
  <si>
    <t>(Número de programas y proyectos de la Estrategia Institucional de Participación Ciudadana y Educación Cívica 2023-2024 implementados / Número de programas y proyectos contenidos en la Estrategia Institucional de Participación Ciudadana y Educación Cívica 2023-2024)*100</t>
  </si>
  <si>
    <r>
      <t xml:space="preserve">Registros internos de la </t>
    </r>
    <r>
      <rPr>
        <b/>
        <sz val="11"/>
        <color theme="1"/>
        <rFont val="Calibri"/>
        <family val="2"/>
        <scheme val="minor"/>
      </rPr>
      <t xml:space="preserve">Dirección Ejecutiva de Participación Ciudadana y Educación Cívica </t>
    </r>
  </si>
  <si>
    <t>De los 31 puntos de la Estrategia Institucional de P.C. y E.C. se realizaron:
4. Difusión de Mecanismos de Participación Ciudadana. Democuates
5. Alianzas Estratégicas para la Participación Ciudadana
6. La democracia en las calles, Jornadas Cívicas. (Difusión Urna Electrónica)
9. Tablero Electoral
13. Podcast Poder Ciudadano
17. Sistema de datos geoelectoral
18. Como buen jalisciense: campaña de promoción de valores cívicos
entre la ciudadanía en general
31. Centro de Estudios e Investigación Electorales Irene Robledo</t>
  </si>
  <si>
    <t>En el segundo trimestre se han trabajado y realizado 8:
1. Preparando mi primera vez (Inició desde el primer trimestre y concluyó en 2do trimestre)
2. Programa de Promoción del Voto 2023-2024 (Inició desde el primer trimestre y concluyó en 2do trimestre)
3. Promoción de participación permanente de jaliscienses desde el extranjero (Inició desde el año pasado y concluyó en 2do trimestre)
7. Consulta Infantil Jalisco
14. Investigación para la democracia (En desarrollo de documental y estudios)
22. Concursos de video, carteles, música, fotografía y anécdota (En segundo trimestre inició el concurso de video (TikTok) y de fotografía (entre personal del IEPC)).
25. Cabildo infantil y juvenil. Elecciones escolares. (Se realizó el Cabildo Infantil en Abril (1er Trimestre ambos), y el Juvenil en Mayo (2do Trimestre ambos)).
27. Concurso de Debate Juvenil (INTERPREPAS en UDG (Prepa 15) en Abril).
30. Talleres para Futuros Electores</t>
  </si>
  <si>
    <t>De los 31 puntos de la Estrategia Institucional de P.C. y E.C. se han trabajado y realizado 8 desde el primer trimestre:
4. Difusión de Mecanismos de Participación Ciudadana. Democuates
5.	Alianzas Estratégicas para la Participación Ciudadana
6.	La democracia en las calles, Jornadas Cívicas. (Difusión Urna Electrónica)
9.	Tablero Electoral
13. Podcast Poder Ciudadano (se continúan reproduciendo capítulos)
17. Sistema de datos geoelectoral (falta actualizar la información)
18. Como buen jalisciense: campaña de promoción de valores cívicos
entre la ciudadanía en general (Continuación en segundo trimestre)
31. Centro de Estudios e Investigación Electorales Irene Robledo (Continuación permanente de los cursos ofertados y los que se ofertarán en el año)
En el segundo trimestre se han trabajado y realizado 8:
1. Preparando mi primera vez (Inició desde el primer trimestre y concluyó en 2do trimestre)
2.	Programa de Promoción del Voto 2023-2024 (Inició desde el primer trimestre y concluyó en 2do trimestre)
3.	Promoción de participación permanente de jaliscienses desde el extranjero (Inició desde el año pasado y concluyó en 2do trimestre)
7.	Consulta Infantil Jalisco
14.	Investigación para la democracia (En desarrollo de documental y estudios)
22.	Concursos de video, carteles, música, fotografía y anécdota e inició el concurso de video (TikTok) y de fotografía (entre personal del IEPC)).
25.	Cabildo infantil y juvenil. Elecciones escolares. (Se realizó el Cabildo Infantil en Abril (1er Trimestre ambos), y el Juvenil en Mayo (2do Trimestre ambos)).
27.	Concurso de Debate Juvenil (INTERPREPAS en UDG (Prepa 15) en Abril).
30. Talleres para Futuros Electores
En el tercer trimestre se han trabajado 2 y realizado 1:
10.	DemoFest, conferencia de verano (fue conferencia de otoño) y foros de reflexión (4 seminarios Centro Irene, entre otras charlas y conferencias).
12.	Revista Folios. (En planeación desde el tercer trimestre con convocatorias a jóvenes (culminación en 4to trimestre)).
24.	Papirolas. (Comienzo de planeación desde septiembre, culminación a principios de octubre)</t>
  </si>
  <si>
    <t xml:space="preserve">Implementación del programa de generación de contenidos institucionales    </t>
  </si>
  <si>
    <t xml:space="preserve">Porcentaje de contenidos producidos del programa de generación de contenidos institucionales    </t>
  </si>
  <si>
    <t>(Número de contenidos institucionales producidos / Número de contenidos institucionales programados)*100</t>
  </si>
  <si>
    <t xml:space="preserve">Registros internos de la Dirección Ejecutiva de Participación Ciudadana y Educación Cívica </t>
  </si>
  <si>
    <t>Contenidos relativos a efemérides, cursos impartidos por el Centro Irene Robledo, entre otros.</t>
  </si>
  <si>
    <t>Contenidos relativos a efemérides, cursos impartidos por el Centro Irene Robledo, entre otros.
15 Primer Trimestre
5 Segundo Trimestre</t>
  </si>
  <si>
    <t>Contenidos relativos a efemérides, cursos impartidos por el Centro Irene Robledo, entre otros.
15 Primer Trimestre
5 Segundo Trimestre
114 Tercer Trimestre</t>
  </si>
  <si>
    <t xml:space="preserve">Ejecución del programa anual de actividades del Centro de Estudios e Investigación </t>
  </si>
  <si>
    <t>Porcentaje de cursos impartidos e investigaciones realizadas por el Centro de Estudios e Investigación</t>
  </si>
  <si>
    <t>(Número de cursos impartidos e investigaciones realizadas / Número de cursos e investigaciones programadas)*100</t>
  </si>
  <si>
    <t xml:space="preserve">Trimestral </t>
  </si>
  <si>
    <t xml:space="preserve">Informe Anual y registros internos de la Dirección Ejecutiva de Participación Ciudadana y educación Cívica </t>
  </si>
  <si>
    <t>El diplomado de Derecho Electoral, curso que se realiza año con año de manera ordinaria, inició el último trimestre del año pasado y termina en el segundo trimestre del presente</t>
  </si>
  <si>
    <t>* El diplomado de Derecho Electoral, curso que se realiza año con año de manera ordinaria, inició el último trimestre del año pasado y termina en el segundo trimestre del presente.
* Curso Transparencia y Elecciones.
* Curso de Violencia Política en Razón de Género</t>
  </si>
  <si>
    <t>* El diplomado de Derecho Electoral, curso que se realiza año con año de manera ordinaria, inició el último trimestre del año pasado y termina en el segundo trimestre del presente.
* Curso Transparencia y Elecciones.
* Curso de Violencia Política en Razón de Género
Tercer trimestre:
* Diálogos IEPC Jalisco: Charlas ágiles de análisis político. Reconfiguración Política: claves para entender la conformación de la próxima Legislatura en Jalisco (18 julio.
* Diálogos IEPC Jalisco: Charlas ágiles de análisis político. Las primeras en Jalisco. (25 julio)
-	 Panel "La Estrategia Nacional de Educación Cívica 2024-2026" (29 agosto)
-	 4º Seminario del Centro de Estudios del IEPC "La participación ciudadana después de las elecciones del 2 de junio". (30 agosto)
-	5º Seminario del Centro de Estudios del IEPC “Incentivar la PC a través del arte y la cultura” (13 sept)
-	Conferencia Magistral de Otoño “Una defensa de la democracia” (30 sept)
-	Anuncio del Curso "Derechos políticos y migración” (inicio hasta octubre)
-	 6° Seminario del Centro de Estudios del IEPC "Jóvenes, participación política y social". (23 septiembre)</t>
  </si>
  <si>
    <t>Actividad 1.3</t>
  </si>
  <si>
    <t>Coordinación, revisión y seguimiento del cumplimiento de la Estrategia Institucional de Participación Ciudadana y Educación Cívica 2023-2024</t>
  </si>
  <si>
    <t>Porcentaje de informes coordinados y revisados para el seguimiento a la Estrategia Institucional de Participación Ciudadana y Educación Cívica 2023-2024</t>
  </si>
  <si>
    <t>(Número de informes coordinados, revisados y en seguimiento / Número de informes presentados)*100</t>
  </si>
  <si>
    <t>Los informes se presentarán una vez concluídos los programas</t>
  </si>
  <si>
    <t>Los informes se presentarán una vez concluídos los programas. No se han presentado los informes puesto que los programas siguen en ejecución</t>
  </si>
  <si>
    <t>* Informe ENCIVICA 2024-2026
El restante de informes se presentarán una vez concluídos los programas puesto que se encuentran en proceso de ejecución.</t>
  </si>
  <si>
    <t>Componente 2</t>
  </si>
  <si>
    <t>Programa de formación de ciudadanía activa implementado</t>
  </si>
  <si>
    <t>Porcentaje de avance en la implementación del Programa de formación de ciudadanía activa</t>
  </si>
  <si>
    <t>(Número de proyectos implementados/Número de proyectos programados)*100</t>
  </si>
  <si>
    <t>Informe de actividades y Portal web de IEPC Jalisco 
https://www.iepcjalisco.org.mx/participacion-ciudadana/</t>
  </si>
  <si>
    <r>
      <t xml:space="preserve">Implementación de proyectos de la Estrategia Institucional de </t>
    </r>
    <r>
      <rPr>
        <b/>
        <sz val="11"/>
        <color theme="1"/>
        <rFont val="Calibri"/>
        <family val="2"/>
        <scheme val="minor"/>
      </rPr>
      <t>Participación Ciudadana y Educación Cívica</t>
    </r>
    <r>
      <rPr>
        <sz val="11"/>
        <color theme="1"/>
        <rFont val="Calibri"/>
        <family val="2"/>
        <scheme val="minor"/>
      </rPr>
      <t xml:space="preserve"> 2023-2024 en el eje: Sin participación no hay democracia</t>
    </r>
  </si>
  <si>
    <t>Porcentaje de proyectos implementados del eje: Sin participación no hay democracia</t>
  </si>
  <si>
    <t>(Número de proyectos del eje “Sin participación no hay democracia” implementados / Número de proyectos del eje “Sin participación no hay democracia” programados)*100</t>
  </si>
  <si>
    <t xml:space="preserve">Informe de actividades y Portal web de IEPC Jalisco 
https://www.iepcjalisco.org.mx/participacion-ciudadana/
</t>
  </si>
  <si>
    <t xml:space="preserve">Como parte del proyecto "Alianzas Estratégicas para la Participación Ciudadana, se han establecido alianzas con son organizaciones de la sociedad civil, com lo es Mar Adentro A.C., con quien se firmó un convenio de colaboración para llevar a cabo el Congreso Estatal de Debate Interprepas 2024. Así mismo se colaborado con el Consejo Estatal de Participación Ciudadana y Popular para la Gobernanza del Estado de Jalisco, con la Secretaría de Planeación y Participación Ciudadana del Gobierno del estado de Jalisco, Consejos municipales de participación ciudadana y el Comité para el Fomento y Participación de las Organizaciones de la Sociedad Civil del estado de Jalisco. en cuanto al proyecto "La democracia en las calles, Jornadas Cívicas (Difusión Urna electrónica), se llevaron a cabo las elecciones estudiantiles UNIVA 2024, mediante el uso de las urnas electrónicas.  </t>
  </si>
  <si>
    <t xml:space="preserve">Se encuentra en etapa de planeación y contrucción el taller que se impartirá sobre Mecanismos de Participación Ciudadana, durante el tercer y cuarto trimestre. </t>
  </si>
  <si>
    <t>En difusión de MPC, el director de Participación Ciudadana tuvo una participación en un curso denominado (certificación de mecanismos de participacion ciudadana) impartido por el Centro de Estudios e Investigación Electoral Irene Robledo. En los Talleres sobre MPC, se realizaron 12 talleres en diferentes colonias del AMG, en alianza con los gobiernos de Guadalajara y Tlajomulco. En Alianzas para la participación ciudadana se sumo el gobierno de Guadalajara con un convenio de colaboración. Y en democracia en las calles se inicio el taller de "Mi Barrio Participa" en Zapopan, Tonalá y Guadalajara.</t>
  </si>
  <si>
    <t>Implementación de proyectos de la Estrategia Institucional de Participación Ciudadana y Educación Cívica 2023-2024 en el eje: Información es poder</t>
  </si>
  <si>
    <t>Porcentaje de proyectos implementados del eje: Información es poder</t>
  </si>
  <si>
    <t>(Número de proyectos del eje “Información es poder” implementados / Número de proyectos del eje “Información es poder” programados)*100</t>
  </si>
  <si>
    <t xml:space="preserve">Se publicó el Tablero Electoral y se publicaron 7 episodios del Podcast Poder Ciudadano  </t>
  </si>
  <si>
    <t>Durante el segundo trimestre se publicaron 10 nuevos episodios del podcast Poder Ciudadano; se alimento la plataforma del tablero electoral con infromación actualizada; se encuetra en etapa de planeación el Demofest</t>
  </si>
  <si>
    <t>Se tuvo el Demofest y conferencias, en el que se realizaron 2 conversatorios. Los concursos de Investigación y Ensayo salieron desde el Centro de Estudios Irene Robledo. También se se público el Sistema geoelectoral desde la web del Instituto de Información Estadística y Geográfica de Jalisco. Así mismo, se le dio continuidad al podcast de Poder Ciudadano con 10 capitulos nuevos.</t>
  </si>
  <si>
    <t>Implementación del proyecto de la Estrategia Institucional de Participación Ciudadana y Educación Cívica 2023-2024 en el eje: Aulas Democráticas</t>
  </si>
  <si>
    <t>Porcentaje de cumplimiento en la implementación del proyecto del eje: Aulas Democráticas</t>
  </si>
  <si>
    <t>(Número de proyectos del eje “Aulas Democráticas” implementados / Número de proyectos del eje “Aulas Democráticas” programados)*100</t>
  </si>
  <si>
    <t xml:space="preserve">Se encuentra en estapa de construcción y planeación la Incubadora de Liderazgos Juveniles, que se llevará a cabo durante el tercer y cuarto trimestre. </t>
  </si>
  <si>
    <t>Actividad 2.4</t>
  </si>
  <si>
    <t xml:space="preserve">Atención a mecanismos de participación ciudadana </t>
  </si>
  <si>
    <t>Porcentaje de solicitudes atendidas de mecanismos de participación ciudadana</t>
  </si>
  <si>
    <t>(Número de solicitudes de mecanismos de participación ciudadana atendidas / Número de solicitudes de mecanismos de participación ciudadana presentadas)*100</t>
  </si>
  <si>
    <r>
      <t xml:space="preserve">Registros internos de la </t>
    </r>
    <r>
      <rPr>
        <b/>
        <sz val="11"/>
        <color theme="1"/>
        <rFont val="Calibri"/>
        <family val="2"/>
        <scheme val="minor"/>
      </rPr>
      <t xml:space="preserve">Dirección Ejecutiva de Participación Ciudadana </t>
    </r>
    <r>
      <rPr>
        <sz val="11"/>
        <color theme="1"/>
        <rFont val="Calibri"/>
        <family val="2"/>
        <scheme val="minor"/>
      </rPr>
      <t>e Histórico de mecanismos de participación ciudadana: http://www.iepcjalisco.org.mx/participacion-ciudadana/historico-de-mecanismos-en-jalisco/</t>
    </r>
  </si>
  <si>
    <t xml:space="preserve">El 18 de marzo, en oficialia de partes de este instituto, se recibió el escrito, con folio 01092, signado por el C. Abraham Alejandro Gobel Gómez, mediante el cual presentó una inicativa ciudadana con el objeto de reformar el artículo 72 y 72 bis de la Ley Estatal del Equilibrio Ecológico y protección del ambiente del Estado de Jalisco. </t>
  </si>
  <si>
    <t xml:space="preserve">En el segundo trimestre no se presentaron solicitudes de mecanismos de participación ciudadana </t>
  </si>
  <si>
    <t>Programa de Promoción de Educación Cívica implementado</t>
  </si>
  <si>
    <t>Porcentaje de proyectos implementados dentro del Programa de Promoción de Educación Cívica</t>
  </si>
  <si>
    <t>(Número de proyectos del Programa de Promoción de Educación Cívica implementados / Número de proyectos del Programa de Promoción de Educación Cívica programados)*100</t>
  </si>
  <si>
    <r>
      <t>Registros internos de la</t>
    </r>
    <r>
      <rPr>
        <b/>
        <sz val="11"/>
        <color theme="1"/>
        <rFont val="Calibri"/>
        <family val="2"/>
        <scheme val="minor"/>
      </rPr>
      <t xml:space="preserve"> Dirección de Educación Cívica</t>
    </r>
  </si>
  <si>
    <t>Implementación de proyectos de educación cívica dirigidos a niñas y niños</t>
  </si>
  <si>
    <t>Porcentaje de proyectos de educación cívica implementados dirigidos a niñas y niños</t>
  </si>
  <si>
    <t>(Número de proyectos de educación cívica dirigidos a niñas y niños implementados / Número de proyectos de educación cívica dirigidos a niñas y niños programados)*100</t>
  </si>
  <si>
    <t>Portal web de IEPC Jalisco
http://www.iepcjalisco.org.mx/educacion-civica/
y registros internos de la Dirección de Educación Cívica</t>
  </si>
  <si>
    <t>Se desarrollaron los trabajos para el  cabildo infantil de Zapopan.</t>
  </si>
  <si>
    <t>Se desarrolló el taller de "comunidades lectoras" dirigido a entornos rurales en el estado con el que se visitaron 9 escuelas primarias en donde se les llevó una lectura de reflexión y actividades ludicas encaminadas al reconocimiento de los valores cívicos.</t>
  </si>
  <si>
    <t>Se realizaron actividades ludicas, su objetivo fue fomentar la conciencia cívica y la responsabilidad social, promoviendo el respeto por derechos humanos, la diversidad y la participación ciudadana</t>
  </si>
  <si>
    <t>Se participó en el festival Papirolas del 2 al 6 de octubre, implementan en el stand un espacio en el que las infancias manifestaba su áreas de interes en la construcción de la ciudad y sociedad. Se realizaron los trabajos para el desarrollo del cabildo juvenil en Zapopan.  Se llevaron a cabo las elecciones estudiantiles en el colegio México Nuevo.</t>
  </si>
  <si>
    <t xml:space="preserve">Implementación de proyectos de arte y cultura cívica  </t>
  </si>
  <si>
    <t>Porcentaje de proyectos implementados de arte y cultura cívica</t>
  </si>
  <si>
    <t>(Número de proyectos de arte y cultura cívica implementados / Número de proyectos de arte y cultura cívica programados)*100</t>
  </si>
  <si>
    <t>La realización de una línea de tiempo histórico de 30 años del IEPC JALISCO, durante el demofest es una actividad de gran relevancia que permite a los asistentes comprender la evolución del IEPC JALISCO</t>
  </si>
  <si>
    <t>Se realizó la 12° Emisión de ciclo de cine, donde se proyectaron peliculas en diversos espacios abiertos en los que por medio de las películas se llevó el mensaje de los valores cívico-democráticos.</t>
  </si>
  <si>
    <t>Implementación de proyectos de educación cívica dirigidos a las juventudes</t>
  </si>
  <si>
    <t>Porcentaje de proyectos de educación cívica implementados dirigidos a las juventudes</t>
  </si>
  <si>
    <t>(Número de proyectos de educación cívica dirigidos a las juventudes implementados / Número de proyectos de educación cívica dirigidos a las juventudes programados)*100</t>
  </si>
  <si>
    <t>Participamos en conjunto con el H.ayuntamiento de Zapopan en noches mexicanas, en diferentes puntos, promoviendo el respeto a los derechos humanos y cívicos</t>
  </si>
  <si>
    <t>Se llevó a cabo un simulacro de elecciones con juventudes en preparatoria 5 de UDG. Se presentó en diversos espacios el documental sobre las elecciones 2024 que buscas dar a conocer el proceso electoral desde sus actores. Se implementó el taller Imaginando la ciudad que queremos, en el que se busca que las juventudes idetifiquen las necesidades de su entorno para la construcción de una ciudad ideal. Se presentó el programa de televisión "Sentido Democrático" que consta de 6 episodios con temas de interes.</t>
  </si>
  <si>
    <t>Publicaciones y ediciones realizadas</t>
  </si>
  <si>
    <t>Porcentaje de publicaciones y ediciones impresas y digitales realizadas</t>
  </si>
  <si>
    <t>(Número de publicaciones y ediciones realizadas / Número de publicaciones y ediciones programadas)*100</t>
  </si>
  <si>
    <t>Portal web de IEPC Jalisco 
https://www2.iepcjalisco.org.mx/publicaciones/</t>
  </si>
  <si>
    <t>Publicación de libros inéditos</t>
  </si>
  <si>
    <t xml:space="preserve">Porcentaje de libros impresos y digitales inéditos publicados </t>
  </si>
  <si>
    <t>(Número de libros inéditos publicados / Número de libros inéditos programados)*100</t>
  </si>
  <si>
    <t>Libro 30 años de aniversario del IEPC
Democracia ilustrada
Libro CUCEA</t>
  </si>
  <si>
    <t>Publicación de Revista Folios</t>
  </si>
  <si>
    <t>Porcentaje de Revistas Folios impresas y digitales publicadas</t>
  </si>
  <si>
    <t>(Número de Revistas Folios publicadas / Número de Revistas Folios programadas)*100</t>
  </si>
  <si>
    <t>Página web de Folios 
http://www.revistafolios.mx/</t>
  </si>
  <si>
    <t>Se tienen aprobadas las dos temáticas para los números 40 y 41 de la revist Folios.</t>
  </si>
  <si>
    <t>Se tiene un avanzce del 75% de la revista Folios 40 "Jóvenes, espacio público y política"</t>
  </si>
  <si>
    <t xml:space="preserve">Atención de servicios gráficos y editoriales institucionales </t>
  </si>
  <si>
    <t>Porcentaje de solicitudes atendidas de servicios gráficos y editoriales institucionales</t>
  </si>
  <si>
    <t>(Número de solicitudes de servicios gráficos y editoriales institucionales atendidas / Número de solicitudes de servicios gráficos y editoriales institucionales solicitadas)*100</t>
  </si>
  <si>
    <t>Registros internos de la Dirección de Editorial</t>
  </si>
  <si>
    <t>Participación del IEPC Jalisco en la Feria Internacional del Libro</t>
  </si>
  <si>
    <t>Porcentaje de actividades desarrolladas para la participación del IEPC Jalisco en la Feria Internacional del Libro</t>
  </si>
  <si>
    <t>(Número de actividades para la participación del IEPC Jalisco en la FIL desarrolladas / Número de actividades para la participación del IEPC Jalisco en la FIL programadas)*100</t>
  </si>
  <si>
    <r>
      <t xml:space="preserve">Registros internos de la </t>
    </r>
    <r>
      <rPr>
        <b/>
        <sz val="11"/>
        <color theme="1"/>
        <rFont val="Calibri"/>
        <family val="2"/>
        <scheme val="minor"/>
      </rPr>
      <t>Dirección de Editorial</t>
    </r>
  </si>
  <si>
    <t>Dado que la FIL inicia a finales de noviembre, por el momento, se tiene la planeación de actividades del evento, no así las actividades realizadas.</t>
  </si>
  <si>
    <t xml:space="preserve">Transversalización de la perspectiva de género, inclusión, diversidad sexual e interculturalidad para la promoción de los derechos político-electorales realizada </t>
  </si>
  <si>
    <t>Porcentaje de acciones realizadas para la promoción de los derechos político-electorales</t>
  </si>
  <si>
    <t>(Número de acciones para la promoción de los derechos político-electorales realizadas / Número de acciones para la promoción de los derechos político-electorales programadas)*100</t>
  </si>
  <si>
    <r>
      <t xml:space="preserve">Registros internos de la </t>
    </r>
    <r>
      <rPr>
        <b/>
        <sz val="11"/>
        <color theme="1"/>
        <rFont val="Calibri"/>
        <family val="2"/>
        <scheme val="minor"/>
      </rPr>
      <t>Dirección de Igualdad de Género y No Discriminación</t>
    </r>
  </si>
  <si>
    <t>Tomando en cuanta podcast actividad del 25 de noviembre (Día Internacional de la Eliminación de la Violencia Contra las Mujeres y Niñas) , los 16 días de activismo, 17 de octubre (Sufragio femenino) y taller ( con COPIJAL) del servicio integral para el fortalecimiento del programa de inclusión para conocer las medidas de nivelación, para la participación ciudadadna de las personas de discapacidad</t>
  </si>
  <si>
    <t>Capacitación a mujeres y grupos históricamente discriminados y en desventaja</t>
  </si>
  <si>
    <t>Porcentaje de cursos de capacitación realizados para  mujeres y grupos históricamente discriminados y en desventaja</t>
  </si>
  <si>
    <t>(Número de cursos de capacitación realizadas / Número de cursos de capacitación programadas)*100</t>
  </si>
  <si>
    <t>Registros internos de la Dirección de Igualdad de Género y No Discriminación</t>
  </si>
  <si>
    <t>Taller a mujeres indígenas el 03 de septiembre de 2024</t>
  </si>
  <si>
    <t xml:space="preserve">Interpretación de sesiones en Lengua de Señas Mexicanas </t>
  </si>
  <si>
    <t xml:space="preserve">Porcentaje de sesiones del Consejo General interpretadas en Lengua de Señas Mexicanas </t>
  </si>
  <si>
    <t>(Número de sesiones del Consejo General interpretadas en Lengua de Señas Mexicanas / Número de sesiones del Consejo General)*100</t>
  </si>
  <si>
    <t>Sesiones del Consejo General: https://www.youtube.com/@iepcjalisco</t>
  </si>
  <si>
    <t>Actividad 5.3</t>
  </si>
  <si>
    <t>Elaboración y presentación de informes de la Red de Mujeres Electas (AMCEE)</t>
  </si>
  <si>
    <t>Porcentaje de informes elaborados y presentados a la Red de Mujeres Electas</t>
  </si>
  <si>
    <t>(Número de informes de la Red de Mujeres Electas elaborados y presentados / Número de informes de la Red de Mujeres Electas programados)*100</t>
  </si>
  <si>
    <t>Se envío informe final de la Red de Candidatas del proceso 2021-2024 y el informe de mujeres electas del proceso electoral 2023-2024</t>
  </si>
  <si>
    <t>Actividad 5.4</t>
  </si>
  <si>
    <t>Elaboración de informes respecto a las quejas y denuncias en materia de violencia política</t>
  </si>
  <si>
    <t>Porcentaje de informes elaborados respecto a las quejas y denuncias en materia de violencia política</t>
  </si>
  <si>
    <t>(Número de informes elaborados y presentados en las sesiones ordinarias del Consejo General / Número de sesiones ordinarias del Consejo General)*100</t>
  </si>
  <si>
    <t>Secretaría Ejecutiva informó de 12 quejas de VPMRG presentadas en el trimestre</t>
  </si>
  <si>
    <t>3. Fortalecimiento institucional y rendición de cuentas</t>
  </si>
  <si>
    <t xml:space="preserve">4. Generar reflexión y conocimiento crítico sobre los procesos, instituciones, agentes y normas que impactan en las decisiones políticas de la vida pública, que promuevan e impulsen la ciudadanía a ejercer valores y prácticas democráticas en espacios públicos y privados, manteniendo, además vigente y vigorosa nuestra producción editorial y actualizando los conocimientos de los servidores del Instituto mediante su capacitación permanente. 
5. Participar del ejercicio de la función electoral, en la forma y términos que determina la Constitución Política de los Estados Unidos Mexicanos, la Constitución del Estado, la Ley General y demás leyes aplicables, así como ejercer las funciones en la materia que le conceden las mismas y explorar permanentemente el avance tecnológico para su aplicación. </t>
  </si>
  <si>
    <t>Contribuir al fortalecimiento institucional mediante la eficacia e innovación administrativa, la defensa jurídica y rendición de cuentas</t>
  </si>
  <si>
    <t>Este indicador tiene una frecuencia de medición anual, sin actualización a la fecha de corte.</t>
  </si>
  <si>
    <t>El Instituto cumple con sus obligaciones en materia de fiscalización y rendición de cuentas en tiempo y forma</t>
  </si>
  <si>
    <t xml:space="preserve">Porcentaje de cumplimiento en la presentación de la cuenta pública </t>
  </si>
  <si>
    <t>(Número de informes entregados / Número de informes obligados a entregar)*100</t>
  </si>
  <si>
    <t>Portal web de IEPC Jalisco 
http://www.iepcjalisco.org.mx/</t>
  </si>
  <si>
    <t>La cuenta pública se entrega en el primer cuatrimetre del año posterior.</t>
  </si>
  <si>
    <r>
      <t>Elaboración y presentación del Informe Anual de Actividades de la</t>
    </r>
    <r>
      <rPr>
        <b/>
        <sz val="11"/>
        <color theme="1"/>
        <rFont val="Calibri"/>
        <family val="2"/>
        <scheme val="minor"/>
      </rPr>
      <t xml:space="preserve"> Dirección Ejecutiva de Administración e Innovación </t>
    </r>
  </si>
  <si>
    <t xml:space="preserve">Porcentaje de cumplimiento en la elaboración y presentación del Informe Anual de Actividades de la Dirección Ejecutiva de Administración e Innovación </t>
  </si>
  <si>
    <t>(Número de Informes Anuales de Actividades elaborados y presentados / Número de Informes Anuales de Actividades obligados a presentar)*100</t>
  </si>
  <si>
    <t>Portal de transparencia de IEPC.
https://www.iepcjalisco.org.mx/transparencia2/articulo-8.php#VI</t>
  </si>
  <si>
    <t xml:space="preserve">Atención a procedimientos de licitaciones publicas </t>
  </si>
  <si>
    <t>Porcentaje de solicitudes atendidas de procedimientos de licitaciones públicas</t>
  </si>
  <si>
    <t>(Número de solicitudes de procedimientos de licitaciones públicas atendidas / Número de solicitudes de procedimientos de licitaciones públicas requeridas)*100</t>
  </si>
  <si>
    <t>Portal de transparencia de IEPC.
https://www.iepcjalisco.org.mx/licitaciones-publicas</t>
  </si>
  <si>
    <t xml:space="preserve">cierre de licitaciones </t>
  </si>
  <si>
    <t>Publicación y seguimiento de avances de Matrices de Indicadores para Resultados</t>
  </si>
  <si>
    <t>Porcentaje de reportes publicados y en seguimiento de avances de Matrices de Indicadores para Resultados</t>
  </si>
  <si>
    <t>(Número de reportes de avances de las Matrices de Indicadores para Resultados publicados y en seguimiento / Número de reportes de avances de las Matrices de Indicadores para Resultados obligados a publicar)*100</t>
  </si>
  <si>
    <t>Portal de transparencia de IEPC.
http://www.iepcjalisco.org.mx/transparencia2/articulo-8.php#IV</t>
  </si>
  <si>
    <t>(Inicio del avance )</t>
  </si>
  <si>
    <t>Informes de avance de gestión financiera presentados</t>
  </si>
  <si>
    <t>Porcentaje de informes presentados de avance de gestión financiera</t>
  </si>
  <si>
    <t>(Número de informes de avance de gestión financiera presentados / Número de informes de avance de gestión financiera obligados a presentar)*100</t>
  </si>
  <si>
    <t xml:space="preserve">Este informe de Gestión Financiera se presenta de manera semestral, motivo por el cual se genera o emite al concluir el segundo trimestre </t>
  </si>
  <si>
    <t>Presentación de informes financieros y presupuestales</t>
  </si>
  <si>
    <t xml:space="preserve">Porcentaje de informes presentados en materia financiera y presupuestal </t>
  </si>
  <si>
    <t>(Número de informes financieros y presupuestales presentados / Número de informes financieros y presupuestales obligados a presentar)*100</t>
  </si>
  <si>
    <r>
      <t xml:space="preserve">Registros internos de la </t>
    </r>
    <r>
      <rPr>
        <b/>
        <sz val="11"/>
        <color theme="1"/>
        <rFont val="Calibri"/>
        <family val="2"/>
        <scheme val="minor"/>
      </rPr>
      <t xml:space="preserve">Dirección de administración de Recursos </t>
    </r>
  </si>
  <si>
    <t>Resguardo de expedientes del personal del instituto</t>
  </si>
  <si>
    <t>Porcentaje de expedientes resguardados del personal del instituto</t>
  </si>
  <si>
    <t>(Número de expedientes resguardados / Número de personal activo del Instituto)*100</t>
  </si>
  <si>
    <t xml:space="preserve">Registros internos de la Dirección de administración de Recursos </t>
  </si>
  <si>
    <t>Atención a solicitudes de recursos materiales</t>
  </si>
  <si>
    <t xml:space="preserve">Porcentaje de solicitudes atendidas de recursos materiales </t>
  </si>
  <si>
    <t>(Número de solicitudes de recursos materiales atendidas / Número de solicitudes de recursos materiales recibidas)*100</t>
  </si>
  <si>
    <r>
      <t xml:space="preserve">Requerimientos de </t>
    </r>
    <r>
      <rPr>
        <b/>
        <sz val="11"/>
        <color theme="1"/>
        <rFont val="Calibri"/>
        <family val="2"/>
        <scheme val="minor"/>
      </rPr>
      <t>tecnologías de la información</t>
    </r>
    <r>
      <rPr>
        <sz val="11"/>
        <color theme="1"/>
        <rFont val="Calibri"/>
        <family val="2"/>
        <scheme val="minor"/>
      </rPr>
      <t xml:space="preserve"> atendidos</t>
    </r>
  </si>
  <si>
    <t>Porcentaje de solicitudes atendidas de requerimientos de tecnologías de la información</t>
  </si>
  <si>
    <t>(Número de solicitudes de requerimientos de tecnologías de la información atendidas / Número de solicitudes de requerimientos de tecnologías de la información recibidas)*100</t>
  </si>
  <si>
    <t>Ticket generado en el sistema mediante el correo soporte@iepcjalisco.mx</t>
  </si>
  <si>
    <t>Atención y seguimiento a solicitudes de soporte técnico</t>
  </si>
  <si>
    <t>Porcentaje de solicitudes atendidas y en seguimiento de servicios de soporte técnico</t>
  </si>
  <si>
    <t>(Número de solicitudes de soporte técnico atendidas y en seguimiento / Número de solicitudes de soporte técnico recibidas)*100</t>
  </si>
  <si>
    <t>Sistematización de procesos administrativos y electorales</t>
  </si>
  <si>
    <t>Porcentaje de solicitudes atendidas y en seguimiento para la sistematización de procesos administrativos y electorales</t>
  </si>
  <si>
    <t>(Número de solicitudes de sistematización de procesos administrativos y electorales atendidas y en seguimiento / Número de solicitudes de sistematización de procesos administrativos y electorales recibidas)*100</t>
  </si>
  <si>
    <t xml:space="preserve">Conservación y actualización de la infraestructura de tecnologías de la información </t>
  </si>
  <si>
    <t>Porcentaje de adquisiciones y renovaciones realizadas de licenciamiento e infraestructura de nuevas tecnologías de la información</t>
  </si>
  <si>
    <t>(Número de atenciones realizadas / Número de atenciones necesarias agendadas) *100</t>
  </si>
  <si>
    <t>Listado de necesidades de cada una de las áreas y agenda de adquisiciones y renovaciones</t>
  </si>
  <si>
    <t xml:space="preserve">Asuntos jurídicos recibidos, atendidos y orientados </t>
  </si>
  <si>
    <t>Porcentaje de atención, y en su caso, orientación de asuntos jurídicos recibidos</t>
  </si>
  <si>
    <t>(Número de asuntos jurídicos atendidos, y en su caso, orientados / Número de asuntos jurídicos recibidos)*100</t>
  </si>
  <si>
    <r>
      <t>Registros internos de la</t>
    </r>
    <r>
      <rPr>
        <b/>
        <sz val="11"/>
        <color theme="1"/>
        <rFont val="Calibri"/>
        <family val="2"/>
        <scheme val="minor"/>
      </rPr>
      <t xml:space="preserve"> Dirección Jurídica</t>
    </r>
  </si>
  <si>
    <t xml:space="preserve">Atención a procedimientos administrativos, sancionadores y jurisdiccionales </t>
  </si>
  <si>
    <t>Porcentaje de procedimientos administrativos, sancionadores y jurisdiccionales atendidos</t>
  </si>
  <si>
    <t>(Número de procedimientos administrativos, sancionadores y jurisdiccionales atendidos / Número de procedimientos administrativos, sancionadores y jurisdiccionales recibidos)*100</t>
  </si>
  <si>
    <t>Registros internos de la Dirección Jurídica</t>
  </si>
  <si>
    <t>Elaboración de proyectos de dictámenes, informes, acuerdos y resoluciones para aprobación del Consejo General</t>
  </si>
  <si>
    <t>Porcentaje de proyectos de dictámenes, informes, acuerdos y resoluciones elaborados para su aprobación del Consejo General</t>
  </si>
  <si>
    <t>(Número de proyectos de dictámenes, informes, acuerdos y resoluciones para aprobación del Consejo General elaborados / Número de proyectos de dictámenes, informes, acuerdos y resoluciones para aprobación del Consejo General requeridos)*100</t>
  </si>
  <si>
    <t>Portal de transparencia de IEPC. https://www.iepcjalisco.org.mx/sesiones-de-consejo/consejo-general</t>
  </si>
  <si>
    <t>Atención a correspondencia y peticiones</t>
  </si>
  <si>
    <t xml:space="preserve">Porcentaje de asuntos atendidos de correspondencia y peticiones </t>
  </si>
  <si>
    <t>(Número de asuntos de correspondencia y peticiones atendidos / Número de asuntos de correspondencia y peticiones recibidos) *100</t>
  </si>
  <si>
    <t>Seguimiento, admisión y atención de denuncias de presunta responsabilidad administrativa atendidos</t>
  </si>
  <si>
    <t>Porcentaje de atención a denuncias de presunta responsabilidad administrativa</t>
  </si>
  <si>
    <t>(Número de denuncias de presunta responsabilidad administrativa atendidas / Número de denuncias de presunta responsabilidad administrativa recibidas) *100</t>
  </si>
  <si>
    <r>
      <t xml:space="preserve">Registros internos de la </t>
    </r>
    <r>
      <rPr>
        <b/>
        <sz val="11"/>
        <color theme="1"/>
        <rFont val="Calibri"/>
        <family val="2"/>
        <scheme val="minor"/>
      </rPr>
      <t xml:space="preserve">Contraloría General </t>
    </r>
    <r>
      <rPr>
        <sz val="11"/>
        <color theme="1"/>
        <rFont val="Calibri"/>
        <family val="2"/>
        <scheme val="minor"/>
      </rPr>
      <t>del Instituto</t>
    </r>
  </si>
  <si>
    <t>Asesoramiento, recepción y resguardo de las declaraciones de situación patrimonial, interés y fiscal</t>
  </si>
  <si>
    <t>Porcentaje de atención y seguimiento a las declaraciones de situación patrimonial, interés y fiscal</t>
  </si>
  <si>
    <t>(Número de declaraciones atendidas y en seguimiento / Número de declaraciones presentadas) *100</t>
  </si>
  <si>
    <t>Registros internos de la Contraloría General del Instituto</t>
  </si>
  <si>
    <t>Publicación del Código de Ética</t>
  </si>
  <si>
    <t>Porcentaje de cumplimiento en la publicación del Código de Ética</t>
  </si>
  <si>
    <t>(Número de Códigos de Ética publicados / Número de Códigos de Ética programados)*100</t>
  </si>
  <si>
    <t xml:space="preserve">Opiniones, dictámenes y análisis en materia de transparencia, acceso a la información, protección de datos personales y gestión documental emitidos y elaborados </t>
  </si>
  <si>
    <t>Porcentaje de opiniones, dictámenes y análisis emitidos y elaborados en materia de transparencia, acceso a la información, protección de datos personales y gestión documental</t>
  </si>
  <si>
    <t>(Número de opiniones, dictámenes y análisis emitidos y elaborados / Número de opiniones, dictámenes y análisis requeridos)*100</t>
  </si>
  <si>
    <r>
      <t>Registros internos de la</t>
    </r>
    <r>
      <rPr>
        <b/>
        <sz val="11"/>
        <color theme="1"/>
        <rFont val="Calibri"/>
        <family val="2"/>
        <scheme val="minor"/>
      </rPr>
      <t xml:space="preserve"> Dirección de Trasparencia, Protección de Datos Personales y Archivo </t>
    </r>
  </si>
  <si>
    <t>Este indicador tiene una frecuencia de medición semestral, por lo que no muestra avance en este trimestre</t>
  </si>
  <si>
    <t xml:space="preserve">Atención de solicitudes de acceso a la información, derechos ARCO e impugnaciones </t>
  </si>
  <si>
    <t xml:space="preserve">Porcentaje de solicitudes atendidas de acceso a la información, derechos ARCO e impugnaciones </t>
  </si>
  <si>
    <t>(Número de solicitudes de acceso a la información, derechos ARCO e impugnaciones atendidas / Número de solicitudes de acceso a la información, derechos ARCO e impugnaciones recibidas)*100</t>
  </si>
  <si>
    <t xml:space="preserve">Registros internos de la Dirección de Trasparencia, Protección de Datos Personales y Archivo </t>
  </si>
  <si>
    <t>Capacitación en materia de transparencia, protección de datos personales y archivo</t>
  </si>
  <si>
    <t>Porcentaje de áreas del Instituto capacitadas en materia de transparencia, protección de datos personales y archivo</t>
  </si>
  <si>
    <t>(Número de áreas del Instituto capacitadas / Número de áreas que integran el Instituto)*100</t>
  </si>
  <si>
    <t>Actividad 6.3</t>
  </si>
  <si>
    <t>Publicación de instrumentos de control y consulta archivístico</t>
  </si>
  <si>
    <t>Porcentaje de instrumentos de control y consulta archivístico publicados</t>
  </si>
  <si>
    <t>(Número de instrumentos de control y consulta archivístico publicados / Número de instrumentos de control y consulta archivístico obligados a publicar)*100</t>
  </si>
  <si>
    <t>Portal web de IEPC Jalisco  https://www.iepcjalisco.org.mx/transparencia2/articulo-8.php#XIII</t>
  </si>
  <si>
    <t>Actividad 6.4</t>
  </si>
  <si>
    <t>Verificación periódica del cumplimiento en la publicación de obligaciones en materia de transparencia</t>
  </si>
  <si>
    <t>Porcentaje de verificaciones realizadas a la página web del Instituto en materia de transparencia</t>
  </si>
  <si>
    <t>(Número de verificaciones a la página web del Instituto realizadas / Número de verificaciones a la página web del Instituto programadas)*100</t>
  </si>
  <si>
    <t>4. Proceso electoral 2023-2024</t>
  </si>
  <si>
    <t>2. Vigilar en el ámbito electoral el cumplimiento de derechos de organización y participación política de los ciudadanos. Atender de manera prioritaria grupos con derechos históricamente vulnerados: personas con discapacidad, pueblos y comunidades indígenas, jaliscienses en el extranjero y personas trans. 
5. Participar del ejercicio de la función electoral, en la forma y términos que determina la Constitución Política de los Estados Unidos Mexicanos, la Constitución del Estado, la Ley General y demás leyes aplicables, así como ejercer las funciones en la materia que le conceden las mismas y explorar permanentemente el avance tecnológico para su aplicación. 
6. Organizar, desarrollar, computar y declarar los resultados de los mecanismos de participación ciudadana y popular que sean competencia del Instituto conforme a la ley de la materia, derivado de un análisis minucioso de la legislación. 
7. Realizar, en su ámbito de competencia, todas las actividades tendientes a fin de que los jaliscienses residentes en el extranjero puedan ejercer su derecho al voto.</t>
  </si>
  <si>
    <t xml:space="preserve">Observación </t>
  </si>
  <si>
    <t xml:space="preserve">Avance segundo trimestre </t>
  </si>
  <si>
    <t xml:space="preserve">Avance tercer trimestre </t>
  </si>
  <si>
    <t xml:space="preserve">Avance cuarto trimestre </t>
  </si>
  <si>
    <t>Contribuir a la adecuada organización del Proceso Electoral, mediante la vigilancia y conducción de la política pública electoral, en apego a lo señalado por la normatividad aplicable</t>
  </si>
  <si>
    <t>Este indicador a la fecha de reporte no contaba con valor actualizado</t>
  </si>
  <si>
    <t>La ciudadanía del Estado de Jalisco cuenta con elecciones eficientes y confiables, que aseguran su participación democrática</t>
  </si>
  <si>
    <t xml:space="preserve">Sesiones especiales del Consejo General celebradas </t>
  </si>
  <si>
    <r>
      <t xml:space="preserve">Porcentaje de sesiones especiales celebradas por el </t>
    </r>
    <r>
      <rPr>
        <b/>
        <sz val="11"/>
        <color theme="1"/>
        <rFont val="Calibri"/>
        <family val="2"/>
        <scheme val="minor"/>
      </rPr>
      <t>Consejo General</t>
    </r>
  </si>
  <si>
    <t>(Número de sesiones especiales del Consejo General celebradas / Número de sesiones especiales del Consejo General establecidas en el Código Electoral del Estado de Jalisco)*100</t>
  </si>
  <si>
    <t xml:space="preserve">se reporta en junio de segundo trimestre </t>
  </si>
  <si>
    <t>El Código Electoral del Estado de Jalisco establece que se llevarán a cabo 3 sesiones especiales durante el mes de junio. Se comparte la liga del calendario de sesiones del consejo general durante el mes de junio https://www.iepcjalisco.org.mx/sesiones-de-consejo/consejo-general/2024-06</t>
  </si>
  <si>
    <t>Publicación de acuerdos, dictámenes y resoluciones aprobados por el Consejo General en sesiones especiales</t>
  </si>
  <si>
    <t xml:space="preserve">Porcentaje de acuerdos, dictámenes y resoluciones publicados de sesiones especiales </t>
  </si>
  <si>
    <t>(Número de acuerdos, dictámenes y resoluciones de sesiones especiales publicados / Número de acuerdos, dictámenes y resoluciones de sesiones especiales aprobados)*100</t>
  </si>
  <si>
    <t xml:space="preserve"> trimestral </t>
  </si>
  <si>
    <t xml:space="preserve">Esta actividad no presenta avance en este trimestre, hasta junio del segundo trimestre </t>
  </si>
  <si>
    <t>Las sesiones especiales que marca el Código Electoral se reportaron en el segundo trimestre</t>
  </si>
  <si>
    <t>Elaboración de actas de sesiones especiales del Consejo General</t>
  </si>
  <si>
    <t>Porcentaje de actas elaboradas de sesiones especiales del Consejo General</t>
  </si>
  <si>
    <t>(Número de actas de sesiones especiales del Consejo General elaboradas / Número de sesiones especiales del Consejo General celebradas)*100</t>
  </si>
  <si>
    <t xml:space="preserve">Esta actividad no presenta avance en este trimestre, hasta tercer trimestre </t>
  </si>
  <si>
    <t>Las sesiones especiales del Consejo General fueron celebradas el día 26/09/2024, https://www.iepcjalisco.org.mx/sesiones-de-consejo/consejo-general/2024-09-26</t>
  </si>
  <si>
    <t>Calificación de las elecciones del Proceso Electoral 2023-2024</t>
  </si>
  <si>
    <t>Porcentaje de tipos de elecciones calificadas del Proceso Electoral 2023-2024</t>
  </si>
  <si>
    <t>(Número de elecciones calificadas del Proceso Electoral 2023-2024 / Número de elecciones establecidas en el Código Electoral del Estado de Jalisco para el Proceso Electoral 2023-2024)*100</t>
  </si>
  <si>
    <t xml:space="preserve">Actos, sesiones, reuniones públicas y eventos del Proceso Electoral 2023-2024 cubiertos y difundidos </t>
  </si>
  <si>
    <t>Porcentaje de actos, sesiones, reuniones públicas y eventos cubiertos y difundidos del Proceso Electoral 2023-2024</t>
  </si>
  <si>
    <t>(Número de actos, sesiones, reuniones públicas y eventos del Proceso Electoral 2023-2024 cubiertos y difundidos / Número de actos, sesiones, reuniones públicas y eventos del Proceso Electoral 2023-2024 donde el Instituto participa)*100</t>
  </si>
  <si>
    <t>Cobertura y difusión de la instalación de Consejos Municipales (AMG)</t>
  </si>
  <si>
    <t>Porcentaje de cobertura y difusión de las instalaciones de Consejos Municipales del AMG</t>
  </si>
  <si>
    <t>(Número de Consejos Municipales cubiertos y difundidos / Número de Consejos Municipales programados)*100</t>
  </si>
  <si>
    <t xml:space="preserve">Campaña de promoción del voto y ubicación de casillas </t>
  </si>
  <si>
    <t>Porcentaje de Post publicados para la ubicación de casillas</t>
  </si>
  <si>
    <t>(Número de Post de ubicación de casillas publicados / Número de Post de ubicación de casillas programados)*100</t>
  </si>
  <si>
    <t>Capacitación a medios de comunicación en materia de cobertura electoral</t>
  </si>
  <si>
    <t xml:space="preserve">Porcentaje de cursos de capacitación realizados a medios de comunicación </t>
  </si>
  <si>
    <t>(Número de cursos de capacitación a medios de comunicación realizadas / Número de cursos de capacitación a medios de comunicación programadas)*100</t>
  </si>
  <si>
    <t>Registros internos de la Dirección de Comunicación Social</t>
  </si>
  <si>
    <t>Cobertura y difusión de debates del Proceso Electoral 2023-2024</t>
  </si>
  <si>
    <t>Porcentaje de debates cubiertos y difundidos del Proceso Electoral 2023-2024</t>
  </si>
  <si>
    <t>(Número de debates del Proceso Electoral 2023-2024 cubiertos y difundidos / Número de debates del Proceso Electoral 2023-2024 programados)*100</t>
  </si>
  <si>
    <t>Proceso del Voto de las y los jaliscienses residentes en el extranjero</t>
  </si>
  <si>
    <t>Porcentaje de subprocesos implementados del proceso del Voto de las y los jaliscienses residentes en el extranjero</t>
  </si>
  <si>
    <t>(Número de subprocesos del proceso del Voto de las y los jaliscienses residentes en el extranjero implementados / Número de subprocesos del proceso del Voto de las y los jaliscienses residentes en el extranjero programados)*100</t>
  </si>
  <si>
    <r>
      <t>Registros internos de la</t>
    </r>
    <r>
      <rPr>
        <b/>
        <sz val="11"/>
        <color theme="1"/>
        <rFont val="Calibri"/>
        <family val="2"/>
        <scheme val="minor"/>
      </rPr>
      <t xml:space="preserve"> Secretaría Ejecutiva </t>
    </r>
  </si>
  <si>
    <t>Las actividades programadas se cumplieron al 100% durante el reporte entregado en el primer y en el segundo trimestre del año 2024</t>
  </si>
  <si>
    <t>Implementación del subproceso de Supervisión y seguimiento</t>
  </si>
  <si>
    <t>Porcentaje de cumplimiento del subproceso de Supervisión y seguimiento</t>
  </si>
  <si>
    <t>(Número de subprocesos de Supervisión y seguimiento implementados / Número de subprocesos de Supervisión y seguimiento programados)*100</t>
  </si>
  <si>
    <t>Seguimiento a la implementación del subproceso de diseño y aprobación de la documentación y material electoral de VOTOMEX</t>
  </si>
  <si>
    <t>Porcentaje de cumplimiento en el seguimiento del subproceso de diseño y aprobación de la documentación y material electoral de VOTOMEX</t>
  </si>
  <si>
    <t>(Número de subprocesos de diseño y aprobación de la documentación y material electoral de VOTOMEX en seguimiento / Número de subprocesos de diseño y aprobación de la documentación y material electoral de VOTOMEX programados para su seguimiento)*100</t>
  </si>
  <si>
    <t>Seguimiento a la implementación del subproceso de diseño, aprobación e implementación de la estrategia de promoción y difusión del voto de las y los jaliscienses en el extranjero</t>
  </si>
  <si>
    <t>Porcentaje de cumplimiento en el seguimiento del subproceso de diseño, aprobación e implementación de la estrategia de promoción y difusión del voto de las y los jaliscienses en el extranjero</t>
  </si>
  <si>
    <t>(Número de subprocesos de diseño, aprobación e implementación de la estrategia de promoción y difusión del voto de las y los jaliscienses en el extranjero en seguimiento / Número de subprocesos de diseño, aprobación e implementación de la estrategia de promoción y difusión del voto de las y los jaliscienses en el extranjero programados para su seguimiento)*100</t>
  </si>
  <si>
    <t>Asesoramiento para la protección de datos personales, transparencia y gestión documental durante el Proceso Electoral 2023-2024 atendido</t>
  </si>
  <si>
    <t>Porcentaje de solicitudes de asesoramientos atendidos para la protección de datos personales, transparencia y gestión documental</t>
  </si>
  <si>
    <t>(Número de solicitudes de asesoramientos derivadas del Proceso Electoral 2024 atendidas / Número de solicitudes de asesoramientos derivadas del Proceso Electoral 2024 requeridas)*100</t>
  </si>
  <si>
    <r>
      <t xml:space="preserve">Registros internos de la </t>
    </r>
    <r>
      <rPr>
        <b/>
        <sz val="11"/>
        <color theme="1"/>
        <rFont val="Calibri"/>
        <family val="2"/>
        <scheme val="minor"/>
      </rPr>
      <t>Dirección de Trasparencia, Protección de Datos Personales y Archivo</t>
    </r>
  </si>
  <si>
    <t>No fueron solicitados por las áreas en este trimestre</t>
  </si>
  <si>
    <t xml:space="preserve">Avance acumulado, se concluyó el proceso electoral. </t>
  </si>
  <si>
    <t>Elaboración de avisos de privacidad relativos al Proceso Electoral 2023-2024</t>
  </si>
  <si>
    <t>Porcentaje de avisos de privacidad elaborados para el Proceso Electoral 2023-2024</t>
  </si>
  <si>
    <t>(Número de avisos de privacidad para el Proceso Electoral 2023-2024 elaborados / Número de avisos de privacidad para el Proceso Electoral 2023-2024 requeridos)*100</t>
  </si>
  <si>
    <t xml:space="preserve">Portal web de IEPC Jalisco 
https://www.iepcjalisco.org.mx/aviso-de-privacidad </t>
  </si>
  <si>
    <t>No fueron solicitados por las áreas que lo generan</t>
  </si>
  <si>
    <t>No fueron solicitados por las areas generadoras en este trimestre</t>
  </si>
  <si>
    <t>Revisión y publicación de los resúmenes curriculares de aspirantes a Consejos Municipales</t>
  </si>
  <si>
    <t xml:space="preserve">Porcentaje de resúmenes curriculares revisados y publicados de aspirantes a Consejos Municipales </t>
  </si>
  <si>
    <t>(Número de resúmenes curriculares de aspirantes a Consejos Municipales revisados y publicados / Número de resúmenes curriculares de aspirantes a Consejos Municipales)*100</t>
  </si>
  <si>
    <t xml:space="preserve">Portal web de IEPC Jalisco 
http://www.iepcjalisco.org.mx/
</t>
  </si>
  <si>
    <t>En este proceso electoral la actividad fue realizada por la Dirección Jurídica</t>
  </si>
  <si>
    <t>Capacitación a Consejos Distritales y Municipales en materia de transparencia, protección de datos personales y archivo</t>
  </si>
  <si>
    <t>Porcentaje de Consejos Distritales y Municipales capacitados en materia de transparencia, protección de datos personales y archivo</t>
  </si>
  <si>
    <t>(Número de Consejos Distritales y Municipales capacitados en materia de transparencia, protección de datos personales y archivo / Número de Consejos Distritales y Municipales)*100</t>
  </si>
  <si>
    <t>Registros internos de la Dirección de Trasparencia, Protección de Datos Personales y Archivo, y  registros de la plataforma virtual de capacitación</t>
  </si>
  <si>
    <t xml:space="preserve">Componente 5 </t>
  </si>
  <si>
    <t>Documentación relativa al actuar de los Consejos Distritales y Municipales resguardada</t>
  </si>
  <si>
    <t>Porcentaje de documentación resguardada relativa al actuar de los Consejos Distritales y Municipales</t>
  </si>
  <si>
    <t>(Número de documentación relativa al actuar de los Consejos Distritales y Municipales resguardada / Número de documentación de los Consejos Distritales y Municipales entregada)*100</t>
  </si>
  <si>
    <t xml:space="preserve">Verificación y control de las actas de sesiones recabadas de los consejos distritales </t>
  </si>
  <si>
    <t>Porcentaje de actas de sesiones de los Consejos Distritales verificadas y recabadas</t>
  </si>
  <si>
    <t>(Número de actas de sesiones de los Consejos Distritales verificadas y recabadas / Número de actas de sesiones de los Consejos Distritales realizadas)*100</t>
  </si>
  <si>
    <t xml:space="preserve">Registros internos de la Dirección del Secretariado </t>
  </si>
  <si>
    <t>Publicación de actas y acuerdos de sesiones de los Consejos Distritales</t>
  </si>
  <si>
    <t>Porcentaje de actas y acuerdos publicados de sesiones de los Consejos Distritales</t>
  </si>
  <si>
    <t>(Número de actas y acuerdos de sesiones de los Consejos Distritales publicadas / Número de actas y acuerdos de sesiones de los Consejos Distritales aprobadas)*100</t>
  </si>
  <si>
    <t>Portal de Transparencia IEPC Jalisco  https://www.iepcjalisco.org.mx/</t>
  </si>
  <si>
    <t>Revisión y seguimiento a informes presentados por las áreas adscritas a la Dirección Ejecutiva de Administración e Innovación referente al Proceso Electoral 2023-2024</t>
  </si>
  <si>
    <t>Porcentaje de informes revisados y en seguimiento referente al Proceso Electoral 2023-2024</t>
  </si>
  <si>
    <t>(Número de informes revisados y en seguimiento / Número de informes presentados por las áreas adscritas a la Dirección Ejecutiva de Administración e Innovación referente al Proceso Electoral 2023-2024)*100</t>
  </si>
  <si>
    <r>
      <t xml:space="preserve">Registros internos de la </t>
    </r>
    <r>
      <rPr>
        <b/>
        <sz val="11"/>
        <color theme="1"/>
        <rFont val="Calibri"/>
        <family val="2"/>
        <scheme val="minor"/>
      </rPr>
      <t xml:space="preserve">Dirección Ejecutiva de Administración e Innovación </t>
    </r>
  </si>
  <si>
    <t>Atención a procedimientos de licitaciones publicas del Proceso Electoral 2023-2024</t>
  </si>
  <si>
    <t>Porcentaje de solicitudes atendidas de procedimientos de licitaciones públicas del Proceso Electoral 2023-2024</t>
  </si>
  <si>
    <t>(Número de solicitudes de procedimientos de licitaciones públicas del Proceso Electoral 2023-2024 atendidas / Número de solicitudes de procedimientos de licitaciones públicas del Proceso Electoral 2023-2024 requeridas)*100</t>
  </si>
  <si>
    <t>Publicación y seguimiento de avances de la Matriz de Indicadores para Resultados del Proceso Electoral 2023-2024</t>
  </si>
  <si>
    <t>Porcentaje de reportes publicados y en seguimiento de la Matriz de Indicadores para Resultados del Proceso Electoral 2023-2024</t>
  </si>
  <si>
    <t>(Número de reportes de avances de la Matriz de Indicadores para Resultados del Proceso Electoral 2023-2024 publicados y en seguimiento / Número de reportes de la Matriz de Indicadores para Resultados del Proceso Electoral 2023-2024 obligados a publicar)*100</t>
  </si>
  <si>
    <t>Elaboración y presentación de informes en materia de administración de recursos del Proceso Electoral 2023-2024</t>
  </si>
  <si>
    <t>Porcentaje de informes elaborados y presentados en materia de administración de recursos del Proceso Electoral 2023-2024</t>
  </si>
  <si>
    <t>(Número de informes en materia de administración de recursos del Proceso Electoral 2023-2024 elaborados y presentados / Número de informes en materia de administración de recursos del Proceso Electoral 2023-2024 programados)*100</t>
  </si>
  <si>
    <r>
      <t xml:space="preserve">Registros internos de la </t>
    </r>
    <r>
      <rPr>
        <b/>
        <sz val="11"/>
        <color theme="1"/>
        <rFont val="Calibri"/>
        <family val="2"/>
        <scheme val="minor"/>
      </rPr>
      <t>Dirección de Administración de Recursos</t>
    </r>
  </si>
  <si>
    <t xml:space="preserve">Este componente no presente acvance, debido a que los informes que se presentan son semestrales, el cual se emite al concluir el segundo trimestre </t>
  </si>
  <si>
    <t xml:space="preserve">Implementación del proceso de Administración del convenio de comodato con Gobierno del Estado de Jalisco </t>
  </si>
  <si>
    <t xml:space="preserve">Porcentaje de subproceso implementados del proceso de administración del convenio de comodato con Gobierno del Estado de Jalisco </t>
  </si>
  <si>
    <t>(Número de subprocesos del proceso de Administración del convenio de comodato con Gobierno del Estado de Jalisco implementados / Número de subprocesos del proceso de Administración del convenio de comodato con Gobierno del Estado de Jalisco programados)*100</t>
  </si>
  <si>
    <t>Registros internos de la Dirección de Administración de Recursos</t>
  </si>
  <si>
    <t xml:space="preserve">En proceso de recabar firmas en Secretaria de Administración </t>
  </si>
  <si>
    <t xml:space="preserve">Atención a Órganos Desconcentrados en materia administrativa </t>
  </si>
  <si>
    <t>Porcentaje de atención a requerimientos de Órganos Desconcentrados en materia administrativa</t>
  </si>
  <si>
    <t>(Número de requerimientos de Órganos Desconcentrados en materia administrativa atendidos / Número de requerimientos de Órganos Desconcentrados en materia administrativa solicitados)*100</t>
  </si>
  <si>
    <t>En proceso de solventar auditoria de ASF</t>
  </si>
  <si>
    <t>Instalación de oficinas de enlaces administrativos municipales en la AMG</t>
  </si>
  <si>
    <t>Porcentaje de oficinas de enlaces administrativos instaladas en la AMG</t>
  </si>
  <si>
    <t>(Número de oficinas de enlaces administrativos municipales instaladas / Número de oficinas de enlaces administrativos municipales programadas)*100</t>
  </si>
  <si>
    <t xml:space="preserve">Componente 8 </t>
  </si>
  <si>
    <t>Estrategia para el desarrollo del Proceso Electoral 2023-2024 en materia de Informática implementada</t>
  </si>
  <si>
    <t>Porcentaje de procesos implementados de la estrategia para el desarrollo del Proceso Electoral 2023-2024 en materia de Informática</t>
  </si>
  <si>
    <t>(Número de procesos de la estrategia para el desarrollo del Proceso Electoral 2023-2024 en materia de Informática implementados / Número de procesos de la estrategia para el desarrollo del Proceso Electoral 2023-2024 en materia de Informática programados)*100</t>
  </si>
  <si>
    <r>
      <t xml:space="preserve">Registros internos de la </t>
    </r>
    <r>
      <rPr>
        <b/>
        <sz val="11"/>
        <color theme="1"/>
        <rFont val="Calibri"/>
        <family val="2"/>
        <scheme val="minor"/>
      </rPr>
      <t xml:space="preserve">Dirección de Informática </t>
    </r>
  </si>
  <si>
    <t>Implementación del proceso del Programa de Resultados Electorales Preliminares</t>
  </si>
  <si>
    <t>Porcentaje de subprocesos implementados del proceso del Programa de Resultados Electorales Preliminares</t>
  </si>
  <si>
    <t>(Número de subprocesos del proceso del Programa de Resultados Electorales Preliminares implementados / Número de subprocesos del proceso del Programa de Resultados Electorales Preliminares programados)*100</t>
  </si>
  <si>
    <t xml:space="preserve">Registros internos de la Dirección de Informática </t>
  </si>
  <si>
    <t>Implementación del proceso de Administración, desarrollo y mantenimiento de sistemas informáticos</t>
  </si>
  <si>
    <t>Porcentaje de subprocesos implementados del proceso de Administración, desarrollo y mantenimiento de sistemas informáticos</t>
  </si>
  <si>
    <t>(Número de subprocesos del proceso de Administración, desarrollo y mantenimiento de sistemas informáticos implementados / Número de subprocesos del proceso de Administración, desarrollo y mantenimiento de sistemas informáticos programados)*100</t>
  </si>
  <si>
    <t xml:space="preserve">Componente 9 </t>
  </si>
  <si>
    <t>Programas y seguimientos de promoción y capacitación del Proceso Electoral 2023-2024 implementados</t>
  </si>
  <si>
    <t>Porcentaje de programas y seguimientos implementados para la promoción y capacitación del Proceso Electoral 2023-2024</t>
  </si>
  <si>
    <t>(Número de programas y seguimientos del Proceso Electoral 2023-2024 implementados / Número de programas y seguimientos del Proceso Electoral 2023-2024 programados)*100</t>
  </si>
  <si>
    <r>
      <t xml:space="preserve">Registros internos de la </t>
    </r>
    <r>
      <rPr>
        <b/>
        <sz val="11"/>
        <color theme="1"/>
        <rFont val="Calibri"/>
        <family val="2"/>
        <scheme val="minor"/>
      </rPr>
      <t>Dirección Ejecutiva de Participación Ciudadana y Educación Cívica</t>
    </r>
    <r>
      <rPr>
        <sz val="11"/>
        <color theme="1"/>
        <rFont val="Calibri"/>
        <family val="2"/>
        <scheme val="minor"/>
      </rPr>
      <t xml:space="preserve"> </t>
    </r>
  </si>
  <si>
    <t>Los programas se encuentran en la etapa de implementación</t>
  </si>
  <si>
    <t>Los programas se concretaron como se planearon. 
Los programas se redactaron en el reporte del primer trimestre por lo que no se reportan cambios.</t>
  </si>
  <si>
    <t xml:space="preserve">Actividad </t>
  </si>
  <si>
    <t xml:space="preserve">Implementación del programa de generación de contenidos del Proceso Electoral 2023-2024     </t>
  </si>
  <si>
    <t xml:space="preserve">Porcentaje de contenidos producidos del programa de generación de contenidos del Proceso Electoral 2023-2024     </t>
  </si>
  <si>
    <t>(Número de contenidos del Proceso Electoral 2023-2024 producidos / Número de contenidos del Proceso Electoral 2023-2024 programados)*100</t>
  </si>
  <si>
    <t>Se han realizado 219 contenidos sobre los ejes temáticos de la Estrategia de Difusión</t>
  </si>
  <si>
    <t xml:space="preserve"> De los ejes temáticos de la Estrategia de Difusión, se han realizado el siguiente número de contenidos:
*  219 en el Primer Trimestre
* 245 en el Segundo Trimestre
* 9 Informativos de los resultados del Proceso Electoral en el Tercer Trimestre</t>
  </si>
  <si>
    <t>Actividad 9.1</t>
  </si>
  <si>
    <t xml:space="preserve">Implementación del programa de cursos e investigaciones dentro del Proceso Electoral 2023-2024 del Centro de Estudios e investigación </t>
  </si>
  <si>
    <t>Porcentaje de cursos impartidos e investigaciones realizadas sobre el Proceso Electoral 2023-2024</t>
  </si>
  <si>
    <t>(Número de cursos impartidos e investigaciones realizadas dentro del Proceso Electoral 2023-2024 / Número de cursos e investigaciones dentro del Proceso Electoral 2023-2024 programadas)*100</t>
  </si>
  <si>
    <t>Se realizó el curso Express de Encuestas Electorales</t>
  </si>
  <si>
    <t>Se realizaron los Webinars:
* Curso Express de Encuestas Electorales
* Curso de Candidaturas de Inclusión
* Curso de Chequeo Electoral
Panel sobre "La Utilidad Social de las Encuestas Electorales en el Proceso Electoral ¿Para qué nos sirven?"
Curso Express de Incidencia Política para Organizaciones de la Sociedad Civil 
Curso sobre Pormenores del Proceso Electoral; dirigido a la Dirección de Comunicación Social del Congreso del Estado
Adicionalmente, se realizaron 7 talleres de Mi Barrio Mi Voto 
Posterior al segundo trimestre, no se realizaron nuevos talleres/cursos sobre el proceso electoral</t>
  </si>
  <si>
    <t>Actividad 9.2</t>
  </si>
  <si>
    <t>Coordinación, revisión y seguimiento del cumplimiento de los programas de promoción y capacitación del Proceso Electoral 2023-2024</t>
  </si>
  <si>
    <t>Porcentaje de informes coordinados y revisados para el seguimiento de los programas de promoción y capacitación del Proceso Electoral 2023-2024</t>
  </si>
  <si>
    <t>(Número de informes del Proceso Electoral 2023-2024 coordinados, revisados y en seguimiento / Número de informes del Proceso Electoral 2023-2024 presentados)*100</t>
  </si>
  <si>
    <t>Los informes se presentarán una vez concluídos los programas y el Proceso Electoral</t>
  </si>
  <si>
    <t>* Informe de la Comisión de Jaliscienses en el Extranjero. 
* Informe de la Comisión de Educación Cívica. 
* Informe de la Comisión de Particiáción Ciudadana.
Adicional: Informe anual de actividades de la Dirección de Participación Ciudadana 2023</t>
  </si>
  <si>
    <t>Componente 10</t>
  </si>
  <si>
    <t xml:space="preserve">Estrategias y programas de promoción para subir los niveles de participación ciudadana en el Proceso Electoral 2023-2024 implementadas </t>
  </si>
  <si>
    <t>Porcentaje de estrategias y programas implementados para subir los niveles de participación ciudadana en el Proceso Electoral 2023-2024</t>
  </si>
  <si>
    <t>(Número de estrategias y programas para subir los niveles de participación ciudadana en el Proceso Electoral 2023-2024 implementados / Número de estrategias y programas para subir los niveles de participación ciudadana en el Proceso Electoral 2023-2024 programados)*100</t>
  </si>
  <si>
    <r>
      <t xml:space="preserve">Registros internos de la </t>
    </r>
    <r>
      <rPr>
        <b/>
        <sz val="11"/>
        <color theme="1"/>
        <rFont val="Calibri"/>
        <family val="2"/>
        <scheme val="minor"/>
      </rPr>
      <t xml:space="preserve">Dirección de Participación Ciudadana </t>
    </r>
  </si>
  <si>
    <t xml:space="preserve">Se elaboraró y aprobó la "Estrategia de Promoción, Difusión y Vinculación del Voto de las Personas Jaliscienses Residentes en el Extranjero para el Proceso Electoral Concurrente 2023-2024", así mismo se elaboró y aprobó el Plan institucional para la promoción del voto y la participación ciudadana en el proceso electoral local 2023-2024, así mismo se elaboró la estrategia de difusión. </t>
  </si>
  <si>
    <t xml:space="preserve">Se elaboraró y aprobó la "Estrategia de Promoción, Difusión y Vinculación del Voto de las Personas Jaliscienses Residentes en el Extranjero para el Proceso Electoral Concurrente 2023-2024", así mismo se elaboró y aprobó el Plan institucional para la promoción del voto y la participación ciudadana en el proceso electoral local 2023-2024 y la Estrategia de difusión institucional con la campaña ES NETA, VOTA  </t>
  </si>
  <si>
    <t>En virtud de que ya se realizaron todas las actividades concernientes a la promoción del voto y la participación ciudadana para el proceso electoral 2023-2024, no se tienen actividades que reportar en el periodo.</t>
  </si>
  <si>
    <t>Actividad 10.1</t>
  </si>
  <si>
    <t>Implementación de la estrategia de promoción del voto de las y los jaliscienses en el extranjero</t>
  </si>
  <si>
    <t>Porcentaje de programas implementados de la estrategia de promoción del voto de las y los jaliscienses en el extranjero</t>
  </si>
  <si>
    <t>(Número de programas de la estrategia de promoción del voto de las y los jaliscienses en el extranjero implementados / Número de programas de la estrategia de promoción del voto de jaliscienses en el extranjero programados)*100</t>
  </si>
  <si>
    <t xml:space="preserve">Registros internos de la Dirección de Participación Ciudadana </t>
  </si>
  <si>
    <t xml:space="preserve">Se concluyó el programa "Convenios de Colaboración con instituciones Públicas y Privadas", con un total de 5 convenios firmados con clubes y federaciones migrantes. Se encuentran en etapa de implementación 10 programas de promoción del voto de jaliscienses en el extranjero </t>
  </si>
  <si>
    <t>Se concluyeron en su totalidad las acciones de la estrategia de promoción del voto de las y los jaliscienses en el extrajero, dando cuenta de ello mediante el informe final presentado en sesión de la Comisión.</t>
  </si>
  <si>
    <t>Actividad 10.2</t>
  </si>
  <si>
    <t>Implementación del programa para fomentar un voto informado en el sector estudiantil</t>
  </si>
  <si>
    <t>Porcentaje de personas impactadas por el programa para fomentar un voto informado en el sector estudiantil</t>
  </si>
  <si>
    <t>(Número de personas impactadas por el programa para fomentar un voto informado en el sector estudiantil / Número de personas planteadas por el programa para fomentar un voto informado en el sector estudiantil)*100</t>
  </si>
  <si>
    <t xml:space="preserve">Los programas mediante los cuales se ha impactado a sector estudiantil son: Taller "Déjame contarte mi primer voto"; espectáculo de comedia ¡Standvotando!; y Jalisco VA voto anticipado.  </t>
  </si>
  <si>
    <t>Los programas mediante los cuales se impactó al sector estudiantil son: Taller "Déjame contarte mi primer voto"; espectáculo de comedia ¡Standvotando!;  Jalisco VA voto anticipado y Festival de musica NETA FEST</t>
  </si>
  <si>
    <t>Actividad 10.3</t>
  </si>
  <si>
    <t>Implementación de la estrategia de promoción del Proceso Electoral 2023-2024</t>
  </si>
  <si>
    <t>Porcentaje de programas implementados de la estrategia de promoción del Proceso Electoral 2023-2024</t>
  </si>
  <si>
    <t>(Número de programas de la estrategia de promoción del Proceso Electoral 2023-2024 implementados / Número de programas de la estrategia de promoción del Proceso Electoral 2023-2024 programados)*100</t>
  </si>
  <si>
    <t xml:space="preserve">Durante el primer trismestre se implementó y concluyó el concurso "OSC ALVotación: Creatividad en acción" publicandose en la página web del instituto el dictamen ganador. Así mismo, 16 programas se encuentran en la etapa de implementación. </t>
  </si>
  <si>
    <t>Durante el primer trismestre se implementó y concluyó el concurso "OSC ALVotación: Creatividad en acción". Durante el segundo trimestre se ejecutaron y concluyeron los siguientes programas: Espectáculo de comedia de stan up !Standvotando!; Taller "Déjame contarte, mi primer voto"; Voto Adulto Informado; Voto Anticipado Jalisco VA; Brigadas de promoción del voto con entrega de material utilitario; Festival de música NETA FEST; Concurso de video de Tik Tok ALaVotación; Pintando los pasos de cebra: "Pasos democráticos" visibilizando deerechos; Intervención en los entronos de los órganos desconcentrados; Red de participación estudiantil; Red de voceras y voceros por la democracia; Participación ciudadana en los debates oficiales de las candidaturas; y Actividades conjuntas con el INE</t>
  </si>
  <si>
    <t>Componente 11</t>
  </si>
  <si>
    <t>Estrategia para el desarrollo del Proceso Electoral 2023-2024 en materia de Educación Cívica implementada</t>
  </si>
  <si>
    <t>Porcentaje de procesos implementados de la estrategia para el desarrollo del Proceso Electoral 2023-2024 en materia de Educación Cívica</t>
  </si>
  <si>
    <t>(Número de procesos de la estrategia para el desarrollo del Proceso Electoral 2023-2024 en materia de Educación Cívica implementados / Número de procesos de la estrategia para el desarrollo del Proceso Electoral 2023-2024 en materia de Educación Cívica programados)*100</t>
  </si>
  <si>
    <r>
      <t>Registros internos de la</t>
    </r>
    <r>
      <rPr>
        <b/>
        <sz val="11"/>
        <color theme="1"/>
        <rFont val="Calibri"/>
        <family val="2"/>
        <scheme val="minor"/>
      </rPr>
      <t xml:space="preserve"> Dirección de Educación Cívica </t>
    </r>
    <r>
      <rPr>
        <sz val="11"/>
        <color theme="1"/>
        <rFont val="Calibri"/>
        <family val="2"/>
        <scheme val="minor"/>
      </rPr>
      <t xml:space="preserve"> </t>
    </r>
  </si>
  <si>
    <t>El proceso de reclutamiento y selección se divide en dos etapas: Reclutamiento en un primer trimestre y selección, en el segundo trimestre, por lo que la siguiente etapa se reportara en el trimestre 2 de 2024</t>
  </si>
  <si>
    <t>Actividad 11.1</t>
  </si>
  <si>
    <t>Implementación del proceso de reclutamiento y selección de CAEL y SEL</t>
  </si>
  <si>
    <t>Porcentaje de subprocesos implementados del proceso de reclutamiento y selección de CAEL y SEL</t>
  </si>
  <si>
    <t>(Número de subprocesos del proceso de reclutamiento y selección de CAEL y SEL implementados / Número de subprocesos del proceso de reclutamiento y selección de CAEL y SEL programados)*100</t>
  </si>
  <si>
    <t xml:space="preserve">Registros internos de la Dirección de Educación Cívica  </t>
  </si>
  <si>
    <t>Dentro de la estrategía de reclutamiento esta considerada la difusión de la convocatoria y el inicio del registro de aspirantes, etapa que fue cumplida en su totalidad.</t>
  </si>
  <si>
    <t>Actividad 11.2</t>
  </si>
  <si>
    <t>Implementación del proceso de capacitación electoral</t>
  </si>
  <si>
    <t>Porcentaje de subprocesos implementados del proceso de capacitación electoral</t>
  </si>
  <si>
    <t>(Número de subprocesos del proceso de capacitación electoral implementados / Número de subprocesos del proceso de capacitación electoral programados)*100</t>
  </si>
  <si>
    <t>El número de personas capacitadas es en función de las solicitudes recibidas de las áreas responsables que piden la inscripción en los cursos. En este periodo se capacitó al mismo número solicitado.</t>
  </si>
  <si>
    <t>Componente 12</t>
  </si>
  <si>
    <t>Publicaciones y ediciones para el Proceso Electoral 2023-2024 realizadas</t>
  </si>
  <si>
    <t>Porcentaje de publicaciones y ediciones impresas y digitales realizadas para el Proceso Electoral 2023-2024</t>
  </si>
  <si>
    <t>(Número de publicaciones y ediciones del Proceso Electoral 2023-2024 realizadas / Número de publicaciones y ediciones del Proceso Electoral 2023-2024 programadas)*100</t>
  </si>
  <si>
    <t>Actividad 12.1</t>
  </si>
  <si>
    <t>Publicación de libros del Proceso Electoral 2023-2024</t>
  </si>
  <si>
    <t>Porcentaje de libros impresos y digitales publicados del Proceso Electoral 2023-2024</t>
  </si>
  <si>
    <t>(Número de libros del Proceso Electoral 2023-2024 publicados / Número de libros del Proceso Electoral 2023-2024 programados)*100</t>
  </si>
  <si>
    <t xml:space="preserve">A la fecha se han publicado 2 títulos (Marco jurídico electoral en tres tomos, y libro de ensayos sobre el voto de los jóvenes). </t>
  </si>
  <si>
    <t>Actividad 12.2</t>
  </si>
  <si>
    <t>Publicación de la Memoria del Proceso Electoral 2023-2024</t>
  </si>
  <si>
    <t>Porcentaje de cumplimiento en la publicación de la Memoria del Proceso Electoral 2023-2024</t>
  </si>
  <si>
    <t>(Número de memorias del Proceso Electoral 2023-2024 publicadas / Número de memorias del Proceso Electoral 2023-2024 programadas)*100</t>
  </si>
  <si>
    <t>No se muestra avance en este trimestre</t>
  </si>
  <si>
    <t>Se tiene un avance del 50% en la elaboración de los textos de la memoria</t>
  </si>
  <si>
    <t>Actividad 12.3</t>
  </si>
  <si>
    <t>Atención de servicios gráficos y editoriales para el Proceso Electoral 2023-2024</t>
  </si>
  <si>
    <t>Porcentaje de solicitudes atendidas de servicios gráficos y editoriales para el Proceso Electoral 2023-2024</t>
  </si>
  <si>
    <t>(Número de solicitudes de servicios gráficos y editoriales para el Proceso Electoral 2023-2024 atendidas / Número de solicitudes de servicios gráficos y editoriales para el Proceso Electoral 2023-2024 solicitadas)*100</t>
  </si>
  <si>
    <t>Componente 13</t>
  </si>
  <si>
    <t xml:space="preserve">Proceso de debates implementado </t>
  </si>
  <si>
    <t xml:space="preserve">Porcentaje de subprocesos implementados del proceso de debates </t>
  </si>
  <si>
    <t>(Número de subprocesos del proceso de debates implementados / Número de subprocesos del proceso de debates programados)*100</t>
  </si>
  <si>
    <t>Este subproceso se ejecuto y concluyó durante el segundo trimestre del año en curso</t>
  </si>
  <si>
    <t>Actividad 13.1</t>
  </si>
  <si>
    <t>Implementación del subproceso de desarrollo de documentos normativos para la celebración de debates</t>
  </si>
  <si>
    <t>Porcentaje de cumplimiento en la implementación del subproceso de desarrollo de documentos normativos para la celebración de debates</t>
  </si>
  <si>
    <t>(Número de subprocesos de desarrollo de documentos normativos para la celebración de debates implementados / Número del subprocesos de desarrollo de documentos normativos para la celebración de debates programados)*100</t>
  </si>
  <si>
    <t>Actividad 13.2</t>
  </si>
  <si>
    <t>Implementación del subproceso de gestión y logística</t>
  </si>
  <si>
    <t>Porcentaje de cumplimiento en la implementación del subproceso de gestión y logística</t>
  </si>
  <si>
    <t>(Número de subprocesos de de gestión y logística implementados / Número de subprocesos de gestión y logística programados)*100</t>
  </si>
  <si>
    <t>Actividad 13.3</t>
  </si>
  <si>
    <t>Implementación del subproceso de seguimiento a debates celebrados en órganos desconcentrados</t>
  </si>
  <si>
    <t>Porcentaje de cumplimiento en la implementación del subproceso de seguimiento a debates celebrados en órganos desconcentrados</t>
  </si>
  <si>
    <t>(Número de subprocesos de seguimiento a debates celebrados en órganos desconcentrados implementados / Número de subprocesos de seguimiento a debates celebrados en órganos desconcentrados programados)*100</t>
  </si>
  <si>
    <t>El informe se presentó en Sesión de la comisión temporal de debates 17/09/2024, así como en Sesión del Consejo General 26/09/2024</t>
  </si>
  <si>
    <t>Componente 14</t>
  </si>
  <si>
    <t xml:space="preserve">Estrategia para el desarrollo del Proceso Electoral 2023-2024 en materia de Prerrogativas implementada </t>
  </si>
  <si>
    <t xml:space="preserve">Porcentaje de procesos implementados de la estrategia para el desarrollo del Proceso Electoral 2023-2024 en materia de Prerrogativas </t>
  </si>
  <si>
    <t>(Número de procesos de la estrategia para el desarrollo del Proceso Electoral 2023-2024 en materia de Prerrogativas implementados / Número de procesos de la estrategia para el desarrollo del Proceso Electoral 2023-2024 en materia de Prerrogativas programados)*100</t>
  </si>
  <si>
    <t>Actividad 14.1</t>
  </si>
  <si>
    <t>Implementación del proceso de registro de candidaturas</t>
  </si>
  <si>
    <t>Porcentaje de subprocesos implementados del proceso de registro de candidaturas</t>
  </si>
  <si>
    <t>(Número de subprocesos del proceso de registro de candidaturas implementados / Número de subprocesos del proceso de registro de candidaturas programados)*100</t>
  </si>
  <si>
    <t>Actividad 14.2</t>
  </si>
  <si>
    <t>Implementación del proceso de monitoreo de espacios que difunden noticias</t>
  </si>
  <si>
    <t>Porcentaje de subprocesos implementados del proceso de monitoreo de espacios que difunden noticias</t>
  </si>
  <si>
    <t>(Número de subprocesos del proceso de monitoreo de espacios que difunden noticias implementados / Número de subprocesos del proceso de monitoreo de espacios que difunden noticias programados)*100</t>
  </si>
  <si>
    <t>Componente 15</t>
  </si>
  <si>
    <t xml:space="preserve">Cumplimiento del principio de paridad de género y medidas afirmativas para las mujeres y grupos históricamente discriminados y en desventaja atendido </t>
  </si>
  <si>
    <t>Porcentaje de acciones realizadas para atender a las mujeres y grupos históricamente discriminados y en desventaja</t>
  </si>
  <si>
    <t>(Número de acciones para atender a las mujeres y grupos históricamente discriminados y en desventaja realizadas / Número de acciones para atender a las mujeres y grupos históricamente discriminados y en desventaja programadas)*100</t>
  </si>
  <si>
    <t>Las acciones se hicieron antes de la jornada electoral</t>
  </si>
  <si>
    <t>Actividad 15.1</t>
  </si>
  <si>
    <t>Capacitación a grupos de mujeres y grupos históricamente discriminados y en desventaja para la socialización, sensibilización y difusión de los lineamientos de paridad y acciones afirmativas</t>
  </si>
  <si>
    <t>Porcentaje de grupos de mujeres y grupos históricamente discriminados y en desventaja para la socialización, sensibilización y difusión de los lineamientos de paridad y acciones afirmativas</t>
  </si>
  <si>
    <t>(Número de grupos de mujeres y grupos históricamente discriminados y en desventaja capacitados / Número de grupos de mujeres y grupos históricamente discriminados y en desventaja programados)*100</t>
  </si>
  <si>
    <t>Las capcitaciones fueron antes del registro de las candidaturas</t>
  </si>
  <si>
    <t>Actividad 15.2</t>
  </si>
  <si>
    <t>Capacitación a Partidos Políticos para la socialización, sensibilización y difusión de los lineamientos de paridad y acciones afirmativas</t>
  </si>
  <si>
    <t>Porcentaje de Partidos Políticos capacitados para la socialización, sensibilización y difusión de los lineamientos de paridad y acciones afirmativas</t>
  </si>
  <si>
    <t>(Número de Partidos Políticos registrados ante el Instituto capacitados / Número de Partidos Políticos registrados ante el Instituto)*100</t>
  </si>
  <si>
    <t>Actividad 15.3</t>
  </si>
  <si>
    <t>Difusión de la cultura de inclusión e interculturalidad en el Proceso Electoral 2023-2024</t>
  </si>
  <si>
    <t>Porcentaje de materiales elaborados y entregados para la difusión de la cultura de inclusión e interculturalidad</t>
  </si>
  <si>
    <t>(Número de materiales de difusión elaborados y entregados / Número de materiales de difusión requeridos)*100</t>
  </si>
  <si>
    <t>Los materiales para el proceso electoral se elaboraron antes del proceso electoral</t>
  </si>
  <si>
    <t>Actividad 15.4</t>
  </si>
  <si>
    <t>Verificación del cumplimiento del principio de paridad de género y medidas afirmativas en el registro de candidaturas</t>
  </si>
  <si>
    <t>Porcentaje de planillas verificadas sobre el cumplimiento del principio de paridad de género y medidas afirmativas en el registro de candidaturas</t>
  </si>
  <si>
    <t>(Número de planillas verificadas / Número planillas presentadas)*100</t>
  </si>
  <si>
    <t xml:space="preserve">Registros del sistema de registro </t>
  </si>
  <si>
    <t>Al referirnos a planillas unicamente se incluye las candidaturas a municipes, no obstante lo anterior caber hacer el señalamiento la etapa de verificación concluyó el 30/03/2024</t>
  </si>
  <si>
    <t>Componente 16</t>
  </si>
  <si>
    <t>Convenio General de coordinación y colaboración INE-OPLE para el proceso electoral 2023-2024 en materia de fiscalización atendido</t>
  </si>
  <si>
    <t>Porcentaje de requerimientos y actividades atendidas derivadas del Convenio de coordinación y colaboración INE en materia de fiscalización</t>
  </si>
  <si>
    <t>(Número de requerimientos y actividades atendidas derivadas del Convenio INE  / Número de  requerimientos y actividades establecidas y solicitadas derivadas del Convenio INE)*100</t>
  </si>
  <si>
    <r>
      <t xml:space="preserve">Registros internos de la </t>
    </r>
    <r>
      <rPr>
        <b/>
        <sz val="11"/>
        <color theme="1"/>
        <rFont val="Calibri"/>
        <family val="2"/>
        <scheme val="minor"/>
      </rPr>
      <t xml:space="preserve">Dirección de Fiscalización </t>
    </r>
  </si>
  <si>
    <t>No se solicito el Monitoreo por parte del INE</t>
  </si>
  <si>
    <t>No se han recibido requerimientos de información de las y los sujetos obligados establecidos en el convenio de coordinación y colaboración para el proceso electoral</t>
  </si>
  <si>
    <t>Actividad 16.1</t>
  </si>
  <si>
    <t xml:space="preserve">Remisión de dudas y consultas de sujetos obligados, para el cumplimiento de obligaciones en materia de fiscalización </t>
  </si>
  <si>
    <t xml:space="preserve">Porcentaje de dudas y consultas de sujetos obligados, para el cumplimiento de obligaciones en materia de fiscalización remitidas </t>
  </si>
  <si>
    <t>(Número de dudas y consultas de sujetos obligados remitidas / Número de dudas y consultas de sujetos obligados recibidas)*100</t>
  </si>
  <si>
    <t xml:space="preserve">Registros internos de la Dirección de Fiscalización </t>
  </si>
  <si>
    <t>Actividad 16.2</t>
  </si>
  <si>
    <t>Remisión de quejas en materia de fiscalización en el proceso electoral 2023-2024</t>
  </si>
  <si>
    <t>Porcentaje de escritos de quejas en materia de fiscalización remitidas ante la Unidad técnica de fiscalización del INE</t>
  </si>
  <si>
    <t>(Número de quejas en materia de fiscalización remitidas / Número de quejas en materia de fiscalización recibidas)*100</t>
  </si>
  <si>
    <t>Actividad 16.3</t>
  </si>
  <si>
    <t xml:space="preserve">Remisión de información aprobada por el Consejo General, vinculante en los procedimientos de fiscalización </t>
  </si>
  <si>
    <t xml:space="preserve">Porcentaje de información aprobada por el Consejo General, vinculante en la fiscalización de sujetos obligados remitida </t>
  </si>
  <si>
    <t>(Número de información aprobada por el Consejo General vinculante en los procedimientos de fiscalización remitida / Número de información aprobada por el Consejo General vinculante en los procedimientos de fiscalización )*100</t>
  </si>
  <si>
    <t>Componente 17</t>
  </si>
  <si>
    <t>Requerimientos y solicitudes jurídicos del proceso electoral 2023-2024 atendidos</t>
  </si>
  <si>
    <t>Porcentaje de requerimientos y solicitudes jurídicos atendidos del Proceso Electoral 2023-2024</t>
  </si>
  <si>
    <t>(Número de requerimientos y solicitudes jurídicos atendidos / Número de requerimientos y solicitudes jurídicos recibidos)*100</t>
  </si>
  <si>
    <r>
      <t xml:space="preserve">Registros internos de la </t>
    </r>
    <r>
      <rPr>
        <b/>
        <sz val="11"/>
        <color theme="1"/>
        <rFont val="Calibri"/>
        <family val="2"/>
        <scheme val="minor"/>
      </rPr>
      <t>Dirección Jurídica</t>
    </r>
    <r>
      <rPr>
        <sz val="11"/>
        <color theme="1"/>
        <rFont val="Calibri"/>
        <family val="2"/>
        <scheme val="minor"/>
      </rPr>
      <t xml:space="preserve"> </t>
    </r>
  </si>
  <si>
    <t>Actividad 17.1</t>
  </si>
  <si>
    <t>Atención a Oficialías Electorales</t>
  </si>
  <si>
    <t>Porcentaje de solicitudes atendidas de Oficialías Electorales</t>
  </si>
  <si>
    <t>(Número de Oficialías Electorales atendidas / Número de Oficialías Electorales solicitadas al Instituto)*100</t>
  </si>
  <si>
    <t xml:space="preserve">Registros internos de la Dirección Jurídica </t>
  </si>
  <si>
    <t>Actividad 17.2</t>
  </si>
  <si>
    <t>Atención a Órganos Desconcentrados</t>
  </si>
  <si>
    <t>Porcentaje de solicitudes atendidas de Órganos Desconcentrados</t>
  </si>
  <si>
    <t>(Número de solicitudes de Órganos Desconcentrados atendidas / Número de solicitudes de Órganos Desconcentrados recibidas)*100</t>
  </si>
  <si>
    <t xml:space="preserve">Componente 18 </t>
  </si>
  <si>
    <t>Estrategia para el desarrollo del Proceso Electoral 2023-2024 en materia de Organización Electoral implementada</t>
  </si>
  <si>
    <t>Porcentaje de procesos implementados de la estrategia para el desarrollo del Proceso Electoral 2023-2024 en materia de Organización Electoral</t>
  </si>
  <si>
    <t>(Número de procesos de la estrategia para el desarrollo del Proceso Electoral 2023-2024 en materia de Organización Electoral implementados / Número de procesos de la estrategia para el desarrollo del Proceso Electoral 2023-2024 en materia de Organización Electoral programados)*100</t>
  </si>
  <si>
    <r>
      <t xml:space="preserve">Registros internos de la </t>
    </r>
    <r>
      <rPr>
        <b/>
        <sz val="11"/>
        <color theme="1"/>
        <rFont val="Calibri"/>
        <family val="2"/>
        <scheme val="minor"/>
      </rPr>
      <t>Dirección de Organización Electoral</t>
    </r>
  </si>
  <si>
    <t>Actividad 18.1</t>
  </si>
  <si>
    <t>Implementación del proceso de integración, instalación y seguimiento de los Órganos Desconcentrados</t>
  </si>
  <si>
    <t>Porcentaje de subprocesos implementados del proceso de integración, instalación y seguimiento de los Órganos Desconcentrados</t>
  </si>
  <si>
    <t>(Número de subprocesos del proceso de integración, instalación y seguimiento de los Órganos Desconcentrados implementados / Número de subprocesos del proceso de integración, instalación y seguimiento de los Órganos Desconcentrados programados)*100</t>
  </si>
  <si>
    <t xml:space="preserve">Ya que los avances corresponden a los meses de enero, febrero y marzo, se refleja un avance del 33%, esto en virtud de que la totalidad de la integración e instalación de los consejos municipales terminó el 16 de abril, de lo cual se informará en el segundo trimestre. Asimismo derivado de que el seguimiento es continu, y terminará hasta su desinstalación no se reporta en este trimestre. </t>
  </si>
  <si>
    <t>Actividad 18.2</t>
  </si>
  <si>
    <t>Implementación del proceso de diseño, validación y producción de la documentación y material electoral</t>
  </si>
  <si>
    <t>Porcentaje de subprocesos implementados del proceso de diseño, validación y producción de la documentación y material electoral</t>
  </si>
  <si>
    <t>(Número de subprocesos del proceso de diseño, validación y producción de la documentación y material electoral implementados / Número de subprocesos del proceso de diseño, validación y producción de la documentación y material electoral programados)*100</t>
  </si>
  <si>
    <t>Actividad 18.3</t>
  </si>
  <si>
    <t>Implementación del proceso de asistencia electoral antes, durante y después de la jornada electoral</t>
  </si>
  <si>
    <t>Porcentaje de subprocesos implementados del proceso de asistencia electoral antes, durante y después de la jornada electoral</t>
  </si>
  <si>
    <t>(Número de subprocesos del proceso de asistencia electoral antes, durante y después de la jornada electoral implementados / Número de subprocesos del proceso de asistencia electoral antes, durante y después de la jornada electoral programados)*100</t>
  </si>
  <si>
    <t>No se reflejan avances durante este trimestre, en virtud de que las actividades comenzarán a partir del 28 de abril, fecha en la que serán contratados los SEL y CAEL</t>
  </si>
  <si>
    <t>Está actividad ya fue concluida y se reporto en el segundo trimestre al 100%</t>
  </si>
  <si>
    <t>Actividad 18.4</t>
  </si>
  <si>
    <t>Implementación del proceso de cómputos distritales y municipales</t>
  </si>
  <si>
    <t>Porcentaje de subprocesos implementados del proceso de cómputos distritales y municipales</t>
  </si>
  <si>
    <t>(Número de subprocesos del proceso de cómputos distritales y municipales implementados / Número de subprocesos del proceso de cómputos distritales y municipales programados)*100</t>
  </si>
  <si>
    <t>Durante este trimestre solo se reporta como concluída la actividad correspondiente a la planeación y se refiere a la emisión de los lineamientos de cómputos.</t>
  </si>
  <si>
    <t>Relación de Bienes Muebles que Componen el Patrimonio</t>
  </si>
  <si>
    <t>DESCRIPCIÓN</t>
  </si>
  <si>
    <t>CONDICIONES DEL BIEN</t>
  </si>
  <si>
    <t>COSTO</t>
  </si>
  <si>
    <t>PIEZAS/UNIDADES</t>
  </si>
  <si>
    <t>SERIE</t>
  </si>
  <si>
    <t>MESA</t>
  </si>
  <si>
    <t xml:space="preserve">MESA DE TRABAJO DE MADERA MDF 120CM X 60CM </t>
  </si>
  <si>
    <t>EN USO</t>
  </si>
  <si>
    <t>N/A</t>
  </si>
  <si>
    <t>SILLA</t>
  </si>
  <si>
    <t>SILLA ESCRITORIO EJECUTIVA RESPALDO ACOLCHONADO CON CODERA</t>
  </si>
  <si>
    <t xml:space="preserve">MESA 1,20 X 60 CM MADERA MDF, LAMINADO PATAS METALICAS COLOR NEGRO </t>
  </si>
  <si>
    <t xml:space="preserve">SILLA </t>
  </si>
  <si>
    <t>SILLA DE VISITA CON CODERA COLOR NEGRO</t>
  </si>
  <si>
    <t>MESA DE JUNTAS CIRCULAR 1,20 COLOR BLANCO</t>
  </si>
  <si>
    <t xml:space="preserve">EN USO </t>
  </si>
  <si>
    <t xml:space="preserve">SILLA  DE MADERA CON CONDERA ACOJIDANADA COLOR AZUL </t>
  </si>
  <si>
    <t>ARCHIVERO</t>
  </si>
  <si>
    <t>ARCHIVERO VERTICAL MDF MADERA DE 4 GAVETAS CON CORREDERA CONVENCIONAL</t>
  </si>
  <si>
    <t>MESA DE CENTRO MINIMAL WOOD CON BASE TUBULAR ESTILIZADO CUBIERTA DE MADERA ACABADO EN BARNIZ CLARO</t>
  </si>
  <si>
    <t>SILLA DE VISITA SIN CODERA COJIN CON TELA COLOR NEGRO</t>
  </si>
  <si>
    <t>SILLA DE OFICINA NEGRA CON MALLA TRANSPIRABLE Y BASE METALICA</t>
  </si>
  <si>
    <t>ATRIL</t>
  </si>
  <si>
    <t>ATRIL DE ACRILICO 95 CM DE ALTURA</t>
  </si>
  <si>
    <t>MESA GRANDE CUBO</t>
  </si>
  <si>
    <t>MESA CHICA LATERAL</t>
  </si>
  <si>
    <t>PLOTTER</t>
  </si>
  <si>
    <t>IMPRESORA HO DESIGNET Z9 + POSTSCRIP SEPRENDA DE 44"</t>
  </si>
  <si>
    <t>CN39CHK006</t>
  </si>
  <si>
    <t>CÁMARAS DE SEGURIDAD</t>
  </si>
  <si>
    <t>BALA TURBO HD 2MP, METÁLICA, GRAN ANGULAR DE 103°, LENTE DE 2,8 MM,</t>
  </si>
  <si>
    <t xml:space="preserve">NO BREAK </t>
  </si>
  <si>
    <t xml:space="preserve"> UPS TRIPP LITE INTERACTIVO 750VA/450W 12 TOMACORRIENTES NEMA 5-15R 120V 50Hz-60Hz USB</t>
  </si>
  <si>
    <t>3343DV4OM882400409</t>
  </si>
  <si>
    <t>3408DV4OM882402125</t>
  </si>
  <si>
    <t>3343DV4OM882401957</t>
  </si>
  <si>
    <t>3343DV4OM882400410</t>
  </si>
  <si>
    <t>3343DV4OM882401987</t>
  </si>
  <si>
    <t>3403DV4OM882402043</t>
  </si>
  <si>
    <t>3343DV4OM882401996</t>
  </si>
  <si>
    <t>3408DV4OM882402110</t>
  </si>
  <si>
    <t>3343DV4OM882401997</t>
  </si>
  <si>
    <t>3343DV4OM882401985</t>
  </si>
  <si>
    <t>3343DV4OM882401968</t>
  </si>
  <si>
    <t>3343DV4OM882401958</t>
  </si>
  <si>
    <t>3343DV4OM882401814</t>
  </si>
  <si>
    <t>3343DV4OM882401959</t>
  </si>
  <si>
    <t>3343DV4OM882401813</t>
  </si>
  <si>
    <t>3408DV4OM882402143</t>
  </si>
  <si>
    <t>3341DV4OM882401829</t>
  </si>
  <si>
    <t>3408DV4OM882402114</t>
  </si>
  <si>
    <t>3343DV4OM882401978</t>
  </si>
  <si>
    <t>3408DV4OM882402145</t>
  </si>
  <si>
    <t>3343DV4OM882401974</t>
  </si>
  <si>
    <t>3408DV4OM882402126</t>
  </si>
  <si>
    <t>3408DV4OM882402148</t>
  </si>
  <si>
    <t>3343DV4OM882401988</t>
  </si>
  <si>
    <t>3403DV4OM882402003</t>
  </si>
  <si>
    <t>3408DV4OM882402137</t>
  </si>
  <si>
    <t>3408DV4OM882402149</t>
  </si>
  <si>
    <t>3408DV4OM882402146</t>
  </si>
  <si>
    <t>3408DV4OM882402111</t>
  </si>
  <si>
    <t>3408DV4OM882402147</t>
  </si>
  <si>
    <t>3343DV4OM882401986</t>
  </si>
  <si>
    <t>3403DV4OM882401999</t>
  </si>
  <si>
    <t>3408DV4OM882402142</t>
  </si>
  <si>
    <t>3408DV4OM882402138</t>
  </si>
  <si>
    <t>3403DV4OM882402000</t>
  </si>
  <si>
    <t>3343DV4OM882401835</t>
  </si>
  <si>
    <t>3408DV4OM882402140</t>
  </si>
  <si>
    <t>3408DV4OM882402151</t>
  </si>
  <si>
    <t>3343DV4OM882401989</t>
  </si>
  <si>
    <t>3403DV4OM882402001</t>
  </si>
  <si>
    <t>3408DV4OM882402144</t>
  </si>
  <si>
    <t>3343DV4OM882401966</t>
  </si>
  <si>
    <t>3343DV4OM882401998</t>
  </si>
  <si>
    <t>3408DV4OM882402127</t>
  </si>
  <si>
    <t>3408DV4OM882402150</t>
  </si>
  <si>
    <t>3343DV4OM882401984</t>
  </si>
  <si>
    <t>3343DV4OM882401834</t>
  </si>
  <si>
    <t>3408DV4OM882402139</t>
  </si>
  <si>
    <t>3343DV4OM882401979</t>
  </si>
  <si>
    <t>3343DV4OM882401815</t>
  </si>
  <si>
    <t>SISTEMA DE MICROFONO</t>
  </si>
  <si>
    <t>DJI MIC 2 PERSON COMPACT WIRELESS MICROPHONE SYSTEM RECORDER FOR CÁMARA AND SMARTPHONE DE 2,4 GHz,</t>
  </si>
  <si>
    <t xml:space="preserve">TRIPIE DE ALUMINIO </t>
  </si>
  <si>
    <t>SMALL RIG 4163 AD 80 FREE BLAZER HEAVY DUTY ALUMINUM TRIPOID SYSTEM + FLUID HEAD SYSTEM</t>
  </si>
  <si>
    <t xml:space="preserve">MICROFONO </t>
  </si>
  <si>
    <t>PARA PODCAST PODMIC MODELO RODE POD MIC, MIC, XLR IDEAL PARA HABLAR, CON CÁPSULA DINÁMICA PARA MINIMIZAR EL RUIDO EN INTERIORES</t>
  </si>
  <si>
    <t>FG0550162</t>
  </si>
  <si>
    <t>RODE MOD: POD MIC, XLR DYNAMIC PODCASTING MICTOPHONE CON CÁPSULA DINÁMICA PARA MINIMIZAR EL RUIDO EN INTERIORES</t>
  </si>
  <si>
    <t>FG0550163</t>
  </si>
  <si>
    <t>MODELO RODE POD MIC, MIC, XLR IDEAL PARA HABLAR, CON CÁPSULA DINÁMICA PARA MINIMIZAR EL RUIDO EN INTERIORES</t>
  </si>
  <si>
    <t>FG0550167</t>
  </si>
  <si>
    <t>FG0550168</t>
  </si>
  <si>
    <t>FLASH PARA CÁMARA SONY</t>
  </si>
  <si>
    <t>MOD, GODOX V1S, SALIDA DE 76 Ws, CON CONTROL DE AUTO ZOOM A UN RANGO DE 28-105 MM,, C/ SISTEMA DE TRASMISIÓN INALÁMBRICA HASTA POR 2,4 GHz,</t>
  </si>
  <si>
    <t>24A00124022</t>
  </si>
  <si>
    <t>24A00124142</t>
  </si>
  <si>
    <t>CAMARA DE VIGILANCIA</t>
  </si>
  <si>
    <t>CÁMARA IP BULLET DE 8 MEGAPIXELES, RESOLUCIÓN 4K</t>
  </si>
  <si>
    <t xml:space="preserve">IMPRESORA DE ETIQUETAS </t>
  </si>
  <si>
    <t>IMPRESORA TÉRMICA DE ETIQUETAS DE 4" TT / TD 203 DPI USN / ETH BLANCO,</t>
  </si>
  <si>
    <t>RT425TT2404240158</t>
  </si>
  <si>
    <t>RT425TT2404240064</t>
  </si>
  <si>
    <t>RT425TT2404240160</t>
  </si>
  <si>
    <t>RT425TT2404240062</t>
  </si>
  <si>
    <t>MONITOR</t>
  </si>
  <si>
    <t>MONITOR LENOVO MODELO D22270FD0</t>
  </si>
  <si>
    <t>SV90D2C60</t>
  </si>
  <si>
    <t>SV90D2C6B</t>
  </si>
  <si>
    <t>SV90D2C3B</t>
  </si>
  <si>
    <t>SV90D2C5M</t>
  </si>
  <si>
    <t>SV90D2C63</t>
  </si>
  <si>
    <t>SV90D2CDT</t>
  </si>
  <si>
    <t>SV90D2CDZ</t>
  </si>
  <si>
    <t>SV90D2C51</t>
  </si>
  <si>
    <t>SV90D2CDM</t>
  </si>
  <si>
    <t>SV90D2C59</t>
  </si>
  <si>
    <t>SV90D2CDL</t>
  </si>
  <si>
    <t>SV90D2C5E</t>
  </si>
  <si>
    <t>SV90D2C5Y</t>
  </si>
  <si>
    <t>SV90D2C57</t>
  </si>
  <si>
    <t>SV90D2CEG</t>
  </si>
  <si>
    <t>SV90D2C5F</t>
  </si>
  <si>
    <t>SV90D2CDW</t>
  </si>
  <si>
    <t>SV90D2C61</t>
  </si>
  <si>
    <t>SV90D2CDX</t>
  </si>
  <si>
    <t>SV90D2CE4</t>
  </si>
  <si>
    <t>SV90D2C69</t>
  </si>
  <si>
    <t>SV90D2C03</t>
  </si>
  <si>
    <t>SV90D2CE7</t>
  </si>
  <si>
    <t>SV90D2CDF</t>
  </si>
  <si>
    <t>SV90D2CDK</t>
  </si>
  <si>
    <t>SV90D2C5Z</t>
  </si>
  <si>
    <t>SV90D2C5P</t>
  </si>
  <si>
    <t>SV90D2CDP</t>
  </si>
  <si>
    <t>SV90D2C5H</t>
  </si>
  <si>
    <t>SV90D2C5A</t>
  </si>
  <si>
    <t>SV90D2C65</t>
  </si>
  <si>
    <t>SV90D2C58</t>
  </si>
  <si>
    <t>SV90D2CDN</t>
  </si>
  <si>
    <t>SV90D2CDH</t>
  </si>
  <si>
    <t>SV90D2C62</t>
  </si>
  <si>
    <t>SV90D2C5B</t>
  </si>
  <si>
    <t>SV90D2CEA</t>
  </si>
  <si>
    <t>SV90D2CE6</t>
  </si>
  <si>
    <t>SV90D2C5D</t>
  </si>
  <si>
    <t>SV90D2CEF</t>
  </si>
  <si>
    <t>SV90D2C5C</t>
  </si>
  <si>
    <t>SV90D2CE9</t>
  </si>
  <si>
    <t>SV90D2CDR</t>
  </si>
  <si>
    <t>SV90D2C55</t>
  </si>
  <si>
    <t>SV90D2C64</t>
  </si>
  <si>
    <t>SV90D2CDV</t>
  </si>
  <si>
    <t>SV90D2CDY</t>
  </si>
  <si>
    <t>SV90D2CEB</t>
  </si>
  <si>
    <t>SV90D2C5V</t>
  </si>
  <si>
    <t>SV90D2CE8</t>
  </si>
  <si>
    <t>AIRE ACONDICIONADO</t>
  </si>
  <si>
    <t>EQUIPO DE AIRE ACONDICIONADO DE 1 TONELADA A SOLO FRIO DE 220V</t>
  </si>
  <si>
    <t>IVR9M121F0024121072</t>
  </si>
  <si>
    <t>ELF261H4404230446</t>
  </si>
  <si>
    <t>IEPC-5111-P-7920</t>
  </si>
  <si>
    <t>ARCHIVERO DE METAL NEGROIDE 4 GAVETAS CON CORREDERA CONVENCIONAL MEDIDA ESTANDAR 4 CAJONES CON MANIJA DE ACERO</t>
  </si>
  <si>
    <t>IEPC-5111-P-7921</t>
  </si>
  <si>
    <t>IEPC-5111-P-7922</t>
  </si>
  <si>
    <t>IEPC-5111-P-7923</t>
  </si>
  <si>
    <t>IEPC-5111-P-7924</t>
  </si>
  <si>
    <t>IEPC-5111-P-7925</t>
  </si>
  <si>
    <t>IEPC-5111-P-7926</t>
  </si>
  <si>
    <t>IEPC-5111-P-7927</t>
  </si>
  <si>
    <t>IEPC-5111-P-7928</t>
  </si>
  <si>
    <t>IEPC-5111-P-7929</t>
  </si>
  <si>
    <t>IEPC-5111-P-7930</t>
  </si>
  <si>
    <t>IEPC-5111-P-7931</t>
  </si>
  <si>
    <t>IEPC-5111-P-7932</t>
  </si>
  <si>
    <t>IEPC-5111-P-7933</t>
  </si>
  <si>
    <t>IEPC-5111-P-7934</t>
  </si>
  <si>
    <t>IEPC-5111-P-7935</t>
  </si>
  <si>
    <t>IEPC-5111-P-7936</t>
  </si>
  <si>
    <t>IEPC-5111-P-7937</t>
  </si>
  <si>
    <t>IEPC-5111-P-7938</t>
  </si>
  <si>
    <t>IEPC-5111-P-7939</t>
  </si>
  <si>
    <t>IEPC-5111-P-7940</t>
  </si>
  <si>
    <t>IEPC-5111-P-7941</t>
  </si>
  <si>
    <t>IEPC-5111-P-7942</t>
  </si>
  <si>
    <t>IEPC-5111-P-7943</t>
  </si>
  <si>
    <t>IEPC-5111-P-7944</t>
  </si>
  <si>
    <t>IEPC-5111-P-7432</t>
  </si>
  <si>
    <t>LIBRERO</t>
  </si>
  <si>
    <t xml:space="preserve">LIBRERO DE MADERA MDF 1,8MTS DE ALTO X 96 CM DE ANCHO X 32CM DE FONDO </t>
  </si>
  <si>
    <t>IEPC-5111-P-7908</t>
  </si>
  <si>
    <t>TOLDO</t>
  </si>
  <si>
    <t>CARPA PARA EVENTOS TIPO TOLDO DE 6 X 12 MTS,</t>
  </si>
  <si>
    <t>IEPC-5111-P-9320</t>
  </si>
  <si>
    <t>SILLON</t>
  </si>
  <si>
    <t>DUM GRIS D356 RD9149FF51D SILLON RECLINABLE CON MOTOR</t>
  </si>
  <si>
    <t>IEPC-5111-P-7909</t>
  </si>
  <si>
    <t>ATRILES DE MATERIAL ACRILICO TRANSPARENTE DE 115 X 110 X 105 CM CON ORIFICIO PARA MICROFONO</t>
  </si>
  <si>
    <t>IEPC-5111-P-7910</t>
  </si>
  <si>
    <t>IEPC-5111-P-7911</t>
  </si>
  <si>
    <t>IEPC-5111-P-7912</t>
  </si>
  <si>
    <t>IEPC-5111-P-7913</t>
  </si>
  <si>
    <t>IEPC-5111-P-7914</t>
  </si>
  <si>
    <t>IEPC-5111-P-7915</t>
  </si>
  <si>
    <t>IEPC-5111-P-7916</t>
  </si>
  <si>
    <t>IEPC-5111-P-7917</t>
  </si>
  <si>
    <t>ATRIL DE DISCURSO P/SILLA DE RUEDAS DE 65 X 70 X 55 CM,</t>
  </si>
  <si>
    <t>IEPC-5111-P-7449</t>
  </si>
  <si>
    <t>ESCRITORIO</t>
  </si>
  <si>
    <t>ESCRITORIO DE 1,20X60 CM, LAMINADO CON CAJONERO INDIVIDUAL CON HERRAJES COLO MADERA</t>
  </si>
  <si>
    <t>IEPC-5111-P-7450</t>
  </si>
  <si>
    <t>IEPC-5111-P-7451</t>
  </si>
  <si>
    <t>IEPC-5111-P-7452</t>
  </si>
  <si>
    <t>IEPC-5111-P-7453</t>
  </si>
  <si>
    <t>IEPC-5111-P-7454</t>
  </si>
  <si>
    <t>IEPC-5111-P-7455</t>
  </si>
  <si>
    <t>IEPC-5111-P-7456</t>
  </si>
  <si>
    <t>IEPC-5111-P-7457</t>
  </si>
  <si>
    <t>IEPC-5111-P-7458</t>
  </si>
  <si>
    <t>IEPC-5111-P-7459</t>
  </si>
  <si>
    <t>IEPC-5111-P-7460</t>
  </si>
  <si>
    <t>IEPC-5111-P-7461</t>
  </si>
  <si>
    <t>IEPC-5111-P-7462</t>
  </si>
  <si>
    <t>IEPC-5111-P-7463</t>
  </si>
  <si>
    <t>IEPC-5111-P-7464</t>
  </si>
  <si>
    <t>IEPC-5111-P-7465</t>
  </si>
  <si>
    <t>IEPC-5111-P-7466</t>
  </si>
  <si>
    <t>IEPC-5111-P-7467</t>
  </si>
  <si>
    <t>IEPC-5111-P-7468</t>
  </si>
  <si>
    <t>IEPC-5111-P-7759</t>
  </si>
  <si>
    <t>ANAQUEL</t>
  </si>
  <si>
    <t>ANAQUEL DE 2,2 MTS CON 6 CHAROLAS DE 60 CM DE ANCHO X 84,5 CM DE LARGO</t>
  </si>
  <si>
    <t>IEPC-5111-P-7760</t>
  </si>
  <si>
    <t>IEPC-5111-P-7761</t>
  </si>
  <si>
    <t>IEPC-5111-P-7762</t>
  </si>
  <si>
    <t>IEPC-5111-P-7763</t>
  </si>
  <si>
    <t>IEPC-5111-P-7764</t>
  </si>
  <si>
    <t>IEPC-5111-P-7765</t>
  </si>
  <si>
    <t>IEPC-5111-P-7766</t>
  </si>
  <si>
    <t>IEPC-5111-P-7767</t>
  </si>
  <si>
    <t>IEPC-5111-P-7768</t>
  </si>
  <si>
    <t>IEPC-5111-P-7769</t>
  </si>
  <si>
    <t>IEPC-5111-P-7770</t>
  </si>
  <si>
    <t>IEPC-5111-P-7771</t>
  </si>
  <si>
    <t>IEPC-5111-P-7772</t>
  </si>
  <si>
    <t>IEPC-5111-P-7773</t>
  </si>
  <si>
    <t>IEPC-5111-P-7774</t>
  </si>
  <si>
    <t>IEPC-5111-P-7775</t>
  </si>
  <si>
    <t>IEPC-5111-P-7776</t>
  </si>
  <si>
    <t>IEPC-5111-P-7777</t>
  </si>
  <si>
    <t>IEPC-5111-P-7778</t>
  </si>
  <si>
    <t>IEPC-5111-P-7779</t>
  </si>
  <si>
    <t>IEPC-5111-P-7780</t>
  </si>
  <si>
    <t>IEPC-5111-P-7781</t>
  </si>
  <si>
    <t>IEPC-5111-P-7782</t>
  </si>
  <si>
    <t>IEPC-5111-P-7783</t>
  </si>
  <si>
    <t>IEPC-5111-P-7784</t>
  </si>
  <si>
    <t>IEPC-5111-P-7785</t>
  </si>
  <si>
    <t>IEPC-5111-P-7786</t>
  </si>
  <si>
    <t>IEPC-5111-P-7787</t>
  </si>
  <si>
    <t>IEPC-5111-P-7788</t>
  </si>
  <si>
    <t>IEPC-5111-P-7894</t>
  </si>
  <si>
    <t>LIBRERO DE MADERA MDF 1,8MTS X 96 CM  X 32CM</t>
  </si>
  <si>
    <t>IEPC-5111-P-7895</t>
  </si>
  <si>
    <t>IEPC-5111-P-7896</t>
  </si>
  <si>
    <t>IEPC-5111-P-7897</t>
  </si>
  <si>
    <t>IEPC-5111-P-7898</t>
  </si>
  <si>
    <t>IEPC-5111-P-7899</t>
  </si>
  <si>
    <t>IEPC-5111-P-7900</t>
  </si>
  <si>
    <t>IEPC-5111-P-7901</t>
  </si>
  <si>
    <t>IEPC-5111-P-7902</t>
  </si>
  <si>
    <t>IEPC-5111-P-7903</t>
  </si>
  <si>
    <t>IEPC-5111-P-7904</t>
  </si>
  <si>
    <t>IEPC-5111-P-7905</t>
  </si>
  <si>
    <t>IEPC-5111-P-7472</t>
  </si>
  <si>
    <t xml:space="preserve">MESA OVALADA 2,4 MTS COLOR ROBLE GRIS </t>
  </si>
  <si>
    <t>IEPC-5111-P-8291</t>
  </si>
  <si>
    <t>LIBRERO DE MADERA 5 REPISAS</t>
  </si>
  <si>
    <t>IEPC-5111-P-265</t>
  </si>
  <si>
    <t>SILLON COLOR MOSTAZA</t>
  </si>
  <si>
    <t>IEPC-5111-P-7789</t>
  </si>
  <si>
    <t>IEPC-5111-P-7790</t>
  </si>
  <si>
    <t>IEPC-5111-P-7918</t>
  </si>
  <si>
    <t>IEPC-5111-P-7919</t>
  </si>
  <si>
    <t>IEPC-5111-P-7066</t>
  </si>
  <si>
    <t>IEPC-5111-P-7067</t>
  </si>
  <si>
    <t>IEPC-5111-P-8031</t>
  </si>
  <si>
    <t>LOVE SEAT CLASS SOFT, CON RESPALDO Y CODERA, TELA GRIS</t>
  </si>
  <si>
    <t>IEPC-5111-P-7473</t>
  </si>
  <si>
    <t>IEPC-5151-P-7804</t>
  </si>
  <si>
    <t>ESCANER</t>
  </si>
  <si>
    <t>ESCANER KODAK ALARIS S3120</t>
  </si>
  <si>
    <t>IEPC-5151-P-7805</t>
  </si>
  <si>
    <t>ESCANER KODAK ALARIS S3121</t>
  </si>
  <si>
    <t>IEPC-5151-P-7445</t>
  </si>
  <si>
    <t>PUNTO DE ACCESO</t>
  </si>
  <si>
    <t>PUNTO DE ACCESO UNIFI WIFI 6 LONG RANGE DOBLE BANDA, 5 GHz</t>
  </si>
  <si>
    <t>IEPC-5151-P-8453</t>
  </si>
  <si>
    <t>PANTALLA</t>
  </si>
  <si>
    <t>PANTALLA LG 55"  55UR8</t>
  </si>
  <si>
    <t>403MXRF6J622</t>
  </si>
  <si>
    <t>IEPC-5151-P-8454</t>
  </si>
  <si>
    <t>404MXWE9W433</t>
  </si>
  <si>
    <t>IEPC-5151-P-8455</t>
  </si>
  <si>
    <t>404MXWE9V097</t>
  </si>
  <si>
    <t>IEPC-5151-P-8456</t>
  </si>
  <si>
    <t>403MXGL6J511</t>
  </si>
  <si>
    <t>IEPC-5151-P-8457</t>
  </si>
  <si>
    <t>403MXBP6J621</t>
  </si>
  <si>
    <t>IEPC-5151-P-8458</t>
  </si>
  <si>
    <t>403MXJX6J620</t>
  </si>
  <si>
    <t>IEPC-5151-P-7396</t>
  </si>
  <si>
    <t>PANTALLA SHARP 55 PULGADAS</t>
  </si>
  <si>
    <t>4T-C55DL7UR</t>
  </si>
  <si>
    <t>IEPC-5151-P-8450</t>
  </si>
  <si>
    <t>SWITCH</t>
  </si>
  <si>
    <t>UNIFI OS CONSOLE CLOUD KEY GEN 2 PLUS</t>
  </si>
  <si>
    <t xml:space="preserve"> N/A </t>
  </si>
  <si>
    <t>IEPC-5151-P-8446</t>
  </si>
  <si>
    <t>UNIFI SWITCH ENTERPRISE ADMINISTRABLE CAPA 3, 48 PUERTOS 2,5 GB</t>
  </si>
  <si>
    <t>IEPC-5151-P-8447</t>
  </si>
  <si>
    <t>IEPC-5151-P-8448</t>
  </si>
  <si>
    <t>IEPC-5151-P-8449</t>
  </si>
  <si>
    <t>UNIFI SWITCH PRO AGGREGATION CAPA 3 PARA FIBRA OPTICA CON 28 PUERTOS SFP+ 10 GB Y 4 PUERTOS SFP28</t>
  </si>
  <si>
    <t>IEPC-5151-7800</t>
  </si>
  <si>
    <t>IMPRESORA PARA CHEQUE</t>
  </si>
  <si>
    <t>EPSON IMOEOS3030, IMPRESORA MATRIZ DE PUNTO FX-890 II, MATRIZ DE PUNTOS DE IMPACTO EN SERIE, 680 CPS</t>
  </si>
  <si>
    <t>X3YF079063</t>
  </si>
  <si>
    <t>IEPC-5151-P-8166</t>
  </si>
  <si>
    <t xml:space="preserve">MAC </t>
  </si>
  <si>
    <t>MACBOOK AIR RETINA</t>
  </si>
  <si>
    <t>GK3726D75</t>
  </si>
  <si>
    <t>IEPC-5151-P-9188</t>
  </si>
  <si>
    <t>COMPUTADORA DE ESCRITORIO</t>
  </si>
  <si>
    <t>COMPUTADORA DE ESCRITORIO EXPERTCENTER ADVANCED D700SE CORE I7</t>
  </si>
  <si>
    <t>S4PFWT015037170</t>
  </si>
  <si>
    <t>IEPC-5151-P-9189</t>
  </si>
  <si>
    <t>S4PFWT015049179</t>
  </si>
  <si>
    <t>IEPC-5151-P-9190</t>
  </si>
  <si>
    <t>S4PFWT01509317C</t>
  </si>
  <si>
    <t>IEPC-5151-P-9191</t>
  </si>
  <si>
    <t>S4PFWT015127179</t>
  </si>
  <si>
    <t>IEPC-5151-P-9192</t>
  </si>
  <si>
    <t>S4PFWT01515017C</t>
  </si>
  <si>
    <t>IEPC-5151-P-9193</t>
  </si>
  <si>
    <t>S4PFWT01516517B</t>
  </si>
  <si>
    <t>IEPC-5151-P-9194</t>
  </si>
  <si>
    <t>S4PFWT01522217B</t>
  </si>
  <si>
    <t>IEPC-5151-P-9195</t>
  </si>
  <si>
    <t>S4PFWT01523117B</t>
  </si>
  <si>
    <t>IEPC-5151-P-9196</t>
  </si>
  <si>
    <t>S4PFWT015237178</t>
  </si>
  <si>
    <t>IEPC-5151-P-9197</t>
  </si>
  <si>
    <t>S4PFWT015239175</t>
  </si>
  <si>
    <t>IEPC-5151-P-9198</t>
  </si>
  <si>
    <t>S4PFWT015243175</t>
  </si>
  <si>
    <t>IEPC-5151-P-9199</t>
  </si>
  <si>
    <t>S4PFWT01524517B</t>
  </si>
  <si>
    <t>IEPC-5151-P-9200</t>
  </si>
  <si>
    <t>S4PFWT01524917B</t>
  </si>
  <si>
    <t>IEPC-5151-P-9201</t>
  </si>
  <si>
    <t>S4PFWT01525117F</t>
  </si>
  <si>
    <t>IEPC-5151-P-9202</t>
  </si>
  <si>
    <t>S4PFWT015333177</t>
  </si>
  <si>
    <t>IEPC-5151-P-9203</t>
  </si>
  <si>
    <t>S4PFWT01504417A</t>
  </si>
  <si>
    <t>IEPC-5151-P-9204</t>
  </si>
  <si>
    <t>S4PFWT0115091172</t>
  </si>
  <si>
    <t>IEPC-5151-P-9205</t>
  </si>
  <si>
    <t>S4PFWT01512117A</t>
  </si>
  <si>
    <t>IEPC-5151-P-9206</t>
  </si>
  <si>
    <t>S4PFWT01513017G</t>
  </si>
  <si>
    <t>IEPC-5151-P-9207</t>
  </si>
  <si>
    <t>S4PFWT01515517A</t>
  </si>
  <si>
    <t>IEPC-5151-P-9208</t>
  </si>
  <si>
    <t>S4PFWT015203174</t>
  </si>
  <si>
    <t>IEPC-5151-P-9209</t>
  </si>
  <si>
    <t>S4PFWT015226175</t>
  </si>
  <si>
    <t>IEPC-5151-P-9210</t>
  </si>
  <si>
    <t>S4PFWT01523417G</t>
  </si>
  <si>
    <t>IEPC-5151-P-9211</t>
  </si>
  <si>
    <t>S4PFWT015238173</t>
  </si>
  <si>
    <t>IEPC-5151-P-9212</t>
  </si>
  <si>
    <t>S4PFWT01524017H</t>
  </si>
  <si>
    <t>IEPC-5151-P-9213</t>
  </si>
  <si>
    <t>S4PFWT01524417D</t>
  </si>
  <si>
    <t>IEPC-5151-P-9214</t>
  </si>
  <si>
    <t>S4PFWT01524817A</t>
  </si>
  <si>
    <t>IEPC-5151-P-9215</t>
  </si>
  <si>
    <t>S4PFWT015250178</t>
  </si>
  <si>
    <t>IEPC-5151-P-9216</t>
  </si>
  <si>
    <t>S4PFWT01532317B</t>
  </si>
  <si>
    <t>IEPC-5151-P-9217</t>
  </si>
  <si>
    <t>S4PFWT015336173</t>
  </si>
  <si>
    <t>IEPC-5151-P-9166</t>
  </si>
  <si>
    <t>LAPTOP</t>
  </si>
  <si>
    <t>LAPTOP ASUS EXPERTBOOK ESSENTIAL (INCLUYE MOCHILA)</t>
  </si>
  <si>
    <t>S6NXCV13F72126C</t>
  </si>
  <si>
    <t>IEPC-5151-P-9167</t>
  </si>
  <si>
    <t>S6NXCV13F689263</t>
  </si>
  <si>
    <t>IEPC-5151-P-9168</t>
  </si>
  <si>
    <t>S6NXCV13F70626G</t>
  </si>
  <si>
    <t>IEPC-5151-P-9169</t>
  </si>
  <si>
    <t>S5NXCV16X649227</t>
  </si>
  <si>
    <t>IEPC-5151-P-9170</t>
  </si>
  <si>
    <t>S6NXCV13F634264</t>
  </si>
  <si>
    <t>IEPC-5151-P-9171</t>
  </si>
  <si>
    <t>S6NXCV13F686266</t>
  </si>
  <si>
    <t>IEPC-5151-P-9172</t>
  </si>
  <si>
    <t>S6NXCV13F65826E</t>
  </si>
  <si>
    <t>IEPC-5151-P-9173</t>
  </si>
  <si>
    <t>S6NXCV13F627266</t>
  </si>
  <si>
    <t>IEPC-5151-P-9174</t>
  </si>
  <si>
    <t>S6NXCV13F71726B</t>
  </si>
  <si>
    <t>IEPC-5151-P-9175</t>
  </si>
  <si>
    <t>S6NXCV13F732268</t>
  </si>
  <si>
    <t>IEPC-5151-P-9176</t>
  </si>
  <si>
    <t>S6NXCV13F675266</t>
  </si>
  <si>
    <t>IEPC-5151-P-9177</t>
  </si>
  <si>
    <t>S6NXCV13F60026H</t>
  </si>
  <si>
    <t>IEPC-5151-P-9178</t>
  </si>
  <si>
    <t>S6NXCV13F71826E</t>
  </si>
  <si>
    <t>IEPC-5151-P-9179</t>
  </si>
  <si>
    <t>S6NXCV13F659267</t>
  </si>
  <si>
    <t>IEPC-5151-P-9180</t>
  </si>
  <si>
    <t>S5NXCV16X68022F</t>
  </si>
  <si>
    <t>IEPC-5151-P-9181</t>
  </si>
  <si>
    <t>S5NXCV16X608228</t>
  </si>
  <si>
    <t>IEPC-5151-P-9182</t>
  </si>
  <si>
    <t>S6NXCV13F703260</t>
  </si>
  <si>
    <t>IEPC-5151-P-9183</t>
  </si>
  <si>
    <t>S6NXCV13F677266</t>
  </si>
  <si>
    <t>IEPC-5151-P-9184</t>
  </si>
  <si>
    <t>S5NXCV16X56122F</t>
  </si>
  <si>
    <t>IEPC-5151-P-9185</t>
  </si>
  <si>
    <t>S6NXCV13F716266</t>
  </si>
  <si>
    <t>IEPC-5151-P-9156</t>
  </si>
  <si>
    <t>COMPUTADORA MAC</t>
  </si>
  <si>
    <t xml:space="preserve"> IMAC 24" M4 16GB RAM</t>
  </si>
  <si>
    <t>DHPWGH00J1</t>
  </si>
  <si>
    <t>IEPC-5151-P-9157</t>
  </si>
  <si>
    <t>DR93H7LPHH</t>
  </si>
  <si>
    <t>IEPC-5151-P-9158</t>
  </si>
  <si>
    <t>F5WX9NXTGJ</t>
  </si>
  <si>
    <t>IEPC-5151-P-9159</t>
  </si>
  <si>
    <t>F76TXHC33C</t>
  </si>
  <si>
    <t>IEPC-5151-P-9160</t>
  </si>
  <si>
    <t>F9WW4WVT7G</t>
  </si>
  <si>
    <t>IEPC-5151-P-9161</t>
  </si>
  <si>
    <t>CPU</t>
  </si>
  <si>
    <t>CPU HP CON PROCESADOR 32GB RAM Y MONITOR HP</t>
  </si>
  <si>
    <t>MXL4513B5G / CNC4300TJD</t>
  </si>
  <si>
    <t>IEPC-5151-P-9162</t>
  </si>
  <si>
    <t>MXL4513B5C / CNC4300THY</t>
  </si>
  <si>
    <t>IEPC-5151-P-9163</t>
  </si>
  <si>
    <t>MXL4513B5F / CNC4300TJ2</t>
  </si>
  <si>
    <t>IEPC-5151-P-9164</t>
  </si>
  <si>
    <t>MXL4513B5D / CNC4300TJ0</t>
  </si>
  <si>
    <t>IEPC-5151-P-9165</t>
  </si>
  <si>
    <t>MXL4513B5B / CNC4300TJ8</t>
  </si>
  <si>
    <t>IEPC-5191-P-8896</t>
  </si>
  <si>
    <t>MICROONDAS</t>
  </si>
  <si>
    <t xml:space="preserve">HORNO DE MICROONDAS 1,6 PIES CUBICOS CON PLATO DE CRISTAL GIRATORIO, FUNSIÓN DE DESCONGELADO EN SEGUNDOS </t>
  </si>
  <si>
    <t>XGC3139774</t>
  </si>
  <si>
    <t>IEPC-5191-P-8906</t>
  </si>
  <si>
    <t>REFRIGERADOR</t>
  </si>
  <si>
    <t>REFRIGERADOR 9 PIES CUBICOS CON CONGELADOR SIN ESCARCHA REFRIGERA CON PUERTA SEPARADA</t>
  </si>
  <si>
    <t>IEPC-5191-P-71</t>
  </si>
  <si>
    <t>DISPENSADOR DE AGUA</t>
  </si>
  <si>
    <t>ENFRIADOR DISPENSADOR DE AGUA FRIA Y CALIENTE CARGA SUPERIOR COLOR NEGRO</t>
  </si>
  <si>
    <t>LW5230695142260</t>
  </si>
  <si>
    <t>IEPC-5191-P-8124</t>
  </si>
  <si>
    <t>IEPC-5191-P-8121</t>
  </si>
  <si>
    <t>LW5230695142159</t>
  </si>
  <si>
    <t>IEPC-5191-P-7429</t>
  </si>
  <si>
    <t>ARCO DETECTOR</t>
  </si>
  <si>
    <t xml:space="preserve">ARCO DETECTOR METALES 18 ZONAS, USO EN INTERIOR, PROGRAMACIÓN CON CONTROL REMOTO </t>
  </si>
  <si>
    <t>IEPC-5191-P-7430</t>
  </si>
  <si>
    <t>IEPC-5191-P-7431</t>
  </si>
  <si>
    <t>IEPC-5211-P-7869</t>
  </si>
  <si>
    <t>BAFLE</t>
  </si>
  <si>
    <t>BAFLE DE 12" BLUETOOTH PROFESIONAL TRUE WIRELESS LINK 3490 CON 02 MICROFONOS INALAMBRICOS</t>
  </si>
  <si>
    <t>BAF1255BT</t>
  </si>
  <si>
    <t>DRON</t>
  </si>
  <si>
    <t>DRON MINI CON CAMARA LIGERO Y PLEGABLE CON VIDEO 4K HDR</t>
  </si>
  <si>
    <t>IEPC-5211-P-8078</t>
  </si>
  <si>
    <t>PANTALLA INTERACTIVA</t>
  </si>
  <si>
    <t>PANTALLA INFOCUS INTERACTIVA 65" MODELO JTOUCH INF6500</t>
  </si>
  <si>
    <t>CMQL14400046</t>
  </si>
  <si>
    <t>IEPC-5211-P-8084</t>
  </si>
  <si>
    <t>PANTALLA INFOCUS INTERACTIVA 65" MODELO JTOUCH INF6501</t>
  </si>
  <si>
    <t>CMQL14400010</t>
  </si>
  <si>
    <t>IEPC-5231-P-9091</t>
  </si>
  <si>
    <t>VIDEOCAMARA</t>
  </si>
  <si>
    <t>VIDEOCAMARA 4K CMOS MARCA SONY, MODELO PXW-Z200</t>
  </si>
  <si>
    <t>IEPC-5231-P-9092</t>
  </si>
  <si>
    <t>IEPC-5231-P-9134</t>
  </si>
  <si>
    <t>DISCO EXTERNO</t>
  </si>
  <si>
    <t>SANDISK 4TB EXTREME PRO PORTABLE SSD V2</t>
  </si>
  <si>
    <t>24439P404301</t>
  </si>
  <si>
    <t>IEPC-5231-P-9135</t>
  </si>
  <si>
    <t>SANDISK 4TB EXTREME PRO PORTABLE SSD V3</t>
  </si>
  <si>
    <t>24439P404225</t>
  </si>
  <si>
    <t>IEPC-5231-P-9094</t>
  </si>
  <si>
    <t>ESTABILIZADOR  DE CAMARA</t>
  </si>
  <si>
    <t>DJI RS 4 PRO MODELO RS4 PRO COMBO</t>
  </si>
  <si>
    <t>IEPC-5231-P-9093</t>
  </si>
  <si>
    <t>CAMARA Y LENTE</t>
  </si>
  <si>
    <t>SONY ALPHA a7 III (ILCE7M3K) CON LENTE 28-70 mm</t>
  </si>
  <si>
    <t>7635103/1427058</t>
  </si>
  <si>
    <t>IEPC-5231-P-9095</t>
  </si>
  <si>
    <t xml:space="preserve">LENTE </t>
  </si>
  <si>
    <t>LENTE SONY FE 70-200 MM MODELO SEL70200GM</t>
  </si>
  <si>
    <t>IEPC-5231-P-9096</t>
  </si>
  <si>
    <t>LENTE SONY FE-24-70 MM MODELO SEL 2470GM</t>
  </si>
  <si>
    <t>1978840 / 1427058</t>
  </si>
  <si>
    <t>IEPC-5231-P-9128</t>
  </si>
  <si>
    <t>MICROFONO</t>
  </si>
  <si>
    <t>MICROFONO SHURE CON CAPSULA DE SONIDO SHURE MODELO SLXD24/SM58</t>
  </si>
  <si>
    <t>3DJ14178424 / 3DJ14202449</t>
  </si>
  <si>
    <t>IEPC-5231-P-9129</t>
  </si>
  <si>
    <t>3DJ14197097 / 3DJ25319985</t>
  </si>
  <si>
    <t>IEPC-5231-P-9130</t>
  </si>
  <si>
    <t>3DJ14198632 / 3DJ25319808</t>
  </si>
  <si>
    <t>IEPC-5231-P-9193</t>
  </si>
  <si>
    <t>3DJ14177271 / 3DJ25320825</t>
  </si>
  <si>
    <t>IEPC-5231-P-9132</t>
  </si>
  <si>
    <t>BOCINA</t>
  </si>
  <si>
    <t>BOCINA YAMAHA DBR-15</t>
  </si>
  <si>
    <t>UFEX01300</t>
  </si>
  <si>
    <t>IEPC-5421-P-7799</t>
  </si>
  <si>
    <t xml:space="preserve">MONTACARGAS </t>
  </si>
  <si>
    <t>MONTACARGAS DOOSAN MODELO G25E-7</t>
  </si>
  <si>
    <t>FGA1M-1110-05186</t>
  </si>
  <si>
    <t>IEPC-5641-P-7477</t>
  </si>
  <si>
    <t xml:space="preserve">AIRE ACONDICIONADO MARCA MIRAGE DE 1 TONELADA MODELO XLIFE 220V A SOLO FRÍO </t>
  </si>
  <si>
    <t>ELF121T7022307468</t>
  </si>
  <si>
    <t>IEPC-5641-P-8068</t>
  </si>
  <si>
    <t>IVR9M121F0024060538</t>
  </si>
  <si>
    <t>IEPC-5641-P-447</t>
  </si>
  <si>
    <t>ELF261T7062400011</t>
  </si>
  <si>
    <t>IEPC-5641-P-7398</t>
  </si>
  <si>
    <t>EHF121S9062305472</t>
  </si>
  <si>
    <t>IEPC-5641-P-8063</t>
  </si>
  <si>
    <t>IVR9M121FOO24060582</t>
  </si>
  <si>
    <t>IEPC-5641-P-8071</t>
  </si>
  <si>
    <t>IVR9M121FOO24060416</t>
  </si>
  <si>
    <t>IEPC-5641-P-7063</t>
  </si>
  <si>
    <t>ELF12H44042338393</t>
  </si>
  <si>
    <t>IEPC-5641-P-7064</t>
  </si>
  <si>
    <t>ELF261H44012300857</t>
  </si>
  <si>
    <t>IEPC-5641-P-388</t>
  </si>
  <si>
    <t>ELF121H44042342221</t>
  </si>
  <si>
    <t>IEPC-5641-P-7792</t>
  </si>
  <si>
    <t>ELF181T7082303698</t>
  </si>
  <si>
    <t>IEPC-5641-P-7791</t>
  </si>
  <si>
    <t>ELF120T7112300393</t>
  </si>
  <si>
    <t>IEPC-5641-P-7406</t>
  </si>
  <si>
    <t>EMF181K7072201248</t>
  </si>
  <si>
    <t>IEPC-5641-P-7446</t>
  </si>
  <si>
    <t>ELF120H44122302577</t>
  </si>
  <si>
    <t>IEPC-5641-P-7428</t>
  </si>
  <si>
    <t>QKC1533202</t>
  </si>
  <si>
    <t>IEPC-5641-P-8049</t>
  </si>
  <si>
    <t>ELF120T7122307693</t>
  </si>
  <si>
    <t>IEPC-5641-P-7438</t>
  </si>
  <si>
    <t>EHF121S9072305208</t>
  </si>
  <si>
    <t>IEPC-5641-P-7440</t>
  </si>
  <si>
    <t>EHF121S9072302461</t>
  </si>
  <si>
    <t>IEPC-5641-P-7439</t>
  </si>
  <si>
    <t>EHF121S9072302456</t>
  </si>
  <si>
    <t>IEPC-5641-P-7409</t>
  </si>
  <si>
    <t>ELF120H44112309443</t>
  </si>
  <si>
    <t>IEPC-5641-P-7410</t>
  </si>
  <si>
    <t>ELF120H44112309430</t>
  </si>
  <si>
    <t>IEPC-5641-P-8061</t>
  </si>
  <si>
    <t>EMC361V7022400511</t>
  </si>
  <si>
    <t>IEPC-5641-P-7447</t>
  </si>
  <si>
    <t>540L891930141020131185</t>
  </si>
  <si>
    <t>IEPC-5641-P-7399</t>
  </si>
  <si>
    <t>ELF121H444042317978</t>
  </si>
  <si>
    <t>IEPC-5641-P-7470</t>
  </si>
  <si>
    <t>ELF121H44042318166</t>
  </si>
  <si>
    <t>IEPC-5641-P-7469</t>
  </si>
  <si>
    <t>ELF121H44042318165</t>
  </si>
  <si>
    <t>IEPC-5641-P-8042</t>
  </si>
  <si>
    <t>54G017920126270810016</t>
  </si>
  <si>
    <t>IEPC-5641-P-8043</t>
  </si>
  <si>
    <t>EMF181K7072205454</t>
  </si>
  <si>
    <t>IEPC-5641-P-8597</t>
  </si>
  <si>
    <t>IEPC-5641-P-8802</t>
  </si>
  <si>
    <t>IVR9M121FOO24121162</t>
  </si>
  <si>
    <t>IEPC-5641-P-8000</t>
  </si>
  <si>
    <t>1Z1FOO24121168</t>
  </si>
  <si>
    <t>IEPC-5641-P-9151</t>
  </si>
  <si>
    <t>IEPC-5641-P-7865</t>
  </si>
  <si>
    <t>EMF181K7072205455</t>
  </si>
  <si>
    <t>IEPC-5641-P-7866</t>
  </si>
  <si>
    <t>EMF181K7072205466</t>
  </si>
  <si>
    <t>IEPC-5641-P-7867</t>
  </si>
  <si>
    <t>EMF181K7072205467</t>
  </si>
  <si>
    <t>IEPC-5641-P-7448</t>
  </si>
  <si>
    <t>ELF261T7042307668</t>
  </si>
  <si>
    <t>IEPC-5661-P- 8196</t>
  </si>
  <si>
    <t>INVERSOR SOLAR</t>
  </si>
  <si>
    <t xml:space="preserve">INVERSOR SOLAR MCA SOLIS DE 10 KW 220 VAC TRIFASICO SUPERVISION WIFI CERTIFICACIÓN UL </t>
  </si>
  <si>
    <t>14052B0239270058</t>
  </si>
  <si>
    <t>IEPC-5661-P-7872</t>
  </si>
  <si>
    <t>114DB223A070014</t>
  </si>
  <si>
    <t>IEPC-5661-P-8181</t>
  </si>
  <si>
    <t xml:space="preserve">PANEL SOLAR </t>
  </si>
  <si>
    <t>PANEL SOLAR PERC MONOCRISTALINO RISEN SOLAR 600 W ALTO RENDIMIENTOEFICIENCIA 21%</t>
  </si>
  <si>
    <t>IEPC-5661-P-8182</t>
  </si>
  <si>
    <t>IEPC-5661-P-8183</t>
  </si>
  <si>
    <t>IEPC-5661-P-8184</t>
  </si>
  <si>
    <t>IEPC-5661-P-8185</t>
  </si>
  <si>
    <t>IEPC-5661-P-8186</t>
  </si>
  <si>
    <t>IEPC-5661-P-8187</t>
  </si>
  <si>
    <t>IEPC-5661-P-8188</t>
  </si>
  <si>
    <t>IEPC-5661-P-8189</t>
  </si>
  <si>
    <t>IEPC-5661-P-8190</t>
  </si>
  <si>
    <t>IEPC-5661-P-8191</t>
  </si>
  <si>
    <t>IEPC-5661-P-8192</t>
  </si>
  <si>
    <t>IEPC-5661-P-8193</t>
  </si>
  <si>
    <t>IEPC-5661-P-8194</t>
  </si>
  <si>
    <t>IEPC-5661-P-8195</t>
  </si>
  <si>
    <t>IEPC-5661-P-7873</t>
  </si>
  <si>
    <t>IEPC-5661-P-7874</t>
  </si>
  <si>
    <t>IEPC-5661-P-7845</t>
  </si>
  <si>
    <t>IEPC-5661-P-7846</t>
  </si>
  <si>
    <t>IEPC-5661-P-7877</t>
  </si>
  <si>
    <t>IEPC-5661-P-7878</t>
  </si>
  <si>
    <t>IEPC-5661-P-7879</t>
  </si>
  <si>
    <t>IEPC-5661-P-7880</t>
  </si>
  <si>
    <t>IEPC-5661-P-7881</t>
  </si>
  <si>
    <t>IEPC-5661-P-7882</t>
  </si>
  <si>
    <t>IEPC-5661-P-7883</t>
  </si>
  <si>
    <t>IEPC-5661-P-7884</t>
  </si>
  <si>
    <t>IEPC-5661-P-7885</t>
  </si>
  <si>
    <t>IEPC-5661-P-7886</t>
  </si>
  <si>
    <t>IEPC-5661-P-7887</t>
  </si>
  <si>
    <t>PANEL SOLAR PERC MONOCRISTALINO RISEN SOLAR 600 W ALTO RENDIMIENTO EFICIENCIA 21%</t>
  </si>
  <si>
    <t>IEPC-5661-P-7793</t>
  </si>
  <si>
    <t>GENERADOR DE ENERGIA</t>
  </si>
  <si>
    <t>GENERADOR DE ENERGIA DE P06701 DE 8350 VATIOS Y 30 A,</t>
  </si>
  <si>
    <t>IEPC-5661-P-7794</t>
  </si>
  <si>
    <t>IEPC-5661-P-7795</t>
  </si>
  <si>
    <t>IEPC-5661-P-7796</t>
  </si>
  <si>
    <t>IEPC-5661-P-7797</t>
  </si>
  <si>
    <t>IEPC-5661-P-7798</t>
  </si>
  <si>
    <t>IEPC-5661-P-7870</t>
  </si>
  <si>
    <t>TABLERO DE DISTRIBUCION</t>
  </si>
  <si>
    <t>TABLERO DE DISTRIBUCION CON CABLEADO, CON PROTECCIONES DE ACUERDO A LA NORMA, CONFIGURACIÓN DE GENERACIÓN Y WIFI</t>
  </si>
  <si>
    <t>IEPC-5661-P-7871</t>
  </si>
  <si>
    <t>IEPC-5671-P-8177</t>
  </si>
  <si>
    <t>PATÍN HIDRÁULICO</t>
  </si>
  <si>
    <t>MODELO H-3029, DE 48" DE LARGO X 27" DE ANCHO, CON CAP PARA 5,500 LB,, CONTROL MANUAL DE 3 POSICIONES, ALTURA MÍNIMA DE 3" Y MÁXIMA DE 8 1/2", LLANTAS DE POLIURETANO DE 7", CON RADIO DE GIRO DE 210°, AMARILLO,</t>
  </si>
  <si>
    <t>IEPC-5671-P-7806</t>
  </si>
  <si>
    <t>TRITURADORA INDUSTRIAL</t>
  </si>
  <si>
    <t>MODELO HFS- 500 MARCA INCYCLE, POTENCIA 11 Kw DE 14,7 HP, TRIFÁSICA, CON 17 CUCHILLAS DE CROMO-VANADIO, PARA PROCESAR PLÁSTICO HDPE Y PÁPEL,</t>
  </si>
  <si>
    <t>IEPC-5641-P-8175</t>
  </si>
  <si>
    <t>TERMONEBULIZADORA</t>
  </si>
  <si>
    <t>TERMO NEBULIZADORA 180FU MARCA SSFOG, ALCANCE 20 MTS,, 28 KW</t>
  </si>
  <si>
    <t>IEPC-5641-P-01-425</t>
  </si>
  <si>
    <t>AIRE ACONDICIONADO MACA MIRAGE Modelo Setcwc261e</t>
  </si>
  <si>
    <t>EXF181F7021700683</t>
  </si>
  <si>
    <t>IEPC-5641-P-01-268</t>
  </si>
  <si>
    <t>EAF121B4071122731</t>
  </si>
  <si>
    <t>IEPC-5641-P-01-447</t>
  </si>
  <si>
    <t>IEPC-5641-P-01-593</t>
  </si>
  <si>
    <t>EAF121B4071127943</t>
  </si>
  <si>
    <t>IEPC-5641-P-01-2</t>
  </si>
  <si>
    <t>IEPC-5641-P-01-3</t>
  </si>
  <si>
    <t xml:space="preserve"> AIRES ACONDICIONADOS</t>
  </si>
  <si>
    <t>IEPC-5641-P-01-96</t>
  </si>
  <si>
    <t>IEPC-5641-P-01-116</t>
  </si>
  <si>
    <t>IEPC-5641-P-01-121</t>
  </si>
  <si>
    <t>IEPC-5641-P-01-122</t>
  </si>
  <si>
    <t>IEPC-5641-P-01-123</t>
  </si>
  <si>
    <t>IEPC-5641-P-01-124</t>
  </si>
  <si>
    <t>IEPC-5641-P-01-125</t>
  </si>
  <si>
    <t>CONMUTADOR</t>
  </si>
  <si>
    <t xml:space="preserve"> CONMUTADOR Y 30 TELEFONOS IP </t>
  </si>
  <si>
    <t>CÁMARAS DE VIDEOVIGILANCIA</t>
  </si>
  <si>
    <t>KITS SISTEMA SEGURIDAD</t>
  </si>
  <si>
    <t>IEPC-5694-P-01-753</t>
  </si>
  <si>
    <t>REFRIGERADOR VERTICAL TOR REY NO, RV17 ILUMINACION DE LED EN PUERTA</t>
  </si>
  <si>
    <t>B79230701163</t>
  </si>
  <si>
    <t>IEPC-5694-P-01-754</t>
  </si>
  <si>
    <t>REFRIGERADOR VERTICAL TOR REY NO, RV17 ILUMINACION DE LED EN PUERTA  ACERO INOX</t>
  </si>
  <si>
    <t>B79230801512</t>
  </si>
  <si>
    <t>IEPC-5694-P-01-767</t>
  </si>
  <si>
    <t>B79230701174</t>
  </si>
  <si>
    <t>IEPC-5694-P-01-770</t>
  </si>
  <si>
    <t>B79230801388</t>
  </si>
  <si>
    <t>IEPC-5694-P-04-980</t>
  </si>
  <si>
    <t>B79230801598</t>
  </si>
  <si>
    <t>TRITURADOR</t>
  </si>
  <si>
    <t xml:space="preserve">TRITURADOR DE PAPEL  </t>
  </si>
  <si>
    <t>IEPC-5111-P-03-15</t>
  </si>
  <si>
    <t>TRITURADORA</t>
  </si>
  <si>
    <t>IEPC-5111-P-01-8488</t>
  </si>
  <si>
    <t>COMEDOR</t>
  </si>
  <si>
    <t xml:space="preserve">COMEDOR DE JARDIN </t>
  </si>
  <si>
    <t>IEPC-5111-C-01-8388</t>
  </si>
  <si>
    <t>DISPENSADOR</t>
  </si>
  <si>
    <t xml:space="preserve">DISPENSADOR DE AGUA </t>
  </si>
  <si>
    <t>IEPC-5111-P-01-8318</t>
  </si>
  <si>
    <t>ARCHIVERO DE MADERA 4 GAVETAS</t>
  </si>
  <si>
    <t>IEPC-5111-P-01-1489</t>
  </si>
  <si>
    <t xml:space="preserve">SILLA VISITANTE EN TELA </t>
  </si>
  <si>
    <t>IEPC-5111-P-01-1472</t>
  </si>
  <si>
    <t>SILLÓN</t>
  </si>
  <si>
    <t>SILLON EJECUTIVO DE RESPALDO</t>
  </si>
  <si>
    <t>IEPC-5111-P-01-1473</t>
  </si>
  <si>
    <t>IEPC-5111-P-01-1474</t>
  </si>
  <si>
    <t>IEPC-5111-P-01-1475</t>
  </si>
  <si>
    <t>IEPC-5111-P-01-1476</t>
  </si>
  <si>
    <t>IEPC-5111-P-01-1477</t>
  </si>
  <si>
    <t>IEPC-5111-P-01-1478</t>
  </si>
  <si>
    <t>IEPC-5111-P-01-1479</t>
  </si>
  <si>
    <t>IEPC-5111-P-01-1480</t>
  </si>
  <si>
    <t>IEPC-5111-P-01-1481</t>
  </si>
  <si>
    <t>IEPC-5111-P-01-1482</t>
  </si>
  <si>
    <t>IEPC-5111-P-01-1483</t>
  </si>
  <si>
    <t>IEPC-5111-P-01-1484</t>
  </si>
  <si>
    <t>IEPC-5111-P-01-1485</t>
  </si>
  <si>
    <t>IEPC-5111-P-01-1486</t>
  </si>
  <si>
    <t>IEPC-5111-P-01-1487</t>
  </si>
  <si>
    <t>IEPC-5111-P-01-1488</t>
  </si>
  <si>
    <t>IEPC-5111-P-01-1597</t>
  </si>
  <si>
    <t>IEPC-5111-P-01-710</t>
  </si>
  <si>
    <t>LIBRERO VERTICAL DE 5 ENTREPAÑOS</t>
  </si>
  <si>
    <t>IEPC-5111-P-01-727</t>
  </si>
  <si>
    <t>IEPC-5111-P-01-773</t>
  </si>
  <si>
    <t>IEPC-5111-P-01-774</t>
  </si>
  <si>
    <t>IEPC-5111-P-01-785</t>
  </si>
  <si>
    <t>IEPC-5111-P-01-786</t>
  </si>
  <si>
    <t>IEPC-5111-P-01-827</t>
  </si>
  <si>
    <t>IEPC-5111-P-01-828</t>
  </si>
  <si>
    <t>IEPC-5111-P-01-875</t>
  </si>
  <si>
    <t>IEPC-5111-P-01-877</t>
  </si>
  <si>
    <t>IEPC-5111-P-01-900</t>
  </si>
  <si>
    <t>IEPC-5111-P-01-928</t>
  </si>
  <si>
    <t>IEPC-5111-P-01-929</t>
  </si>
  <si>
    <t>IEPC-5111-P-01-930</t>
  </si>
  <si>
    <t>IEPC-5111-P-01-931</t>
  </si>
  <si>
    <t>IEPC-5111-P-01-932</t>
  </si>
  <si>
    <t>IEPC-5111-P-01-941</t>
  </si>
  <si>
    <t>IEPC-5111-P-01-977</t>
  </si>
  <si>
    <t>IEPC-5111-P-01-1039</t>
  </si>
  <si>
    <t>IEPC-5111-P-01-1040</t>
  </si>
  <si>
    <t>IEPC-5111-P-01-1080</t>
  </si>
  <si>
    <t>IEPC-5111-P-01-1084</t>
  </si>
  <si>
    <t>IEPC-5111-P-01-1108</t>
  </si>
  <si>
    <t>IEPC-5111-P-01-1109</t>
  </si>
  <si>
    <t>IEPC-5111-P-01-1148</t>
  </si>
  <si>
    <t>IEPC-5111-C-01-1155</t>
  </si>
  <si>
    <t xml:space="preserve">MICROFONO SHURE </t>
  </si>
  <si>
    <t>IEPC-5111-P-01-519</t>
  </si>
  <si>
    <t>MESAS Y LIBREROS</t>
  </si>
  <si>
    <t>IEPC-5111-C-01-7844</t>
  </si>
  <si>
    <t>PIZARRON</t>
  </si>
  <si>
    <t xml:space="preserve"> PIZARRON MOVIBLE REQUERIDO PARA LAS ACTIVIDADES PROPIAS DE LA CONTRALORIA INTERNA</t>
  </si>
  <si>
    <t>IEPC-5111-P-01-179</t>
  </si>
  <si>
    <t>RECIBIDOR</t>
  </si>
  <si>
    <t xml:space="preserve"> MUEBLE PARA REGISTRO DE VIGILANCIA CON LOGO INSTITUCIONAL</t>
  </si>
  <si>
    <t>IEPC-5111-P-01-8619</t>
  </si>
  <si>
    <t xml:space="preserve">MESA </t>
  </si>
  <si>
    <t xml:space="preserve"> MODULO COMPLETO Y MESA DE JUNTAS</t>
  </si>
  <si>
    <t>IEPC-5111-P-01-177</t>
  </si>
  <si>
    <t xml:space="preserve">ESCRITORIO </t>
  </si>
  <si>
    <t xml:space="preserve"> ESCRITORIO EJECUTIVO PARA SE</t>
  </si>
  <si>
    <t>IEPC-5111-P-01-178</t>
  </si>
  <si>
    <t xml:space="preserve"> ESCRITORIO PRESIDENCIA</t>
  </si>
  <si>
    <t>IEPC-5111-P-01-7396</t>
  </si>
  <si>
    <t>SOPORTE</t>
  </si>
  <si>
    <t xml:space="preserve"> SOPORTES TV 55"</t>
  </si>
  <si>
    <t>IEPC-5111-P-01-I-0001</t>
  </si>
  <si>
    <t>COBERTIZO</t>
  </si>
  <si>
    <t xml:space="preserve"> ALMACEN COBERTIZO</t>
  </si>
  <si>
    <t>IEPC-5111-P-03-I-0002</t>
  </si>
  <si>
    <t>IEPC-5111-P-03-I-0003</t>
  </si>
  <si>
    <t xml:space="preserve"> 1RA ETAPA TOLDO</t>
  </si>
  <si>
    <t>IEPC-5111-P--I-0004</t>
  </si>
  <si>
    <t>IEPC-5111-P--I-0005</t>
  </si>
  <si>
    <t>IEPC-5111-P--I-0006</t>
  </si>
  <si>
    <t>IEPC-5111-P--I-0007</t>
  </si>
  <si>
    <t>IEPC-5111-P-01-1418</t>
  </si>
  <si>
    <t>IEPC-5111-P-03-7411</t>
  </si>
  <si>
    <t>ATRILES</t>
  </si>
  <si>
    <t xml:space="preserve"> ATRILES PARA DEBATES </t>
  </si>
  <si>
    <t>BANCOS</t>
  </si>
  <si>
    <t>IEPC-5111-P-03-I-0008</t>
  </si>
  <si>
    <t xml:space="preserve"> ATRIL P/DEBATES LUIS ENRIQUE REYES</t>
  </si>
  <si>
    <t>RACKS</t>
  </si>
  <si>
    <t>OBSOLETO</t>
  </si>
  <si>
    <t>RACK</t>
  </si>
  <si>
    <t>RACKS ALMAC SOLUCIONES SLA SA DE CV</t>
  </si>
  <si>
    <t>IEPC-5111-P-01-1623</t>
  </si>
  <si>
    <t>SALA Y MESA</t>
  </si>
  <si>
    <t xml:space="preserve"> SALA Y MESAS </t>
  </si>
  <si>
    <t>IEPC-5111-P-01-1624</t>
  </si>
  <si>
    <t xml:space="preserve"> LIBRERO</t>
  </si>
  <si>
    <t>IEPC-5111-P-01-1625</t>
  </si>
  <si>
    <t>FOLIADORA</t>
  </si>
  <si>
    <t xml:space="preserve"> FOLIADOR CON HORA OF, DE PARTES</t>
  </si>
  <si>
    <t>U-94425</t>
  </si>
  <si>
    <t>IEPC-5111-P-01-1626</t>
  </si>
  <si>
    <t xml:space="preserve"> MOBILIARIO NECESARIO PARA EL INSTITUTO</t>
  </si>
  <si>
    <t>IEPC-5111-P-01-1627</t>
  </si>
  <si>
    <t>IEPC-5111-P-01-1628</t>
  </si>
  <si>
    <t>IEPC-5111-P-01-1629</t>
  </si>
  <si>
    <t>IEPC-5111-P-01-1630</t>
  </si>
  <si>
    <t>IEPC-5111-P-01-1631</t>
  </si>
  <si>
    <t>IEPC-5111-P-01-1632</t>
  </si>
  <si>
    <t>IEPC-5111-P-01-1633</t>
  </si>
  <si>
    <t>IEPC-5111-P-01-1634</t>
  </si>
  <si>
    <t>IEPC-5111-P-01-1635</t>
  </si>
  <si>
    <t>IEPC-5111-P-01-1636</t>
  </si>
  <si>
    <t>IEPC-5111-P-01-1637</t>
  </si>
  <si>
    <t>IEPC-5111-P-01-1638</t>
  </si>
  <si>
    <t>IEPC-5111-P-01-1639</t>
  </si>
  <si>
    <t>IEPC-5111-P-01-1640</t>
  </si>
  <si>
    <t>IEPC-5111-P-01-1641</t>
  </si>
  <si>
    <t>IEPC-5111-P-01-1642</t>
  </si>
  <si>
    <t>IEPC-5111-P-01-1643</t>
  </si>
  <si>
    <t>IEPC-5111-P-03-I-00018</t>
  </si>
  <si>
    <t>BATERIA</t>
  </si>
  <si>
    <t>BATERIA SONY</t>
  </si>
  <si>
    <t>IEPC-5111-P-03-I-00019</t>
  </si>
  <si>
    <t>AUDIFONO</t>
  </si>
  <si>
    <t>AUDIFONO SONY</t>
  </si>
  <si>
    <t>IEPC-5111-P-03-I-00020</t>
  </si>
  <si>
    <t>IEPC-5111-P-03-I-00021</t>
  </si>
  <si>
    <t>IEPC-5111-P-03-I-00022</t>
  </si>
  <si>
    <t>IEPC-5111-P-03-I-00023</t>
  </si>
  <si>
    <t>IEPC-5111-P-03-I-00024</t>
  </si>
  <si>
    <t>TRIPIE</t>
  </si>
  <si>
    <t>TRPIE PARA CAMARA</t>
  </si>
  <si>
    <t xml:space="preserve"> 1 LIBRERO COMPLETO SIN PUERTAS</t>
  </si>
  <si>
    <t xml:space="preserve"> 1 SILLON DE 2 PLAZAS, F-1086, </t>
  </si>
  <si>
    <t>SILLON 2 PLAZAS</t>
  </si>
  <si>
    <t>SILLON EJECUTIVO</t>
  </si>
  <si>
    <t>CREDENZA</t>
  </si>
  <si>
    <t>IEPC-5111-P-03-I-00029</t>
  </si>
  <si>
    <t xml:space="preserve"> SUMINISTRO E INSTALACION 7 COR</t>
  </si>
  <si>
    <t xml:space="preserve"> MOBILIARIA P/DIRECCION TRANSPARENCIA</t>
  </si>
  <si>
    <t xml:space="preserve"> MOBILIARIA P/DIRECCION DE TRANSPARENCIA</t>
  </si>
  <si>
    <t>CONJUNTO EJECUTIVO</t>
  </si>
  <si>
    <t>SILLON VISITANTE</t>
  </si>
  <si>
    <t xml:space="preserve"> MESA DE JUNTAS DIR PRERROGATIVAS</t>
  </si>
  <si>
    <t xml:space="preserve"> ARCHIVERO VERTICAL CON 3 CAJ</t>
  </si>
  <si>
    <t>ARCHIVERO 3 CAJONES</t>
  </si>
  <si>
    <t>ARCHIVERO 2 CAJONES</t>
  </si>
  <si>
    <t>MESA LATERAL</t>
  </si>
  <si>
    <t xml:space="preserve"> SILLON EJECUTIVOS, </t>
  </si>
  <si>
    <t xml:space="preserve"> SILLON EJECUTIVO, </t>
  </si>
  <si>
    <t xml:space="preserve">SILLON EJECUTIVO, </t>
  </si>
  <si>
    <t xml:space="preserve"> LIBRERO SIN PUERTAS, F-5333</t>
  </si>
  <si>
    <t>SOFA</t>
  </si>
  <si>
    <t>SOFA 1 PLAZA</t>
  </si>
  <si>
    <t>SOFA 2 PLAZAS</t>
  </si>
  <si>
    <t>SOFA 3 PLAZAS</t>
  </si>
  <si>
    <t xml:space="preserve"> 1 ARCHIVERO VERTICAL CON 3 CAJ</t>
  </si>
  <si>
    <t>LIBRERO AL PISO</t>
  </si>
  <si>
    <t xml:space="preserve"> SILLON DE 2 PLAZAS, F-1040, </t>
  </si>
  <si>
    <t>CRENDENZA</t>
  </si>
  <si>
    <t>REFRIGERADOR WHIRLPOOL</t>
  </si>
  <si>
    <t>RW5501G</t>
  </si>
  <si>
    <t>BAFLES AURO D 412 ACTIVE</t>
  </si>
  <si>
    <t>LIBRERO Y ARCHIVERO</t>
  </si>
  <si>
    <t xml:space="preserve"> 2 LIBREROS Y 1 ARCHIVERO, F-24</t>
  </si>
  <si>
    <t xml:space="preserve"> SILLA SECRETARIAL, F-2452</t>
  </si>
  <si>
    <t>E90NCB</t>
  </si>
  <si>
    <t xml:space="preserve"> 1 ARCHIVERO, F-2483,</t>
  </si>
  <si>
    <t xml:space="preserve"> SILLA VISITA </t>
  </si>
  <si>
    <t>RESVIS1095**10/ RESSEC500***10/ SESSEC10125E*10</t>
  </si>
  <si>
    <t>SILLA SECRETARIAL</t>
  </si>
  <si>
    <t xml:space="preserve"> MOBILIARIO PARA ASESORES PRESI</t>
  </si>
  <si>
    <t>GCSOPE100N**20</t>
  </si>
  <si>
    <t>SOFÁ</t>
  </si>
  <si>
    <t>SOFA NORDIKO 3 PLAZAS PAR</t>
  </si>
  <si>
    <t>ADSSOFNORD3P15</t>
  </si>
  <si>
    <t>BIOMBO</t>
  </si>
  <si>
    <t xml:space="preserve"> BIOMBOS PARA CANDIDATURA A GOBERNADOR </t>
  </si>
  <si>
    <t>COMPUTADORA</t>
  </si>
  <si>
    <t xml:space="preserve">LIBRERO </t>
  </si>
  <si>
    <t xml:space="preserve"> 1 LIBRERO DE MADERA PARA OFNA,</t>
  </si>
  <si>
    <t xml:space="preserve"> MESA DE CENTRO PARA RECEPCI</t>
  </si>
  <si>
    <t xml:space="preserve"> SILLAS SEC, Y JGO, BRAZOS AJUS</t>
  </si>
  <si>
    <t xml:space="preserve"> 1 ESCRITORIO TIPO PENINSULA P/</t>
  </si>
  <si>
    <t xml:space="preserve">ESCRITORIO Y SILLA </t>
  </si>
  <si>
    <t xml:space="preserve"> 1 ESCRITORIO EJEC, Y 1 SILLA V</t>
  </si>
  <si>
    <t xml:space="preserve"> 1 SILLON DE 3 PLAZAS PARA SECR</t>
  </si>
  <si>
    <t xml:space="preserve"> 1 SILLON EJECUTIVO CON CABECER</t>
  </si>
  <si>
    <t>IEPC-5111-P-03-I-00037</t>
  </si>
  <si>
    <t xml:space="preserve"> CARRO DE COMPUTO, F-1757,</t>
  </si>
  <si>
    <t>IEPC-5111-P-03-I-00038</t>
  </si>
  <si>
    <t>CUBIERTA</t>
  </si>
  <si>
    <t>IEPC-5111-P-03-I-00039</t>
  </si>
  <si>
    <t>JUEGO DE PATAS</t>
  </si>
  <si>
    <t>IEPC-5111-P-03-I-00040</t>
  </si>
  <si>
    <t>ESCRITORIO GRAPA</t>
  </si>
  <si>
    <t>IEPC-5111-P-03-I-00041</t>
  </si>
  <si>
    <t>CONTENEDOR</t>
  </si>
  <si>
    <t xml:space="preserve"> CONTENEDOR PARA BASURA</t>
  </si>
  <si>
    <t>IEPC-5111-P-03-1791</t>
  </si>
  <si>
    <t xml:space="preserve"> UN LIBRERO, F-2335,</t>
  </si>
  <si>
    <t>IEPC-5111-P-03-1792</t>
  </si>
  <si>
    <t xml:space="preserve"> ESCRITORIO, F-2368,</t>
  </si>
  <si>
    <t>IEPC-5111-P-03-1793</t>
  </si>
  <si>
    <t>IEPC-5111-P-03-1794</t>
  </si>
  <si>
    <t>SILLON EJECUTIVO, F- B</t>
  </si>
  <si>
    <t>IEPC-5111-P-03-1795</t>
  </si>
  <si>
    <t>IEPC-5111-P-03-1796</t>
  </si>
  <si>
    <t>IEPC-5111-P-03-1797</t>
  </si>
  <si>
    <t>IEPC-5111-P-03-1798</t>
  </si>
  <si>
    <t>IEPC-5111-P-03-1799</t>
  </si>
  <si>
    <t>IEPC-5111-P-03-1800</t>
  </si>
  <si>
    <t>IEPC-5111-P-03-1801</t>
  </si>
  <si>
    <t>IEPC-5111-P-03-1802</t>
  </si>
  <si>
    <t xml:space="preserve"> LIBRERO CON ENTREPAÑOS, F- 079</t>
  </si>
  <si>
    <t>IEPC-5111-P-03-1803</t>
  </si>
  <si>
    <t xml:space="preserve"> LIBRERO CON ENTREPAÑOS, F- 093</t>
  </si>
  <si>
    <t>IEPC-5111-P-03-1804</t>
  </si>
  <si>
    <t xml:space="preserve"> UN ARCHIVERO DE MADERA CON 2 C</t>
  </si>
  <si>
    <t>IEPC-5111-P-03-1805</t>
  </si>
  <si>
    <t>REVISTERO</t>
  </si>
  <si>
    <t>MUEBLE PARA REVISTAS</t>
  </si>
  <si>
    <t>IEPC-5111-P-03-1806</t>
  </si>
  <si>
    <t>IEPC-5111-P-03-1807</t>
  </si>
  <si>
    <t>IEPC-5111-P-03-1808</t>
  </si>
  <si>
    <t>IEPC-5111-P-03-1809</t>
  </si>
  <si>
    <t>IEPC-5111-P-03-1810</t>
  </si>
  <si>
    <t>IEPC-5111-P-03-1811</t>
  </si>
  <si>
    <t>IEPC-5111-P-03-1812</t>
  </si>
  <si>
    <t>IEPC-5111-P-03-I-00042</t>
  </si>
  <si>
    <t>IEPC-5111-P-03-I-00043</t>
  </si>
  <si>
    <t>IEPC-5111-P-03-I-00044</t>
  </si>
  <si>
    <t>MUEBLE COMUNICACIÓN SOCIAL</t>
  </si>
  <si>
    <t>IEPC-5111-P-03-I-00045</t>
  </si>
  <si>
    <t>MUEBLE PARA TELEVISIÓN</t>
  </si>
  <si>
    <t>IEPC-5111-P-03-1813</t>
  </si>
  <si>
    <t xml:space="preserve"> MUEBLE PARA DISPLAY</t>
  </si>
  <si>
    <t>IEPC-5111-P-03-1814</t>
  </si>
  <si>
    <t>IEPC-5111-P-03-1815</t>
  </si>
  <si>
    <t>IEPC-5111-P-03-1816</t>
  </si>
  <si>
    <t>IEPC-5111-P-03-1817</t>
  </si>
  <si>
    <t>IEPC-5111-P-03-1818</t>
  </si>
  <si>
    <t>IEPC-5111-P-03-1819</t>
  </si>
  <si>
    <t>IEPC-5111-P-03-1820</t>
  </si>
  <si>
    <t>BRAZO PARA SILLA</t>
  </si>
  <si>
    <t>IEPC-5111-P-03-1821</t>
  </si>
  <si>
    <t>IEPC-5111-P-03-1822</t>
  </si>
  <si>
    <t>IEPC-5111-P-03-1823</t>
  </si>
  <si>
    <t xml:space="preserve"> PAGO SILLA COLOR VERDE AQU</t>
  </si>
  <si>
    <t>IEPC-5111-P-03-1824</t>
  </si>
  <si>
    <t>IEPC-5111-P-03-1825</t>
  </si>
  <si>
    <t>IEPC-5111-P-03-1826</t>
  </si>
  <si>
    <t>IEPC-5111-P-03-1827</t>
  </si>
  <si>
    <t>IEPC-5111-P-03-1828</t>
  </si>
  <si>
    <t>IEPC-5111-P-03-1829</t>
  </si>
  <si>
    <t>IEPC-5111-P-03-1830</t>
  </si>
  <si>
    <t>IEPC-5111-P-03-1831</t>
  </si>
  <si>
    <t>IEPC-5111-P-03-1832</t>
  </si>
  <si>
    <t>IEPC-5111-P-03-1833</t>
  </si>
  <si>
    <t>IEPC-5111-P-03-1834</t>
  </si>
  <si>
    <t>IEPC-5111-P-03-1835</t>
  </si>
  <si>
    <t>IEPC-5111-P-03-1836</t>
  </si>
  <si>
    <t>IEPC-5111-P-03-1837</t>
  </si>
  <si>
    <t>IEPC-5111-P-03-1838</t>
  </si>
  <si>
    <t>IEPC-5111-P-03-1839</t>
  </si>
  <si>
    <t>IEPC-5111-P-03-1840</t>
  </si>
  <si>
    <t>IEPC-5111-P-03-1841</t>
  </si>
  <si>
    <t>IEPC-5111-P-03-1842</t>
  </si>
  <si>
    <t>IEPC-5111-P-03-1843</t>
  </si>
  <si>
    <t>IEPC-5111-P-03-1844</t>
  </si>
  <si>
    <t>IEPC-5111-P-03-1845</t>
  </si>
  <si>
    <t>IEPC-5111-P-03-1846</t>
  </si>
  <si>
    <t>IEPC-5111-P-03-1847</t>
  </si>
  <si>
    <t>IEPC-5111-P-03-1848</t>
  </si>
  <si>
    <t>IEPC-5111-P-03-1849</t>
  </si>
  <si>
    <t>IEPC-5111-P-03-1850</t>
  </si>
  <si>
    <t>IEPC-5111-P-03-1851</t>
  </si>
  <si>
    <t>IEPC-5111-P-03-1852</t>
  </si>
  <si>
    <t>IEPC-5111-P-03-1853</t>
  </si>
  <si>
    <t>IEPC-5111-P-03-1854</t>
  </si>
  <si>
    <t>IEPC-5111-P-03-1855</t>
  </si>
  <si>
    <t>IEPC-5111-P-03-1856</t>
  </si>
  <si>
    <t>IEPC-5111-P-03-1857</t>
  </si>
  <si>
    <t>IEPC-5111-P-03-1858</t>
  </si>
  <si>
    <t>IEPC-5111-P-03-1859</t>
  </si>
  <si>
    <t>IEPC-5111-P-03-1860</t>
  </si>
  <si>
    <t>IEPC-5111-P-03-1861</t>
  </si>
  <si>
    <t>IEPC-5111-P-03-1862</t>
  </si>
  <si>
    <t>IEPC-5111-P-03-1863</t>
  </si>
  <si>
    <t>STAND</t>
  </si>
  <si>
    <t xml:space="preserve"> COMPRA DE UN STAND PARA EXPOSICIÓN</t>
  </si>
  <si>
    <t>IEPC-5111-P-03-1864</t>
  </si>
  <si>
    <t xml:space="preserve"> UN LIBRERO, F- 37849,</t>
  </si>
  <si>
    <t>IEPC-5111-P-03-1865</t>
  </si>
  <si>
    <t xml:space="preserve"> SILLON EJECUTIVO LIC, JOSE TAM</t>
  </si>
  <si>
    <t>IEPC-5111-P-03-1866</t>
  </si>
  <si>
    <t xml:space="preserve"> SILLON EJECUTIVO, F- B</t>
  </si>
  <si>
    <t>IEPC-5111-P-03-1867</t>
  </si>
  <si>
    <t>IEPC-5111-P-03-1868</t>
  </si>
  <si>
    <t>IEPC-5111-P-03-1869</t>
  </si>
  <si>
    <t>IEPC-5111-P-03-1870</t>
  </si>
  <si>
    <t>IEPC-5111-P-03-1871</t>
  </si>
  <si>
    <t>IEPC-5111-P-03-1872</t>
  </si>
  <si>
    <t xml:space="preserve"> SILLA, F-20220,</t>
  </si>
  <si>
    <t>IEPC-5111-P-03-1873</t>
  </si>
  <si>
    <t>IEPC-5111-P-03-1874</t>
  </si>
  <si>
    <t>IEPC-5111-P-03-1875</t>
  </si>
  <si>
    <t>IEPC-5111-P-03-1876</t>
  </si>
  <si>
    <t>IEPC-5111-P-03-1877</t>
  </si>
  <si>
    <t>IEPC-5111-P-03-1878</t>
  </si>
  <si>
    <t>IEPC-5111-P-03-1879</t>
  </si>
  <si>
    <t>IEPC-5111-P-03-1880</t>
  </si>
  <si>
    <t>IEPC-5111-P-03-1881</t>
  </si>
  <si>
    <t>IEPC-5111-P-03-1882</t>
  </si>
  <si>
    <t>IEPC-5111-P-03-1883</t>
  </si>
  <si>
    <t>IEPC-5111-P-03-1884</t>
  </si>
  <si>
    <t>IEPC-5111-P-03-1885</t>
  </si>
  <si>
    <t>IEPC-5111-P-03-1886</t>
  </si>
  <si>
    <t>IEPC-5111-P-03-1887</t>
  </si>
  <si>
    <t>IEPC-5111-P-03-1888</t>
  </si>
  <si>
    <t>IEPC-5111-P-03-1889</t>
  </si>
  <si>
    <t>IEPC-5111-P-03-1890</t>
  </si>
  <si>
    <t>IEPC-5111-P-03-1891</t>
  </si>
  <si>
    <t>IEPC-5111-P-03-1892</t>
  </si>
  <si>
    <t>IEPC-5111-P-03-1893</t>
  </si>
  <si>
    <t>IEPC-5111-P-03-1894</t>
  </si>
  <si>
    <t>IEPC-5111-P-03-1895</t>
  </si>
  <si>
    <t>IEPC-5111-P-03-1896</t>
  </si>
  <si>
    <t>IEPC-5111-P-03-1897</t>
  </si>
  <si>
    <t>IEPC-5111-P-03-1898</t>
  </si>
  <si>
    <t>IEPC-5111-P-03-1899</t>
  </si>
  <si>
    <t>IEPC-5111-P-03-1900</t>
  </si>
  <si>
    <t>IEPC-5111-P-03-1901</t>
  </si>
  <si>
    <t>IEPC-5111-P-03-1902</t>
  </si>
  <si>
    <t>IEPC-5111-P-03-1903</t>
  </si>
  <si>
    <t>IEPC-5111-P-03-1904</t>
  </si>
  <si>
    <t>IEPC-5111-P-03-1905</t>
  </si>
  <si>
    <t>IEPC-5111-P-03-1906</t>
  </si>
  <si>
    <t>IEPC-5111-P-03-1907</t>
  </si>
  <si>
    <t>IEPC-5111-P-03-1908</t>
  </si>
  <si>
    <t>IEPC-5111-P-03-1909</t>
  </si>
  <si>
    <t>IEPC-5111-P-03-1910</t>
  </si>
  <si>
    <t>IEPC-5111-P-03-1911</t>
  </si>
  <si>
    <t>IEPC-5111-P-03-1912</t>
  </si>
  <si>
    <t>IEPC-5111-P-03-1913</t>
  </si>
  <si>
    <t>IEPC-5111-P-03-1914</t>
  </si>
  <si>
    <t>IEPC-5111-P-03-1915</t>
  </si>
  <si>
    <t>IEPC-5111-P-03-1916</t>
  </si>
  <si>
    <t>IEPC-5111-P-03-1917</t>
  </si>
  <si>
    <t>IEPC-5111-P-03-1918</t>
  </si>
  <si>
    <t>IEPC-5111-P-03-1919</t>
  </si>
  <si>
    <t>IEPC-5111-P-03-1920</t>
  </si>
  <si>
    <t>IEPC-5111-P-03-1921</t>
  </si>
  <si>
    <t>IEPC-5111-P-03-1922</t>
  </si>
  <si>
    <t>IEPC-5111-P-03-1923</t>
  </si>
  <si>
    <t>IEPC-5111-P-03-1924</t>
  </si>
  <si>
    <t>IEPC-5111-P-03-1925</t>
  </si>
  <si>
    <t>IEPC-5111-P-03-1926</t>
  </si>
  <si>
    <t>IEPC-5111-P-03-1927</t>
  </si>
  <si>
    <t>IEPC-5111-P-03-1928</t>
  </si>
  <si>
    <t>IEPC-5111-P-03-1929</t>
  </si>
  <si>
    <t>IEPC-5111-P-03-1930</t>
  </si>
  <si>
    <t>IEPC-5111-P-03-1931</t>
  </si>
  <si>
    <t>IEPC-5111-P-03-1932</t>
  </si>
  <si>
    <t>IEPC-5111-P-03-1933</t>
  </si>
  <si>
    <t>IEPC-5111-P-03-1934</t>
  </si>
  <si>
    <t>IEPC-5111-P-03-1935</t>
  </si>
  <si>
    <t>IEPC-5111-P-03-1936</t>
  </si>
  <si>
    <t>IEPC-5111-P-03-1937</t>
  </si>
  <si>
    <t>IEPC-5111-P-03-1938</t>
  </si>
  <si>
    <t>IEPC-5111-P-03-1939</t>
  </si>
  <si>
    <t>IEPC-5111-P-03-1940</t>
  </si>
  <si>
    <t>IEPC-5111-P-03-1941</t>
  </si>
  <si>
    <t>IEPC-5111-P-03-1942</t>
  </si>
  <si>
    <t>IEPC-5111-P-03-1943</t>
  </si>
  <si>
    <t>IEPC-5111-P-03-1944</t>
  </si>
  <si>
    <t>IEPC-5111-P-03-1945</t>
  </si>
  <si>
    <t>IEPC-5111-P-03-1946</t>
  </si>
  <si>
    <t>IEPC-5111-P-03-1947</t>
  </si>
  <si>
    <t>IEPC-5111-P-03-1948</t>
  </si>
  <si>
    <t>IEPC-5111-P-03-1949</t>
  </si>
  <si>
    <t>IEPC-5111-P-03-1950</t>
  </si>
  <si>
    <t>IEPC-5111-P-03-1951</t>
  </si>
  <si>
    <t>IEPC-5111-P-03-1952</t>
  </si>
  <si>
    <t>IEPC-5111-P-03-1953</t>
  </si>
  <si>
    <t>IEPC-5111-P-03-1954</t>
  </si>
  <si>
    <t>IEPC-5111-P-03-1955</t>
  </si>
  <si>
    <t>IEPC-5111-P-03-1956</t>
  </si>
  <si>
    <t>IEPC-5111-P-03-1957</t>
  </si>
  <si>
    <t>IEPC-5111-P-03-1958</t>
  </si>
  <si>
    <t>IEPC-5111-P-03-1959</t>
  </si>
  <si>
    <t>IEPC-5111-P-03-1960</t>
  </si>
  <si>
    <t>IEPC-5111-P-03-1961</t>
  </si>
  <si>
    <t>IEPC-5111-P-03-1962</t>
  </si>
  <si>
    <t>IEPC-5111-P-03-1963</t>
  </si>
  <si>
    <t>IEPC-5111-P-03-1964</t>
  </si>
  <si>
    <t>IEPC-5111-P-03-1965</t>
  </si>
  <si>
    <t>IEPC-5111-P-03-1966</t>
  </si>
  <si>
    <t>IEPC-5111-P-03-1967</t>
  </si>
  <si>
    <t>IEPC-5111-P-03-1968</t>
  </si>
  <si>
    <t>IEPC-5111-P-03-1969</t>
  </si>
  <si>
    <t>IEPC-5111-P-03-1970</t>
  </si>
  <si>
    <t>IEPC-5111-P-03-1971</t>
  </si>
  <si>
    <t>IEPC-5111-P-03-1972</t>
  </si>
  <si>
    <t xml:space="preserve"> ESCRITORIO SECRETARIAL</t>
  </si>
  <si>
    <t>IEPC-5111-P-03-1973</t>
  </si>
  <si>
    <t>IEPC-5111-P-03-1974</t>
  </si>
  <si>
    <t>IEPC-5111-P-03-1975</t>
  </si>
  <si>
    <t>IEPC-5111-P-03-1976</t>
  </si>
  <si>
    <t>IEPC-5111-P-03-1977</t>
  </si>
  <si>
    <t>IEPC-5111-P-03-1978</t>
  </si>
  <si>
    <t>IEPC-5111-P-03-1979</t>
  </si>
  <si>
    <t>IEPC-5111-P-03-1980</t>
  </si>
  <si>
    <t>IEPC-5111-P-03-1981</t>
  </si>
  <si>
    <t>IEPC-5111-P-03-1982</t>
  </si>
  <si>
    <t>IEPC-5111-P-03-1983</t>
  </si>
  <si>
    <t>IEPC-5111-P-03-1984</t>
  </si>
  <si>
    <t>IEPC-5111-P-03-1985</t>
  </si>
  <si>
    <t>IEPC-5111-P-03-1986</t>
  </si>
  <si>
    <t>IEPC-5111-P-03-1987</t>
  </si>
  <si>
    <t>IEPC-5111-P-03-1988</t>
  </si>
  <si>
    <t>IEPC-5111-P-03-1989</t>
  </si>
  <si>
    <t>IEPC-5111-P-03-1990</t>
  </si>
  <si>
    <t>IEPC-5111-P-03-1991</t>
  </si>
  <si>
    <t>IEPC-5111-P-03-1992</t>
  </si>
  <si>
    <t>IEPC-5111-P-03-1993</t>
  </si>
  <si>
    <t>IEPC-5111-P-03-1994</t>
  </si>
  <si>
    <t>IEPC-5111-P-03-1995</t>
  </si>
  <si>
    <t>IEPC-5111-P-03-1996</t>
  </si>
  <si>
    <t>IEPC-5111-P-03-1997</t>
  </si>
  <si>
    <t>IEPC-5111-P-03-1998</t>
  </si>
  <si>
    <t>IEPC-5111-P-03-1999</t>
  </si>
  <si>
    <t>IEPC-5111-P-03-2000</t>
  </si>
  <si>
    <t>IEPC-5111-P-03-2001</t>
  </si>
  <si>
    <t>IEPC-5111-P-03-2002</t>
  </si>
  <si>
    <t>IEPC-5111-P-03-2003</t>
  </si>
  <si>
    <t>IEPC-5111-P-03-2004</t>
  </si>
  <si>
    <t>IEPC-5111-P-03-2005</t>
  </si>
  <si>
    <t>IEPC-5111-P-03-2006</t>
  </si>
  <si>
    <t>IEPC-5111-P-03-2007</t>
  </si>
  <si>
    <t>IEPC-5111-P-03-2008</t>
  </si>
  <si>
    <t>IEPC-5111-P-03-2009</t>
  </si>
  <si>
    <t>IEPC-5111-P-03-2010</t>
  </si>
  <si>
    <t>IEPC-5111-P-03-2011</t>
  </si>
  <si>
    <t>IEPC-5111-P-03-2012</t>
  </si>
  <si>
    <t>ARCHIVERO METALICO</t>
  </si>
  <si>
    <t>IEPC-5111-P-03-2013</t>
  </si>
  <si>
    <t>IEPC-5111-P-03-2014</t>
  </si>
  <si>
    <t>IEPC-5111-P-03-2015</t>
  </si>
  <si>
    <t>IEPC-5111-P-03-2016</t>
  </si>
  <si>
    <t>IEPC-5111-P-03-2017</t>
  </si>
  <si>
    <t>IEPC-5111-P-03-2018</t>
  </si>
  <si>
    <t>IEPC-5111-P-03-2019</t>
  </si>
  <si>
    <t>IEPC-5111-P-03-2020</t>
  </si>
  <si>
    <t>IEPC-5111-P-03-2021</t>
  </si>
  <si>
    <t>IEPC-5111-P-03-2022</t>
  </si>
  <si>
    <t>IEPC-5111-P-03-2023</t>
  </si>
  <si>
    <t>IEPC-5111-P-03-2024</t>
  </si>
  <si>
    <t>IEPC-5111-P-03-2025</t>
  </si>
  <si>
    <t>IEPC-5111-P-03-2026</t>
  </si>
  <si>
    <t>IEPC-5111-P-03-2027</t>
  </si>
  <si>
    <t>IEPC-5111-P-03-2028</t>
  </si>
  <si>
    <t>IEPC-5111-P-03-2029</t>
  </si>
  <si>
    <t>IEPC-5111-P-03-2030</t>
  </si>
  <si>
    <t>IEPC-5111-P-03-2031</t>
  </si>
  <si>
    <t>IEPC-5111-P-01-2032</t>
  </si>
  <si>
    <t xml:space="preserve"> INST AIRE ACOND OFNA ASES CONS</t>
  </si>
  <si>
    <t>IEPC-5111-P-01-2033</t>
  </si>
  <si>
    <t xml:space="preserve"> AIRE ACONDICIONADO E  INST, F-</t>
  </si>
  <si>
    <t>IEPC-5111-P-03-2034</t>
  </si>
  <si>
    <t>CAFETERA</t>
  </si>
  <si>
    <t xml:space="preserve"> CAFETERA ESPRESSERIA </t>
  </si>
  <si>
    <t>IEPC-5111-P-03-2035</t>
  </si>
  <si>
    <t xml:space="preserve"> CAFETERA AUTOMATICA IMPRESSA C5</t>
  </si>
  <si>
    <t>IEPC-5111-P-04-2036</t>
  </si>
  <si>
    <t>PATIN INDUSTRIAL</t>
  </si>
  <si>
    <t xml:space="preserve"> PATIN INDUSTRIAL P/BODEGA</t>
  </si>
  <si>
    <t>IEPC-5111-P-03-2042</t>
  </si>
  <si>
    <t>PLANTA DE LUZ</t>
  </si>
  <si>
    <t xml:space="preserve"> GENER, 7,5 KVA, 12,0HP EVANS</t>
  </si>
  <si>
    <t>HC63546</t>
  </si>
  <si>
    <t>IEPC-5111-P-03-2043</t>
  </si>
  <si>
    <t>IEPC-5111-P-03-2044</t>
  </si>
  <si>
    <t>IEPC-5111-P-03-2045</t>
  </si>
  <si>
    <t>IEPC-5111-P-03-I-00046</t>
  </si>
  <si>
    <t>ESTRACTOR</t>
  </si>
  <si>
    <t xml:space="preserve">EXTRACTORES DE AIRE </t>
  </si>
  <si>
    <t>IEPC-5111-P-03-I-00047</t>
  </si>
  <si>
    <t>VIDEOCÁMARA</t>
  </si>
  <si>
    <t>VIDEOCAMARA SONY</t>
  </si>
  <si>
    <t>IEPC-5111-P-03-I-00048</t>
  </si>
  <si>
    <t>EXTRACTOR</t>
  </si>
  <si>
    <t>IEPC-5111-P-03-I-00049</t>
  </si>
  <si>
    <t xml:space="preserve"> INSTALACION AIRE ACONDICIONADO </t>
  </si>
  <si>
    <t>IEPC-5111-P-03-I-00050</t>
  </si>
  <si>
    <t>0116165-6</t>
  </si>
  <si>
    <t>IEPC-5111-P-03-I-00051</t>
  </si>
  <si>
    <t xml:space="preserve">CAMARA </t>
  </si>
  <si>
    <t xml:space="preserve"> 1 CAMARA DIG, NIKON D90 Y 1 LE</t>
  </si>
  <si>
    <t>IEPC-5111-P-03-2037</t>
  </si>
  <si>
    <t xml:space="preserve"> 1 CAM, DIG, NIKON D5100 Y 2 TA</t>
  </si>
  <si>
    <t>IEPC-5111-P-04-2038</t>
  </si>
  <si>
    <t>VENTILADOR</t>
  </si>
  <si>
    <t xml:space="preserve"> VENTILADOR INDUSTRIALS TURBO</t>
  </si>
  <si>
    <t>IEPC-5111-P-04-2039</t>
  </si>
  <si>
    <t>IEPC-5111-P-04-2040</t>
  </si>
  <si>
    <t>IEPC-5111-P-04-2041</t>
  </si>
  <si>
    <t>IEPC-5111-P-03-I-00052</t>
  </si>
  <si>
    <t>FLASH CAMARA</t>
  </si>
  <si>
    <t xml:space="preserve"> FLASH NIKON SPEEDLIGHT MOD, </t>
  </si>
  <si>
    <t>IEPC-5111-P-03-I-00053</t>
  </si>
  <si>
    <t>IEPC-5111-P-03-2046</t>
  </si>
  <si>
    <t>IEPC-5111-P-03-2047</t>
  </si>
  <si>
    <t>IEPC-5111-P-03-2048</t>
  </si>
  <si>
    <t>IEPC-5111-P-03-2049</t>
  </si>
  <si>
    <t>IEPC-5111-P-03-I-00054</t>
  </si>
  <si>
    <t xml:space="preserve"> 2 TARJ, MEM,, 2 MINI DV CAM,, LECTOR DE MEMORIAS</t>
  </si>
  <si>
    <t>SBS-32G1A, CSDV4U, KING-FCR-HS219-1</t>
  </si>
  <si>
    <t>IEPC-5111-P-03-I-00055</t>
  </si>
  <si>
    <t>INSTALACIÓN DE EQUIPO DE AIRE ACONDICIONADO</t>
  </si>
  <si>
    <t>IEPC-5111-P-03-2050</t>
  </si>
  <si>
    <t xml:space="preserve"> AIRE ACONDICIONADO MINI SPLIT</t>
  </si>
  <si>
    <t>IEPC-5111-P-03-2051</t>
  </si>
  <si>
    <t>IEPC-5111-P-03-2052</t>
  </si>
  <si>
    <t>IEPC-5111-P-03-I-00056</t>
  </si>
  <si>
    <t xml:space="preserve"> INSTALACIÓN DE AIRE ACONDICIONADO</t>
  </si>
  <si>
    <t>IEPC-5111-P-03-I-00057</t>
  </si>
  <si>
    <t xml:space="preserve"> 1 BATERIA, 5 AUDIFONOS Y 1 TRI</t>
  </si>
  <si>
    <t>IEPC-5111-P-03-I-00058</t>
  </si>
  <si>
    <t>IEPC-5111-P-03-I-00059</t>
  </si>
  <si>
    <t xml:space="preserve"> DEV, CH, 35886 X CANCELACION DE VENTILADOR IND,</t>
  </si>
  <si>
    <t>IEPC-5111-P-03-I-00060</t>
  </si>
  <si>
    <t xml:space="preserve"> SUMINISTRO E INSTALACION EQUIPO DE A.A.</t>
  </si>
  <si>
    <t>IEPC-5111-P-03-I-00061</t>
  </si>
  <si>
    <t>IMPRESORA</t>
  </si>
  <si>
    <t xml:space="preserve"> 1 IMPRESORA MULTIFUNCIONAL LAS</t>
  </si>
  <si>
    <t>CC434A</t>
  </si>
  <si>
    <t>IEPC-5111-P-03-I-00062</t>
  </si>
  <si>
    <t>IEPC-5111-P-03-I-00063</t>
  </si>
  <si>
    <t>IEPC-5111-P-03-2053</t>
  </si>
  <si>
    <t xml:space="preserve"> EQUIPO DE AIRE ACONDICIONADO</t>
  </si>
  <si>
    <t>IEPC-5111-P-03-2054</t>
  </si>
  <si>
    <t>IEPC-5111-P-03-2055</t>
  </si>
  <si>
    <t>IEPC-5111-P-03-I-00064</t>
  </si>
  <si>
    <t>IEPC-5111-P-03-I-00065</t>
  </si>
  <si>
    <t>IEPC-5111-P-03-I-00066</t>
  </si>
  <si>
    <t>IEPC-5111-P-03-I-00067</t>
  </si>
  <si>
    <t>IEPC-5111-P-03-2056</t>
  </si>
  <si>
    <t>IEPC-5111-P-03-2057</t>
  </si>
  <si>
    <t xml:space="preserve"> AIRE ACONDICIONADO</t>
  </si>
  <si>
    <t>IEPC-5111-P-03-2058</t>
  </si>
  <si>
    <t>IEPC-5111-P-03-2059</t>
  </si>
  <si>
    <t>IEPC-5111-P-03-2060</t>
  </si>
  <si>
    <t>IEPC-5111-P-03-I-00068</t>
  </si>
  <si>
    <t>IEPC-5111-P-03-I-00069</t>
  </si>
  <si>
    <t>CÁMARA</t>
  </si>
  <si>
    <t xml:space="preserve"> CAMARA DIGITAL 14 2MP LCD3"WIFI </t>
  </si>
  <si>
    <t>IEPC-5111-P-03-I-00070</t>
  </si>
  <si>
    <t>RELOJ CHECADOR</t>
  </si>
  <si>
    <t xml:space="preserve"> RELOJ CHECADOR OF</t>
  </si>
  <si>
    <t>0213512JR</t>
  </si>
  <si>
    <t>IEPC-5111-P-03-I-00071</t>
  </si>
  <si>
    <t>IEPC-5111-P-03-I-00072</t>
  </si>
  <si>
    <t>IEPC-5111-P-03-I-00074</t>
  </si>
  <si>
    <t xml:space="preserve"> SUMINISTRO E INSTALACION 1 AIR</t>
  </si>
  <si>
    <t>IEPC-5111-P-03-I-00075</t>
  </si>
  <si>
    <t>SKU-0200162716843</t>
  </si>
  <si>
    <t>IEPC-5111-P-01-2061</t>
  </si>
  <si>
    <t>RW5501B</t>
  </si>
  <si>
    <t>IEPC-5111-P-01-2062</t>
  </si>
  <si>
    <t>IEPC-5111-P-01-2063</t>
  </si>
  <si>
    <t>IEPC-5111-P-01-2064</t>
  </si>
  <si>
    <t>IEPC-5111-P-01-2065</t>
  </si>
  <si>
    <t>IEPC-5111-P-01-2066</t>
  </si>
  <si>
    <t>IEPC-5111-P-03-I-00076</t>
  </si>
  <si>
    <t>IEPC-5111-P-03-I-00077</t>
  </si>
  <si>
    <t>IEPC-5111-P-03-I-00078</t>
  </si>
  <si>
    <t>CS5000</t>
  </si>
  <si>
    <t>IEPC-5111-P-03-I-00079</t>
  </si>
  <si>
    <t>IEPC-5111-P-03-2067</t>
  </si>
  <si>
    <t>IEPC-5111-P-03-I-00080</t>
  </si>
  <si>
    <t>GRABADORA</t>
  </si>
  <si>
    <t xml:space="preserve"> 1 GRABADORA DIGITAL F-0104,   </t>
  </si>
  <si>
    <t>IEPC-5111-P-03-2068</t>
  </si>
  <si>
    <t xml:space="preserve"> AIRE ACONDICIONADO </t>
  </si>
  <si>
    <t>53HPC183CG</t>
  </si>
  <si>
    <t>IEPC-5111-P-03-2069</t>
  </si>
  <si>
    <t>IEPC-5111-P-03-I-00082</t>
  </si>
  <si>
    <t>IEPC-5111-P-03-I-00083</t>
  </si>
  <si>
    <t xml:space="preserve"> EQUIPO DE AIRE ACONDICIONADO TIPO MINI SPLIT</t>
  </si>
  <si>
    <t>53HPC123C</t>
  </si>
  <si>
    <t>IEPC-5111-P-03-I-00084</t>
  </si>
  <si>
    <t>ASPIRADORA</t>
  </si>
  <si>
    <t>IEPC-5111-P-03-I-00085</t>
  </si>
  <si>
    <t>DVD</t>
  </si>
  <si>
    <t>S0110080724/ S011006939E/ S011006937C</t>
  </si>
  <si>
    <t>IEPC-5111-P-03-I-00086</t>
  </si>
  <si>
    <t>IEPC-5111-P-03-I-00087</t>
  </si>
  <si>
    <t>IEPC-5111-P-03-I-00088</t>
  </si>
  <si>
    <t>IEPC-5111-P-03-I-00089</t>
  </si>
  <si>
    <t>PERFORADORA</t>
  </si>
  <si>
    <t>D43474</t>
  </si>
  <si>
    <t>IEPC-5111-P-03-2070</t>
  </si>
  <si>
    <t xml:space="preserve"> AIRE ACONDICIONADO TIPO MINI-SPLIT</t>
  </si>
  <si>
    <t>IEPC-5111-P-03-2071</t>
  </si>
  <si>
    <t>IEPC-5111-P-03-2072</t>
  </si>
  <si>
    <t>IEPC-5111-P-03-I-00090</t>
  </si>
  <si>
    <t>20090429-9835</t>
  </si>
  <si>
    <t>IEPC-5111-P-03-I-00091</t>
  </si>
  <si>
    <t>IEPC-5111-P-03-2073</t>
  </si>
  <si>
    <t xml:space="preserve"> PANTALLA DE LCD SONY DE 40</t>
  </si>
  <si>
    <t>IEPC-5111-P-03-2074</t>
  </si>
  <si>
    <t>IEPC-5111-P-03-2075</t>
  </si>
  <si>
    <t>IEPC-5111-P-03-2076</t>
  </si>
  <si>
    <t>IEPC-5111-P-03-2077</t>
  </si>
  <si>
    <t>IEPC-5111-P-03-2078</t>
  </si>
  <si>
    <t>IEPC-5111-P-03-2079</t>
  </si>
  <si>
    <t>IEPC-5111-P-03-2080</t>
  </si>
  <si>
    <t>IEPC-5111-P-03-2081</t>
  </si>
  <si>
    <t>IEPC-5111-P-03-2082</t>
  </si>
  <si>
    <t>IEPC-5111-P-03-2083</t>
  </si>
  <si>
    <t>IEPC-5111-P-03-2084</t>
  </si>
  <si>
    <t>IEPC-5111-P-03-2085</t>
  </si>
  <si>
    <t>IEPC-5111-P-03-2086</t>
  </si>
  <si>
    <t>IEPC-5111-P-03-I-00092</t>
  </si>
  <si>
    <t>IEPC-5111-P-03-I-00096</t>
  </si>
  <si>
    <t xml:space="preserve"> ADQUISICION DE EQUIPO DE OFICI</t>
  </si>
  <si>
    <t>IEPC-5111-P-03-I-00098</t>
  </si>
  <si>
    <t xml:space="preserve"> MICROGRABADORA, F- 50227 B,</t>
  </si>
  <si>
    <t>P19932540F</t>
  </si>
  <si>
    <t>IEPC-5111-P-03-I-00099</t>
  </si>
  <si>
    <t>IEPC-5111-P-03-2087</t>
  </si>
  <si>
    <t>IEPC-5111-P-03-2088</t>
  </si>
  <si>
    <t>IEPC-5111-P-03-2089</t>
  </si>
  <si>
    <t>IEPC-5111-P-03-2090</t>
  </si>
  <si>
    <t>IEPC-5111-P-03-2091</t>
  </si>
  <si>
    <t>IEPC-5111-P-03-2092</t>
  </si>
  <si>
    <t>IEPC-5111-P-03-2093</t>
  </si>
  <si>
    <t>IEPC-5111-P-03-2094</t>
  </si>
  <si>
    <t>IEPC-5111-P-03-2095</t>
  </si>
  <si>
    <t>IEPC-5111-P-03-I-000105</t>
  </si>
  <si>
    <t>CAMARA DIGITAL FOTOGRAFICA</t>
  </si>
  <si>
    <t>IEPC-5111-P-03-I-000106</t>
  </si>
  <si>
    <t>FAX</t>
  </si>
  <si>
    <t xml:space="preserve"> ONCE FAX BROTHER, F- A00016028</t>
  </si>
  <si>
    <t>IEPC-5111-P-03-I-000107</t>
  </si>
  <si>
    <t>ENGARGOLADORA</t>
  </si>
  <si>
    <t>ENGARGOLADORA GBC MOD,</t>
  </si>
  <si>
    <t>IEPC-5111-P-03-I-000108</t>
  </si>
  <si>
    <t>IEPC-5111-P-03-I-000109</t>
  </si>
  <si>
    <t>IEPC-5111-P-03-I-000110</t>
  </si>
  <si>
    <t>IEPC-5111-P-03-I-000111</t>
  </si>
  <si>
    <t xml:space="preserve"> COMPRA DE CCTV COLOR 2</t>
  </si>
  <si>
    <t>IEPC-5111-P-03-2096</t>
  </si>
  <si>
    <t>TELEVISOR</t>
  </si>
  <si>
    <t xml:space="preserve"> TELEVISOR 14 SONY F-43005</t>
  </si>
  <si>
    <t>IEPC-5111-P-03-2097</t>
  </si>
  <si>
    <t>IEPC-5111-P-03-2098</t>
  </si>
  <si>
    <t>IEPC-5111-P-03-2099</t>
  </si>
  <si>
    <t>IEPC-5111-P-03-2100</t>
  </si>
  <si>
    <t>IEPC-5111-P-03-2101</t>
  </si>
  <si>
    <t>IEPC-5111-P-03-2102</t>
  </si>
  <si>
    <t>IEPC-5111-P-03-2103</t>
  </si>
  <si>
    <t xml:space="preserve"> RADIOGRABADORA SONY F-4304</t>
  </si>
  <si>
    <t>IEPC-5111-P-03-2104</t>
  </si>
  <si>
    <t>IEPC-5111-P-03-2105</t>
  </si>
  <si>
    <t>IEPC-5111-P-03-2106</t>
  </si>
  <si>
    <t>IEPC-5111-P-03-2107</t>
  </si>
  <si>
    <t>IEPC-5111-P-03-2108</t>
  </si>
  <si>
    <t>IEPC-5111-P-03-2109</t>
  </si>
  <si>
    <t>IEPC-5111-P-03-2110</t>
  </si>
  <si>
    <t>IEPC-5111-P-03-2111</t>
  </si>
  <si>
    <t>IEPC-5111-P-03-2112</t>
  </si>
  <si>
    <t>IEPC-5111-P-03-I-000113</t>
  </si>
  <si>
    <t xml:space="preserve"> DVD PANASONIC GRABADOR F-CD1</t>
  </si>
  <si>
    <t>IEPC-5111-P-03-I-000114</t>
  </si>
  <si>
    <t>IEPC-5111-P-03-I-000115</t>
  </si>
  <si>
    <t>IEPC-5111-P-03-I-000116</t>
  </si>
  <si>
    <t>IEPC-5111-P-03-I-000117</t>
  </si>
  <si>
    <t>IEPC-5111-P-03-I-000118</t>
  </si>
  <si>
    <t xml:space="preserve"> COMPRA DE DVD COMUNICACION SOC</t>
  </si>
  <si>
    <t>IEPC-5111-P-03-I-000119</t>
  </si>
  <si>
    <t>IEPC-5111-P-03-I-000120</t>
  </si>
  <si>
    <t>IEPC-5111-P-03-2113</t>
  </si>
  <si>
    <t xml:space="preserve"> GENERADOR MONOFASICO 7500 W</t>
  </si>
  <si>
    <t>IEPC-5111-P-03-2114</t>
  </si>
  <si>
    <t>IEPC-5111-P-03-2115</t>
  </si>
  <si>
    <t>IEPC-5111-P-03-2116</t>
  </si>
  <si>
    <t>IEPC-5111-P-03-2117</t>
  </si>
  <si>
    <t>IEPC-5111-P-03-2118</t>
  </si>
  <si>
    <t>IEPC-5111-P-03-2119</t>
  </si>
  <si>
    <t>IEPC-5111-P-03-2120</t>
  </si>
  <si>
    <t>IEPC-5111-P-03-2121</t>
  </si>
  <si>
    <t>IEPC-5111-P-03-2122</t>
  </si>
  <si>
    <t>IEPC-5111-P-03-2123</t>
  </si>
  <si>
    <t>IEPC-5111-P-03-2124</t>
  </si>
  <si>
    <t>IEPC-5111-P-03-2125</t>
  </si>
  <si>
    <t>IEPC-5111-P-03-2126</t>
  </si>
  <si>
    <t>IEPC-5111-P-03-2127</t>
  </si>
  <si>
    <t>IEPC-5111-P-03-2128</t>
  </si>
  <si>
    <t>IEPC-5111-P-03-2129</t>
  </si>
  <si>
    <t>IEPC-5111-P-03-2130</t>
  </si>
  <si>
    <t>IEPC-5111-P-03-2131</t>
  </si>
  <si>
    <t>IEPC-5111-P-03-2132</t>
  </si>
  <si>
    <t>IEPC-5111-P-03-2133</t>
  </si>
  <si>
    <t>IEPC-5111-P-03-2134</t>
  </si>
  <si>
    <t>IEPC-5111-P-03-2135</t>
  </si>
  <si>
    <t>IEPC-5111-P-03-2136</t>
  </si>
  <si>
    <t>IEPC-5111-P-03-I-000121</t>
  </si>
  <si>
    <t>IEPC-5111-P-03-I-000122</t>
  </si>
  <si>
    <t>IEPC-5111-P-03-2137</t>
  </si>
  <si>
    <t>IEPC-5111-P-03-2138</t>
  </si>
  <si>
    <t>IEPC-5111-P-03-2139</t>
  </si>
  <si>
    <t>IEPC-5111-P-03-I-000124</t>
  </si>
  <si>
    <t xml:space="preserve"> COMPRA TARJETA CONTROL MINI AC</t>
  </si>
  <si>
    <t>IEPC-5111-P-03-I-000127</t>
  </si>
  <si>
    <t>IEPC-5111-P-03-I-000128</t>
  </si>
  <si>
    <t>FAX F-75804</t>
  </si>
  <si>
    <t>IEPC-5111-P-03-I-000129</t>
  </si>
  <si>
    <t>IEPC-5111-P-03-I-000130</t>
  </si>
  <si>
    <t>IEPC-5111-P-03-I-000131</t>
  </si>
  <si>
    <t>IEPC-5111-P-03-I-000132</t>
  </si>
  <si>
    <t>IEPC-5111-P-03-2140</t>
  </si>
  <si>
    <t>FAX BROTHER MODELO 575 F-75</t>
  </si>
  <si>
    <t>IEPC-5111-P-03-2141</t>
  </si>
  <si>
    <t>IEPC-5111-P-03-2142</t>
  </si>
  <si>
    <t>IEPC-5111-P-03-2143</t>
  </si>
  <si>
    <t>IEPC-5111-P-03-2144</t>
  </si>
  <si>
    <t>IEPC-5111-P-03-2145</t>
  </si>
  <si>
    <t>IEPC-5111-P-03-2146</t>
  </si>
  <si>
    <t>IEPC-5111-P-03-2147</t>
  </si>
  <si>
    <t>IEPC-5111-P-03-2148</t>
  </si>
  <si>
    <t>IEPC-5111-P-03-2149</t>
  </si>
  <si>
    <t>IEPC-5111-P-03-2150</t>
  </si>
  <si>
    <t>IEPC-5111-P-03-2151</t>
  </si>
  <si>
    <t>IEPC-5111-P-03-2152</t>
  </si>
  <si>
    <t>IEPC-5111-P-03-2153</t>
  </si>
  <si>
    <t>IEPC-5111-P-03-2154</t>
  </si>
  <si>
    <t>IEPC-5111-P-03-2155</t>
  </si>
  <si>
    <t>IEPC-5111-P-03-2156</t>
  </si>
  <si>
    <t>IEPC-5111-P-03-2157</t>
  </si>
  <si>
    <t>IEPC-5111-P-03-2158</t>
  </si>
  <si>
    <t>IEPC-5111-P-03-2159</t>
  </si>
  <si>
    <t>IEPC-5111-P-03-2160</t>
  </si>
  <si>
    <t>IEPC-5111-P-03-2161</t>
  </si>
  <si>
    <t>IEPC-5111-P-03-2162</t>
  </si>
  <si>
    <t>IEPC-5111-P-03-2163</t>
  </si>
  <si>
    <t>IEPC-5111-P-03-2164</t>
  </si>
  <si>
    <t>PLASMA 42 CON SOPORTE</t>
  </si>
  <si>
    <t>3317-6000975</t>
  </si>
  <si>
    <t>IEPC-5111-P-03-2165</t>
  </si>
  <si>
    <t>IEPC-5111-P-03-I-000137</t>
  </si>
  <si>
    <t xml:space="preserve">  MICROGRABADORA </t>
  </si>
  <si>
    <t>IEPC-5111-P-03-I-000138</t>
  </si>
  <si>
    <t>IEPC-5411-P-01-666</t>
  </si>
  <si>
    <t xml:space="preserve">VEHICULO </t>
  </si>
  <si>
    <t xml:space="preserve"> CAMIONETA DE PASAJEROS</t>
  </si>
  <si>
    <t>IEPC-5411-P-01-638</t>
  </si>
  <si>
    <t xml:space="preserve">  VEHICULO CITY HONDA 2022</t>
  </si>
  <si>
    <t>IEPC-5411-P-01-639</t>
  </si>
  <si>
    <t>IEPC-5411-P-01-640</t>
  </si>
  <si>
    <t>IEPC-5411-P-01-641</t>
  </si>
  <si>
    <t>IEPC-5411-P-01-642</t>
  </si>
  <si>
    <t>IEPC-5411-P-01-643</t>
  </si>
  <si>
    <t>IEPC-5411-P-01-644</t>
  </si>
  <si>
    <t>IEPC-5411-P-01-645</t>
  </si>
  <si>
    <t>IEPC-5411-P-01-646</t>
  </si>
  <si>
    <t>IEPC-5411-P-01-655</t>
  </si>
  <si>
    <t>VEHÍCU TIIDA SEDAN DRIVE VAMSA N,HEROES</t>
  </si>
  <si>
    <t>IEPC-5411-P-01-662</t>
  </si>
  <si>
    <t>DODGE RAM 4000 CHASIS PLANO LARGO</t>
  </si>
  <si>
    <t>3C7WRAKT9HG595616</t>
  </si>
  <si>
    <t>IEPC-5411-P-01-663</t>
  </si>
  <si>
    <t>3C7WRAKT5HG595600</t>
  </si>
  <si>
    <t>IEPC-5411-P-01-654</t>
  </si>
  <si>
    <t>TOYOTA HIACE PANEL S-LONG 2017 T, MANUAL</t>
  </si>
  <si>
    <t>JTFPX22P3H0071776</t>
  </si>
  <si>
    <t xml:space="preserve"> 1 CAMIONETA NISSAN ESTACAS, F-41191</t>
  </si>
  <si>
    <t>3N6DD25T0BK010511</t>
  </si>
  <si>
    <t>IEPC-5411-P-01-647</t>
  </si>
  <si>
    <t>TOYOTA RAV 4</t>
  </si>
  <si>
    <t>2T3ZF33V69W001743</t>
  </si>
  <si>
    <t>IEPC-5411-P-01-648</t>
  </si>
  <si>
    <t>2T3ZF33V39W001425</t>
  </si>
  <si>
    <t>IEPC-5411-P-01-649</t>
  </si>
  <si>
    <t>2T3ZF33V29W001688</t>
  </si>
  <si>
    <t>IEPC-5411-P-01-650</t>
  </si>
  <si>
    <t>2T3ZF33V09W001821</t>
  </si>
  <si>
    <t>IEPC-5411-P-01-651</t>
  </si>
  <si>
    <t>IEPC-5411-P-01-652</t>
  </si>
  <si>
    <t>2T3ZF33V29W001920</t>
  </si>
  <si>
    <t>IEPC-5411-P-01-653</t>
  </si>
  <si>
    <t>JTMZD33V386061792</t>
  </si>
  <si>
    <t>IEPC-5411-P-01-2194</t>
  </si>
  <si>
    <t>TSURU SEDAN</t>
  </si>
  <si>
    <t>3N1EB31S16K322748</t>
  </si>
  <si>
    <t>IEPC-5411-P-01-2195</t>
  </si>
  <si>
    <t>SENTRA 2003 ROJO</t>
  </si>
  <si>
    <t>3N1CB51S13K232739</t>
  </si>
  <si>
    <t>USO</t>
  </si>
  <si>
    <t>IEPC-5231-P-9131</t>
  </si>
  <si>
    <t>UFEX01189</t>
  </si>
  <si>
    <t>SOFTWARE ANTIVIRUS AV TOP TECHNOLOGY SA DE CV</t>
  </si>
  <si>
    <t>1</t>
  </si>
  <si>
    <t xml:space="preserve"> LICENCIAS APLICA WEB PROC ELEC COMER DALIRA</t>
  </si>
  <si>
    <t xml:space="preserve"> LIC MICROSOFT PROJECT PROF 2013</t>
  </si>
  <si>
    <t xml:space="preserve"> SERVIDOR SOFTWARE DE RESPALDO.</t>
  </si>
  <si>
    <t xml:space="preserve"> SOFTWARE AUTOCAD. F-5211. AC03</t>
  </si>
  <si>
    <t>LICENCIA WINDOWS STARTER</t>
  </si>
  <si>
    <t xml:space="preserve"> MICROSOFT VISUAL STUDIO PROFES</t>
  </si>
  <si>
    <t>24</t>
  </si>
  <si>
    <t xml:space="preserve"> LICENCIA WINDOWS 7 PROFASI</t>
  </si>
  <si>
    <t xml:space="preserve"> HMTAS. P/BASE DATOS SOFTWARE R</t>
  </si>
  <si>
    <t xml:space="preserve"> RENOV. CONT. LICENC. OFFICE CO</t>
  </si>
  <si>
    <t xml:space="preserve"> EQUIPOS COMPUTACIONALES DE OCC</t>
  </si>
  <si>
    <t xml:space="preserve"> RENOV. CONTRATO SOPORTE SMARTN</t>
  </si>
  <si>
    <t xml:space="preserve"> RENOVACIONES DE LICENCIAS BASE</t>
  </si>
  <si>
    <t xml:space="preserve"> ACTUALIZACIONES DE SOFTWARE Y </t>
  </si>
  <si>
    <t>IMPRESORA SEMIINDUSTRIAL</t>
  </si>
  <si>
    <t>2301M120374/ 2600T560797/ W28G-0KEM-R0MD-YMF4/ W35E-37PD-3FNG-P5NW</t>
  </si>
  <si>
    <t>SOFTWARE SEAGULL</t>
  </si>
  <si>
    <t xml:space="preserve"> RENOV. LICENCIAS Y POL. SERV. </t>
  </si>
  <si>
    <t xml:space="preserve"> 1 FORTIGATE 110C. F-179.</t>
  </si>
  <si>
    <t xml:space="preserve"> LICENCIAS VARIAS. F-11. AC02/C</t>
  </si>
  <si>
    <t xml:space="preserve"> 2 PROCESADOR INTEL XENON Y 4 D</t>
  </si>
  <si>
    <t>4</t>
  </si>
  <si>
    <t>LICENCIA OFFICE STD 2007</t>
  </si>
  <si>
    <t>LICENCIA OFFICE PRO PLUS 2007</t>
  </si>
  <si>
    <t xml:space="preserve"> SOFTWARE DE EDICION DE VIDEO</t>
  </si>
  <si>
    <t>LICENCIA OFFICE 2011. F-85</t>
  </si>
  <si>
    <t xml:space="preserve"> LICENCIA ARCSERVE BACKUP DATABASE</t>
  </si>
  <si>
    <t xml:space="preserve"> LICENCIA ARCSERVE BACKUP EMAIL</t>
  </si>
  <si>
    <t xml:space="preserve"> LICENCIA ARCSERVE BACKUP FILE SERVER</t>
  </si>
  <si>
    <t>CA DTORAGE MEDIA KIT</t>
  </si>
  <si>
    <t xml:space="preserve"> INSTALACION Y CAPACITACION</t>
  </si>
  <si>
    <t xml:space="preserve"> LICENCIAS SOFTWARE ESPECIALIZA</t>
  </si>
  <si>
    <t xml:space="preserve"> 2 PROCES. Y 6 LIC. ADOBE AUT. </t>
  </si>
  <si>
    <t xml:space="preserve"> COMPRA PRUEBA DE SISTEMA OPER.</t>
  </si>
  <si>
    <t xml:space="preserve"> SOFTWARES PROJECT 2007 WIN32 E</t>
  </si>
  <si>
    <t>LICENCIA WINDOWS SVR</t>
  </si>
  <si>
    <t>LICENCIA WINDOWS WEB</t>
  </si>
  <si>
    <t>LICENCIA SQL SVR ENTERPRISE</t>
  </si>
  <si>
    <t xml:space="preserve"> LICENCIA MICROSOFT. F-51320.</t>
  </si>
  <si>
    <t xml:space="preserve"> SIST. SEGURIDAD PERIMETRAL P/R</t>
  </si>
  <si>
    <t xml:space="preserve"> GASTOS POR COMPROBAR.</t>
  </si>
  <si>
    <t>SO EMBEDDED POS READY 2009</t>
  </si>
  <si>
    <t xml:space="preserve"> LICENCIA WINDOWS P/PUNTO V</t>
  </si>
  <si>
    <t xml:space="preserve"> LICENCIA TERRAGO MAP2PDF. F-1</t>
  </si>
  <si>
    <t xml:space="preserve"> SOFTWARE ESTADITICO SPSS. F- 0</t>
  </si>
  <si>
    <t>AUTOCAD MAP 3D 2009</t>
  </si>
  <si>
    <t>AUTOCAD MAP 3D COMMERCIAL</t>
  </si>
  <si>
    <t xml:space="preserve"> PROGRAMA F-8542 D</t>
  </si>
  <si>
    <t xml:space="preserve"> PROGRAMAS F-11767</t>
  </si>
  <si>
    <t xml:space="preserve"> SOFTWARE SYMANTEC MEDIA PACK</t>
  </si>
  <si>
    <t>SOFTWARE SYMANTEC CORPORATE</t>
  </si>
  <si>
    <t xml:space="preserve"> SOFTWARE WINDOWS 2003, COREL D</t>
  </si>
  <si>
    <t xml:space="preserve"> COMPRA ACCES POINT F-09774</t>
  </si>
  <si>
    <t>IEPC-5211-P-2546-04</t>
  </si>
  <si>
    <t xml:space="preserve"> BAFLE PEAVEY PATRICIA GONZÁLEZ SALAZAR</t>
  </si>
  <si>
    <t>IEPC-5211-P-2547-04</t>
  </si>
  <si>
    <t>IEPC-5211-P-2548-04</t>
  </si>
  <si>
    <t>IEPC-5211-P-2549-04</t>
  </si>
  <si>
    <t>IEPC-5211-P-2550-04</t>
  </si>
  <si>
    <t>IEPC-5211-P-2551-04</t>
  </si>
  <si>
    <t>IEPC-5211-P-2552-04</t>
  </si>
  <si>
    <t>IKAN ELITE V2 DV PRO SA DE CV</t>
  </si>
  <si>
    <t>0PT-ELITE-V2</t>
  </si>
  <si>
    <t>IEPC-5211-P-2553-04</t>
  </si>
  <si>
    <t>MANFROTTO FLUID DVPRO SA DE CV</t>
  </si>
  <si>
    <t>MVK500AM/ SLD-31</t>
  </si>
  <si>
    <t>IEPC-5211-P-2554-04</t>
  </si>
  <si>
    <t>IKAN CARBON FIBER CAMERA</t>
  </si>
  <si>
    <t>IEPC-5211-P-2555-04</t>
  </si>
  <si>
    <t xml:space="preserve"> LUMINARIA PORTABLE</t>
  </si>
  <si>
    <t>LAMPARA LUZ FRÍA</t>
  </si>
  <si>
    <t>OSRAM LAMPARAS LUMINARIA</t>
  </si>
  <si>
    <t>IEPC-5211-C-2556-04</t>
  </si>
  <si>
    <t>INTERFA. USB FOCUSRITE SCARLETT</t>
  </si>
  <si>
    <t>W467083044386/ HARH1164677/ HARH164884</t>
  </si>
  <si>
    <t>IEPC-5211-C-2557-04</t>
  </si>
  <si>
    <t>6" POP FILTER</t>
  </si>
  <si>
    <t>IEPC-5211-C-2558-04</t>
  </si>
  <si>
    <t>YSTAND CON BOOM TELESCOPICO P/MICROFONO</t>
  </si>
  <si>
    <t>IEPC-5211-C-2559-04</t>
  </si>
  <si>
    <t>MONITOR PROFESIONAL DE AUDI KTK</t>
  </si>
  <si>
    <t>IEPC-5211-C-2560-04</t>
  </si>
  <si>
    <t>IEPC-5211-C-2561-04</t>
  </si>
  <si>
    <t>VIPRO VARI ON CAMERA DVPRO SA DE CV</t>
  </si>
  <si>
    <t>VILED330X</t>
  </si>
  <si>
    <t>IEPC-5211-C-2562-04</t>
  </si>
  <si>
    <t>IEPC-5211-C-2563-04</t>
  </si>
  <si>
    <t xml:space="preserve"> SAVAGE WIDETONE DVPRO SA DE CV</t>
  </si>
  <si>
    <t>46-12/ 66-12/ 60099</t>
  </si>
  <si>
    <t>IEPC-5211-C-2564-04</t>
  </si>
  <si>
    <t>IEPC-5211-C-2565-04</t>
  </si>
  <si>
    <t>IEPC-5211-C-2566-04</t>
  </si>
  <si>
    <t>IEPC-5211-C-2567-04</t>
  </si>
  <si>
    <t>SAVAGE PORTAFONDOS ECONOMY</t>
  </si>
  <si>
    <t xml:space="preserve"> EQUIP ILUM DVPRO SA DE CV</t>
  </si>
  <si>
    <t>OYB10-3PT-KIT</t>
  </si>
  <si>
    <t>IEPC-5211-P-2568-04</t>
  </si>
  <si>
    <t>EQUIP VID GRÁFICO KOKOMI SA DE CV</t>
  </si>
  <si>
    <t>52161525</t>
  </si>
  <si>
    <t>IEPC-5211-P-2569-04</t>
  </si>
  <si>
    <t>SWITCHER DVPRO SA DE CV</t>
  </si>
  <si>
    <t>V-1HD</t>
  </si>
  <si>
    <t>IEPC-5211-P-2570-04</t>
  </si>
  <si>
    <t xml:space="preserve"> BROADCASTER PRO DVPRO SA DE CV</t>
  </si>
  <si>
    <t>IEPC-5211-C-2571-04</t>
  </si>
  <si>
    <t>CAPTURA REPRODU HD/SD DVPRO SA DE CV</t>
  </si>
  <si>
    <t>BINTSSHU</t>
  </si>
  <si>
    <t>IEPC-5211-P-2572-04</t>
  </si>
  <si>
    <t>MICROFONOS SOLAPA 6DIGITAL SA DE CV</t>
  </si>
  <si>
    <t>IEPC-5211-P-2573-04</t>
  </si>
  <si>
    <t xml:space="preserve"> COMPRA DE MEZCLADORA YAMAHA DE16 CANALES P/COMUNICACION SOC</t>
  </si>
  <si>
    <t>IEPC-5211-P-2574-04</t>
  </si>
  <si>
    <t xml:space="preserve"> MICROF. INALAMB. P/EVENTOS </t>
  </si>
  <si>
    <t>IEPC-5211-P-2575-04</t>
  </si>
  <si>
    <t>IEPC-5211-P-2576-04</t>
  </si>
  <si>
    <t>IEPC-5211-P-2577-04</t>
  </si>
  <si>
    <t>IEPC-5211-P-2578-04</t>
  </si>
  <si>
    <t>IEPC-5211-P-2579-04</t>
  </si>
  <si>
    <t>IEPC-5211-P-2580-04</t>
  </si>
  <si>
    <t>IEPC-5211-P-2581-04</t>
  </si>
  <si>
    <t>IEPC-5211-P-2582-04</t>
  </si>
  <si>
    <t xml:space="preserve"> TARJETA DE MEMORIA. F-1663.</t>
  </si>
  <si>
    <t>SBS-32G1A</t>
  </si>
  <si>
    <t>IEPC-5211-C-2583-04</t>
  </si>
  <si>
    <t xml:space="preserve"> CAMARA CANON DIGITAL       </t>
  </si>
  <si>
    <t>165759</t>
  </si>
  <si>
    <t>IEPC-5211-C-2584-04</t>
  </si>
  <si>
    <t>IEPC-5211-C-2585-04</t>
  </si>
  <si>
    <t>IEPC-5211-P-2586-04</t>
  </si>
  <si>
    <t xml:space="preserve"> EQUIPO DE AUDIO PARA SALON DEL</t>
  </si>
  <si>
    <t>IEPC-5211-P-2587-04</t>
  </si>
  <si>
    <t>IEPC-5211-P-2588-04</t>
  </si>
  <si>
    <t>SNAKE DE AUDIO LICK 24</t>
  </si>
  <si>
    <t>IEPC-5211-C-2589-04</t>
  </si>
  <si>
    <t>CABLE PARA BOCINA</t>
  </si>
  <si>
    <t>IEPC-5211-C-2590-04</t>
  </si>
  <si>
    <t>IEPC-5211-C-2591-04</t>
  </si>
  <si>
    <t>FILTRO MICROFONO</t>
  </si>
  <si>
    <t>IEPC-5211-C-2592-04</t>
  </si>
  <si>
    <t>IEPC-5211-C-2593-04</t>
  </si>
  <si>
    <t>IEPC-5211-C-2594-04</t>
  </si>
  <si>
    <t>IEPC-5211-C-2595-04</t>
  </si>
  <si>
    <t>MICROFONO MICROFLEX</t>
  </si>
  <si>
    <t>IEPC-5211-C-2596-04</t>
  </si>
  <si>
    <t>IEPC-5211-P-2597-04</t>
  </si>
  <si>
    <t xml:space="preserve"> EQ. AUDIO P/OPTIM. GRAB. SESIO</t>
  </si>
  <si>
    <t>096691/ 0958590909</t>
  </si>
  <si>
    <t>IEPC-5211-P-2598-04</t>
  </si>
  <si>
    <t>IEPC-5211-P-2599-04</t>
  </si>
  <si>
    <t>TARJETA MEMORIA</t>
  </si>
  <si>
    <t>S-0103267</t>
  </si>
  <si>
    <t>IEPC-5211-P-2600-04</t>
  </si>
  <si>
    <t>CAMARA XDCAM SONY</t>
  </si>
  <si>
    <t>IEPC-5211-P-2601-04</t>
  </si>
  <si>
    <t xml:space="preserve"> 1 MICROFONO INALAMBRICO SINTET</t>
  </si>
  <si>
    <t>P816522107</t>
  </si>
  <si>
    <t>IEPC-5211-P-2602-04</t>
  </si>
  <si>
    <t>MEZCLADORA DIGITAL YAMAHA</t>
  </si>
  <si>
    <t>21VTAOX01199/ 21YTAPJ01015</t>
  </si>
  <si>
    <t>IEPC-5211-C-2603-04</t>
  </si>
  <si>
    <t>TARJETA DE INTERFASE</t>
  </si>
  <si>
    <t>IEPC-5211-P-2604-04</t>
  </si>
  <si>
    <t>MICROFONO LAVALIER INALAM</t>
  </si>
  <si>
    <t>1006352/ S-1093520/ S-1093631/ S-1102633/ S-1103009</t>
  </si>
  <si>
    <t>IEPC-5211-C-2605-04</t>
  </si>
  <si>
    <t>LECTOR/GRABADOR USB SONY</t>
  </si>
  <si>
    <t>IEPC-5211-C-2606-04</t>
  </si>
  <si>
    <t>RADIOGRABADORA PORTATIL SONY</t>
  </si>
  <si>
    <t>IEPC-5211-C-2607-04</t>
  </si>
  <si>
    <t>IEPC-5211-C-2608-04</t>
  </si>
  <si>
    <t>IEPC-5211-C-2609-04</t>
  </si>
  <si>
    <t>IEPC-5211-C-2610-04</t>
  </si>
  <si>
    <t xml:space="preserve"> COMP. REPRODUCTOR</t>
  </si>
  <si>
    <t>IEPC-5211-C-2611-04</t>
  </si>
  <si>
    <t>IEPC-5211-C-2612-04</t>
  </si>
  <si>
    <t>IEPC-5211-P-2613-04</t>
  </si>
  <si>
    <t xml:space="preserve"> BOCINAS Y MEZCLADORA F-MP 1381</t>
  </si>
  <si>
    <t>IEPC-5211-P-2614-04</t>
  </si>
  <si>
    <t>VIDEOCAMARA DIGITAL</t>
  </si>
  <si>
    <t>IEPC-5211-C-2615-04</t>
  </si>
  <si>
    <t>JGO. FILTROS Y ADAPTADOR</t>
  </si>
  <si>
    <t>IEPC-5211-C-2616-04</t>
  </si>
  <si>
    <t>CAMARA FOT. SONY</t>
  </si>
  <si>
    <t>IEPC-5211-P-2617-04</t>
  </si>
  <si>
    <t>GRABADORAS, MICROFONOS, RADIO GRABADORA</t>
  </si>
  <si>
    <t>IEPC-5211-P-2618-04</t>
  </si>
  <si>
    <t>CAJA ACUST. MEZCL. ECUAL.</t>
  </si>
  <si>
    <t>IEPC-5211-C-2619-04</t>
  </si>
  <si>
    <t>VIDEOGRABADORAS</t>
  </si>
  <si>
    <t>IEPC-5211-C-2620-04</t>
  </si>
  <si>
    <t>ESTUDIO DE AAUDIO Y VIDEO</t>
  </si>
  <si>
    <t>IEPC-5231-P-2628-01</t>
  </si>
  <si>
    <t>02 CAMARA DE VIDEO SONY</t>
  </si>
  <si>
    <t>IEPC-5231-P-2624-01</t>
  </si>
  <si>
    <t>02 CAMARA FOTOGRAFICA COOLPIX P530</t>
  </si>
  <si>
    <t>IEPC-5231-P-2625-01</t>
  </si>
  <si>
    <t>CAMARA FOTOGRAFICA D90</t>
  </si>
  <si>
    <t>IEPC-5231-P-2626-01</t>
  </si>
  <si>
    <t>CAMARA FOTOGRAFICA D5100</t>
  </si>
  <si>
    <t xml:space="preserve">LICENCIA DE SOFTWARE ZKTECO BIOTIMEPROLITE </t>
  </si>
  <si>
    <t>Relación de Bienes Muebles en Comodato</t>
  </si>
  <si>
    <t>CODIGO / (FOLIO PATRIMONIAL)</t>
  </si>
  <si>
    <t>Concepto (Caracteristicas)</t>
  </si>
  <si>
    <t>EN USO / OBSOLETO</t>
  </si>
  <si>
    <t>51513500040180002395</t>
  </si>
  <si>
    <t>04</t>
  </si>
  <si>
    <t>LENOVO THINKCENTRE M70S GEN3</t>
  </si>
  <si>
    <t>MJ0KTX4C</t>
  </si>
  <si>
    <t>51513500040180002397</t>
  </si>
  <si>
    <t>MJ0KTX4E</t>
  </si>
  <si>
    <t>51513500040180002400</t>
  </si>
  <si>
    <t>MJ0KTX4H</t>
  </si>
  <si>
    <t>51513500040180002421</t>
  </si>
  <si>
    <t>MJ0KTX55</t>
  </si>
  <si>
    <t>51513500040180002422</t>
  </si>
  <si>
    <t>MJ0KTX56</t>
  </si>
  <si>
    <t>51513500040180002434</t>
  </si>
  <si>
    <t>MJ0KTX5J</t>
  </si>
  <si>
    <t>51513500040180002436</t>
  </si>
  <si>
    <t>MJ0KTX5L</t>
  </si>
  <si>
    <t>51513500040180002441</t>
  </si>
  <si>
    <t>MJ0KTX5R</t>
  </si>
  <si>
    <t>51513500040180001706</t>
  </si>
  <si>
    <t>MJ0KWFD5</t>
  </si>
  <si>
    <t>51513500040180001719</t>
  </si>
  <si>
    <t>MJ0KWFDK</t>
  </si>
  <si>
    <t>51513500040180001739</t>
  </si>
  <si>
    <t>MJ0KWFE6</t>
  </si>
  <si>
    <t>51513500040180001740</t>
  </si>
  <si>
    <t>MJ0KWFE7</t>
  </si>
  <si>
    <t>51513500040180001743</t>
  </si>
  <si>
    <t>MJ0KWFEA</t>
  </si>
  <si>
    <t>51513500040180001766</t>
  </si>
  <si>
    <t>MJ0KWFF1</t>
  </si>
  <si>
    <t>51513500040180001780</t>
  </si>
  <si>
    <t>MJ0KWFFF</t>
  </si>
  <si>
    <t>51513500040180001789</t>
  </si>
  <si>
    <t>MJ0KWFKQ</t>
  </si>
  <si>
    <t>51513500040180001796</t>
  </si>
  <si>
    <t>MJ0KWFKY</t>
  </si>
  <si>
    <t>51513500040180001798</t>
  </si>
  <si>
    <t>MJ0KWFL0</t>
  </si>
  <si>
    <t>51513500040180001817</t>
  </si>
  <si>
    <t>MJ0KWFLK</t>
  </si>
  <si>
    <t>51513500040180001819</t>
  </si>
  <si>
    <t>MJ0KWFLM</t>
  </si>
  <si>
    <t>51513500040180001824</t>
  </si>
  <si>
    <t>MJ0KWFLS</t>
  </si>
  <si>
    <t>51513500040180001827</t>
  </si>
  <si>
    <t>MJ0KWFLW</t>
  </si>
  <si>
    <t>51513500040180001853</t>
  </si>
  <si>
    <t>MJ0KWFMN</t>
  </si>
  <si>
    <t>51513500040180001856</t>
  </si>
  <si>
    <t>MJ0KWFMR</t>
  </si>
  <si>
    <t>51513500040180001862</t>
  </si>
  <si>
    <t>MJ0KWFMY</t>
  </si>
  <si>
    <t>51513500040180001866</t>
  </si>
  <si>
    <t>MJ0KWFN2</t>
  </si>
  <si>
    <t>51513500040180001870</t>
  </si>
  <si>
    <t>MJ0KWFN6</t>
  </si>
  <si>
    <t>51513500040180001874</t>
  </si>
  <si>
    <t>MJ0KWFNA</t>
  </si>
  <si>
    <t>51513500040180001885</t>
  </si>
  <si>
    <t>MJ0KWFNM</t>
  </si>
  <si>
    <t>51513500040180001895</t>
  </si>
  <si>
    <t>MJ0KWFNY</t>
  </si>
  <si>
    <t>51513500040180001902</t>
  </si>
  <si>
    <t>MJ0KWFP5</t>
  </si>
  <si>
    <t>51513500040180001907</t>
  </si>
  <si>
    <t>MJ0KWFPA</t>
  </si>
  <si>
    <t>51513500040180001917</t>
  </si>
  <si>
    <t>MJ0KWFPL</t>
  </si>
  <si>
    <t>51513500040180001936</t>
  </si>
  <si>
    <t>MJ0KWFQ6</t>
  </si>
  <si>
    <t>51513500040180001941</t>
  </si>
  <si>
    <t>MJ0KWFQB</t>
  </si>
  <si>
    <t>51513500040180001946</t>
  </si>
  <si>
    <t>MJ0KWFQG</t>
  </si>
  <si>
    <t>51513500040180001951</t>
  </si>
  <si>
    <t>MJ0KWFQM</t>
  </si>
  <si>
    <t>51513500040180001960</t>
  </si>
  <si>
    <t>MJ0KWFQX</t>
  </si>
  <si>
    <t>51513500040180001961</t>
  </si>
  <si>
    <t>MJ0KWFQY</t>
  </si>
  <si>
    <t>51513500040180001962</t>
  </si>
  <si>
    <t>MJ0KWFQZ</t>
  </si>
  <si>
    <t>51513500040180001971</t>
  </si>
  <si>
    <t>MJ0KWFR8</t>
  </si>
  <si>
    <t>51513500040180001977</t>
  </si>
  <si>
    <t>MJ0KWFRE</t>
  </si>
  <si>
    <t>51513500040180002006</t>
  </si>
  <si>
    <t>MJ0KWFSA</t>
  </si>
  <si>
    <t>51513500040180002026</t>
  </si>
  <si>
    <t>MJ0KWFSX</t>
  </si>
  <si>
    <t>51513500040180002035</t>
  </si>
  <si>
    <t>MJ0KWFT6</t>
  </si>
  <si>
    <t>51513500040180002036</t>
  </si>
  <si>
    <t>MJ0KWFT7</t>
  </si>
  <si>
    <t>51513500040180002037</t>
  </si>
  <si>
    <t>MJ0KWFT8</t>
  </si>
  <si>
    <t>51513500040180002046</t>
  </si>
  <si>
    <t>MJ0KWFTH</t>
  </si>
  <si>
    <t>51513500040180002048</t>
  </si>
  <si>
    <t>MJ0KWFTK</t>
  </si>
  <si>
    <t>51513500040180002060</t>
  </si>
  <si>
    <t>MJ0KWFTY</t>
  </si>
  <si>
    <t>51513500040180002065</t>
  </si>
  <si>
    <t>MJ0KWFV3</t>
  </si>
  <si>
    <t>51513500040180002070</t>
  </si>
  <si>
    <t>MJ0KWFV8</t>
  </si>
  <si>
    <t>51513500040180002087</t>
  </si>
  <si>
    <t>MJ0KWFY0</t>
  </si>
  <si>
    <t>51513500040180002106</t>
  </si>
  <si>
    <t>MJ0KWFYK</t>
  </si>
  <si>
    <t>51513500040180002108</t>
  </si>
  <si>
    <t>MJ0KWFYM</t>
  </si>
  <si>
    <t>51513500040180002109</t>
  </si>
  <si>
    <t>MJ0KWFYN</t>
  </si>
  <si>
    <t>51513500040180002117</t>
  </si>
  <si>
    <t>MJ0KWFYX</t>
  </si>
  <si>
    <t>51513500040180002136</t>
  </si>
  <si>
    <t>MJ0KWFZG</t>
  </si>
  <si>
    <t>51513500040180002138</t>
  </si>
  <si>
    <t>MJ0KWFZJ</t>
  </si>
  <si>
    <t>51513500040180002140</t>
  </si>
  <si>
    <t>MJ0KWFZL</t>
  </si>
  <si>
    <t>51513500040180002142</t>
  </si>
  <si>
    <t>MJ0KWFZN</t>
  </si>
  <si>
    <t>51513500040180002147</t>
  </si>
  <si>
    <t>MJ0KWFZT</t>
  </si>
  <si>
    <t>51513500040180002162</t>
  </si>
  <si>
    <t>MJ0KWG09</t>
  </si>
  <si>
    <t>51513500040180002188</t>
  </si>
  <si>
    <t>MJ0KWG12</t>
  </si>
  <si>
    <t>51513500040180002195</t>
  </si>
  <si>
    <t>MJ0KWG19</t>
  </si>
  <si>
    <t>51513500040180002199</t>
  </si>
  <si>
    <t>MJ0KWG1D</t>
  </si>
  <si>
    <t>51513500040180002201</t>
  </si>
  <si>
    <t>MJ0KWG1F</t>
  </si>
  <si>
    <t>51513500040180002202</t>
  </si>
  <si>
    <t>MJ0KWG1G</t>
  </si>
  <si>
    <t>51513500040180002210</t>
  </si>
  <si>
    <t>MJ0KWG1Q</t>
  </si>
  <si>
    <t>51513500040180002214</t>
  </si>
  <si>
    <t>MJ0KWG1V</t>
  </si>
  <si>
    <t>51513500040180002215</t>
  </si>
  <si>
    <t>MJ0KWG1W</t>
  </si>
  <si>
    <t>51513500040180002228</t>
  </si>
  <si>
    <t>MJ0KWG29</t>
  </si>
  <si>
    <t>51513500040180002232</t>
  </si>
  <si>
    <t>MJ0KWG2D</t>
  </si>
  <si>
    <t>51513500040180002257</t>
  </si>
  <si>
    <t>MJ0KWG35</t>
  </si>
  <si>
    <t>51513500040180002261</t>
  </si>
  <si>
    <t>MJ0KWG39</t>
  </si>
  <si>
    <t>51513500040180002314</t>
  </si>
  <si>
    <t>MJ0KWG4X</t>
  </si>
  <si>
    <t>51513500040180002339</t>
  </si>
  <si>
    <t>MJ0KWG5N</t>
  </si>
  <si>
    <t>51513500040180002346</t>
  </si>
  <si>
    <t>MJ0KWG5W</t>
  </si>
  <si>
    <t>51513500040180002350</t>
  </si>
  <si>
    <t>MJ0KWG60</t>
  </si>
  <si>
    <t>51513500040180002354</t>
  </si>
  <si>
    <t>MJ0KWG64</t>
  </si>
  <si>
    <t>51513500040180002360</t>
  </si>
  <si>
    <t>MJ0KWG6A</t>
  </si>
  <si>
    <t>51513500040180002368</t>
  </si>
  <si>
    <t>MJ0KWG6J</t>
  </si>
  <si>
    <t>51513500040180002375</t>
  </si>
  <si>
    <t>MJ0KWG6R</t>
  </si>
  <si>
    <t>51513500040850003302</t>
  </si>
  <si>
    <t>MONITOR LENOVO E24</t>
  </si>
  <si>
    <t>SVVL80191</t>
  </si>
  <si>
    <t>51513500040850004002</t>
  </si>
  <si>
    <t>VVL80475</t>
  </si>
  <si>
    <t>51513500040850004009</t>
  </si>
  <si>
    <t>VVL80482</t>
  </si>
  <si>
    <t>51513500040850004014</t>
  </si>
  <si>
    <t>VVL80488</t>
  </si>
  <si>
    <t>51513500040850003473</t>
  </si>
  <si>
    <t>VVL81012</t>
  </si>
  <si>
    <t>51513500040850003475</t>
  </si>
  <si>
    <t>VVL81025</t>
  </si>
  <si>
    <t>51513500040850003482</t>
  </si>
  <si>
    <t>VVL81032</t>
  </si>
  <si>
    <t>51513500040850003515</t>
  </si>
  <si>
    <t>VVL81086</t>
  </si>
  <si>
    <t>51513500040850003525</t>
  </si>
  <si>
    <t>VVL81096</t>
  </si>
  <si>
    <t>51513500040850003304</t>
  </si>
  <si>
    <t>SVVL81379</t>
  </si>
  <si>
    <t>51513500040850003305</t>
  </si>
  <si>
    <t>SVVL81380</t>
  </si>
  <si>
    <t>51513500040850003306</t>
  </si>
  <si>
    <t>SVVL81381</t>
  </si>
  <si>
    <t>51513500040850003309</t>
  </si>
  <si>
    <t>SVVL81384</t>
  </si>
  <si>
    <t>51513500040850003312</t>
  </si>
  <si>
    <t>SVVL81387</t>
  </si>
  <si>
    <t>51513500040850003313</t>
  </si>
  <si>
    <t>SVVL81388</t>
  </si>
  <si>
    <t>51513500040850003315</t>
  </si>
  <si>
    <t>SVVL81390</t>
  </si>
  <si>
    <t>51513500040850003318</t>
  </si>
  <si>
    <t>SVVL81394</t>
  </si>
  <si>
    <t>51513500040850003334</t>
  </si>
  <si>
    <t>SVVL81412</t>
  </si>
  <si>
    <t>51513500040850003335</t>
  </si>
  <si>
    <t>SVVL81413</t>
  </si>
  <si>
    <t>51513500040850003337</t>
  </si>
  <si>
    <t>SVVL81415</t>
  </si>
  <si>
    <t>51513500040850003349</t>
  </si>
  <si>
    <t>SVVL81430</t>
  </si>
  <si>
    <t>51513500040850003357</t>
  </si>
  <si>
    <t>SVVL81439</t>
  </si>
  <si>
    <t>51513500040850003528</t>
  </si>
  <si>
    <t>VVL81996</t>
  </si>
  <si>
    <t>51513500040850003367</t>
  </si>
  <si>
    <t>SVVL82086</t>
  </si>
  <si>
    <t>51513500040850003369</t>
  </si>
  <si>
    <t>ROBADO C.I.1195/2024</t>
  </si>
  <si>
    <t>SVVL82088</t>
  </si>
  <si>
    <t>51513500040850003374</t>
  </si>
  <si>
    <t>SVVL82093</t>
  </si>
  <si>
    <t>51513500040850003386</t>
  </si>
  <si>
    <t>SVVL82105</t>
  </si>
  <si>
    <t>51513500040850003388</t>
  </si>
  <si>
    <t>SVVL82112</t>
  </si>
  <si>
    <t>51513500040850003391</t>
  </si>
  <si>
    <t>SVVL82135</t>
  </si>
  <si>
    <t>51513500040850003398</t>
  </si>
  <si>
    <t>SVVL82147</t>
  </si>
  <si>
    <t>51513500040850003407</t>
  </si>
  <si>
    <t>SVVL82156</t>
  </si>
  <si>
    <t>51513500040850003415</t>
  </si>
  <si>
    <t>SVVL82164</t>
  </si>
  <si>
    <t>51513500040850003534</t>
  </si>
  <si>
    <t>VVL82905</t>
  </si>
  <si>
    <t>51513500040850003539</t>
  </si>
  <si>
    <t>VVL82910</t>
  </si>
  <si>
    <t>51513500040850003553</t>
  </si>
  <si>
    <t>VVL82925</t>
  </si>
  <si>
    <t>51513500040850003560</t>
  </si>
  <si>
    <t>VVL82932</t>
  </si>
  <si>
    <t>51513500040850003570</t>
  </si>
  <si>
    <t>VVL82943</t>
  </si>
  <si>
    <t>51513500040850003571</t>
  </si>
  <si>
    <t>VVL82944</t>
  </si>
  <si>
    <t>51513500040850003578</t>
  </si>
  <si>
    <t>VVL82951</t>
  </si>
  <si>
    <t>51513500040850003580</t>
  </si>
  <si>
    <t>VVL82953</t>
  </si>
  <si>
    <t>51513500040850003588</t>
  </si>
  <si>
    <t>VVL82962</t>
  </si>
  <si>
    <t>51513500040850003604</t>
  </si>
  <si>
    <t>VVL83098</t>
  </si>
  <si>
    <t>51513500040850003606</t>
  </si>
  <si>
    <t>VVL83101</t>
  </si>
  <si>
    <t>51513500040850003611</t>
  </si>
  <si>
    <t>VVL83115</t>
  </si>
  <si>
    <t>51513500040850003644</t>
  </si>
  <si>
    <t>VVL83149</t>
  </si>
  <si>
    <t>51513500040850003652</t>
  </si>
  <si>
    <t>VVL83287</t>
  </si>
  <si>
    <t>51513500040850003653</t>
  </si>
  <si>
    <t>VVL83289</t>
  </si>
  <si>
    <t>51513500040850003659</t>
  </si>
  <si>
    <t>VVL83295</t>
  </si>
  <si>
    <t>51513500040850003671</t>
  </si>
  <si>
    <t>VVL83307</t>
  </si>
  <si>
    <t>51513500040850003672</t>
  </si>
  <si>
    <t>VVL83308</t>
  </si>
  <si>
    <t>51513500040850003680</t>
  </si>
  <si>
    <t>VVL83317</t>
  </si>
  <si>
    <t>51513500040850003682</t>
  </si>
  <si>
    <t>VVL83319</t>
  </si>
  <si>
    <t>51513500040850003683</t>
  </si>
  <si>
    <t>VVL83320</t>
  </si>
  <si>
    <t>51513500040850003713</t>
  </si>
  <si>
    <t>VVL83429</t>
  </si>
  <si>
    <t>51513500040850003726</t>
  </si>
  <si>
    <t>VVL83444</t>
  </si>
  <si>
    <t>51513500040850003728</t>
  </si>
  <si>
    <t>VVL83446</t>
  </si>
  <si>
    <t>51513500040850003734</t>
  </si>
  <si>
    <t>VVL83452</t>
  </si>
  <si>
    <t>51513500040850003735</t>
  </si>
  <si>
    <t>VVL83453</t>
  </si>
  <si>
    <t>51513500040850003762</t>
  </si>
  <si>
    <t>VVL83629</t>
  </si>
  <si>
    <t>51513500040850003763</t>
  </si>
  <si>
    <t>VVL83630</t>
  </si>
  <si>
    <t>51513500040850003765</t>
  </si>
  <si>
    <t>VVL83632</t>
  </si>
  <si>
    <t>51513500040850003767</t>
  </si>
  <si>
    <t>VVL83634</t>
  </si>
  <si>
    <t>51513500040850003785</t>
  </si>
  <si>
    <t>VVL83652</t>
  </si>
  <si>
    <t>51513500040850003797</t>
  </si>
  <si>
    <t>VVL83664</t>
  </si>
  <si>
    <t>51513500040850003429</t>
  </si>
  <si>
    <t>SVVL83737</t>
  </si>
  <si>
    <t>51513500040850003434</t>
  </si>
  <si>
    <t>SVVL83747</t>
  </si>
  <si>
    <t>51513500040850003439</t>
  </si>
  <si>
    <t>SVVL83753</t>
  </si>
  <si>
    <t>51513500040850003442</t>
  </si>
  <si>
    <t>SVVL83756</t>
  </si>
  <si>
    <t>51513500040850003451</t>
  </si>
  <si>
    <t>SVVL83765</t>
  </si>
  <si>
    <t>51513500040850003458</t>
  </si>
  <si>
    <t>SVVL83778</t>
  </si>
  <si>
    <t>51513500040850003460</t>
  </si>
  <si>
    <t>SVVL83781</t>
  </si>
  <si>
    <t>51513500040850003463</t>
  </si>
  <si>
    <t>SVVL83789</t>
  </si>
  <si>
    <t>51513500040850003817</t>
  </si>
  <si>
    <t>VVM27115</t>
  </si>
  <si>
    <t>51513500040850003846</t>
  </si>
  <si>
    <t>VVM27417</t>
  </si>
  <si>
    <t>51513500040850003851</t>
  </si>
  <si>
    <t>VVM27422</t>
  </si>
  <si>
    <t>51513500040850003859</t>
  </si>
  <si>
    <t>VVM27431</t>
  </si>
  <si>
    <t>51513500040850003885</t>
  </si>
  <si>
    <t>VVM27458</t>
  </si>
  <si>
    <t>51513500040850003908</t>
  </si>
  <si>
    <t>VVM27670</t>
  </si>
  <si>
    <t>51513500040850003909</t>
  </si>
  <si>
    <t>VVM27862</t>
  </si>
  <si>
    <t>51513500040850003955</t>
  </si>
  <si>
    <t>VVM28265</t>
  </si>
  <si>
    <t>51513500040850003966</t>
  </si>
  <si>
    <t>VVM28278</t>
  </si>
  <si>
    <t>51513500040850003970</t>
  </si>
  <si>
    <t>VVM28283</t>
  </si>
  <si>
    <t>51513500040850003985</t>
  </si>
  <si>
    <t>VVM28308</t>
  </si>
  <si>
    <t>51513500040850003988</t>
  </si>
  <si>
    <t>VVM28311</t>
  </si>
  <si>
    <t>51513500040850003989</t>
  </si>
  <si>
    <t>VVM28312</t>
  </si>
  <si>
    <t>51513500041630000507</t>
  </si>
  <si>
    <t>UPS</t>
  </si>
  <si>
    <t>CYBERPOWER MODELO CP1000AVRLCD</t>
  </si>
  <si>
    <t>CYGLZ2000283</t>
  </si>
  <si>
    <t>51513500041630000516</t>
  </si>
  <si>
    <t>CYGLZ2000468</t>
  </si>
  <si>
    <t>51513500041630000526</t>
  </si>
  <si>
    <t>CYGLZ2000479</t>
  </si>
  <si>
    <t>51513500041630000530</t>
  </si>
  <si>
    <t>CYGLZ2000485</t>
  </si>
  <si>
    <t>51513500041630000535</t>
  </si>
  <si>
    <t>CYGLZ2000490</t>
  </si>
  <si>
    <t>51513500041630000542</t>
  </si>
  <si>
    <t>CYGLZ2000497</t>
  </si>
  <si>
    <t>51513500041630000554</t>
  </si>
  <si>
    <t>CYGLZ2000509</t>
  </si>
  <si>
    <t>51513500041630000557</t>
  </si>
  <si>
    <t>CYGLZ2000512</t>
  </si>
  <si>
    <t>51513500041630000578</t>
  </si>
  <si>
    <t>CYGLZ2000533</t>
  </si>
  <si>
    <t>51513500041630000589</t>
  </si>
  <si>
    <t>CYGMV2001837</t>
  </si>
  <si>
    <t>51513500041630000596</t>
  </si>
  <si>
    <t>CYGMV2001968</t>
  </si>
  <si>
    <t>51513500041630000598</t>
  </si>
  <si>
    <t>CYGMV2001972</t>
  </si>
  <si>
    <t>51513500041630000620</t>
  </si>
  <si>
    <t>CYGMV2002027</t>
  </si>
  <si>
    <t>51513500041630000642</t>
  </si>
  <si>
    <t>CYGMV2002259</t>
  </si>
  <si>
    <t>51513500041630000680</t>
  </si>
  <si>
    <t>CYGMV2002726</t>
  </si>
  <si>
    <t>51513500041630000683</t>
  </si>
  <si>
    <t>CYGMV2002927</t>
  </si>
  <si>
    <t>51513500041630000691</t>
  </si>
  <si>
    <t>CYGMV2002939</t>
  </si>
  <si>
    <t>51513500041630000694</t>
  </si>
  <si>
    <t>CYGMV2002945</t>
  </si>
  <si>
    <t>51513500041630000696</t>
  </si>
  <si>
    <t>CYGMV2002948</t>
  </si>
  <si>
    <t>51513500041630000714</t>
  </si>
  <si>
    <t>CYGMV2002971</t>
  </si>
  <si>
    <t>51513500041630000748</t>
  </si>
  <si>
    <t>CYGMV2003007</t>
  </si>
  <si>
    <t>51513500041630000751</t>
  </si>
  <si>
    <t>CYGMV2003010</t>
  </si>
  <si>
    <t>51513500041630000758</t>
  </si>
  <si>
    <t>CYGMV2003138</t>
  </si>
  <si>
    <t>51513500041630000767</t>
  </si>
  <si>
    <t>CYGMV2003743</t>
  </si>
  <si>
    <t>51513500041630000770</t>
  </si>
  <si>
    <t>CYGMV2003746</t>
  </si>
  <si>
    <t>51513500041630000783</t>
  </si>
  <si>
    <t>CYGMV2003762</t>
  </si>
  <si>
    <t>51513500041630000792</t>
  </si>
  <si>
    <t>CYGMV2003774</t>
  </si>
  <si>
    <t>51513500041630000794</t>
  </si>
  <si>
    <t>CYGMV2003777</t>
  </si>
  <si>
    <t>51513500041630000810</t>
  </si>
  <si>
    <t>CYGMV2003793</t>
  </si>
  <si>
    <t>51513500041630000824</t>
  </si>
  <si>
    <t>CYGMV2003809</t>
  </si>
  <si>
    <t>51513500041630000825</t>
  </si>
  <si>
    <t>CYGMV2003810</t>
  </si>
  <si>
    <t>51513500041630000829</t>
  </si>
  <si>
    <t>CYGMV2003814</t>
  </si>
  <si>
    <t>51513500041630000849</t>
  </si>
  <si>
    <t>CYGMV2004281</t>
  </si>
  <si>
    <t>51513500041630000867</t>
  </si>
  <si>
    <t>CYGMV2004303</t>
  </si>
  <si>
    <t>51513500041630000891</t>
  </si>
  <si>
    <t>CYGMV2004327</t>
  </si>
  <si>
    <t>51513500041630000896</t>
  </si>
  <si>
    <t>CYGMV2004332</t>
  </si>
  <si>
    <t>51513500041630000904</t>
  </si>
  <si>
    <t>CYGMV2004340</t>
  </si>
  <si>
    <t>51513500041630000905</t>
  </si>
  <si>
    <t>CYGMV2004341</t>
  </si>
  <si>
    <t>51513500041630000908</t>
  </si>
  <si>
    <t>CYGMV2004344</t>
  </si>
  <si>
    <t>51513500041630000912</t>
  </si>
  <si>
    <t>CYGMV2004348</t>
  </si>
  <si>
    <t>51513500041630000917</t>
  </si>
  <si>
    <t>CYGMV2004353</t>
  </si>
  <si>
    <t>51513500041630000936</t>
  </si>
  <si>
    <t>CYGMV2005189</t>
  </si>
  <si>
    <t>51513500041630000939</t>
  </si>
  <si>
    <t>CYGMV2005192</t>
  </si>
  <si>
    <t>51513500041630000940</t>
  </si>
  <si>
    <t>CYGMV2005193</t>
  </si>
  <si>
    <t>51513500041630000944</t>
  </si>
  <si>
    <t>CYGMV2005198</t>
  </si>
  <si>
    <t>51513500041630000952</t>
  </si>
  <si>
    <t>CYGMV2005207</t>
  </si>
  <si>
    <t>51513500041630000972</t>
  </si>
  <si>
    <t>CYGMV2005230</t>
  </si>
  <si>
    <t>51513500041630000979</t>
  </si>
  <si>
    <t>CYGMV2005237</t>
  </si>
  <si>
    <t>51513500041630000985</t>
  </si>
  <si>
    <t>CYGMV2005243</t>
  </si>
  <si>
    <t>51513500041630000994</t>
  </si>
  <si>
    <t>CYGMV2005252</t>
  </si>
  <si>
    <t>51513500041630001012</t>
  </si>
  <si>
    <t>CYGMV2005271</t>
  </si>
  <si>
    <t>51513500041630001032</t>
  </si>
  <si>
    <t>CYGMV2005298</t>
  </si>
  <si>
    <t>51513500041630001033</t>
  </si>
  <si>
    <t>CYGMV2005299</t>
  </si>
  <si>
    <t>51513500041630001043</t>
  </si>
  <si>
    <t>CYGMV2005312</t>
  </si>
  <si>
    <t>51513500041630001046</t>
  </si>
  <si>
    <t>CYGMV2005315</t>
  </si>
  <si>
    <t>51513500041630001051</t>
  </si>
  <si>
    <t>CYGMV2005320</t>
  </si>
  <si>
    <t>51513500041630001096</t>
  </si>
  <si>
    <t>CYGMV2005402</t>
  </si>
  <si>
    <t>51513500041630001120</t>
  </si>
  <si>
    <t>CYGMV2005436</t>
  </si>
  <si>
    <t>51513500041630001149</t>
  </si>
  <si>
    <t>CYGMV2005610</t>
  </si>
  <si>
    <t>51513500041630001162</t>
  </si>
  <si>
    <t>CYGMV2005624</t>
  </si>
  <si>
    <t>51513500041630001169</t>
  </si>
  <si>
    <t>CYGMV2005631</t>
  </si>
  <si>
    <t>51513500041630001173</t>
  </si>
  <si>
    <t>CYGMV2005636</t>
  </si>
  <si>
    <t>51513500041630001174</t>
  </si>
  <si>
    <t>CYGMV2005639</t>
  </si>
  <si>
    <t>51513500041630001182</t>
  </si>
  <si>
    <t>CYGMV2005648</t>
  </si>
  <si>
    <t>51513500041630001183</t>
  </si>
  <si>
    <t>CYGMV2005649</t>
  </si>
  <si>
    <t>51513500041630001186</t>
  </si>
  <si>
    <t>CYGMV2005653</t>
  </si>
  <si>
    <t>51513500041630001189</t>
  </si>
  <si>
    <t>CYGMV2005656</t>
  </si>
  <si>
    <t>51513500041630001191</t>
  </si>
  <si>
    <t>CYGMV2005660</t>
  </si>
  <si>
    <t>51513500041630001194</t>
  </si>
  <si>
    <t>CYGMV2005663</t>
  </si>
  <si>
    <t>51513500041630001195</t>
  </si>
  <si>
    <t>CYGMV2005664</t>
  </si>
  <si>
    <t>51513500041630001203</t>
  </si>
  <si>
    <t>CYGMV2005672</t>
  </si>
  <si>
    <t>51513500041630001205</t>
  </si>
  <si>
    <t>CYGMV2005674</t>
  </si>
  <si>
    <t>51513500041630001210</t>
  </si>
  <si>
    <t>CYGMV2005679</t>
  </si>
  <si>
    <t>51513500041630001220</t>
  </si>
  <si>
    <t>CYGMV2005689</t>
  </si>
  <si>
    <t>51513500041630001221</t>
  </si>
  <si>
    <t>CYGMV2005690</t>
  </si>
  <si>
    <t>51513500041630001223</t>
  </si>
  <si>
    <t>CYGMV2005692</t>
  </si>
  <si>
    <t>51513500041630001226</t>
  </si>
  <si>
    <t>CYGMV2005695</t>
  </si>
  <si>
    <t>51513500041630001232</t>
  </si>
  <si>
    <t>BODEGA</t>
  </si>
  <si>
    <t>CYGMV2005701</t>
  </si>
  <si>
    <t>51513500041630001234</t>
  </si>
  <si>
    <t>CYGMV2005703</t>
  </si>
  <si>
    <t>51513500041630001235</t>
  </si>
  <si>
    <t>CYGMV2005704</t>
  </si>
  <si>
    <t>51513500041630001239</t>
  </si>
  <si>
    <t>CYGMV2005708</t>
  </si>
  <si>
    <t>51513500041630001243</t>
  </si>
  <si>
    <t>CYGMV2005712</t>
  </si>
  <si>
    <t>51513500041630001253</t>
  </si>
  <si>
    <t>CYGMV2005724</t>
  </si>
  <si>
    <t>51513500041630001277</t>
  </si>
  <si>
    <t>CYGMV2005755</t>
  </si>
  <si>
    <t>51513500041630001278</t>
  </si>
  <si>
    <t>CYGMV2005756</t>
  </si>
  <si>
    <t>51513500041630001290</t>
  </si>
  <si>
    <t>CYGMV2005768</t>
  </si>
  <si>
    <t>51513500041630001292</t>
  </si>
  <si>
    <t>CYGMV2005770</t>
  </si>
  <si>
    <t>51513500041630001299</t>
  </si>
  <si>
    <t>CYGMV2005777</t>
  </si>
  <si>
    <t>51513500041630001302</t>
  </si>
  <si>
    <t>CYGMV2005780</t>
  </si>
  <si>
    <t>51513500041630001307</t>
  </si>
  <si>
    <t>CYGMV2005787</t>
  </si>
  <si>
    <t>51513500041630001308</t>
  </si>
  <si>
    <t>CYGMV2005788</t>
  </si>
  <si>
    <t>51513500041630001327</t>
  </si>
  <si>
    <t>CYGMV2005809</t>
  </si>
  <si>
    <t>51513500041630001339</t>
  </si>
  <si>
    <t>CYGMV2005821</t>
  </si>
  <si>
    <t>51513500041630001340</t>
  </si>
  <si>
    <t>CYGMV2005822</t>
  </si>
  <si>
    <t>51513500041630001349</t>
  </si>
  <si>
    <t>CYGMV2005835</t>
  </si>
  <si>
    <t>51513500041630001357</t>
  </si>
  <si>
    <t>CYGMV2005844</t>
  </si>
  <si>
    <t>51513500041630001363</t>
  </si>
  <si>
    <t>CYGMV2005850</t>
  </si>
  <si>
    <t>51513500041630001371</t>
  </si>
  <si>
    <t>CYGMV2005858</t>
  </si>
  <si>
    <t>51513500041630001382</t>
  </si>
  <si>
    <t>CYGMV2005869</t>
  </si>
  <si>
    <t>51513500041630001402</t>
  </si>
  <si>
    <t>CYGMX2000821</t>
  </si>
  <si>
    <t>51513500041630001403</t>
  </si>
  <si>
    <t>CYGMX2000822</t>
  </si>
  <si>
    <t>51513500040630000173</t>
  </si>
  <si>
    <t>MONOCROMÁTICA</t>
  </si>
  <si>
    <t>MULTIFUNCIONAL MONOCROMATICA  LEXMARK MOD. MX522ADHE</t>
  </si>
  <si>
    <t>S701730340Y4GL</t>
  </si>
  <si>
    <t>51513500040630000182</t>
  </si>
  <si>
    <t>S701730840Y9V2</t>
  </si>
  <si>
    <t>51513500040630000218</t>
  </si>
  <si>
    <t>S701731040YC40</t>
  </si>
  <si>
    <t>51513500040630000224</t>
  </si>
  <si>
    <t>S701731040YC5M</t>
  </si>
  <si>
    <t>51513500040630000243</t>
  </si>
  <si>
    <t>S701731440YP03</t>
  </si>
  <si>
    <t>51513500040630000260</t>
  </si>
  <si>
    <t>S701732040YXC2</t>
  </si>
  <si>
    <t>51513500040630000265</t>
  </si>
  <si>
    <t>S701732040YY2X</t>
  </si>
  <si>
    <t>51513500040630000266</t>
  </si>
  <si>
    <t>S701732040YY31</t>
  </si>
  <si>
    <t>51513500040630000286</t>
  </si>
  <si>
    <t>S701732140YYMZ</t>
  </si>
  <si>
    <t>51513500040630000287</t>
  </si>
  <si>
    <t>S701732140YYN0</t>
  </si>
  <si>
    <t>51513500040630000296</t>
  </si>
  <si>
    <t>S701732140YYNZ</t>
  </si>
  <si>
    <t>51513500040630000304</t>
  </si>
  <si>
    <t>COLOR</t>
  </si>
  <si>
    <t>MULTIFUNCIONAL MONOCROMATICA  LEXMARK MOD. CX522</t>
  </si>
  <si>
    <t>S752921614HY07</t>
  </si>
  <si>
    <t>51513500040630000305</t>
  </si>
  <si>
    <t>S752923014MYY6</t>
  </si>
  <si>
    <t>51513500040630000306</t>
  </si>
  <si>
    <t>S752923314NWB2</t>
  </si>
  <si>
    <t>51513500040630000308</t>
  </si>
  <si>
    <t>S752923314NWBD</t>
  </si>
  <si>
    <t>51513500040630000310</t>
  </si>
  <si>
    <t>S752923314NWBM</t>
  </si>
  <si>
    <t>51513500040630000311</t>
  </si>
  <si>
    <t>S752923314NWC4</t>
  </si>
  <si>
    <t>51513500040630000318</t>
  </si>
  <si>
    <t>S752923314NX2X</t>
  </si>
  <si>
    <t>51513500040630000319</t>
  </si>
  <si>
    <t>S752923314NX59</t>
  </si>
  <si>
    <t>51513500040630000321</t>
  </si>
  <si>
    <t>S752923314NXCM</t>
  </si>
  <si>
    <t>51513500040630000323</t>
  </si>
  <si>
    <t>S752923314NXD5</t>
  </si>
  <si>
    <t>51513500040630000351</t>
  </si>
  <si>
    <t>S752923414P277</t>
  </si>
  <si>
    <t>51513500040630000359</t>
  </si>
  <si>
    <t>S752923414P299</t>
  </si>
  <si>
    <t>51513500040630000361</t>
  </si>
  <si>
    <t>S752923414P29R</t>
  </si>
  <si>
    <t>51513500040630000362</t>
  </si>
  <si>
    <t>S752923414P2B2</t>
  </si>
  <si>
    <t>51513500040630000364</t>
  </si>
  <si>
    <t>S752923414P2B6</t>
  </si>
  <si>
    <t>51513500040630000372</t>
  </si>
  <si>
    <t>S752923414P2NP</t>
  </si>
  <si>
    <t>51513500040630000437</t>
  </si>
  <si>
    <t>S752923414P4RD</t>
  </si>
  <si>
    <t>51513500040630000438</t>
  </si>
  <si>
    <t>S752923414P4T8</t>
  </si>
  <si>
    <t>51513500040630000439</t>
  </si>
  <si>
    <t>S752923514PCM8</t>
  </si>
  <si>
    <t>51513500040630000441</t>
  </si>
  <si>
    <t>S752923514PCW1</t>
  </si>
  <si>
    <t>51513500040630000445</t>
  </si>
  <si>
    <t>S752923514PCZT</t>
  </si>
  <si>
    <t>51513500040630000447</t>
  </si>
  <si>
    <t>S752923514PD08</t>
  </si>
  <si>
    <t>51513500040630000450</t>
  </si>
  <si>
    <t>S752923514PD54</t>
  </si>
  <si>
    <t>51513500040630000453</t>
  </si>
  <si>
    <t>S752923514PDB1</t>
  </si>
  <si>
    <t>51513500040630000471</t>
  </si>
  <si>
    <t>S752923514PDP2</t>
  </si>
  <si>
    <t>51513500040630000473</t>
  </si>
  <si>
    <t>S752923514PDPW</t>
  </si>
  <si>
    <t>51513500040630000482</t>
  </si>
  <si>
    <t>S752923514PDT1</t>
  </si>
  <si>
    <t>51513500040630000483</t>
  </si>
  <si>
    <t>S752923514PDT7</t>
  </si>
  <si>
    <t>51513500041260000821</t>
  </si>
  <si>
    <t>KODAK S200F</t>
  </si>
  <si>
    <t>70132314</t>
  </si>
  <si>
    <t>51513500041260000811</t>
  </si>
  <si>
    <t>70132342</t>
  </si>
  <si>
    <t>51513500041260000808</t>
  </si>
  <si>
    <t>70132344</t>
  </si>
  <si>
    <t>51513500041260000813</t>
  </si>
  <si>
    <t>70132351</t>
  </si>
  <si>
    <t>51513500041260000775</t>
  </si>
  <si>
    <t>70132378</t>
  </si>
  <si>
    <t>51513500041260000749</t>
  </si>
  <si>
    <t>70132441</t>
  </si>
  <si>
    <t>51513500041260000881</t>
  </si>
  <si>
    <t>70132503</t>
  </si>
  <si>
    <t>51513500041260000773</t>
  </si>
  <si>
    <t>70132560</t>
  </si>
  <si>
    <t>51513500041260000797</t>
  </si>
  <si>
    <t>70135556</t>
  </si>
  <si>
    <t>51513500041260000905</t>
  </si>
  <si>
    <t>70136541</t>
  </si>
  <si>
    <t>51513500041260000872</t>
  </si>
  <si>
    <t>70136881</t>
  </si>
  <si>
    <t>51513500042820000009</t>
  </si>
  <si>
    <t>PROYECTOR</t>
  </si>
  <si>
    <t>BENQ MW560</t>
  </si>
  <si>
    <t>PD25P01588000</t>
  </si>
  <si>
    <t>51513500042820000012</t>
  </si>
  <si>
    <t>PD25P01591000</t>
  </si>
  <si>
    <t>51513500042820000016</t>
  </si>
  <si>
    <t>PD25P01598000</t>
  </si>
  <si>
    <t>51513500042820000022</t>
  </si>
  <si>
    <t>PD25P01605000</t>
  </si>
  <si>
    <t>51513500042820000025</t>
  </si>
  <si>
    <t>PD25P01608000</t>
  </si>
  <si>
    <t>51513500042820000027</t>
  </si>
  <si>
    <t>PD25P01610000</t>
  </si>
  <si>
    <t>51513500042820000032</t>
  </si>
  <si>
    <t>PD25P01615000</t>
  </si>
  <si>
    <t>51513500042820000033</t>
  </si>
  <si>
    <t>PD25P01616000</t>
  </si>
  <si>
    <t>51513500042820000057</t>
  </si>
  <si>
    <t>PD25P01640000</t>
  </si>
  <si>
    <t>51513500042820000063</t>
  </si>
  <si>
    <t>PD25P01646000</t>
  </si>
  <si>
    <t>51513500042820000064</t>
  </si>
  <si>
    <t>PD25P01647000</t>
  </si>
  <si>
    <t>51513500042820000068</t>
  </si>
  <si>
    <t>PD25P01651000</t>
  </si>
  <si>
    <t>51513500042820000075</t>
  </si>
  <si>
    <t>PD25P01658000</t>
  </si>
  <si>
    <t>51513500042820000079</t>
  </si>
  <si>
    <t>PD25P01662000</t>
  </si>
  <si>
    <t>51513500042820000080</t>
  </si>
  <si>
    <t>PD25P01663000</t>
  </si>
  <si>
    <t>51513500042820000086</t>
  </si>
  <si>
    <t>PD25P01669000</t>
  </si>
  <si>
    <t>51513500042820000087</t>
  </si>
  <si>
    <t>PD25P01670000</t>
  </si>
  <si>
    <t>51513500042820000092</t>
  </si>
  <si>
    <t>PD25P01675000</t>
  </si>
  <si>
    <t>51513500042820000096</t>
  </si>
  <si>
    <t>PD25P01679000</t>
  </si>
  <si>
    <t>51513500042820000099</t>
  </si>
  <si>
    <t>PD25P01682000</t>
  </si>
  <si>
    <t>51513500042820000116</t>
  </si>
  <si>
    <t>PD25P01699000</t>
  </si>
  <si>
    <t>51513500042820000118</t>
  </si>
  <si>
    <t>PD25P01701000</t>
  </si>
  <si>
    <t>51513500042820000120</t>
  </si>
  <si>
    <t>C.I.1195/2024</t>
  </si>
  <si>
    <t>PD25P01703000</t>
  </si>
  <si>
    <t>51513500042820000133</t>
  </si>
  <si>
    <t>PD25P01718000</t>
  </si>
  <si>
    <t>51513500042820000138</t>
  </si>
  <si>
    <t>PD25P01723000</t>
  </si>
  <si>
    <t>51513500042820000139</t>
  </si>
  <si>
    <t>PD25P01725000</t>
  </si>
  <si>
    <t>52113500060370000158</t>
  </si>
  <si>
    <t>EPSON X49</t>
  </si>
  <si>
    <t>X8B40700393</t>
  </si>
  <si>
    <t>51513500042840000150</t>
  </si>
  <si>
    <t>TV</t>
  </si>
  <si>
    <t>TV LG 55" MOD. 55UQ751C0SF</t>
  </si>
  <si>
    <t>307RMBW0T197</t>
  </si>
  <si>
    <t>51513500042840000021</t>
  </si>
  <si>
    <t>307RMCJ0S883</t>
  </si>
  <si>
    <t>51513500042840000099</t>
  </si>
  <si>
    <t>307RMCJ0T059</t>
  </si>
  <si>
    <t>51513500042840000145</t>
  </si>
  <si>
    <t>307RMDZ0T114</t>
  </si>
  <si>
    <t>51513500042840000120</t>
  </si>
  <si>
    <t>307RMEN0T164</t>
  </si>
  <si>
    <t>51513500042840000074</t>
  </si>
  <si>
    <t>307RMFP0S851</t>
  </si>
  <si>
    <t>51513500042840000127</t>
  </si>
  <si>
    <t>307RMJF0T028</t>
  </si>
  <si>
    <t>51513500042840000035</t>
  </si>
  <si>
    <t>307RMKU0S869</t>
  </si>
  <si>
    <t>51513500042840000046</t>
  </si>
  <si>
    <t>307RMLM0S840</t>
  </si>
  <si>
    <t>51513500042840000014</t>
  </si>
  <si>
    <t>307RMMD0S891</t>
  </si>
  <si>
    <t>51513500042840000071</t>
  </si>
  <si>
    <t>307RMRH0S854</t>
  </si>
  <si>
    <t>51513500042840000125</t>
  </si>
  <si>
    <t>307RMRH0T030</t>
  </si>
  <si>
    <t>51513500042840000162</t>
  </si>
  <si>
    <t>307RMTT0T185</t>
  </si>
  <si>
    <t>51513500042840000030</t>
  </si>
  <si>
    <t>307RMXX0S874</t>
  </si>
  <si>
    <t>51513500042840000007</t>
  </si>
  <si>
    <t>307RMXX0S898</t>
  </si>
  <si>
    <t>51513500042840000130</t>
  </si>
  <si>
    <t>307RMXX0T026</t>
  </si>
  <si>
    <t>51513500042840000144</t>
  </si>
  <si>
    <t>307RMYA0T010</t>
  </si>
  <si>
    <t>51513500042840000041</t>
  </si>
  <si>
    <t>307RMZL0S981</t>
  </si>
  <si>
    <t>51513500042830000030</t>
  </si>
  <si>
    <t>DENUNCIA</t>
  </si>
  <si>
    <t>TABLET</t>
  </si>
  <si>
    <t>LENOVO M10 (3RD GEN) TB328FU</t>
  </si>
  <si>
    <t>HGT7Q72K</t>
  </si>
  <si>
    <t>51513500042830000034</t>
  </si>
  <si>
    <t>HGT7Q738</t>
  </si>
  <si>
    <t>51513500042830000066</t>
  </si>
  <si>
    <t>HGT7QABP</t>
  </si>
  <si>
    <t>51513500042830000070</t>
  </si>
  <si>
    <t>HGT7QACE</t>
  </si>
  <si>
    <t>51513500042830000075</t>
  </si>
  <si>
    <t>HGT7QACV</t>
  </si>
  <si>
    <t>51513500042830000090</t>
  </si>
  <si>
    <t>HGT7QMMN</t>
  </si>
  <si>
    <t>51513500042830000094</t>
  </si>
  <si>
    <t>HGT7QMND</t>
  </si>
  <si>
    <t>51513500042830000102</t>
  </si>
  <si>
    <t>HGT7QPC7</t>
  </si>
  <si>
    <t>51513500042830000109</t>
  </si>
  <si>
    <t>HGT7QQXG</t>
  </si>
  <si>
    <t>51513500042830000110</t>
  </si>
  <si>
    <t>HGT7QQXH</t>
  </si>
  <si>
    <t>51513500042830000111</t>
  </si>
  <si>
    <t>HGT7QQXM</t>
  </si>
  <si>
    <t>51513500042830000129</t>
  </si>
  <si>
    <t>HGT7QSPH</t>
  </si>
  <si>
    <t>51513500041250000097</t>
  </si>
  <si>
    <t>AP</t>
  </si>
  <si>
    <t>CISCO RV160W</t>
  </si>
  <si>
    <t>DNI2451A0L3</t>
  </si>
  <si>
    <t>51513500041250000137</t>
  </si>
  <si>
    <t>DNI2451A0NA</t>
  </si>
  <si>
    <t>51513500041250000129</t>
  </si>
  <si>
    <t>DNI2451A0Q6</t>
  </si>
  <si>
    <t>51513500041250000110</t>
  </si>
  <si>
    <t>DNI2451A0RE</t>
  </si>
  <si>
    <t>51513500041250000047</t>
  </si>
  <si>
    <t>DNI2451A0SU</t>
  </si>
  <si>
    <t>51513500041250000105</t>
  </si>
  <si>
    <t>DNI2451A0VU</t>
  </si>
  <si>
    <t>51513500041250000043</t>
  </si>
  <si>
    <t>DNI2451A10Q</t>
  </si>
  <si>
    <t>51513500041250000094</t>
  </si>
  <si>
    <t>DNI2451A111</t>
  </si>
  <si>
    <t>51513500041250000073</t>
  </si>
  <si>
    <t>DNI2451A11E</t>
  </si>
  <si>
    <t>51513500041250000066</t>
  </si>
  <si>
    <t>DNI2451A13N</t>
  </si>
  <si>
    <t>51513500041250000067</t>
  </si>
  <si>
    <t>DNI2451A0TZ</t>
  </si>
  <si>
    <t>51513500041250000069</t>
  </si>
  <si>
    <t>DNI2451A0UA</t>
  </si>
  <si>
    <t>51513500041250000091</t>
  </si>
  <si>
    <t>DNI2451A0WM</t>
  </si>
  <si>
    <t>51513500040010000062</t>
  </si>
  <si>
    <t>HUAWEI AIR ENGINE 6761</t>
  </si>
  <si>
    <t>2102353VUX10P8100186</t>
  </si>
  <si>
    <t>51513500040010000077</t>
  </si>
  <si>
    <t>2102353VUXW0P6000224</t>
  </si>
  <si>
    <t>51513500040010000110</t>
  </si>
  <si>
    <t>2102353VUX10P8100229</t>
  </si>
  <si>
    <t>51513500040010000115</t>
  </si>
  <si>
    <t>2102353VUX10P8100486</t>
  </si>
  <si>
    <t>51513500040280000471</t>
  </si>
  <si>
    <t>IMAC</t>
  </si>
  <si>
    <t>PC IMAC 24” A2438</t>
  </si>
  <si>
    <t>SC02HG2ZWQ6W2</t>
  </si>
  <si>
    <t>51513500040280000472</t>
  </si>
  <si>
    <t>SC02J426LQ6W2</t>
  </si>
  <si>
    <t>51513500040280000469</t>
  </si>
  <si>
    <t>SC02J4282Q6W2</t>
  </si>
  <si>
    <t>51513500040280000473</t>
  </si>
  <si>
    <t>SC02J42ARQ6W2</t>
  </si>
  <si>
    <t>51513500040280000468</t>
  </si>
  <si>
    <t>SC02J42ESQ6W2</t>
  </si>
  <si>
    <t>51513500040280000470</t>
  </si>
  <si>
    <t>SC02J42JWQ6W2</t>
  </si>
  <si>
    <t>51513500040280000464</t>
  </si>
  <si>
    <t>SC02J50ADQ6W2</t>
  </si>
  <si>
    <t>51513500040280000466</t>
  </si>
  <si>
    <t>SC02J50MSQ6W2</t>
  </si>
  <si>
    <t>51513500040280000467</t>
  </si>
  <si>
    <t>SC02J50R5Q6W2</t>
  </si>
  <si>
    <t>51513500040730001309</t>
  </si>
  <si>
    <t>MACBOOK PRO</t>
  </si>
  <si>
    <t>LAPTOP MACBOOK PRO 16” A2780</t>
  </si>
  <si>
    <t>SGKG711F0HP</t>
  </si>
  <si>
    <t>51513500040730001310</t>
  </si>
  <si>
    <t>SVCKF6NM6J1</t>
  </si>
  <si>
    <t>51513500040730001311</t>
  </si>
  <si>
    <t>SXHYWY3D9PG</t>
  </si>
  <si>
    <t>51513500040730001563</t>
  </si>
  <si>
    <t>LAP TOUCH</t>
  </si>
  <si>
    <t>THINKPAD L15 GEN4 MOD. S3A000</t>
  </si>
  <si>
    <t>PW077XMF</t>
  </si>
  <si>
    <t>51513500040730001575</t>
  </si>
  <si>
    <t>PW077XNL</t>
  </si>
  <si>
    <t>51513500040730001327</t>
  </si>
  <si>
    <t>36811/2024</t>
  </si>
  <si>
    <t>PW077XNR</t>
  </si>
  <si>
    <t>51513500040730001329</t>
  </si>
  <si>
    <t>PW077XNY</t>
  </si>
  <si>
    <t>51513500040730001832</t>
  </si>
  <si>
    <t>D-I/46010/2024</t>
  </si>
  <si>
    <t>PW077XPB</t>
  </si>
  <si>
    <t>51513500040730001336</t>
  </si>
  <si>
    <t>PW077XPN</t>
  </si>
  <si>
    <t>51513500040730001838</t>
  </si>
  <si>
    <t>PW077XPX</t>
  </si>
  <si>
    <t>51513500040730001339</t>
  </si>
  <si>
    <t>PW077XPY</t>
  </si>
  <si>
    <t>51513500040730001342</t>
  </si>
  <si>
    <t>PW077XQ8</t>
  </si>
  <si>
    <t>51513500040730001844</t>
  </si>
  <si>
    <t>PW077XQH</t>
  </si>
  <si>
    <t>51513500040730002038</t>
  </si>
  <si>
    <t>PW077XQJ</t>
  </si>
  <si>
    <t>51513500040730001356</t>
  </si>
  <si>
    <t>PW077XRL</t>
  </si>
  <si>
    <t>51513500040730001622</t>
  </si>
  <si>
    <t>PW077XT5</t>
  </si>
  <si>
    <t>51513500040730001378</t>
  </si>
  <si>
    <t>PW078D6H</t>
  </si>
  <si>
    <t>51513500040730002041</t>
  </si>
  <si>
    <t>PW078D6P</t>
  </si>
  <si>
    <t>51513500040730001792</t>
  </si>
  <si>
    <t>PW078D76</t>
  </si>
  <si>
    <t>51513500040730001885</t>
  </si>
  <si>
    <t>PW078D7D</t>
  </si>
  <si>
    <t>51513500040730001637</t>
  </si>
  <si>
    <t>PW078D7J</t>
  </si>
  <si>
    <t>51513500040730001643</t>
  </si>
  <si>
    <t>PW078D85</t>
  </si>
  <si>
    <t>51513500040730001652</t>
  </si>
  <si>
    <t>PW078D90</t>
  </si>
  <si>
    <t>51513500040730001544</t>
  </si>
  <si>
    <t>PW078D92</t>
  </si>
  <si>
    <t>51513500040730001405</t>
  </si>
  <si>
    <t>PW078D99</t>
  </si>
  <si>
    <t>51513500040730001918</t>
  </si>
  <si>
    <t>PW078DAK</t>
  </si>
  <si>
    <t>51513500040730001674</t>
  </si>
  <si>
    <t>PW078DB4</t>
  </si>
  <si>
    <t>51513500040730001924</t>
  </si>
  <si>
    <t>PW078DB5</t>
  </si>
  <si>
    <t>51513500040730001676</t>
  </si>
  <si>
    <t>46035/2024/J</t>
  </si>
  <si>
    <t>PW078DBA</t>
  </si>
  <si>
    <t>51513500040730001432</t>
  </si>
  <si>
    <t>PW078DBV</t>
  </si>
  <si>
    <t>51513500040730002045</t>
  </si>
  <si>
    <t>PW078DBY</t>
  </si>
  <si>
    <t>51513500040730001796</t>
  </si>
  <si>
    <t>PW078DCB</t>
  </si>
  <si>
    <t>51513500040730002046</t>
  </si>
  <si>
    <t>PW078DCK</t>
  </si>
  <si>
    <t>51513500040730001939</t>
  </si>
  <si>
    <t>PW078DCN</t>
  </si>
  <si>
    <t>51513500040730001943</t>
  </si>
  <si>
    <t>PW078DD2</t>
  </si>
  <si>
    <t>51513500040730001700</t>
  </si>
  <si>
    <t>PW078DDW</t>
  </si>
  <si>
    <t>51513500040730001955</t>
  </si>
  <si>
    <t>PW078DEH</t>
  </si>
  <si>
    <t>51513500040730001969</t>
  </si>
  <si>
    <t>PW078DFV</t>
  </si>
  <si>
    <t>51513500040730001971</t>
  </si>
  <si>
    <t>PW078DG1</t>
  </si>
  <si>
    <t>51513500040730001981</t>
  </si>
  <si>
    <t>PW078DH7</t>
  </si>
  <si>
    <t>51513500040730001483</t>
  </si>
  <si>
    <t>PW078DHB</t>
  </si>
  <si>
    <t>51513500040730001555</t>
  </si>
  <si>
    <t>PW078DHP</t>
  </si>
  <si>
    <t>51513500040730001498</t>
  </si>
  <si>
    <t>PW078DJQ</t>
  </si>
  <si>
    <t>51513500040730002057</t>
  </si>
  <si>
    <t>PW078DKY</t>
  </si>
  <si>
    <t>51513500040730002058</t>
  </si>
  <si>
    <t>PW078EVV</t>
  </si>
  <si>
    <t>51513500040730001769</t>
  </si>
  <si>
    <t>PW078EVZ</t>
  </si>
  <si>
    <t>51513500040730002026</t>
  </si>
  <si>
    <t>PW078EWQ</t>
  </si>
  <si>
    <t>51513500040730001810</t>
  </si>
  <si>
    <t>PW078EWS</t>
  </si>
  <si>
    <t>51513500040730001781</t>
  </si>
  <si>
    <t>PW078EX9</t>
  </si>
  <si>
    <t>51513500040730002098</t>
  </si>
  <si>
    <t>THINKPAD L15 GEN4 MOD. S3A100</t>
  </si>
  <si>
    <t>SPW077YVH</t>
  </si>
  <si>
    <t>51513500040730002099</t>
  </si>
  <si>
    <t>PW077YVT</t>
  </si>
  <si>
    <t>51513500040730002084</t>
  </si>
  <si>
    <t>PW077YVW</t>
  </si>
  <si>
    <t>51513500040730002072</t>
  </si>
  <si>
    <t>PW077YWA</t>
  </si>
  <si>
    <t>51513500040730002107</t>
  </si>
  <si>
    <t>PW077YWJ</t>
  </si>
  <si>
    <t>01</t>
  </si>
  <si>
    <t>APPLE CINEMA 20"</t>
  </si>
  <si>
    <t>2A839179XMM</t>
  </si>
  <si>
    <t>2A83916GXMM</t>
  </si>
  <si>
    <t>APPLE LED 27"</t>
  </si>
  <si>
    <t>SC02NX0N4G3KC</t>
  </si>
  <si>
    <t>W8213080A6JL</t>
  </si>
  <si>
    <t>MAC</t>
  </si>
  <si>
    <t>MAC PRO DUAL 2.8 GHZ. QUAD CORE XEON, 4GB RAM, 500 GB DD, SERIAL ATA , T. VIDEO ATI RAEDON HD 2600 XT 256 MB, DVD-CD COMBO</t>
  </si>
  <si>
    <t>G884317XYK</t>
  </si>
  <si>
    <t>MACBOOK</t>
  </si>
  <si>
    <t>MACBOOK PRO MOD. MD318E/A CORE I7 2.2GHZ. 6MB CACHE L3 PROC. 4 NUCLEOS 4GB RAM DVR3 A1333 DD 500 GB PANTALLA PANORAMICA LED 15" 1440*900</t>
  </si>
  <si>
    <t>C02H72FEDV7L</t>
  </si>
  <si>
    <t>MULTIFUNCIONAL</t>
  </si>
  <si>
    <t>MOD. BIZHUB C3850 ESCANER COPIADORA IMPRESORA COLOR LAN</t>
  </si>
  <si>
    <t>A3GN011001723</t>
  </si>
  <si>
    <t>MOD. E231 23 PULGADAS LED 16:9 RES 1920 X 1080 - 60HZ</t>
  </si>
  <si>
    <t>6CM44405F</t>
  </si>
  <si>
    <t>MOD.RV415-A01 AMD E-350, 3GB RAM, 500 GB DD</t>
  </si>
  <si>
    <t>GZY393SB600491</t>
  </si>
  <si>
    <t>GZY393AB600598</t>
  </si>
  <si>
    <t>GZY393HB600912</t>
  </si>
  <si>
    <t>GZY393PB600607</t>
  </si>
  <si>
    <t>GZY393HB600343</t>
  </si>
  <si>
    <t>GZY393AB600641</t>
  </si>
  <si>
    <t>GZY393SB600247</t>
  </si>
  <si>
    <t>GZY393SB600558</t>
  </si>
  <si>
    <t>GZY393AB600836</t>
  </si>
  <si>
    <t>GZY393AB600551</t>
  </si>
  <si>
    <t>NO BREAK</t>
  </si>
  <si>
    <t>MODELO OMNISMART500 SEIS CONTACTOS</t>
  </si>
  <si>
    <t>2121KD0OM663800443</t>
  </si>
  <si>
    <t>2122KD0OM663800269</t>
  </si>
  <si>
    <t>2116JD0OM663800089</t>
  </si>
  <si>
    <t>2121KD0OM663800435</t>
  </si>
  <si>
    <t>9751ALRSM664100388</t>
  </si>
  <si>
    <t>2122KD0OM663800411</t>
  </si>
  <si>
    <t>9805ALRSM664100326</t>
  </si>
  <si>
    <t>2122KD0OM663800316</t>
  </si>
  <si>
    <t>2122KD0OM663800450</t>
  </si>
  <si>
    <t>2109JD0OM6638008664</t>
  </si>
  <si>
    <t>2109JD0OM6638008800</t>
  </si>
  <si>
    <t>2109JD0OM663808776</t>
  </si>
  <si>
    <t>2121KD0OM663800346</t>
  </si>
  <si>
    <t>2109JD0OM663800843</t>
  </si>
  <si>
    <t>2121KD0OM663800357</t>
  </si>
  <si>
    <t>2122KD0OM663800439</t>
  </si>
  <si>
    <t>2122KD00M663800355</t>
  </si>
  <si>
    <t>2122KD0OM663800240</t>
  </si>
  <si>
    <t>2121KD0OM663800428</t>
  </si>
  <si>
    <t>2122KD0OM663800328</t>
  </si>
  <si>
    <t>2109JD0OM663800909</t>
  </si>
  <si>
    <t>2121KD0OM663800420</t>
  </si>
  <si>
    <t>2116JD0OM663800050</t>
  </si>
  <si>
    <t>2122KD0OM663800385</t>
  </si>
  <si>
    <t>2122KD0OM663800451</t>
  </si>
  <si>
    <t>2122KD0OM663800429</t>
  </si>
  <si>
    <t>2122KD0OM663800376</t>
  </si>
  <si>
    <t>2108JD0OM663800755</t>
  </si>
  <si>
    <t>2122KD0OM663800326</t>
  </si>
  <si>
    <t>2122KD0OM663800358</t>
  </si>
  <si>
    <t>2109JD0OM663800809</t>
  </si>
  <si>
    <t>2121KD0OM663800408</t>
  </si>
  <si>
    <t>2122KD0OM663800382</t>
  </si>
  <si>
    <t>2109JD0OM663800802</t>
  </si>
  <si>
    <t>2122KD0OM663800467</t>
  </si>
  <si>
    <t>2116JD0OM663800067</t>
  </si>
  <si>
    <t>2116JD0OM663800013</t>
  </si>
  <si>
    <t>2109JD0OM663800834</t>
  </si>
  <si>
    <t>2116JD0OM663800051</t>
  </si>
  <si>
    <t>2122KD0OM663800389</t>
  </si>
  <si>
    <t>2121KD0OM663800400</t>
  </si>
  <si>
    <t>2122KD0OM663800342</t>
  </si>
  <si>
    <t>2109JD0OM663800807</t>
  </si>
  <si>
    <t>2122KD0OM663800296</t>
  </si>
  <si>
    <t>2108JD0OM663800720</t>
  </si>
  <si>
    <t>2122KD0OM663800302</t>
  </si>
  <si>
    <t>2121KD0OM663800427</t>
  </si>
  <si>
    <t>NO BREAK SMART 750 USB 6 CONTACTOS</t>
  </si>
  <si>
    <t>2122KD0OM663800407</t>
  </si>
  <si>
    <t>9805ALRSM664100665</t>
  </si>
  <si>
    <t>2122KD0OM663800454</t>
  </si>
  <si>
    <t>2122KD0OM663800380</t>
  </si>
  <si>
    <t>2122KD0OM663800311</t>
  </si>
  <si>
    <t>2122KD0OM663800460</t>
  </si>
  <si>
    <t>2109JD0OM663800884</t>
  </si>
  <si>
    <t>2122KD0OM663800442</t>
  </si>
  <si>
    <t>2122KD0OM663800253</t>
  </si>
  <si>
    <t>2122KD0OM663800339</t>
  </si>
  <si>
    <t>2109JD0OM663800874</t>
  </si>
  <si>
    <t>2109JD0OM6638008934</t>
  </si>
  <si>
    <t>2122KD0OM663800324</t>
  </si>
  <si>
    <t>2122KD0OM663800258</t>
  </si>
  <si>
    <t>2122KD0OM663800259</t>
  </si>
  <si>
    <t>9750ALRSM661002386</t>
  </si>
  <si>
    <t>9735ALRSM664100091</t>
  </si>
  <si>
    <t>PROJECTOR EXPERT MOD. DX551 DLP</t>
  </si>
  <si>
    <t>FPC4212ABBAAC0797</t>
  </si>
  <si>
    <t>FPC4212ABBAAC0805</t>
  </si>
  <si>
    <t>PROYECTOR NEC MOD. NP2500W - PROYECTOR (NEC)</t>
  </si>
  <si>
    <t>0115042692000136FH</t>
  </si>
  <si>
    <t>SMART750USB</t>
  </si>
  <si>
    <t>2110UD0OM663800231</t>
  </si>
  <si>
    <t>2122KDO0M663800252</t>
  </si>
  <si>
    <t>THINKSTATION E30 4GB RAM H.D. 1 TB PROCESADOR CORE I3 2120</t>
  </si>
  <si>
    <t>MJBDETB</t>
  </si>
  <si>
    <t>THINKSTATION E30 4GB RAM H.D. 500GB PROCESADOR CORE I3 2120</t>
  </si>
  <si>
    <t>MJBAZHT</t>
  </si>
  <si>
    <t>MJBDEVD</t>
  </si>
  <si>
    <t>MJBHRHC</t>
  </si>
  <si>
    <t>MJBHRBW</t>
  </si>
  <si>
    <t>MJBHRYE</t>
  </si>
  <si>
    <t>MJBHRBZ</t>
  </si>
  <si>
    <t>MJBDFEA</t>
  </si>
  <si>
    <t>MJBHTLD</t>
  </si>
  <si>
    <t>MJBDFNM</t>
  </si>
  <si>
    <t>MJBHRHP</t>
  </si>
  <si>
    <t>MJBDFMX</t>
  </si>
  <si>
    <t>MJBHRDR</t>
  </si>
  <si>
    <t>MJBDEPX</t>
  </si>
  <si>
    <t>MJBHTLW</t>
  </si>
  <si>
    <t>MJBHRCD</t>
  </si>
  <si>
    <t>MJBDFKB</t>
  </si>
  <si>
    <t>SMJBHRRK</t>
  </si>
  <si>
    <t>MJBDEVG</t>
  </si>
  <si>
    <t>MJBDFGF</t>
  </si>
  <si>
    <t>MJBHRWT</t>
  </si>
  <si>
    <t>MJBDETD</t>
  </si>
  <si>
    <t>MJBDFMC</t>
  </si>
  <si>
    <t>MJBHRDL</t>
  </si>
  <si>
    <t>MJBHRGG</t>
  </si>
  <si>
    <t>MJBHRYH</t>
  </si>
  <si>
    <t>MJBHRDE</t>
  </si>
  <si>
    <t>MJBDERX</t>
  </si>
  <si>
    <t>MJBDFLM</t>
  </si>
  <si>
    <t>MJBDFKG</t>
  </si>
  <si>
    <t>MJBDFEE</t>
  </si>
  <si>
    <t>MJBDFLZ</t>
  </si>
  <si>
    <t>MJBHRWH</t>
  </si>
  <si>
    <t>MJBDFEW</t>
  </si>
  <si>
    <t>MJBDEZY</t>
  </si>
  <si>
    <t>MJBDFLK</t>
  </si>
  <si>
    <t>MJBHTKZ</t>
  </si>
  <si>
    <t>MJBHRRB</t>
  </si>
  <si>
    <t>MJBDFDL</t>
  </si>
  <si>
    <t>MJBHTME</t>
  </si>
  <si>
    <t>MJBHRDN</t>
  </si>
  <si>
    <t>MJBHRBN</t>
  </si>
  <si>
    <t>MJBDFAR</t>
  </si>
  <si>
    <t>MJBDEYG</t>
  </si>
  <si>
    <t>MJBHRYG</t>
  </si>
  <si>
    <t>MJBHRFL</t>
  </si>
  <si>
    <t>MJBHRDG</t>
  </si>
  <si>
    <t>MJBHRDH</t>
  </si>
  <si>
    <t>MJBHRLC</t>
  </si>
  <si>
    <t>MJBHRFF</t>
  </si>
  <si>
    <t>MJBDFBD</t>
  </si>
  <si>
    <t>MJBDFKT</t>
  </si>
  <si>
    <t>MJBHRLX</t>
  </si>
  <si>
    <t>MJBDETM</t>
  </si>
  <si>
    <t>MJBHRCV</t>
  </si>
  <si>
    <t>MJBHRZX</t>
  </si>
  <si>
    <t>MJBHREP</t>
  </si>
  <si>
    <t>MJBAZKC</t>
  </si>
  <si>
    <t>MJBDERR</t>
  </si>
  <si>
    <t>MJBAZHW</t>
  </si>
  <si>
    <t>MJBDFFG</t>
  </si>
  <si>
    <t>MJBDEPR</t>
  </si>
  <si>
    <t>MJBHRYY</t>
  </si>
  <si>
    <t>MJBHRFW</t>
  </si>
  <si>
    <t>MJBDFAF</t>
  </si>
  <si>
    <t>SMJBHRVZ</t>
  </si>
  <si>
    <t>MJBHRAV</t>
  </si>
  <si>
    <t>MJBHREX</t>
  </si>
  <si>
    <t>MJBHRPT</t>
  </si>
  <si>
    <t>MJBDEPY</t>
  </si>
  <si>
    <t>MJBDFAX</t>
  </si>
  <si>
    <t>MJBHRFA</t>
  </si>
  <si>
    <t>MJBHREH</t>
  </si>
  <si>
    <t>MJBDFGV</t>
  </si>
  <si>
    <t>THINKSTATION P320, PROCESADOR INTEL XEON 3.3 GHZ, 8GB RAM, DD 1TB, USB 3.0, USB 2.0, VGA, DISPLAY PORT, 3.5 SATA, S.O. WINDOWS 10 PRO 64 BITS</t>
  </si>
  <si>
    <t>MJ06SYWU</t>
  </si>
  <si>
    <t>THINKVISION MOD L2251 PWD 22 INCH.</t>
  </si>
  <si>
    <t>V8T4380</t>
  </si>
  <si>
    <t>V8R3384</t>
  </si>
  <si>
    <t>V8R3933</t>
  </si>
  <si>
    <t>V8T3860</t>
  </si>
  <si>
    <t>V8R0972</t>
  </si>
  <si>
    <t>V8T3858</t>
  </si>
  <si>
    <t>V8R0891</t>
  </si>
  <si>
    <t>V8R0596</t>
  </si>
  <si>
    <t>V8R0965</t>
  </si>
  <si>
    <t>V8R3204</t>
  </si>
  <si>
    <t>V8R3144</t>
  </si>
  <si>
    <t>V8T3750</t>
  </si>
  <si>
    <t>V8R0712</t>
  </si>
  <si>
    <t>V8T4318</t>
  </si>
  <si>
    <t>V8M0273</t>
  </si>
  <si>
    <t>V8R2820</t>
  </si>
  <si>
    <t>V8T3812</t>
  </si>
  <si>
    <t>V8R3145</t>
  </si>
  <si>
    <t>V8T3855</t>
  </si>
  <si>
    <t>V8R1092</t>
  </si>
  <si>
    <t>V8T4362</t>
  </si>
  <si>
    <t>V8T4250</t>
  </si>
  <si>
    <t>V8R3120</t>
  </si>
  <si>
    <t>V8R0822</t>
  </si>
  <si>
    <t>V8T4402</t>
  </si>
  <si>
    <t>V8R3152</t>
  </si>
  <si>
    <t>V8T3774</t>
  </si>
  <si>
    <t>V8R1004</t>
  </si>
  <si>
    <t>V8R2801</t>
  </si>
  <si>
    <t>V8T4335</t>
  </si>
  <si>
    <t>V8R3848</t>
  </si>
  <si>
    <t>V8R3078</t>
  </si>
  <si>
    <t>V8R3023</t>
  </si>
  <si>
    <t>V8R1040</t>
  </si>
  <si>
    <t>V8R0617</t>
  </si>
  <si>
    <t>V8R0996</t>
  </si>
  <si>
    <t>VBR0865</t>
  </si>
  <si>
    <t>V8R0591</t>
  </si>
  <si>
    <t>V8R0875</t>
  </si>
  <si>
    <t>V8R0880</t>
  </si>
  <si>
    <t>V8R1025</t>
  </si>
  <si>
    <t>V8R0615</t>
  </si>
  <si>
    <t>V8V5391</t>
  </si>
  <si>
    <t>V8R0874</t>
  </si>
  <si>
    <t>V8R3194</t>
  </si>
  <si>
    <t>V8R0678</t>
  </si>
  <si>
    <t>V8R0974</t>
  </si>
  <si>
    <t>V8V5378</t>
  </si>
  <si>
    <t>V8R1021</t>
  </si>
  <si>
    <t>V8R1069</t>
  </si>
  <si>
    <t>V8R3841</t>
  </si>
  <si>
    <t>V8V5357</t>
  </si>
  <si>
    <t>V8R3108</t>
  </si>
  <si>
    <t>V8T4386</t>
  </si>
  <si>
    <t>V8T4397</t>
  </si>
  <si>
    <t>V8R2794</t>
  </si>
  <si>
    <t>V8R1073</t>
  </si>
  <si>
    <t>V8R1072</t>
  </si>
  <si>
    <t>V8R2756</t>
  </si>
  <si>
    <t>V8R1020</t>
  </si>
  <si>
    <t>V8M0275</t>
  </si>
  <si>
    <t>V8T4251</t>
  </si>
  <si>
    <t>V8M1076</t>
  </si>
  <si>
    <t>V8R1098</t>
  </si>
  <si>
    <t>V8T3849</t>
  </si>
  <si>
    <t>V8R0355</t>
  </si>
  <si>
    <t>V8R1105</t>
  </si>
  <si>
    <t>V8R0626</t>
  </si>
  <si>
    <t>V8R0924</t>
  </si>
  <si>
    <t>V8R0968</t>
  </si>
  <si>
    <t>V8R1113</t>
  </si>
  <si>
    <t>V8R1096</t>
  </si>
  <si>
    <t>V8T4306</t>
  </si>
  <si>
    <t>V8R0877</t>
  </si>
  <si>
    <t>V8R2935</t>
  </si>
  <si>
    <t>V8R0175</t>
  </si>
  <si>
    <t>V8T3834</t>
  </si>
  <si>
    <t>V8R1116</t>
  </si>
  <si>
    <t>V8R0852</t>
  </si>
  <si>
    <t>V8R1049</t>
  </si>
  <si>
    <t>V8R1123</t>
  </si>
  <si>
    <t>V8R1104</t>
  </si>
  <si>
    <t>V8T4363</t>
  </si>
  <si>
    <t>V8R2944</t>
  </si>
  <si>
    <t>V8R0935</t>
  </si>
  <si>
    <t>V8R3136</t>
  </si>
  <si>
    <t>V8R3139</t>
  </si>
  <si>
    <t>V8R1002</t>
  </si>
  <si>
    <t>V8M0404</t>
  </si>
  <si>
    <t>V8R3021</t>
  </si>
  <si>
    <t>V8R0898</t>
  </si>
  <si>
    <t>V8R2929</t>
  </si>
  <si>
    <t>V8R1008</t>
  </si>
  <si>
    <t>V8T4361</t>
  </si>
  <si>
    <t>V8T4321</t>
  </si>
  <si>
    <t>THINKVISION MOD. T2224DA 21.5 PULGADAS LCD, 50/60 HZ LED BACKLIGHT</t>
  </si>
  <si>
    <t>V8R0882</t>
  </si>
  <si>
    <t>TOSHIBA BARCODE PRINTER MOD. B-SA4TP</t>
  </si>
  <si>
    <t>20301M120374</t>
  </si>
  <si>
    <t>MJ06VZTC</t>
  </si>
  <si>
    <t>MJ06VZS2</t>
  </si>
  <si>
    <t>MJ06VZUC</t>
  </si>
  <si>
    <t>THINKSTATION P320 WIFI, PROCESADOR INTEL XEON 3.3 GHZ, 8GB RAM, DD 1TB, USB 3.0, USB 2.0, VGA, DISPLAY PORT, 3.5 SATA, S.O. WINDOWS 10 PRO 64, CON TARJETA INALÁMBRICA</t>
  </si>
  <si>
    <t>MJ06W386</t>
  </si>
  <si>
    <t>MJ06SYZD</t>
  </si>
  <si>
    <t>MJ06SYVD</t>
  </si>
  <si>
    <t>MJ06SZ0V</t>
  </si>
  <si>
    <t>MJ06SYX1</t>
  </si>
  <si>
    <t>MJ06SYYW</t>
  </si>
  <si>
    <t>MJ06SYZQ</t>
  </si>
  <si>
    <t>MJ06SYU7</t>
  </si>
  <si>
    <t>MJ06SYZM</t>
  </si>
  <si>
    <t>MJ06SYTC</t>
  </si>
  <si>
    <t>MJ06SYUY</t>
  </si>
  <si>
    <t>MJ06SYUV</t>
  </si>
  <si>
    <t>MJ06SZ09</t>
  </si>
  <si>
    <t>MJ06SYXQ</t>
  </si>
  <si>
    <t>MJ06SYT5</t>
  </si>
  <si>
    <t>MJ06SYTR</t>
  </si>
  <si>
    <t>MJ06SYUR</t>
  </si>
  <si>
    <t>MJ06SYYK</t>
  </si>
  <si>
    <t>MJ06SYZ8</t>
  </si>
  <si>
    <t>MJ06SLQH</t>
  </si>
  <si>
    <t>MJ06SYXA</t>
  </si>
  <si>
    <t>MJ06SYY9</t>
  </si>
  <si>
    <t>MJ06SYWY</t>
  </si>
  <si>
    <t>WORKSTATION</t>
  </si>
  <si>
    <t>MOD. Z420 INTEL XEON E5 - 8GB RAM - 1TB DD - WIFI</t>
  </si>
  <si>
    <t>2UA45025MB</t>
  </si>
  <si>
    <t>2UA45025LV</t>
  </si>
  <si>
    <t>2UA45025M4</t>
  </si>
  <si>
    <t>2UA45023Q9</t>
  </si>
  <si>
    <t>2UA45023QS</t>
  </si>
  <si>
    <t>2UA45023PZ</t>
  </si>
  <si>
    <t>2UA4491VJY</t>
  </si>
  <si>
    <t>2UA4491VJM</t>
  </si>
  <si>
    <t>MOD. Z420 INTEL XEON E5 - 8GB RAM - 1TB DD</t>
  </si>
  <si>
    <t>2UA4502RY3</t>
  </si>
  <si>
    <t>2UA4502RVP</t>
  </si>
  <si>
    <t>2UA4502RTN</t>
  </si>
  <si>
    <t>2UA4502RSM</t>
  </si>
  <si>
    <t>2UA4502RSR</t>
  </si>
  <si>
    <t>2UA4502RQZ</t>
  </si>
  <si>
    <t>2UA4502RRB</t>
  </si>
  <si>
    <t>2UA4502PYD</t>
  </si>
  <si>
    <t>2UA4502PYM</t>
  </si>
  <si>
    <t>2UA4502RQQ</t>
  </si>
  <si>
    <t>2UA4502PXV</t>
  </si>
  <si>
    <t>2UA4502PY0</t>
  </si>
  <si>
    <t>2UA4502PX8</t>
  </si>
  <si>
    <t>2UA4502PXC</t>
  </si>
  <si>
    <t>2UA4502PXD</t>
  </si>
  <si>
    <t>2UA4502PXF</t>
  </si>
  <si>
    <t>2UA4502PWX</t>
  </si>
  <si>
    <t>2UA4502PVL</t>
  </si>
  <si>
    <t>2UA4502PSD</t>
  </si>
  <si>
    <t>2UA4502PSP</t>
  </si>
  <si>
    <t>2UA44921DD</t>
  </si>
  <si>
    <t>2UA44921DV</t>
  </si>
  <si>
    <t>03</t>
  </si>
  <si>
    <t>GENERADOR DE LUZ</t>
  </si>
  <si>
    <t>GENERADOR DE LUZ 7,500 WHATS MARCA EVANS GV75MG1300TAE</t>
  </si>
  <si>
    <t xml:space="preserve">2302642298079
</t>
  </si>
  <si>
    <t xml:space="preserve">2302642298072
</t>
  </si>
  <si>
    <t xml:space="preserve">2302642298016
</t>
  </si>
  <si>
    <t xml:space="preserve">2302642298042
</t>
  </si>
  <si>
    <t xml:space="preserve">GENERADOR DE LUZ 7,500 WHATS </t>
  </si>
  <si>
    <t>7CTB58002825</t>
  </si>
  <si>
    <t xml:space="preserve">2302642298035
</t>
  </si>
  <si>
    <t xml:space="preserve">2302642298090
</t>
  </si>
  <si>
    <t xml:space="preserve">2302642298037
</t>
  </si>
  <si>
    <t xml:space="preserve">2302642298032
</t>
  </si>
  <si>
    <t xml:space="preserve">2302642298017
</t>
  </si>
  <si>
    <t xml:space="preserve">2302642298027
</t>
  </si>
  <si>
    <t xml:space="preserve">2302642298029
</t>
  </si>
  <si>
    <t xml:space="preserve">2302642298036
</t>
  </si>
  <si>
    <t>2302642298058</t>
  </si>
  <si>
    <t>GENERADOR DE LUZ 7,500 WHATS</t>
  </si>
  <si>
    <t>7CTB50002859</t>
  </si>
  <si>
    <t xml:space="preserve">2302642298019
</t>
  </si>
  <si>
    <t xml:space="preserve">2302642298060
</t>
  </si>
  <si>
    <t xml:space="preserve">2302642298084
</t>
  </si>
  <si>
    <t xml:space="preserve">2302642298075
</t>
  </si>
  <si>
    <t>51113500010050003632</t>
  </si>
  <si>
    <t>ARCHIVERO VERTICAL DE 4 GAVETAS</t>
  </si>
  <si>
    <t>51113500010050003643</t>
  </si>
  <si>
    <t>51113500010050003713</t>
  </si>
  <si>
    <t>51113500010050003714</t>
  </si>
  <si>
    <t>51113500010050003716</t>
  </si>
  <si>
    <t>51113500010050003717</t>
  </si>
  <si>
    <t>51113500010050003721</t>
  </si>
  <si>
    <t>51113500010050003730</t>
  </si>
  <si>
    <t>51113500010050003750</t>
  </si>
  <si>
    <t>51113500010050003757</t>
  </si>
  <si>
    <t>51113500010050003760</t>
  </si>
  <si>
    <t>51113500010050003771</t>
  </si>
  <si>
    <t>51113500010050003804</t>
  </si>
  <si>
    <t>51113500010050003805</t>
  </si>
  <si>
    <t>51113500010050003808</t>
  </si>
  <si>
    <t>51113500010050003820</t>
  </si>
  <si>
    <t>51113500010050003830</t>
  </si>
  <si>
    <t>51113500010050003833</t>
  </si>
  <si>
    <t>51113500010050003845</t>
  </si>
  <si>
    <t>51113500010050003852</t>
  </si>
  <si>
    <t>51113500010050003862</t>
  </si>
  <si>
    <t>51113500010050003869</t>
  </si>
  <si>
    <t>51113500010050003872</t>
  </si>
  <si>
    <t>51113500010050003878</t>
  </si>
  <si>
    <t>51113500010050003879</t>
  </si>
  <si>
    <t>51113500010050003883</t>
  </si>
  <si>
    <t>51113500010050003884</t>
  </si>
  <si>
    <t>51113500010050003891</t>
  </si>
  <si>
    <t>51113500010050003913</t>
  </si>
  <si>
    <t>51113500011600000042</t>
  </si>
  <si>
    <t>LOCKER</t>
  </si>
  <si>
    <t>LOCKER DE 3 COMPARTIMENTOS</t>
  </si>
  <si>
    <t>51113500011600000055</t>
  </si>
  <si>
    <t>51113500011600000058</t>
  </si>
  <si>
    <t>51113500011150000313</t>
  </si>
  <si>
    <t>MESA CHICA</t>
  </si>
  <si>
    <t>MESA DE TRABAJO DE 120 X .60 CENTÍMETROS</t>
  </si>
  <si>
    <t>51113500011150000314</t>
  </si>
  <si>
    <t>51113500011150000318</t>
  </si>
  <si>
    <t>51113500011150000319</t>
  </si>
  <si>
    <t>51113500011150000320</t>
  </si>
  <si>
    <t>51113500011150000321</t>
  </si>
  <si>
    <t>51113500011150000322</t>
  </si>
  <si>
    <t>51113500011150000323</t>
  </si>
  <si>
    <t>51113500011150000324</t>
  </si>
  <si>
    <t>51113500011150000332</t>
  </si>
  <si>
    <t>51113500011150000346</t>
  </si>
  <si>
    <t>51113500011150000352</t>
  </si>
  <si>
    <t>51113500011150000369</t>
  </si>
  <si>
    <t>51113500011150000370</t>
  </si>
  <si>
    <t>51113500011150000371</t>
  </si>
  <si>
    <t>51113500011150000372</t>
  </si>
  <si>
    <t>51113500011150000378</t>
  </si>
  <si>
    <t>51113500011150000384</t>
  </si>
  <si>
    <t>51113500011150000390</t>
  </si>
  <si>
    <t>51113500011150000394</t>
  </si>
  <si>
    <t>51113500011150000396</t>
  </si>
  <si>
    <t>51113500011150000401</t>
  </si>
  <si>
    <t>51113500011150000405</t>
  </si>
  <si>
    <t>51113500011150000407</t>
  </si>
  <si>
    <t>51113500011150000408</t>
  </si>
  <si>
    <t>51113500011150000409</t>
  </si>
  <si>
    <t>51113500011150000412</t>
  </si>
  <si>
    <t>51113500011150000414</t>
  </si>
  <si>
    <t>51113500011150000423</t>
  </si>
  <si>
    <t>51113500011150000435</t>
  </si>
  <si>
    <t>51113500011150000437</t>
  </si>
  <si>
    <t>51113500011150000438</t>
  </si>
  <si>
    <t>51113500011150000441</t>
  </si>
  <si>
    <t>51113500011150000447</t>
  </si>
  <si>
    <t>51113500011150000448</t>
  </si>
  <si>
    <t>51113500011150000449</t>
  </si>
  <si>
    <t>51113500011150000455</t>
  </si>
  <si>
    <t>51113500011150000457</t>
  </si>
  <si>
    <t>51113500011150000459</t>
  </si>
  <si>
    <t>51113500011150000462</t>
  </si>
  <si>
    <t>51113500011150000468</t>
  </si>
  <si>
    <t>51113500011150000473</t>
  </si>
  <si>
    <t>51113500011150000478</t>
  </si>
  <si>
    <t>51113500011150000481</t>
  </si>
  <si>
    <t>51113500011150000484</t>
  </si>
  <si>
    <t>51113500011150000485</t>
  </si>
  <si>
    <t>51113500011150000487</t>
  </si>
  <si>
    <t>51113500011150000489</t>
  </si>
  <si>
    <t>51113500011150000501</t>
  </si>
  <si>
    <t>51113500011150000503</t>
  </si>
  <si>
    <t>51113500011150000537</t>
  </si>
  <si>
    <t>51113500011150000551</t>
  </si>
  <si>
    <t>51113500011150000553</t>
  </si>
  <si>
    <t>51113500011150000558</t>
  </si>
  <si>
    <t>51113500011150000560</t>
  </si>
  <si>
    <t>51113500011150000562</t>
  </si>
  <si>
    <t>51113500011150000564</t>
  </si>
  <si>
    <t>51113500011150000566</t>
  </si>
  <si>
    <t>51113500011150000568</t>
  </si>
  <si>
    <t>51113500011150000569</t>
  </si>
  <si>
    <t>51113500011150000572</t>
  </si>
  <si>
    <t>51113500011150000573</t>
  </si>
  <si>
    <t>51113500011150000574</t>
  </si>
  <si>
    <t>51113500011150000575</t>
  </si>
  <si>
    <t>51113500011150000577</t>
  </si>
  <si>
    <t>51113500011150000578</t>
  </si>
  <si>
    <t>51113500011150000582</t>
  </si>
  <si>
    <t>51113500011150000584</t>
  </si>
  <si>
    <t>51113500011150000590</t>
  </si>
  <si>
    <t>51113500011150000608</t>
  </si>
  <si>
    <t>51113500011150000609</t>
  </si>
  <si>
    <t>51113500011150000610</t>
  </si>
  <si>
    <t>51113500011150000611</t>
  </si>
  <si>
    <t>51113500011150000613</t>
  </si>
  <si>
    <t>51113500011150000615</t>
  </si>
  <si>
    <t>51113500011150000618</t>
  </si>
  <si>
    <t>51113500011150000620</t>
  </si>
  <si>
    <t>51113500011150000623</t>
  </si>
  <si>
    <t>51113500011150000627</t>
  </si>
  <si>
    <t>51113500011150000628</t>
  </si>
  <si>
    <t>51113500011150000632</t>
  </si>
  <si>
    <t>51113500011150000633</t>
  </si>
  <si>
    <t>51113500011150000635</t>
  </si>
  <si>
    <t>51113500011150000636</t>
  </si>
  <si>
    <t>51113500011150000639</t>
  </si>
  <si>
    <t>51113500011150000640</t>
  </si>
  <si>
    <t>51113500011150000644</t>
  </si>
  <si>
    <t>51113500011150000647</t>
  </si>
  <si>
    <t>51113500011150000652</t>
  </si>
  <si>
    <t>51113500011150000653</t>
  </si>
  <si>
    <t>51113500011150000654</t>
  </si>
  <si>
    <t>51113500011150000656</t>
  </si>
  <si>
    <t>51113500011150000661</t>
  </si>
  <si>
    <t>51113500011150000662</t>
  </si>
  <si>
    <t>51113500011150000663</t>
  </si>
  <si>
    <t>51113500011150000664</t>
  </si>
  <si>
    <t>51113500011150000665</t>
  </si>
  <si>
    <t>51113500011150000667</t>
  </si>
  <si>
    <t>51113500011150000675</t>
  </si>
  <si>
    <t>51113500011150000677</t>
  </si>
  <si>
    <t>51113500011150000678</t>
  </si>
  <si>
    <t>51113500011150000679</t>
  </si>
  <si>
    <t>51113500011150000681</t>
  </si>
  <si>
    <t>51113500011150000687</t>
  </si>
  <si>
    <t>51113500011150000688</t>
  </si>
  <si>
    <t>51113500011150000692</t>
  </si>
  <si>
    <t>51113500011150000700</t>
  </si>
  <si>
    <t>51113500011150000704</t>
  </si>
  <si>
    <t>51113500011150000705</t>
  </si>
  <si>
    <t>51113500011150000710</t>
  </si>
  <si>
    <t>51113500011150000712</t>
  </si>
  <si>
    <t>51113500011150000715</t>
  </si>
  <si>
    <t>51113500011150000719</t>
  </si>
  <si>
    <t>51113500011150000754</t>
  </si>
  <si>
    <t>51113500011150000760</t>
  </si>
  <si>
    <t>51113500011150000764</t>
  </si>
  <si>
    <t>51113500011150000765</t>
  </si>
  <si>
    <t>51113500011150000778</t>
  </si>
  <si>
    <t>51113500011150000779</t>
  </si>
  <si>
    <t>51113500011150000786</t>
  </si>
  <si>
    <t>51113500011150000793</t>
  </si>
  <si>
    <t>51113500011150000806</t>
  </si>
  <si>
    <t>51113500011150000808</t>
  </si>
  <si>
    <t>51113500011150000809</t>
  </si>
  <si>
    <t>51113500011150000814</t>
  </si>
  <si>
    <t>51113500011150000820</t>
  </si>
  <si>
    <t>51113500011150000845</t>
  </si>
  <si>
    <t>51113500011150000871</t>
  </si>
  <si>
    <t>51113500011150000875</t>
  </si>
  <si>
    <t>51113500011150000877</t>
  </si>
  <si>
    <t>51113500011150000880</t>
  </si>
  <si>
    <t>51113500011150000881</t>
  </si>
  <si>
    <t>51113500011150000882</t>
  </si>
  <si>
    <t>51113500011150000883</t>
  </si>
  <si>
    <t>51113500011150000885</t>
  </si>
  <si>
    <t>51113500011150000886</t>
  </si>
  <si>
    <t>51113500011150000887</t>
  </si>
  <si>
    <t>51113500011150000888</t>
  </si>
  <si>
    <t>51113500011150000891</t>
  </si>
  <si>
    <t>51113500011150000904</t>
  </si>
  <si>
    <t>51113500011150000905</t>
  </si>
  <si>
    <t>51113500011150000908</t>
  </si>
  <si>
    <t>51113500011150000912</t>
  </si>
  <si>
    <t>51113500011150000916</t>
  </si>
  <si>
    <t>51113500011150000918</t>
  </si>
  <si>
    <t>51113500011150000922</t>
  </si>
  <si>
    <t>51113500011150000928</t>
  </si>
  <si>
    <t>51113500011150000929</t>
  </si>
  <si>
    <t>51113500011150000930</t>
  </si>
  <si>
    <t>51113500011150000931</t>
  </si>
  <si>
    <t>51113500011150000936</t>
  </si>
  <si>
    <t>51113500011150000937</t>
  </si>
  <si>
    <t>51113500011150000940</t>
  </si>
  <si>
    <t>51113500011150000944</t>
  </si>
  <si>
    <t>51113500011150000946</t>
  </si>
  <si>
    <t>51113500011150000948</t>
  </si>
  <si>
    <t>51113500011150000952</t>
  </si>
  <si>
    <t>51113500011150000955</t>
  </si>
  <si>
    <t>51113500011150000957</t>
  </si>
  <si>
    <t>51113500011150000961</t>
  </si>
  <si>
    <t>51113500011150000962</t>
  </si>
  <si>
    <t>51113500011150000963</t>
  </si>
  <si>
    <t>51113500011150000964</t>
  </si>
  <si>
    <t>51113500011150000965</t>
  </si>
  <si>
    <t>51113500011150000966</t>
  </si>
  <si>
    <t>51113500011150000967</t>
  </si>
  <si>
    <t>51113500011150000968</t>
  </si>
  <si>
    <t>51113500011150000971</t>
  </si>
  <si>
    <t>51113500011150000983</t>
  </si>
  <si>
    <t>51113500011150000988</t>
  </si>
  <si>
    <t>51113500011150000991</t>
  </si>
  <si>
    <t>51113500011150000992</t>
  </si>
  <si>
    <t>51113500011150000995</t>
  </si>
  <si>
    <t>51113500011150001000</t>
  </si>
  <si>
    <t>51113500011150001002</t>
  </si>
  <si>
    <t>51113500011150001003</t>
  </si>
  <si>
    <t>51113500011150001004</t>
  </si>
  <si>
    <t>51113500011150001005</t>
  </si>
  <si>
    <t>51113500011150001006</t>
  </si>
  <si>
    <t>51113500011150001008</t>
  </si>
  <si>
    <t>51113500011150001010</t>
  </si>
  <si>
    <t>51113500011150001011</t>
  </si>
  <si>
    <t>51113500011150001015</t>
  </si>
  <si>
    <t>51113500011150001047</t>
  </si>
  <si>
    <t>51113500011150001051</t>
  </si>
  <si>
    <t>51113500011150001054</t>
  </si>
  <si>
    <t>51113500011150001060</t>
  </si>
  <si>
    <t>51113500011150001070</t>
  </si>
  <si>
    <t>51113500011150001084</t>
  </si>
  <si>
    <t>51113500011150001087</t>
  </si>
  <si>
    <t>51113500011150001088</t>
  </si>
  <si>
    <t>51113500011150001089</t>
  </si>
  <si>
    <t>51113500011150001091</t>
  </si>
  <si>
    <t>51113500011150001098</t>
  </si>
  <si>
    <t>51113500011150001100</t>
  </si>
  <si>
    <t>51113500011150001101</t>
  </si>
  <si>
    <t>51113500011150001119</t>
  </si>
  <si>
    <t>51113500011150001120</t>
  </si>
  <si>
    <t>51113500011150001122</t>
  </si>
  <si>
    <t>51113500011150001125</t>
  </si>
  <si>
    <t>51113500011150001131</t>
  </si>
  <si>
    <t>51113500011150001138</t>
  </si>
  <si>
    <t>51113500011150001142</t>
  </si>
  <si>
    <t>51113500011150001143</t>
  </si>
  <si>
    <t>51113500011150001146</t>
  </si>
  <si>
    <t>51113500011150001149</t>
  </si>
  <si>
    <t>51113500011150001153</t>
  </si>
  <si>
    <t>51113500011150001161</t>
  </si>
  <si>
    <t>51113500011150001174</t>
  </si>
  <si>
    <t>51113500011150001176</t>
  </si>
  <si>
    <t>51113500011150001183</t>
  </si>
  <si>
    <t>51113500011150001186</t>
  </si>
  <si>
    <t>51113500011150001188</t>
  </si>
  <si>
    <t>51113500011150001201</t>
  </si>
  <si>
    <t>51113500011150001213</t>
  </si>
  <si>
    <t>51113500011150001217</t>
  </si>
  <si>
    <t>51113500011150001218</t>
  </si>
  <si>
    <t>51113500011150001219</t>
  </si>
  <si>
    <t>51113500011150001221</t>
  </si>
  <si>
    <t>51113500011150001222</t>
  </si>
  <si>
    <t>51113500011150001223</t>
  </si>
  <si>
    <t>51113500011150001224</t>
  </si>
  <si>
    <t>51113500011150001225</t>
  </si>
  <si>
    <t>51113500011150001226</t>
  </si>
  <si>
    <t>51113500011150001227</t>
  </si>
  <si>
    <t>51113500011150001228</t>
  </si>
  <si>
    <t>51113500011150001229</t>
  </si>
  <si>
    <t>51113500011150001230</t>
  </si>
  <si>
    <t>51113500011150001231</t>
  </si>
  <si>
    <t>51113500011150001232</t>
  </si>
  <si>
    <t>51113500011150001233</t>
  </si>
  <si>
    <t>51113500011150001234</t>
  </si>
  <si>
    <t>51113500011150001250</t>
  </si>
  <si>
    <t>51113500011150001252</t>
  </si>
  <si>
    <t>51113500011150001253</t>
  </si>
  <si>
    <t>51113500011150001254</t>
  </si>
  <si>
    <t>51113500011150001255</t>
  </si>
  <si>
    <t>51113500011150001263</t>
  </si>
  <si>
    <t>51113500011150001265</t>
  </si>
  <si>
    <t>51113500011150001273</t>
  </si>
  <si>
    <t>51113500011150001274</t>
  </si>
  <si>
    <t>51113500011150001278</t>
  </si>
  <si>
    <t>51113500011150001284</t>
  </si>
  <si>
    <t>51113500011150001289</t>
  </si>
  <si>
    <t>51113500011150001294</t>
  </si>
  <si>
    <t>51113500011150001299</t>
  </si>
  <si>
    <t>51113500011150001307</t>
  </si>
  <si>
    <t>51113500011150001308</t>
  </si>
  <si>
    <t>51113500011150001313</t>
  </si>
  <si>
    <t>51113500011150001314</t>
  </si>
  <si>
    <t>51113500011150001328</t>
  </si>
  <si>
    <t>51113500011150001329</t>
  </si>
  <si>
    <t>51113500011150001330</t>
  </si>
  <si>
    <t>51113500011150001331</t>
  </si>
  <si>
    <t>51113500011150001335</t>
  </si>
  <si>
    <t>51113500011150001336</t>
  </si>
  <si>
    <t>51113500011150001337</t>
  </si>
  <si>
    <t>51113500011150001338</t>
  </si>
  <si>
    <t>51113500011150001340</t>
  </si>
  <si>
    <t>51113500011150001341</t>
  </si>
  <si>
    <t>51113500011150001344</t>
  </si>
  <si>
    <t>51113500011150001345</t>
  </si>
  <si>
    <t>51113500011150001346</t>
  </si>
  <si>
    <t>51113500011150001348</t>
  </si>
  <si>
    <t>51113500011150001349</t>
  </si>
  <si>
    <t>51113500011150001368</t>
  </si>
  <si>
    <t>51113500011150001381</t>
  </si>
  <si>
    <t>51113500011150001398</t>
  </si>
  <si>
    <t>51113500011150001402</t>
  </si>
  <si>
    <t>51113500011150001406</t>
  </si>
  <si>
    <t>51113500011150001409</t>
  </si>
  <si>
    <t>51113500011150001412</t>
  </si>
  <si>
    <t>51113500011150001432</t>
  </si>
  <si>
    <t>51113500011150001436</t>
  </si>
  <si>
    <t>51113500011150001444</t>
  </si>
  <si>
    <t>51113500011150001446</t>
  </si>
  <si>
    <t>51113500011150001447</t>
  </si>
  <si>
    <t>51113500011150001448</t>
  </si>
  <si>
    <t>51113500011150001453</t>
  </si>
  <si>
    <t>51113500011150001458</t>
  </si>
  <si>
    <t>51113500011150001464</t>
  </si>
  <si>
    <t>51113500011150001465</t>
  </si>
  <si>
    <t>51113500011150001466</t>
  </si>
  <si>
    <t>51113500011150001477</t>
  </si>
  <si>
    <t>51113500011150001478</t>
  </si>
  <si>
    <t>51113500011150001479</t>
  </si>
  <si>
    <t>51113500011150001493</t>
  </si>
  <si>
    <t>51113500011150001494</t>
  </si>
  <si>
    <t>51113500011150001497</t>
  </si>
  <si>
    <t>51113500011150001507</t>
  </si>
  <si>
    <t>51113500011150001511</t>
  </si>
  <si>
    <t>51113500011150001513</t>
  </si>
  <si>
    <t>51113500011150000056</t>
  </si>
  <si>
    <t>51113500011150001516</t>
  </si>
  <si>
    <t>51113500011150001519</t>
  </si>
  <si>
    <t>51113500011150001520</t>
  </si>
  <si>
    <t>51113500011150001529</t>
  </si>
  <si>
    <t>51113500011150001533</t>
  </si>
  <si>
    <t>51113500011150001540</t>
  </si>
  <si>
    <t>51113500011150001543</t>
  </si>
  <si>
    <t>51113500011150001557</t>
  </si>
  <si>
    <t>51113500011150001562</t>
  </si>
  <si>
    <t>51113500011150001570</t>
  </si>
  <si>
    <t>51113500011150001573</t>
  </si>
  <si>
    <t>51113500011150001574</t>
  </si>
  <si>
    <t>51113500011150001576</t>
  </si>
  <si>
    <t>51113500011150001577</t>
  </si>
  <si>
    <t>51113500011150001578</t>
  </si>
  <si>
    <t>51113500011150001579</t>
  </si>
  <si>
    <t>51113500011150001582</t>
  </si>
  <si>
    <t>51113500011150001584</t>
  </si>
  <si>
    <t>51113500011150001585</t>
  </si>
  <si>
    <t>51113500011150001591</t>
  </si>
  <si>
    <t>51113500011150001593</t>
  </si>
  <si>
    <t>51113500011150001595</t>
  </si>
  <si>
    <t>51113500011150001597</t>
  </si>
  <si>
    <t>51113500011150001601</t>
  </si>
  <si>
    <t>51113500011150001602</t>
  </si>
  <si>
    <t>51113500011150001603</t>
  </si>
  <si>
    <t>51113500011150001605</t>
  </si>
  <si>
    <t>51113500011150001609</t>
  </si>
  <si>
    <t>51113500011150001619</t>
  </si>
  <si>
    <t>51113500011150001627</t>
  </si>
  <si>
    <t>51113500011150001628</t>
  </si>
  <si>
    <t>51113500011150001630</t>
  </si>
  <si>
    <t>51113500011150001631</t>
  </si>
  <si>
    <t>51113500011150001638</t>
  </si>
  <si>
    <t>51113500011150001645</t>
  </si>
  <si>
    <t>51113500011150001646</t>
  </si>
  <si>
    <t>51113500011150001647</t>
  </si>
  <si>
    <t>51113500011150001655</t>
  </si>
  <si>
    <t>51113500011150001660</t>
  </si>
  <si>
    <t>51113500011150001667</t>
  </si>
  <si>
    <t>51113500011150001668</t>
  </si>
  <si>
    <t>51113500011150001673</t>
  </si>
  <si>
    <t>51113500011150001681</t>
  </si>
  <si>
    <t>51113500011150001682</t>
  </si>
  <si>
    <t>51113500011150001683</t>
  </si>
  <si>
    <t>51113500011150001684</t>
  </si>
  <si>
    <t>51113500011150001685</t>
  </si>
  <si>
    <t>51113500011150001686</t>
  </si>
  <si>
    <t>51113500011150001688</t>
  </si>
  <si>
    <t>51113500011150001691</t>
  </si>
  <si>
    <t>51113500011150001693</t>
  </si>
  <si>
    <t>51113500011150001715</t>
  </si>
  <si>
    <t>51113500011150001723</t>
  </si>
  <si>
    <t>51113500011150001727</t>
  </si>
  <si>
    <t>51113500011150001746</t>
  </si>
  <si>
    <t>51113500011150001754</t>
  </si>
  <si>
    <t>51113500011150001758</t>
  </si>
  <si>
    <t>51113500011150001773</t>
  </si>
  <si>
    <t>51113500011150001774</t>
  </si>
  <si>
    <t>51113500011150001775</t>
  </si>
  <si>
    <t>51113500011150001784</t>
  </si>
  <si>
    <t>51113500011150001789</t>
  </si>
  <si>
    <t>51113500011150001790</t>
  </si>
  <si>
    <t>51113500011150001794</t>
  </si>
  <si>
    <t>51113500011150001800</t>
  </si>
  <si>
    <t>51113500011150001802</t>
  </si>
  <si>
    <t>51113500011150001807</t>
  </si>
  <si>
    <t>51113500011150001812</t>
  </si>
  <si>
    <t>51113500011150001813</t>
  </si>
  <si>
    <t>51113500011150001818</t>
  </si>
  <si>
    <t>51113500011150001823</t>
  </si>
  <si>
    <t>51113500011150001827</t>
  </si>
  <si>
    <t>51113500011150001834</t>
  </si>
  <si>
    <t>51113500011150001838</t>
  </si>
  <si>
    <t>51113500011150001844</t>
  </si>
  <si>
    <t>51113500011150001846</t>
  </si>
  <si>
    <t>51113500011150001849</t>
  </si>
  <si>
    <t>51113500011150001850</t>
  </si>
  <si>
    <t>51113500011150001851</t>
  </si>
  <si>
    <t>51113500011150001859</t>
  </si>
  <si>
    <t>51113500011150001860</t>
  </si>
  <si>
    <t>51113500011150001861</t>
  </si>
  <si>
    <t>51113500011150001862</t>
  </si>
  <si>
    <t>51113500011150001869</t>
  </si>
  <si>
    <t>51113500011150001870</t>
  </si>
  <si>
    <t>51113500011150001874</t>
  </si>
  <si>
    <t>51113500011150001883</t>
  </si>
  <si>
    <t>51113500011150001887</t>
  </si>
  <si>
    <t>51113500011150001891</t>
  </si>
  <si>
    <t>51113500011150001894</t>
  </si>
  <si>
    <t>51113500011150001909</t>
  </si>
  <si>
    <t>51113500011150001910</t>
  </si>
  <si>
    <t>51113500011150001912</t>
  </si>
  <si>
    <t>51113500011150001917</t>
  </si>
  <si>
    <t>51113500011150001920</t>
  </si>
  <si>
    <t>51113500011150001923</t>
  </si>
  <si>
    <t>51113500011150001924</t>
  </si>
  <si>
    <t>51113500011150001925</t>
  </si>
  <si>
    <t>51113500011150001926</t>
  </si>
  <si>
    <t>51113500011150001935</t>
  </si>
  <si>
    <t>51113500011150001936</t>
  </si>
  <si>
    <t>51113500011150001938</t>
  </si>
  <si>
    <t>51113500011150001940</t>
  </si>
  <si>
    <t>51113500011150001943</t>
  </si>
  <si>
    <t>51113500011150001944</t>
  </si>
  <si>
    <t>51113500011150001945</t>
  </si>
  <si>
    <t>51113500011150001952</t>
  </si>
  <si>
    <t>51113500011150001959</t>
  </si>
  <si>
    <t>51113500011150001965</t>
  </si>
  <si>
    <t>51113500011150001966</t>
  </si>
  <si>
    <t>51113500011150001967</t>
  </si>
  <si>
    <t>51113500011150001970</t>
  </si>
  <si>
    <t>51113500011150001971</t>
  </si>
  <si>
    <t>51113500011150001977</t>
  </si>
  <si>
    <t>51113500011150001982</t>
  </si>
  <si>
    <t>51113500011150001983</t>
  </si>
  <si>
    <t>51113500011150001987</t>
  </si>
  <si>
    <t>51113500011150001994</t>
  </si>
  <si>
    <t>51113500011150002021</t>
  </si>
  <si>
    <t>51113500011150002023</t>
  </si>
  <si>
    <t>51113500011150002025</t>
  </si>
  <si>
    <t>51113500011150002056</t>
  </si>
  <si>
    <t>51113500011150002065</t>
  </si>
  <si>
    <t>51113500011150002066</t>
  </si>
  <si>
    <t>51113500011150002104</t>
  </si>
  <si>
    <t>51113500011150002119</t>
  </si>
  <si>
    <t>51113500011150002124</t>
  </si>
  <si>
    <t>51113500011150002125</t>
  </si>
  <si>
    <t>51113500011150002127</t>
  </si>
  <si>
    <t>51113500011150002130</t>
  </si>
  <si>
    <t>51113500011150002131</t>
  </si>
  <si>
    <t>51113500011150002133</t>
  </si>
  <si>
    <t>51113500011150002137</t>
  </si>
  <si>
    <t>51113500011150002140</t>
  </si>
  <si>
    <t>51113500011150002146</t>
  </si>
  <si>
    <t>51113500011150002150</t>
  </si>
  <si>
    <t>51113500011150002156</t>
  </si>
  <si>
    <t>51113500011150002162</t>
  </si>
  <si>
    <t>51113500011150002166</t>
  </si>
  <si>
    <t>51113500011150002169</t>
  </si>
  <si>
    <t>51113500011150002173</t>
  </si>
  <si>
    <t>51113500011150002181</t>
  </si>
  <si>
    <t>51113500011150002182</t>
  </si>
  <si>
    <t>51113500011150002183</t>
  </si>
  <si>
    <t>51113500011150002184</t>
  </si>
  <si>
    <t>51113500011150002185</t>
  </si>
  <si>
    <t>51113500011150002187</t>
  </si>
  <si>
    <t>51113500011150002190</t>
  </si>
  <si>
    <t>51113500011150002198</t>
  </si>
  <si>
    <t>51113500011150002200</t>
  </si>
  <si>
    <t>51113500011150002208</t>
  </si>
  <si>
    <t>51113500011150002210</t>
  </si>
  <si>
    <t>51113500011150002214</t>
  </si>
  <si>
    <t>51113500011150002215</t>
  </si>
  <si>
    <t>51113500011150002216</t>
  </si>
  <si>
    <t>51113500011150002217</t>
  </si>
  <si>
    <t>51113500011150002221</t>
  </si>
  <si>
    <t>51113500011150002222</t>
  </si>
  <si>
    <t>51113500011150002247</t>
  </si>
  <si>
    <t>51113500011150002263</t>
  </si>
  <si>
    <t>51113500011150002273</t>
  </si>
  <si>
    <t>51113500011150002282</t>
  </si>
  <si>
    <t>51113500011150002286</t>
  </si>
  <si>
    <t>51113500011150002296</t>
  </si>
  <si>
    <t>51113500011150002306</t>
  </si>
  <si>
    <t>51113500011150002309</t>
  </si>
  <si>
    <t>51113500011150002325</t>
  </si>
  <si>
    <t>51113500011150002332</t>
  </si>
  <si>
    <t>51113500011150002335</t>
  </si>
  <si>
    <t>51113500011150002355</t>
  </si>
  <si>
    <t>51113500011150002359</t>
  </si>
  <si>
    <t>51113500011150002370</t>
  </si>
  <si>
    <t>51113500011150002380</t>
  </si>
  <si>
    <t>51113500011150002383</t>
  </si>
  <si>
    <t>51113500011150002400</t>
  </si>
  <si>
    <t>51113500011150002403</t>
  </si>
  <si>
    <t>51113500011150002407</t>
  </si>
  <si>
    <t>51113500011150002408</t>
  </si>
  <si>
    <t>51113500011150002409</t>
  </si>
  <si>
    <t>51113500011150002412</t>
  </si>
  <si>
    <t>51113500011150002413</t>
  </si>
  <si>
    <t>51113500011150002414</t>
  </si>
  <si>
    <t>51113500011150002417</t>
  </si>
  <si>
    <t>51113500011150002419</t>
  </si>
  <si>
    <t>51113500011150002421</t>
  </si>
  <si>
    <t>51113500011150002432</t>
  </si>
  <si>
    <t>51113500011150002436</t>
  </si>
  <si>
    <t>51113500011150002438</t>
  </si>
  <si>
    <t>51113500011150002440</t>
  </si>
  <si>
    <t>51113500011150002441</t>
  </si>
  <si>
    <t>51113500011150002443</t>
  </si>
  <si>
    <t>51113500011150002444</t>
  </si>
  <si>
    <t>51113500011150002477</t>
  </si>
  <si>
    <t>51113500011150002508</t>
  </si>
  <si>
    <t>51113500011150002509</t>
  </si>
  <si>
    <t>51113500011150002539</t>
  </si>
  <si>
    <t>51113500011150002540</t>
  </si>
  <si>
    <t>51113500011150002547</t>
  </si>
  <si>
    <t>51113500011150002555</t>
  </si>
  <si>
    <t>51113500011150002557</t>
  </si>
  <si>
    <t>51113500011150002572</t>
  </si>
  <si>
    <t>51113500011150002593</t>
  </si>
  <si>
    <t>51113500011150002650</t>
  </si>
  <si>
    <t>51113500011150002662</t>
  </si>
  <si>
    <t>51113500011150002663</t>
  </si>
  <si>
    <t>51113500011150002670</t>
  </si>
  <si>
    <t>51113500011150002671</t>
  </si>
  <si>
    <t>51113500011150002673</t>
  </si>
  <si>
    <t>51113500011150002676</t>
  </si>
  <si>
    <t>51113500011150002677</t>
  </si>
  <si>
    <t>51113500011150002678</t>
  </si>
  <si>
    <t>51113500011150002679</t>
  </si>
  <si>
    <t>51113500011150002680</t>
  </si>
  <si>
    <t>51113500011150002681</t>
  </si>
  <si>
    <t>51113500011150002682</t>
  </si>
  <si>
    <t>51113500011150002683</t>
  </si>
  <si>
    <t>51113500011150002685</t>
  </si>
  <si>
    <t>51113500011150002686</t>
  </si>
  <si>
    <t>51113500011150002687</t>
  </si>
  <si>
    <t>51113500011150002688</t>
  </si>
  <si>
    <t>51113500011150002689</t>
  </si>
  <si>
    <t>51113500011150002690</t>
  </si>
  <si>
    <t>51113500011150002691</t>
  </si>
  <si>
    <t>51113500011150002693</t>
  </si>
  <si>
    <t>51113500011150002694</t>
  </si>
  <si>
    <t>51113500011150002695</t>
  </si>
  <si>
    <t>51113500011150002696</t>
  </si>
  <si>
    <t>51113500011150002697</t>
  </si>
  <si>
    <t>51113500011150002702</t>
  </si>
  <si>
    <t>51113500011150002709</t>
  </si>
  <si>
    <t>51113500011150002710</t>
  </si>
  <si>
    <t>51113500011150002711</t>
  </si>
  <si>
    <t>51113500011150002713</t>
  </si>
  <si>
    <t>51113500011150002714</t>
  </si>
  <si>
    <t>51113500011150002715</t>
  </si>
  <si>
    <t>51113500011150002716</t>
  </si>
  <si>
    <t>51113500011150002720</t>
  </si>
  <si>
    <t>51113500011150002725</t>
  </si>
  <si>
    <t>51113500011150002728</t>
  </si>
  <si>
    <t>51113500011150002730</t>
  </si>
  <si>
    <t>51113500011150002731</t>
  </si>
  <si>
    <t>51113500011150002733</t>
  </si>
  <si>
    <t>51113500011150002742</t>
  </si>
  <si>
    <t>51113500011150002744</t>
  </si>
  <si>
    <t>51113500011150002748</t>
  </si>
  <si>
    <t>51113500011150002758</t>
  </si>
  <si>
    <t>51113500011150002759</t>
  </si>
  <si>
    <t>51113500011150002761</t>
  </si>
  <si>
    <t>51113500011150002762</t>
  </si>
  <si>
    <t>51113500011150002764</t>
  </si>
  <si>
    <t>51113500011150002765</t>
  </si>
  <si>
    <t>51113500011150002766</t>
  </si>
  <si>
    <t>51113500011150002767</t>
  </si>
  <si>
    <t>51113500011150002768</t>
  </si>
  <si>
    <t>51113500011150002774</t>
  </si>
  <si>
    <t>51113500011150002776</t>
  </si>
  <si>
    <t>51113500011150002779</t>
  </si>
  <si>
    <t>51113500011150002781</t>
  </si>
  <si>
    <t>51113500011150002785</t>
  </si>
  <si>
    <t>51113500011150002786</t>
  </si>
  <si>
    <t>51113500011150002787</t>
  </si>
  <si>
    <t>51113500011150002788</t>
  </si>
  <si>
    <t>51113500011150002789</t>
  </si>
  <si>
    <t>51113500011150002790</t>
  </si>
  <si>
    <t>51113500011150002791</t>
  </si>
  <si>
    <t>51113500011150002792</t>
  </si>
  <si>
    <t>51113500011150002793</t>
  </si>
  <si>
    <t>51113500011150002794</t>
  </si>
  <si>
    <t>51113500011150002795</t>
  </si>
  <si>
    <t>51113500011150002796</t>
  </si>
  <si>
    <t>51113500011150002797</t>
  </si>
  <si>
    <t>51113500011150002798</t>
  </si>
  <si>
    <t>51113500011150002799</t>
  </si>
  <si>
    <t>51113500011150002803</t>
  </si>
  <si>
    <t>51113500011150002804</t>
  </si>
  <si>
    <t>51113500011150002811</t>
  </si>
  <si>
    <t>51113500011150002814</t>
  </si>
  <si>
    <t>51113500011150002815</t>
  </si>
  <si>
    <t>51113500011150002818</t>
  </si>
  <si>
    <t>51113500011150002819</t>
  </si>
  <si>
    <t>51113500011150002822</t>
  </si>
  <si>
    <t>51113500011150002823</t>
  </si>
  <si>
    <t>51113500011150002828</t>
  </si>
  <si>
    <t>51113500011150002831</t>
  </si>
  <si>
    <t>51113500011150002837</t>
  </si>
  <si>
    <t>51113500011150002841</t>
  </si>
  <si>
    <t>51113500011150002848</t>
  </si>
  <si>
    <t>51113500011150002850</t>
  </si>
  <si>
    <t>51113500011150002864</t>
  </si>
  <si>
    <t>51113500011150002865</t>
  </si>
  <si>
    <t>51113500011150002870</t>
  </si>
  <si>
    <t>51113500011150002871</t>
  </si>
  <si>
    <t>51113500011150002872</t>
  </si>
  <si>
    <t>51113500011150002873</t>
  </si>
  <si>
    <t>51113500011150002874</t>
  </si>
  <si>
    <t>51113500011150002876</t>
  </si>
  <si>
    <t>51113500011150002878</t>
  </si>
  <si>
    <t>51113500011150002891</t>
  </si>
  <si>
    <t>51113500011150002898</t>
  </si>
  <si>
    <t>51113500011150002899</t>
  </si>
  <si>
    <t>51113500011150002901</t>
  </si>
  <si>
    <t>51113500011150002912</t>
  </si>
  <si>
    <t>51113500011150002921</t>
  </si>
  <si>
    <t>51113500011150002922</t>
  </si>
  <si>
    <t>51113500011150002927</t>
  </si>
  <si>
    <t>51113500011150002931</t>
  </si>
  <si>
    <t>51113500011150002937</t>
  </si>
  <si>
    <t>51113500011150002939</t>
  </si>
  <si>
    <t>51113500010630003085</t>
  </si>
  <si>
    <t xml:space="preserve">MESA GRANDE </t>
  </si>
  <si>
    <t>MESA DE TRABAJO DE 180 X .60 CENTÍMETROS</t>
  </si>
  <si>
    <t>51113500010630003086</t>
  </si>
  <si>
    <t>51113500010630003090</t>
  </si>
  <si>
    <t>51113500010630003093</t>
  </si>
  <si>
    <t>51113500010630003094</t>
  </si>
  <si>
    <t>51113500010630003096</t>
  </si>
  <si>
    <t>51113500010630003097</t>
  </si>
  <si>
    <t>51113500010630003103</t>
  </si>
  <si>
    <t>51113500010630003104</t>
  </si>
  <si>
    <t>51113500010630003111</t>
  </si>
  <si>
    <t>51113500010630003114</t>
  </si>
  <si>
    <t>51113500010630003115</t>
  </si>
  <si>
    <t>51113500010630003117</t>
  </si>
  <si>
    <t>51113500010630003119</t>
  </si>
  <si>
    <t>51113500010630003126</t>
  </si>
  <si>
    <t>51113500010630003127</t>
  </si>
  <si>
    <t>51113500010630003133</t>
  </si>
  <si>
    <t>51113500010630003138</t>
  </si>
  <si>
    <t>51113500010630003140</t>
  </si>
  <si>
    <t>51113500010630003149</t>
  </si>
  <si>
    <t>51113500010630003150</t>
  </si>
  <si>
    <t>51113500010630003152</t>
  </si>
  <si>
    <t>51113500010630003153</t>
  </si>
  <si>
    <t>51113500010630003156</t>
  </si>
  <si>
    <t>51113500010630003157</t>
  </si>
  <si>
    <t>51113500010630003160</t>
  </si>
  <si>
    <t>51113500010630003163</t>
  </si>
  <si>
    <t>51113500010630003165</t>
  </si>
  <si>
    <t>51113500010630003174</t>
  </si>
  <si>
    <t>51113500010630003177</t>
  </si>
  <si>
    <t>51113500010630003178</t>
  </si>
  <si>
    <t>51113500010630003181</t>
  </si>
  <si>
    <t>51113500010630003182</t>
  </si>
  <si>
    <t>51113500010630003184</t>
  </si>
  <si>
    <t>51113500010630003190</t>
  </si>
  <si>
    <t>51113500010630003191</t>
  </si>
  <si>
    <t>51113500010630003194</t>
  </si>
  <si>
    <t>51113500010630003195</t>
  </si>
  <si>
    <t>51113500010630003197</t>
  </si>
  <si>
    <t>51113500010630003198</t>
  </si>
  <si>
    <t>51913500058700000013</t>
  </si>
  <si>
    <t>VENTILADOR DE 3 VELOCIDADES DE 20 PULGADAS MYTEK</t>
  </si>
  <si>
    <t>51913500058700000018</t>
  </si>
  <si>
    <t>51913500058700000022</t>
  </si>
  <si>
    <t>51913500058700000032</t>
  </si>
  <si>
    <t>51913500058700000037</t>
  </si>
  <si>
    <t>51913500058700000045</t>
  </si>
  <si>
    <t>51913500058700000052</t>
  </si>
  <si>
    <t>51913500058700000056</t>
  </si>
  <si>
    <t>51913500058700000058</t>
  </si>
  <si>
    <t>51913500058700000059</t>
  </si>
  <si>
    <t>51913500058700000061</t>
  </si>
  <si>
    <t>51913500058700000063</t>
  </si>
  <si>
    <t>51913500058700000070</t>
  </si>
  <si>
    <t>51913500058700000071</t>
  </si>
  <si>
    <t>51913500058700000082</t>
  </si>
  <si>
    <t>51913500058700000083</t>
  </si>
  <si>
    <t>51913500058700000105</t>
  </si>
  <si>
    <t>51913500058700000109</t>
  </si>
  <si>
    <t>51913500058700000121</t>
  </si>
  <si>
    <t>51913500058700000145</t>
  </si>
  <si>
    <t>51913500058700000147</t>
  </si>
  <si>
    <t>51913500058700000154</t>
  </si>
  <si>
    <t>51913500058700000157</t>
  </si>
  <si>
    <t>51913500058700000162</t>
  </si>
  <si>
    <t>51913500058700000163</t>
  </si>
  <si>
    <t>51913500058700000170</t>
  </si>
  <si>
    <t>51913500058700000179</t>
  </si>
  <si>
    <t>51913500058700000183</t>
  </si>
  <si>
    <t>51913500058700000188</t>
  </si>
  <si>
    <t>51913500058700000191</t>
  </si>
  <si>
    <t>51913500058700000210</t>
  </si>
  <si>
    <t>51913500058700000212</t>
  </si>
  <si>
    <t>51913500058700000214</t>
  </si>
  <si>
    <t>51913500058700000221</t>
  </si>
  <si>
    <t>51913500058700000234</t>
  </si>
  <si>
    <t>51913500058700000235</t>
  </si>
  <si>
    <t>51913500058700000238</t>
  </si>
  <si>
    <t>51913500058700000249</t>
  </si>
  <si>
    <t>51913500058700000258</t>
  </si>
  <si>
    <t>51913500058700000259</t>
  </si>
  <si>
    <t>51913500058700000268</t>
  </si>
  <si>
    <t>51913500058700000286</t>
  </si>
  <si>
    <t>51913500058700000288</t>
  </si>
  <si>
    <t>51913500058700000290</t>
  </si>
  <si>
    <t>51913500058700000298</t>
  </si>
  <si>
    <t>51913500058700000301</t>
  </si>
  <si>
    <t>51913500058700000308</t>
  </si>
  <si>
    <t>51913500058700000317</t>
  </si>
  <si>
    <t>51913500058700000318</t>
  </si>
  <si>
    <t>51913500058700000320</t>
  </si>
  <si>
    <t>51913500058700000324</t>
  </si>
  <si>
    <t>51913500058700000328</t>
  </si>
  <si>
    <t>51913500058700000330</t>
  </si>
  <si>
    <t>51913500058700000332</t>
  </si>
  <si>
    <t>51913500058700000333</t>
  </si>
  <si>
    <t>51913500058700000334</t>
  </si>
  <si>
    <t>51913500058700000342</t>
  </si>
  <si>
    <t>51913500058700000343</t>
  </si>
  <si>
    <t>51913500058700000346</t>
  </si>
  <si>
    <t>51913500058700000349</t>
  </si>
  <si>
    <t>51913500058700000352</t>
  </si>
  <si>
    <t>51913500058700000359</t>
  </si>
  <si>
    <t>51913500058700000363</t>
  </si>
  <si>
    <t>51913500058700000369</t>
  </si>
  <si>
    <t>51913500058700000374</t>
  </si>
  <si>
    <t>51913500058700000376</t>
  </si>
  <si>
    <t>51913500058700000379</t>
  </si>
  <si>
    <t>51913500058700000384</t>
  </si>
  <si>
    <t>51913500058700000385</t>
  </si>
  <si>
    <t>51913500058700000387</t>
  </si>
  <si>
    <t>51913500058700000388</t>
  </si>
  <si>
    <t>51913500058700000389</t>
  </si>
  <si>
    <t>51913500058700000392</t>
  </si>
  <si>
    <t>51913500058700000404</t>
  </si>
  <si>
    <t>51913500058700000409</t>
  </si>
  <si>
    <t>51913500058700000410</t>
  </si>
  <si>
    <t>51913500058700000412</t>
  </si>
  <si>
    <t>51913500058700000413</t>
  </si>
  <si>
    <t>51913500058700000415</t>
  </si>
  <si>
    <t>51913500058700000423</t>
  </si>
  <si>
    <t>51913500058700000426</t>
  </si>
  <si>
    <t>51913500058700000428</t>
  </si>
  <si>
    <t>51913500058700000430</t>
  </si>
  <si>
    <t>51913500058700000431</t>
  </si>
  <si>
    <t>51913500058700000435</t>
  </si>
  <si>
    <t>51913500058700000440</t>
  </si>
  <si>
    <t>51913500058700000443</t>
  </si>
  <si>
    <t>51913500058700000454</t>
  </si>
  <si>
    <t>51913500058700000458</t>
  </si>
  <si>
    <t>51913500058700000467</t>
  </si>
  <si>
    <t>51913500058700000470</t>
  </si>
  <si>
    <t>51913500058700000492</t>
  </si>
  <si>
    <t>51913500058700000496</t>
  </si>
  <si>
    <t>51913500058700000497</t>
  </si>
  <si>
    <t>51913500058700000512</t>
  </si>
  <si>
    <t>51913500058700000513</t>
  </si>
  <si>
    <t>51913500058700000514</t>
  </si>
  <si>
    <t>51913500058700000527</t>
  </si>
  <si>
    <t>51913500058700000533</t>
  </si>
  <si>
    <t>51913500058700000540</t>
  </si>
  <si>
    <t>51913500058700000551</t>
  </si>
  <si>
    <t>51913500058700000557</t>
  </si>
  <si>
    <t>51913500058700000559</t>
  </si>
  <si>
    <t>51913500058700000561</t>
  </si>
  <si>
    <t>51913500058700000565</t>
  </si>
  <si>
    <t>51913500058700000569</t>
  </si>
  <si>
    <t>51913500058700000570</t>
  </si>
  <si>
    <t>51913500058700000571</t>
  </si>
  <si>
    <t>51913500058700000572</t>
  </si>
  <si>
    <t>51913500058700000573</t>
  </si>
  <si>
    <t>51913500058700000577</t>
  </si>
  <si>
    <t>51913500058700000580</t>
  </si>
  <si>
    <t>51913500058700000583</t>
  </si>
  <si>
    <t>51913500058700000587</t>
  </si>
  <si>
    <t>51913500058700000588</t>
  </si>
  <si>
    <t>51913500058700000604</t>
  </si>
  <si>
    <t>51913500058700000605</t>
  </si>
  <si>
    <t>51913500058700000609</t>
  </si>
  <si>
    <t>51913500058700000620</t>
  </si>
  <si>
    <t>51913500058700000622</t>
  </si>
  <si>
    <t>51913500058700000631</t>
  </si>
  <si>
    <t>51913500058700000638</t>
  </si>
  <si>
    <t>51913500058700000640</t>
  </si>
  <si>
    <t>51913500058700000649</t>
  </si>
  <si>
    <t>51913500058700000661</t>
  </si>
  <si>
    <t>51913500058700000678</t>
  </si>
  <si>
    <t>51913500058700000688</t>
  </si>
  <si>
    <t>51913500058700000692</t>
  </si>
  <si>
    <t>51913500058700000701</t>
  </si>
  <si>
    <t>51913500058700000708</t>
  </si>
  <si>
    <t>51913500058700000711</t>
  </si>
  <si>
    <t>51913500058700000712</t>
  </si>
  <si>
    <t>51913500058700000714</t>
  </si>
  <si>
    <t>51913500058700000719</t>
  </si>
  <si>
    <t>51913500058700000720</t>
  </si>
  <si>
    <t>51913500058700000726</t>
  </si>
  <si>
    <t>51913500058700000730</t>
  </si>
  <si>
    <t>51913500058700000751</t>
  </si>
  <si>
    <t>51913500058700000757</t>
  </si>
  <si>
    <t>51913500058700000758</t>
  </si>
  <si>
    <t>51913500058700000759</t>
  </si>
  <si>
    <t>51913500058700000765</t>
  </si>
  <si>
    <t>51913500058700000767</t>
  </si>
  <si>
    <t>51913500058700000769</t>
  </si>
  <si>
    <t>51913500058700000774</t>
  </si>
  <si>
    <t>51913500058700000779</t>
  </si>
  <si>
    <t>51913500058700000782</t>
  </si>
  <si>
    <t>51913500058700000787</t>
  </si>
  <si>
    <t>51913500058700000792</t>
  </si>
  <si>
    <t>51913500058700000800</t>
  </si>
  <si>
    <t>51913500058700000801</t>
  </si>
  <si>
    <t>51913500058700000806</t>
  </si>
  <si>
    <t>51913500058700000812</t>
  </si>
  <si>
    <t>51913500058700000820</t>
  </si>
  <si>
    <t>51913500058700000821</t>
  </si>
  <si>
    <t>51913500058700000825</t>
  </si>
  <si>
    <t>51913500058700000827</t>
  </si>
  <si>
    <t>51913500058700000842</t>
  </si>
  <si>
    <t>51913500058700000843</t>
  </si>
  <si>
    <t>51913500058700000845</t>
  </si>
  <si>
    <t>51913500058700000847</t>
  </si>
  <si>
    <t>51913500058700000852</t>
  </si>
  <si>
    <t>51913500058700000855</t>
  </si>
  <si>
    <t>51913500058700000857</t>
  </si>
  <si>
    <t>51913500058700000858</t>
  </si>
  <si>
    <t>51913500058700000865</t>
  </si>
  <si>
    <t>51913500058700000869</t>
  </si>
  <si>
    <t>51913500058700000873</t>
  </si>
  <si>
    <t>51913500058700000879</t>
  </si>
  <si>
    <t>51913500058700000889</t>
  </si>
  <si>
    <t>51913500058700000892</t>
  </si>
  <si>
    <t>51913500058700000895</t>
  </si>
  <si>
    <t>51913500058700000896</t>
  </si>
  <si>
    <t>51913500058700000898</t>
  </si>
  <si>
    <t>51913500058700000905</t>
  </si>
  <si>
    <t>51913500058700000910</t>
  </si>
  <si>
    <t>51113500011210000100</t>
  </si>
  <si>
    <t>ESCRITORIO SECRETARIAL</t>
  </si>
  <si>
    <t>ESCRITORIO SECRETARIAL CON DOS CAJONES</t>
  </si>
  <si>
    <t>51113500011210000103</t>
  </si>
  <si>
    <t>51113500011210000105</t>
  </si>
  <si>
    <t>51113500011210000107</t>
  </si>
  <si>
    <t>51113500011210000114</t>
  </si>
  <si>
    <t>51113500011210000122</t>
  </si>
  <si>
    <t>51113500011210000125</t>
  </si>
  <si>
    <t>51113500011210000131</t>
  </si>
  <si>
    <t>51113500011210000133</t>
  </si>
  <si>
    <t>51113500011210000135</t>
  </si>
  <si>
    <t>51113500011210000147</t>
  </si>
  <si>
    <t>51113500011210000154</t>
  </si>
  <si>
    <t>51113500011210000159</t>
  </si>
  <si>
    <t>51113500011210000161</t>
  </si>
  <si>
    <t>51113500011210000164</t>
  </si>
  <si>
    <t>51113500011210000169</t>
  </si>
  <si>
    <t>51113500011210000170</t>
  </si>
  <si>
    <t>51113500011210000171</t>
  </si>
  <si>
    <t>51113500011210000174</t>
  </si>
  <si>
    <t>51113500011210000175</t>
  </si>
  <si>
    <t>51113500011210000183</t>
  </si>
  <si>
    <t>51113500011210000184</t>
  </si>
  <si>
    <t>51113500011210000033</t>
  </si>
  <si>
    <t>51113500011210000188</t>
  </si>
  <si>
    <t>51113500011210000189</t>
  </si>
  <si>
    <t>51113500011210000191</t>
  </si>
  <si>
    <t>51113500011210000054</t>
  </si>
  <si>
    <t>51113500011210000203</t>
  </si>
  <si>
    <t>51113500011210000209</t>
  </si>
  <si>
    <t>51113500011210000098</t>
  </si>
  <si>
    <t>51113500011210000223</t>
  </si>
  <si>
    <t>51113500011210000231</t>
  </si>
  <si>
    <t>51113500011210000237</t>
  </si>
  <si>
    <t>51113500011210000242</t>
  </si>
  <si>
    <t>51113500011210000253</t>
  </si>
  <si>
    <t>51113500011210000256</t>
  </si>
  <si>
    <t>51113500011210000261</t>
  </si>
  <si>
    <t>51113500011210000263</t>
  </si>
  <si>
    <t>51113500011210000269</t>
  </si>
  <si>
    <t>51113500011210000270</t>
  </si>
  <si>
    <t>51113500011210000274</t>
  </si>
  <si>
    <t>51113500011210000276</t>
  </si>
  <si>
    <t>51113500011210000279</t>
  </si>
  <si>
    <t>51113500011210000292</t>
  </si>
  <si>
    <t>51113500011210000294</t>
  </si>
  <si>
    <t>51113500011210000039</t>
  </si>
  <si>
    <t>51113500011210000302</t>
  </si>
  <si>
    <t>51113500011210000316</t>
  </si>
  <si>
    <t>51113500011210000320</t>
  </si>
  <si>
    <t>51113500011210000326</t>
  </si>
  <si>
    <t>51113500011210000328</t>
  </si>
  <si>
    <t>51113500011210000334</t>
  </si>
  <si>
    <t>51113500011210000075</t>
  </si>
  <si>
    <t>51113500011210000371</t>
  </si>
  <si>
    <t>51113500011210000372</t>
  </si>
  <si>
    <t>51113500011210000373</t>
  </si>
  <si>
    <t>51113500011210000374</t>
  </si>
  <si>
    <t>51113500011210000375</t>
  </si>
  <si>
    <t>51113500011210000382</t>
  </si>
  <si>
    <t>51113500011210000384</t>
  </si>
  <si>
    <t>51113500011210000395</t>
  </si>
  <si>
    <t>51113500011210000402</t>
  </si>
  <si>
    <t>51113500011210000406</t>
  </si>
  <si>
    <t>51113500011210000421</t>
  </si>
  <si>
    <t>51113500011210000422</t>
  </si>
  <si>
    <t>51113500011210000423</t>
  </si>
  <si>
    <t>51113500011210000433</t>
  </si>
  <si>
    <t>51113500011210000434</t>
  </si>
  <si>
    <t>51113500011210000436</t>
  </si>
  <si>
    <t>51113500011210000437</t>
  </si>
  <si>
    <t>51113500011210000448</t>
  </si>
  <si>
    <t>51113500011210000450</t>
  </si>
  <si>
    <t>51113500011210000452</t>
  </si>
  <si>
    <t>51113500011210000454</t>
  </si>
  <si>
    <t>51113500011210000455</t>
  </si>
  <si>
    <t>51113500011210000461</t>
  </si>
  <si>
    <t>51113500011210000463</t>
  </si>
  <si>
    <t>51113500011210000468</t>
  </si>
  <si>
    <t>51113500011210000470</t>
  </si>
  <si>
    <t>51113500011210000484</t>
  </si>
  <si>
    <t>51113500011210000486</t>
  </si>
  <si>
    <t>51113500011210000492</t>
  </si>
  <si>
    <t>51113500011210000507</t>
  </si>
  <si>
    <t>51113500011210000508</t>
  </si>
  <si>
    <t>51113500011210000511</t>
  </si>
  <si>
    <t>51113500011210000513</t>
  </si>
  <si>
    <t>51113500011210000539</t>
  </si>
  <si>
    <t>51113500011210000543</t>
  </si>
  <si>
    <t>51113500011210000549</t>
  </si>
  <si>
    <t>51113500011210000559</t>
  </si>
  <si>
    <t>51113500011210000585</t>
  </si>
  <si>
    <t>51113500011210000590</t>
  </si>
  <si>
    <t>51113500011210000591</t>
  </si>
  <si>
    <t>51113500011210000596</t>
  </si>
  <si>
    <t>51113500011210000602</t>
  </si>
  <si>
    <t>51113500011210000603</t>
  </si>
  <si>
    <t>51113500011210000620</t>
  </si>
  <si>
    <t>51113500011210000624</t>
  </si>
  <si>
    <t>51113500011210000626</t>
  </si>
  <si>
    <t>51113500011210000627</t>
  </si>
  <si>
    <t>51113500011210000628</t>
  </si>
  <si>
    <t>51113500011210000630</t>
  </si>
  <si>
    <t>51113500011210000632</t>
  </si>
  <si>
    <t>51113500011210000637</t>
  </si>
  <si>
    <t>51113500011210000640</t>
  </si>
  <si>
    <t>51113500011210000647</t>
  </si>
  <si>
    <t>51113500011210000655</t>
  </si>
  <si>
    <t>51113500011210000661</t>
  </si>
  <si>
    <t>51113500011210000665</t>
  </si>
  <si>
    <t>51113500011210000668</t>
  </si>
  <si>
    <t>51113500011210000673</t>
  </si>
  <si>
    <t>51113500011210000678</t>
  </si>
  <si>
    <t>51113500011210000703</t>
  </si>
  <si>
    <t>51113500011210000708</t>
  </si>
  <si>
    <t>51113500011210000709</t>
  </si>
  <si>
    <t>51113500011210000715</t>
  </si>
  <si>
    <t>51113500011210000716</t>
  </si>
  <si>
    <t>51113500011210000050</t>
  </si>
  <si>
    <t>51113500011210000752</t>
  </si>
  <si>
    <t>51113500011210000052</t>
  </si>
  <si>
    <t>51113500011210000069</t>
  </si>
  <si>
    <t>51113500011210000764</t>
  </si>
  <si>
    <t>51113500011210000767</t>
  </si>
  <si>
    <t>51113500011210000779</t>
  </si>
  <si>
    <t>51113500011210000783</t>
  </si>
  <si>
    <t>51113500011210000786</t>
  </si>
  <si>
    <t>51113500011210000788</t>
  </si>
  <si>
    <t>51113500011210000790</t>
  </si>
  <si>
    <t>51113500011210000800</t>
  </si>
  <si>
    <t>51113500011210000801</t>
  </si>
  <si>
    <t>51113500011210000822</t>
  </si>
  <si>
    <t>51113500011210000833</t>
  </si>
  <si>
    <t>51113500011210000845</t>
  </si>
  <si>
    <t>51113500011210000860</t>
  </si>
  <si>
    <t>51113500011210000862</t>
  </si>
  <si>
    <t>51113500011210000869</t>
  </si>
  <si>
    <t>51113500011210000875</t>
  </si>
  <si>
    <t>51113500011210000878</t>
  </si>
  <si>
    <t>51113500011210000879</t>
  </si>
  <si>
    <t>51113500011210000887</t>
  </si>
  <si>
    <t>51113500011210000888</t>
  </si>
  <si>
    <t>51113500011210000901</t>
  </si>
  <si>
    <t>51113500011210000903</t>
  </si>
  <si>
    <t>51113500011210000904</t>
  </si>
  <si>
    <t>51113500011210000906</t>
  </si>
  <si>
    <t>51113500011210000912</t>
  </si>
  <si>
    <t>51113500011210000936</t>
  </si>
  <si>
    <t>51113500011210000939</t>
  </si>
  <si>
    <t>51113500011210000945</t>
  </si>
  <si>
    <t>51113500011210000946</t>
  </si>
  <si>
    <t>51113500011210000957</t>
  </si>
  <si>
    <t>51113500011210000959</t>
  </si>
  <si>
    <t>51113500011210000962</t>
  </si>
  <si>
    <t>51113500011210000969</t>
  </si>
  <si>
    <t>51113500011210000975</t>
  </si>
  <si>
    <t>51113500011210000979</t>
  </si>
  <si>
    <t>51113500011210000988</t>
  </si>
  <si>
    <t>51113500011210000989</t>
  </si>
  <si>
    <t>51113500011210000992</t>
  </si>
  <si>
    <t>51113500011210000999</t>
  </si>
  <si>
    <t>51113500011210001002</t>
  </si>
  <si>
    <t>51113500011210000093</t>
  </si>
  <si>
    <t>51113500011210000099</t>
  </si>
  <si>
    <t>51113500011210001011</t>
  </si>
  <si>
    <t>51113500011210001012</t>
  </si>
  <si>
    <t>51113500011210001013</t>
  </si>
  <si>
    <t>51113500011210001015</t>
  </si>
  <si>
    <t>51113500011210001016</t>
  </si>
  <si>
    <t>51113500011210001020</t>
  </si>
  <si>
    <t>51113500011210001023</t>
  </si>
  <si>
    <t>51113500011210001025</t>
  </si>
  <si>
    <t>51113500011210001026</t>
  </si>
  <si>
    <t>51113500012000000515</t>
  </si>
  <si>
    <t>SILLA SECRETARIAL DE 5 PUNTAS</t>
  </si>
  <si>
    <t>51113500012000000526</t>
  </si>
  <si>
    <t>51113500012000000528</t>
  </si>
  <si>
    <t>51113500012000000532</t>
  </si>
  <si>
    <t>51113500012000000533</t>
  </si>
  <si>
    <t>51113500012000000538</t>
  </si>
  <si>
    <t>51113500012000000564</t>
  </si>
  <si>
    <t>51113500012000000571</t>
  </si>
  <si>
    <t>51113500012000000578</t>
  </si>
  <si>
    <t>51113500012000000585</t>
  </si>
  <si>
    <t>51113500012000000603</t>
  </si>
  <si>
    <t>51113500012000000606</t>
  </si>
  <si>
    <t>51113500012000000626</t>
  </si>
  <si>
    <t>51113500012000000629</t>
  </si>
  <si>
    <t>51113500012000000635</t>
  </si>
  <si>
    <t>51113500012000000639</t>
  </si>
  <si>
    <t>51113500012000000640</t>
  </si>
  <si>
    <t>51113500012000000666</t>
  </si>
  <si>
    <t>51113500012000000688</t>
  </si>
  <si>
    <t>51113500012000000030</t>
  </si>
  <si>
    <t>51113500012000000003</t>
  </si>
  <si>
    <t>51113500012000000193</t>
  </si>
  <si>
    <t>51113500012000000284</t>
  </si>
  <si>
    <t>51113500012000000291</t>
  </si>
  <si>
    <t>51113500012000000293</t>
  </si>
  <si>
    <t>51113500012000000295</t>
  </si>
  <si>
    <t>51113500012000000302</t>
  </si>
  <si>
    <t>51113500012000000346</t>
  </si>
  <si>
    <t>51113500012000000360</t>
  </si>
  <si>
    <t>51113500012000000377</t>
  </si>
  <si>
    <t>51113500012000000487</t>
  </si>
  <si>
    <t>51113500012000000490</t>
  </si>
  <si>
    <t>51113500012000000820</t>
  </si>
  <si>
    <t>51113500012000000830</t>
  </si>
  <si>
    <t>51113500012000000837</t>
  </si>
  <si>
    <t>51113500012000000838</t>
  </si>
  <si>
    <t>51113500012000000841</t>
  </si>
  <si>
    <t>51113500012000000843</t>
  </si>
  <si>
    <t>51113500012000000844</t>
  </si>
  <si>
    <t>51113500012000000855</t>
  </si>
  <si>
    <t>51113500012000000861</t>
  </si>
  <si>
    <t>51113500012000000876</t>
  </si>
  <si>
    <t>51113500012000000881</t>
  </si>
  <si>
    <t>51113500012000000883</t>
  </si>
  <si>
    <t>51113500012000000884</t>
  </si>
  <si>
    <t>51113500012000000886</t>
  </si>
  <si>
    <t>51113500012000000887</t>
  </si>
  <si>
    <t>51113500012000000896</t>
  </si>
  <si>
    <t>51113500012000000899</t>
  </si>
  <si>
    <t>51113500012000000900</t>
  </si>
  <si>
    <t>51113500012000000916</t>
  </si>
  <si>
    <t>51113500012000000925</t>
  </si>
  <si>
    <t>51113500012000000928</t>
  </si>
  <si>
    <t>51113500012000000933</t>
  </si>
  <si>
    <t>51113500012000000939</t>
  </si>
  <si>
    <t>51113500012000000954</t>
  </si>
  <si>
    <t>51113500012000000963</t>
  </si>
  <si>
    <t>51113500012000000970</t>
  </si>
  <si>
    <t>51113500012000000005</t>
  </si>
  <si>
    <t>51113500012000000979</t>
  </si>
  <si>
    <t>51113500012000000988</t>
  </si>
  <si>
    <t>51113500012000000990</t>
  </si>
  <si>
    <t>51113500012000000992</t>
  </si>
  <si>
    <t>51113500012000000994</t>
  </si>
  <si>
    <t>51113500012000001001</t>
  </si>
  <si>
    <t>51113500012000001011</t>
  </si>
  <si>
    <t>51113500012000001030</t>
  </si>
  <si>
    <t>51113500012000001034</t>
  </si>
  <si>
    <t>51113500012000001036</t>
  </si>
  <si>
    <t>51113500012000001070</t>
  </si>
  <si>
    <t>51113500012000001074</t>
  </si>
  <si>
    <t>51113500012000001077</t>
  </si>
  <si>
    <t>51113500012000001080</t>
  </si>
  <si>
    <t>51113500012000001082</t>
  </si>
  <si>
    <t>51113500012000001106</t>
  </si>
  <si>
    <t>51113500012000001115</t>
  </si>
  <si>
    <t>51113500012000001122</t>
  </si>
  <si>
    <t>51113500012000001146</t>
  </si>
  <si>
    <t>51113500012000001167</t>
  </si>
  <si>
    <t>51113500012000001172</t>
  </si>
  <si>
    <t>51113500012000001180</t>
  </si>
  <si>
    <t>51113500012000001181</t>
  </si>
  <si>
    <t>51113500012000001185</t>
  </si>
  <si>
    <t>51113500012000001186</t>
  </si>
  <si>
    <t>51113500012000001187</t>
  </si>
  <si>
    <t>51113500012000001188</t>
  </si>
  <si>
    <t>51113500012000001193</t>
  </si>
  <si>
    <t>51113500012000001207</t>
  </si>
  <si>
    <t>51113500012000001212</t>
  </si>
  <si>
    <t>51113500012000001216</t>
  </si>
  <si>
    <t>51113500012000001217</t>
  </si>
  <si>
    <t>51113500012000001218</t>
  </si>
  <si>
    <t>51113500012000001220</t>
  </si>
  <si>
    <t>51113500012000001233</t>
  </si>
  <si>
    <t>51113500012000001236</t>
  </si>
  <si>
    <t>51113500012000001240</t>
  </si>
  <si>
    <t>51113500012000001241</t>
  </si>
  <si>
    <t>51113500012000001248</t>
  </si>
  <si>
    <t>51113500012000001250</t>
  </si>
  <si>
    <t>51113500012000001251</t>
  </si>
  <si>
    <t>51113500012000001255</t>
  </si>
  <si>
    <t>51113500012000001268</t>
  </si>
  <si>
    <t>51113500012000001271</t>
  </si>
  <si>
    <t>51113500010030002493</t>
  </si>
  <si>
    <t>ANAQUEL TIPO RACKS DE CINCO CHAROLAS</t>
  </si>
  <si>
    <t>51113500010940002494</t>
  </si>
  <si>
    <t>51113500010940002495</t>
  </si>
  <si>
    <t>51113500010940002496</t>
  </si>
  <si>
    <t>51113500010940002497</t>
  </si>
  <si>
    <t>51113500010940002498</t>
  </si>
  <si>
    <t>51113500010940002499</t>
  </si>
  <si>
    <t>51113500010940002500</t>
  </si>
  <si>
    <t>51113500010940002501</t>
  </si>
  <si>
    <t>51113500010940002502</t>
  </si>
  <si>
    <t>51113500010940002503</t>
  </si>
  <si>
    <t>51113500010940002504</t>
  </si>
  <si>
    <t>51113500010940002505</t>
  </si>
  <si>
    <t>51113500010940002506</t>
  </si>
  <si>
    <t>51113500010940002507</t>
  </si>
  <si>
    <t>51113500010940002508</t>
  </si>
  <si>
    <t>51113500010940002509</t>
  </si>
  <si>
    <t>51113500010940002510</t>
  </si>
  <si>
    <t>51113500010940002511</t>
  </si>
  <si>
    <t>51113500010940002512</t>
  </si>
  <si>
    <t>51113500010940002513</t>
  </si>
  <si>
    <t>51113500010940002514</t>
  </si>
  <si>
    <t>51113500010940002515</t>
  </si>
  <si>
    <t>51113500010940002516</t>
  </si>
  <si>
    <t>51113500010940002517</t>
  </si>
  <si>
    <t>51113500010940002518</t>
  </si>
  <si>
    <t>51113500010940002519</t>
  </si>
  <si>
    <t>51113500010940002520</t>
  </si>
  <si>
    <t>51113500010940002521</t>
  </si>
  <si>
    <t>51113500010940002522</t>
  </si>
  <si>
    <t>51113500010940002523</t>
  </si>
  <si>
    <t>51113500010940002524</t>
  </si>
  <si>
    <t>51113500010940002525</t>
  </si>
  <si>
    <t>51113500010940002526</t>
  </si>
  <si>
    <t>51113500010940002527</t>
  </si>
  <si>
    <t>51113500010940002528</t>
  </si>
  <si>
    <t>51113500010940002529</t>
  </si>
  <si>
    <t>51113500010940002530</t>
  </si>
  <si>
    <t>51113500010940002531</t>
  </si>
  <si>
    <t>51113500010940002532</t>
  </si>
  <si>
    <t>51113500010940002533</t>
  </si>
  <si>
    <t>51113500010940002534</t>
  </si>
  <si>
    <t>51113500010940002535</t>
  </si>
  <si>
    <t>51113500010940002536</t>
  </si>
  <si>
    <t>51113500010940002537</t>
  </si>
  <si>
    <t>51113500010940002538</t>
  </si>
  <si>
    <t>51113500010940002539</t>
  </si>
  <si>
    <t>51113500010940002540</t>
  </si>
  <si>
    <t>51113500010940002541</t>
  </si>
  <si>
    <t>51113500010940002542</t>
  </si>
  <si>
    <t>51113500010940002543</t>
  </si>
  <si>
    <t>51113500010940002544</t>
  </si>
  <si>
    <t>51113500010940002545</t>
  </si>
  <si>
    <t>51113500010940002546</t>
  </si>
  <si>
    <t>51113500010940002547</t>
  </si>
  <si>
    <t>51113500010940002548</t>
  </si>
  <si>
    <t>51113500010940002549</t>
  </si>
  <si>
    <t>51113500010940002550</t>
  </si>
  <si>
    <t>51113500010940002551</t>
  </si>
  <si>
    <t>51113500010940002552</t>
  </si>
  <si>
    <t>51113500010940002553</t>
  </si>
  <si>
    <t>51113500010940002554</t>
  </si>
  <si>
    <t>51113500010940002555</t>
  </si>
  <si>
    <t>51113500010940002556</t>
  </si>
  <si>
    <t>51113500010940002557</t>
  </si>
  <si>
    <t>51113500010940002558</t>
  </si>
  <si>
    <t>51113500010940002559</t>
  </si>
  <si>
    <t>51113500010940002560</t>
  </si>
  <si>
    <t>51113500010940002561</t>
  </si>
  <si>
    <t>51113500010940002562</t>
  </si>
  <si>
    <t>51113500010940002563</t>
  </si>
  <si>
    <t>51113500010940002564</t>
  </si>
  <si>
    <t>51113500010940002565</t>
  </si>
  <si>
    <t>51113500010940002566</t>
  </si>
  <si>
    <t>51113500010940002567</t>
  </si>
  <si>
    <t>51113500010940002568</t>
  </si>
  <si>
    <t>51113500010940002569</t>
  </si>
  <si>
    <t>51113500010940002570</t>
  </si>
  <si>
    <t>51113500010940002571</t>
  </si>
  <si>
    <t>51113500010940002572</t>
  </si>
  <si>
    <t>51113500010940002573</t>
  </si>
  <si>
    <t>51113500010940002574</t>
  </si>
  <si>
    <t>51113500010940002575</t>
  </si>
  <si>
    <t>51113500010940002576</t>
  </si>
  <si>
    <t>51113500010940002577</t>
  </si>
  <si>
    <t>51113500010940002578</t>
  </si>
  <si>
    <t>51113500010940002579</t>
  </si>
  <si>
    <t>51113500010940002580</t>
  </si>
  <si>
    <t>51113500010940002581</t>
  </si>
  <si>
    <t>51113500010940002582</t>
  </si>
  <si>
    <t>51113500010940002583</t>
  </si>
  <si>
    <t>51113500010940002584</t>
  </si>
  <si>
    <t>51113500010940002585</t>
  </si>
  <si>
    <t>51113500010940002586</t>
  </si>
  <si>
    <t>51113500010940002587</t>
  </si>
  <si>
    <t>51113500010940002588</t>
  </si>
  <si>
    <t>51113500010940002589</t>
  </si>
  <si>
    <t>51113500010940002590</t>
  </si>
  <si>
    <t>51113500010940002591</t>
  </si>
  <si>
    <t>51113500010940002592</t>
  </si>
  <si>
    <t>51113500010940002593</t>
  </si>
  <si>
    <t>51113500010940002594</t>
  </si>
  <si>
    <t>51113500010940002595</t>
  </si>
  <si>
    <t>51113500010940002596</t>
  </si>
  <si>
    <t>51113500010940002597</t>
  </si>
  <si>
    <t>51113500010940002598</t>
  </si>
  <si>
    <t>51113500010940002599</t>
  </si>
  <si>
    <t>51113500010940002600</t>
  </si>
  <si>
    <t>51113500010940002601</t>
  </si>
  <si>
    <t>51113500010940002602</t>
  </si>
  <si>
    <t>51113500010940002603</t>
  </si>
  <si>
    <t>51113500010940002604</t>
  </si>
  <si>
    <t>51113500010940002605</t>
  </si>
  <si>
    <t>51113500010940002606</t>
  </si>
  <si>
    <t>51113500010940002607</t>
  </si>
  <si>
    <t>51113500010940002608</t>
  </si>
  <si>
    <t>51113500010940002609</t>
  </si>
  <si>
    <t>51113500010940002610</t>
  </si>
  <si>
    <t>51113500010940002611</t>
  </si>
  <si>
    <t>51113500010940002612</t>
  </si>
  <si>
    <t>51113500010940002613</t>
  </si>
  <si>
    <t>51113500010940002614</t>
  </si>
  <si>
    <t>51113500010940002615</t>
  </si>
  <si>
    <t>51113500010940002616</t>
  </si>
  <si>
    <t>51113500010940002617</t>
  </si>
  <si>
    <t>51113500010940002618</t>
  </si>
  <si>
    <t>51113500010940002619</t>
  </si>
  <si>
    <t>51113500010940002620</t>
  </si>
  <si>
    <t>51113500010940002621</t>
  </si>
  <si>
    <t>51113500010940002622</t>
  </si>
  <si>
    <t>51113500010940002623</t>
  </si>
  <si>
    <t>51113500010940002624</t>
  </si>
  <si>
    <t>51113500010940002625</t>
  </si>
  <si>
    <t>51113500010940002626</t>
  </si>
  <si>
    <t>51113500010940002627</t>
  </si>
  <si>
    <t>51113500010940002628</t>
  </si>
  <si>
    <t>51113500010940002629</t>
  </si>
  <si>
    <t>51113500010940002630</t>
  </si>
  <si>
    <t>51113500010940002631</t>
  </si>
  <si>
    <t>51113500010940002632</t>
  </si>
  <si>
    <t>51113500010940002633</t>
  </si>
  <si>
    <t>51113500010940002634</t>
  </si>
  <si>
    <t>51113500010940002635</t>
  </si>
  <si>
    <t>51113500010940002636</t>
  </si>
  <si>
    <t>51113500010940002637</t>
  </si>
  <si>
    <t>51113500010940002638</t>
  </si>
  <si>
    <t>51113500010940002639</t>
  </si>
  <si>
    <t>51113500010940002640</t>
  </si>
  <si>
    <t>51113500010940002641</t>
  </si>
  <si>
    <t>51113500010940002642</t>
  </si>
  <si>
    <t>51113500010940002643</t>
  </si>
  <si>
    <t>51113500010940002644</t>
  </si>
  <si>
    <t>51113500010940002645</t>
  </si>
  <si>
    <t>51113500010940002646</t>
  </si>
  <si>
    <t>51113500010940002647</t>
  </si>
  <si>
    <t>51113500010940002648</t>
  </si>
  <si>
    <t>51113500010940002649</t>
  </si>
  <si>
    <t>51113500010940002650</t>
  </si>
  <si>
    <t>51113500010940002651</t>
  </si>
  <si>
    <t>51113500010940002652</t>
  </si>
  <si>
    <t>51113500010940002653</t>
  </si>
  <si>
    <t>51113500010940002654</t>
  </si>
  <si>
    <t>51113500010940002655</t>
  </si>
  <si>
    <t>51113500010940002656</t>
  </si>
  <si>
    <t>51113500010940002657</t>
  </si>
  <si>
    <t>51113500010940002658</t>
  </si>
  <si>
    <t>51113500010940002659</t>
  </si>
  <si>
    <t>51113500010940002660</t>
  </si>
  <si>
    <t>51113500010940002661</t>
  </si>
  <si>
    <t>51113500010940002662</t>
  </si>
  <si>
    <t>51113500010940002663</t>
  </si>
  <si>
    <t>51113500010940002664</t>
  </si>
  <si>
    <t>51113500010940002665</t>
  </si>
  <si>
    <t>51113500010940002666</t>
  </si>
  <si>
    <t>51113500010940002667</t>
  </si>
  <si>
    <t>51113500010940002668</t>
  </si>
  <si>
    <t>51113500010940002669</t>
  </si>
  <si>
    <t>51113500010940002670</t>
  </si>
  <si>
    <t>51113500010940002671</t>
  </si>
  <si>
    <t>51113500010940002672</t>
  </si>
  <si>
    <t>51113500010940002673</t>
  </si>
  <si>
    <t>51113500010940002674</t>
  </si>
  <si>
    <t>51113500010940002675</t>
  </si>
  <si>
    <t>51113500010940002676</t>
  </si>
  <si>
    <t>51113500010940002677</t>
  </si>
  <si>
    <t>51113500010940002678</t>
  </si>
  <si>
    <t>51113500010940002679</t>
  </si>
  <si>
    <t>51113500010940002680</t>
  </si>
  <si>
    <t>51113500010940002681</t>
  </si>
  <si>
    <t>51113500010940002682</t>
  </si>
  <si>
    <t>51113500010940002683</t>
  </si>
  <si>
    <t>51113500010940002684</t>
  </si>
  <si>
    <t>51113500010940002685</t>
  </si>
  <si>
    <t>51113500010940002686</t>
  </si>
  <si>
    <t>51113500010940002687</t>
  </si>
  <si>
    <t>51113500010940002688</t>
  </si>
  <si>
    <t>51113500010940002689</t>
  </si>
  <si>
    <t>51113500010940002690</t>
  </si>
  <si>
    <t>51113500010940002691</t>
  </si>
  <si>
    <t>51113500010940002692</t>
  </si>
  <si>
    <t>51113500010940002693</t>
  </si>
  <si>
    <t>51113500010940002694</t>
  </si>
  <si>
    <t>51113500010940002695</t>
  </si>
  <si>
    <t>51113500010940002696</t>
  </si>
  <si>
    <t>51113500010940002697</t>
  </si>
  <si>
    <t>51113500010940002698</t>
  </si>
  <si>
    <t>51113500010940002699</t>
  </si>
  <si>
    <t>51113500010940002700</t>
  </si>
  <si>
    <t>51113500010940002701</t>
  </si>
  <si>
    <t>51113500010940002702</t>
  </si>
  <si>
    <t>51113500010940002703</t>
  </si>
  <si>
    <t>51113500010940002704</t>
  </si>
  <si>
    <t>51113500010940002705</t>
  </si>
  <si>
    <t>51113500010940002706</t>
  </si>
  <si>
    <t>51113500010940002707</t>
  </si>
  <si>
    <t>51113500010940002708</t>
  </si>
  <si>
    <t>51113500010940002709</t>
  </si>
  <si>
    <t>51113500010940002710</t>
  </si>
  <si>
    <t>51113500010940002711</t>
  </si>
  <si>
    <t>51113500010940002712</t>
  </si>
  <si>
    <t>51113500010940002713</t>
  </si>
  <si>
    <t>51113500010940002714</t>
  </si>
  <si>
    <t>51113500010940002715</t>
  </si>
  <si>
    <t>51113500010940002716</t>
  </si>
  <si>
    <t>51113500010940002717</t>
  </si>
  <si>
    <t>51113500010940002718</t>
  </si>
  <si>
    <t>51113500010940002719</t>
  </si>
  <si>
    <t>51113500010940002720</t>
  </si>
  <si>
    <t>51113500010940002721</t>
  </si>
  <si>
    <t>51113500010940002722</t>
  </si>
  <si>
    <t>51113500010940002723</t>
  </si>
  <si>
    <t>51113500010940002724</t>
  </si>
  <si>
    <t>51113500010940002725</t>
  </si>
  <si>
    <t>51113500010940002726</t>
  </si>
  <si>
    <t>51113500010940002727</t>
  </si>
  <si>
    <t>51113500010940002728</t>
  </si>
  <si>
    <t>51113500010940002729</t>
  </si>
  <si>
    <t>51113500010940002730</t>
  </si>
  <si>
    <t>51113500010940002731</t>
  </si>
  <si>
    <t>51113500010940002732</t>
  </si>
  <si>
    <t>51113500010940002733</t>
  </si>
  <si>
    <t>51113500010940002734</t>
  </si>
  <si>
    <t>51113500010940002735</t>
  </si>
  <si>
    <t>51113500010940002736</t>
  </si>
  <si>
    <t>51113500010940002737</t>
  </si>
  <si>
    <t>51113500010940002738</t>
  </si>
  <si>
    <t>51113500010940002739</t>
  </si>
  <si>
    <t>51113500010940002740</t>
  </si>
  <si>
    <t>51113500010940002741</t>
  </si>
  <si>
    <t>51113500010940002742</t>
  </si>
  <si>
    <t>51113500010940002743</t>
  </si>
  <si>
    <t>51113500010940002744</t>
  </si>
  <si>
    <t>51113500010940002745</t>
  </si>
  <si>
    <t>51113500010940002746</t>
  </si>
  <si>
    <t>51113500010940002747</t>
  </si>
  <si>
    <t>51113500010940002748</t>
  </si>
  <si>
    <t>51113500010940002749</t>
  </si>
  <si>
    <t>51113500010940002750</t>
  </si>
  <si>
    <t>51113500010940002751</t>
  </si>
  <si>
    <t>51113500010940002752</t>
  </si>
  <si>
    <t>51113500010940002753</t>
  </si>
  <si>
    <t>51113500010940002754</t>
  </si>
  <si>
    <t>51113500010940002755</t>
  </si>
  <si>
    <t>51113500010940002756</t>
  </si>
  <si>
    <t>51113500010940002757</t>
  </si>
  <si>
    <t>51113500010940002758</t>
  </si>
  <si>
    <t>51113500010940002759</t>
  </si>
  <si>
    <t>51113500010940002760</t>
  </si>
  <si>
    <t>51113500010940002761</t>
  </si>
  <si>
    <t>51113500010940002762</t>
  </si>
  <si>
    <t>51113500010940002763</t>
  </si>
  <si>
    <t>51113500010940002764</t>
  </si>
  <si>
    <t>51113500010940002765</t>
  </si>
  <si>
    <t>51113500010940002766</t>
  </si>
  <si>
    <t>51113500010940002767</t>
  </si>
  <si>
    <t>51113500010940002768</t>
  </si>
  <si>
    <t>51113500010940002769</t>
  </si>
  <si>
    <t>51113500010940002770</t>
  </si>
  <si>
    <t>51113500010940002771</t>
  </si>
  <si>
    <t>51113500010940002772</t>
  </si>
  <si>
    <t>51113500010940002773</t>
  </si>
  <si>
    <t>51113500010940002774</t>
  </si>
  <si>
    <t>51113500010940002775</t>
  </si>
  <si>
    <t>51113500010940002776</t>
  </si>
  <si>
    <t>51113500010940002777</t>
  </si>
  <si>
    <t>51113500010940002778</t>
  </si>
  <si>
    <t>51113500010940002779</t>
  </si>
  <si>
    <t>51113500010940002780</t>
  </si>
  <si>
    <t>51113500010940002781</t>
  </si>
  <si>
    <t>51113500010940002782</t>
  </si>
  <si>
    <t>51113500010940002783</t>
  </si>
  <si>
    <t>51113500010940002784</t>
  </si>
  <si>
    <t>51113500010940002785</t>
  </si>
  <si>
    <t>51113500010940002786</t>
  </si>
  <si>
    <t>51113500010940002787</t>
  </si>
  <si>
    <t>51113500010940002788</t>
  </si>
  <si>
    <t>51113500010940002789</t>
  </si>
  <si>
    <t>51113500010940002790</t>
  </si>
  <si>
    <t>51113500010940002791</t>
  </si>
  <si>
    <t>51113500010940002792</t>
  </si>
  <si>
    <t>51113500010940002793</t>
  </si>
  <si>
    <t>51113500010940002794</t>
  </si>
  <si>
    <t>51113500010940002795</t>
  </si>
  <si>
    <t>51113500010940002796</t>
  </si>
  <si>
    <t>51113500010940002797</t>
  </si>
  <si>
    <t>51113500010940002798</t>
  </si>
  <si>
    <t>51113500010940002799</t>
  </si>
  <si>
    <t>51113500010940002800</t>
  </si>
  <si>
    <t>51113500010940002801</t>
  </si>
  <si>
    <t>51113500010940002802</t>
  </si>
  <si>
    <t>51113500010940002803</t>
  </si>
  <si>
    <t>51113500010940002804</t>
  </si>
  <si>
    <t>51113500010940002805</t>
  </si>
  <si>
    <t>51113500010940002806</t>
  </si>
  <si>
    <t>51113500010940002807</t>
  </si>
  <si>
    <t>51113500010940002808</t>
  </si>
  <si>
    <t>51113500010940002809</t>
  </si>
  <si>
    <t>51113500010940002810</t>
  </si>
  <si>
    <t>51113500010940002811</t>
  </si>
  <si>
    <t>51113500010940002812</t>
  </si>
  <si>
    <t>51113500010940002813</t>
  </si>
  <si>
    <t>51113500010940002814</t>
  </si>
  <si>
    <t>51113500010940002815</t>
  </si>
  <si>
    <t>51113500010940002816</t>
  </si>
  <si>
    <t>51113500010940002817</t>
  </si>
  <si>
    <t>51113500010940002818</t>
  </si>
  <si>
    <t>51113500010940002819</t>
  </si>
  <si>
    <t>51113500010940002820</t>
  </si>
  <si>
    <t>51113500010940002821</t>
  </si>
  <si>
    <t>51113500010940002822</t>
  </si>
  <si>
    <t>51113500010940002823</t>
  </si>
  <si>
    <t>51113500010940002824</t>
  </si>
  <si>
    <t>51113500010940002825</t>
  </si>
  <si>
    <t>51113500010940002826</t>
  </si>
  <si>
    <t>51113500010940002827</t>
  </si>
  <si>
    <t>51113500010940002828</t>
  </si>
  <si>
    <t>51113500010940002829</t>
  </si>
  <si>
    <t>51113500010940002830</t>
  </si>
  <si>
    <t>51113500010940002831</t>
  </si>
  <si>
    <t>51113500010940002832</t>
  </si>
  <si>
    <t>51113500010940002833</t>
  </si>
  <si>
    <t>51113500010940002834</t>
  </si>
  <si>
    <t>51113500010940002835</t>
  </si>
  <si>
    <t>51113500010940002836</t>
  </si>
  <si>
    <t>51113500010940002837</t>
  </si>
  <si>
    <t>51113500010940002838</t>
  </si>
  <si>
    <t>51113500010940002839</t>
  </si>
  <si>
    <t>51113500010940002840</t>
  </si>
  <si>
    <t>51113500010940002841</t>
  </si>
  <si>
    <t>51113500010940002842</t>
  </si>
  <si>
    <t>51113500010940002843</t>
  </si>
  <si>
    <t>51113500010940002844</t>
  </si>
  <si>
    <t>51113500010940002845</t>
  </si>
  <si>
    <t>51113500010940002846</t>
  </si>
  <si>
    <t>51113500010940002847</t>
  </si>
  <si>
    <t>51113500010940002848</t>
  </si>
  <si>
    <t>51113500010940002849</t>
  </si>
  <si>
    <t>51113500010940002850</t>
  </si>
  <si>
    <t>51113500010940002851</t>
  </si>
  <si>
    <t>51113500010940002852</t>
  </si>
  <si>
    <t>51113500010940002853</t>
  </si>
  <si>
    <t>51113500010940002854</t>
  </si>
  <si>
    <t>51113500010940002855</t>
  </si>
  <si>
    <t>51113500010940002856</t>
  </si>
  <si>
    <t>51113500010940002857</t>
  </si>
  <si>
    <t>51113500010940002858</t>
  </si>
  <si>
    <t>51113500010940002859</t>
  </si>
  <si>
    <t>51113500010940002860</t>
  </si>
  <si>
    <t>51113500010940002861</t>
  </si>
  <si>
    <t>51113500010940002862</t>
  </si>
  <si>
    <t>51113500010940002863</t>
  </si>
  <si>
    <t>51113500010940002864</t>
  </si>
  <si>
    <t>51113500010940002865</t>
  </si>
  <si>
    <t>51113500010940002866</t>
  </si>
  <si>
    <t>51113500010940002867</t>
  </si>
  <si>
    <t>51113500010940002868</t>
  </si>
  <si>
    <t>51113500010940002869</t>
  </si>
  <si>
    <t>51113500010940002870</t>
  </si>
  <si>
    <t>51113500010940002871</t>
  </si>
  <si>
    <t>51113500010940002872</t>
  </si>
  <si>
    <t>51113500010940002873</t>
  </si>
  <si>
    <t>51113500010940002874</t>
  </si>
  <si>
    <t>51113500010940002875</t>
  </si>
  <si>
    <t>51113500010940002876</t>
  </si>
  <si>
    <t>51113500010940002877</t>
  </si>
  <si>
    <t>51113500010940002878</t>
  </si>
  <si>
    <t>51113500010940002879</t>
  </si>
  <si>
    <t>51113500010940002880</t>
  </si>
  <si>
    <t>51113500010940002881</t>
  </si>
  <si>
    <t>51113500010940002882</t>
  </si>
  <si>
    <t>51113500010940002883</t>
  </si>
  <si>
    <t>51113500010940002884</t>
  </si>
  <si>
    <t>51113500010940002885</t>
  </si>
  <si>
    <t>51113500010940002886</t>
  </si>
  <si>
    <t>51113500010940002887</t>
  </si>
  <si>
    <t>51113500010940002888</t>
  </si>
  <si>
    <t>51113500010940002889</t>
  </si>
  <si>
    <t>51113500010940002890</t>
  </si>
  <si>
    <t>51113500010940002891</t>
  </si>
  <si>
    <t>51113500010940002892</t>
  </si>
  <si>
    <t>51113500010940002893</t>
  </si>
  <si>
    <t>51113500010940002894</t>
  </si>
  <si>
    <t>51113500010940002895</t>
  </si>
  <si>
    <t>51113500010940002896</t>
  </si>
  <si>
    <t>51113500010940002897</t>
  </si>
  <si>
    <t>51113500010940002898</t>
  </si>
  <si>
    <t>51113500010940002899</t>
  </si>
  <si>
    <t>51113500010940002900</t>
  </si>
  <si>
    <t>51113500010940002901</t>
  </si>
  <si>
    <t>51113500010940002902</t>
  </si>
  <si>
    <t>51113500010940002903</t>
  </si>
  <si>
    <t>51113500010940002904</t>
  </si>
  <si>
    <t>51113500010940002905</t>
  </si>
  <si>
    <t>51113500010940002906</t>
  </si>
  <si>
    <t>51113500010940002907</t>
  </si>
  <si>
    <t>51113500010940002908</t>
  </si>
  <si>
    <t>51113500010940002909</t>
  </si>
  <si>
    <t>51113500010940002910</t>
  </si>
  <si>
    <t>51113500010940002911</t>
  </si>
  <si>
    <t>51113500010940002912</t>
  </si>
  <si>
    <t>51113500010940002913</t>
  </si>
  <si>
    <t>51113500010940002914</t>
  </si>
  <si>
    <t>51113500010940002915</t>
  </si>
  <si>
    <t>51113500010940002916</t>
  </si>
  <si>
    <t>51113500010940002917</t>
  </si>
  <si>
    <t>51113500010940002918</t>
  </si>
  <si>
    <t>51113500010940002919</t>
  </si>
  <si>
    <t>51113500010940002920</t>
  </si>
  <si>
    <t>51113500010940002921</t>
  </si>
  <si>
    <t>51113500010940002922</t>
  </si>
  <si>
    <t>51113500010940002923</t>
  </si>
  <si>
    <t>51113500010940002924</t>
  </si>
  <si>
    <t>51113500010940002925</t>
  </si>
  <si>
    <t>51113500010940002926</t>
  </si>
  <si>
    <t>51113500010940002927</t>
  </si>
  <si>
    <t>51113500010940002928</t>
  </si>
  <si>
    <t>51113500010940002929</t>
  </si>
  <si>
    <t>51113500010940002930</t>
  </si>
  <si>
    <t>51113500010940002931</t>
  </si>
  <si>
    <t>51113500010940002932</t>
  </si>
  <si>
    <t>51113500010940002933</t>
  </si>
  <si>
    <t>51113500010940002934</t>
  </si>
  <si>
    <t>51113500010940002935</t>
  </si>
  <si>
    <t>51113500010940002936</t>
  </si>
  <si>
    <t>51113500010940002937</t>
  </si>
  <si>
    <t>51113500010940002938</t>
  </si>
  <si>
    <t>51113500010940002939</t>
  </si>
  <si>
    <t>51113500010940002940</t>
  </si>
  <si>
    <t>51113500010940002941</t>
  </si>
  <si>
    <t>51113500010940002942</t>
  </si>
  <si>
    <t>51113500010940002943</t>
  </si>
  <si>
    <t>51113500010940002944</t>
  </si>
  <si>
    <t>51113500010940002945</t>
  </si>
  <si>
    <t>51113500010940002946</t>
  </si>
  <si>
    <t>51113500010940002947</t>
  </si>
  <si>
    <t>51113500010940002948</t>
  </si>
  <si>
    <t>51113500010940002949</t>
  </si>
  <si>
    <t>51113500010940002950</t>
  </si>
  <si>
    <t>51113500010940002951</t>
  </si>
  <si>
    <t>51113500010940002952</t>
  </si>
  <si>
    <t>51113500010940002953</t>
  </si>
  <si>
    <t>51113500010940002954</t>
  </si>
  <si>
    <t>51113500010940002955</t>
  </si>
  <si>
    <t>51113500010940002956</t>
  </si>
  <si>
    <t>51113500010940002957</t>
  </si>
  <si>
    <t>51113500010940002958</t>
  </si>
  <si>
    <t>51113500010940002959</t>
  </si>
  <si>
    <t>51113500010940002960</t>
  </si>
  <si>
    <t>51113500010940002961</t>
  </si>
  <si>
    <t>51113500010940002962</t>
  </si>
  <si>
    <t>51113500010940002963</t>
  </si>
  <si>
    <t>51113500010940002964</t>
  </si>
  <si>
    <t>51113500010940002965</t>
  </si>
  <si>
    <t>51113500010940002966</t>
  </si>
  <si>
    <t>51113500010940002967</t>
  </si>
  <si>
    <t>51113500010940002968</t>
  </si>
  <si>
    <t>51113500010940002969</t>
  </si>
  <si>
    <t>51113500010940002970</t>
  </si>
  <si>
    <t>51113500010940002971</t>
  </si>
  <si>
    <t>51113500010940002972</t>
  </si>
  <si>
    <t>51113500010940002973</t>
  </si>
  <si>
    <t>51113500010940002974</t>
  </si>
  <si>
    <t>51113500010940002975</t>
  </si>
  <si>
    <t>51113500010940002976</t>
  </si>
  <si>
    <t>51113500010940002977</t>
  </si>
  <si>
    <t>51113500010940002978</t>
  </si>
  <si>
    <t>51113500010940002979</t>
  </si>
  <si>
    <t>51113500010940002980</t>
  </si>
  <si>
    <t>51113500010940002981</t>
  </si>
  <si>
    <t>51113500010940002982</t>
  </si>
  <si>
    <t>51113500010940002983</t>
  </si>
  <si>
    <t>51113500010940002984</t>
  </si>
  <si>
    <t>51113500010940002985</t>
  </si>
  <si>
    <t>51113500010940002986</t>
  </si>
  <si>
    <t>51113500010940002987</t>
  </si>
  <si>
    <t>51113500010940002988</t>
  </si>
  <si>
    <t>51113500010940002989</t>
  </si>
  <si>
    <t>51113500010940002990</t>
  </si>
  <si>
    <t>51113500010940002991</t>
  </si>
  <si>
    <t>51113500010940002992</t>
  </si>
  <si>
    <t>51113500010940002993</t>
  </si>
  <si>
    <t>51113500010940002994</t>
  </si>
  <si>
    <t>51113500010940002995</t>
  </si>
  <si>
    <t>51113500010940002996</t>
  </si>
  <si>
    <t>51113500010940002997</t>
  </si>
  <si>
    <t>51113500010940002998</t>
  </si>
  <si>
    <t>51113500010940002999</t>
  </si>
  <si>
    <t>51113500010940003000</t>
  </si>
  <si>
    <t>51113500010940003001</t>
  </si>
  <si>
    <t>51113500010940003002</t>
  </si>
  <si>
    <t>51113500010940003003</t>
  </si>
  <si>
    <t>51113500010940003004</t>
  </si>
  <si>
    <t>51113500010940003005</t>
  </si>
  <si>
    <t>51113500010940003006</t>
  </si>
  <si>
    <t>51113500010940003007</t>
  </si>
  <si>
    <t>51113500010940003008</t>
  </si>
  <si>
    <t>51113500010940003009</t>
  </si>
  <si>
    <t>51113500010940003010</t>
  </si>
  <si>
    <t>51113500010940003011</t>
  </si>
  <si>
    <t>51113500010940003012</t>
  </si>
  <si>
    <t>51113500010940003013</t>
  </si>
  <si>
    <t>51113500010940003014</t>
  </si>
  <si>
    <t>51113500010940003015</t>
  </si>
  <si>
    <t>51113500010940003016</t>
  </si>
  <si>
    <t>51113500010940003017</t>
  </si>
  <si>
    <t>51113500010940003018</t>
  </si>
  <si>
    <t>51113500010940003019</t>
  </si>
  <si>
    <t>51113500010940003020</t>
  </si>
  <si>
    <t>51113500010940003021</t>
  </si>
  <si>
    <t>51113500010940003022</t>
  </si>
  <si>
    <t>51113500010940003023</t>
  </si>
  <si>
    <t>51113500010940003024</t>
  </si>
  <si>
    <t>51113500010940003025</t>
  </si>
  <si>
    <t>51113500010940003026</t>
  </si>
  <si>
    <t>51113500010940003027</t>
  </si>
  <si>
    <t>51113500010940003028</t>
  </si>
  <si>
    <t>51113500010940003029</t>
  </si>
  <si>
    <t>51113500010940003030</t>
  </si>
  <si>
    <t>51113500010940003031</t>
  </si>
  <si>
    <t>51113500010940003032</t>
  </si>
  <si>
    <t>51113500010940003033</t>
  </si>
  <si>
    <t>51113500010940003034</t>
  </si>
  <si>
    <t>51113500010940003035</t>
  </si>
  <si>
    <t>51113500010940003036</t>
  </si>
  <si>
    <t>51113500010940003037</t>
  </si>
  <si>
    <t>51113500010940003038</t>
  </si>
  <si>
    <t>51113500010940003039</t>
  </si>
  <si>
    <t>51113500010940003040</t>
  </si>
  <si>
    <t>51113500010940003041</t>
  </si>
  <si>
    <t>51113500010940003042</t>
  </si>
  <si>
    <t>51113500010940003043</t>
  </si>
  <si>
    <t>51113500010940003044</t>
  </si>
  <si>
    <t>51113500010940003045</t>
  </si>
  <si>
    <t>51113500010940003046</t>
  </si>
  <si>
    <t>51113500010940003047</t>
  </si>
  <si>
    <t>51113500010940003048</t>
  </si>
  <si>
    <t>51113500010940003049</t>
  </si>
  <si>
    <t>51113500010940003050</t>
  </si>
  <si>
    <t>51113500010940003051</t>
  </si>
  <si>
    <t>51113500010940003052</t>
  </si>
  <si>
    <t>51113500010940003053</t>
  </si>
  <si>
    <t>51113500010940003054</t>
  </si>
  <si>
    <t>51113500010940003055</t>
  </si>
  <si>
    <t>51113500010940003056</t>
  </si>
  <si>
    <t>51113500010940003057</t>
  </si>
  <si>
    <t>51113500010940003058</t>
  </si>
  <si>
    <t>51113500010940003059</t>
  </si>
  <si>
    <t>51113500010940003060</t>
  </si>
  <si>
    <t>51113500010940003061</t>
  </si>
  <si>
    <t>51113500010940003062</t>
  </si>
  <si>
    <t>51113500010940003063</t>
  </si>
  <si>
    <t>51113500010940003064</t>
  </si>
  <si>
    <t>51113500010940003065</t>
  </si>
  <si>
    <t>51113500010940003066</t>
  </si>
  <si>
    <t>51113500010940003067</t>
  </si>
  <si>
    <t>51113500010940003068</t>
  </si>
  <si>
    <t>51113500010940003069</t>
  </si>
  <si>
    <t>51113500010940003070</t>
  </si>
  <si>
    <t>51113500010940003071</t>
  </si>
  <si>
    <t>51113500010940003072</t>
  </si>
  <si>
    <t>51113500010940003073</t>
  </si>
  <si>
    <t>51113500010940003074</t>
  </si>
  <si>
    <t>51113500010940003075</t>
  </si>
  <si>
    <t>51113500010940003076</t>
  </si>
  <si>
    <t>51113500010940003077</t>
  </si>
  <si>
    <t>51113500010940003078</t>
  </si>
  <si>
    <t>51113500010940003079</t>
  </si>
  <si>
    <t>51113500010940003080</t>
  </si>
  <si>
    <t>51113500010940003081</t>
  </si>
  <si>
    <t>51113500010940003082</t>
  </si>
  <si>
    <t>51113500010940003083</t>
  </si>
  <si>
    <t>51113500010940003084</t>
  </si>
  <si>
    <t>51113500010940003085</t>
  </si>
  <si>
    <t>51113500010940003086</t>
  </si>
  <si>
    <t>51113500010940003087</t>
  </si>
  <si>
    <t>51113500010940003088</t>
  </si>
  <si>
    <t>51113500010940003089</t>
  </si>
  <si>
    <t>51113500010940003090</t>
  </si>
  <si>
    <t>51113500010940003091</t>
  </si>
  <si>
    <t>51113500010940003092</t>
  </si>
  <si>
    <t>51113500010940003093</t>
  </si>
  <si>
    <t>51113500010940003094</t>
  </si>
  <si>
    <t>51113500010940003095</t>
  </si>
  <si>
    <t>51113500010940003096</t>
  </si>
  <si>
    <t>51113500010940003097</t>
  </si>
  <si>
    <t>51113500010940003098</t>
  </si>
  <si>
    <t>51113500010940003099</t>
  </si>
  <si>
    <t>51113500010940003100</t>
  </si>
  <si>
    <t>51113500010940003101</t>
  </si>
  <si>
    <t>51113500010940003102</t>
  </si>
  <si>
    <t>51113500010940003103</t>
  </si>
  <si>
    <t>51113500010940003104</t>
  </si>
  <si>
    <t>51113500010940003105</t>
  </si>
  <si>
    <t>51113500010940003106</t>
  </si>
  <si>
    <t>51113500010940003107</t>
  </si>
  <si>
    <t>51113500010940003108</t>
  </si>
  <si>
    <t>51113500010940003109</t>
  </si>
  <si>
    <t>51113500010940003110</t>
  </si>
  <si>
    <t>51113500010940003111</t>
  </si>
  <si>
    <t>51113500010940003112</t>
  </si>
  <si>
    <t>51113500010940003113</t>
  </si>
  <si>
    <t>51113500010940003114</t>
  </si>
  <si>
    <t>51113500010940003115</t>
  </si>
  <si>
    <t>51113500010940003116</t>
  </si>
  <si>
    <t>51113500010940003117</t>
  </si>
  <si>
    <t>51113500010940003118</t>
  </si>
  <si>
    <t>51113500010940003119</t>
  </si>
  <si>
    <t>51113500010940003120</t>
  </si>
  <si>
    <t>51113500010940003121</t>
  </si>
  <si>
    <t>51113500010940003122</t>
  </si>
  <si>
    <t>51113500010940003123</t>
  </si>
  <si>
    <t>51113500010940003124</t>
  </si>
  <si>
    <t>51113500010940003125</t>
  </si>
  <si>
    <t>51113500010940003126</t>
  </si>
  <si>
    <t>51113500010940003127</t>
  </si>
  <si>
    <t>51113500010940003128</t>
  </si>
  <si>
    <t>51113500010940003129</t>
  </si>
  <si>
    <t>51113500010940003130</t>
  </si>
  <si>
    <t>51113500010940003131</t>
  </si>
  <si>
    <t>51113500010940003132</t>
  </si>
  <si>
    <t>51113500010940003133</t>
  </si>
  <si>
    <t>51113500010940003134</t>
  </si>
  <si>
    <t>51113500010940003135</t>
  </si>
  <si>
    <t>51113500010940003136</t>
  </si>
  <si>
    <t>51113500010940003137</t>
  </si>
  <si>
    <t>51113500010940003138</t>
  </si>
  <si>
    <t>51113500010940003139</t>
  </si>
  <si>
    <t>51113500010940003140</t>
  </si>
  <si>
    <t>51113500010940003141</t>
  </si>
  <si>
    <t>51113500010940003142</t>
  </si>
  <si>
    <t>51113500010940003143</t>
  </si>
  <si>
    <t>51113500010940003144</t>
  </si>
  <si>
    <t>51113500010940003145</t>
  </si>
  <si>
    <t>51113500010940003146</t>
  </si>
  <si>
    <t>51113500010940003147</t>
  </si>
  <si>
    <t>51113500010940003148</t>
  </si>
  <si>
    <t>51113500010940003149</t>
  </si>
  <si>
    <t>51113500010940003150</t>
  </si>
  <si>
    <t>51113500010940003151</t>
  </si>
  <si>
    <t>51113500010940003152</t>
  </si>
  <si>
    <t>51113500010940003153</t>
  </si>
  <si>
    <t>51113500010940003154</t>
  </si>
  <si>
    <t>51113500010940003155</t>
  </si>
  <si>
    <t>51113500010940003156</t>
  </si>
  <si>
    <t>51113500010940003157</t>
  </si>
  <si>
    <t>51113500010940003158</t>
  </si>
  <si>
    <t>51113500010940003159</t>
  </si>
  <si>
    <t>51113500010940003160</t>
  </si>
  <si>
    <t>51113500010940003161</t>
  </si>
  <si>
    <t>51113500010940003162</t>
  </si>
  <si>
    <t>51113500010940003163</t>
  </si>
  <si>
    <t>51113500010940003164</t>
  </si>
  <si>
    <t>51113500010940003165</t>
  </si>
  <si>
    <t>51113500010940003166</t>
  </si>
  <si>
    <t>51113500010940003167</t>
  </si>
  <si>
    <t>51113500010940003168</t>
  </si>
  <si>
    <t>51113500010940003169</t>
  </si>
  <si>
    <t>51113500010940003170</t>
  </si>
  <si>
    <t>51113500010940003171</t>
  </si>
  <si>
    <t>51113500010940003172</t>
  </si>
  <si>
    <t>51113500010940003173</t>
  </si>
  <si>
    <t>51113500010940003174</t>
  </si>
  <si>
    <t>51113500010940003175</t>
  </si>
  <si>
    <t>51113500010940003176</t>
  </si>
  <si>
    <t>51113500010940003177</t>
  </si>
  <si>
    <t>51113500010940003178</t>
  </si>
  <si>
    <t>51113500010940003179</t>
  </si>
  <si>
    <t>51113500010940003180</t>
  </si>
  <si>
    <t>51113500010940003181</t>
  </si>
  <si>
    <t>51113500010940003182</t>
  </si>
  <si>
    <t>51113500010940003183</t>
  </si>
  <si>
    <t>51113500010940003184</t>
  </si>
  <si>
    <t>51113500010940003185</t>
  </si>
  <si>
    <t>51113500010940003186</t>
  </si>
  <si>
    <t>51113500010940003187</t>
  </si>
  <si>
    <t>51113500010940003188</t>
  </si>
  <si>
    <t>51113500010940003189</t>
  </si>
  <si>
    <t>51113500010940003190</t>
  </si>
  <si>
    <t>51113500010940003191</t>
  </si>
  <si>
    <t>51113500010940003192</t>
  </si>
  <si>
    <t>51113500010940003193</t>
  </si>
  <si>
    <t>51113500010940003194</t>
  </si>
  <si>
    <t>51113500010940003195</t>
  </si>
  <si>
    <t>51113500010940003196</t>
  </si>
  <si>
    <t>51113500010940003197</t>
  </si>
  <si>
    <t>51113500010940003198</t>
  </si>
  <si>
    <t>51113500010940003199</t>
  </si>
  <si>
    <t>51113500010940003200</t>
  </si>
  <si>
    <t>51113500010940003201</t>
  </si>
  <si>
    <t>51113500010940003202</t>
  </si>
  <si>
    <t>51113500010940003203</t>
  </si>
  <si>
    <t>51113500010940003204</t>
  </si>
  <si>
    <t>51113500010940003205</t>
  </si>
  <si>
    <t>51113500010940003206</t>
  </si>
  <si>
    <t>51113500010940003207</t>
  </si>
  <si>
    <t>51113500010940003208</t>
  </si>
  <si>
    <t>51113500010940003209</t>
  </si>
  <si>
    <t>51113500010940003210</t>
  </si>
  <si>
    <t>51113500010940003211</t>
  </si>
  <si>
    <t>51113500010940003212</t>
  </si>
  <si>
    <t>51113500010940003213</t>
  </si>
  <si>
    <t>51113500010940003214</t>
  </si>
  <si>
    <t>51113500010940003215</t>
  </si>
  <si>
    <t>51113500010940003216</t>
  </si>
  <si>
    <t>51113500010940003217</t>
  </si>
  <si>
    <t>51113500010940003218</t>
  </si>
  <si>
    <t>51113500010940003219</t>
  </si>
  <si>
    <t>51113500010940003220</t>
  </si>
  <si>
    <t>51113500010940003221</t>
  </si>
  <si>
    <t>51113500010940003222</t>
  </si>
  <si>
    <t>51113500010940003223</t>
  </si>
  <si>
    <t>51113500010940003224</t>
  </si>
  <si>
    <t>51113500010940003225</t>
  </si>
  <si>
    <t>51113500010940003226</t>
  </si>
  <si>
    <t>51113500010940003227</t>
  </si>
  <si>
    <t>51113500010940003228</t>
  </si>
  <si>
    <t>51113500010940003229</t>
  </si>
  <si>
    <t>51113500010940003230</t>
  </si>
  <si>
    <t>51113500010940003231</t>
  </si>
  <si>
    <t>51113500010940003232</t>
  </si>
  <si>
    <t>51113500010940003233</t>
  </si>
  <si>
    <t>51113500010940003234</t>
  </si>
  <si>
    <t>51113500010940003235</t>
  </si>
  <si>
    <t>51113500010940003236</t>
  </si>
  <si>
    <t>51113500010940003237</t>
  </si>
  <si>
    <t>51113500010940003238</t>
  </si>
  <si>
    <t>51113500010940003239</t>
  </si>
  <si>
    <t>51113500010940003240</t>
  </si>
  <si>
    <t>51113500010940003241</t>
  </si>
  <si>
    <t>51113500010940003242</t>
  </si>
  <si>
    <t>51113500010940003243</t>
  </si>
  <si>
    <t>51113500010940003244</t>
  </si>
  <si>
    <t>51113500010940003245</t>
  </si>
  <si>
    <t>51113500010940003246</t>
  </si>
  <si>
    <t>51113500010940003247</t>
  </si>
  <si>
    <t>51113500010940003248</t>
  </si>
  <si>
    <t>51113500010940003249</t>
  </si>
  <si>
    <t>51113500010940003250</t>
  </si>
  <si>
    <t>51113500010940003251</t>
  </si>
  <si>
    <t>51113500010940003252</t>
  </si>
  <si>
    <t>51113500010940003253</t>
  </si>
  <si>
    <t>51113500010940003254</t>
  </si>
  <si>
    <t>51113500010940003255</t>
  </si>
  <si>
    <t>51113500010940003256</t>
  </si>
  <si>
    <t>51113500010940003257</t>
  </si>
  <si>
    <t>51113500010940003258</t>
  </si>
  <si>
    <t>51113500010940003259</t>
  </si>
  <si>
    <t>51113500010940003260</t>
  </si>
  <si>
    <t>51113500010940003261</t>
  </si>
  <si>
    <t>51113500010940003262</t>
  </si>
  <si>
    <t>51113500010940003263</t>
  </si>
  <si>
    <t>51113500010940003264</t>
  </si>
  <si>
    <t>51113500010940003265</t>
  </si>
  <si>
    <t>51113500010940003266</t>
  </si>
  <si>
    <t>51113500010940003267</t>
  </si>
  <si>
    <t>51113500010940003268</t>
  </si>
  <si>
    <t>51113500010940003269</t>
  </si>
  <si>
    <t>51113500010940003270</t>
  </si>
  <si>
    <t>51113500010940003271</t>
  </si>
  <si>
    <t>51113500010940003272</t>
  </si>
  <si>
    <t>51113500010940003273</t>
  </si>
  <si>
    <t>51113500010940003274</t>
  </si>
  <si>
    <t>51113500010940003275</t>
  </si>
  <si>
    <t>51113500010940003276</t>
  </si>
  <si>
    <t>51113500010940003277</t>
  </si>
  <si>
    <t>51113500010940003278</t>
  </si>
  <si>
    <t>51113500010940003279</t>
  </si>
  <si>
    <t>51113500010940003280</t>
  </si>
  <si>
    <t>51113500010940003281</t>
  </si>
  <si>
    <t>51113500010940003282</t>
  </si>
  <si>
    <t>51113500010940003283</t>
  </si>
  <si>
    <t>51113500010940003284</t>
  </si>
  <si>
    <t>51113500010940003285</t>
  </si>
  <si>
    <t>51113500010940003286</t>
  </si>
  <si>
    <t>51113500010940003287</t>
  </si>
  <si>
    <t>51113500010940003288</t>
  </si>
  <si>
    <t>51113500010940003289</t>
  </si>
  <si>
    <t>51113500010940003290</t>
  </si>
  <si>
    <t>51113500010940003291</t>
  </si>
  <si>
    <t>51113500010940003292</t>
  </si>
  <si>
    <t>51113500010940003293</t>
  </si>
  <si>
    <t>51113500010940003294</t>
  </si>
  <si>
    <t>51113500010940003295</t>
  </si>
  <si>
    <t>51113500010940003296</t>
  </si>
  <si>
    <t>51113500010940003297</t>
  </si>
  <si>
    <t>51113500010940003298</t>
  </si>
  <si>
    <t>51113500010940003299</t>
  </si>
  <si>
    <t>51113500010940003300</t>
  </si>
  <si>
    <t>51113500010940003301</t>
  </si>
  <si>
    <t>51113500010940003302</t>
  </si>
  <si>
    <t>51113500010940003303</t>
  </si>
  <si>
    <t>51113500010940003304</t>
  </si>
  <si>
    <t>51113500010940003305</t>
  </si>
  <si>
    <t>51113500010940003306</t>
  </si>
  <si>
    <t>51113500010940003307</t>
  </si>
  <si>
    <t>51113500010940003308</t>
  </si>
  <si>
    <t>51113500010940003309</t>
  </si>
  <si>
    <t>51113500010940003310</t>
  </si>
  <si>
    <t>51113500010940003311</t>
  </si>
  <si>
    <t>51113500010940003312</t>
  </si>
  <si>
    <t>51113500010940003313</t>
  </si>
  <si>
    <t>51113500010940003314</t>
  </si>
  <si>
    <t>51113500010940003315</t>
  </si>
  <si>
    <t>51113500010940003316</t>
  </si>
  <si>
    <t>51113500010940003317</t>
  </si>
  <si>
    <t>51113500010940003318</t>
  </si>
  <si>
    <t>51113500010940003319</t>
  </si>
  <si>
    <t>51113500010940003320</t>
  </si>
  <si>
    <t>51113500010940003321</t>
  </si>
  <si>
    <t>51113500010940003322</t>
  </si>
  <si>
    <t>51113500010940003323</t>
  </si>
  <si>
    <t>51113500010940003324</t>
  </si>
  <si>
    <t>51113500010940003325</t>
  </si>
  <si>
    <t>51113500010940003326</t>
  </si>
  <si>
    <t>51113500010940003327</t>
  </si>
  <si>
    <t>51113500010940003328</t>
  </si>
  <si>
    <t>51113500010940003329</t>
  </si>
  <si>
    <t>51113500010940003330</t>
  </si>
  <si>
    <t>51113500010940003331</t>
  </si>
  <si>
    <t>51113500010940003332</t>
  </si>
  <si>
    <t>51113500010940003333</t>
  </si>
  <si>
    <t>51113500010940003334</t>
  </si>
  <si>
    <t>51113500010940003335</t>
  </si>
  <si>
    <t>51113500010940003336</t>
  </si>
  <si>
    <t>51113500010940003337</t>
  </si>
  <si>
    <t>51113500010940003338</t>
  </si>
  <si>
    <t>51113500010940003339</t>
  </si>
  <si>
    <t>51113500010940003340</t>
  </si>
  <si>
    <t>51113500010940003341</t>
  </si>
  <si>
    <t>51113500010940003342</t>
  </si>
  <si>
    <t>51113500010940003343</t>
  </si>
  <si>
    <t>51113500010940003344</t>
  </si>
  <si>
    <t>51113500010940003345</t>
  </si>
  <si>
    <t>51113500010940003346</t>
  </si>
  <si>
    <t>51113500010940003347</t>
  </si>
  <si>
    <t>51113500010940003348</t>
  </si>
  <si>
    <t>51113500010940003349</t>
  </si>
  <si>
    <t>51113500010940003350</t>
  </si>
  <si>
    <t>51113500010940003351</t>
  </si>
  <si>
    <t>51113500010940003352</t>
  </si>
  <si>
    <t>51113500010940003353</t>
  </si>
  <si>
    <t>51113500010940003354</t>
  </si>
  <si>
    <t>51113500010940003355</t>
  </si>
  <si>
    <t>51113500010940029410</t>
  </si>
  <si>
    <t>SILLA METALICA</t>
  </si>
  <si>
    <t>SILLA METÁLICA PLEGABLE Y ACOLCHONADA</t>
  </si>
  <si>
    <t>51113500010940029412</t>
  </si>
  <si>
    <t>51113500010940029414</t>
  </si>
  <si>
    <t>51113500010940029415</t>
  </si>
  <si>
    <t>51113500010940029416</t>
  </si>
  <si>
    <t>51113500010940029417</t>
  </si>
  <si>
    <t>51113500010940029419</t>
  </si>
  <si>
    <t>51113500010940029424</t>
  </si>
  <si>
    <t>51113500010940029427</t>
  </si>
  <si>
    <t>51113500010940029428</t>
  </si>
  <si>
    <t>51113500010940029429</t>
  </si>
  <si>
    <t>51113500010940029430</t>
  </si>
  <si>
    <t>51113500010940029431</t>
  </si>
  <si>
    <t>51113500010940026833</t>
  </si>
  <si>
    <t>51113500010940027234</t>
  </si>
  <si>
    <t>51113500010940026944</t>
  </si>
  <si>
    <t>51113500010940028545</t>
  </si>
  <si>
    <t>51113500010940026762</t>
  </si>
  <si>
    <t>51113500010940027666</t>
  </si>
  <si>
    <t>51113500010940026817</t>
  </si>
  <si>
    <t>51113500010940026824</t>
  </si>
  <si>
    <t>51113500010940027236</t>
  </si>
  <si>
    <t>51113500010940028142</t>
  </si>
  <si>
    <t>51113500010940027355</t>
  </si>
  <si>
    <t>51113500010940026664</t>
  </si>
  <si>
    <t>51113500010940027457</t>
  </si>
  <si>
    <t>51113500010940029474</t>
  </si>
  <si>
    <t>51113500010940029475</t>
  </si>
  <si>
    <t>51113500010940029476</t>
  </si>
  <si>
    <t>51113500010940029478</t>
  </si>
  <si>
    <t>51113500010940029479</t>
  </si>
  <si>
    <t>51113500010940029481</t>
  </si>
  <si>
    <t>51113500010940029483</t>
  </si>
  <si>
    <t>51113500010940029485</t>
  </si>
  <si>
    <t>51113500010940029487</t>
  </si>
  <si>
    <t>51113500010940029490</t>
  </si>
  <si>
    <t>51113500010940029494</t>
  </si>
  <si>
    <t>51113500010940029495</t>
  </si>
  <si>
    <t>51113500010940029499</t>
  </si>
  <si>
    <t>51113500010940029500</t>
  </si>
  <si>
    <t>51113500010940029503</t>
  </si>
  <si>
    <t>51113500010940029505</t>
  </si>
  <si>
    <t>51113500010940029513</t>
  </si>
  <si>
    <t>51113500010940029517</t>
  </si>
  <si>
    <t>51113500010940029518</t>
  </si>
  <si>
    <t>51113500010940029520</t>
  </si>
  <si>
    <t>51113500010940029526</t>
  </si>
  <si>
    <t>51113500010940029528</t>
  </si>
  <si>
    <t>51113500010940029531</t>
  </si>
  <si>
    <t>51113500010940029532</t>
  </si>
  <si>
    <t>51113500010940029533</t>
  </si>
  <si>
    <t>51113500010940029534</t>
  </si>
  <si>
    <t>51113500010940029535</t>
  </si>
  <si>
    <t>51113500010940029555</t>
  </si>
  <si>
    <t>51113500010940029560</t>
  </si>
  <si>
    <t>51113500010940029562</t>
  </si>
  <si>
    <t>51113500010940029567</t>
  </si>
  <si>
    <t>51113500010940029572</t>
  </si>
  <si>
    <t>51113500010940029574</t>
  </si>
  <si>
    <t>51113500010940029576</t>
  </si>
  <si>
    <t>51113500010940029582</t>
  </si>
  <si>
    <t>51113500010940029584</t>
  </si>
  <si>
    <t>51113500010940029585</t>
  </si>
  <si>
    <t>51113500010940029586</t>
  </si>
  <si>
    <t>51113500010940029587</t>
  </si>
  <si>
    <t>51113500010940029589</t>
  </si>
  <si>
    <t>51113500010940029590</t>
  </si>
  <si>
    <t>51113500010940029592</t>
  </si>
  <si>
    <t>51113500010940029610</t>
  </si>
  <si>
    <t>51113500010940029611</t>
  </si>
  <si>
    <t>51113500010940029620</t>
  </si>
  <si>
    <t>51113500010940029632</t>
  </si>
  <si>
    <t>51113500010940029633</t>
  </si>
  <si>
    <t>51113500010940029634</t>
  </si>
  <si>
    <t>51113500010940029635</t>
  </si>
  <si>
    <t>51113500010940029636</t>
  </si>
  <si>
    <t>51113500010940029641</t>
  </si>
  <si>
    <t>51113500010940029643</t>
  </si>
  <si>
    <t>51113500010940029646</t>
  </si>
  <si>
    <t>51113500010940029662</t>
  </si>
  <si>
    <t>51113500010940029681</t>
  </si>
  <si>
    <t>51113500010940029691</t>
  </si>
  <si>
    <t>51113500010940029692</t>
  </si>
  <si>
    <t>51113500010940029693</t>
  </si>
  <si>
    <t>51113500010940029694</t>
  </si>
  <si>
    <t>51113500010940029695</t>
  </si>
  <si>
    <t>51113500010940029696</t>
  </si>
  <si>
    <t>51113500010940029697</t>
  </si>
  <si>
    <t>51113500010940029698</t>
  </si>
  <si>
    <t>51113500010940029699</t>
  </si>
  <si>
    <t>51113500010940029700</t>
  </si>
  <si>
    <t>51113500010940029701</t>
  </si>
  <si>
    <t>51113500010940029706</t>
  </si>
  <si>
    <t>51113500010940029717</t>
  </si>
  <si>
    <t>51113500010940029719</t>
  </si>
  <si>
    <t>51113500010940029721</t>
  </si>
  <si>
    <t>51113500010940029725</t>
  </si>
  <si>
    <t>51113500010940029728</t>
  </si>
  <si>
    <t>51113500010940029732</t>
  </si>
  <si>
    <t>51113500010940029733</t>
  </si>
  <si>
    <t>51113500010940029734</t>
  </si>
  <si>
    <t>51113500010940029735</t>
  </si>
  <si>
    <t>51113500010940029736</t>
  </si>
  <si>
    <t>51113500010940029737</t>
  </si>
  <si>
    <t>51113500010940029738</t>
  </si>
  <si>
    <t>51113500010940029739</t>
  </si>
  <si>
    <t>51113500010940029740</t>
  </si>
  <si>
    <t>51113500010940029741</t>
  </si>
  <si>
    <t>51113500010940029742</t>
  </si>
  <si>
    <t>51113500010940029752</t>
  </si>
  <si>
    <t>51113500010940029753</t>
  </si>
  <si>
    <t>51113500010940029754</t>
  </si>
  <si>
    <t>51113500010940029755</t>
  </si>
  <si>
    <t>51113500010940029756</t>
  </si>
  <si>
    <t>51113500010940029776</t>
  </si>
  <si>
    <t>51113500010940029781</t>
  </si>
  <si>
    <t>51113500010940029784</t>
  </si>
  <si>
    <t>51113500010940029810</t>
  </si>
  <si>
    <t>51113500010940029817</t>
  </si>
  <si>
    <t>51113500010940029818</t>
  </si>
  <si>
    <t>51113500010940029819</t>
  </si>
  <si>
    <t>51113500010940029820</t>
  </si>
  <si>
    <t>51113500010940029821</t>
  </si>
  <si>
    <t>51113500010940029827</t>
  </si>
  <si>
    <t>51113500010940029847</t>
  </si>
  <si>
    <t>51113500010940029848</t>
  </si>
  <si>
    <t>51113500010940029849</t>
  </si>
  <si>
    <t>51113500010940029850</t>
  </si>
  <si>
    <t>51113500010940029851</t>
  </si>
  <si>
    <t>51113500010940029852</t>
  </si>
  <si>
    <t>51113500010940029853</t>
  </si>
  <si>
    <t>51113500010940029854</t>
  </si>
  <si>
    <t>51113500010940029855</t>
  </si>
  <si>
    <t>51113500010940029857</t>
  </si>
  <si>
    <t>51113500010940029858</t>
  </si>
  <si>
    <t>51113500010940029859</t>
  </si>
  <si>
    <t>51113500010940029860</t>
  </si>
  <si>
    <t>51113500010940029861</t>
  </si>
  <si>
    <t>51113500010940029862</t>
  </si>
  <si>
    <t>51113500010940029867</t>
  </si>
  <si>
    <t>51113500010940029871</t>
  </si>
  <si>
    <t>51113500010940029873</t>
  </si>
  <si>
    <t>51113500010940029886</t>
  </si>
  <si>
    <t>51113500010940029898</t>
  </si>
  <si>
    <t>51113500010940029901</t>
  </si>
  <si>
    <t>51113500010940029905</t>
  </si>
  <si>
    <t>51113500010940029908</t>
  </si>
  <si>
    <t>51113500010940029909</t>
  </si>
  <si>
    <t>51113500010940029910</t>
  </si>
  <si>
    <t>51113500010940029914</t>
  </si>
  <si>
    <t>51113500010940029927</t>
  </si>
  <si>
    <t>51113500010940029929</t>
  </si>
  <si>
    <t>51113500010940029930</t>
  </si>
  <si>
    <t>51113500010940029931</t>
  </si>
  <si>
    <t>51113500010940029942</t>
  </si>
  <si>
    <t>51113500010940029943</t>
  </si>
  <si>
    <t>51113500010940029944</t>
  </si>
  <si>
    <t>51113500010940029945</t>
  </si>
  <si>
    <t>51113500010940029946</t>
  </si>
  <si>
    <t>51113500010940029948</t>
  </si>
  <si>
    <t>51113500010940029949</t>
  </si>
  <si>
    <t>51113500010940029950</t>
  </si>
  <si>
    <t>51113500010940029959</t>
  </si>
  <si>
    <t>51113500010940029961</t>
  </si>
  <si>
    <t>51113500010940029965</t>
  </si>
  <si>
    <t>51113500010940029967</t>
  </si>
  <si>
    <t>51113500010940029976</t>
  </si>
  <si>
    <t>51113500010940029988</t>
  </si>
  <si>
    <t>51113500010940030012</t>
  </si>
  <si>
    <t>51113500010940030013</t>
  </si>
  <si>
    <t>51113500010940030014</t>
  </si>
  <si>
    <t>51113500010940030015</t>
  </si>
  <si>
    <t>51113500010940030016</t>
  </si>
  <si>
    <t>51113500010940030017</t>
  </si>
  <si>
    <t>51113500010940030018</t>
  </si>
  <si>
    <t>51113500010940030019</t>
  </si>
  <si>
    <t>51113500010940030020</t>
  </si>
  <si>
    <t>51113500010940030021</t>
  </si>
  <si>
    <t>51113500010940030032</t>
  </si>
  <si>
    <t>51113500010940030033</t>
  </si>
  <si>
    <t>51113500010940030034</t>
  </si>
  <si>
    <t>51113500010940030035</t>
  </si>
  <si>
    <t>51113500010940030036</t>
  </si>
  <si>
    <t>51113500010940030056</t>
  </si>
  <si>
    <t>51113500010940030077</t>
  </si>
  <si>
    <t>51113500010940030083</t>
  </si>
  <si>
    <t>51113500010940030084</t>
  </si>
  <si>
    <t>51113500010940030085</t>
  </si>
  <si>
    <t>51113500010940030086</t>
  </si>
  <si>
    <t>51113500010940030087</t>
  </si>
  <si>
    <t>51113500010940030089</t>
  </si>
  <si>
    <t>51113500010940030090</t>
  </si>
  <si>
    <t>51113500010940030091</t>
  </si>
  <si>
    <t>51113500010940030102</t>
  </si>
  <si>
    <t>51113500010940030108</t>
  </si>
  <si>
    <t>51113500010940030114</t>
  </si>
  <si>
    <t>51113500010940030121</t>
  </si>
  <si>
    <t>51113500010940030124</t>
  </si>
  <si>
    <t>51113500010940030130</t>
  </si>
  <si>
    <t>51113500010940030131</t>
  </si>
  <si>
    <t>51113500010940030135</t>
  </si>
  <si>
    <t>51113500010940030139</t>
  </si>
  <si>
    <t>51113500010940030145</t>
  </si>
  <si>
    <t>51113500010940030151</t>
  </si>
  <si>
    <t>51113500010940030156</t>
  </si>
  <si>
    <t>51113500010940030159</t>
  </si>
  <si>
    <t>51113500010940030170</t>
  </si>
  <si>
    <t>51113500010940030174</t>
  </si>
  <si>
    <t>51113500010940029406</t>
  </si>
  <si>
    <t>51113500010940030184</t>
  </si>
  <si>
    <t>51113500010940030190</t>
  </si>
  <si>
    <t>51113500010940030196</t>
  </si>
  <si>
    <t>51113500010940030207</t>
  </si>
  <si>
    <t>51113500010940030208</t>
  </si>
  <si>
    <t>51113500010940030209</t>
  </si>
  <si>
    <t>51113500010940030210</t>
  </si>
  <si>
    <t>51113500010940030211</t>
  </si>
  <si>
    <t>51113500010940030212</t>
  </si>
  <si>
    <t>51113500010940030213</t>
  </si>
  <si>
    <t>51113500010940030214</t>
  </si>
  <si>
    <t>51113500010940030215</t>
  </si>
  <si>
    <t>51113500010940030216</t>
  </si>
  <si>
    <t>51113500010940030217</t>
  </si>
  <si>
    <t>51113500010940030218</t>
  </si>
  <si>
    <t>51113500010940030219</t>
  </si>
  <si>
    <t>51113500010940030220</t>
  </si>
  <si>
    <t>51113500010940030221</t>
  </si>
  <si>
    <t>51113500010940030222</t>
  </si>
  <si>
    <t>51113500010940030224</t>
  </si>
  <si>
    <t>51113500010940030226</t>
  </si>
  <si>
    <t>51113500010940030227</t>
  </si>
  <si>
    <t>51113500010940030228</t>
  </si>
  <si>
    <t>51113500010940030229</t>
  </si>
  <si>
    <t>51113500010940030230</t>
  </si>
  <si>
    <t>51113500010940030231</t>
  </si>
  <si>
    <t>51113500010940030232</t>
  </si>
  <si>
    <t>51113500010940030233</t>
  </si>
  <si>
    <t>51113500010940030234</t>
  </si>
  <si>
    <t>51113500010940030235</t>
  </si>
  <si>
    <t>51113500010940030236</t>
  </si>
  <si>
    <t>51113500010940030237</t>
  </si>
  <si>
    <t>51113500010940030238</t>
  </si>
  <si>
    <t>51113500010940030239</t>
  </si>
  <si>
    <t>51113500010940030240</t>
  </si>
  <si>
    <t>51113500010940030241</t>
  </si>
  <si>
    <t>51113500010940030242</t>
  </si>
  <si>
    <t>51113500010940030243</t>
  </si>
  <si>
    <t>51113500010940030244</t>
  </si>
  <si>
    <t>51113500010940030245</t>
  </si>
  <si>
    <t>51113500010940030246</t>
  </si>
  <si>
    <t>51113500010940030247</t>
  </si>
  <si>
    <t>51113500010940030248</t>
  </si>
  <si>
    <t>51113500010940030249</t>
  </si>
  <si>
    <t>51113500010940030250</t>
  </si>
  <si>
    <t>51113500010940030251</t>
  </si>
  <si>
    <t>51113500010940030252</t>
  </si>
  <si>
    <t>51113500010940030253</t>
  </si>
  <si>
    <t>51113500010940030254</t>
  </si>
  <si>
    <t>51113500010940030255</t>
  </si>
  <si>
    <t>51113500010940030256</t>
  </si>
  <si>
    <t>51113500010940030257</t>
  </si>
  <si>
    <t>51113500010940030258</t>
  </si>
  <si>
    <t>51113500010940030259</t>
  </si>
  <si>
    <t>51113500010940030260</t>
  </si>
  <si>
    <t>51113500010940030261</t>
  </si>
  <si>
    <t>51113500010940030262</t>
  </si>
  <si>
    <t>51113500010940030263</t>
  </si>
  <si>
    <t>51113500010940030264</t>
  </si>
  <si>
    <t>51113500010940030265</t>
  </si>
  <si>
    <t>51113500010940030266</t>
  </si>
  <si>
    <t>51113500010940030267</t>
  </si>
  <si>
    <t>51113500010940030268</t>
  </si>
  <si>
    <t>51113500010940030269</t>
  </si>
  <si>
    <t>51113500010940030270</t>
  </si>
  <si>
    <t>51113500010940030272</t>
  </si>
  <si>
    <t>51113500010940030273</t>
  </si>
  <si>
    <t>51113500010940030274</t>
  </si>
  <si>
    <t>51113500010940030276</t>
  </si>
  <si>
    <t>51113500010940030277</t>
  </si>
  <si>
    <t>51113500010940030278</t>
  </si>
  <si>
    <t>51113500010940030279</t>
  </si>
  <si>
    <t>51113500010940030280</t>
  </si>
  <si>
    <t>51113500010940030281</t>
  </si>
  <si>
    <t>51113500010940030282</t>
  </si>
  <si>
    <t>51113500010940030283</t>
  </si>
  <si>
    <t>51113500010940030284</t>
  </si>
  <si>
    <t>51113500010940030285</t>
  </si>
  <si>
    <t>51113500010940030286</t>
  </si>
  <si>
    <t>51113500010940030287</t>
  </si>
  <si>
    <t>51113500010940030288</t>
  </si>
  <si>
    <t>51113500010940030289</t>
  </si>
  <si>
    <t>51113500010940030290</t>
  </si>
  <si>
    <t>51113500010940030291</t>
  </si>
  <si>
    <t>51113500010940030292</t>
  </si>
  <si>
    <t>51113500010940030293</t>
  </si>
  <si>
    <t>51113500010940030294</t>
  </si>
  <si>
    <t>51113500010940030295</t>
  </si>
  <si>
    <t>51113500010940030296</t>
  </si>
  <si>
    <t>51113500010940030297</t>
  </si>
  <si>
    <t>51113500010940030298</t>
  </si>
  <si>
    <t>51113500010940030299</t>
  </si>
  <si>
    <t>51113500010940030300</t>
  </si>
  <si>
    <t>51113500010940030301</t>
  </si>
  <si>
    <t>51113500010940030302</t>
  </si>
  <si>
    <t>51113500010940030303</t>
  </si>
  <si>
    <t>51113500010940030304</t>
  </si>
  <si>
    <t>51113500010940030305</t>
  </si>
  <si>
    <t>51113500010940030306</t>
  </si>
  <si>
    <t>51113500010940030307</t>
  </si>
  <si>
    <t>51113500010940030308</t>
  </si>
  <si>
    <t>51113500010940030309</t>
  </si>
  <si>
    <t>51113500010940030310</t>
  </si>
  <si>
    <t>51113500010940030311</t>
  </si>
  <si>
    <t>51113500010940030312</t>
  </si>
  <si>
    <t>51113500010940030313</t>
  </si>
  <si>
    <t>51113500010940030314</t>
  </si>
  <si>
    <t>51113500010940030315</t>
  </si>
  <si>
    <t>51113500010940030316</t>
  </si>
  <si>
    <t>51113500010940030317</t>
  </si>
  <si>
    <t>51113500010940030318</t>
  </si>
  <si>
    <t>51113500010940030319</t>
  </si>
  <si>
    <t>51113500010940030320</t>
  </si>
  <si>
    <t>51113500010940030321</t>
  </si>
  <si>
    <t>51113500010940030324</t>
  </si>
  <si>
    <t>51113500010940030325</t>
  </si>
  <si>
    <t>51113500010940030326</t>
  </si>
  <si>
    <t>51113500010940030327</t>
  </si>
  <si>
    <t>51113500010940030328</t>
  </si>
  <si>
    <t>51113500010940030329</t>
  </si>
  <si>
    <t>51113500010940030330</t>
  </si>
  <si>
    <t>51113500010940030331</t>
  </si>
  <si>
    <t>51113500010940030332</t>
  </si>
  <si>
    <t>51113500010940030333</t>
  </si>
  <si>
    <t>51113500010940030334</t>
  </si>
  <si>
    <t>51113500010940030335</t>
  </si>
  <si>
    <t>51113500010940030336</t>
  </si>
  <si>
    <t>51113500010940030344</t>
  </si>
  <si>
    <t>51113500010940030345</t>
  </si>
  <si>
    <t>51113500010940030347</t>
  </si>
  <si>
    <t>51113500010940030348</t>
  </si>
  <si>
    <t>51113500010940030349</t>
  </si>
  <si>
    <t>51113500010940030350</t>
  </si>
  <si>
    <t>51113500010940030351</t>
  </si>
  <si>
    <t>51113500010940030352</t>
  </si>
  <si>
    <t>51113500010940030353</t>
  </si>
  <si>
    <t>51113500010940030354</t>
  </si>
  <si>
    <t>51113500010940030355</t>
  </si>
  <si>
    <t>51113500010940030356</t>
  </si>
  <si>
    <t>51113500010940030367</t>
  </si>
  <si>
    <t>51113500010940030368</t>
  </si>
  <si>
    <t>51113500010940030369</t>
  </si>
  <si>
    <t>51113500010940030370</t>
  </si>
  <si>
    <t>51113500010940030371</t>
  </si>
  <si>
    <t>51113500010940030380</t>
  </si>
  <si>
    <t>51113500010940030384</t>
  </si>
  <si>
    <t>51113500010940030398</t>
  </si>
  <si>
    <t>51113500010940030406</t>
  </si>
  <si>
    <t>51113500010940030409</t>
  </si>
  <si>
    <t>51113500010940030441</t>
  </si>
  <si>
    <t>51113500010940030449</t>
  </si>
  <si>
    <t>51113500010940030475</t>
  </si>
  <si>
    <t>51113500010940030505</t>
  </si>
  <si>
    <t>51113500010940030506</t>
  </si>
  <si>
    <t>51113500010940030507</t>
  </si>
  <si>
    <t>51113500010940030509</t>
  </si>
  <si>
    <t>51113500010940030510</t>
  </si>
  <si>
    <t>51113500010940030511</t>
  </si>
  <si>
    <t>51113500010940030512</t>
  </si>
  <si>
    <t>51113500010940030513</t>
  </si>
  <si>
    <t>51113500010940030514</t>
  </si>
  <si>
    <t>51113500010940030516</t>
  </si>
  <si>
    <t>51113500010940030519</t>
  </si>
  <si>
    <t>51113500010940030520</t>
  </si>
  <si>
    <t>51113500010940030522</t>
  </si>
  <si>
    <t>51113500010940030524</t>
  </si>
  <si>
    <t>51113500010940030527</t>
  </si>
  <si>
    <t>51113500010940030530</t>
  </si>
  <si>
    <t>51113500010940030531</t>
  </si>
  <si>
    <t>51113500010940030532</t>
  </si>
  <si>
    <t>51113500010940030535</t>
  </si>
  <si>
    <t>51113500010940030537</t>
  </si>
  <si>
    <t>51113500010940030539</t>
  </si>
  <si>
    <t>51113500010940030540</t>
  </si>
  <si>
    <t>51113500010940030547</t>
  </si>
  <si>
    <t>51113500010940030551</t>
  </si>
  <si>
    <t>51113500010940030552</t>
  </si>
  <si>
    <t>51113500010940030556</t>
  </si>
  <si>
    <t>51113500010940030557</t>
  </si>
  <si>
    <t>51113500010940030564</t>
  </si>
  <si>
    <t>51113500010940030565</t>
  </si>
  <si>
    <t>51113500010940030567</t>
  </si>
  <si>
    <t>51113500010940030570</t>
  </si>
  <si>
    <t>51113500010940030581</t>
  </si>
  <si>
    <t>51113500010940030590</t>
  </si>
  <si>
    <t>51113500010940030606</t>
  </si>
  <si>
    <t>51113500010940030607</t>
  </si>
  <si>
    <t>51113500010940030610</t>
  </si>
  <si>
    <t>51113500010940030611</t>
  </si>
  <si>
    <t>51113500010940030620</t>
  </si>
  <si>
    <t>51113500010940030622</t>
  </si>
  <si>
    <t>51113500010940030628</t>
  </si>
  <si>
    <t>51113500010940030629</t>
  </si>
  <si>
    <t>51113500010940030631</t>
  </si>
  <si>
    <t>51113500010940030634</t>
  </si>
  <si>
    <t>51113500010940030637</t>
  </si>
  <si>
    <t>51113500010940030640</t>
  </si>
  <si>
    <t>51113500010940030641</t>
  </si>
  <si>
    <t>51113500010940030645</t>
  </si>
  <si>
    <t>51113500010940030649</t>
  </si>
  <si>
    <t>51113500010940030651</t>
  </si>
  <si>
    <t>51113500010940030652</t>
  </si>
  <si>
    <t>51113500010940030654</t>
  </si>
  <si>
    <t>51113500010940030658</t>
  </si>
  <si>
    <t>51113500010940030665</t>
  </si>
  <si>
    <t>51113500010940030674</t>
  </si>
  <si>
    <t>51113500010940030677</t>
  </si>
  <si>
    <t>51113500010940030679</t>
  </si>
  <si>
    <t>51113500010940030680</t>
  </si>
  <si>
    <t>51113500010940030681</t>
  </si>
  <si>
    <t>51113500010940030683</t>
  </si>
  <si>
    <t>51113500010940030685</t>
  </si>
  <si>
    <t>51113500010940030686</t>
  </si>
  <si>
    <t>51113500010940030696</t>
  </si>
  <si>
    <t>51113500010940030700</t>
  </si>
  <si>
    <t>51113500010940030704</t>
  </si>
  <si>
    <t>51113500010940030706</t>
  </si>
  <si>
    <t>51113500010940030707</t>
  </si>
  <si>
    <t>51113500010940030710</t>
  </si>
  <si>
    <t>51113500010940030715</t>
  </si>
  <si>
    <t>51113500010940030716</t>
  </si>
  <si>
    <t>51113500010940030721</t>
  </si>
  <si>
    <t>51113500010940030726</t>
  </si>
  <si>
    <t>51113500010940030735</t>
  </si>
  <si>
    <t>51113500010940030742</t>
  </si>
  <si>
    <t>51113500010940030743</t>
  </si>
  <si>
    <t>51113500010940030745</t>
  </si>
  <si>
    <t>51113500010940030746</t>
  </si>
  <si>
    <t>51113500010940030747</t>
  </si>
  <si>
    <t>51113500010940030749</t>
  </si>
  <si>
    <t>51113500010940030750</t>
  </si>
  <si>
    <t>51113500010940030751</t>
  </si>
  <si>
    <t>51113500010940030763</t>
  </si>
  <si>
    <t>51113500010940030764</t>
  </si>
  <si>
    <t>51113500010940030771</t>
  </si>
  <si>
    <t>51113500010940030778</t>
  </si>
  <si>
    <t>51113500010940030779</t>
  </si>
  <si>
    <t>51113500010940030792</t>
  </si>
  <si>
    <t>51113500010940030797</t>
  </si>
  <si>
    <t>51113500010940030814</t>
  </si>
  <si>
    <t>51113500010940030818</t>
  </si>
  <si>
    <t>51113500010940030826</t>
  </si>
  <si>
    <t>51113500010940030828</t>
  </si>
  <si>
    <t>51113500010940030830</t>
  </si>
  <si>
    <t>51113500010940030834</t>
  </si>
  <si>
    <t>51113500010940030844</t>
  </si>
  <si>
    <t>51113500010940030846</t>
  </si>
  <si>
    <t>51113500010940030849</t>
  </si>
  <si>
    <t>51113500010940030865</t>
  </si>
  <si>
    <t>51113500010940030869</t>
  </si>
  <si>
    <t>51113500010940030870</t>
  </si>
  <si>
    <t>51113500010940030874</t>
  </si>
  <si>
    <t>51113500010940030879</t>
  </si>
  <si>
    <t>51113500010940030880</t>
  </si>
  <si>
    <t>51113500010940030887</t>
  </si>
  <si>
    <t>51113500010940030897</t>
  </si>
  <si>
    <t>51113500010940030900</t>
  </si>
  <si>
    <t>51113500010940030911</t>
  </si>
  <si>
    <t>51113500010940030913</t>
  </si>
  <si>
    <t>51113500010940030914</t>
  </si>
  <si>
    <t>51113500010940030919</t>
  </si>
  <si>
    <t>51113500010940030920</t>
  </si>
  <si>
    <t>51113500010940030927</t>
  </si>
  <si>
    <t>51113500010940030931</t>
  </si>
  <si>
    <t>51113500010940030939</t>
  </si>
  <si>
    <t>51113500010940030942</t>
  </si>
  <si>
    <t>51113500010940030943</t>
  </si>
  <si>
    <t>51113500010940030947</t>
  </si>
  <si>
    <t>51113500010940030948</t>
  </si>
  <si>
    <t>51113500010940030952</t>
  </si>
  <si>
    <t>51113500010940030953</t>
  </si>
  <si>
    <t>51113500010940030957</t>
  </si>
  <si>
    <t>51113500010940030961</t>
  </si>
  <si>
    <t>51113500010940030962</t>
  </si>
  <si>
    <t>51113500010940030963</t>
  </si>
  <si>
    <t>51113500010940030964</t>
  </si>
  <si>
    <t>51113500010940030966</t>
  </si>
  <si>
    <t>51113500010940030968</t>
  </si>
  <si>
    <t>51113500010940030970</t>
  </si>
  <si>
    <t>51113500010940030971</t>
  </si>
  <si>
    <t>51113500010940030973</t>
  </si>
  <si>
    <t>51113500010940030977</t>
  </si>
  <si>
    <t>51113500010940030978</t>
  </si>
  <si>
    <t>51113500010940030980</t>
  </si>
  <si>
    <t>51113500010940030981</t>
  </si>
  <si>
    <t>51113500010940030984</t>
  </si>
  <si>
    <t>51113500010940030985</t>
  </si>
  <si>
    <t>51113500010940030986</t>
  </si>
  <si>
    <t>51113500010940030989</t>
  </si>
  <si>
    <t>51113500010940030991</t>
  </si>
  <si>
    <t>51113500010940030992</t>
  </si>
  <si>
    <t>51113500010940030993</t>
  </si>
  <si>
    <t>51113500010940030995</t>
  </si>
  <si>
    <t>51113500010940030997</t>
  </si>
  <si>
    <t>51113500010940031003</t>
  </si>
  <si>
    <t>51113500010940031007</t>
  </si>
  <si>
    <t>51113500010940031008</t>
  </si>
  <si>
    <t>51113500010940031009</t>
  </si>
  <si>
    <t>51113500010940031010</t>
  </si>
  <si>
    <t>51113500010940031011</t>
  </si>
  <si>
    <t>51113500010940031014</t>
  </si>
  <si>
    <t>51113500010940031016</t>
  </si>
  <si>
    <t>51113500010940031018</t>
  </si>
  <si>
    <t>51113500010940031020</t>
  </si>
  <si>
    <t>51113500010940031027</t>
  </si>
  <si>
    <t>51113500010940031032</t>
  </si>
  <si>
    <t>51113500010940031037</t>
  </si>
  <si>
    <t>51113500010940031038</t>
  </si>
  <si>
    <t>51113500010940031040</t>
  </si>
  <si>
    <t>51113500010940031043</t>
  </si>
  <si>
    <t>51113500010940031045</t>
  </si>
  <si>
    <t>51113500010940031047</t>
  </si>
  <si>
    <t>51113500010940031048</t>
  </si>
  <si>
    <t>51113500010940031049</t>
  </si>
  <si>
    <t>51113500010940031050</t>
  </si>
  <si>
    <t>51113500010940031051</t>
  </si>
  <si>
    <t>51113500010940031053</t>
  </si>
  <si>
    <t>51113500010940031054</t>
  </si>
  <si>
    <t>51113500010940031055</t>
  </si>
  <si>
    <t>51113500010940031058</t>
  </si>
  <si>
    <t>51113500010940031060</t>
  </si>
  <si>
    <t>51113500010940031061</t>
  </si>
  <si>
    <t>51113500010940031062</t>
  </si>
  <si>
    <t>51113500010940031063</t>
  </si>
  <si>
    <t>51113500010940031065</t>
  </si>
  <si>
    <t>51113500010940031067</t>
  </si>
  <si>
    <t>51113500010940031069</t>
  </si>
  <si>
    <t>51113500010940031070</t>
  </si>
  <si>
    <t>51113500010940031071</t>
  </si>
  <si>
    <t>51113500010940031079</t>
  </si>
  <si>
    <t>51113500010940031091</t>
  </si>
  <si>
    <t>51113500010940031102</t>
  </si>
  <si>
    <t>51113500010940031107</t>
  </si>
  <si>
    <t>51113500010940031108</t>
  </si>
  <si>
    <t>51113500010940031111</t>
  </si>
  <si>
    <t>51113500010940031118</t>
  </si>
  <si>
    <t>51113500010940031119</t>
  </si>
  <si>
    <t>51113500010940031120</t>
  </si>
  <si>
    <t>51113500010940031125</t>
  </si>
  <si>
    <t>51113500010940031128</t>
  </si>
  <si>
    <t>51113500010940031130</t>
  </si>
  <si>
    <t>51113500010940031132</t>
  </si>
  <si>
    <t>51113500010940031135</t>
  </si>
  <si>
    <t>51113500010940031136</t>
  </si>
  <si>
    <t>51113500010940031137</t>
  </si>
  <si>
    <t>51113500010940031143</t>
  </si>
  <si>
    <t>51113500010940031144</t>
  </si>
  <si>
    <t>51113500010940031162</t>
  </si>
  <si>
    <t>51113500010940031163</t>
  </si>
  <si>
    <t>51113500010940031166</t>
  </si>
  <si>
    <t>51113500010940031174</t>
  </si>
  <si>
    <t>51113500010940031177</t>
  </si>
  <si>
    <t>51113500010940031181</t>
  </si>
  <si>
    <t>51113500010940031184</t>
  </si>
  <si>
    <t>51113500010940031192</t>
  </si>
  <si>
    <t>51113500010940031193</t>
  </si>
  <si>
    <t>51113500010940031198</t>
  </si>
  <si>
    <t>51113500010940031199</t>
  </si>
  <si>
    <t>51113500010940031200</t>
  </si>
  <si>
    <t>51113500010940031204</t>
  </si>
  <si>
    <t>51113500010940031207</t>
  </si>
  <si>
    <t>51113500010940031208</t>
  </si>
  <si>
    <t>51113500010940031210</t>
  </si>
  <si>
    <t>51113500010940031212</t>
  </si>
  <si>
    <t>51113500010940031213</t>
  </si>
  <si>
    <t>51113500010940031215</t>
  </si>
  <si>
    <t>51113500010940031216</t>
  </si>
  <si>
    <t>51113500010940031223</t>
  </si>
  <si>
    <t>51113500010940031224</t>
  </si>
  <si>
    <t>51113500010940031225</t>
  </si>
  <si>
    <t>51113500010940031228</t>
  </si>
  <si>
    <t>51113500010940031229</t>
  </si>
  <si>
    <t>51113500010940031230</t>
  </si>
  <si>
    <t>51113500010940031232</t>
  </si>
  <si>
    <t>51113500010940031234</t>
  </si>
  <si>
    <t>51113500010940031235</t>
  </si>
  <si>
    <t>51113500010940031238</t>
  </si>
  <si>
    <t>51113500010940031240</t>
  </si>
  <si>
    <t>51113500010940031244</t>
  </si>
  <si>
    <t>51113500010940031248</t>
  </si>
  <si>
    <t>51113500010940031249</t>
  </si>
  <si>
    <t>51113500010940031251</t>
  </si>
  <si>
    <t>51113500010940031253</t>
  </si>
  <si>
    <t>51113500010940031257</t>
  </si>
  <si>
    <t>51113500010940031264</t>
  </si>
  <si>
    <t>51113500010940031265</t>
  </si>
  <si>
    <t>51113500010940031268</t>
  </si>
  <si>
    <t>51113500010940031269</t>
  </si>
  <si>
    <t>51113500010940031270</t>
  </si>
  <si>
    <t>51113500010940031273</t>
  </si>
  <si>
    <t>51113500010940031275</t>
  </si>
  <si>
    <t>51113500010940031276</t>
  </si>
  <si>
    <t>51113500010940031278</t>
  </si>
  <si>
    <t>51113500010940031281</t>
  </si>
  <si>
    <t>51113500010940031282</t>
  </si>
  <si>
    <t>51113500010940031283</t>
  </si>
  <si>
    <t>51113500010940031286</t>
  </si>
  <si>
    <t>51113500010940031292</t>
  </si>
  <si>
    <t>51113500010940031295</t>
  </si>
  <si>
    <t>51113500010940031305</t>
  </si>
  <si>
    <t>51113500010940031313</t>
  </si>
  <si>
    <t>51113500010940031327</t>
  </si>
  <si>
    <t>51113500010940031328</t>
  </si>
  <si>
    <t>51113500010940031330</t>
  </si>
  <si>
    <t>51113500010940031331</t>
  </si>
  <si>
    <t>51113500010940031332</t>
  </si>
  <si>
    <t>51113500010940031333</t>
  </si>
  <si>
    <t>51113500010940031334</t>
  </si>
  <si>
    <t>51113500010940031335</t>
  </si>
  <si>
    <t>51113500010940031336</t>
  </si>
  <si>
    <t>51113500010940031337</t>
  </si>
  <si>
    <t>51113500010940031338</t>
  </si>
  <si>
    <t>51113500010940031339</t>
  </si>
  <si>
    <t>51113500010940031340</t>
  </si>
  <si>
    <t>51113500010940031341</t>
  </si>
  <si>
    <t>51113500010940031342</t>
  </si>
  <si>
    <t>51113500010940031343</t>
  </si>
  <si>
    <t>51113500010940031344</t>
  </si>
  <si>
    <t>51113500010940031345</t>
  </si>
  <si>
    <t>51113500010940031346</t>
  </si>
  <si>
    <t>51113500010940031357</t>
  </si>
  <si>
    <t>51113500010940031358</t>
  </si>
  <si>
    <t>51113500010940031359</t>
  </si>
  <si>
    <t>51113500010940031360</t>
  </si>
  <si>
    <t>51113500010940031361</t>
  </si>
  <si>
    <t>51113500010940031362</t>
  </si>
  <si>
    <t>51113500010940031363</t>
  </si>
  <si>
    <t>51113500010940031364</t>
  </si>
  <si>
    <t>51113500010940031367</t>
  </si>
  <si>
    <t>51113500010940031368</t>
  </si>
  <si>
    <t>51113500010940031369</t>
  </si>
  <si>
    <t>51113500010940031370</t>
  </si>
  <si>
    <t>51113500010940031371</t>
  </si>
  <si>
    <t>51113500010940031382</t>
  </si>
  <si>
    <t>51113500010940031383</t>
  </si>
  <si>
    <t>51113500010940031384</t>
  </si>
  <si>
    <t>51113500010940031385</t>
  </si>
  <si>
    <t>51113500010940031386</t>
  </si>
  <si>
    <t>51113500010940031388</t>
  </si>
  <si>
    <t>51113500010940031389</t>
  </si>
  <si>
    <t>51113500010940031391</t>
  </si>
  <si>
    <t>51113500010940031411</t>
  </si>
  <si>
    <t>51113500010940031418</t>
  </si>
  <si>
    <t>51113500010940031422</t>
  </si>
  <si>
    <t>51113500010940031423</t>
  </si>
  <si>
    <t>51113500010940031424</t>
  </si>
  <si>
    <t>51113500010940031425</t>
  </si>
  <si>
    <t>51113500010940031426</t>
  </si>
  <si>
    <t>51113500010940031438</t>
  </si>
  <si>
    <t>51113500010940031451</t>
  </si>
  <si>
    <t>51113500010940031453</t>
  </si>
  <si>
    <t>51113500010940031454</t>
  </si>
  <si>
    <t>51113500010940031466</t>
  </si>
  <si>
    <t>51113500010940031473</t>
  </si>
  <si>
    <t>51113500010940031477</t>
  </si>
  <si>
    <t>51113500010940031480</t>
  </si>
  <si>
    <t>51113500010940031482</t>
  </si>
  <si>
    <t>51113500010940031484</t>
  </si>
  <si>
    <t>51113500010940031502</t>
  </si>
  <si>
    <t>51113500010940031504</t>
  </si>
  <si>
    <t>51113500010940031505</t>
  </si>
  <si>
    <t>51113500010940031506</t>
  </si>
  <si>
    <t>51113500010940031507</t>
  </si>
  <si>
    <t>51113500010940031508</t>
  </si>
  <si>
    <t>51113500010940031509</t>
  </si>
  <si>
    <t>51113500010940031510</t>
  </si>
  <si>
    <t>51113500010940031521</t>
  </si>
  <si>
    <t>51113500010940031526</t>
  </si>
  <si>
    <t>51113500010940031527</t>
  </si>
  <si>
    <t>51113500010940031528</t>
  </si>
  <si>
    <t>51113500010940031529</t>
  </si>
  <si>
    <t>51113500010940031534</t>
  </si>
  <si>
    <t>51113500010940031535</t>
  </si>
  <si>
    <t>51113500010940031545</t>
  </si>
  <si>
    <t>51113500010940031548</t>
  </si>
  <si>
    <t>51113500010940031555</t>
  </si>
  <si>
    <t>51113500010940031558</t>
  </si>
  <si>
    <t>51113500010940031562</t>
  </si>
  <si>
    <t>51113500010940031564</t>
  </si>
  <si>
    <t>51113500010940031565</t>
  </si>
  <si>
    <t>51113500010940031566</t>
  </si>
  <si>
    <t>51113500010940031567</t>
  </si>
  <si>
    <t>51113500010940031568</t>
  </si>
  <si>
    <t>51113500010940031569</t>
  </si>
  <si>
    <t>51113500010940031570</t>
  </si>
  <si>
    <t>51113500010940031571</t>
  </si>
  <si>
    <t>51113500010940031573</t>
  </si>
  <si>
    <t>51113500010940031583</t>
  </si>
  <si>
    <t>51113500010940031585</t>
  </si>
  <si>
    <t>51113500010940031594</t>
  </si>
  <si>
    <t>51113500010940031597</t>
  </si>
  <si>
    <t>51113500010940031598</t>
  </si>
  <si>
    <t>51113500010940031599</t>
  </si>
  <si>
    <t>51113500010940031600</t>
  </si>
  <si>
    <t>51113500010940031603</t>
  </si>
  <si>
    <t>51113500010940031605</t>
  </si>
  <si>
    <t>51113500010940031608</t>
  </si>
  <si>
    <t>51113500010940031616</t>
  </si>
  <si>
    <t>51113500010940031617</t>
  </si>
  <si>
    <t>51113500010940031619</t>
  </si>
  <si>
    <t>51113500010940031657</t>
  </si>
  <si>
    <t>51113500010940031659</t>
  </si>
  <si>
    <t>51113500010940031662</t>
  </si>
  <si>
    <t>51113500010940031663</t>
  </si>
  <si>
    <t>51113500010940031678</t>
  </si>
  <si>
    <t>51113500010940031703</t>
  </si>
  <si>
    <t>51113500010940031714</t>
  </si>
  <si>
    <t>51113500010940031726</t>
  </si>
  <si>
    <t>51113500010940031727</t>
  </si>
  <si>
    <t>51113500010940031774</t>
  </si>
  <si>
    <t>51113500010940031776</t>
  </si>
  <si>
    <t>51113500010940031783</t>
  </si>
  <si>
    <t>51113500010940031784</t>
  </si>
  <si>
    <t>51113500010940029409</t>
  </si>
  <si>
    <t>51113500010940031800</t>
  </si>
  <si>
    <t>51113500010940031804</t>
  </si>
  <si>
    <t>51113500010940031813</t>
  </si>
  <si>
    <t>51113500010940031815</t>
  </si>
  <si>
    <t>51113500010940031823</t>
  </si>
  <si>
    <t>51113500010940031825</t>
  </si>
  <si>
    <t>51113500010940031826</t>
  </si>
  <si>
    <t>51113500010940031827</t>
  </si>
  <si>
    <t>51113500010940031828</t>
  </si>
  <si>
    <t>51113500010940031831</t>
  </si>
  <si>
    <t>51113500010940031842</t>
  </si>
  <si>
    <t>51113500010940031857</t>
  </si>
  <si>
    <t>51113500010940031859</t>
  </si>
  <si>
    <t>51113500010940031865</t>
  </si>
  <si>
    <t>51113500010940031868</t>
  </si>
  <si>
    <t>51113500010940031869</t>
  </si>
  <si>
    <t>51113500010940031870</t>
  </si>
  <si>
    <t>51113500010940031876</t>
  </si>
  <si>
    <t>51113500010940031877</t>
  </si>
  <si>
    <t>51113500010940031878</t>
  </si>
  <si>
    <t>51113500010940031881</t>
  </si>
  <si>
    <t>51113500010940031883</t>
  </si>
  <si>
    <t>51113500010940031886</t>
  </si>
  <si>
    <t>51113500010940031896</t>
  </si>
  <si>
    <t>51113500010940031897</t>
  </si>
  <si>
    <t>51113500010940031902</t>
  </si>
  <si>
    <t>51113500010940031905</t>
  </si>
  <si>
    <t>51113500010940031908</t>
  </si>
  <si>
    <t>51113500010940031909</t>
  </si>
  <si>
    <t>51113500010940031910</t>
  </si>
  <si>
    <t>51113500010940031914</t>
  </si>
  <si>
    <t>51113500010940031918</t>
  </si>
  <si>
    <t>51113500010940031919</t>
  </si>
  <si>
    <t>51113500010940031926</t>
  </si>
  <si>
    <t>51113500010940031929</t>
  </si>
  <si>
    <t>51113500010940031931</t>
  </si>
  <si>
    <t>51113500010940031937</t>
  </si>
  <si>
    <t>51113500010940031938</t>
  </si>
  <si>
    <t>51113500010940031939</t>
  </si>
  <si>
    <t>51113500010940031940</t>
  </si>
  <si>
    <t>51113500010940031941</t>
  </si>
  <si>
    <t>51113500010940031955</t>
  </si>
  <si>
    <t>EIPC-C-V-18023</t>
  </si>
  <si>
    <t>CAMIONETA PICK UP</t>
  </si>
  <si>
    <t>RAM 1500 V6, 4X4</t>
  </si>
  <si>
    <t>3C6SRBDG8PG658681</t>
  </si>
  <si>
    <t>EIPC-C-V-3247</t>
  </si>
  <si>
    <t>RAM 1500 CREW CAB 4X2</t>
  </si>
  <si>
    <t>3C6SRADT6NG425709</t>
  </si>
  <si>
    <t>EIPC-C-V-18018</t>
  </si>
  <si>
    <t>3C6SRBDG5PG658668</t>
  </si>
  <si>
    <t>EIPC-C-V-3569</t>
  </si>
  <si>
    <t>RAM 1500 CREW CAB4X4</t>
  </si>
  <si>
    <t>3C6SRBDG3NG426504</t>
  </si>
  <si>
    <t>EIPC-C-V-3573</t>
  </si>
  <si>
    <t>3C6SRBDG5NG430926</t>
  </si>
  <si>
    <t>EIPC-C-V-18020</t>
  </si>
  <si>
    <t>3C6SRBDG6PG658615</t>
  </si>
  <si>
    <t>EIPC-C-V-1111</t>
  </si>
  <si>
    <t>VEHICULO SEDAN</t>
  </si>
  <si>
    <t>AVEO LS MANUAL</t>
  </si>
  <si>
    <t>LZWPRMGN0RF951870</t>
  </si>
  <si>
    <t>EIPC-C-V-1102</t>
  </si>
  <si>
    <t>LZWPRMGN4RF951807</t>
  </si>
  <si>
    <t>EIPC-C-V-1130</t>
  </si>
  <si>
    <t>LZWPRMGN2RF954334</t>
  </si>
  <si>
    <t>EIPC-C-V-3585</t>
  </si>
  <si>
    <t>LZWPRMGN4RF954478</t>
  </si>
  <si>
    <t>EIPC-C-V-1070</t>
  </si>
  <si>
    <t>LZWPRMGN1RF955023</t>
  </si>
  <si>
    <t>EIPC-C-V-1173</t>
  </si>
  <si>
    <t>FRONTIER SE TM</t>
  </si>
  <si>
    <t>3N6AD33AXPK857361</t>
  </si>
  <si>
    <t>EIPC-C-V-1143</t>
  </si>
  <si>
    <t>3N6AD33A9PK855746</t>
  </si>
  <si>
    <t>EIPC-C-V-1142</t>
  </si>
  <si>
    <t>3N6AD33A8PK856550</t>
  </si>
  <si>
    <t>EIPC-C-V-1140</t>
  </si>
  <si>
    <t>3N6AD33AXPK856551</t>
  </si>
  <si>
    <t>EIPC-C-V-1166</t>
  </si>
  <si>
    <t>3N6AD33A8PK857553</t>
  </si>
  <si>
    <t>EIPC-C-V-17311</t>
  </si>
  <si>
    <t>RAM 4000 C/CABINA4X2</t>
  </si>
  <si>
    <t>3C7WRAKT4RG128511</t>
  </si>
  <si>
    <t>EIPC-C-V-1189</t>
  </si>
  <si>
    <t>VAN CAJA SECA</t>
  </si>
  <si>
    <t>SUNRAY CARGO</t>
  </si>
  <si>
    <t>LJ11KBBD4P1502956</t>
  </si>
  <si>
    <t>EIPC-C-V-1188</t>
  </si>
  <si>
    <t>LJ11KBBD7P1502966</t>
  </si>
  <si>
    <t>EIPC-C-V-3566</t>
  </si>
  <si>
    <t>LJ11KBBD7P1502952</t>
  </si>
  <si>
    <t>EIPC-C-V-656</t>
  </si>
  <si>
    <t>MONZA</t>
  </si>
  <si>
    <t>3G1SE5ZA6CS104761</t>
  </si>
  <si>
    <t>EIPC-C-V-657</t>
  </si>
  <si>
    <t>3G1SE5ZAXCS105914</t>
  </si>
  <si>
    <t>EIPC-C-V-658</t>
  </si>
  <si>
    <t>RANGER</t>
  </si>
  <si>
    <t>SAFER5AD1C6469179</t>
  </si>
  <si>
    <t>EIPC-C-V-659</t>
  </si>
  <si>
    <t xml:space="preserve">                                                                         </t>
  </si>
  <si>
    <t>8AFER5AD5C6484011</t>
  </si>
  <si>
    <t>EIPC-C-V-660</t>
  </si>
  <si>
    <t>8AFER5AD4C6484033</t>
  </si>
  <si>
    <t>EIPC-C-V-661</t>
  </si>
  <si>
    <t>8AFER5AD0C649240</t>
  </si>
  <si>
    <t>EIPC-C-V-662</t>
  </si>
  <si>
    <t>RAM 4X4</t>
  </si>
  <si>
    <t>3C6ZDBAP6CG213710</t>
  </si>
  <si>
    <t>EIPC-C-V-663</t>
  </si>
  <si>
    <t>3C6ZDBAP8CG213692</t>
  </si>
  <si>
    <t>EIPC-C-V-664</t>
  </si>
  <si>
    <t>3C6ZDBAP0CG213699</t>
  </si>
  <si>
    <t>EIPC-C-V-665</t>
  </si>
  <si>
    <t>3C6ZDBAP6CG213691</t>
  </si>
  <si>
    <t>EIPC-C-V-600</t>
  </si>
  <si>
    <t>RAM 4000</t>
  </si>
  <si>
    <t>3C7WDAJT8CG131998</t>
  </si>
  <si>
    <t>EIPC-C-V-601</t>
  </si>
  <si>
    <t>3C7WDAJT1CG139800</t>
  </si>
  <si>
    <t>EIPC-C-V-666</t>
  </si>
  <si>
    <t>CAMIONETA DE PASAJAEROS</t>
  </si>
  <si>
    <t>HIACE PASAJEROS</t>
  </si>
  <si>
    <t>JTFSX23P186047384</t>
  </si>
  <si>
    <t>EIPC-C-V-667</t>
  </si>
  <si>
    <t>VAN PANEL</t>
  </si>
  <si>
    <t>1FTRE14W56HA91242</t>
  </si>
  <si>
    <t>EIPC-C-V-668</t>
  </si>
  <si>
    <t>1FTRE14W66HA72165</t>
  </si>
  <si>
    <t>EIPC-C-V-669</t>
  </si>
  <si>
    <t>VAN 1000</t>
  </si>
  <si>
    <t>RKMDB441986002102</t>
  </si>
  <si>
    <t>EIPC-C-V-670</t>
  </si>
  <si>
    <t>RKMDB441886001720</t>
  </si>
  <si>
    <t>Relación de Bienes inmuebles que componen el Patrimonio</t>
  </si>
  <si>
    <t>Código</t>
  </si>
  <si>
    <t>Descripción del Bien inmueble</t>
  </si>
  <si>
    <t>Valor en libros</t>
  </si>
  <si>
    <t>Relación de Cuentas Bancarias</t>
  </si>
  <si>
    <t xml:space="preserve">Cuentas Bancarias </t>
  </si>
  <si>
    <t>Año (Ejercicio fiscal al que corresponde la cuenta)</t>
  </si>
  <si>
    <t>Tipo de cuenta</t>
  </si>
  <si>
    <t>Datos de la Cuenta Bancaria</t>
  </si>
  <si>
    <t>Saldo al 31-12-2024</t>
  </si>
  <si>
    <t>Institución Bancaria</t>
  </si>
  <si>
    <t>Número de Cuenta</t>
  </si>
  <si>
    <t>Nomina</t>
  </si>
  <si>
    <t>BBVA Bancomer</t>
  </si>
  <si>
    <t>Viaticos</t>
  </si>
  <si>
    <t>Nómina</t>
  </si>
  <si>
    <t>HSBC</t>
  </si>
  <si>
    <t>Inversión</t>
  </si>
  <si>
    <t>SABADELL</t>
  </si>
  <si>
    <t>Afirme</t>
  </si>
  <si>
    <t xml:space="preserve">Pagadora de Sedar </t>
  </si>
  <si>
    <t>City Banamex</t>
  </si>
  <si>
    <t>Relación de Esquemas Bursátiles y de Coberturas Financieras</t>
  </si>
  <si>
    <t>Cuentas Bancarias (todas las que tenga aperturadas)</t>
  </si>
  <si>
    <t>Formatos 7 a) Proyecciones y Resultados de Ingresos y Egresos</t>
  </si>
  <si>
    <t>Proyecciones de Ingresos</t>
  </si>
  <si>
    <t>Proyecciones de Ley de Ingresos</t>
  </si>
  <si>
    <t>(Pesos)</t>
  </si>
  <si>
    <t>(Cifras Nominales)</t>
  </si>
  <si>
    <t>Concepto (b)</t>
  </si>
  <si>
    <t>Año 1 (2025) 
Sin Proceso Electoral</t>
  </si>
  <si>
    <t>Año 2 (2026) 
Con Proceso Electoral</t>
  </si>
  <si>
    <t>Año 3 (2027) 
Con Proceso Electoral</t>
  </si>
  <si>
    <t>Año 4 (2028) 
Sin Proceso Electoral</t>
  </si>
  <si>
    <t>Año 5 (2029)
Con Proceso Electoral</t>
  </si>
  <si>
    <r>
      <t>I. Ingresos de Libre Disposición (I = I.A + I.B + I.C + I.D + I.E + I.F + I.G + I.H + I.</t>
    </r>
    <r>
      <rPr>
        <b/>
        <sz val="10"/>
        <color theme="1"/>
        <rFont val="Tahoma"/>
        <family val="2"/>
      </rPr>
      <t>I</t>
    </r>
    <r>
      <rPr>
        <b/>
        <sz val="10"/>
        <color theme="1"/>
        <rFont val="Arial"/>
        <family val="2"/>
      </rPr>
      <t xml:space="preserve"> + I.J + I.K + I.L)</t>
    </r>
  </si>
  <si>
    <t>I.A Impuestos</t>
  </si>
  <si>
    <t>I.B Cuotas y Aportaciones de Seguridad Social</t>
  </si>
  <si>
    <t>I.C Contribuciones de Mejoras</t>
  </si>
  <si>
    <t>I.D Derechos</t>
  </si>
  <si>
    <t>I.E Productos</t>
  </si>
  <si>
    <t>I.F Aprovechamientos</t>
  </si>
  <si>
    <t>I.G Ingresos por Ventas de Bienes y Servicios</t>
  </si>
  <si>
    <t>I.H Transferencias *</t>
  </si>
  <si>
    <r>
      <t>I.</t>
    </r>
    <r>
      <rPr>
        <sz val="10"/>
        <color theme="1"/>
        <rFont val="Tahoma"/>
        <family val="2"/>
      </rPr>
      <t>I</t>
    </r>
    <r>
      <rPr>
        <sz val="10"/>
        <color theme="1"/>
        <rFont val="Arial"/>
        <family val="2"/>
      </rPr>
      <t xml:space="preserve"> Participaciones</t>
    </r>
  </si>
  <si>
    <t>I.K Convenios</t>
  </si>
  <si>
    <t>I.L Otros Ingresos de Libre Disposición</t>
  </si>
  <si>
    <r>
      <t xml:space="preserve">II. Transferencias Federales Etiquetadas </t>
    </r>
    <r>
      <rPr>
        <b/>
        <vertAlign val="superscript"/>
        <sz val="10"/>
        <color theme="1"/>
        <rFont val="Arial"/>
        <family val="2"/>
      </rPr>
      <t>3</t>
    </r>
    <r>
      <rPr>
        <b/>
        <sz val="10"/>
        <color theme="1"/>
        <rFont val="Arial"/>
        <family val="2"/>
      </rPr>
      <t xml:space="preserve"> (II = II.A + II.B + II.C + II.D + II.E)</t>
    </r>
  </si>
  <si>
    <t>II.A Aportaciones</t>
  </si>
  <si>
    <t>II.B Convenios</t>
  </si>
  <si>
    <t>II.C Fondos Distintos de Aportaciones</t>
  </si>
  <si>
    <t>II.D Transferencias, Subsidios y Subvenciones, y Pensiones y Jubilaciones</t>
  </si>
  <si>
    <t>II.E Otros Ingresos Etiquetados</t>
  </si>
  <si>
    <t>III. Ingresos Derivados de Financiamientos (III = III.A)</t>
  </si>
  <si>
    <t>III.A Ingresos Derivados de Financiamientos</t>
  </si>
  <si>
    <t>IV. Total de Ingresos Proyectados (IV = I + II + III)</t>
  </si>
  <si>
    <t>Datos Informativos</t>
  </si>
  <si>
    <t>1. Ingresos Derivados de Financiamientos con Fuente de Pago de Recursos de Libre Disposición</t>
  </si>
  <si>
    <t>2. Ingresos Derivados de Financiamientos con Fuente de Pago de Transferencias Federales Etiquetadas</t>
  </si>
  <si>
    <t>3. Ingresos Derivados de Financiamientos (3 = 1 + 2)</t>
  </si>
  <si>
    <t>Los importes corresponden a los ingresos totales estimados de las iniciativas de Leyes de Ingresos.</t>
  </si>
  <si>
    <t>Incluye Tenencia o uso de vehículos, Fondo de compensación ISAN, Impuesto Sobre Automóviles Nuevos, Fondo de Compensación de Repecos-Intermedios, y Otros Incentivos Económicos.</t>
  </si>
  <si>
    <t>Recursos federales que reciben las Entidades Federativas y los Municipios que están destinados a un fin específico.</t>
  </si>
  <si>
    <t>Formatos 7 b) Proyecciones y Resultados de Ingresos y Egresos</t>
  </si>
  <si>
    <t>Proyecciones de Egresos</t>
  </si>
  <si>
    <t>Año 2 (2026)
Con Proceso Electoral</t>
  </si>
  <si>
    <t>Año 5 (2029) 
Con Proceso Electoral</t>
  </si>
  <si>
    <r>
      <t xml:space="preserve">I. Gasto No Etiquetado </t>
    </r>
    <r>
      <rPr>
        <b/>
        <vertAlign val="superscript"/>
        <sz val="10"/>
        <color theme="1"/>
        <rFont val="Arial"/>
        <family val="2"/>
      </rPr>
      <t xml:space="preserve">2 </t>
    </r>
    <r>
      <rPr>
        <b/>
        <sz val="10"/>
        <color theme="1"/>
        <rFont val="Arial"/>
        <family val="2"/>
      </rPr>
      <t>(I = I.A + I.B + I.C + I.D + I.E + I.F + I.G + I.H + I.</t>
    </r>
    <r>
      <rPr>
        <b/>
        <sz val="10"/>
        <color theme="1"/>
        <rFont val="Tahoma"/>
        <family val="2"/>
      </rPr>
      <t>I</t>
    </r>
    <r>
      <rPr>
        <b/>
        <sz val="10"/>
        <color theme="1"/>
        <rFont val="Arial"/>
        <family val="2"/>
      </rPr>
      <t>)</t>
    </r>
  </si>
  <si>
    <t>I.A Servicios Personales</t>
  </si>
  <si>
    <t>I.B Materiales y Suministros</t>
  </si>
  <si>
    <t>I.C Servicios Generales</t>
  </si>
  <si>
    <t>I.D Transferencias, Asignaciones, Subsidios y Otras Ayudas</t>
  </si>
  <si>
    <t>I.E Bienes Muebles, Inmuebles e Intangibles</t>
  </si>
  <si>
    <t>I.F Inversión Pública</t>
  </si>
  <si>
    <t>I.G Inversiones Financieras y Otras Provisiones</t>
  </si>
  <si>
    <t xml:space="preserve">I.H Participaciones y Aportaciones </t>
  </si>
  <si>
    <r>
      <t>I.</t>
    </r>
    <r>
      <rPr>
        <sz val="10"/>
        <color theme="1"/>
        <rFont val="Tahoma"/>
        <family val="2"/>
      </rPr>
      <t>I</t>
    </r>
    <r>
      <rPr>
        <sz val="10"/>
        <color theme="1"/>
        <rFont val="Arial"/>
        <family val="2"/>
      </rPr>
      <t xml:space="preserve"> Deuda Pública</t>
    </r>
  </si>
  <si>
    <r>
      <t xml:space="preserve">II. Gasto Etiquetado </t>
    </r>
    <r>
      <rPr>
        <b/>
        <vertAlign val="superscript"/>
        <sz val="10"/>
        <color theme="1"/>
        <rFont val="Arial"/>
        <family val="2"/>
      </rPr>
      <t>3</t>
    </r>
    <r>
      <rPr>
        <b/>
        <sz val="10"/>
        <color theme="1"/>
        <rFont val="Arial"/>
        <family val="2"/>
      </rPr>
      <t xml:space="preserve"> (II = II.A + II.B + II.C + II.D + II.E + II.F + II.G + II.H + II.I)</t>
    </r>
  </si>
  <si>
    <t>II.A Servicios Personales</t>
  </si>
  <si>
    <t>II.B Materiales y Suministros</t>
  </si>
  <si>
    <t>II.C Servicios Generales</t>
  </si>
  <si>
    <t>II.D Transferencias, Asignaciones, Subsidios y Otras Ayudas</t>
  </si>
  <si>
    <t>II.E Bienes Muebles, Inmuebles e Intangibles</t>
  </si>
  <si>
    <t>II.F Inversión Pública</t>
  </si>
  <si>
    <t>II.G Inversiones Financieras y Otras Provisiones</t>
  </si>
  <si>
    <t xml:space="preserve">II.H Participaciones y Aportaciones </t>
  </si>
  <si>
    <r>
      <t>II.</t>
    </r>
    <r>
      <rPr>
        <sz val="10"/>
        <color theme="1"/>
        <rFont val="Tahoma"/>
        <family val="2"/>
      </rPr>
      <t>I</t>
    </r>
    <r>
      <rPr>
        <sz val="10"/>
        <color theme="1"/>
        <rFont val="Arial"/>
        <family val="2"/>
      </rPr>
      <t xml:space="preserve"> Deuda Pública</t>
    </r>
  </si>
  <si>
    <t>III. Total de Egresos Proyectados (III = I + II)</t>
  </si>
  <si>
    <t>1.- Los importes corresponden a los egresos totales incluidos en los Proyectos de Presupuestos de Egresos.</t>
  </si>
  <si>
    <t xml:space="preserve"> 2.- Erogaciones que realizan las Entidades Federativas y los Municipios con cargo a sus Ingresos de Libre Disposición y Financiamientos.</t>
  </si>
  <si>
    <t>3.- Erogaciones que realizan las Entidades Federativas y los Municipios con cargo a Transferencias Federales Etiquetadas.</t>
  </si>
  <si>
    <t>Formato 7 c) Resultados de Ingresos</t>
  </si>
  <si>
    <t>Resultados de Ingresos</t>
  </si>
  <si>
    <r>
      <rPr>
        <b/>
        <sz val="10"/>
        <color rgb="FFFFFFFF"/>
        <rFont val="Arial"/>
        <family val="2"/>
      </rPr>
      <t>Año 5</t>
    </r>
    <r>
      <rPr>
        <b/>
        <vertAlign val="superscript"/>
        <sz val="10"/>
        <color rgb="FFFFFFFF"/>
        <rFont val="Arial"/>
        <family val="2"/>
      </rPr>
      <t xml:space="preserve"> </t>
    </r>
    <r>
      <rPr>
        <b/>
        <sz val="10"/>
        <color rgb="FFFFFFFF"/>
        <rFont val="Arial"/>
        <family val="2"/>
      </rPr>
      <t>(2019)</t>
    </r>
  </si>
  <si>
    <t>Año 4 (2020)</t>
  </si>
  <si>
    <t>Año 3 (2021)</t>
  </si>
  <si>
    <t>Año 2 (2022)</t>
  </si>
  <si>
    <t>Año 1 (2023)</t>
  </si>
  <si>
    <r>
      <rPr>
        <b/>
        <sz val="10"/>
        <color rgb="FFFFFFFF"/>
        <rFont val="Arial"/>
        <family val="2"/>
      </rPr>
      <t>Año en Cuestión</t>
    </r>
    <r>
      <rPr>
        <b/>
        <vertAlign val="superscript"/>
        <sz val="10"/>
        <color rgb="FFFFFFFF"/>
        <rFont val="Arial"/>
        <family val="2"/>
      </rPr>
      <t xml:space="preserve"> </t>
    </r>
    <r>
      <rPr>
        <b/>
        <sz val="10"/>
        <color rgb="FFFFFFFF"/>
        <rFont val="Arial"/>
        <family val="2"/>
      </rPr>
      <t>(2024)</t>
    </r>
  </si>
  <si>
    <r>
      <rPr>
        <b/>
        <sz val="10"/>
        <color rgb="FF000000"/>
        <rFont val="Arial"/>
        <family val="2"/>
      </rPr>
      <t>I. Ingresos de Libre Disposición (I = I.A + I.B + I.C + I.D + I.E + I.F + I.G + I.H + I.</t>
    </r>
    <r>
      <rPr>
        <b/>
        <sz val="10"/>
        <color rgb="FF000000"/>
        <rFont val="Tahoma"/>
        <family val="2"/>
      </rPr>
      <t>I</t>
    </r>
    <r>
      <rPr>
        <b/>
        <sz val="10"/>
        <color rgb="FF000000"/>
        <rFont val="Arial"/>
        <family val="2"/>
      </rPr>
      <t xml:space="preserve"> + I.J + I.K + I.L)</t>
    </r>
  </si>
  <si>
    <t>I.H Transferencias</t>
  </si>
  <si>
    <r>
      <t>I.</t>
    </r>
    <r>
      <rPr>
        <sz val="10"/>
        <color theme="1"/>
        <rFont val="Tahoma"/>
        <family val="2"/>
      </rPr>
      <t>I</t>
    </r>
    <r>
      <rPr>
        <sz val="10"/>
        <color theme="1"/>
        <rFont val="Arial"/>
        <family val="2"/>
      </rPr>
      <t xml:space="preserve"> Participaciones </t>
    </r>
    <r>
      <rPr>
        <vertAlign val="superscript"/>
        <sz val="10"/>
        <color theme="1"/>
        <rFont val="Arial"/>
        <family val="2"/>
      </rPr>
      <t>3</t>
    </r>
  </si>
  <si>
    <r>
      <t xml:space="preserve">II. Transferencias Federales Etiquetadas </t>
    </r>
    <r>
      <rPr>
        <b/>
        <vertAlign val="superscript"/>
        <sz val="10"/>
        <color theme="1"/>
        <rFont val="Arial"/>
        <family val="2"/>
      </rPr>
      <t>5</t>
    </r>
    <r>
      <rPr>
        <b/>
        <sz val="10"/>
        <color theme="1"/>
        <rFont val="Arial"/>
        <family val="2"/>
      </rPr>
      <t xml:space="preserve"> (II = II.A + II.B + II.C + II.D + II.E)</t>
    </r>
  </si>
  <si>
    <t>IV. Total de Resultados de Ingresos (IV = I + II + III)</t>
  </si>
  <si>
    <t>Formato 7 d) Resultados de Egresos</t>
  </si>
  <si>
    <t>Resultados de Egresos</t>
  </si>
  <si>
    <r>
      <rPr>
        <b/>
        <sz val="10"/>
        <color rgb="FFFFFFFF"/>
        <rFont val="Arial"/>
        <family val="2"/>
      </rPr>
      <t>Año 2</t>
    </r>
    <r>
      <rPr>
        <b/>
        <vertAlign val="superscript"/>
        <sz val="10"/>
        <color rgb="FFFFFFFF"/>
        <rFont val="Arial"/>
        <family val="2"/>
      </rPr>
      <t xml:space="preserve"> </t>
    </r>
    <r>
      <rPr>
        <b/>
        <sz val="10"/>
        <color rgb="FFFFFFFF"/>
        <rFont val="Arial"/>
        <family val="2"/>
      </rPr>
      <t>(2022)</t>
    </r>
  </si>
  <si>
    <t>Año en Cuestión (2024)</t>
  </si>
  <si>
    <r>
      <t xml:space="preserve">I. Gasto No Etiquetado </t>
    </r>
    <r>
      <rPr>
        <b/>
        <vertAlign val="superscript"/>
        <sz val="10"/>
        <color theme="1"/>
        <rFont val="Arial"/>
        <family val="2"/>
      </rPr>
      <t xml:space="preserve">3 </t>
    </r>
    <r>
      <rPr>
        <b/>
        <sz val="10"/>
        <color theme="1"/>
        <rFont val="Arial"/>
        <family val="2"/>
      </rPr>
      <t>(I = I.A + I.B + I.C + I.D + I.E + I.F + I.G + I.H + I.</t>
    </r>
    <r>
      <rPr>
        <b/>
        <sz val="10"/>
        <color theme="1"/>
        <rFont val="Tahoma"/>
        <family val="2"/>
      </rPr>
      <t>I</t>
    </r>
    <r>
      <rPr>
        <b/>
        <sz val="10"/>
        <color theme="1"/>
        <rFont val="Arial"/>
        <family val="2"/>
      </rPr>
      <t>)</t>
    </r>
  </si>
  <si>
    <r>
      <t xml:space="preserve">II. Gasto Etiquetado </t>
    </r>
    <r>
      <rPr>
        <b/>
        <vertAlign val="superscript"/>
        <sz val="10"/>
        <color theme="1"/>
        <rFont val="Arial"/>
        <family val="2"/>
      </rPr>
      <t>4</t>
    </r>
    <r>
      <rPr>
        <b/>
        <sz val="10"/>
        <color theme="1"/>
        <rFont val="Arial"/>
        <family val="2"/>
      </rPr>
      <t xml:space="preserve"> (II = II.A + II.B + II.C + II.D + II.E + II.F + II.G + II.H + II.I)</t>
    </r>
  </si>
  <si>
    <t>III. Total del Resultado de Egresos (III = I + II)</t>
  </si>
  <si>
    <t>Secretaría de xxx</t>
  </si>
  <si>
    <t>Subsecretaría de xxx</t>
  </si>
  <si>
    <t>Luciata te capacita</t>
  </si>
  <si>
    <t>Adecuaciones a los ingresos 20xx</t>
  </si>
  <si>
    <t>1er momento</t>
  </si>
  <si>
    <t>Fuente de financiamiento</t>
  </si>
  <si>
    <t>Tipo de rubro</t>
  </si>
  <si>
    <t>Modalidad educativa</t>
  </si>
  <si>
    <t>Ingresos aprobados (xxx) 20xx</t>
  </si>
  <si>
    <t>Ampliación del Ingreso 20xx</t>
  </si>
  <si>
    <t>Reducción del Ingreso 20xx</t>
  </si>
  <si>
    <t>Estimación por concepto 201xx</t>
  </si>
  <si>
    <t>Ingresos aprobados en la Sesión 2019</t>
  </si>
  <si>
    <t>Reducción 2019</t>
  </si>
  <si>
    <t>Ampliación 2019</t>
  </si>
  <si>
    <t>Presupuesto Autorizado al 06 de diciembre de 2019</t>
  </si>
  <si>
    <t xml:space="preserve">Origen </t>
  </si>
  <si>
    <t>origen/aplicación</t>
  </si>
  <si>
    <t>Ingresos reales al 31 de diciembre de 2019</t>
  </si>
  <si>
    <t>Ingresos Totales</t>
  </si>
  <si>
    <t>Estatal</t>
  </si>
  <si>
    <t>Subsidio</t>
  </si>
  <si>
    <t>Lucita te capacita</t>
  </si>
  <si>
    <t>1000 Servicios personales</t>
  </si>
  <si>
    <t>Servicios personales (extraordinario)</t>
  </si>
  <si>
    <t>2000 Materiales y suministros</t>
  </si>
  <si>
    <t>3000 Servicios generales</t>
  </si>
  <si>
    <t>Federal</t>
  </si>
  <si>
    <t>Servicios generales (extraordinario)</t>
  </si>
  <si>
    <t>Ingreso
Propio</t>
  </si>
  <si>
    <t>Servicios educativos</t>
  </si>
  <si>
    <t>Rendimientos y deudores</t>
  </si>
  <si>
    <t>Examen Único /college</t>
  </si>
  <si>
    <t>Servicios xxx</t>
  </si>
  <si>
    <t xml:space="preserve">Total de ingresos estimados 20xx </t>
  </si>
  <si>
    <t>origen</t>
  </si>
  <si>
    <t>destino</t>
  </si>
  <si>
    <t>Adecuaciones presupuestales para el cierre de ejercicio 20xx</t>
  </si>
  <si>
    <t>Capítulo</t>
  </si>
  <si>
    <t>Federal
Modificado
xxxx</t>
  </si>
  <si>
    <t>Federal
Reducción
Ingresos</t>
  </si>
  <si>
    <t>Federal
Reducción
Adecuaciones</t>
  </si>
  <si>
    <t>Federal
Reducción
Total</t>
  </si>
  <si>
    <t>Federal
Ampliación
Total</t>
  </si>
  <si>
    <t>Federal
Modificado
xxxxx</t>
  </si>
  <si>
    <t>Federal
Ejercido
xxxx</t>
  </si>
  <si>
    <t>Federal
Resultado de Ejercicio xxx</t>
  </si>
  <si>
    <t>Estatal
Modificado
xxx</t>
  </si>
  <si>
    <t>Estatal
Reducción
Ingresos</t>
  </si>
  <si>
    <t>Estatal
Reducción
Adecuaciones</t>
  </si>
  <si>
    <t>Estatal
Reducción
Total</t>
  </si>
  <si>
    <t>Estatal
Ampliación
Total</t>
  </si>
  <si>
    <t>Estatal
Ejercido
xxxx</t>
  </si>
  <si>
    <t>Estatal 
Resultado de Ejercicio xxxx</t>
  </si>
  <si>
    <t>Propio
Modificado</t>
  </si>
  <si>
    <t>Propio
Reducción
Ingresos</t>
  </si>
  <si>
    <t>Propio
Reducción
Adecuaciones</t>
  </si>
  <si>
    <t>Propio
Reducción
Total</t>
  </si>
  <si>
    <t>Propio
Ampliación
Total</t>
  </si>
  <si>
    <t>Propio
Modificado
xxx</t>
  </si>
  <si>
    <t>Propio
Ejercido
xxx</t>
  </si>
  <si>
    <t>Propio 
Resultado de Ejercicio 2xxx</t>
  </si>
  <si>
    <t>Reducción
Total</t>
  </si>
  <si>
    <t>Ampliación
Total</t>
  </si>
  <si>
    <t>Reducción /Ampliación</t>
  </si>
  <si>
    <t>Modificado 31DIC19</t>
  </si>
  <si>
    <t>Ejercido
31DIC19</t>
  </si>
  <si>
    <t>Resultado de Ejercicio</t>
  </si>
  <si>
    <t>Ajustes del gasto</t>
  </si>
  <si>
    <t>Dietas</t>
  </si>
  <si>
    <t>Remuneraciones por adscripción laboral en el extranjero</t>
  </si>
  <si>
    <t>remuneraciones al personal de carácter transitorio</t>
  </si>
  <si>
    <t>Retribuciones por servicios de carácter social</t>
  </si>
  <si>
    <t>Gratificados</t>
  </si>
  <si>
    <t>Retribución a los representantes de los trabajadores y de los patrones en la Junta Federal de Conciliación y Arbitraje</t>
  </si>
  <si>
    <t>Prima quinquenal por años de servicios efectivos prestados</t>
  </si>
  <si>
    <t>remuneraciones adicionales y especiales</t>
  </si>
  <si>
    <t>Remuneraciones por horas extraordinarias específicas para personal docente</t>
  </si>
  <si>
    <t>Compensaciones a sustitutos de profesores en estado grávido y personal docente con licencia pre jubilatoria</t>
  </si>
  <si>
    <t>Compensaciones a directores de preescolar, primaria y secundaria, inspectores, prefectos y F.C</t>
  </si>
  <si>
    <t>Compensaciones para material didáctico</t>
  </si>
  <si>
    <t>Compensaciones por titulación a nivel licenciatura T-3, MA Y DO</t>
  </si>
  <si>
    <t>Compensaciones adicionales</t>
  </si>
  <si>
    <t>Compensaciones por servicios de justicia</t>
  </si>
  <si>
    <t>Otras compensaciones</t>
  </si>
  <si>
    <t>Sobresueldos</t>
  </si>
  <si>
    <t>Honorarios especiales</t>
  </si>
  <si>
    <t>Cuotas al IMSS</t>
  </si>
  <si>
    <t>Cuotas al ISSSTE</t>
  </si>
  <si>
    <t>Cuotas para el seguro de gastos médicos</t>
  </si>
  <si>
    <t>Indemnizaciones por separación</t>
  </si>
  <si>
    <t>otras prestaciones sociales y económicas</t>
  </si>
  <si>
    <t>Indemnizaciones por accidente en el trabajo</t>
  </si>
  <si>
    <t>Prima por riesgo de trabajo</t>
  </si>
  <si>
    <t>Indemnizaciones por riesgo de trabajo</t>
  </si>
  <si>
    <t>Fondo de retiro</t>
  </si>
  <si>
    <t>Previsión social múltiple para personal de educación y salud</t>
  </si>
  <si>
    <t>Gratificaciones genéricas</t>
  </si>
  <si>
    <t>Estímulos al personal</t>
  </si>
  <si>
    <t>Homologación</t>
  </si>
  <si>
    <t>Ayuda para actividades de organización y supervisión</t>
  </si>
  <si>
    <t>Asignación docente</t>
  </si>
  <si>
    <t>Servicios curriculares</t>
  </si>
  <si>
    <t>Sueldos, demás percepciones y gratificación anual</t>
  </si>
  <si>
    <t>Apoyos a la capacitación específica de los servidores públicos</t>
  </si>
  <si>
    <t>Servicios médicos y hospitalarios</t>
  </si>
  <si>
    <t>Prima de insalubridad</t>
  </si>
  <si>
    <t>Prestación salarial complementaria por fallecimiento</t>
  </si>
  <si>
    <t>Impacto al salario en el transcurso del año</t>
  </si>
  <si>
    <t>previsiones</t>
  </si>
  <si>
    <t>Otras medidas de carácter laboral y económico</t>
  </si>
  <si>
    <t>Acreditación por años de estudios en licenciatura</t>
  </si>
  <si>
    <t>pago de estímulos a servidores públicos</t>
  </si>
  <si>
    <t>Ayuda para pasajes</t>
  </si>
  <si>
    <t>Estímulo por el día del servidor público</t>
  </si>
  <si>
    <t>Estímulos de antigüedad</t>
  </si>
  <si>
    <t>Acreditación por años de servicio en educación superior</t>
  </si>
  <si>
    <t>Gratificaciones</t>
  </si>
  <si>
    <t>Otros estímulos</t>
  </si>
  <si>
    <t>Materiales, útiles y equipos menores de oficina</t>
  </si>
  <si>
    <t>materiales de administración, emisión de documentos y artículos oficiales</t>
  </si>
  <si>
    <t>Materiales y útiles de impresión y reproducción</t>
  </si>
  <si>
    <t>Material estadístico y geográfico</t>
  </si>
  <si>
    <t>Materiales, útiles y equipos menores de tecnologías de la información y comunicaciones</t>
  </si>
  <si>
    <t>Materiales para el registro e identificación de bienes y personas</t>
  </si>
  <si>
    <t>Registro e identificación vehicular</t>
  </si>
  <si>
    <t>Adquisición de formas valoradas</t>
  </si>
  <si>
    <t>Productos alimenticios para los efectivos que participen en programas de seguridad pública</t>
  </si>
  <si>
    <t>alimentos y utensilios</t>
  </si>
  <si>
    <t>Productos alimenticios para personas derivado de la prestación de servicios públicos en unidades de salud, educativas, de readaptación social y otras</t>
  </si>
  <si>
    <t>Productos alimenticios para el personal que realiza labores en campo o de supervisión</t>
  </si>
  <si>
    <t>Productos alimenticios para el personal en las instalaciones de las dependencias y entidades</t>
  </si>
  <si>
    <t>Productos alimenticios para la población en caso de desastres naturales</t>
  </si>
  <si>
    <t>Productos alimenticios para el personal derivado de actividades extraordinarias</t>
  </si>
  <si>
    <t>Productos alimenticios para animales</t>
  </si>
  <si>
    <t>Productos alimenticios, agropecuarios y forestales adquiridos como materia prima</t>
  </si>
  <si>
    <t>materias primas y materiales de producción y comercialización</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</si>
  <si>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</si>
  <si>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</si>
  <si>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</si>
  <si>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</si>
  <si>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</si>
  <si>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</si>
  <si>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</si>
  <si>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</si>
  <si>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Productos minerales no metálicos</t>
  </si>
  <si>
    <t>materiales y artículos de construcción y de reparación</t>
  </si>
  <si>
    <t>Cemento y productos de concreto</t>
  </si>
  <si>
    <t>Cal, yeso y productos de yeso</t>
  </si>
  <si>
    <t>Vidrio y productos de vidrio</t>
  </si>
  <si>
    <t>Artículos metálicos para la construcción</t>
  </si>
  <si>
    <t>Otros materiales y artículos de construcción y reparación</t>
  </si>
  <si>
    <t>Productos químicos básicos</t>
  </si>
  <si>
    <t>productos químicos, farmacéuticos y de laboratorio</t>
  </si>
  <si>
    <t>Fertilizantes, pesticidas y otros agroquímicos</t>
  </si>
  <si>
    <t>Materiales, accesorios y suministros médicos</t>
  </si>
  <si>
    <t>Materiales, accesorios y suministros de laboratorio</t>
  </si>
  <si>
    <t>Fibras sintéticas, hules, plásticos y derivados</t>
  </si>
  <si>
    <t>Otros productos químicos</t>
  </si>
  <si>
    <t>Combustibles, lubricantes y aditivos para vehículos destinados a servicios públicos y la operación de programas públicos</t>
  </si>
  <si>
    <t>combustibles, lubricantes y aditivos</t>
  </si>
  <si>
    <t>Combustibles, lubricantes y aditivos para vehículos destinados a servicios administrativos</t>
  </si>
  <si>
    <t>Combustibles, lubricantes y aditivos para vehículos, asignados a servidores públicos</t>
  </si>
  <si>
    <t>Combustibles, lubricantes y aditivos para maquinaria y equipo de producción.</t>
  </si>
  <si>
    <t>Vestuario y uniformes</t>
  </si>
  <si>
    <t>vestuario, blancos, prendas de protección y artículos deportivos</t>
  </si>
  <si>
    <t>Artículos deportivos</t>
  </si>
  <si>
    <t>Productos textiles</t>
  </si>
  <si>
    <t>Blancos y otros productos textiles, excepto prendas de vestir</t>
  </si>
  <si>
    <t>Sustancias y materiales explosivos</t>
  </si>
  <si>
    <t>materiales y suministros para seguridad</t>
  </si>
  <si>
    <t>Materiales de seguridad pública</t>
  </si>
  <si>
    <t>Prendas de protección para seguridad pública</t>
  </si>
  <si>
    <t>herramientas, refacciones y accesorios menores</t>
  </si>
  <si>
    <t>Refacciones y accesorios menores de mobiliario y equipo de administración, educacional y recreativo</t>
  </si>
  <si>
    <t>Refacciones y accesorios menores para equipo de cómputo y telecomunicaciones</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</si>
  <si>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</si>
  <si>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</si>
  <si>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</si>
  <si>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</si>
  <si>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</si>
  <si>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</si>
  <si>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Servicio de alumbrado público</t>
  </si>
  <si>
    <t>Servicio de energía eléctrica para bombeo y tratamiento de agua</t>
  </si>
  <si>
    <t>Servicio de gas</t>
  </si>
  <si>
    <t>Servicio de telefonía celular</t>
  </si>
  <si>
    <t>Servicios de telecomunicaciones y satelitales</t>
  </si>
  <si>
    <t>Servicios de acceso de internet, redes y procesamiento de información</t>
  </si>
  <si>
    <t>Servicio telegráfico</t>
  </si>
  <si>
    <t>Servicios integrales de telecomunicación</t>
  </si>
  <si>
    <t>Servicios integrales de infraestructura de cómputo</t>
  </si>
  <si>
    <t>Contratación de otros servicios</t>
  </si>
  <si>
    <t>Arrendamiento de terrenos</t>
  </si>
  <si>
    <t>servicios de arrendamiento</t>
  </si>
  <si>
    <t>Arrendamiento de mobiliario y equipo de administración, educacional y recreativo</t>
  </si>
  <si>
    <t>Arrendamiento de equipo y bienes informáticos</t>
  </si>
  <si>
    <t>Arrendamiento de equipo de telecomunicaciones</t>
  </si>
  <si>
    <t>Arrendamiento de equipo e instrumental médico y de laboratorio</t>
  </si>
  <si>
    <t>Arrendamiento de vehículos terrestres, aéreos, marítimos, lacustres y fluviales para servicios públicos y la operación de programas públicos</t>
  </si>
  <si>
    <t>Arrendamiento de vehículos terrestres, aéreos, marítimos, lacustres y fluviales para servicios administrativos</t>
  </si>
  <si>
    <t>Arrendamiento de vehículos terrestres, aéreos, marítimos, lacustres y fluviales para desastres naturales</t>
  </si>
  <si>
    <t>Arrendamiento de vehículos terrestres, aéreos, marítimos, lacustres y fluviales para servidores públicos</t>
  </si>
  <si>
    <t>Arrendamiento de maquinaria, otros equipos y herramientas</t>
  </si>
  <si>
    <t>Arrendamiento Financiero</t>
  </si>
  <si>
    <t>Arrendamientos especiales</t>
  </si>
  <si>
    <t>Arrendamiento de sustancias y productos químicos</t>
  </si>
  <si>
    <t>Otros Arrendamientos</t>
  </si>
  <si>
    <t>Servicios legales, de contabilidad, auditoría y relacionados</t>
  </si>
  <si>
    <t>servicios profesionales, científicos, técnicos y otros servicios</t>
  </si>
  <si>
    <t>Servicios de diseño, arquitectura, ingeniería y actividades relacionadas</t>
  </si>
  <si>
    <t>Servicios de consultoría administrativa e informática</t>
  </si>
  <si>
    <t>Capacitación institucional</t>
  </si>
  <si>
    <t>Servicios de investigación científica y desarrollo</t>
  </si>
  <si>
    <t>Servicios de apoyo administrativo</t>
  </si>
  <si>
    <t>Servicio de impresión de documentos y papelería oficial</t>
  </si>
  <si>
    <t>Propio</t>
  </si>
  <si>
    <t>Servicios de impresión de material informativo derivado de la operación y administración</t>
  </si>
  <si>
    <t>Información en medios masivos derivada de la operación y administración de las dependencias y entidades</t>
  </si>
  <si>
    <t>Servicios de digitalización</t>
  </si>
  <si>
    <t>Servicios de protección y seguridad</t>
  </si>
  <si>
    <t>Servicios profesionales, científicos y técnicos integrales</t>
  </si>
  <si>
    <t>servicios financieros, bancarios y comerciales</t>
  </si>
  <si>
    <t>Servicios de cobranza, investigación crediticia y similar</t>
  </si>
  <si>
    <t>Servicios de recaudación, traslado y custodia de valores</t>
  </si>
  <si>
    <t>Seguro de responsabilidad patrimonial del Estado</t>
  </si>
  <si>
    <t>Seguros de bienes patrimoniales</t>
  </si>
  <si>
    <t>Almacenaje, embalaje y envase</t>
  </si>
  <si>
    <t>Comisiones por ventas</t>
  </si>
  <si>
    <t>Servicios financieros, bancarios y comerciales integrales</t>
  </si>
  <si>
    <t>Mantenimiento y conservación menor de inmuebles para la prestación de servicios administrativos</t>
  </si>
  <si>
    <t>servicios de instalación, reparación, mantenimiento y conservación</t>
  </si>
  <si>
    <t>Mantenimiento y conservación menor de inmuebles para la prestación de servicios públicos</t>
  </si>
  <si>
    <t>Mantenimiento y conservación de mobiliario y equipo de administración, educacional y recreativo</t>
  </si>
  <si>
    <t>Instalación, reparación y mantenimiento de equipo de cómputo y tecnologías de la información</t>
  </si>
  <si>
    <t>Instalación, reparación y mantenimiento de equipo e instrumental médico y de laboratorio</t>
  </si>
  <si>
    <t>Mantenimiento y conservación de vehículos terrestres, aéreos, marítimos, lacustres y fluviales</t>
  </si>
  <si>
    <t>Reparación y mantenimiento de equipo de defensa y seguridad</t>
  </si>
  <si>
    <t>Instalación, reparación y mantenimiento de maquinaria y otros equipos</t>
  </si>
  <si>
    <t>Instalación, reparación y mantenimiento de maquinaria y equipo de trabajo específico</t>
  </si>
  <si>
    <t>Instalación, reparación y mantenimiento de plantas e instalaciones productivas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</si>
  <si>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</si>
  <si>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</si>
  <si>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</si>
  <si>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comunicación social y publicidad</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</si>
  <si>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</si>
  <si>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</si>
  <si>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</si>
  <si>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</si>
  <si>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servicios de traslado y viáticos</t>
  </si>
  <si>
    <t>Pasajes aéreos internacionales</t>
  </si>
  <si>
    <t>Pasajes terrestres internacionales</t>
  </si>
  <si>
    <t>Pasajes marítimos, lacustres y fluviales</t>
  </si>
  <si>
    <t>Autotransporte</t>
  </si>
  <si>
    <t>Viáticos en el extranjero</t>
  </si>
  <si>
    <t>Gastos de instalación del personal estatal y traslado de menaje</t>
  </si>
  <si>
    <t>Servicios integrales de traslado y viáticos nacionales para servidores públicos en el desempeño de comisiones y funciones oficiales</t>
  </si>
  <si>
    <t>Servicios integrales traslado y viáticos en el extranjero para servidores públicos en el desempeño de comisiones y funciones oficiales</t>
  </si>
  <si>
    <t>Gastos para operativos y trabajos de campo en áreas rurales</t>
  </si>
  <si>
    <t>Gastos de ceremonia</t>
  </si>
  <si>
    <t>servicios oficiales</t>
  </si>
  <si>
    <t>Gastos de orden socia</t>
  </si>
  <si>
    <t>Gastos de orden cultural</t>
  </si>
  <si>
    <t>Exposiciones</t>
  </si>
  <si>
    <t>Gastos de representación</t>
  </si>
  <si>
    <t>Servicios funerarios y de cementerios</t>
  </si>
  <si>
    <t>otros servicios generales</t>
  </si>
  <si>
    <t>Impuestos y derechos de exportación</t>
  </si>
  <si>
    <t>Impuestos y derechos de importación</t>
  </si>
  <si>
    <t>Indemnizaciones por expropiación de predios</t>
  </si>
  <si>
    <t>Responsabilidad patrimonial</t>
  </si>
  <si>
    <t>Otras erogaciones por resoluciones por autoridad competente</t>
  </si>
  <si>
    <t>Penas, multas, accesorios y actualizaciones</t>
  </si>
  <si>
    <t>Pérdidas del erario estatal</t>
  </si>
  <si>
    <t>Otros gastos por responsabilidades</t>
  </si>
  <si>
    <t>Impuesto sobre nóminas y otros que se deriven de una relación laboral</t>
  </si>
  <si>
    <t>Gastos del Gobernador electo y su equipo</t>
  </si>
  <si>
    <t>Subcontratación de servicios con terceros</t>
  </si>
  <si>
    <t>Gastos menores</t>
  </si>
  <si>
    <t>Programa de tarifa especial</t>
  </si>
  <si>
    <t>Otros servicios integrales</t>
  </si>
  <si>
    <t>Ayudas para gastos por servicios de traslados de personas</t>
  </si>
  <si>
    <t>Ayudas para capacitación y becas</t>
  </si>
  <si>
    <t>Ayudas proyectos culturales y artísticos</t>
  </si>
  <si>
    <t>Ayudas Sociales a Instituciones sin fines de lucro</t>
  </si>
  <si>
    <t>Muebles de oficina y estantería</t>
  </si>
  <si>
    <t>mobiliario y equipo de administración</t>
  </si>
  <si>
    <t>Muebles, excepto de oficina y estantería</t>
  </si>
  <si>
    <t>Bienes artísticos y culturales</t>
  </si>
  <si>
    <t>Equipo de cómputo y de tecnología de la información</t>
  </si>
  <si>
    <t>Otros mobiliarios y equipos de administración</t>
  </si>
  <si>
    <t>Adjudicaciones, indemnizaciones y expropiaciones de bienes muebles</t>
  </si>
  <si>
    <t>Equipos y aparatos audiovisuales</t>
  </si>
  <si>
    <t>mobiliario y equipo educacional y recreativo</t>
  </si>
  <si>
    <t>Aparatos deportivos</t>
  </si>
  <si>
    <t>Cámaras fotográficas y de video</t>
  </si>
  <si>
    <t>Otro mobiliario y equipo educacional y recreativo</t>
  </si>
  <si>
    <t>Equipo médico y de laboratorio</t>
  </si>
  <si>
    <t>equipo e instrumental medico y de laboratorio</t>
  </si>
  <si>
    <t>Instrumental médico y de laboratorio</t>
  </si>
  <si>
    <t>Vehículos y equipo terrestres, destinados a servicios públicos y la operación de programas públicos</t>
  </si>
  <si>
    <t>vehículos y equipo de transporte</t>
  </si>
  <si>
    <t>Vehículos y equipo terrestres, destinados a servicios administrativos</t>
  </si>
  <si>
    <t>Vehículos y equipo terrestres, destinados exclusivamente para desastres naturales</t>
  </si>
  <si>
    <t>Vehículos y equipo terrestres, destinados a servidores públicos</t>
  </si>
  <si>
    <t>Carrocerías, remolques y equipo auxiliar de transporte</t>
  </si>
  <si>
    <t>Vehículos y equipo aéreos, destinados a servicios públicos y la operación de programas públicos</t>
  </si>
  <si>
    <t>Vehículos y equipo aéreos, destinados exclusivamente para desastres naturales</t>
  </si>
  <si>
    <t>Equipo ferroviario</t>
  </si>
  <si>
    <t>Embarcaciones destinadas a servicios públicos y la operación de programas públicos</t>
  </si>
  <si>
    <t>Construcción de embarcaciones</t>
  </si>
  <si>
    <t>Otros equipos de transporte</t>
  </si>
  <si>
    <t>Equipo de defensa y seguridad</t>
  </si>
  <si>
    <t>equipo de defensa y seguridad</t>
  </si>
  <si>
    <t>Maquinaria y equipo agropecuario</t>
  </si>
  <si>
    <t>maquinaria, otros equipos y herramientas</t>
  </si>
  <si>
    <t>Maquinaria y equipo industrial</t>
  </si>
  <si>
    <t>Maquinaria y equipo de construcción</t>
  </si>
  <si>
    <t>Sistemas de aire acondicionado, calefacción y de refrigeración</t>
  </si>
  <si>
    <t>Equipos de comunicación y telecomunicación</t>
  </si>
  <si>
    <t>Equipo de generación eléctrica, aparatos y accesorios eléctricos</t>
  </si>
  <si>
    <t>Herramientas y máquinas herramienta</t>
  </si>
  <si>
    <t>Refacciones y accesorios mayores</t>
  </si>
  <si>
    <t>Equipo para semaforización</t>
  </si>
  <si>
    <t>Equipo de ingeniería y diseño</t>
  </si>
  <si>
    <t>Bienes muebles por arrendamiento financiero</t>
  </si>
  <si>
    <t>Maquinaria y equipo diverso</t>
  </si>
  <si>
    <t>Bovinos</t>
  </si>
  <si>
    <t>activos biológicos</t>
  </si>
  <si>
    <t>Porcinos</t>
  </si>
  <si>
    <t>Aves</t>
  </si>
  <si>
    <t>Ovinos y caprinos</t>
  </si>
  <si>
    <t>Peces y acuicultura</t>
  </si>
  <si>
    <t>Equinos</t>
  </si>
  <si>
    <t>Especies menores y de zoológico</t>
  </si>
  <si>
    <t>Árboles y plantas</t>
  </si>
  <si>
    <t>Otros activos biológicos</t>
  </si>
  <si>
    <t>Terrenos</t>
  </si>
  <si>
    <t>bienes inmuebles</t>
  </si>
  <si>
    <t>Viviendas</t>
  </si>
  <si>
    <t>Edificios no residenciales</t>
  </si>
  <si>
    <t>Adjudicaciones, expropiaciones e indemnizaciones de inmuebles</t>
  </si>
  <si>
    <t>Bienes inmuebles en la modalidad de proyectos de infraestructura productiva de largo plazo</t>
  </si>
  <si>
    <t>Bienes inmuebles por arrendamiento financiero</t>
  </si>
  <si>
    <t>Otros bienes inmuebles</t>
  </si>
  <si>
    <t>Software</t>
  </si>
  <si>
    <t>activos intangibles</t>
  </si>
  <si>
    <t>Patentes</t>
  </si>
  <si>
    <t>Marcas</t>
  </si>
  <si>
    <t>Concesiones</t>
  </si>
  <si>
    <t>Franquicias</t>
  </si>
  <si>
    <t>Licencias informáticas e intelectuales</t>
  </si>
  <si>
    <t>Licencias industriales, comerciales y otras</t>
  </si>
  <si>
    <t>Otros activos intangibles</t>
  </si>
  <si>
    <t>Total de adecuaciones presupuestales</t>
  </si>
  <si>
    <t>Capítulo 1000 Servicios Personales</t>
  </si>
  <si>
    <t>Capítulo 2000 Materiales y Suministros</t>
  </si>
  <si>
    <t>Capítulo 3000 Servicios Generales</t>
  </si>
  <si>
    <t>Capítulo 4000  Transferencias, asignaciones, subsidios y otras ayudas</t>
  </si>
  <si>
    <t>Capítulo 5000 Bienes Muebles, Inmuebles e Intangibles</t>
  </si>
  <si>
    <t>Del 01 de enero al 31 de diciembre del 2024
(Cifras en Pesos)</t>
  </si>
  <si>
    <t>Rubro de Ingresos / Fuente de Financiamiento</t>
  </si>
  <si>
    <t xml:space="preserve">Total </t>
  </si>
  <si>
    <t xml:space="preserve">Ingresos excedentes   </t>
  </si>
  <si>
    <t xml:space="preserve">Clasificación Administrativa
Del 01 de enero al 31 de diciembre del 2024
(Cifras en Pesos) </t>
  </si>
  <si>
    <t xml:space="preserve"> Total del Egreso </t>
  </si>
  <si>
    <t xml:space="preserve">Clasificación Administrativa  por Orden de Gobierno
Del 01 de enero al 31 de diciembre del 2024
(Cifras en Pesos) </t>
  </si>
  <si>
    <t>Total del Egreso</t>
  </si>
  <si>
    <t xml:space="preserve">INSTITUTO ELECTORAL Y DE PARTICIPACIÓN CIUDADANA DEL ESTADO DE JALISCO
Estado Analítico del Ejercicio del Presupuesto de Egresos 
Clasificación por Objeto del Gasto (Capítulo y Concepto)
Del 01 de enero al 31 de diciembre  del 2024
(Cifras en Pesos) </t>
  </si>
  <si>
    <t xml:space="preserve">Concepto </t>
  </si>
  <si>
    <t>Materiales y Suministros para Seguridad</t>
  </si>
  <si>
    <t xml:space="preserve">Servicios Generales </t>
  </si>
  <si>
    <t xml:space="preserve">Transferencias Internas y Asignaciones al Sector Público </t>
  </si>
  <si>
    <t xml:space="preserve">Transferencias al Resto del Sector Público Subsidios y Subvenciones </t>
  </si>
  <si>
    <t xml:space="preserve">Transferencias a Fideicomisos, Mandatos y Otros Análogos </t>
  </si>
  <si>
    <t xml:space="preserve">Inversión Pública </t>
  </si>
  <si>
    <t>Inversiones para el Fomento de Actividades Productivas</t>
  </si>
  <si>
    <t xml:space="preserve">Deuda Pública </t>
  </si>
  <si>
    <t xml:space="preserve">Total del Egreso </t>
  </si>
  <si>
    <t xml:space="preserve">INSTITUTO ELECTORAL Y DE PARTICIPACIÓN CIUDADANA DEL ESTADO DE JALISCO
Estado Analítico del Ejercicio del Presupuesto de Egresos  
Clasificación Funcional (Finalidad y Función)
Del 01 de enero al 31 de diciembre  del 2024
(Cifras en Pesos) </t>
  </si>
  <si>
    <t xml:space="preserve">Desarrollo Social </t>
  </si>
  <si>
    <t xml:space="preserve"> Desarrollo Económico </t>
  </si>
  <si>
    <t xml:space="preserve">I. Ingresos Presupuestarios </t>
  </si>
  <si>
    <t xml:space="preserve">II. Egresos Presupuestarios </t>
  </si>
  <si>
    <t>III. Balance presupuestario (Superávit o Déficit)</t>
  </si>
  <si>
    <t xml:space="preserve"> IV. Intereses, Comisiones y Gastos de la Deuda</t>
  </si>
  <si>
    <t>A. Financiamiento</t>
  </si>
  <si>
    <t>B.  Amortización de la deuda</t>
  </si>
  <si>
    <t xml:space="preserve">INSTITUTO ELECTORAL Y DE PARTICIPACIÓN CIUDADANA DEL ESTADO DE JALISCO
Gasto por Categoría Programática 
Del 01 de enero al 31 de diciembre del 2024
(Cifras en Pesos) </t>
  </si>
  <si>
    <t xml:space="preserve">Administrativos y de Apoyo </t>
  </si>
  <si>
    <t xml:space="preserve">Compromisos </t>
  </si>
  <si>
    <t xml:space="preserve">Obligaciones </t>
  </si>
  <si>
    <t xml:space="preserve">Programas de Gasto Federalizado (Gobierno Federal) </t>
  </si>
  <si>
    <t xml:space="preserve"> Participaciones a entidades federativas y municipios</t>
  </si>
  <si>
    <t xml:space="preserve">Costo financiero, deuda o apoyos a deudores y ahorradores de la banca </t>
  </si>
  <si>
    <t>INSTITUTO ELECTORAL Y DE PARTICIPACIÓN CIUDADANA DEL ESTADO DE JALISCO
Programas y proyectos de Inversión
Del 01 de enero al 31 de diciembre del 2024</t>
  </si>
  <si>
    <t xml:space="preserve">UBICACIÓN:    </t>
  </si>
  <si>
    <t>Año en Cuestión Con Proceso Electoral
2024</t>
  </si>
  <si>
    <t xml:space="preserve">I.J Incentivos Derivados de la Colaboración Fiscal </t>
  </si>
  <si>
    <t>*La proyección de ingresos se estimó con un factor de inflación anual del 3%, no obstante, el presupuesto del Instituto está conformado por su mayoría con financiamiento público que debe ministrarse a los partidos políticos, dificultando con ello una proyección acertada, toda vez que para determinar el cálculo se requiere del padrón electoral que en el momento este vigente. Asimismo, las proyecciones no incluyen el monto que este organismo electoral necesitará para llevar a cabo las elecciones del poder judicial, ya que esto dependerá de diversos factores que, hasta el momento son inciertos.</t>
  </si>
  <si>
    <t>Bajo protesta de decir la verdad declaramos que los Estados Financieros y sus notas, son razonablemente correctos y son responsabilidad del emisor."</t>
  </si>
  <si>
    <t>Año en Cuestión 1  Con Proceso Electoral
2024</t>
  </si>
  <si>
    <t>I.J Incentivos Derivados de la Colaboración Fiscal</t>
  </si>
  <si>
    <t>*Las cuentas reflejadas en el listado que antecede corresponden a las cuentas que al cierre del ejercicio fiscal 2024, contaban con saldo en las cuentas bancarias del Instituto.</t>
  </si>
  <si>
    <t>Inventario</t>
  </si>
  <si>
    <t>IEPC-5111-7906</t>
  </si>
  <si>
    <t>IEPC-5111-7907</t>
  </si>
  <si>
    <t>IEPC-5111-7682</t>
  </si>
  <si>
    <t>IEPC-5111-7683</t>
  </si>
  <si>
    <t>IEPC-5111-7684</t>
  </si>
  <si>
    <t>IEPC-5111-7685</t>
  </si>
  <si>
    <t>IEPC-5111-7686</t>
  </si>
  <si>
    <t>IEPC-5111-7687</t>
  </si>
  <si>
    <t>IEPC-5111-7688</t>
  </si>
  <si>
    <t>IEPC-5111-7689</t>
  </si>
  <si>
    <t>IEPC-5111-7690</t>
  </si>
  <si>
    <t>IEPC-5111-7691</t>
  </si>
  <si>
    <t>IEPC-5111-7692</t>
  </si>
  <si>
    <t>IEPC-5111-7693</t>
  </si>
  <si>
    <t>IEPC-5111-7694</t>
  </si>
  <si>
    <t>IEPC-5111-7695</t>
  </si>
  <si>
    <t>IEPC-5111-7696</t>
  </si>
  <si>
    <t>IEPC-5111-7697</t>
  </si>
  <si>
    <t>IEPC-5111-7698</t>
  </si>
  <si>
    <t>IEPC-5111-7699</t>
  </si>
  <si>
    <t>IEPC-5111-7700</t>
  </si>
  <si>
    <t>IEPC-5111-7701</t>
  </si>
  <si>
    <t>IEPC-5111-7702</t>
  </si>
  <si>
    <t>IEPC-5111-7703</t>
  </si>
  <si>
    <t>IEPC-5111-7704</t>
  </si>
  <si>
    <t>IEPC-5111-P-7705</t>
  </si>
  <si>
    <t>IEPC-5111-P-7706</t>
  </si>
  <si>
    <t>IEPC-5111-P-7707</t>
  </si>
  <si>
    <t>IEPC-5111-P-7708</t>
  </si>
  <si>
    <t>IEPC-5111-P-7709</t>
  </si>
  <si>
    <t>IEPC-5111-P-7710</t>
  </si>
  <si>
    <t>IEPC-5111-P-7711</t>
  </si>
  <si>
    <t>IEPC-5111-P-7712</t>
  </si>
  <si>
    <t>IEPC-5111-P-7713</t>
  </si>
  <si>
    <t>IEPC-5111-P-7714</t>
  </si>
  <si>
    <t>IEPC-5111-P-7715</t>
  </si>
  <si>
    <t>IEPC-5111-P-7716</t>
  </si>
  <si>
    <t>IEPC-5111-P-7717</t>
  </si>
  <si>
    <t>IEPC-5111-P-7718</t>
  </si>
  <si>
    <t>IEPC-5111-P-7719</t>
  </si>
  <si>
    <t>IEPC-5111-P-7720</t>
  </si>
  <si>
    <t>IEPC-5111-P-7721</t>
  </si>
  <si>
    <t>IEPC-5111-P-7722</t>
  </si>
  <si>
    <t>IEPC-5111-P-7723</t>
  </si>
  <si>
    <t>IEPC-5111-P-7724</t>
  </si>
  <si>
    <t>IEPC-5111-P-7478</t>
  </si>
  <si>
    <t>IEPC-5111-P-7479</t>
  </si>
  <si>
    <t>IEPC-5111-P-7480</t>
  </si>
  <si>
    <t>IEPC-5111-P-7481</t>
  </si>
  <si>
    <t>IEPC-5111-P-7482</t>
  </si>
  <si>
    <t>IEPC-5111-P-8782</t>
  </si>
  <si>
    <t>IEPC-5111-P-8783</t>
  </si>
  <si>
    <t>IEPC-5111-P-8784</t>
  </si>
  <si>
    <t>IEPC-5111-P-8785</t>
  </si>
  <si>
    <t>IEPC-5111-P-8786</t>
  </si>
  <si>
    <t>IEPC-5111-P-8787</t>
  </si>
  <si>
    <t>IEPC-5111-P-8763</t>
  </si>
  <si>
    <t>IEPC-5111-P-8764</t>
  </si>
  <si>
    <t>IEPC-5111-P-8765</t>
  </si>
  <si>
    <t>IEPC-5111-P-8766</t>
  </si>
  <si>
    <t>IEPC-5111-P-8767</t>
  </si>
  <si>
    <t>IEPC-5111-P-8771</t>
  </si>
  <si>
    <t>IEPC-5111-P-8772</t>
  </si>
  <si>
    <t>IEPC-5111-P-8777</t>
  </si>
  <si>
    <t>IEPC-5111-P-8779</t>
  </si>
  <si>
    <t>IEPC-5111-P-8780</t>
  </si>
  <si>
    <t>IEPC-5111-P-8781</t>
  </si>
  <si>
    <t>IEPC-5111-P-8768</t>
  </si>
  <si>
    <t>IEPC-5111-P-8769</t>
  </si>
  <si>
    <t>IEPC-5111-P-8770</t>
  </si>
  <si>
    <t>IEPC-5111-P-8744</t>
  </si>
  <si>
    <t>IEPC-5111-P-8745</t>
  </si>
  <si>
    <t>IEPC-5111-P-8746</t>
  </si>
  <si>
    <t>IEPC-5111-P-8747</t>
  </si>
  <si>
    <t>IEPC-5111-P-8748</t>
  </si>
  <si>
    <t>IEPC-5111-P-8749</t>
  </si>
  <si>
    <t>IEPC-5111-P-8750</t>
  </si>
  <si>
    <t>IEPC-5111-P-8751</t>
  </si>
  <si>
    <t>IEPC-5111-P-8752</t>
  </si>
  <si>
    <t>IEPC-5111-P-8753</t>
  </si>
  <si>
    <t>IEPC-5111-P-8754</t>
  </si>
  <si>
    <t>IEPC-5111-P-8755</t>
  </si>
  <si>
    <t>IEPC-5111-P-8760</t>
  </si>
  <si>
    <t>IEPC-5111-P-8761</t>
  </si>
  <si>
    <t>IEPC-5111-P-8762</t>
  </si>
  <si>
    <t>IEPC-5111-P-7483</t>
  </si>
  <si>
    <t>IEPC-5111-P-7484</t>
  </si>
  <si>
    <t>IEPC-5111-P-7945</t>
  </si>
  <si>
    <t>IEPC-5111-P-7946</t>
  </si>
  <si>
    <t>IEPC-5111-P-7947</t>
  </si>
  <si>
    <t>IEPC-5111-P-7948</t>
  </si>
  <si>
    <t>IEPC-5111-P-7949</t>
  </si>
  <si>
    <t>IEPC-5111-P-7950</t>
  </si>
  <si>
    <t>IEPC-5111-P-7951</t>
  </si>
  <si>
    <t>IEPC-5111-P-7952</t>
  </si>
  <si>
    <t>IEPC-5111-P-7953</t>
  </si>
  <si>
    <t>IEPC-5111-P-7954</t>
  </si>
  <si>
    <t>IEPC-5111-P-7955</t>
  </si>
  <si>
    <t>IEPC-5111-P-7956</t>
  </si>
  <si>
    <t>IEPC-5111-P-7957</t>
  </si>
  <si>
    <t>IEPC-5111-P-7958</t>
  </si>
  <si>
    <t>IEPC-5111-P-7959</t>
  </si>
  <si>
    <t>IEPC-5111-P-7960</t>
  </si>
  <si>
    <t>IEPC-5111-P-7961</t>
  </si>
  <si>
    <t>IEPC-5111-P-7962</t>
  </si>
  <si>
    <t>IEPC-5111-P-7963</t>
  </si>
  <si>
    <t>IEPC-5111-P-7964</t>
  </si>
  <si>
    <t>IEPC-5111-P-7965</t>
  </si>
  <si>
    <t>IEPC-5111-P-7966</t>
  </si>
  <si>
    <t>IEPC-5111-P-7967</t>
  </si>
  <si>
    <t>IEPC-5111-P-7968</t>
  </si>
  <si>
    <t>IEPC-5111-P-7969</t>
  </si>
  <si>
    <t>IEPC-5111-P-7970</t>
  </si>
  <si>
    <t>IEPC-5111-P-7971</t>
  </si>
  <si>
    <t>IEPC-5111-P-7972</t>
  </si>
  <si>
    <t>IEPC-5111-P-7973</t>
  </si>
  <si>
    <t>IEPC-5111-P-7974</t>
  </si>
  <si>
    <t>IEPC-5111-P-7975</t>
  </si>
  <si>
    <t>IEPC-5111-P-7976</t>
  </si>
  <si>
    <t>IEPC-5111-P-7977</t>
  </si>
  <si>
    <t>IEPC-5111-P-7978</t>
  </si>
  <si>
    <t>IEPC-5111-P-7979</t>
  </si>
  <si>
    <t>IEPC-5111-P-7980</t>
  </si>
  <si>
    <t>IEPC-5111-P-7981</t>
  </si>
  <si>
    <t>IEPC-5111-P-7982</t>
  </si>
  <si>
    <t>IEPC-5111-P-7983</t>
  </si>
  <si>
    <t>IEPC-5111-P-7984</t>
  </si>
  <si>
    <t>IEPC-5111-P-7985</t>
  </si>
  <si>
    <t>IEPC-5111-P-7986</t>
  </si>
  <si>
    <t>IEPC-5111-P-7987</t>
  </si>
  <si>
    <t>IEPC-5111-P-7988</t>
  </si>
  <si>
    <t>IEPC-5111-P-7989</t>
  </si>
  <si>
    <t>IEPC-5111-P-7990</t>
  </si>
  <si>
    <t>IEPC-5111-P-7991</t>
  </si>
  <si>
    <t>IEPC-5111-P-7992</t>
  </si>
  <si>
    <t>IEPC-5111-P-7993</t>
  </si>
  <si>
    <t>IEPC-5111-P-7994</t>
  </si>
  <si>
    <t>IEPC-5111-P-7995</t>
  </si>
  <si>
    <t>IEPC-5111-P-7996</t>
  </si>
  <si>
    <t>IEPC-5111-P-7997</t>
  </si>
  <si>
    <t>IEPC-5111-P-7998</t>
  </si>
  <si>
    <t>IEPC-5111-P-7999</t>
  </si>
  <si>
    <t>IEPC-5111-P-8000</t>
  </si>
  <si>
    <t>IEPC-5111-P-8001</t>
  </si>
  <si>
    <t>IEPC-5111-P-8002</t>
  </si>
  <si>
    <t>IEPC-5111-P-8003</t>
  </si>
  <si>
    <t>IEPC-5111-P-8004</t>
  </si>
  <si>
    <t>IEPC-5111-P-8005</t>
  </si>
  <si>
    <t>IEPC-5111-P-8006</t>
  </si>
  <si>
    <t>IEPC-5111-P-8007</t>
  </si>
  <si>
    <t>IEPC-5111-P-8008</t>
  </si>
  <si>
    <t>IEPC-5111-P-8009</t>
  </si>
  <si>
    <t>IEPC-5111-P-8010</t>
  </si>
  <si>
    <t>IEPC-5111-P-8011</t>
  </si>
  <si>
    <t>IEPC-5111-P-8012</t>
  </si>
  <si>
    <t>IEPC-5111-P-8013</t>
  </si>
  <si>
    <t>IEPC-5111-P-8014</t>
  </si>
  <si>
    <t>IEPC-5111-P-8015</t>
  </si>
  <si>
    <t>IEPC-5111-P-8016</t>
  </si>
  <si>
    <t>IEPC-5111-P-8017</t>
  </si>
  <si>
    <t>IEPC-5111-P-8018</t>
  </si>
  <si>
    <t>IEPC-5111-P-8019</t>
  </si>
  <si>
    <t>IEPC-5111-P-8020</t>
  </si>
  <si>
    <t>IEPC-5111-P-8021</t>
  </si>
  <si>
    <t>IEPC-5111-P-8022</t>
  </si>
  <si>
    <t>IEPC-5111-P-8023</t>
  </si>
  <si>
    <t>IEPC-5111-P-8024</t>
  </si>
  <si>
    <t>IEPC-5111-P-8025</t>
  </si>
  <si>
    <t>IEPC-5111-P-8026</t>
  </si>
  <si>
    <t>IEPC-5111-P-8027</t>
  </si>
  <si>
    <t>IEPC-5111-P-8028</t>
  </si>
  <si>
    <t>IEPC-5111-P-8029</t>
  </si>
  <si>
    <t>IEPC-5111-P-8030</t>
  </si>
  <si>
    <t>IEPC-5111-P-3514</t>
  </si>
  <si>
    <t>IEPC-5111-P-9324</t>
  </si>
  <si>
    <t>IEPC-5111-P-9325</t>
  </si>
  <si>
    <t>IEPC-5111-P-9326</t>
  </si>
  <si>
    <t>IEPC-5111-P-9327</t>
  </si>
  <si>
    <t>IEPC-5111-P-9328</t>
  </si>
  <si>
    <t>IEPC-5111-P-9329</t>
  </si>
  <si>
    <t>IEPC-5111-P-9330</t>
  </si>
  <si>
    <t>IEPC-5111-P-9331</t>
  </si>
  <si>
    <t>IEPC-5111-P-9332</t>
  </si>
  <si>
    <t xml:space="preserve">PUNTO DE ACCESO UNIFI </t>
  </si>
  <si>
    <t>S/N</t>
  </si>
  <si>
    <t>IEPC-5151-P-7441</t>
  </si>
  <si>
    <t>IEPC-5151-P-7442</t>
  </si>
  <si>
    <t>IEPC-5151-P-7443</t>
  </si>
  <si>
    <t>IEPC-5151-P-7444</t>
  </si>
  <si>
    <t>IEPC-5111-P-7725</t>
  </si>
  <si>
    <t>IEPC-5111-P-7726</t>
  </si>
  <si>
    <t>IEPC-5111-P-7727</t>
  </si>
  <si>
    <t>IEPC-5111-P-7728</t>
  </si>
  <si>
    <t>IEPC-5111-P-7729</t>
  </si>
  <si>
    <t>IEPC-5111-P-7730</t>
  </si>
  <si>
    <t>IEPC-5111-P-7731</t>
  </si>
  <si>
    <t>IEPC-5111-P-7732</t>
  </si>
  <si>
    <t>IEPC-5111-P-7733</t>
  </si>
  <si>
    <t>IEPC-5111-P-7734</t>
  </si>
  <si>
    <t>IEPC-5111-P-7735</t>
  </si>
  <si>
    <t>IEPC-5111-P-7736</t>
  </si>
  <si>
    <t>IEPC-5111-P-7737</t>
  </si>
  <si>
    <t>IEPC-5111-P-7738</t>
  </si>
  <si>
    <t>IEPC-5111-P-7739</t>
  </si>
  <si>
    <t>IEPC-5111-P-7740</t>
  </si>
  <si>
    <t>IEPC-5111-P-7741</t>
  </si>
  <si>
    <t>IEPC-5111-P-7742</t>
  </si>
  <si>
    <t>IEPC-5111-P-7743</t>
  </si>
  <si>
    <t>IEPC-5111-P-7744</t>
  </si>
  <si>
    <t>IEPC-5111-P-7745</t>
  </si>
  <si>
    <t>IEPC-5111-P-7746</t>
  </si>
  <si>
    <t>IEPC-5111-P-7747</t>
  </si>
  <si>
    <t>IEPC-5111-P-7748</t>
  </si>
  <si>
    <t>IEPC-5111-P-7749</t>
  </si>
  <si>
    <t>IEPC-5111-P-7750</t>
  </si>
  <si>
    <t>IEPC-5111-P-7751</t>
  </si>
  <si>
    <t>IEPC-5111-P-7752</t>
  </si>
  <si>
    <t>IEPC-5111-P-7753</t>
  </si>
  <si>
    <t>IEPC-5111-P-7754</t>
  </si>
  <si>
    <t>IEPC-5111-P-7755</t>
  </si>
  <si>
    <t>IEPC-5111-P-7756</t>
  </si>
  <si>
    <t>IEPC-5111-P-7757</t>
  </si>
  <si>
    <t>IEPC-5111-P-7758</t>
  </si>
  <si>
    <t>IEPC-5111-P-7474</t>
  </si>
  <si>
    <t>IEPC-5111-P-7557</t>
  </si>
  <si>
    <t>IEPC-5111-P-7558</t>
  </si>
  <si>
    <t>IEPC-5111-P-7559</t>
  </si>
  <si>
    <t>IEPC-5111-P-7560</t>
  </si>
  <si>
    <t>IEPC-5111-P-7561</t>
  </si>
  <si>
    <t>IEPC-5111-P-7562</t>
  </si>
  <si>
    <t>IEPC-5111-P-7563</t>
  </si>
  <si>
    <t>IEPC-5111-P-7564</t>
  </si>
  <si>
    <t>IEPC-5111-P-7565</t>
  </si>
  <si>
    <t>IEPC-5111-P-7566</t>
  </si>
  <si>
    <t>IEPC-5111-P-7567</t>
  </si>
  <si>
    <t>IEPC-5111-P-7568</t>
  </si>
  <si>
    <t>IEPC-5111-P-7569</t>
  </si>
  <si>
    <t>IEPC-5111-P-7570</t>
  </si>
  <si>
    <t>IEPC-5111-P-7571</t>
  </si>
  <si>
    <t>IEPC-5111-P-7572</t>
  </si>
  <si>
    <t>IEPC-5111-P-7573</t>
  </si>
  <si>
    <t>IEPC-5111-P-7574</t>
  </si>
  <si>
    <t>IEPC-5111-P-7575</t>
  </si>
  <si>
    <t>IEPC-5111-P-7576</t>
  </si>
  <si>
    <t>IEPC-5111-P-7577</t>
  </si>
  <si>
    <t>IEPC-5111-P-7578</t>
  </si>
  <si>
    <t>IEPC-5111-P-7579</t>
  </si>
  <si>
    <t>IEPC-5111-P-7580</t>
  </si>
  <si>
    <t>IEPC-5111-P-7581</t>
  </si>
  <si>
    <t>IEPC-5111-P-7582</t>
  </si>
  <si>
    <t>IEPC-5111-P-7583</t>
  </si>
  <si>
    <t>IEPC-5111-P-7584</t>
  </si>
  <si>
    <t>IEPC-5111-P-7585</t>
  </si>
  <si>
    <t>IEPC-5111-P-7586</t>
  </si>
  <si>
    <t>IEPC-5111-P-7587</t>
  </si>
  <si>
    <t>IEPC-5111-P-7588</t>
  </si>
  <si>
    <t>IEPC-5111-P-7589</t>
  </si>
  <si>
    <t>IEPC-5111-P-7590</t>
  </si>
  <si>
    <t>IEPC-5111-P-7591</t>
  </si>
  <si>
    <t>IEPC-5111-P-7592</t>
  </si>
  <si>
    <t>IEPC-5111-P-7593</t>
  </si>
  <si>
    <t>IEPC-5111-P-7594</t>
  </si>
  <si>
    <t>IEPC-5111-P-7595</t>
  </si>
  <si>
    <t>IEPC-5111-P-7596</t>
  </si>
  <si>
    <t>IEPC-5111-P-7597</t>
  </si>
  <si>
    <t>IEPC-5111-P-7598</t>
  </si>
  <si>
    <t>IEPC-5111-P-7599</t>
  </si>
  <si>
    <t>IEPC-5111-P-7600</t>
  </si>
  <si>
    <t>IEPC-5111-P-7601</t>
  </si>
  <si>
    <t>IEPC-5111-P-7602</t>
  </si>
  <si>
    <t>IEPC-5111-P-7603</t>
  </si>
  <si>
    <t>IEPC-5111-P-7604</t>
  </si>
  <si>
    <t>IEPC-5111-P-7605</t>
  </si>
  <si>
    <t>IEPC-5111-P-7606</t>
  </si>
  <si>
    <t>IEPC-5111-P-7607</t>
  </si>
  <si>
    <t>IEPC-5111-P-7608</t>
  </si>
  <si>
    <t>IEPC-5111-P-7609</t>
  </si>
  <si>
    <t>IEPC-5111-P-7610</t>
  </si>
  <si>
    <t>IEPC-5111-P-7611</t>
  </si>
  <si>
    <t>IEPC-5111-P-7612</t>
  </si>
  <si>
    <t>IEPC-5111-P-7613</t>
  </si>
  <si>
    <t>IEPC-5111-P-7614</t>
  </si>
  <si>
    <t>IEPC-5111-P-7615</t>
  </si>
  <si>
    <t>IEPC-5111-P-7616</t>
  </si>
  <si>
    <t>IEPC-5111-P-7617</t>
  </si>
  <si>
    <t>IEPC-5111-P-7618</t>
  </si>
  <si>
    <t>IEPC-5111-P-7619</t>
  </si>
  <si>
    <t>IEPC-5111-P-7620</t>
  </si>
  <si>
    <t>IEPC-5111-P-7621</t>
  </si>
  <si>
    <t>IEPC-5111-P-7622</t>
  </si>
  <si>
    <t>IEPC-5111-P-7623</t>
  </si>
  <si>
    <t>IEPC-5111-P-7624</t>
  </si>
  <si>
    <t>IEPC-5111-P-7625</t>
  </si>
  <si>
    <t>IEPC-5111-P-7626</t>
  </si>
  <si>
    <t>IEPC-5111-P-7627</t>
  </si>
  <si>
    <t>IEPC-5111-P-7628</t>
  </si>
  <si>
    <t>IEPC-5111-P-7629</t>
  </si>
  <si>
    <t>IEPC-5111-P-7630</t>
  </si>
  <si>
    <t>IEPC-5111-P-7631</t>
  </si>
  <si>
    <t>IEPC-5111-P-7632</t>
  </si>
  <si>
    <t>IEPC-5111-P-7633</t>
  </si>
  <si>
    <t>IEPC-5111-P-7634</t>
  </si>
  <si>
    <t>IEPC-5111-P-7635</t>
  </si>
  <si>
    <t>IEPC-5111-P-7636</t>
  </si>
  <si>
    <t>IEPC-5111-P-7637</t>
  </si>
  <si>
    <t>IEPC-5111-P-7638</t>
  </si>
  <si>
    <t>IEPC-5111-P-7639</t>
  </si>
  <si>
    <t>IEPC-5111-P-7640</t>
  </si>
  <si>
    <t>IEPC-5111-P-7641</t>
  </si>
  <si>
    <t>IEPC-5111-P-7642</t>
  </si>
  <si>
    <t>IEPC-5111-P-7643</t>
  </si>
  <si>
    <t>IEPC-5111-P-7644</t>
  </si>
  <si>
    <t>IEPC-5111-P-7645</t>
  </si>
  <si>
    <t>IEPC-5111-P-7646</t>
  </si>
  <si>
    <t>IEPC-5111-P-7647</t>
  </si>
  <si>
    <t>IEPC-5111-P-7648</t>
  </si>
  <si>
    <t>IEPC-5111-P-7649</t>
  </si>
  <si>
    <t>IEPC-5111-P-7650</t>
  </si>
  <si>
    <t>IEPC-5111-P-7651</t>
  </si>
  <si>
    <t>IEPC-5111-P-7652</t>
  </si>
  <si>
    <t>IEPC-5111-P-7653</t>
  </si>
  <si>
    <t>IEPC-5111-P-7654</t>
  </si>
  <si>
    <t>IEPC-5111-P-7655</t>
  </si>
  <si>
    <t>IEPC-5111-P-7656</t>
  </si>
  <si>
    <t>IEPC-5111-P-7657</t>
  </si>
  <si>
    <t>IEPC-5111-P-7658</t>
  </si>
  <si>
    <t>IEPC-5111-P-7659</t>
  </si>
  <si>
    <t>IEPC-5111-P-7660</t>
  </si>
  <si>
    <t>IEPC-5111-P-7661</t>
  </si>
  <si>
    <t>IEPC-5111-P-7662</t>
  </si>
  <si>
    <t>IEPC-5111-P-7663</t>
  </si>
  <si>
    <t>IEPC-5111-P-7664</t>
  </si>
  <si>
    <t>IEPC-5111-P-7665</t>
  </si>
  <si>
    <t>IEPC-5111-P-7666</t>
  </si>
  <si>
    <t>IEPC-5111-P-7667</t>
  </si>
  <si>
    <t>IEPC-5111-P-7668</t>
  </si>
  <si>
    <t>IEPC-5111-P-7669</t>
  </si>
  <si>
    <t>IEPC-5111-P-7670</t>
  </si>
  <si>
    <t>IEPC-5111-P-7671</t>
  </si>
  <si>
    <t>IEPC-5111-P-7672</t>
  </si>
  <si>
    <t>IEPC-5111-P-7673</t>
  </si>
  <si>
    <t>IEPC-5111-P-7674</t>
  </si>
  <si>
    <t>IEPC-5111-P-7675</t>
  </si>
  <si>
    <t>IEPC-5111-P-7676</t>
  </si>
  <si>
    <t>IEPC-5111-P-7677</t>
  </si>
  <si>
    <t>IEPC-5111-P-7678</t>
  </si>
  <si>
    <t>IEPC-5111-P-7679</t>
  </si>
  <si>
    <t>IEPC-5111-P-7680</t>
  </si>
  <si>
    <t>IEPC-5111-P-7681</t>
  </si>
  <si>
    <t>IEPC-5111-P-7485</t>
  </si>
  <si>
    <t>IEPC-5111-P-7486</t>
  </si>
  <si>
    <t>IEPC-5111-P-7487</t>
  </si>
  <si>
    <t>IEPC-5111-P-7488</t>
  </si>
  <si>
    <t>IEPC-5111-P-7489</t>
  </si>
  <si>
    <t>IEPC-5111-P-7490</t>
  </si>
  <si>
    <t>IEPC-5111-P-7491</t>
  </si>
  <si>
    <t>IEPC-5111-P-7492</t>
  </si>
  <si>
    <t>IEPC-5111-P-7493</t>
  </si>
  <si>
    <t>IEPC-5111-P-7494</t>
  </si>
  <si>
    <t>IEPC-5111-P-7495</t>
  </si>
  <si>
    <t>IEPC-5111-P-7496</t>
  </si>
  <si>
    <t>IEPC-5111-P-7497</t>
  </si>
  <si>
    <t>IEPC-5111-P-7498</t>
  </si>
  <si>
    <t>IEPC-5111-P-7499</t>
  </si>
  <si>
    <t>IEPC-5111-P-7500</t>
  </si>
  <si>
    <t>IEPC-5111-P-7501</t>
  </si>
  <si>
    <t>IEPC-5111-P-7502</t>
  </si>
  <si>
    <t>IEPC-5111-P-7503</t>
  </si>
  <si>
    <t>IEPC-5111-P-7504</t>
  </si>
  <si>
    <t>IEPC-5111-P-7505</t>
  </si>
  <si>
    <t>IEPC-5111-P-7506</t>
  </si>
  <si>
    <t>IEPC-5111-P-7507</t>
  </si>
  <si>
    <t>IEPC-5111-P-7508</t>
  </si>
  <si>
    <t>IEPC-5111-P-7509</t>
  </si>
  <si>
    <t>IEPC-5111-P-7510</t>
  </si>
  <si>
    <t>IEPC-5111-P-7511</t>
  </si>
  <si>
    <t>IEPC-5111-P-7512</t>
  </si>
  <si>
    <t>IEPC-5111-P-7513</t>
  </si>
  <si>
    <t>IEPC-5111-P-7514</t>
  </si>
  <si>
    <t>IEPC-5111-P-7515</t>
  </si>
  <si>
    <t>IEPC-5111-P-7516</t>
  </si>
  <si>
    <t>IEPC-5111-P-7517</t>
  </si>
  <si>
    <t>IEPC-5111-P-7518</t>
  </si>
  <si>
    <t>IEPC-5111-P-7519</t>
  </si>
  <si>
    <t>IEPC-5111-P-7520</t>
  </si>
  <si>
    <t>IEPC-5111-P-7521</t>
  </si>
  <si>
    <t>IEPC-5111-P-7522</t>
  </si>
  <si>
    <t>IEPC-5111-P-7523</t>
  </si>
  <si>
    <t>IEPC-5111-P-7524</t>
  </si>
  <si>
    <t>IEPC-5111-P-7525</t>
  </si>
  <si>
    <t>IEPC-5111-P-7526</t>
  </si>
  <si>
    <t>IEPC-5111-P-7527</t>
  </si>
  <si>
    <t>IEPC-5111-P-7528</t>
  </si>
  <si>
    <t>IEPC-5111-P-7529</t>
  </si>
  <si>
    <t>IEPC-5111-P-7530</t>
  </si>
  <si>
    <t>IEPC-5111-P-7531</t>
  </si>
  <si>
    <t>IEPC-5111-P-7532</t>
  </si>
  <si>
    <t>IEPC-5111-P-7533</t>
  </si>
  <si>
    <t>IEPC-5111-P-7534</t>
  </si>
  <si>
    <t>IEPC-5111-P-7535</t>
  </si>
  <si>
    <t>IEPC-5111-P-7536</t>
  </si>
  <si>
    <t>IEPC-5111-P-7537</t>
  </si>
  <si>
    <t>IEPC-5111-P-7538</t>
  </si>
  <si>
    <t>IEPC-5111-P-7539</t>
  </si>
  <si>
    <t>IEPC-5111-P-7540</t>
  </si>
  <si>
    <t>IEPC-5111-P-7541</t>
  </si>
  <si>
    <t>IEPC-5111-P-7542</t>
  </si>
  <si>
    <t>IEPC-5111-P-7543</t>
  </si>
  <si>
    <t>IEPC-5111-P-7544</t>
  </si>
  <si>
    <t>IEPC-5111-P-7545</t>
  </si>
  <si>
    <t>IEPC-5111-P-7546</t>
  </si>
  <si>
    <t>IEPC-5111-P-7547</t>
  </si>
  <si>
    <t>IEPC-5111-P-7548</t>
  </si>
  <si>
    <t>IEPC-5111-P-7549</t>
  </si>
  <si>
    <t>IEPC-5111-P-7550</t>
  </si>
  <si>
    <t>IEPC-5111-P-7551</t>
  </si>
  <si>
    <t>IEPC-5111-P-7552</t>
  </si>
  <si>
    <t>IEPC-5111-P-7553</t>
  </si>
  <si>
    <t>IEPC-5111-P-7554</t>
  </si>
  <si>
    <t>IEPC-5111-P-7555</t>
  </si>
  <si>
    <t>IEPC-5111-P-7556</t>
  </si>
  <si>
    <t>IEPC-5111-P-7411</t>
  </si>
  <si>
    <t>IEPC-5111-P-7412</t>
  </si>
  <si>
    <t>IEPC-5111-P-7413</t>
  </si>
  <si>
    <t>IEPC-5111-P-7414</t>
  </si>
  <si>
    <t>IEPC-5111-P-7415</t>
  </si>
  <si>
    <t>IEPC-5111-P-7416</t>
  </si>
  <si>
    <t>IEPC-5111-P-7417</t>
  </si>
  <si>
    <t>IEPC-5111-P-7418</t>
  </si>
  <si>
    <t>IEPC-5111-P-7419</t>
  </si>
  <si>
    <t>IEPC-5111-P-7420</t>
  </si>
  <si>
    <t>IEPC-5111-P-7421</t>
  </si>
  <si>
    <t>IEPC-5111-P-7422</t>
  </si>
  <si>
    <t>IEPC-5111-P-7423</t>
  </si>
  <si>
    <t>IEPC-5111-P-7424</t>
  </si>
  <si>
    <t>IEPC-5111-P-7425</t>
  </si>
  <si>
    <t>IEPC-5111-P-7426</t>
  </si>
  <si>
    <t>IEPC-5111-P-7427</t>
  </si>
  <si>
    <t>IEPC-5111-P-9321</t>
  </si>
  <si>
    <t>IEPC-5111-P-9322</t>
  </si>
  <si>
    <t>IEPC-5111-P-9323</t>
  </si>
  <si>
    <t>IEPC-5151-P-8937</t>
  </si>
  <si>
    <t>IEPC-5231-P-180</t>
  </si>
  <si>
    <t>IEPC-5231-P-181</t>
  </si>
  <si>
    <t>IEPC-5231-P-182</t>
  </si>
  <si>
    <t>IEPC-5231-P-183</t>
  </si>
  <si>
    <t>IEPC-5231-P-184</t>
  </si>
  <si>
    <t>IEPC-5231-P-185</t>
  </si>
  <si>
    <t>IEPC-5231-P-186</t>
  </si>
  <si>
    <t>IEPC-5231-P-187</t>
  </si>
  <si>
    <t>IEPC-5231-P-9150</t>
  </si>
  <si>
    <t>DISCO DURO PURPLE PARA CAMARAS DE VIGILANCIA 4 TB</t>
  </si>
  <si>
    <t>IEPC-5151-P-9269</t>
  </si>
  <si>
    <t>IEPC-5151-P-9270</t>
  </si>
  <si>
    <t>IEPC-5151-P-9271</t>
  </si>
  <si>
    <t>IEPC-5151-P-9272</t>
  </si>
  <si>
    <t>IEPC-5151-P-9273</t>
  </si>
  <si>
    <t>IEPC-5151-P-9274</t>
  </si>
  <si>
    <t>IEPC-5151-P-9275</t>
  </si>
  <si>
    <t>IEPC-5151-P-9276</t>
  </si>
  <si>
    <t>IEPC-5151-P-9277</t>
  </si>
  <si>
    <t>IEPC-5151-P-9278</t>
  </si>
  <si>
    <t>IEPC-5151-P-9279</t>
  </si>
  <si>
    <t>IEPC-5151-P-9280</t>
  </si>
  <si>
    <t>IEPC-5151-P-9281</t>
  </si>
  <si>
    <t>IEPC-5151-P-9282</t>
  </si>
  <si>
    <t>IEPC-5151-P-9283</t>
  </si>
  <si>
    <t>IEPC-5151-P-9284</t>
  </si>
  <si>
    <t>IEPC-5151-P-9285</t>
  </si>
  <si>
    <t>IEPC-5151-P-9286</t>
  </si>
  <si>
    <t>IEPC-5151-P-9287</t>
  </si>
  <si>
    <t>IEPC-5151-P-9288</t>
  </si>
  <si>
    <t>IEPC-5151-P-9289</t>
  </si>
  <si>
    <t>IEPC-5151-P-9290</t>
  </si>
  <si>
    <t>IEPC-5151-P-9291</t>
  </si>
  <si>
    <t>IEPC-5151-P-9292</t>
  </si>
  <si>
    <t>IEPC-5151-P-9293</t>
  </si>
  <si>
    <t>IEPC-5151-P-9294</t>
  </si>
  <si>
    <t>IEPC-5151-P-9295</t>
  </si>
  <si>
    <t>IEPC-5151-P-9296</t>
  </si>
  <si>
    <t>IEPC-5151-P-9297</t>
  </si>
  <si>
    <t>IEPC-5151-P-9298</t>
  </si>
  <si>
    <t>IEPC-5151-P-9299</t>
  </si>
  <si>
    <t>IEPC-5151-P-9300</t>
  </si>
  <si>
    <t>IEPC-5151-P-9301</t>
  </si>
  <si>
    <t>IEPC-5151-P-9302</t>
  </si>
  <si>
    <t>IEPC-5151-P-9303</t>
  </si>
  <si>
    <t>IEPC-5151-P-9304</t>
  </si>
  <si>
    <t>IEPC-5151-P-9305</t>
  </si>
  <si>
    <t>IEPC-5151-P-9306</t>
  </si>
  <si>
    <t>IEPC-5151-P-9307</t>
  </si>
  <si>
    <t>IEPC-5151-P-9308</t>
  </si>
  <si>
    <t>IEPC-5151-P-9309</t>
  </si>
  <si>
    <t>IEPC-5151-P-9310</t>
  </si>
  <si>
    <t>IEPC-5151-P-9311</t>
  </si>
  <si>
    <t>IEPC-5151-P-9312</t>
  </si>
  <si>
    <t>IEPC-5151-P-9313</t>
  </si>
  <si>
    <t>IEPC-5151-P-9314</t>
  </si>
  <si>
    <t>IEPC-5151-P-9315</t>
  </si>
  <si>
    <t>IEPC-5151-P-9316</t>
  </si>
  <si>
    <t>IEPC-5151-P-9317</t>
  </si>
  <si>
    <t>IEPC-5151-P-9318</t>
  </si>
  <si>
    <t>IEPC-5151-P- 9149</t>
  </si>
  <si>
    <t>IEPC-5151-P-9145</t>
  </si>
  <si>
    <t>IEPC-5151-P-9146</t>
  </si>
  <si>
    <t>IEPC-5151-P-9141</t>
  </si>
  <si>
    <t>IEPC-5151-P-9142</t>
  </si>
  <si>
    <t>IEPC-5151-P-9143</t>
  </si>
  <si>
    <t>IEPC-5151-P-9144</t>
  </si>
  <si>
    <t>IEPC-5151-P-9147</t>
  </si>
  <si>
    <t>IEPC-5151-P-9148</t>
  </si>
  <si>
    <t>IEPC-5151-P-5645</t>
  </si>
  <si>
    <t>IEPC-5151-P-9152</t>
  </si>
  <si>
    <t>IEPC-5151-P-9153</t>
  </si>
  <si>
    <t>IEPC-5151-P-9154</t>
  </si>
  <si>
    <t>IEPC-5151-P-9155</t>
  </si>
  <si>
    <t>IEPC-5151-P-9218</t>
  </si>
  <si>
    <t>IEPC-5151-P-9219</t>
  </si>
  <si>
    <t>IEPC-5151-P-9220</t>
  </si>
  <si>
    <t>IEPC-5151-P-9221</t>
  </si>
  <si>
    <t>IEPC-5151-P-9222</t>
  </si>
  <si>
    <t>IEPC-5151-P-9223</t>
  </si>
  <si>
    <t>IEPC-5151-P-9224</t>
  </si>
  <si>
    <t>IEPC-5151-P-9225</t>
  </si>
  <si>
    <t>IEPC-5151-P-9226</t>
  </si>
  <si>
    <t>IEPC-5151-P-9227</t>
  </si>
  <si>
    <t>IEPC-5151-P-9228</t>
  </si>
  <si>
    <t>IEPC-5151-P-9229</t>
  </si>
  <si>
    <t>IEPC-5151-P-9230</t>
  </si>
  <si>
    <t>IEPC-5151-P-9231</t>
  </si>
  <si>
    <t>IEPC-5151-P-9232</t>
  </si>
  <si>
    <t>IEPC-5151-P-9233</t>
  </si>
  <si>
    <t>IEPC-5151-P-9234</t>
  </si>
  <si>
    <t>IEPC-5151-P-9235</t>
  </si>
  <si>
    <t>IEPC-5151-P-9236</t>
  </si>
  <si>
    <t>IEPC-5151-P-9237</t>
  </si>
  <si>
    <t>IEPC-5151-P-9238</t>
  </si>
  <si>
    <t>IEPC-5151-P-9239</t>
  </si>
  <si>
    <t>IEPC-5151-P-9240</t>
  </si>
  <si>
    <t>IEPC-5151-P-9241</t>
  </si>
  <si>
    <t>IEPC-5151-P-9242</t>
  </si>
  <si>
    <t>IEPC-5151-P-9243</t>
  </si>
  <si>
    <t>IEPC-5151-P-9244</t>
  </si>
  <si>
    <t>IEPC-5151-P-9245</t>
  </si>
  <si>
    <t>IEPC-5151-P-9246</t>
  </si>
  <si>
    <t>IEPC-5151-P-9247</t>
  </si>
  <si>
    <t>IEPC-5151-P-9248</t>
  </si>
  <si>
    <t>IEPC-5151-P-9249</t>
  </si>
  <si>
    <t>IEPC-5151-P-9250</t>
  </si>
  <si>
    <t>IEPC-5151-P-9251</t>
  </si>
  <si>
    <t>IEPC-5151-P-9252</t>
  </si>
  <si>
    <t>IEPC-5151-P-9253</t>
  </si>
  <si>
    <t>IEPC-5151-P-9254</t>
  </si>
  <si>
    <t>IEPC-5151-P-9255</t>
  </si>
  <si>
    <t>IEPC-5151-P-9256</t>
  </si>
  <si>
    <t>IEPC-5151-P-9257</t>
  </si>
  <si>
    <t>IEPC-5151-P-9258</t>
  </si>
  <si>
    <t>IEPC-5151-P-9259</t>
  </si>
  <si>
    <t>IEPC-5151-P-9260</t>
  </si>
  <si>
    <t>IEPC-5151-P-9261</t>
  </si>
  <si>
    <t>IEPC-5151-P-9262</t>
  </si>
  <si>
    <t>IEPC-5151-P-9263</t>
  </si>
  <si>
    <t>IEPC-5151-P-9264</t>
  </si>
  <si>
    <t>IEPC-5151-P-9265</t>
  </si>
  <si>
    <t>IEPC-5151-P-9266</t>
  </si>
  <si>
    <t>IEPC-5151-P-9267</t>
  </si>
  <si>
    <t>IEPC-5151-P-8167</t>
  </si>
  <si>
    <t>RED</t>
  </si>
  <si>
    <t>TR SERV MOVIL PREP 2018</t>
  </si>
  <si>
    <t>JJDHFV2550</t>
  </si>
  <si>
    <t>IEPC-5151-P-8168</t>
  </si>
  <si>
    <t>TELEFONIA</t>
  </si>
  <si>
    <t>TELEFONÍA MOVIL PREP 2018</t>
  </si>
  <si>
    <t>54SV225040</t>
  </si>
  <si>
    <t>IEPC-5151-P-8169</t>
  </si>
  <si>
    <t>PLATAFORMA</t>
  </si>
  <si>
    <t>PLATAFORMA SOFTWARE PREP 2018</t>
  </si>
  <si>
    <t>SDT18R0</t>
  </si>
  <si>
    <t>IEPC-5191-P-11893</t>
  </si>
  <si>
    <t>KIT SEGURIDAD</t>
  </si>
  <si>
    <t>KIT SISTEMA DE SEGURIDAD F.9C1 (2018)</t>
  </si>
  <si>
    <t>KSKI00000054</t>
  </si>
  <si>
    <t>IEPC-5191-P-11894</t>
  </si>
  <si>
    <t>CAFETERAS F.183</t>
  </si>
  <si>
    <t>IEPC-5191-P-8899</t>
  </si>
  <si>
    <t>COMEDOR DE JARDIN</t>
  </si>
  <si>
    <t>IEPC-5191-P-11895</t>
  </si>
  <si>
    <t>DISPENSDORES DE AGUA</t>
  </si>
  <si>
    <t>IEPC-5191-P-8897</t>
  </si>
  <si>
    <t>ESCALERA</t>
  </si>
  <si>
    <t>ESCALERA  TUBULAR</t>
  </si>
  <si>
    <t>IEPC-5191-P-8902</t>
  </si>
  <si>
    <t>IEPC-5191-P-8898</t>
  </si>
  <si>
    <t>ESCALERAS VARIOS TAMAÑOS</t>
  </si>
  <si>
    <t>IEPC-5191-P-11896</t>
  </si>
  <si>
    <t>FRIGOBAR</t>
  </si>
  <si>
    <t xml:space="preserve">MICROONDAS  </t>
  </si>
  <si>
    <t>IEPC-5191-P-8907</t>
  </si>
  <si>
    <t>REFRGERADOR 9 PIES</t>
  </si>
  <si>
    <t>IEPC-5191-P-8908</t>
  </si>
  <si>
    <t>TELEVISIÓN</t>
  </si>
  <si>
    <t>TV SMART 55 PULGADAS</t>
  </si>
  <si>
    <t>IEPC-5191-P-11897</t>
  </si>
  <si>
    <t xml:space="preserve">RACK METAL </t>
  </si>
  <si>
    <t>IEPC-5191-P-11898</t>
  </si>
  <si>
    <t xml:space="preserve">5406405430127071310119
</t>
  </si>
  <si>
    <t>IEPC-5641-P-01-3001</t>
  </si>
  <si>
    <t>IEPC-5641-P-01-3002</t>
  </si>
  <si>
    <t>IEPC-5231-P-04-142</t>
  </si>
  <si>
    <t>IEPC-5111-P-03-3003</t>
  </si>
  <si>
    <t>MESAS Y LIBRERO</t>
  </si>
  <si>
    <t>JUEGO DE MESAS Y LIBERO</t>
  </si>
  <si>
    <t>IEPC-5111-P-01-6287</t>
  </si>
  <si>
    <t xml:space="preserve"> PIZARRONES DE CRISTAL </t>
  </si>
  <si>
    <t>IEPC-5111-P-01-6288</t>
  </si>
  <si>
    <t>IEPC-5111-P-01-6289</t>
  </si>
  <si>
    <t>IEPC-5111-P-01-6290</t>
  </si>
  <si>
    <t>IEPC-5111-P-01-6291</t>
  </si>
  <si>
    <t>IEPC-5111-P-01-6292</t>
  </si>
  <si>
    <t>IEPC-5111-P-01-6293</t>
  </si>
  <si>
    <t xml:space="preserve">  archivero metalico</t>
  </si>
  <si>
    <t>IEPC-5111-P-01-6294</t>
  </si>
  <si>
    <t>IEPC-5111-P-01-6295</t>
  </si>
  <si>
    <t>IEPC-5111-P-01-6296</t>
  </si>
  <si>
    <t>IEPC-5111-P-01-6297</t>
  </si>
  <si>
    <t>IEPC-5111-P-01-6298</t>
  </si>
  <si>
    <t>IEPC-5111-P-01-6299</t>
  </si>
  <si>
    <t>IEPC-5111-P-01-6300</t>
  </si>
  <si>
    <t>IEPC-5111-P-01-6301</t>
  </si>
  <si>
    <t>IEPC-5111-P-01-6302</t>
  </si>
  <si>
    <t>IEPC-5111-P-01-6303</t>
  </si>
  <si>
    <t>LIBRERO 04 GAVETAS</t>
  </si>
  <si>
    <t>IEPC-5111-P-01-6304</t>
  </si>
  <si>
    <t>IEPC-5111-P-01-6305</t>
  </si>
  <si>
    <t>IEPC-5111-P-01-6306</t>
  </si>
  <si>
    <t>IEPC-5111-P-01-6307</t>
  </si>
  <si>
    <t>IEPC-5111-P-01-6308</t>
  </si>
  <si>
    <t>IEPC-5111-P-01-6309</t>
  </si>
  <si>
    <t>IEPC-5111-P-01-6310</t>
  </si>
  <si>
    <t>IEPC-5111-P-01-6311</t>
  </si>
  <si>
    <t>IEPC-5111-P-01-6312</t>
  </si>
  <si>
    <t>IEPC-5111-P-01-6313</t>
  </si>
  <si>
    <t>TOLDO 2DA ETAPA</t>
  </si>
  <si>
    <t xml:space="preserve">  ARCHIVERO MADERA</t>
  </si>
  <si>
    <t>IEPC-5111-P-01-1419</t>
  </si>
  <si>
    <t>IEPC-5111-P-01-1420</t>
  </si>
  <si>
    <t>IEPC-5111-P-01-1421</t>
  </si>
  <si>
    <t>IEPC-5111-P-01-1422</t>
  </si>
  <si>
    <t>IEPC-5111-P-03-7412</t>
  </si>
  <si>
    <t>IEPC-5111-P-03-7413</t>
  </si>
  <si>
    <t>IEPC-5111-P-03-7414</t>
  </si>
  <si>
    <t>IEPC-5111-P-03-7415</t>
  </si>
  <si>
    <t>IEPC-5111-P-03-7416</t>
  </si>
  <si>
    <t>IEPC-5111-P-03-7417</t>
  </si>
  <si>
    <t>IEPC-5111-P-03-7418</t>
  </si>
  <si>
    <t>IEPC-5111-P-03-7419</t>
  </si>
  <si>
    <t>IEPC-5111-P-03-7420</t>
  </si>
  <si>
    <t>IEPC-5111-P-03-7188</t>
  </si>
  <si>
    <t xml:space="preserve"> BANCOS PARA DEBATES </t>
  </si>
  <si>
    <t>IEPC-5111-P-03-7189</t>
  </si>
  <si>
    <t>IEPC-5111-P-03-7190</t>
  </si>
  <si>
    <t>IEPC-5111-P-03-7191</t>
  </si>
  <si>
    <t>IEPC-5111-P-03-7192</t>
  </si>
  <si>
    <t>IEPC-5111-P-03-7193</t>
  </si>
  <si>
    <t>IEPC-5111-P-03-7194</t>
  </si>
  <si>
    <t>IEPC-5111-P-O-03-10000</t>
  </si>
  <si>
    <t>CHAROLAS PARA RACKS 90X50 MTS.</t>
  </si>
  <si>
    <t>IEPC-5111-P-O-03-10001</t>
  </si>
  <si>
    <t>IEPC-5111-P-O-03-10002</t>
  </si>
  <si>
    <t>IEPC-5111-P-O-03-10003</t>
  </si>
  <si>
    <t>IEPC-5111-P-O-03-10004</t>
  </si>
  <si>
    <t>IEPC-5111-P-O-03-10005</t>
  </si>
  <si>
    <t>IEPC-5111-P-O-03-10006</t>
  </si>
  <si>
    <t>IEPC-5111-P-O-03-10007</t>
  </si>
  <si>
    <t>IEPC-5111-P-O-03-10008</t>
  </si>
  <si>
    <t>IEPC-5111-P-O-03-10009</t>
  </si>
  <si>
    <t>IEPC-5111-P-O-03-10010</t>
  </si>
  <si>
    <t>IEPC-5111-P-O-03-10011</t>
  </si>
  <si>
    <t>IEPC-5111-P-O-03-10012</t>
  </si>
  <si>
    <t>IEPC-5111-P-O-03-10013</t>
  </si>
  <si>
    <t>IEPC-5111-P-O-03-10014</t>
  </si>
  <si>
    <t>IEPC-5111-P-O-03-10015</t>
  </si>
  <si>
    <t>IEPC-5111-P-O-03-10016</t>
  </si>
  <si>
    <t>IEPC-5111-P-O-03-10017</t>
  </si>
  <si>
    <t>IEPC-5111-P-O-03-10018</t>
  </si>
  <si>
    <t>IEPC-5111-P-O-03-10019</t>
  </si>
  <si>
    <t>IEPC-5111-P-O-03-10020</t>
  </si>
  <si>
    <t>IEPC-5111-P-O-03-10021</t>
  </si>
  <si>
    <t>IEPC-5111-P-O-03-10022</t>
  </si>
  <si>
    <t>IEPC-5111-P-O-03-10023</t>
  </si>
  <si>
    <t>IEPC-5111-P-O-03-10024</t>
  </si>
  <si>
    <t>IEPC-5111-P-O-03-10025</t>
  </si>
  <si>
    <t>IEPC-5111-P-O-03-10026</t>
  </si>
  <si>
    <t>IEPC-5111-P-O-03-10027</t>
  </si>
  <si>
    <t>IEPC-5111-P-O-03-10028</t>
  </si>
  <si>
    <t>IEPC-5111-P-O-03-10029</t>
  </si>
  <si>
    <t>IEPC-5111-P-O-03-10030</t>
  </si>
  <si>
    <t>IEPC-5111-P-O-03-10031</t>
  </si>
  <si>
    <t>IEPC-5111-P-O-03-10032</t>
  </si>
  <si>
    <t>IEPC-5111-P-O-03-10033</t>
  </si>
  <si>
    <t>IEPC-5111-P-O-03-10034</t>
  </si>
  <si>
    <t>IEPC-5111-P-O-03-10035</t>
  </si>
  <si>
    <t>IEPC-5111-P-O-03-10036</t>
  </si>
  <si>
    <t>IEPC-5111-P-O-03-10037</t>
  </si>
  <si>
    <t>IEPC-5111-P-O-03-10038</t>
  </si>
  <si>
    <t>IEPC-5111-P-O-03-10039</t>
  </si>
  <si>
    <t>IEPC-5111-P-O-03-10040</t>
  </si>
  <si>
    <t>IEPC-5111-P-O-03-10041</t>
  </si>
  <si>
    <t>IEPC-5111-P-O-03-10042</t>
  </si>
  <si>
    <t>IEPC-5111-P-O-03-10043</t>
  </si>
  <si>
    <t>IEPC-5111-P-O-03-10044</t>
  </si>
  <si>
    <t>IEPC-5111-P-O-03-10045</t>
  </si>
  <si>
    <t>IEPC-5111-P-O-03-10046</t>
  </si>
  <si>
    <t>IEPC-5111-P-O-03-10047</t>
  </si>
  <si>
    <t>IEPC-5111-P-O-03-10048</t>
  </si>
  <si>
    <t>IEPC-5111-P-O-03-10049</t>
  </si>
  <si>
    <t>IEPC-5111-P-O-03-10050</t>
  </si>
  <si>
    <t>IEPC-5111-P-O-03-10051</t>
  </si>
  <si>
    <t>IEPC-5111-P-O-03-10052</t>
  </si>
  <si>
    <t>IEPC-5111-P-O-03-10053</t>
  </si>
  <si>
    <t>IEPC-5111-P-O-03-10054</t>
  </si>
  <si>
    <t>IEPC-5111-P-O-03-10055</t>
  </si>
  <si>
    <t>IEPC-5111-P-O-03-10056</t>
  </si>
  <si>
    <t>IEPC-5111-P-O-03-10057</t>
  </si>
  <si>
    <t>IEPC-5111-P-O-03-10058</t>
  </si>
  <si>
    <t>IEPC-5111-P-O-03-10059</t>
  </si>
  <si>
    <t>LATERALES PARA RACKS 190X0,50 MTS.</t>
  </si>
  <si>
    <t>IEPC-5111-P-O-03-10060</t>
  </si>
  <si>
    <t>IEPC-5111-P-O-03-10061</t>
  </si>
  <si>
    <t>IEPC-5111-P-O-03-10062</t>
  </si>
  <si>
    <t>IEPC-5111-P-O-03-10063</t>
  </si>
  <si>
    <t>IEPC-5111-P-O-03-10064</t>
  </si>
  <si>
    <t>IEPC-5111-P-O-03-10065</t>
  </si>
  <si>
    <t>IEPC-5111-P-O-03-10066</t>
  </si>
  <si>
    <t>IEPC-5111-P-O-03-10067</t>
  </si>
  <si>
    <t>IEPC-5111-P-O-03-10068</t>
  </si>
  <si>
    <t>IEPC-5111-P-O-03-10069</t>
  </si>
  <si>
    <t>IEPC-5111-P-O-03-10070</t>
  </si>
  <si>
    <t>IEPC-5111-P-O-03-10071</t>
  </si>
  <si>
    <t>IEPC-5111-P-O-03-10072</t>
  </si>
  <si>
    <t>IEPC-5111-P-O-03-10073</t>
  </si>
  <si>
    <t>IEPC-5111-P-O-03-10074</t>
  </si>
  <si>
    <t>IEPC-5111-P-O-03-10075</t>
  </si>
  <si>
    <t>IEPC-5111-P-O-03-10076</t>
  </si>
  <si>
    <t>IEPC-5111-P-O-03-10077</t>
  </si>
  <si>
    <t>IEPC-5111-P-O-03-10078</t>
  </si>
  <si>
    <t>IEPC-5111-P-O-03-10079</t>
  </si>
  <si>
    <t>IEPC-5111-P-O-03-10080</t>
  </si>
  <si>
    <t>IEPC-5111-P-O-03-10081</t>
  </si>
  <si>
    <t>IEPC-5111-P-O-03-10082</t>
  </si>
  <si>
    <t>IEPC-5111-P-O-03-10083</t>
  </si>
  <si>
    <t>IEPC-5111-P-O-03-10084</t>
  </si>
  <si>
    <t>IEPC-5111-P-O-03-10085</t>
  </si>
  <si>
    <t>IEPC-5111-P-O-03-10086</t>
  </si>
  <si>
    <t>IEPC-5111-P-O-03-10087</t>
  </si>
  <si>
    <t>IEPC-5111-P-O-03-10088</t>
  </si>
  <si>
    <t>IEPC-5111-P-O-03-10089</t>
  </si>
  <si>
    <t>IEPC-5111-P-O-03-10090</t>
  </si>
  <si>
    <t>IEPC-5111-P-O-03-10091</t>
  </si>
  <si>
    <t>IEPC-5111-P-O-03-10092</t>
  </si>
  <si>
    <t>IEPC-5111-P-O-03-10093</t>
  </si>
  <si>
    <t>IEPC-5111-P-O-03-10094</t>
  </si>
  <si>
    <t>IEPC-5111-P-O-03-10095</t>
  </si>
  <si>
    <t>IEPC-5111-P-O-03-10096</t>
  </si>
  <si>
    <t>IEPC-5111-P-O-03-10097</t>
  </si>
  <si>
    <t>IEPC-5111-P-O-03-10098</t>
  </si>
  <si>
    <t>IEPC-5111-P-O-03-10099</t>
  </si>
  <si>
    <t>IEPC-5111-P-03-7200</t>
  </si>
  <si>
    <t xml:space="preserve">TOLDOS PORTATILES PLEGABLES </t>
  </si>
  <si>
    <t>IEPC-5111-P-03-7201</t>
  </si>
  <si>
    <t>IEPC-5111-P-03-7202</t>
  </si>
  <si>
    <t>IEPC-5111-P-03-7203</t>
  </si>
  <si>
    <t>IEPC-5111-P-03-7204</t>
  </si>
  <si>
    <t>IEPC-5111-P-03-7205</t>
  </si>
  <si>
    <t>IEPC-5111-P-03-7206</t>
  </si>
  <si>
    <t>IEPC-5111-P-03-7207</t>
  </si>
  <si>
    <t>IEPC-5111-P-03-7208</t>
  </si>
  <si>
    <t>IEPC-5111-P-03-7209</t>
  </si>
  <si>
    <t>IEPC-5111-P-03-7210</t>
  </si>
  <si>
    <t>IEPC-5111-P-03-7211</t>
  </si>
  <si>
    <t>IEPC-5111-P-03-7212</t>
  </si>
  <si>
    <t>IEPC-5111-P-03-7213</t>
  </si>
  <si>
    <t>IEPC-5111-P-03-7214</t>
  </si>
  <si>
    <t>IEPC-5111-P-03-7215</t>
  </si>
  <si>
    <t>IEPC-5111-P-03-7216</t>
  </si>
  <si>
    <t>IEPC-5111-P-03-7217</t>
  </si>
  <si>
    <t>IEPC-5111-P-03-7218</t>
  </si>
  <si>
    <t>IEPC-5111-P-03-7219</t>
  </si>
  <si>
    <t>IEPC-5111-P-03-7220</t>
  </si>
  <si>
    <t>IEPC-5111-P-03-7221</t>
  </si>
  <si>
    <t>IEPC-5111-P-03-7222</t>
  </si>
  <si>
    <t>IEPC-5111-P-03-7223</t>
  </si>
  <si>
    <t>IEPC-5111-P-03-7224</t>
  </si>
  <si>
    <t>IEPC-5111-P-03-7225</t>
  </si>
  <si>
    <t>IEPC-5111-P-03-7226</t>
  </si>
  <si>
    <t>IEPC-5111-P-03-7227</t>
  </si>
  <si>
    <t>IEPC-5111-P-03-7228</t>
  </si>
  <si>
    <t>IEPC-5111-P-03-7229</t>
  </si>
  <si>
    <t>IEPC-5111-P-03-7230</t>
  </si>
  <si>
    <t>IEPC-5111-P-03-7231</t>
  </si>
  <si>
    <t>IEPC-5111-P-03-7232</t>
  </si>
  <si>
    <t>IEPC-5111-P-03-7233</t>
  </si>
  <si>
    <t>IEPC-5111-P-03-7234</t>
  </si>
  <si>
    <t>IEPC-5111-P-03-7235</t>
  </si>
  <si>
    <t>IEPC-5111-P-03-7236</t>
  </si>
  <si>
    <t>IEPC-5111-P-03-7237</t>
  </si>
  <si>
    <t>IEPC-5111-P-03-7238</t>
  </si>
  <si>
    <t>IEPC-5111-P-03-7239</t>
  </si>
  <si>
    <t>IEPC-5111-P-03-7240</t>
  </si>
  <si>
    <t>IEPC-5111-P-03-7241</t>
  </si>
  <si>
    <t>IEPC-5111-P-03-7242</t>
  </si>
  <si>
    <t>IEPC-5111-P-03-7243</t>
  </si>
  <si>
    <t>IEPC-5111-P-03-7244</t>
  </si>
  <si>
    <t>IEPC-5111-P-03-7245</t>
  </si>
  <si>
    <t>IEPC-5111-P-03-7246</t>
  </si>
  <si>
    <t>IEPC-5111-P-03-7247</t>
  </si>
  <si>
    <t>IEPC-5111-P-03-7248</t>
  </si>
  <si>
    <t>IEPC-5111-P-03-7249</t>
  </si>
  <si>
    <t>IEPC-5111-P-03-7250</t>
  </si>
  <si>
    <t>IEPC-5111-P-03-7251</t>
  </si>
  <si>
    <t>IEPC-5111-P-03-7252</t>
  </si>
  <si>
    <t>IEPC-5111-P-03-7253</t>
  </si>
  <si>
    <t>IEPC-5111-P-03-7254</t>
  </si>
  <si>
    <t>IEPC-5111-P-03-7255</t>
  </si>
  <si>
    <t>IEPC-5111-P-03-7256</t>
  </si>
  <si>
    <t>IEPC-5111-P-03-7257</t>
  </si>
  <si>
    <t>IEPC-5111-P-03-7258</t>
  </si>
  <si>
    <t>IEPC-5111-P-03-7259</t>
  </si>
  <si>
    <t>IEPC-5111-P-03-7260</t>
  </si>
  <si>
    <t>IEPC-5111-P-03-7261</t>
  </si>
  <si>
    <t>IEPC-5111-P-03-7262</t>
  </si>
  <si>
    <t>IEPC-5111-P-03-7263</t>
  </si>
  <si>
    <t>IEPC-5111-P-03-7264</t>
  </si>
  <si>
    <t>IEPC-5111-P-03-7265</t>
  </si>
  <si>
    <t>IEPC-5111-P-03-7266</t>
  </si>
  <si>
    <t>IEPC-5111-P-03-7267</t>
  </si>
  <si>
    <t>IEPC-5111-P-03-7268</t>
  </si>
  <si>
    <t>IEPC-5111-P-03-7269</t>
  </si>
  <si>
    <t>IEPC-5111-P-03-7270</t>
  </si>
  <si>
    <t>IEPC-5111-P-03-7271</t>
  </si>
  <si>
    <t>IEPC-5111-P-03-7272</t>
  </si>
  <si>
    <t>IEPC-5111-P-03-7273</t>
  </si>
  <si>
    <t>IEPC-5111-P-03-7274</t>
  </si>
  <si>
    <t>IEPC-5111-P-03-7275</t>
  </si>
  <si>
    <t>IEPC-5111-P-03-7276</t>
  </si>
  <si>
    <t>IEPC-5111-P-03-7277</t>
  </si>
  <si>
    <t>IEPC-5111-P-03-7278</t>
  </si>
  <si>
    <t>IEPC-5111-P-03-7279</t>
  </si>
  <si>
    <t>IEPC-5111-P-03-7280</t>
  </si>
  <si>
    <t>IEPC-5111-P-03-7281</t>
  </si>
  <si>
    <t>IEPC-5111-P-03-7282</t>
  </si>
  <si>
    <t>IEPC-5111-P-03-7283</t>
  </si>
  <si>
    <t>IEPC-5111-P-03-7284</t>
  </si>
  <si>
    <t>IEPC-5111-P-03-7285</t>
  </si>
  <si>
    <t>IEPC-5111-P-03-7286</t>
  </si>
  <si>
    <t>IEPC-5111-P-03-7287</t>
  </si>
  <si>
    <t>IEPC-5111-P-03-7288</t>
  </si>
  <si>
    <t>IEPC-5111-P-03-7289</t>
  </si>
  <si>
    <t>IEPC-5111-P-03-7290</t>
  </si>
  <si>
    <t>IEPC-5111-P-03-7291</t>
  </si>
  <si>
    <t>IEPC-5111-P-03-7292</t>
  </si>
  <si>
    <t>IEPC-5111-P-03-7293</t>
  </si>
  <si>
    <t>IEPC-5111-P-03-7294</t>
  </si>
  <si>
    <t>IEPC-5111-P-03-7295</t>
  </si>
  <si>
    <t>IEPC-5111-P-03-7296</t>
  </si>
  <si>
    <t>IEPC-5111-P-03-7297</t>
  </si>
  <si>
    <t>IEPC-5111-P-03-7298</t>
  </si>
  <si>
    <t>IEPC-5111-P-03-7299</t>
  </si>
  <si>
    <t>IEPC-5111-P-03-8202</t>
  </si>
  <si>
    <t>IEPC-5111-P-03-8203</t>
  </si>
  <si>
    <t>IEPC-5111-P-03-8204</t>
  </si>
  <si>
    <t>IEPC-5111-P-03-8205</t>
  </si>
  <si>
    <t>IEPC-5111-P-03-8206</t>
  </si>
  <si>
    <t>IEPC-5111-P-03-8207</t>
  </si>
  <si>
    <t>IEPC-5111-P-03-8208</t>
  </si>
  <si>
    <t>IEPC-5111-P-03-8209</t>
  </si>
  <si>
    <t>IEPC-5111-P-03-8210</t>
  </si>
  <si>
    <t>IEPC-5111-P-03-8211</t>
  </si>
  <si>
    <t>IEPC-5111-P-03-8212</t>
  </si>
  <si>
    <t>IEPC-5111-P-03-8213</t>
  </si>
  <si>
    <t>IEPC-5111-P-03-8214</t>
  </si>
  <si>
    <t>IEPC-5111-P-03-8215</t>
  </si>
  <si>
    <t>IEPC-5111-P-03-8216</t>
  </si>
  <si>
    <t>IEPC-5111-P-03-8217</t>
  </si>
  <si>
    <t>IEPC-5111-P-03-8218</t>
  </si>
  <si>
    <t>IEPC-5111-P-03-8219</t>
  </si>
  <si>
    <t>IEPC-5111-P-03-8220</t>
  </si>
  <si>
    <t>IEPC-5111-P-03-8221</t>
  </si>
  <si>
    <t>IEPC-5111-P-03-8222</t>
  </si>
  <si>
    <t>IEPC-5111-P-03-8223</t>
  </si>
  <si>
    <t>IEPC-5111-P-03-8224</t>
  </si>
  <si>
    <t>IEPC-5111-P-03-8225</t>
  </si>
  <si>
    <t>IEPC-5111-P-03-8226</t>
  </si>
  <si>
    <t>IEPC-5111-P-03-8227</t>
  </si>
  <si>
    <t>IEPC-5111-P-03-8228</t>
  </si>
  <si>
    <t>IEPC-5111-P-03-8229</t>
  </si>
  <si>
    <t>IEPC-5111-P-03-8230</t>
  </si>
  <si>
    <t>IEPC-5111-P-03-8231</t>
  </si>
  <si>
    <t>IEPC-5111-P-03-8232</t>
  </si>
  <si>
    <t>IEPC-5111-P-03-8233</t>
  </si>
  <si>
    <t>IEPC-5111-P-03-8234</t>
  </si>
  <si>
    <t>IEPC-5111-P-03-8235</t>
  </si>
  <si>
    <t>IEPC-5111-P-03-8236</t>
  </si>
  <si>
    <t>IEPC-5111-P-03-8237</t>
  </si>
  <si>
    <t>IEPC-5111-P-03-8238</t>
  </si>
  <si>
    <t>IEPC-5111-P-03-8239</t>
  </si>
  <si>
    <t>IEPC-5111-P-03-8240</t>
  </si>
  <si>
    <t>IEPC-5111-P-03-8241</t>
  </si>
  <si>
    <t>IEPC-5111-P-03-8242</t>
  </si>
  <si>
    <t>IEPC-5111-P-03-8243</t>
  </si>
  <si>
    <t>IEPC-5111-P-03-8244</t>
  </si>
  <si>
    <t>IEPC-5111-P-03-8245</t>
  </si>
  <si>
    <t>IEPC-5111-P-03-8246</t>
  </si>
  <si>
    <t>IEPC-5111-P-03-8247</t>
  </si>
  <si>
    <t>IEPC-5111-P-03-8248</t>
  </si>
  <si>
    <t>IEPC-5111-P-03-8249</t>
  </si>
  <si>
    <t>IEPC-5111-P-03-8250</t>
  </si>
  <si>
    <t>IEPC-5111-P-03-8251</t>
  </si>
  <si>
    <t>IEPC-5111-P-03-8252</t>
  </si>
  <si>
    <t>IEPC-5111-P-03-8253</t>
  </si>
  <si>
    <t>IEPC-5111-P-03-8254</t>
  </si>
  <si>
    <t>IEPC-5111-P-03-8255</t>
  </si>
  <si>
    <t>IEPC-5111-P-03-8256</t>
  </si>
  <si>
    <t>IEPC-5111-P-03-8257</t>
  </si>
  <si>
    <t>IEPC-5111-P-03-8258</t>
  </si>
  <si>
    <t>IEPC-5111-P-03-8259</t>
  </si>
  <si>
    <t>IEPC-5111-P-03-8260</t>
  </si>
  <si>
    <t>IEPC-5111-P-03-8261</t>
  </si>
  <si>
    <t>IEPC-5111-P-03-8262</t>
  </si>
  <si>
    <t>IEPC-5111-P-03-8263</t>
  </si>
  <si>
    <t>IEPC-5111-P-03-8264</t>
  </si>
  <si>
    <t>IEPC-5111-P-03-8265</t>
  </si>
  <si>
    <t>IEPC-5111-P-03-8266</t>
  </si>
  <si>
    <t>IEPC-5111-P-03-8267</t>
  </si>
  <si>
    <t>IEPC-5111-P-03-8268</t>
  </si>
  <si>
    <t>IEPC-5111-P-03-8269</t>
  </si>
  <si>
    <t>IEPC-5111-P-03-8270</t>
  </si>
  <si>
    <t>IEPC-5111-P-03-8271</t>
  </si>
  <si>
    <t>IEPC-5111-P-03-8272</t>
  </si>
  <si>
    <t>IEPC-5111-P-03-8273</t>
  </si>
  <si>
    <t>IEPC-5111-P-03-8274</t>
  </si>
  <si>
    <t>IEPC-5111-P-03-8275</t>
  </si>
  <si>
    <t>IEPC-5111-P-03-8276</t>
  </si>
  <si>
    <t>IEPC-5111-P-03-8277</t>
  </si>
  <si>
    <t>IEPC-5111-P-03-8278</t>
  </si>
  <si>
    <t>IEPC-5111-P-03-8279</t>
  </si>
  <si>
    <t>IEPC-5111-P-03-8280</t>
  </si>
  <si>
    <t>IEPC-5111-P-03-8281</t>
  </si>
  <si>
    <t>IEPC-5111-P-03-8282</t>
  </si>
  <si>
    <t>IEPC-5111-P-03-8283</t>
  </si>
  <si>
    <t>IEPC-5111-P-03-8284</t>
  </si>
  <si>
    <t>IEPC-5111-P-03-8285</t>
  </si>
  <si>
    <t>IEPC-5111-P-03-8286</t>
  </si>
  <si>
    <t>IEPC-5111-P-03-8287</t>
  </si>
  <si>
    <t>IEPC-5111-P-03-8288</t>
  </si>
  <si>
    <t>IEPC-5111-P-03-8289</t>
  </si>
  <si>
    <t>IEPC-5111-P-03-8290</t>
  </si>
  <si>
    <t>IEPC-5111-P-03-8291</t>
  </si>
  <si>
    <t>IEPC-5111-P-03-8292</t>
  </si>
  <si>
    <t>IEPC-5111-P-03-8293</t>
  </si>
  <si>
    <t>IEPC-5111-P-03-8294</t>
  </si>
  <si>
    <t>IEPC-5111-P-03-8295</t>
  </si>
  <si>
    <t>IEPC-5111-P-03-8296</t>
  </si>
  <si>
    <t>IEPC-5111-P-03-8297</t>
  </si>
  <si>
    <t>IEPC-5111-P-03-8298</t>
  </si>
  <si>
    <t>IEPC-5111-P-03-8299</t>
  </si>
  <si>
    <t>IEPC-5111-P-03-8300</t>
  </si>
  <si>
    <t>IEPC-5111-P-03-8301</t>
  </si>
  <si>
    <t>IEPC-5111-P-03-8302</t>
  </si>
  <si>
    <t>IEPC-5111-P-03-8303</t>
  </si>
  <si>
    <t>IEPC-5111-P-03-8304</t>
  </si>
  <si>
    <t>IEPC-5111-P-03-8305</t>
  </si>
  <si>
    <t>IEPC-5111-P-03-8306</t>
  </si>
  <si>
    <t>IEPC-5111-P-03-8307</t>
  </si>
  <si>
    <t>IEPC-5111-P-03-8308</t>
  </si>
  <si>
    <t>IEPC-5111-P-03-8309</t>
  </si>
  <si>
    <t>IEPC-5111-P-03-8310</t>
  </si>
  <si>
    <t>IEPC-5111-P-03-8311</t>
  </si>
  <si>
    <t>IEPC-5111-P-03-8312</t>
  </si>
  <si>
    <t>IEPC-5111-P-03-8313</t>
  </si>
  <si>
    <t>IEPC-5111-P-03-8314</t>
  </si>
  <si>
    <t>IEPC-5111-P-03-8315</t>
  </si>
  <si>
    <t>IEPC-5111-P-03-8316</t>
  </si>
  <si>
    <t>IEPC-5111-P-03-8317</t>
  </si>
  <si>
    <t>IEPC-5111-P-03-8318</t>
  </si>
  <si>
    <t>IEPC-5111-P-03-8319</t>
  </si>
  <si>
    <t>IEPC-5111-P-03-8320</t>
  </si>
  <si>
    <t>IEPC-5111-P-03-8321</t>
  </si>
  <si>
    <t>IEPC-5111-P-03-8322</t>
  </si>
  <si>
    <t>IEPC-5111-P-03-8323</t>
  </si>
  <si>
    <t>IEPC-5111-P-03-8324</t>
  </si>
  <si>
    <t>IEPC-5111-P-03-8325</t>
  </si>
  <si>
    <t>IEPC-5111-P-03-8326</t>
  </si>
  <si>
    <t>IEPC-5111-P-03-8327</t>
  </si>
  <si>
    <t>IEPC-5111-P-03-8328</t>
  </si>
  <si>
    <t>IEPC-5111-P-03-8329</t>
  </si>
  <si>
    <t>IEPC-5111-P-03-8330</t>
  </si>
  <si>
    <t>IEPC-5111-P-03-8331</t>
  </si>
  <si>
    <t>IEPC-5111-P-03-8332</t>
  </si>
  <si>
    <t>IEPC-5111-P-03-8333</t>
  </si>
  <si>
    <t>IEPC-5111-P-03-8334</t>
  </si>
  <si>
    <t>IEPC-5111-P-03-8335</t>
  </si>
  <si>
    <t>IEPC-5111-P-03-8336</t>
  </si>
  <si>
    <t>IEPC-5111-P-03-8337</t>
  </si>
  <si>
    <t>IEPC-5111-P-03-8338</t>
  </si>
  <si>
    <t>IEPC-5111-P-03-8339</t>
  </si>
  <si>
    <t>IEPC-5111-P-03-8340</t>
  </si>
  <si>
    <t>IEPC-5111-P-03-8341</t>
  </si>
  <si>
    <t>IEPC-5111-P-03-8342</t>
  </si>
  <si>
    <t>IEPC-5111-P-03-8343</t>
  </si>
  <si>
    <t>IEPC-5111-P-03-8344</t>
  </si>
  <si>
    <t>IEPC-5111-P-03-8345</t>
  </si>
  <si>
    <t>IEPC-5111-P-03-8346</t>
  </si>
  <si>
    <t>IEPC-5111-P-03-8347</t>
  </si>
  <si>
    <t>IEPC-5111-P-03-8348</t>
  </si>
  <si>
    <t>IEPC-5111-P-03-8349</t>
  </si>
  <si>
    <t>IEPC-5111-P-03-8350</t>
  </si>
  <si>
    <t>IEPC-5111-P-03-8351</t>
  </si>
  <si>
    <t>IEPC-5111-P-03-8352</t>
  </si>
  <si>
    <t>IEPC-5111-P-03-8353</t>
  </si>
  <si>
    <t>IEPC-5111-P-03-8354</t>
  </si>
  <si>
    <t>IEPC-5111-P-03-8355</t>
  </si>
  <si>
    <t>IEPC-5111-P-03-8356</t>
  </si>
  <si>
    <t>IEPC-5111-P-03-8357</t>
  </si>
  <si>
    <t>IEPC-5111-P-03-8358</t>
  </si>
  <si>
    <t>IEPC-5111-P-03-8359</t>
  </si>
  <si>
    <t>IEPC-5111-P-03-8360</t>
  </si>
  <si>
    <t>IEPC-5111-P-03-8361</t>
  </si>
  <si>
    <t>IEPC-5111-P-03-8362</t>
  </si>
  <si>
    <t>IEPC-5111-P-03-8363</t>
  </si>
  <si>
    <t>IEPC-5111-P-03-8364</t>
  </si>
  <si>
    <t>IEPC-5111-P-03-8365</t>
  </si>
  <si>
    <t>IEPC-5111-P-03-8366</t>
  </si>
  <si>
    <t>IEPC-5111-P-03-8367</t>
  </si>
  <si>
    <t>IEPC-5111-P-03-8368</t>
  </si>
  <si>
    <t>IEPC-5111-P-03-8369</t>
  </si>
  <si>
    <t>IEPC-5111-P-03-8370</t>
  </si>
  <si>
    <t>IEPC-5111-P-03-8371</t>
  </si>
  <si>
    <t>IEPC-5111-P-03-8372</t>
  </si>
  <si>
    <t>IEPC-5111-P-03-8373</t>
  </si>
  <si>
    <t>IEPC-5111-P-03-8374</t>
  </si>
  <si>
    <t>IEPC-5111-P-03-8375</t>
  </si>
  <si>
    <t>IEPC-5111-P-03-8376</t>
  </si>
  <si>
    <t>IEPC-5111-P-03-8377</t>
  </si>
  <si>
    <t>IEPC-5111-P-03-8378</t>
  </si>
  <si>
    <t>IEPC-5111-P-03-8379</t>
  </si>
  <si>
    <t>IEPC-5111-P-03-8380</t>
  </si>
  <si>
    <t>IEPC-5111-P-03-8381</t>
  </si>
  <si>
    <t>IEPC-5111-P-03-8382</t>
  </si>
  <si>
    <t>IEPC-5111-P-03-8383</t>
  </si>
  <si>
    <t>IEPC-5111-P-03-8384</t>
  </si>
  <si>
    <t>IEPC-5111-P-03-8385</t>
  </si>
  <si>
    <t>IEPC-5111-P-03-8386</t>
  </si>
  <si>
    <t>IEPC-5111-P-03-8387</t>
  </si>
  <si>
    <t>IEPC-5111-P-03-8388</t>
  </si>
  <si>
    <t>IEPC-5111-P-03-8389</t>
  </si>
  <si>
    <t>IEPC-5111-P-03-8390</t>
  </si>
  <si>
    <t>IEPC-5111-P-03-8391</t>
  </si>
  <si>
    <t>IEPC-5111-P-03-8392</t>
  </si>
  <si>
    <t>IEPC-5111-P-03-8393</t>
  </si>
  <si>
    <t>IEPC-5111-P-03-8394</t>
  </si>
  <si>
    <t>IEPC-5111-P-03-8395</t>
  </si>
  <si>
    <t>IEPC-5111-P-03-8396</t>
  </si>
  <si>
    <t>IEPC-5111-P-03-8397</t>
  </si>
  <si>
    <t>IEPC-5111-P-03-8398</t>
  </si>
  <si>
    <t>IEPC-5111-P-03-8399</t>
  </si>
  <si>
    <t>IEPC-5111-P-03-8400</t>
  </si>
  <si>
    <t>IEPC-5111-P-03-8401</t>
  </si>
  <si>
    <t>IEPC-5111-P-03-8402</t>
  </si>
  <si>
    <t>IEPC-5111-P-03-8403</t>
  </si>
  <si>
    <t>IEPC-5111-P-03-8404</t>
  </si>
  <si>
    <t>IEPC-5111-P-03-8405</t>
  </si>
  <si>
    <t>IEPC-5111-P-03-8406</t>
  </si>
  <si>
    <t>IEPC-5111-P-03-8407</t>
  </si>
  <si>
    <t>IEPC-5111-P-03-8408</t>
  </si>
  <si>
    <t>IEPC-5111-P-03-8409</t>
  </si>
  <si>
    <t>IEPC-5111-P-03-8410</t>
  </si>
  <si>
    <t>IEPC-5111-P-03-8411</t>
  </si>
  <si>
    <t>IEPC-5111-P-03-8412</t>
  </si>
  <si>
    <t>IEPC-5111-P-03-8413</t>
  </si>
  <si>
    <t>IEPC-5111-P-03-8414</t>
  </si>
  <si>
    <t>IEPC-5111-P-03-8415</t>
  </si>
  <si>
    <t>IEPC-5111-P-03-8416</t>
  </si>
  <si>
    <t>IEPC-5111-P-03-8417</t>
  </si>
  <si>
    <t>IEPC-5111-P-03-8418</t>
  </si>
  <si>
    <t>IEPC-5111-P-03-8419</t>
  </si>
  <si>
    <t>IEPC-5111-P-03-8420</t>
  </si>
  <si>
    <t>IEPC-5111-P-03-8421</t>
  </si>
  <si>
    <t>IEPC-5111-P-03-8422</t>
  </si>
  <si>
    <t>IEPC-5111-P-03-8423</t>
  </si>
  <si>
    <t>IEPC-5111-P-03-8424</t>
  </si>
  <si>
    <t>IEPC-5111-P-03-8425</t>
  </si>
  <si>
    <t>IEPC-5111-P-03-8426</t>
  </si>
  <si>
    <t>IEPC-5111-P-03-8427</t>
  </si>
  <si>
    <t>IEPC-5111-P-03-8428</t>
  </si>
  <si>
    <t>IEPC-5111-P-03-8429</t>
  </si>
  <si>
    <t>IEPC-5111-P-03-8430</t>
  </si>
  <si>
    <t>IEPC-5111-P-03-8431</t>
  </si>
  <si>
    <t>IEPC-5111-P-03-8432</t>
  </si>
  <si>
    <t>IEPC-5111-P-03-8433</t>
  </si>
  <si>
    <t>IEPC-5111-P-03-8434</t>
  </si>
  <si>
    <t>IEPC-5111-P-03-8435</t>
  </si>
  <si>
    <t>IEPC-5111-P-03-8436</t>
  </si>
  <si>
    <t>IEPC-5111-P-03-8437</t>
  </si>
  <si>
    <t>IEPC-5111-P-03-8438</t>
  </si>
  <si>
    <t>IEPC-5111-P-03-8439</t>
  </si>
  <si>
    <t>IEPC-5111-P-03-8440</t>
  </si>
  <si>
    <t>IEPC-5111-P-03-8441</t>
  </si>
  <si>
    <t>IEPC-5111-P-03-8442</t>
  </si>
  <si>
    <t>IEPC-5111-P-03-8443</t>
  </si>
  <si>
    <t>IEPC-5111-P-03-8444</t>
  </si>
  <si>
    <t>IEPC-5111-P-03-8445</t>
  </si>
  <si>
    <t>IEPC-5111-P-03-8446</t>
  </si>
  <si>
    <t>IEPC-5111-P-03-8447</t>
  </si>
  <si>
    <t>IEPC-5111-P-03-8448</t>
  </si>
  <si>
    <t>IEPC-5111-P-03-8449</t>
  </si>
  <si>
    <t>IEPC-5111-P-03-8450</t>
  </si>
  <si>
    <t>IEPC-5111-P-03-8451</t>
  </si>
  <si>
    <t>IEPC-5111-P-03-8452</t>
  </si>
  <si>
    <t>IEPC-5111-P-03-8453</t>
  </si>
  <si>
    <t>IEPC-5111-P-03-8454</t>
  </si>
  <si>
    <t>IEPC-5111-P-03-8455</t>
  </si>
  <si>
    <t>IEPC-5111-P-03-8456</t>
  </si>
  <si>
    <t>IEPC-5111-P-03-8457</t>
  </si>
  <si>
    <t>IEPC-5111-P-03-8458</t>
  </si>
  <si>
    <t>IEPC-5111-P-03-8459</t>
  </si>
  <si>
    <t>IEPC-5111-P-03-8460</t>
  </si>
  <si>
    <t>IEPC-5111-P-03-8461</t>
  </si>
  <si>
    <t>IEPC-5111-P-03-8462</t>
  </si>
  <si>
    <t>IEPC-5111-P-03-8463</t>
  </si>
  <si>
    <t>IEPC-5111-P-03-8464</t>
  </si>
  <si>
    <t>IEPC-5111-P-03-8465</t>
  </si>
  <si>
    <t>IEPC-5111-P-03-8466</t>
  </si>
  <si>
    <t>IEPC-5111-P-03-8467</t>
  </si>
  <si>
    <t>IEPC-5111-P-03-8468</t>
  </si>
  <si>
    <t>IEPC-5111-P-03-8469</t>
  </si>
  <si>
    <t>IEPC-5111-P-03-8470</t>
  </si>
  <si>
    <t>IEPC-5111-P-03-8471</t>
  </si>
  <si>
    <t>IEPC-5111-P-03-8472</t>
  </si>
  <si>
    <t>IEPC-5111-P-03-8473</t>
  </si>
  <si>
    <t>IEPC-5111-P-03-8474</t>
  </si>
  <si>
    <t>IEPC-5111-P-03-8475</t>
  </si>
  <si>
    <t>IEPC-5111-P-03-8476</t>
  </si>
  <si>
    <t>IEPC-5111-P-03-8477</t>
  </si>
  <si>
    <t>IEPC-5111-P-03-8478</t>
  </si>
  <si>
    <t>IEPC-5111-P-03-8479</t>
  </si>
  <si>
    <t>IEPC-5111-P-03-8480</t>
  </si>
  <si>
    <t>IEPC-5111-P-03-8481</t>
  </si>
  <si>
    <t>IEPC-5111-P-03-8482</t>
  </si>
  <si>
    <t>IEPC-5111-P-03-8483</t>
  </si>
  <si>
    <t>IEPC-5111-P-03-8484</t>
  </si>
  <si>
    <t>IEPC-5111-P-03-8485</t>
  </si>
  <si>
    <t>IEPC-5111-P-03-8486</t>
  </si>
  <si>
    <t>IEPC-5111-P-03-8487</t>
  </si>
  <si>
    <t>IEPC-5111-P-03-8488</t>
  </si>
  <si>
    <t>IEPC-5111-P-03-8489</t>
  </si>
  <si>
    <t>IEPC-5111-P-03-8490</t>
  </si>
  <si>
    <t>IEPC-5111-P-03-8491</t>
  </si>
  <si>
    <t>IEPC-5111-P-03-8492</t>
  </si>
  <si>
    <t>IEPC-5111-P-03-8493</t>
  </si>
  <si>
    <t>IEPC-5111-P-03-8494</t>
  </si>
  <si>
    <t>IEPC-5111-P-03-8495</t>
  </si>
  <si>
    <t>IEPC-5111-P-03-8496</t>
  </si>
  <si>
    <t>IEPC-5111-P-03-8497</t>
  </si>
  <si>
    <t>IEPC-5111-P-03-8498</t>
  </si>
  <si>
    <t>IEPC-5111-P-03-8499</t>
  </si>
  <si>
    <t>IEPC-5111-P-03-8500</t>
  </si>
  <si>
    <t>IEPC-5111-P-03-8501</t>
  </si>
  <si>
    <t>IEPC-5111-P-03-8502</t>
  </si>
  <si>
    <t>IEPC-5111-P-03-8503</t>
  </si>
  <si>
    <t>IEPC-5111-P-03-8504</t>
  </si>
  <si>
    <t>IEPC-5111-P-03-8505</t>
  </si>
  <si>
    <t>IEPC-5111-P-03-8506</t>
  </si>
  <si>
    <t>IEPC-5111-P-03-8507</t>
  </si>
  <si>
    <t>IEPC-5111-P-03-8508</t>
  </si>
  <si>
    <t>IEPC-5111-P-03-8509</t>
  </si>
  <si>
    <t>IEPC-5111-P-03-8510</t>
  </si>
  <si>
    <t>IEPC-5111-P-03-8511</t>
  </si>
  <si>
    <t>IEPC-5111-P-03-8512</t>
  </si>
  <si>
    <t>IEPC-5111-P-03-8513</t>
  </si>
  <si>
    <t>IEPC-5111-P-03-8514</t>
  </si>
  <si>
    <t>IEPC-5111-P-03-8515</t>
  </si>
  <si>
    <t>IEPC-5111-P-03-8516</t>
  </si>
  <si>
    <t>IEPC-5111-P-03-8517</t>
  </si>
  <si>
    <t>IEPC-5111-P-03-8518</t>
  </si>
  <si>
    <t>IEPC-5111-P-03-8519</t>
  </si>
  <si>
    <t>IEPC-5111-P-03-8520</t>
  </si>
  <si>
    <t>IEPC-5111-P-03-8521</t>
  </si>
  <si>
    <t>IEPC-5111-P-03-8522</t>
  </si>
  <si>
    <t>IEPC-5111-P-03-8523</t>
  </si>
  <si>
    <t>IEPC-5111-P-03-8524</t>
  </si>
  <si>
    <t>IEPC-5111-P-03-8525</t>
  </si>
  <si>
    <t>IEPC-5111-P-03-8526</t>
  </si>
  <si>
    <t>IEPC-5111-P-03-8527</t>
  </si>
  <si>
    <t>IEPC-5111-P-03-8528</t>
  </si>
  <si>
    <t>IEPC-5111-P-03-8529</t>
  </si>
  <si>
    <t>IEPC-5111-P-03-8530</t>
  </si>
  <si>
    <t>IEPC-5111-P-03-8531</t>
  </si>
  <si>
    <t>IEPC-5111-P-03-8532</t>
  </si>
  <si>
    <t>IEPC-5111-P-03-8533</t>
  </si>
  <si>
    <t>IEPC-5111-P-03-8534</t>
  </si>
  <si>
    <t>IEPC-5111-P-03-8535</t>
  </si>
  <si>
    <t>IEPC-5111-P-03-8536</t>
  </si>
  <si>
    <t>IEPC-5111-P-03-8537</t>
  </si>
  <si>
    <t>IEPC-5111-P-03-8538</t>
  </si>
  <si>
    <t>IEPC-5111-P-03-8539</t>
  </si>
  <si>
    <t>IEPC-5111-P-03-8540</t>
  </si>
  <si>
    <t>IEPC-5111-P-03-8541</t>
  </si>
  <si>
    <t>IEPC-5111-P-03-8542</t>
  </si>
  <si>
    <t>IEPC-5111-P-03-8543</t>
  </si>
  <si>
    <t>IEPC-5111-P-03-8544</t>
  </si>
  <si>
    <t>IEPC-5111-P-03-8545</t>
  </si>
  <si>
    <t>IEPC-5111-P-03-8546</t>
  </si>
  <si>
    <t>IEPC-5111-P-03-8547</t>
  </si>
  <si>
    <t>IEPC-5111-P-03-8548</t>
  </si>
  <si>
    <t>IEPC-5111-P-03-8549</t>
  </si>
  <si>
    <t>IEPC-5111-P-03-8550</t>
  </si>
  <si>
    <t>IEPC-5111-P-03-8551</t>
  </si>
  <si>
    <t>IEPC-5111-P-03-8552</t>
  </si>
  <si>
    <t>IEPC-5111-P-03-8553</t>
  </si>
  <si>
    <t>IEPC-5111-P-03-8554</t>
  </si>
  <si>
    <t>IEPC-5111-P-03-8555</t>
  </si>
  <si>
    <t>IEPC-5111-P-03-8556</t>
  </si>
  <si>
    <t>IEPC-5111-P-03-8557</t>
  </si>
  <si>
    <t>IEPC-5111-P-03-8558</t>
  </si>
  <si>
    <t>IEPC-5111-P-03-8559</t>
  </si>
  <si>
    <t>IEPC-5111-P-03-8560</t>
  </si>
  <si>
    <t>IEPC-5111-P-03-8561</t>
  </si>
  <si>
    <t>IEPC-5111-P-03-8562</t>
  </si>
  <si>
    <t>IEPC-5111-P-03-8563</t>
  </si>
  <si>
    <t>IEPC-5111-P-03-8564</t>
  </si>
  <si>
    <t>IEPC-5111-P-03-8565</t>
  </si>
  <si>
    <t>IEPC-5111-P-03-8566</t>
  </si>
  <si>
    <t>IEPC-5111-P-03-8567</t>
  </si>
  <si>
    <t>IEPC-5111-P-03-8568</t>
  </si>
  <si>
    <t>IEPC-5111-P-03-8569</t>
  </si>
  <si>
    <t>IEPC-5111-P-03-8570</t>
  </si>
  <si>
    <t>IEPC-5111-P-03-8571</t>
  </si>
  <si>
    <t>IEPC-5111-P-03-8572</t>
  </si>
  <si>
    <t>IEPC-5111-P-03-8573</t>
  </si>
  <si>
    <t>IEPC-5111-P-03-8574</t>
  </si>
  <si>
    <t>IEPC-5111-P-03-8575</t>
  </si>
  <si>
    <t>IEPC-5111-P-03-8576</t>
  </si>
  <si>
    <t>IEPC-5111-P-03-8577</t>
  </si>
  <si>
    <t>IEPC-5111-P-03-8578</t>
  </si>
  <si>
    <t>IEPC-5111-P-03-8579</t>
  </si>
  <si>
    <t>IEPC-5111-P-03-8580</t>
  </si>
  <si>
    <t>IEPC-5111-P-03-8581</t>
  </si>
  <si>
    <t>IEPC-5111-P-03-8582</t>
  </si>
  <si>
    <t>IEPC-5111-P-03-8583</t>
  </si>
  <si>
    <t>IEPC-5111-P-03-8584</t>
  </si>
  <si>
    <t>IEPC-5111-P-03-8585</t>
  </si>
  <si>
    <t>IEPC-5111-P-03-8586</t>
  </si>
  <si>
    <t>IEPC-5111-P-03-8587</t>
  </si>
  <si>
    <t>IEPC-5111-P-03-8588</t>
  </si>
  <si>
    <t>IEPC-5111-P-03-8589</t>
  </si>
  <si>
    <t>IEPC-5111-P-03-8590</t>
  </si>
  <si>
    <t>IEPC-5111-P-03-8591</t>
  </si>
  <si>
    <t>IEPC-5111-P-03-8592</t>
  </si>
  <si>
    <t>IEPC-5111-P-03-8593</t>
  </si>
  <si>
    <t>IEPC-5111-P-03-8594</t>
  </si>
  <si>
    <t>IEPC-5111-P-03-8595</t>
  </si>
  <si>
    <t>IEPC-5111-P-03-8596</t>
  </si>
  <si>
    <t>IEPC-5111-P-03-8597</t>
  </si>
  <si>
    <t>IEPC-5111-P-03-8598</t>
  </si>
  <si>
    <t>IEPC-5111-P-03-8599</t>
  </si>
  <si>
    <t>IEPC-5111-P-03-8600</t>
  </si>
  <si>
    <t>IEPC-5111-P-03-8601</t>
  </si>
  <si>
    <t>IEPC-5111-P-03-8602</t>
  </si>
  <si>
    <t>IEPC-5111-P-03-8603</t>
  </si>
  <si>
    <t>IEPC-5111-P-03-8604</t>
  </si>
  <si>
    <t>IEPC-5111-P-03-8605</t>
  </si>
  <si>
    <t>IEPC-5111-P-03-8606</t>
  </si>
  <si>
    <t>IEPC-5111-P-03-8607</t>
  </si>
  <si>
    <t>IEPC-5111-P-03-8608</t>
  </si>
  <si>
    <t>IEPC-5111-P-03-8609</t>
  </si>
  <si>
    <t>IEPC-5111-P-03-8610</t>
  </si>
  <si>
    <t>IEPC-5111-P-03-8611</t>
  </si>
  <si>
    <t>IEPC-5111-P-03-8612</t>
  </si>
  <si>
    <t>IEPC-5111-P-03-8613</t>
  </si>
  <si>
    <t>IEPC-5111-P-03-8614</t>
  </si>
  <si>
    <t>IEPC-5111-P-03-8615</t>
  </si>
  <si>
    <t>IEPC-5111-P-03-8616</t>
  </si>
  <si>
    <t>IEPC-5111-P-03-8617</t>
  </si>
  <si>
    <t>IEPC-5111-P-03-8618</t>
  </si>
  <si>
    <t>IEPC-5111-P-03-8619</t>
  </si>
  <si>
    <t>IEPC-5111-P-03-8620</t>
  </si>
  <si>
    <t>IEPC-5111-P-03-8621</t>
  </si>
  <si>
    <t>IEPC-5111-P-03-8622</t>
  </si>
  <si>
    <t>IEPC-5111-P-03-8623</t>
  </si>
  <si>
    <t>IEPC-5111-P-03-8624</t>
  </si>
  <si>
    <t>IEPC-5111-P-03-8625</t>
  </si>
  <si>
    <t>IEPC-5111-P-03-8626</t>
  </si>
  <si>
    <t>IEPC-5111-P-03-8627</t>
  </si>
  <si>
    <t>IEPC-5111-P-03-8628</t>
  </si>
  <si>
    <t>IEPC-5111-P-03-8629</t>
  </si>
  <si>
    <t>IEPC-5111-P-03-8630</t>
  </si>
  <si>
    <t>IEPC-5111-P-03-8631</t>
  </si>
  <si>
    <t>IEPC-5111-P-03-8632</t>
  </si>
  <si>
    <t>IEPC-5111-P-03-8633</t>
  </si>
  <si>
    <t>IEPC-5111-P-03-8634</t>
  </si>
  <si>
    <t>IEPC-5111-P-03-8635</t>
  </si>
  <si>
    <t>IEPC-5111-P-03-8636</t>
  </si>
  <si>
    <t>IEPC-5111-P-03-8637</t>
  </si>
  <si>
    <t>IEPC-5111-P-03-8638</t>
  </si>
  <si>
    <t>IEPC-5111-P-03-8639</t>
  </si>
  <si>
    <t>IEPC-5111-P-03-8640</t>
  </si>
  <si>
    <t>IEPC-5111-P-03-8641</t>
  </si>
  <si>
    <t>IEPC-5111-P-03-8642</t>
  </si>
  <si>
    <t>IEPC-5111-P-03-8643</t>
  </si>
  <si>
    <t>IEPC-5111-P-03-8644</t>
  </si>
  <si>
    <t>IEPC-5111-P-03-8645</t>
  </si>
  <si>
    <t>IEPC-5111-P-03-8646</t>
  </si>
  <si>
    <t>IEPC-5111-P-03-8647</t>
  </si>
  <si>
    <t>IEPC-5111-P-03-8648</t>
  </si>
  <si>
    <t>IEPC-5111-P-03-8649</t>
  </si>
  <si>
    <t>IEPC-5111-P-03-8650</t>
  </si>
  <si>
    <t>IEPC-5111-P-03-8651</t>
  </si>
  <si>
    <t>IEPC-5111-P-03-8652</t>
  </si>
  <si>
    <t>IEPC-5111-P-03-8653</t>
  </si>
  <si>
    <t>IEPC-5111-P-03-8654</t>
  </si>
  <si>
    <t>IEPC-5111-P-03-8655</t>
  </si>
  <si>
    <t>IEPC-5111-P-03-8656</t>
  </si>
  <si>
    <t>IEPC-5111-P-03-8657</t>
  </si>
  <si>
    <t>IEPC-5111-P-03-8658</t>
  </si>
  <si>
    <t>IEPC-5111-P-03-8659</t>
  </si>
  <si>
    <t>IEPC-5111-P-03-8660</t>
  </si>
  <si>
    <t>IEPC-5111-P-03-8661</t>
  </si>
  <si>
    <t>IEPC-5111-P-03-8662</t>
  </si>
  <si>
    <t>IEPC-5111-P-03-8663</t>
  </si>
  <si>
    <t>IEPC-5111-P-03-8664</t>
  </si>
  <si>
    <t>IEPC-5111-P-03-8665</t>
  </si>
  <si>
    <t>IEPC-5111-P-03-8666</t>
  </si>
  <si>
    <t>IEPC-5111-P-03-8667</t>
  </si>
  <si>
    <t>IEPC-5111-P-03-8668</t>
  </si>
  <si>
    <t>IEPC-5111-P-03-8669</t>
  </si>
  <si>
    <t>IEPC-5111-P-03-8670</t>
  </si>
  <si>
    <t>IEPC-5111-P-03-8671</t>
  </si>
  <si>
    <t>IEPC-5111-P-03-8672</t>
  </si>
  <si>
    <t>IEPC-5111-P-03-8673</t>
  </si>
  <si>
    <t>IEPC-5111-P-03-8674</t>
  </si>
  <si>
    <t>IEPC-5111-P-03-8675</t>
  </si>
  <si>
    <t>IEPC-5111-P-03-8676</t>
  </si>
  <si>
    <t>IEPC-5111-P-03-8677</t>
  </si>
  <si>
    <t>IEPC-5111-P-03-8678</t>
  </si>
  <si>
    <t>IEPC-5111-P-03-8679</t>
  </si>
  <si>
    <t>IEPC-5111-P-03-8680</t>
  </si>
  <si>
    <t>IEPC-5111-P-03-8681</t>
  </si>
  <si>
    <t>IEPC-5111-P-03-8682</t>
  </si>
  <si>
    <t>IEPC-5111-P-03-8683</t>
  </si>
  <si>
    <t>IEPC-5111-P-03-8684</t>
  </si>
  <si>
    <t>IEPC-5111-P-03-8685</t>
  </si>
  <si>
    <t>IEPC-5111-P-03-8686</t>
  </si>
  <si>
    <t>IEPC-5111-P-03-8687</t>
  </si>
  <si>
    <t>IEPC-5111-P-03-8688</t>
  </si>
  <si>
    <t>IEPC-5111-P-03-8689</t>
  </si>
  <si>
    <t>IEPC-5111-P-03-8690</t>
  </si>
  <si>
    <t>IEPC-5111-P-03-8691</t>
  </si>
  <si>
    <t>IEPC-5111-P-03-8692</t>
  </si>
  <si>
    <t>IEPC-5111-P-03-8693</t>
  </si>
  <si>
    <t>IEPC-5111-P-03-8694</t>
  </si>
  <si>
    <t>IEPC-5111-P-03-8695</t>
  </si>
  <si>
    <t>IEPC-5111-P-03-8696</t>
  </si>
  <si>
    <t>IEPC-5111-P-03-8697</t>
  </si>
  <si>
    <t>IEPC-5111-P-03-8698</t>
  </si>
  <si>
    <t>IEPC-5111-P-03-8699</t>
  </si>
  <si>
    <t>IEPC-5111-P-03-8700</t>
  </si>
  <si>
    <t>IEPC-5111-P-03-8701</t>
  </si>
  <si>
    <t>IEPC-5111-P-03-8702</t>
  </si>
  <si>
    <t>IEPC-5111-P-03-8703</t>
  </si>
  <si>
    <t>IEPC-5111-P-03-8704</t>
  </si>
  <si>
    <t>IEPC-5111-P-03-8705</t>
  </si>
  <si>
    <t>IEPC-5111-P-03-8706</t>
  </si>
  <si>
    <t>IEPC-5111-P-03-8707</t>
  </si>
  <si>
    <t>IEPC-5111-P-03-8708</t>
  </si>
  <si>
    <t>IEPC-5111-P-03-8709</t>
  </si>
  <si>
    <t>IEPC-5111-P-03-8710</t>
  </si>
  <si>
    <t>IEPC-5111-P-03-8711</t>
  </si>
  <si>
    <t>IEPC-5111-P-03-8712</t>
  </si>
  <si>
    <t>IEPC-5111-P-03-8713</t>
  </si>
  <si>
    <t>IEPC-5111-P-03-8714</t>
  </si>
  <si>
    <t>IEPC-5111-P-03-8715</t>
  </si>
  <si>
    <t>IEPC-5111-P-03-8716</t>
  </si>
  <si>
    <t>IEPC-5111-P-03-8717</t>
  </si>
  <si>
    <t>IEPC-5111-P-03-8718</t>
  </si>
  <si>
    <t>IEPC-5111-P-03-8719</t>
  </si>
  <si>
    <t>IEPC-5111-P-03-8720</t>
  </si>
  <si>
    <t>IEPC-5111-P-03-8721</t>
  </si>
  <si>
    <t>IEPC-5111-P-03-8722</t>
  </si>
  <si>
    <t>IEPC-5111-P-03-8723</t>
  </si>
  <si>
    <t>IEPC-5111-P-03-8724</t>
  </si>
  <si>
    <t>IEPC-5111-P-03-8725</t>
  </si>
  <si>
    <t>IEPC-5111-P-03-8726</t>
  </si>
  <si>
    <t>IEPC-5111-P-03-8727</t>
  </si>
  <si>
    <t>IEPC-5111-P-03-8728</t>
  </si>
  <si>
    <t>IEPC-5111-P-03-8729</t>
  </si>
  <si>
    <t>IEPC-5111-P-03-8730</t>
  </si>
  <si>
    <t>IEPC-5111-P-03-8731</t>
  </si>
  <si>
    <t>IEPC-5111-P-03-8732</t>
  </si>
  <si>
    <t>IEPC-5111-P-03-8733</t>
  </si>
  <si>
    <t>IEPC-5111-P-03-8734</t>
  </si>
  <si>
    <t>IEPC-5111-P-03-8735</t>
  </si>
  <si>
    <t>IEPC-5111-P-03-8736</t>
  </si>
  <si>
    <t>IEPC-5111-P-03-8737</t>
  </si>
  <si>
    <t>IEPC-5111-P-03-8738</t>
  </si>
  <si>
    <t>IEPC-5111-P-03-8739</t>
  </si>
  <si>
    <t>IEPC-5111-P-03-8740</t>
  </si>
  <si>
    <t>IEPC-5111-P-03-8741</t>
  </si>
  <si>
    <t>IEPC-5111-P-03-8742</t>
  </si>
  <si>
    <t>IEPC-5111-P-03-8743</t>
  </si>
  <si>
    <t>IEPC-5111-P-03-8744</t>
  </si>
  <si>
    <t>IEPC-5111-P-03-8745</t>
  </si>
  <si>
    <t>IEPC-5111-P-03-8746</t>
  </si>
  <si>
    <t>IEPC-5111-P-03-8747</t>
  </si>
  <si>
    <t>IEPC-5111-P-03-8748</t>
  </si>
  <si>
    <t>IEPC-5111-P-03-8749</t>
  </si>
  <si>
    <t>IEPC-5111-P-03-8750</t>
  </si>
  <si>
    <t>IEPC-5111-P-03-8751</t>
  </si>
  <si>
    <t>IEPC-5111-P-03-8752</t>
  </si>
  <si>
    <t>IEPC-5111-P-03-8753</t>
  </si>
  <si>
    <t>IEPC-5111-P-03-8754</t>
  </si>
  <si>
    <t>IEPC-5111-P-03-8755</t>
  </si>
  <si>
    <t>IEPC-5111-P-03-8756</t>
  </si>
  <si>
    <t>IEPC-5111-P-03-8757</t>
  </si>
  <si>
    <t>IEPC-5111-P-03-8758</t>
  </si>
  <si>
    <t>IEPC-5111-P-03-8759</t>
  </si>
  <si>
    <t>IEPC-5111-P-03-8760</t>
  </si>
  <si>
    <t>IEPC-5111-P-03-8761</t>
  </si>
  <si>
    <t>IEPC-5111-P-03-8762</t>
  </si>
  <si>
    <t>IEPC-5111-P-03-8763</t>
  </si>
  <si>
    <t>IEPC-5111-P-03-8764</t>
  </si>
  <si>
    <t>IEPC-5111-P-03-8765</t>
  </si>
  <si>
    <t>IEPC-5111-P-03-8766</t>
  </si>
  <si>
    <t>IEPC-5111-P-03-8767</t>
  </si>
  <si>
    <t>IEPC-5111-P-03-8768</t>
  </si>
  <si>
    <t>IEPC-5111-P-03-8769</t>
  </si>
  <si>
    <t>IEPC-5111-P-03-8770</t>
  </si>
  <si>
    <t>IEPC-5111-P-03-8771</t>
  </si>
  <si>
    <t>IEPC-5111-P-03-8772</t>
  </si>
  <si>
    <t>IEPC-5111-P-03-8773</t>
  </si>
  <si>
    <t>IEPC-5111-P-03-8774</t>
  </si>
  <si>
    <t>IEPC-5111-P-03-8775</t>
  </si>
  <si>
    <t>IEPC-5111-P-03-8776</t>
  </si>
  <si>
    <t>IEPC-5111-P-03-8777</t>
  </si>
  <si>
    <t>IEPC-5111-P-03-8778</t>
  </si>
  <si>
    <t>IEPC-5111-P-03-8779</t>
  </si>
  <si>
    <t>IEPC-5111-P-03-8780</t>
  </si>
  <si>
    <t>IEPC-5111-P-03-8781</t>
  </si>
  <si>
    <t>IEPC-5111-P-03-8782</t>
  </si>
  <si>
    <t>IEPC-5111-P-O-03-10100</t>
  </si>
  <si>
    <t>IEPC-5111-P-O-03-10102</t>
  </si>
  <si>
    <t>IEPC-5111-P-O-03-10104</t>
  </si>
  <si>
    <t>IEPC-5111-P-O-03-10105</t>
  </si>
  <si>
    <t>IEPC-5111-P-O-03-10106</t>
  </si>
  <si>
    <t>IEPC-5111-P-O-03-10107</t>
  </si>
  <si>
    <t>IEPC-5111-P-O-03-10109</t>
  </si>
  <si>
    <t>IEPC-5111-P-O-03-10111</t>
  </si>
  <si>
    <t>IEPC-5111-P-O-03-10112</t>
  </si>
  <si>
    <t>IEPC-5111-P-O-03-10113</t>
  </si>
  <si>
    <t>IEPC-5111-P-O-03-10114</t>
  </si>
  <si>
    <t>IEPC-5111-P-O-03-10115</t>
  </si>
  <si>
    <t>IEPC-5111-P-O-03-10116</t>
  </si>
  <si>
    <t>IEPC-5111-P-O-03-10117</t>
  </si>
  <si>
    <t>IEPC-5111-P-O-03-10118</t>
  </si>
  <si>
    <t>IEPC-5111-P-O-03-10119</t>
  </si>
  <si>
    <t>IEPC-5111-P-O-03-10120</t>
  </si>
  <si>
    <t>IEPC-5111-P-O-03-10121</t>
  </si>
  <si>
    <t>IEPC-5111-P-O-03-10122</t>
  </si>
  <si>
    <t>IEPC-5111-P-O-03-10123</t>
  </si>
  <si>
    <t>IEPC-5111-P-O-03-10124</t>
  </si>
  <si>
    <t>IEPC-5111-P-O-03-10125</t>
  </si>
  <si>
    <t>IEPC-5111-P-O-03-10126</t>
  </si>
  <si>
    <t>IEPC-5111-P-O-03-10127</t>
  </si>
  <si>
    <t>IEPC-5111-P-O-03-10128</t>
  </si>
  <si>
    <t>IEPC-5111-P-O-03-10129</t>
  </si>
  <si>
    <t>IEPC-5111-P-O-03-10130</t>
  </si>
  <si>
    <t>IEPC-5111-P-O-03-10131</t>
  </si>
  <si>
    <t>IEPC-5111-P-O-03-10132</t>
  </si>
  <si>
    <t>IEPC-5111-P-O-03-10133</t>
  </si>
  <si>
    <t>IEPC-5111-P-O-03-10134</t>
  </si>
  <si>
    <t>IEPC-5111-P-O-03-10135</t>
  </si>
  <si>
    <t>IEPC-5111-P-O-03-10136</t>
  </si>
  <si>
    <t>IEPC-5111-P-O-03-10137</t>
  </si>
  <si>
    <t>IEPC-5111-P-O-03-10138</t>
  </si>
  <si>
    <t>IEPC-5111-P-O-03-10139</t>
  </si>
  <si>
    <t>IEPC-5111-P-O-03-10140</t>
  </si>
  <si>
    <t>IEPC-5111-P-O-03-10141</t>
  </si>
  <si>
    <t>IEPC-5111-P-O-03-10142</t>
  </si>
  <si>
    <t>IEPC-5111-P-O-03-10143</t>
  </si>
  <si>
    <t>IEPC-5111-P-O-03-10144</t>
  </si>
  <si>
    <t>IEPC-5111-P-O-03-10145</t>
  </si>
  <si>
    <t>IEPC-5111-P-O-03-10146</t>
  </si>
  <si>
    <t>IEPC-5111-P-O-03-10147</t>
  </si>
  <si>
    <t>IEPC-5111-P-O-03-10148</t>
  </si>
  <si>
    <t>IEPC-5111-P-O-03-10149</t>
  </si>
  <si>
    <t>IEPC-5111-P-O-03-10150</t>
  </si>
  <si>
    <t>IEPC-5111-P-O-03-10151</t>
  </si>
  <si>
    <t>IEPC-5111-P-O-03-10152</t>
  </si>
  <si>
    <t>IEPC-5111-P-O-03-10153</t>
  </si>
  <si>
    <t>IEPC-5111-P-O-03-10154</t>
  </si>
  <si>
    <t>IEPC-5111-P-O-03-10155</t>
  </si>
  <si>
    <t>IEPC-5111-P-O-03-10156</t>
  </si>
  <si>
    <t>IEPC-5111-P-O-03-10157</t>
  </si>
  <si>
    <t>IEPC-5111-P-O-03-10158</t>
  </si>
  <si>
    <t>IEPC-5111-P-O-03-10159</t>
  </si>
  <si>
    <t>IEPC-5111-P-O-03-10160</t>
  </si>
  <si>
    <t>IEPC-5111-P-O-03-10161</t>
  </si>
  <si>
    <t>IEPC-5111-P-O-03-10162</t>
  </si>
  <si>
    <t>IEPC-5111-P-O-03-10163</t>
  </si>
  <si>
    <t>IEPC-5111-P-O-03-10164</t>
  </si>
  <si>
    <t>IEPC-5111-P-O-03-10165</t>
  </si>
  <si>
    <t>IEPC-5111-P-O-03-10166</t>
  </si>
  <si>
    <t>IEPC-5111-P-O-03-10167</t>
  </si>
  <si>
    <t>IEPC-5111-P-O-03-10168</t>
  </si>
  <si>
    <t>IEPC-5111-P-O-03-10169</t>
  </si>
  <si>
    <t>IEPC-5111-P-O-03-10170</t>
  </si>
  <si>
    <t>IEPC-5111-P-O-03-10171</t>
  </si>
  <si>
    <t>IEPC-5111-P-O-03-10172</t>
  </si>
  <si>
    <t>IEPC-5111-P-O-03-10173</t>
  </si>
  <si>
    <t>IEPC-5111-P-O-03-10174</t>
  </si>
  <si>
    <t>IEPC-5111-P-O-03-10175</t>
  </si>
  <si>
    <t>IEPC-5111-P-O-03-10176</t>
  </si>
  <si>
    <t>IEPC-5111-P-O-03-10177</t>
  </si>
  <si>
    <t>IEPC-5111-P-O-03-10178</t>
  </si>
  <si>
    <t>IEPC-5111-P-O-03-10179</t>
  </si>
  <si>
    <t>IEPC-5111-P-O-03-10180</t>
  </si>
  <si>
    <t>IEPC-5111-P-O-03-10181</t>
  </si>
  <si>
    <t>IEPC-5111-P-O-03-10182</t>
  </si>
  <si>
    <t>IEPC-5111-P-O-03-10183</t>
  </si>
  <si>
    <t>IEPC-5111-P-O-03-10184</t>
  </si>
  <si>
    <t>IEPC-5111-P-O-03-10185</t>
  </si>
  <si>
    <t>IEPC-5111-P-O-03-10186</t>
  </si>
  <si>
    <t>IEPC-5111-P-O-03-10187</t>
  </si>
  <si>
    <t>IEPC-5111-P-O-03-10188</t>
  </si>
  <si>
    <t>IEPC-5111-P-O-03-10189</t>
  </si>
  <si>
    <t>IEPC-5111-P-O-03-10190</t>
  </si>
  <si>
    <t>IEPC-5111-P-O-03-10191</t>
  </si>
  <si>
    <t>IEPC-5111-P-O-03-10192</t>
  </si>
  <si>
    <t>IEPC-5111-P-O-03-10193</t>
  </si>
  <si>
    <t>IEPC-5111-P-O-03-10194</t>
  </si>
  <si>
    <t>IEPC-5111-P-O-03-10195</t>
  </si>
  <si>
    <t>IEPC-5111-P-O-03-10196</t>
  </si>
  <si>
    <t>IEPC-5111-P-O-03-10197</t>
  </si>
  <si>
    <t>IEPC-5111-P-O-03-10198</t>
  </si>
  <si>
    <t>IEPC-5111-P-O-03-10199</t>
  </si>
  <si>
    <t>IEPC-5111-P-O-03-10200</t>
  </si>
  <si>
    <t>IEPC-5111-P-O-03-10201</t>
  </si>
  <si>
    <t>IEPC-5111-P-O-03-10202</t>
  </si>
  <si>
    <t>IEPC-5111-P-O-03-10203</t>
  </si>
  <si>
    <t>IEPC-5111-P-O-03-10204</t>
  </si>
  <si>
    <t>IEPC-5111-P-O-03-10205</t>
  </si>
  <si>
    <t>IEPC-5111-P-O-03-10206</t>
  </si>
  <si>
    <t>IEPC-5111-P-O-03-10207</t>
  </si>
  <si>
    <t>IEPC-5111-P-O-03-10208</t>
  </si>
  <si>
    <t>IEPC-5111-P-O-03-10209</t>
  </si>
  <si>
    <t>IEPC-5111-P-O-03-10210</t>
  </si>
  <si>
    <t>IEPC-5111-P-O-03-10217</t>
  </si>
  <si>
    <t>IEPC-5111-P-O-03-10218</t>
  </si>
  <si>
    <t>IEPC-5111-P-O-03-10219</t>
  </si>
  <si>
    <t>IEPC-5111-P-O-03-10220</t>
  </si>
  <si>
    <t>IEPC-5111-P-O-03-10221</t>
  </si>
  <si>
    <t>IEPC-5111-P-O-03-10222</t>
  </si>
  <si>
    <t>IEPC-5111-P-O-03-10223</t>
  </si>
  <si>
    <t>IEPC-5111-P-O-03-10224</t>
  </si>
  <si>
    <t>IEPC-5111-P-O-03-10226</t>
  </si>
  <si>
    <t>IEPC-5111-P-O-03-10227</t>
  </si>
  <si>
    <t>IEPC-5111-P-O-03-10212</t>
  </si>
  <si>
    <t xml:space="preserve"> SILLON </t>
  </si>
  <si>
    <t>IEPC-5111-P-O-03-10213</t>
  </si>
  <si>
    <t>IEPC-5111-P-O-03-10214</t>
  </si>
  <si>
    <t>IEPC-5111-P-O-03-10215</t>
  </si>
  <si>
    <t>IEPC-5111-P-O-03-10216</t>
  </si>
  <si>
    <t>IEPC-5111-P-O-03-10228</t>
  </si>
  <si>
    <t>IEPC-5111-P-O-03-10229</t>
  </si>
  <si>
    <t>IEPC-5111-P-O-03-10230</t>
  </si>
  <si>
    <t>IEPC-5111-P-O-03-10231</t>
  </si>
  <si>
    <t>IEPC-5111-P-O-03-10232</t>
  </si>
  <si>
    <t>IEPC-5111-P-O-03-10233</t>
  </si>
  <si>
    <t>IEPC-5111-P-O-03-10234</t>
  </si>
  <si>
    <t>IEPC-5111-P-O-03-10235</t>
  </si>
  <si>
    <t>IEPC-5111-P-O-03-10236</t>
  </si>
  <si>
    <t>IEPC-5111-P-O-03-10237</t>
  </si>
  <si>
    <t>IEPC-5111-P-O-03-10239</t>
  </si>
  <si>
    <t>IEPC-5111-P-O-03-10241</t>
  </si>
  <si>
    <t>IEPC-5111-P-O-03-10244</t>
  </si>
  <si>
    <t>IEPC-5111-P-O-03-10245</t>
  </si>
  <si>
    <t xml:space="preserve">ARCO DETECTOR ARMAS </t>
  </si>
  <si>
    <t xml:space="preserve"> REFRIGERADOR </t>
  </si>
  <si>
    <t>DVD WRITER EXTERNO S</t>
  </si>
  <si>
    <t>CONMUTADOR TEL</t>
  </si>
  <si>
    <t xml:space="preserve"> PERFORADORA ELEC,</t>
  </si>
  <si>
    <t>SONT02088.1</t>
  </si>
  <si>
    <t>SONT02088.2</t>
  </si>
  <si>
    <t>SONT02088.3</t>
  </si>
  <si>
    <t>SONT02088.4</t>
  </si>
  <si>
    <t>SONT02088.5</t>
  </si>
  <si>
    <t>SONT02088.6</t>
  </si>
  <si>
    <t>SONT02088.7</t>
  </si>
  <si>
    <t>SONT02088.8</t>
  </si>
  <si>
    <t>SONT02088.9</t>
  </si>
  <si>
    <t>SONT02088.10</t>
  </si>
  <si>
    <t>SONT02088.11</t>
  </si>
  <si>
    <t>SONT02088.12</t>
  </si>
  <si>
    <t>SONT02088.13</t>
  </si>
  <si>
    <t>SONT02088.14</t>
  </si>
  <si>
    <t>370367.1</t>
  </si>
  <si>
    <t>370367.2</t>
  </si>
  <si>
    <t>370367.3</t>
  </si>
  <si>
    <t>370367.4</t>
  </si>
  <si>
    <t>370367.5</t>
  </si>
  <si>
    <t>370367.6</t>
  </si>
  <si>
    <t>370367.7</t>
  </si>
  <si>
    <t>370367.8</t>
  </si>
  <si>
    <t>370367.9</t>
  </si>
  <si>
    <t>370374.10</t>
  </si>
  <si>
    <t>840464036197.1</t>
  </si>
  <si>
    <t>840464036197.2</t>
  </si>
  <si>
    <t>840464036197.3</t>
  </si>
  <si>
    <t>840464036197.4</t>
  </si>
  <si>
    <t>840464036197.5</t>
  </si>
  <si>
    <t>840464036197.6</t>
  </si>
  <si>
    <t>840464036197.7</t>
  </si>
  <si>
    <t>P14819490I.1</t>
  </si>
  <si>
    <t>P14819490I.2</t>
  </si>
  <si>
    <t>P14819490I.3</t>
  </si>
  <si>
    <t>P14819490I.4</t>
  </si>
  <si>
    <t>P14819490I.5</t>
  </si>
  <si>
    <t>P14819490I.6</t>
  </si>
  <si>
    <t>P14819490I.7</t>
  </si>
  <si>
    <t>P14819490I.8</t>
  </si>
  <si>
    <t>P14819490I.9</t>
  </si>
  <si>
    <t>P14819490I.10</t>
  </si>
  <si>
    <t>2VID189.1</t>
  </si>
  <si>
    <t>2VID189.2</t>
  </si>
  <si>
    <t>2VID189.3</t>
  </si>
  <si>
    <t>2VID189.4</t>
  </si>
  <si>
    <t>2VID189.5</t>
  </si>
  <si>
    <t>370367.01</t>
  </si>
  <si>
    <t>370367.02</t>
  </si>
  <si>
    <t>370367.03</t>
  </si>
  <si>
    <t>370367.04</t>
  </si>
  <si>
    <t>370367.05</t>
  </si>
  <si>
    <t>IEPC-5411-P-01-11666</t>
  </si>
  <si>
    <t>CARRETILLA HIDRAULICA F.2266 (2003)</t>
  </si>
  <si>
    <t>IEPC-5411-P-01-11667</t>
  </si>
  <si>
    <t>AIRE ACONDICIONADO SENTRA (2004)</t>
  </si>
  <si>
    <t>IEPC-5411-P-01-11668</t>
  </si>
  <si>
    <t>SONIDO Y ACCCESORIOS  VEHICULOS (1997)</t>
  </si>
  <si>
    <t>IEPC-5411-P-3N6DD25T0BK010511-2186</t>
  </si>
  <si>
    <t>IEPC-5121-01-5556</t>
  </si>
  <si>
    <t>CONTENEDOR CILINDRICO ACERO 49  X 80 CM</t>
  </si>
  <si>
    <t>IEPC-5121-01-5557</t>
  </si>
  <si>
    <t>IEPC-5121-01-5558</t>
  </si>
  <si>
    <t>IEPC-5121-01-5559</t>
  </si>
  <si>
    <t>IEPC-5694-P-141-01</t>
  </si>
  <si>
    <t>CONCENTRADOR DE LÍNEAS TELEFÓNICAS IP (CONMUTADOR DIGITAL).</t>
  </si>
  <si>
    <t>21AWMFTL4024FBF5</t>
  </si>
  <si>
    <t>IEPC-5151-20EZ0XUJ70E39C77</t>
  </si>
  <si>
    <t>TELEFONO IP</t>
  </si>
  <si>
    <t>TELEFONO IP HD, PANTALLA LCD RETROILUMINADA DE 132 X 64, 3 TECLAS XML PROGRAMABLES, 8 TECLAS BLF, CONFERENCIA 4 VIAS, AUDIO HD, ALTAVOZ FULL DúPLEX, PUERTO DE RED GIGABIT DUAL, POE INTEGRADO, CONEC</t>
  </si>
  <si>
    <t>20EZ0XUJ70E39C77</t>
  </si>
  <si>
    <t>IEPC-5151-20EZ0XUJ70E399F3</t>
  </si>
  <si>
    <t>20EZ0XUJ70E399F3</t>
  </si>
  <si>
    <t>IEPC-5151-20EZ0XUJ70E399F2</t>
  </si>
  <si>
    <t>20EZ0XUJ70E399F2</t>
  </si>
  <si>
    <t>IEPC-5151-20EZ0XUJ70E39C7D</t>
  </si>
  <si>
    <t>20EZ0XUJ70E39C7D</t>
  </si>
  <si>
    <t>IEPC-5151-20EZ0XUJ70E39C8A</t>
  </si>
  <si>
    <t>20EZ0XUJ70E39C8A</t>
  </si>
  <si>
    <t>IEPC-5151-20EZ0XUJ70E39C84</t>
  </si>
  <si>
    <t>20EZ0XUJ70E39C84</t>
  </si>
  <si>
    <t>IEPC-5151-20EZ0XUJ70E39C89</t>
  </si>
  <si>
    <t>20EZ0XUJ70E39C89</t>
  </si>
  <si>
    <t>IEPC-5151-20EZ0XUJ70E399FD</t>
  </si>
  <si>
    <t>20EZ0XUJ70E399FD</t>
  </si>
  <si>
    <t>IEPC-5151-20EZ0XUJ70E39C7F</t>
  </si>
  <si>
    <t>20EZ0XUJ70E39C7F</t>
  </si>
  <si>
    <t>IEPC-5151-20EZ0XUJ70E399FB</t>
  </si>
  <si>
    <t>20EZ0XUJ70E399FB</t>
  </si>
  <si>
    <t>IEPC-5151-20EZ0XUJ70E399EE</t>
  </si>
  <si>
    <t>20EZ0XUJ70E399EE</t>
  </si>
  <si>
    <t>IEPC-5151-20EZ0XUJ70E399F0</t>
  </si>
  <si>
    <t>20EZ0XUJ70E399F0</t>
  </si>
  <si>
    <t>IEPC-5151-20EZ0XUJ70E39C80</t>
  </si>
  <si>
    <t>20EZ0XUJ70E39C80</t>
  </si>
  <si>
    <t>IEPC-5151-20EZ0XUJ70E399EC</t>
  </si>
  <si>
    <t>20EZ0XUJ70E399EC</t>
  </si>
  <si>
    <t>IEPC-5151-20EZ0XUJ70E399EF</t>
  </si>
  <si>
    <t>20EZ0XUJ70E399EF</t>
  </si>
  <si>
    <t>IEPC-5151-20EZ0XUJ70E39C7B</t>
  </si>
  <si>
    <t>20EZ0XUJ70E39C7B</t>
  </si>
  <si>
    <t>IEPC-5151-20EZ0XUJ70E399F5</t>
  </si>
  <si>
    <t>20EZ0XUJ70E399F5</t>
  </si>
  <si>
    <t>IEPC-5151-20EZ0XUJ70E399F7</t>
  </si>
  <si>
    <t>20EZ0XUJ70E399F7</t>
  </si>
  <si>
    <t>IEPC-5151-20EZ0XUJ70E399E7</t>
  </si>
  <si>
    <t>20EZ0XUJ70E399E7</t>
  </si>
  <si>
    <t>IEPC-5151-20EZ0XUJ70E399F9</t>
  </si>
  <si>
    <t>20EZ0XUJ70E399F9</t>
  </si>
  <si>
    <t>IEPC-5151-20EZ0XUJ70E399C5</t>
  </si>
  <si>
    <t>20EZ0XUJ70E399C5</t>
  </si>
  <si>
    <t>IEPC-5151-20EZ0XUJ70E399F1</t>
  </si>
  <si>
    <t>20EZ0XUJ70E399F1</t>
  </si>
  <si>
    <t>IEPC-5151-20EZ0XUJ70E399F8</t>
  </si>
  <si>
    <t>20EZ0XUJ70E399F8</t>
  </si>
  <si>
    <t>IEPC-5151-20EZ0XUJ70E39C88</t>
  </si>
  <si>
    <t>20EZ0XUJ70E39C88</t>
  </si>
  <si>
    <t>IEPC-5151-20EZ0XUJ70E39C83</t>
  </si>
  <si>
    <t>20EZ0XUJ70E39C83</t>
  </si>
  <si>
    <t>IEPC-5151-20EZ0XUJ70E39C7E</t>
  </si>
  <si>
    <t>20EZ0XUJ70E39C7E</t>
  </si>
  <si>
    <t>IEPC-5151-20EZ0XUJ70E39C8C</t>
  </si>
  <si>
    <t>20EZ0XUJ70E39C8C</t>
  </si>
  <si>
    <t>IEPC-5151-20EZ0XUJ70E39C8D</t>
  </si>
  <si>
    <t>20EZ0XUJ70E39C8D</t>
  </si>
  <si>
    <t>IEPC-5151-20EZ0XUJ70E399F4</t>
  </si>
  <si>
    <t>20EZ0XUJ70E399F4</t>
  </si>
  <si>
    <t>20EZ0XUJ70E39C7C</t>
  </si>
  <si>
    <t>IEPC-5151-P-01-141</t>
  </si>
  <si>
    <t>MOVILES</t>
  </si>
  <si>
    <t>CELULARES 2018 F.7942 (2018)</t>
  </si>
  <si>
    <t>CEL7942.2018</t>
  </si>
  <si>
    <t>IEPC-5151-C-1155-01</t>
  </si>
  <si>
    <t>IEPC-5151-P-1753-03</t>
  </si>
  <si>
    <t>EQUIPO COMPUTO</t>
  </si>
  <si>
    <t>NSGA020</t>
  </si>
  <si>
    <t>IEPC-5151-P-1754-03</t>
  </si>
  <si>
    <t>IEPC-5151-P-1755-03</t>
  </si>
  <si>
    <t>IEPC-5151-P-1756-03</t>
  </si>
  <si>
    <t>IEPC-5151-P-1757-03</t>
  </si>
  <si>
    <t>IEPC-5151-P-1758-03</t>
  </si>
  <si>
    <t>IEPC-5151-P-1759-03</t>
  </si>
  <si>
    <t>IEPC-5151-P-1760-03</t>
  </si>
  <si>
    <t>IEPC-5151-P-1761-03</t>
  </si>
  <si>
    <t>IEPC-5151-P-1762-03</t>
  </si>
  <si>
    <t>IEPC-5151-P-8553-03</t>
  </si>
  <si>
    <t>TARJETA</t>
  </si>
  <si>
    <t xml:space="preserve"> 2 TARJ. MEM., 2 MINI DV CAM., LECTOR DE MEMORIAS</t>
  </si>
  <si>
    <t>5</t>
  </si>
  <si>
    <t>IEPC-5151-P-8554-03</t>
  </si>
  <si>
    <t xml:space="preserve">IMPRESORA </t>
  </si>
  <si>
    <t>IEPC-5151-P-8555-03</t>
  </si>
  <si>
    <t>MINI SPLIT</t>
  </si>
  <si>
    <t xml:space="preserve"> PAGO MINI SPLIT HI WALL. F-232</t>
  </si>
  <si>
    <t>IEPC-5151-P-8556-03</t>
  </si>
  <si>
    <t>MICOGRABDORA</t>
  </si>
  <si>
    <t xml:space="preserve"> MICROGRABADORA. F- 50227 B.</t>
  </si>
  <si>
    <t>IEPC-5151-P-8557-03</t>
  </si>
  <si>
    <t xml:space="preserve"> ONCE FAX BROTHER. F- A00016028</t>
  </si>
  <si>
    <t>33995</t>
  </si>
  <si>
    <t>IEPC-5151-P-2096-03</t>
  </si>
  <si>
    <t>840464036197</t>
  </si>
  <si>
    <t>IEPC-5151-P-2097-03</t>
  </si>
  <si>
    <t>IEPC-5151-P-2098-03</t>
  </si>
  <si>
    <t>IEPC-5151-P-2099-03</t>
  </si>
  <si>
    <t>IEPC-5151-P-2100-03</t>
  </si>
  <si>
    <t>IEPC-5151-P-2101-03</t>
  </si>
  <si>
    <t>IEPC-5151-P-2102-03</t>
  </si>
  <si>
    <t>IEPC-5151-FAX-5751</t>
  </si>
  <si>
    <t>FAX-5751</t>
  </si>
  <si>
    <t>IEPC-5151-FAX-5752</t>
  </si>
  <si>
    <t>FAX-5752</t>
  </si>
  <si>
    <t>IEPC-5151-FAX-5753</t>
  </si>
  <si>
    <t>FAX-5753</t>
  </si>
  <si>
    <t>IEPC-5151-FAX-5754</t>
  </si>
  <si>
    <t>FAX-5754</t>
  </si>
  <si>
    <t>IEPC-5151-FAX-5755</t>
  </si>
  <si>
    <t>FAX-5755</t>
  </si>
  <si>
    <t>IEPC-5151-FAX-5756</t>
  </si>
  <si>
    <t>FAX-5756</t>
  </si>
  <si>
    <t>IEPC-5151-FAX-5757</t>
  </si>
  <si>
    <t>FAX-5757</t>
  </si>
  <si>
    <t>IEPC-5151-FAX-5758</t>
  </si>
  <si>
    <t>FAX-5758</t>
  </si>
  <si>
    <t>IEPC-5151-FAX-5759</t>
  </si>
  <si>
    <t>FAX-5759</t>
  </si>
  <si>
    <t>IEPC-5151-FAX-57510</t>
  </si>
  <si>
    <t>FAX-57510</t>
  </si>
  <si>
    <t>IEPC-5151-FAX-57511</t>
  </si>
  <si>
    <t>FAX-57511</t>
  </si>
  <si>
    <t>IEPC-5151-FAX-57512</t>
  </si>
  <si>
    <t>FAX-57512</t>
  </si>
  <si>
    <t>IEPC-5151-FAX-57513</t>
  </si>
  <si>
    <t>FAX-57513</t>
  </si>
  <si>
    <t>IEPC-5151-FAX-57514</t>
  </si>
  <si>
    <t>FAX-57514</t>
  </si>
  <si>
    <t>IEPC-5151-FAX-57515</t>
  </si>
  <si>
    <t>FAX-57515</t>
  </si>
  <si>
    <t>IEPC-5151-FAX-57516</t>
  </si>
  <si>
    <t>FAX-57516</t>
  </si>
  <si>
    <t>IEPC-5151-FAX-57517</t>
  </si>
  <si>
    <t>FAX-57517</t>
  </si>
  <si>
    <t>IEPC-5151-FAX-57518</t>
  </si>
  <si>
    <t>FAX-57518</t>
  </si>
  <si>
    <t>IEPC-5151-FAX-57519</t>
  </si>
  <si>
    <t>FAX-57519</t>
  </si>
  <si>
    <t>IEPC-5151-FAX-57520</t>
  </si>
  <si>
    <t>FAX-57520</t>
  </si>
  <si>
    <t>IEPC-5151-FAX-57521</t>
  </si>
  <si>
    <t>FAX-57521</t>
  </si>
  <si>
    <t>IEPC-5151-FAX-57522</t>
  </si>
  <si>
    <t>FAX-57522</t>
  </si>
  <si>
    <t>IEPC-5151-FAX-57523</t>
  </si>
  <si>
    <t>FAX-57523</t>
  </si>
  <si>
    <t>IEPC-5151-FAX-57524</t>
  </si>
  <si>
    <t>FAX-57524</t>
  </si>
  <si>
    <t>IEPC-5151-FAX-57525</t>
  </si>
  <si>
    <t>FAX-57525</t>
  </si>
  <si>
    <t>IEPC-5151-FAX-57526</t>
  </si>
  <si>
    <t>FAX-57526</t>
  </si>
  <si>
    <t>IEPC-5151-FAX-57527</t>
  </si>
  <si>
    <t>FAX-57527</t>
  </si>
  <si>
    <t>IEPC-5151-FAX-57528</t>
  </si>
  <si>
    <t>FAX-57528</t>
  </si>
  <si>
    <t>IEPC-5151-FAX-57529</t>
  </si>
  <si>
    <t>FAX-57529</t>
  </si>
  <si>
    <t>IEPC-5151-P-2164-03</t>
  </si>
  <si>
    <t>PLASMA</t>
  </si>
  <si>
    <t>IEPC-5151-P-2165-03</t>
  </si>
  <si>
    <t>IEPC-5151-P-2196-01</t>
  </si>
  <si>
    <t xml:space="preserve"> IMPRESORA DE GRAN VOLUMEN DE 09 AFUJAS</t>
  </si>
  <si>
    <t>IEPC-5151-P-2197-01</t>
  </si>
  <si>
    <t xml:space="preserve"> COMPUTADORA LENOVO INTEL</t>
  </si>
  <si>
    <t>IEPC-5151-P-2199-01</t>
  </si>
  <si>
    <t>LAP TOP</t>
  </si>
  <si>
    <t xml:space="preserve"> LAP TOP NEGRAS DERIVADO DE LA LICITACION LPL-009-2022</t>
  </si>
  <si>
    <t>IEPC-5151-P-2304-01</t>
  </si>
  <si>
    <t>IEPC-5151-P-2305-01</t>
  </si>
  <si>
    <t>IEPC-5151-P-2306-01</t>
  </si>
  <si>
    <t>IEPC-5151-P-2307-01</t>
  </si>
  <si>
    <t>IEPC-5151-P-2308-01</t>
  </si>
  <si>
    <t>IEPC-5151-P-2309-01</t>
  </si>
  <si>
    <t>IEPC-5151-P-2310-01</t>
  </si>
  <si>
    <t>IEPC-5151-P-2311-01</t>
  </si>
  <si>
    <t>IEPC-5151-P-2312-01</t>
  </si>
  <si>
    <t>IEPC-5151-P-2313-01</t>
  </si>
  <si>
    <t>IEPC-5151-P-2314-01</t>
  </si>
  <si>
    <t>IEPC-5151-P-2315-01</t>
  </si>
  <si>
    <t>IEPC-5151-P-2316-01</t>
  </si>
  <si>
    <t>IEPC-5151-MXL2423SX6</t>
  </si>
  <si>
    <t>WORKSTATION HP ELITE SSF 600 G9, SSD M.2 512, MONITOR HP P22VA 21"</t>
  </si>
  <si>
    <t>MXL2423SX6</t>
  </si>
  <si>
    <t>IEPC-5151-MXL2423SX3</t>
  </si>
  <si>
    <t>MXL2423SX3</t>
  </si>
  <si>
    <t>IEPC-5151-MXL2423SXZ</t>
  </si>
  <si>
    <t>MXL2423SXZ</t>
  </si>
  <si>
    <t>IEPC-5151-MXL2423SXB</t>
  </si>
  <si>
    <t>MXL2423SXB</t>
  </si>
  <si>
    <t>IEPC-5151-MXL2423SY4</t>
  </si>
  <si>
    <t>MXL2423SY4</t>
  </si>
  <si>
    <t>IEPC-5151-MXL2423SXX</t>
  </si>
  <si>
    <t>MXL2423SXX</t>
  </si>
  <si>
    <t>IEPC-5151-MXL2423SX9</t>
  </si>
  <si>
    <t>MXL2423SX9</t>
  </si>
  <si>
    <t>IEPC-5151-MXL2423SX7</t>
  </si>
  <si>
    <t>MXL2423SX7</t>
  </si>
  <si>
    <t>IEPC-5151-MXL2423SXK</t>
  </si>
  <si>
    <t>MXL2423SXK</t>
  </si>
  <si>
    <t>IEPC-5151-MXL2423SX4</t>
  </si>
  <si>
    <t>MXL2423SX4</t>
  </si>
  <si>
    <t>IEPC-5151-MXL2423SXM</t>
  </si>
  <si>
    <t>MXL2423SXM</t>
  </si>
  <si>
    <t>IEPC-5151-MXL2423SY2</t>
  </si>
  <si>
    <t>MXL2423SY2</t>
  </si>
  <si>
    <t>IEPC-5151-MXL2423SX0</t>
  </si>
  <si>
    <t>MXL2423SX0</t>
  </si>
  <si>
    <t>IEPC-5151-MXL2423SWY</t>
  </si>
  <si>
    <t>MXL2423SWY</t>
  </si>
  <si>
    <t>IEPC-5151-MXL2423SXW</t>
  </si>
  <si>
    <t>MXL2423SXW</t>
  </si>
  <si>
    <t>IEPC-5151-MXL2423SXJ</t>
  </si>
  <si>
    <t>MXL2423SXJ</t>
  </si>
  <si>
    <t>IEPC-5151-MXL2423SY1</t>
  </si>
  <si>
    <t>MXL2423SY1</t>
  </si>
  <si>
    <t>IEPC-5151-MXL2423SY5</t>
  </si>
  <si>
    <t>MXL2423SY5</t>
  </si>
  <si>
    <t>IEPC-5151-MXL2423SXG</t>
  </si>
  <si>
    <t>MXL2423SXG</t>
  </si>
  <si>
    <t>IEPC-5151-MXL2423SX1</t>
  </si>
  <si>
    <t>MXL2423SX1</t>
  </si>
  <si>
    <t>IEPC-5151-MXL2423SXT</t>
  </si>
  <si>
    <t>MXL2423SXT</t>
  </si>
  <si>
    <t>IEPC-5151-MXL2423SXL</t>
  </si>
  <si>
    <t>MXL2423SXL</t>
  </si>
  <si>
    <t>IEPC-5151-MXL2423SXQ</t>
  </si>
  <si>
    <t>MXL2423SXQ</t>
  </si>
  <si>
    <t>IEPC-5151-MXL2423SXY</t>
  </si>
  <si>
    <t>MXL2423SXY</t>
  </si>
  <si>
    <t>IEPC-5151-MXL2423SXV</t>
  </si>
  <si>
    <t>MXL2423SXV</t>
  </si>
  <si>
    <t>IEPC-5151-MXL2423SY0</t>
  </si>
  <si>
    <t>MXL2423SY0</t>
  </si>
  <si>
    <t>IEPC-5151-MXL2423SXN</t>
  </si>
  <si>
    <t>MXL2423SXN</t>
  </si>
  <si>
    <t>IEPC-5151-MXL2423SXH</t>
  </si>
  <si>
    <t>MXL2423SXH</t>
  </si>
  <si>
    <t>IEPC-5151-MXL2423SX5</t>
  </si>
  <si>
    <t>MXL2423SX5</t>
  </si>
  <si>
    <t>IEPC-5151-MXL2423SXS</t>
  </si>
  <si>
    <t>MXL2423SXS</t>
  </si>
  <si>
    <t>IEPC-5151-MXL2423SXR</t>
  </si>
  <si>
    <t>MXL2423SXR</t>
  </si>
  <si>
    <t>IEPC-5151-MXL2423SX2</t>
  </si>
  <si>
    <t>MXL2423SX2</t>
  </si>
  <si>
    <t>IEPC-5151-MXL2423SXP</t>
  </si>
  <si>
    <t>MXL2423SXP</t>
  </si>
  <si>
    <t>IEPC-5151-MXL2423SXF</t>
  </si>
  <si>
    <t>MXL2423SXF</t>
  </si>
  <si>
    <t>IEPC-5151-MXL2423SWZ</t>
  </si>
  <si>
    <t>MXL2423SWZ</t>
  </si>
  <si>
    <t>IEPC-5151-MXL2423SY3</t>
  </si>
  <si>
    <t>MXL2423SY3</t>
  </si>
  <si>
    <t>IEPC-5151-MXL2423SX8</t>
  </si>
  <si>
    <t>MXL2423SX8</t>
  </si>
  <si>
    <t>IEPC-5151-P-2201-01</t>
  </si>
  <si>
    <t>MXL2423SXC</t>
  </si>
  <si>
    <t>IEPC-5151-P-2203-01</t>
  </si>
  <si>
    <t>TABLETA</t>
  </si>
  <si>
    <t xml:space="preserve"> TABLET Y FUNDA CON TECLADO</t>
  </si>
  <si>
    <t>IEPC-5151-PHBGT28176</t>
  </si>
  <si>
    <t>MOD. LASERJET ENTERPRISE M506DN, 45 PPM, PROCESADOR 1.2 GHZ, USB 2.0, ETHERNET 10/100/1000 BASE-T, 100-127 VAC, 60 HZ</t>
  </si>
  <si>
    <t>PHBGT28176</t>
  </si>
  <si>
    <t>IEPC-5151-PHBGT28185</t>
  </si>
  <si>
    <t>PHBGT28185</t>
  </si>
  <si>
    <t>IEPC-5151-PHBGT28529</t>
  </si>
  <si>
    <t>PHBGT28529</t>
  </si>
  <si>
    <t>IEPC-5151-PHBGT28170</t>
  </si>
  <si>
    <t>PHBGT28170</t>
  </si>
  <si>
    <t>IEPC-5151-PHBGT28191</t>
  </si>
  <si>
    <t>PHBGT28191</t>
  </si>
  <si>
    <t>IEPC-5151-PHBGT28528</t>
  </si>
  <si>
    <t>PHBGT28528</t>
  </si>
  <si>
    <t>IEPC-5151-PHBGT28171</t>
  </si>
  <si>
    <t>PHBGT28171</t>
  </si>
  <si>
    <t>IEPC-5151-PHBGT28532</t>
  </si>
  <si>
    <t>PHBGT28532</t>
  </si>
  <si>
    <t>IEPC-5151-PHBGT28537</t>
  </si>
  <si>
    <t>PHBGT28537</t>
  </si>
  <si>
    <t>IEPC-5151-PHBGT28182</t>
  </si>
  <si>
    <t>PHBGT28182</t>
  </si>
  <si>
    <t>IEPC-5151-CN8B8JY0B7</t>
  </si>
  <si>
    <t>HP 477DW LASER COLOR</t>
  </si>
  <si>
    <t>CN8B8JY0B7</t>
  </si>
  <si>
    <t>IEPC-5151-CN8B3JY00Y</t>
  </si>
  <si>
    <t>CN8B3JY00Y</t>
  </si>
  <si>
    <t>IEPC-5151-CN8B3JY013</t>
  </si>
  <si>
    <t>CN8B3JY013</t>
  </si>
  <si>
    <t>IEPC-5151-CN8B3JY014</t>
  </si>
  <si>
    <t>CN8B3JY014</t>
  </si>
  <si>
    <t>IEPC-5151-CN8B3JY016</t>
  </si>
  <si>
    <t>CN8B3JY016</t>
  </si>
  <si>
    <t>IEPC-5151-CN8B3JY01G</t>
  </si>
  <si>
    <t>CN8B3JY01G</t>
  </si>
  <si>
    <t>IEPC-5151-CN8B3JY09J</t>
  </si>
  <si>
    <t>CN8B3JY09J</t>
  </si>
  <si>
    <t>IEPC-5151-CN8B3JY0B6</t>
  </si>
  <si>
    <t>CN8B3JY0B6</t>
  </si>
  <si>
    <t>IEPC-5151-CN8B3JY0B7</t>
  </si>
  <si>
    <t>CN8B3JY0B7</t>
  </si>
  <si>
    <t>IEPC-5151-CN8B3JY0BF</t>
  </si>
  <si>
    <t>CN8B3JY0BF</t>
  </si>
  <si>
    <t>IEPC-5151-CN8B3JY0BW</t>
  </si>
  <si>
    <t>CN8B3JY0BW</t>
  </si>
  <si>
    <t>IEPC-5151-CN8B3JY0C6</t>
  </si>
  <si>
    <t>CN8B3JY0C6</t>
  </si>
  <si>
    <t>IEPC-5151-CN8B3JY0C8</t>
  </si>
  <si>
    <t>CN8B3JY0C8</t>
  </si>
  <si>
    <t>IEPC-5151-CN8B3JY0CC</t>
  </si>
  <si>
    <t>CN8B3JY0CC</t>
  </si>
  <si>
    <t>IEPC-5151-CN8B3JY0CF</t>
  </si>
  <si>
    <t>CN8B3JY0CF</t>
  </si>
  <si>
    <t>IEPC-5151-CN8B3JY0CN</t>
  </si>
  <si>
    <t>CN8B3JY0CN</t>
  </si>
  <si>
    <t>IEPC-5151-CN8B3JY0CR</t>
  </si>
  <si>
    <t>CN8B3JY0CR</t>
  </si>
  <si>
    <t>IEPC-5151-CN8B3JY0JP</t>
  </si>
  <si>
    <t>CN8B3JY0JP</t>
  </si>
  <si>
    <t>IEPC-5151-CN8B3JY0JS</t>
  </si>
  <si>
    <t>CN8B3JY0JS</t>
  </si>
  <si>
    <t>IEPC-5151-CN8B3JY0JT</t>
  </si>
  <si>
    <t>CN8B3JY0JT</t>
  </si>
  <si>
    <t>IEPC-5151-CN8B3JY0JX</t>
  </si>
  <si>
    <t>CN8B3JY0JX</t>
  </si>
  <si>
    <t>IEPC-5151-CN8B3JY0JY</t>
  </si>
  <si>
    <t>CN8B3JY0JY</t>
  </si>
  <si>
    <t>IEPC-5151-CN8B3JY0K0</t>
  </si>
  <si>
    <t>CN8B3JY0K0</t>
  </si>
  <si>
    <t>IEPC-5151-CN8B3JY0K1</t>
  </si>
  <si>
    <t>CN8B3JY0K1</t>
  </si>
  <si>
    <t>IEPC-5151-CN8B3JY0K3</t>
  </si>
  <si>
    <t>CN8B3JY0K3</t>
  </si>
  <si>
    <t>IEPC-5151-CN8B3JY0K7</t>
  </si>
  <si>
    <t>CN8B3JY0K7</t>
  </si>
  <si>
    <t>IEPC-5151-CN8B3JY0KG</t>
  </si>
  <si>
    <t>CN8B3JY0KG</t>
  </si>
  <si>
    <t>IEPC-5151-CN8B3JY0KH</t>
  </si>
  <si>
    <t>CN8B3JY0KH</t>
  </si>
  <si>
    <t>IEPC-5151-CN89TJX133</t>
  </si>
  <si>
    <t>CN89TJX133</t>
  </si>
  <si>
    <t>IEPC-5151-P-2204-01</t>
  </si>
  <si>
    <t>CN88PHY0XB</t>
  </si>
  <si>
    <t>IEPC-5151-P-2207-01</t>
  </si>
  <si>
    <t>DISCO DURO</t>
  </si>
  <si>
    <t xml:space="preserve"> DISCOS DUROS 2.4 TB SAS 10K LUCAS PEDEMONTI</t>
  </si>
  <si>
    <t>IEPC-5151-P-2209-01</t>
  </si>
  <si>
    <t>NOBREAK</t>
  </si>
  <si>
    <t xml:space="preserve"> 90 NOBREAK FORTICUS TECH</t>
  </si>
  <si>
    <t>IEPC-5151-P-2210-01</t>
  </si>
  <si>
    <t>IEPC-5151-P-2211-01</t>
  </si>
  <si>
    <t>IEPC-5151-P-2212-01</t>
  </si>
  <si>
    <t>IEPC-5151-P-2213-01</t>
  </si>
  <si>
    <t>IEPC-5151-P-2214-01</t>
  </si>
  <si>
    <t>IEPC-5151-P-2215-01</t>
  </si>
  <si>
    <t>IEPC-5151-P-2216-01</t>
  </si>
  <si>
    <t>IEPC-5151-P-2217-01</t>
  </si>
  <si>
    <t>IEPC-5151-P-2218-01</t>
  </si>
  <si>
    <t>IEPC-5151-P-2219-01</t>
  </si>
  <si>
    <t>IEPC-5151-P-2220-01</t>
  </si>
  <si>
    <t>IEPC-5151-P-2221-01</t>
  </si>
  <si>
    <t>IEPC-5151-P-2222-01</t>
  </si>
  <si>
    <t>IEPC-5151-P-2223-01</t>
  </si>
  <si>
    <t>IEPC-5151-P-2224-01</t>
  </si>
  <si>
    <t>IEPC-5151-P-2225-01</t>
  </si>
  <si>
    <t>IEPC-5151-P-2226-01</t>
  </si>
  <si>
    <t>IEPC-5151-P-2227-01</t>
  </si>
  <si>
    <t>IEPC-5151-P-2228-01</t>
  </si>
  <si>
    <t>IEPC-5151-P-2229-01</t>
  </si>
  <si>
    <t>IEPC-5151-P-2230-01</t>
  </si>
  <si>
    <t>IEPC-5151-P-2231-01</t>
  </si>
  <si>
    <t>IEPC-5151-P-2232-01</t>
  </si>
  <si>
    <t>IEPC-5151-P-2233-01</t>
  </si>
  <si>
    <t>IEPC-5151-P-2234-01</t>
  </si>
  <si>
    <t>IEPC-5151-P-2235-01</t>
  </si>
  <si>
    <t>IEPC-5151-P-2236-01</t>
  </si>
  <si>
    <t>IEPC-5151-P-2237-01</t>
  </si>
  <si>
    <t>IEPC-5151-P-2238-01</t>
  </si>
  <si>
    <t>IEPC-5151-P-2239-01</t>
  </si>
  <si>
    <t>IEPC-5151-P-2240-01</t>
  </si>
  <si>
    <t>IEPC-5151-P-2241-01</t>
  </si>
  <si>
    <t>IEPC-5151-P-2242-01</t>
  </si>
  <si>
    <t>IEPC-5151-P-2243-01</t>
  </si>
  <si>
    <t>IEPC-5151-P-2244-01</t>
  </si>
  <si>
    <t>IEPC-5151-P-2245-01</t>
  </si>
  <si>
    <t>IEPC-5151-P-2246-01</t>
  </si>
  <si>
    <t>IEPC-5151-P-2247-01</t>
  </si>
  <si>
    <t>IEPC-5151-P-2248-01</t>
  </si>
  <si>
    <t>IEPC-5151-P-2249-01</t>
  </si>
  <si>
    <t>IEPC-5151-P-2250-01</t>
  </si>
  <si>
    <t>IEPC-5151-P-2251-01</t>
  </si>
  <si>
    <t>IEPC-5151-P-2252-01</t>
  </si>
  <si>
    <t>IEPC-5151-P-2253-01</t>
  </si>
  <si>
    <t>IEPC-5151-P-2254-01</t>
  </si>
  <si>
    <t>IEPC-5151-P-2255-01</t>
  </si>
  <si>
    <t>IEPC-5151-P-2256-01</t>
  </si>
  <si>
    <t>IEPC-5151-P-2257-01</t>
  </si>
  <si>
    <t>IEPC-5151-P-2258-01</t>
  </si>
  <si>
    <t>IEPC-5151-P-2259-01</t>
  </si>
  <si>
    <t>IEPC-5151-P-2260-01</t>
  </si>
  <si>
    <t>IEPC-5151-P-2261-01</t>
  </si>
  <si>
    <t>IEPC-5151-P-2262-01</t>
  </si>
  <si>
    <t>IEPC-5151-P-2263-01</t>
  </si>
  <si>
    <t>IEPC-5151-P-2264-01</t>
  </si>
  <si>
    <t>IEPC-5151-P-2265-01</t>
  </si>
  <si>
    <t>IEPC-5151-P-2266-01</t>
  </si>
  <si>
    <t>IEPC-5151-P-2267-01</t>
  </si>
  <si>
    <t>IEPC-5151-P-2268-01</t>
  </si>
  <si>
    <t>IEPC-5151-P-2269-01</t>
  </si>
  <si>
    <t>IEPC-5151-P-2270-01</t>
  </si>
  <si>
    <t>IEPC-5151-P-2271-01</t>
  </si>
  <si>
    <t>IEPC-5151-P-2272-01</t>
  </si>
  <si>
    <t>IEPC-5151-P-2273-01</t>
  </si>
  <si>
    <t>IEPC-5151-P-2274-01</t>
  </si>
  <si>
    <t>IEPC-5151-P-2275-01</t>
  </si>
  <si>
    <t>IEPC-5151-P-2276-01</t>
  </si>
  <si>
    <t>IEPC-5151-P-2277-01</t>
  </si>
  <si>
    <t>IEPC-5151-P-2278-01</t>
  </si>
  <si>
    <t>IEPC-5151-P-2279-01</t>
  </si>
  <si>
    <t>IEPC-5151-P-2280-01</t>
  </si>
  <si>
    <t>IEPC-5151-P-2281-01</t>
  </si>
  <si>
    <t>IEPC-5151-P-2282-01</t>
  </si>
  <si>
    <t>IEPC-5151-P-2283-01</t>
  </si>
  <si>
    <t>IEPC-5151-P-2284-01</t>
  </si>
  <si>
    <t>IEPC-5151-P-2285-01</t>
  </si>
  <si>
    <t>IEPC-5151-P-2286-01</t>
  </si>
  <si>
    <t>IEPC-5151-P-2287-01</t>
  </si>
  <si>
    <t>IEPC-5151-P-2288-01</t>
  </si>
  <si>
    <t>IEPC-5151-P-2289-01</t>
  </si>
  <si>
    <t>IEPC-5151-P-2290-01</t>
  </si>
  <si>
    <t>IEPC-5151-P-2291-01</t>
  </si>
  <si>
    <t>IEPC-5151-P-2292-01</t>
  </si>
  <si>
    <t>IEPC-5151-P-2293-01</t>
  </si>
  <si>
    <t>IEPC-5151-P-2294-01</t>
  </si>
  <si>
    <t>IEPC-5151-P-2295-01</t>
  </si>
  <si>
    <t>IEPC-5151-P-2296-01</t>
  </si>
  <si>
    <t>IEPC-5151-P-2297-01</t>
  </si>
  <si>
    <t>IEPC-5151-P-2298-01</t>
  </si>
  <si>
    <t>IEPC-5151-P-2299-01</t>
  </si>
  <si>
    <t>TELEFONO</t>
  </si>
  <si>
    <t>TELEFONOS UNILINEA ALAMB FORTICUS TECH SA DE CV</t>
  </si>
  <si>
    <t>IEPC-5151-P-2301-01</t>
  </si>
  <si>
    <t xml:space="preserve"> IMPRESORA PORTATIL HP FRANCISCO RIOS</t>
  </si>
  <si>
    <t>IEPC-5151-P-2318-01</t>
  </si>
  <si>
    <t xml:space="preserve"> IMP Y ROLLO TERMICO CESAR AREVALO SEPULVEDA</t>
  </si>
  <si>
    <t>IEPC-5151-P-2323-01</t>
  </si>
  <si>
    <t xml:space="preserve"> IMPRESORA EPSON ALYA SOLUCIONES S DE RL DE CV</t>
  </si>
  <si>
    <t>IEPC-5151-P-2324-01</t>
  </si>
  <si>
    <t xml:space="preserve">TABLETAS GRAFICAS WACON LUCAS ROBERTO PEDEMONTI </t>
  </si>
  <si>
    <t>IEPC-5151-P-2325-01</t>
  </si>
  <si>
    <t>PUNTOS ACCESO</t>
  </si>
  <si>
    <t xml:space="preserve"> PUNTOS DE ACCESO RED INAL COMERCIALIZADORA MOBA PROFESIONAL DE OCC S DE RL DE CV</t>
  </si>
  <si>
    <t>IEPC-5151-P-2327-01</t>
  </si>
  <si>
    <t xml:space="preserve"> TABLETAS SIST ANDROID LUCAS ROBERTO PEDEMONTI</t>
  </si>
  <si>
    <t>IEPC-5151-P-0-01</t>
  </si>
  <si>
    <t xml:space="preserve"> SWITCH Y ROUTER PARA INSTAL RED COMERCIALIZADORA MOBA PROFESIONAL DE OCC S DE RL DE CV</t>
  </si>
  <si>
    <t xml:space="preserve"> IMPR CINTAS Y ETIQU FRANCISCO JAVIER RIOS LOPEZ</t>
  </si>
  <si>
    <t>IEPC-5151-SPF22X5D2</t>
  </si>
  <si>
    <t>THINKPAD E15 G2</t>
  </si>
  <si>
    <t>SPF22X5D2</t>
  </si>
  <si>
    <t>IEPC-5151-SPF22VS78</t>
  </si>
  <si>
    <t>SPF22VS78</t>
  </si>
  <si>
    <t>IEPC-5151-SPF22WNMY</t>
  </si>
  <si>
    <t>SPF22WNMY</t>
  </si>
  <si>
    <t>IEPC-5151-SPF22W90Q</t>
  </si>
  <si>
    <t>SPF22W90Q</t>
  </si>
  <si>
    <t>IEPC-5151-SPF22W006</t>
  </si>
  <si>
    <t>SPF22W006</t>
  </si>
  <si>
    <t>IEPC-5151-SPF22X5DT</t>
  </si>
  <si>
    <t>SPF22X5DT</t>
  </si>
  <si>
    <t>IEPC-5151-SPF22VPYL</t>
  </si>
  <si>
    <t>SPF22VPYL</t>
  </si>
  <si>
    <t>IEPC-5151-SPF22VS9P</t>
  </si>
  <si>
    <t>SPF22VS9P</t>
  </si>
  <si>
    <t>IEPC-5151-SPF23RV9Q</t>
  </si>
  <si>
    <t>SPF23RV9Q</t>
  </si>
  <si>
    <t>SPF22VXQT</t>
  </si>
  <si>
    <t>IEPC-5151-P-2329-01</t>
  </si>
  <si>
    <t>COMPUTADORA IMAC CUANTICO DATA</t>
  </si>
  <si>
    <t>IEPC-5151-P-2330-01</t>
  </si>
  <si>
    <t>IEPC-5151-P-2331-01</t>
  </si>
  <si>
    <t>IEPC-5151-P-2332-01</t>
  </si>
  <si>
    <t>IEPC-5151-P-2333-01</t>
  </si>
  <si>
    <t xml:space="preserve"> DISCO DURO HITACHI 60 GB</t>
  </si>
  <si>
    <t>IEPC-5151-P--01</t>
  </si>
  <si>
    <t>IMAC 27 RETINA 5K</t>
  </si>
  <si>
    <t>MEMORIA</t>
  </si>
  <si>
    <t>MEMORIA KINGSTON 4GB</t>
  </si>
  <si>
    <t>LECTOR</t>
  </si>
  <si>
    <t xml:space="preserve"> LEC GRAB USB DVPRO SA DE CV</t>
  </si>
  <si>
    <t>SBAC-US30</t>
  </si>
  <si>
    <t>IEPC-5151-P-8568-01</t>
  </si>
  <si>
    <t>RIREWALL</t>
  </si>
  <si>
    <t xml:space="preserve"> EQPO SEG PERIMETRAL FIREWALL</t>
  </si>
  <si>
    <t xml:space="preserve"> LECTOR CÓDIGO BARRAS </t>
  </si>
  <si>
    <t>IMPRESORA EPSON ADMON CYBERPUERTA SA DE CV</t>
  </si>
  <si>
    <t>43212100</t>
  </si>
  <si>
    <t>IEPC-5151-P-2334-04</t>
  </si>
  <si>
    <t>TELEF MOVIL PREP RADIOMOVIL DIPSA SA DE CV</t>
  </si>
  <si>
    <t>83111603</t>
  </si>
  <si>
    <t>IEPC-5151-P-2335-01</t>
  </si>
  <si>
    <t>IMPRESORA MULTIFUNCIONAL HP COMPUCAD</t>
  </si>
  <si>
    <t>D3Q20C</t>
  </si>
  <si>
    <t>IEPC-5151-P-2336-01</t>
  </si>
  <si>
    <t>IEPC-5151-P-2337-01</t>
  </si>
  <si>
    <t>IEPC-5151-P-2338-01</t>
  </si>
  <si>
    <t>IEPC-5151-P-2339-01</t>
  </si>
  <si>
    <t>IEPC-5151-P-2340-01</t>
  </si>
  <si>
    <t>IEPC-5151-P-2341-01</t>
  </si>
  <si>
    <t>IEPC-5151-P-2342-01</t>
  </si>
  <si>
    <t>IEPC-5151-P-2343-01</t>
  </si>
  <si>
    <t>IEPC-5151-P-2344-01</t>
  </si>
  <si>
    <t>IEPC-5151-P-2345-01</t>
  </si>
  <si>
    <t>IEPC-5151-P-2346-01</t>
  </si>
  <si>
    <t>IEPC-5151-P-2347-01</t>
  </si>
  <si>
    <t>IEPC-5151-P-2348-01</t>
  </si>
  <si>
    <t>IEPC-5151-P-2349-01</t>
  </si>
  <si>
    <t>IEPC-5151-P-2350-01</t>
  </si>
  <si>
    <t>IEPC-5151-P-2351-01</t>
  </si>
  <si>
    <t>IEPC-5151-P-2352-01</t>
  </si>
  <si>
    <t>IEPC-5151-P-2353-01</t>
  </si>
  <si>
    <t>IEPC-5151-P-2354-01</t>
  </si>
  <si>
    <t>IEPC-5151-P-2355-01</t>
  </si>
  <si>
    <t>IEPC-5151-P-2356-01</t>
  </si>
  <si>
    <t>IEPC-5151-P-2357-01</t>
  </si>
  <si>
    <t>IEPC-5151-P-2358-01</t>
  </si>
  <si>
    <t>IEPC-5151-P-2359-01</t>
  </si>
  <si>
    <t>IEPC-5151-P-2360-01</t>
  </si>
  <si>
    <t>IEPC-5151-P-2361-01</t>
  </si>
  <si>
    <t>IEPC-5151-P-2362-01</t>
  </si>
  <si>
    <t>IEPC-5151-P-2363-01</t>
  </si>
  <si>
    <t>IEPC-5151-P-2364-01</t>
  </si>
  <si>
    <t>NOBREAK AVANCES TECNICOS</t>
  </si>
  <si>
    <t>39121635</t>
  </si>
  <si>
    <t>IEPC-5151-P-2365-01</t>
  </si>
  <si>
    <t>IEPC-5151-P-2366-01</t>
  </si>
  <si>
    <t>IEPC-5151-P-2367-01</t>
  </si>
  <si>
    <t>IEPC-5151-P-2368-01</t>
  </si>
  <si>
    <t>IEPC-5151-P-2369-01</t>
  </si>
  <si>
    <t>IEPC-5151-P-2370-01</t>
  </si>
  <si>
    <t>IEPC-5151-P-2371-01</t>
  </si>
  <si>
    <t>IEPC-5151-P-2372-01</t>
  </si>
  <si>
    <t>IEPC-5151-P-2373-01</t>
  </si>
  <si>
    <t>IEPC-5151-P-2374-01</t>
  </si>
  <si>
    <t>IEPC-5151-P-2375-01</t>
  </si>
  <si>
    <t>IEPC-5151-P-2376-01</t>
  </si>
  <si>
    <t>IEPC-5151-P-2377-01</t>
  </si>
  <si>
    <t>IEPC-5151-P-2378-01</t>
  </si>
  <si>
    <t>IEPC-5151-P-2379-01</t>
  </si>
  <si>
    <t>IEPC-5151-P-2380-01</t>
  </si>
  <si>
    <t>IEPC-5151-P-2381-01</t>
  </si>
  <si>
    <t>IEPC-5151-P-2382-01</t>
  </si>
  <si>
    <t>IEPC-5151-P-2383-01</t>
  </si>
  <si>
    <t>IEPC-5151-P-2384-01</t>
  </si>
  <si>
    <t>IEPC-5151-P-2385-01</t>
  </si>
  <si>
    <t>IEPC-5151-P-2386-01</t>
  </si>
  <si>
    <t>IEPC-5151-P-2387-01</t>
  </si>
  <si>
    <t>IEPC-5151-P-2388-01</t>
  </si>
  <si>
    <t>IEPC-5151-P-2389-01</t>
  </si>
  <si>
    <t>IEPC-5151-P-2390-01</t>
  </si>
  <si>
    <t>IEPC-5151-P-2391-01</t>
  </si>
  <si>
    <t>IEPC-5151-P-2392-01</t>
  </si>
  <si>
    <t>IEPC-5151-P-2393-01</t>
  </si>
  <si>
    <t>IEPC-5151-P-2394-01</t>
  </si>
  <si>
    <t>IEPC-5151-P-2395-01</t>
  </si>
  <si>
    <t>IEPC-5151-P-2396-01</t>
  </si>
  <si>
    <t>IEPC-5151-P-2397-01</t>
  </si>
  <si>
    <t>IEPC-5151-P-2398-01</t>
  </si>
  <si>
    <t xml:space="preserve"> EQUIPOS DE DISEÑO</t>
  </si>
  <si>
    <t>C02Y3044J1GP/ BC02Y3048J1GP/ C02Y309HJ1GP</t>
  </si>
  <si>
    <t>IEPC-5151-P-2399-01</t>
  </si>
  <si>
    <t>IEPC-5151-P-2400-01</t>
  </si>
  <si>
    <t>IEPC-5151-PHBGT28594</t>
  </si>
  <si>
    <t>PHBGT28594</t>
  </si>
  <si>
    <t>IEPC-5151-PHBGT28177</t>
  </si>
  <si>
    <t>PHBGT28177</t>
  </si>
  <si>
    <t>IEPC-5151-PHBGT28178</t>
  </si>
  <si>
    <t>PHBGT28178</t>
  </si>
  <si>
    <t>IEPC-5151-PHBGT28590</t>
  </si>
  <si>
    <t>PHBGT28590</t>
  </si>
  <si>
    <t>IEPC-5151-PHBGT28181</t>
  </si>
  <si>
    <t>PHBGT28181</t>
  </si>
  <si>
    <t>IEPC-5151-PHBGT28535</t>
  </si>
  <si>
    <t>PHBGT28535</t>
  </si>
  <si>
    <t>IEPC-5151-PHBGT28536</t>
  </si>
  <si>
    <t>PHBGT28536</t>
  </si>
  <si>
    <t>IEPC-5151-PHBGT28179</t>
  </si>
  <si>
    <t>PHBGT28179</t>
  </si>
  <si>
    <t>IEPC-5151-PHBGT28531</t>
  </si>
  <si>
    <t>PHBGT28531</t>
  </si>
  <si>
    <t>IEPC-5151-PHBGT28533</t>
  </si>
  <si>
    <t>PHBGT28533</t>
  </si>
  <si>
    <t>IEPC-5151-PHBGT28187</t>
  </si>
  <si>
    <t>PHBGT28187</t>
  </si>
  <si>
    <t>IEPC-5151-PHBGT28184</t>
  </si>
  <si>
    <t>PHBGT28184</t>
  </si>
  <si>
    <t>IEPC-5151-PHBGT28581</t>
  </si>
  <si>
    <t>PHBGT28581</t>
  </si>
  <si>
    <t>IEPC-5151-PHBGT28144</t>
  </si>
  <si>
    <t>PHBGT28144</t>
  </si>
  <si>
    <t>IEPC-5151-PHBGT28188</t>
  </si>
  <si>
    <t>PHBGT28188</t>
  </si>
  <si>
    <t>IEPC-5151-PHBGT28183</t>
  </si>
  <si>
    <t>PHBGT28183</t>
  </si>
  <si>
    <t>IEPC-5151-PHBGT28189</t>
  </si>
  <si>
    <t>PHBGT28189</t>
  </si>
  <si>
    <t>IEPC-5151-PHBGT28534</t>
  </si>
  <si>
    <t>PHBGT28534</t>
  </si>
  <si>
    <t>IEPC-5151-PHBGQ64585</t>
  </si>
  <si>
    <t>PHBGQ64585</t>
  </si>
  <si>
    <t>IEPC-5151-PHBGT28526</t>
  </si>
  <si>
    <t>PHBGT28526</t>
  </si>
  <si>
    <t>IEPC-5151-PHBGT28492</t>
  </si>
  <si>
    <t>PHBGT28492</t>
  </si>
  <si>
    <t>IEPC-5151-PHBGT28186</t>
  </si>
  <si>
    <t>PHBGT28186</t>
  </si>
  <si>
    <t>IEPC-5151-PHBGT28530</t>
  </si>
  <si>
    <t>PHBGT28530</t>
  </si>
  <si>
    <t>IEPC-5151-PHBGT28595</t>
  </si>
  <si>
    <t>PHBGT28595</t>
  </si>
  <si>
    <t>IEPC-5151-PHBGT24751</t>
  </si>
  <si>
    <t>PHBGT24751</t>
  </si>
  <si>
    <t>IEPC-5151-PHBGT28592</t>
  </si>
  <si>
    <t>PHBGT28592</t>
  </si>
  <si>
    <t>IEPC-5151-PHBGT28180</t>
  </si>
  <si>
    <t>PHBGT28180</t>
  </si>
  <si>
    <t>IEPC-5151-P-2402-01</t>
  </si>
  <si>
    <t>TABLETS CONSEJEROS ALEJANDRA MAGAÑA</t>
  </si>
  <si>
    <t>LLLSOFOK0001.1</t>
  </si>
  <si>
    <t>IEPC-5151-P-2403-01</t>
  </si>
  <si>
    <t>EQUIPO UNIFICADA</t>
  </si>
  <si>
    <t xml:space="preserve"> EQUIPO PORTÁTIL INFRAESTRUCTURA UNIFICADA</t>
  </si>
  <si>
    <t>LLLSOFOK0001.2</t>
  </si>
  <si>
    <t>IEPC-5151-P-2404-01</t>
  </si>
  <si>
    <t>LLLSOFOK0001.3</t>
  </si>
  <si>
    <t>IEPC-5151-P-2405-01</t>
  </si>
  <si>
    <t>LLLSOFOK0001.4</t>
  </si>
  <si>
    <t>IEPC-5151-P-2406-01</t>
  </si>
  <si>
    <t>EQ CÓMPUTO ALTO RENDIMIENTO INFRAESTRUCTURA UNIF</t>
  </si>
  <si>
    <t>LLLSOFOK0001.5</t>
  </si>
  <si>
    <t>IEPC-5151-P-2407-01</t>
  </si>
  <si>
    <t xml:space="preserve"> TABLETA P/APLICACIÓN MÓVIL IOS CON FUNDA INFRA UNIF</t>
  </si>
  <si>
    <t>LLLSOFOK0001.6</t>
  </si>
  <si>
    <t>IEPC-5151-P-2408-01</t>
  </si>
  <si>
    <t xml:space="preserve"> LAPTOP- F-5020</t>
  </si>
  <si>
    <t>LLLSOFOK0001.7</t>
  </si>
  <si>
    <t>IEPC-5151-P-2409-01</t>
  </si>
  <si>
    <t xml:space="preserve"> IMPRESORA. F-5309</t>
  </si>
  <si>
    <t>LLLSOFOK0001.8</t>
  </si>
  <si>
    <t>IEPC-5151-P-1212-01</t>
  </si>
  <si>
    <t xml:space="preserve">PLOTTER HP </t>
  </si>
  <si>
    <t>LKLSKDFIIR4444558</t>
  </si>
  <si>
    <t>IEPC-5151-P-8558-04</t>
  </si>
  <si>
    <t xml:space="preserve"> AC03/CAE/03-03-15 SWITCHES CIS</t>
  </si>
  <si>
    <t>FDO1906E0W4</t>
  </si>
  <si>
    <t>IEPC-5151-P-8559-04</t>
  </si>
  <si>
    <t>IEPC-5151-P-8560-04</t>
  </si>
  <si>
    <t>IEPC-5151-P-8561-04</t>
  </si>
  <si>
    <t>IEPC-5151-P-8562-04</t>
  </si>
  <si>
    <t>IEPC-5151-P-8563-04</t>
  </si>
  <si>
    <t>IEPC-5151-P-8564-04</t>
  </si>
  <si>
    <t>IEPC-5151-P-8565-04</t>
  </si>
  <si>
    <t>IEPC-5151-P-8566-04</t>
  </si>
  <si>
    <t>IEPC-5151-P-8567-04</t>
  </si>
  <si>
    <t>SERVIDOR</t>
  </si>
  <si>
    <t>LLLSOFOK0001.9</t>
  </si>
  <si>
    <t>IEPC-5151-P-2413-04</t>
  </si>
  <si>
    <t xml:space="preserve"> 1 IMP. PORTATIL HP INALAMB. BL</t>
  </si>
  <si>
    <t>CN551A</t>
  </si>
  <si>
    <t>IEPC-5151-P-2414-04</t>
  </si>
  <si>
    <t xml:space="preserve"> 1 IMPRESORA MULTIFUNCIONAL HP </t>
  </si>
  <si>
    <t>CC436A</t>
  </si>
  <si>
    <t>IEPC-5151-P-8569-04</t>
  </si>
  <si>
    <t>MATERIAL</t>
  </si>
  <si>
    <t xml:space="preserve"> MATERIAL DE COMPUTO AC02/CAE/1</t>
  </si>
  <si>
    <t xml:space="preserve">USE514N0WC/ USE514N0WD/ 2S6512C031/ </t>
  </si>
  <si>
    <t>IEPC-5151-P-2415-04</t>
  </si>
  <si>
    <t>TABLET IPAD</t>
  </si>
  <si>
    <t>J3036S4METV.01</t>
  </si>
  <si>
    <t>IEPC-5151-P-2416-04</t>
  </si>
  <si>
    <t>IMPRESORA HP</t>
  </si>
  <si>
    <t>J3036S4METV.02</t>
  </si>
  <si>
    <t>IEPC-5151-P-2417-04</t>
  </si>
  <si>
    <t>SERVIDORES DELL</t>
  </si>
  <si>
    <t>DELL.PE.R710/ DELL.RACK.4220/ DELL.KVM.2162DS</t>
  </si>
  <si>
    <t>IEPC-5151-P-2418-04</t>
  </si>
  <si>
    <t>IEPC-5151-P-2419-04</t>
  </si>
  <si>
    <t>DELL 4220 RACK</t>
  </si>
  <si>
    <t>IEPC-5151-P-2420-04</t>
  </si>
  <si>
    <t>KVM</t>
  </si>
  <si>
    <t xml:space="preserve">DELL KVM </t>
  </si>
  <si>
    <t>IEPC-5151-P-8570-04</t>
  </si>
  <si>
    <t>URNAS</t>
  </si>
  <si>
    <t>URNAS ELECT. AC06/CAE/06-10-11</t>
  </si>
  <si>
    <t>J3036S4METV.03</t>
  </si>
  <si>
    <t>IEPC-5151-P-2422-04</t>
  </si>
  <si>
    <t xml:space="preserve"> IMPRESORA MATRIZ DE PUNTO</t>
  </si>
  <si>
    <t>J3036S4METV.04</t>
  </si>
  <si>
    <t>IEPC-5151-P-8571-04</t>
  </si>
  <si>
    <t>TARJETA CONTROL DE UPS</t>
  </si>
  <si>
    <t>J3036S4METV.05</t>
  </si>
  <si>
    <t>IEPC-5151-P-2421-04</t>
  </si>
  <si>
    <t>J3036PJKETV.06</t>
  </si>
  <si>
    <t>IEPC-5151-P-8572-04</t>
  </si>
  <si>
    <t>FUNDA IPAD</t>
  </si>
  <si>
    <t>NO TENGO DATO EN MIS SISTEMAS</t>
  </si>
  <si>
    <t>IEPC-5151-P-2423-04</t>
  </si>
  <si>
    <t xml:space="preserve"> 1 TABLET IPAD PARA COMUNICACIO</t>
  </si>
  <si>
    <t>COF0027</t>
  </si>
  <si>
    <t>IEPC-5151-P-2424-04</t>
  </si>
  <si>
    <t>IMPRESORA SEMI INDUSTRIAL</t>
  </si>
  <si>
    <t>IEPC-5151-P-2425-04</t>
  </si>
  <si>
    <t>IEPC-5151-P-8573-04</t>
  </si>
  <si>
    <t xml:space="preserve"> 1 DISCO DURO DE ALMACENAMIENTO</t>
  </si>
  <si>
    <t>301511U</t>
  </si>
  <si>
    <t>IEPC-5151-P-2426-04</t>
  </si>
  <si>
    <t xml:space="preserve"> TABLET PARA PRUEBAS DE FACTIBILIDAD URNA ELECTRONICA.</t>
  </si>
  <si>
    <t>J3036S4METV.07</t>
  </si>
  <si>
    <t>IEPC-5151-P-2427-04</t>
  </si>
  <si>
    <t>TABLE MEEXBOX P/ PRUEBAS E INTEGRACION DE URNAS ELEC.</t>
  </si>
  <si>
    <t>10CPE2005150</t>
  </si>
  <si>
    <t>IEPC-5151-P-2428-04</t>
  </si>
  <si>
    <t>EQ. MEEXBOX  P/PROTOTIPO DE URNA ELEC. 4TA. GENERACION</t>
  </si>
  <si>
    <t>10CPE2005137</t>
  </si>
  <si>
    <t>IEPC-5151-P-2429-04</t>
  </si>
  <si>
    <t xml:space="preserve"> 1 IMPRESORA MULTIFUNCIONAL. F-</t>
  </si>
  <si>
    <t>J3036S4METV.08</t>
  </si>
  <si>
    <t>IEPC-5151-P-2430-04</t>
  </si>
  <si>
    <t xml:space="preserve"> IMPRESORA MULTIFUNCIONAL. F-</t>
  </si>
  <si>
    <t>IEPC-5151-P-2431-04</t>
  </si>
  <si>
    <t>IEPC-5151-P-2432-04</t>
  </si>
  <si>
    <t>IEPC-5151-JHDDFE54448000.1</t>
  </si>
  <si>
    <t>SCANER DIGITAL KODAK AÑO 2006</t>
  </si>
  <si>
    <t>SCANER</t>
  </si>
  <si>
    <t>JHDDFE54448000.1</t>
  </si>
  <si>
    <t>IEPC-5151-KKJDF002000.1</t>
  </si>
  <si>
    <t>TARJETA DE MEMORIA</t>
  </si>
  <si>
    <t>TARJETAS RAS DIALFIRE</t>
  </si>
  <si>
    <t>KKJDF002000.1</t>
  </si>
  <si>
    <t>IEPC-5151-KKJDF002000.2</t>
  </si>
  <si>
    <t>KKJDF002000.2</t>
  </si>
  <si>
    <t>IEPC-5151-KKJDF002000.3</t>
  </si>
  <si>
    <t>KKJDF002000.3</t>
  </si>
  <si>
    <t>IEPC-5151-KKJDF002000.4</t>
  </si>
  <si>
    <t>KKJDF002000.4</t>
  </si>
  <si>
    <t>IEPC-5151-KKJDF002000.5</t>
  </si>
  <si>
    <t>KKJDF002000.5</t>
  </si>
  <si>
    <t>IEPC-5151-UE00100</t>
  </si>
  <si>
    <t>Urna electrónica con pantalla táctil 12 pulgadas, display trasero led de 20 caracteres, impresora térmica, unidad de procesamiento y sistema de alimentación y respaldo de energía.</t>
  </si>
  <si>
    <t>IEPC-5151-UE00118</t>
  </si>
  <si>
    <t>IEPC-5151-UE00185</t>
  </si>
  <si>
    <t>IEPC-5151-UE00213</t>
  </si>
  <si>
    <t>IEPC-5151-UE00216</t>
  </si>
  <si>
    <t>IEPC-5151-UE00287</t>
  </si>
  <si>
    <t>IEPC-5151-UE00288</t>
  </si>
  <si>
    <t>IEPC-5151-UE00303</t>
  </si>
  <si>
    <t>IEPC-5151-UE00318</t>
  </si>
  <si>
    <t>IEPC-5151-UE00385</t>
  </si>
  <si>
    <t>IEPC-5151-UE00428</t>
  </si>
  <si>
    <t>IEPC-5151-UE00432</t>
  </si>
  <si>
    <t>IEPC-5151-UE00492</t>
  </si>
  <si>
    <t>IEPC-5151-UE00509</t>
  </si>
  <si>
    <t>IEPC-5151-UE00534</t>
  </si>
  <si>
    <t>IEPC-5151-UE00581</t>
  </si>
  <si>
    <t>IEPC-5151-UE00615</t>
  </si>
  <si>
    <t>IEPC-5151-UE00627</t>
  </si>
  <si>
    <t>IEPC-5151-UE00675</t>
  </si>
  <si>
    <t>IEPC-5151-UE00678</t>
  </si>
  <si>
    <t>IEPC-5151-UE00735</t>
  </si>
  <si>
    <t>IEPC-5151-UE00741</t>
  </si>
  <si>
    <t>IEPC-5151-UE00860</t>
  </si>
  <si>
    <t>IEPC-5151-UE00862</t>
  </si>
  <si>
    <t>IEPC-5151-UE00888</t>
  </si>
  <si>
    <t>IEPC-5151-UE00925</t>
  </si>
  <si>
    <t>IEPC-5151-UE00957</t>
  </si>
  <si>
    <t>IEPC-5151-UE00974</t>
  </si>
  <si>
    <t>IEPC-5151-UE01000</t>
  </si>
  <si>
    <t>IEPC-5151-UE01009</t>
  </si>
  <si>
    <t>IEPC-5151-UE01051</t>
  </si>
  <si>
    <t>IEPC-5151-UE01071</t>
  </si>
  <si>
    <t>IEPC-5151-UE01118</t>
  </si>
  <si>
    <t>IEPC-5151-UE01140</t>
  </si>
  <si>
    <t>IEPC-5151-UE01149</t>
  </si>
  <si>
    <t>IEPC-5151-UE01170</t>
  </si>
  <si>
    <t>IEPC-5151-UE00008</t>
  </si>
  <si>
    <t>IEPC-5151-UE00031</t>
  </si>
  <si>
    <t>IEPC-5151-UE00070</t>
  </si>
  <si>
    <t>IEPC-5151-UE00196</t>
  </si>
  <si>
    <t>IEPC-5151-UE00494</t>
  </si>
  <si>
    <t>IEPC-5151-UE00619</t>
  </si>
  <si>
    <t>IEPC-5151-UE00726</t>
  </si>
  <si>
    <t>IEPC-5151-UE00940</t>
  </si>
  <si>
    <t>IEPC-5151-UE01039</t>
  </si>
  <si>
    <t>IEPC-5151-UE00089</t>
  </si>
  <si>
    <t>IEPC-5151-UE00876</t>
  </si>
  <si>
    <t>IEPC-5151-UE00828</t>
  </si>
  <si>
    <t>IEPC-5151-UE00484</t>
  </si>
  <si>
    <t>IEPC-5151-UE00617</t>
  </si>
  <si>
    <t>IEPC-5151-UE00709</t>
  </si>
  <si>
    <t>IEPC-5151-UE00754</t>
  </si>
  <si>
    <t>IEPC-5151-UE01022</t>
  </si>
  <si>
    <t>IEPC-5151-UE010000.1</t>
  </si>
  <si>
    <t>IEPC-5151-UE010000.2</t>
  </si>
  <si>
    <t>IEPC-5151-UE010000.3</t>
  </si>
  <si>
    <t>IEPC-5151-UE010000.4</t>
  </si>
  <si>
    <t>IEPC-5151-UE010000.5</t>
  </si>
  <si>
    <t>IEPC-5151-UE010000.6</t>
  </si>
  <si>
    <t>IEPC-5151-UE010000.7</t>
  </si>
  <si>
    <t>IEPC-5151-UE010000.8</t>
  </si>
  <si>
    <t>IEPC-5151-UE010000.9</t>
  </si>
  <si>
    <t>IEPC-5151-UE010000.10</t>
  </si>
  <si>
    <t>IEPC-5151-UE010000.11</t>
  </si>
  <si>
    <t>IEPC-5151-UE010000.12</t>
  </si>
  <si>
    <t>IEPC-5151-UE010000.13</t>
  </si>
  <si>
    <t>IEPC-5151-UE010000.14</t>
  </si>
  <si>
    <t>IEPC-5151-UE010000.15</t>
  </si>
  <si>
    <t>IEPC-5151-UE010000.16</t>
  </si>
  <si>
    <t>IEPC-5151-UE010000.17</t>
  </si>
  <si>
    <t>IEPC-5151-UE010000.18</t>
  </si>
  <si>
    <t>IEPC-5151-UE010000.19</t>
  </si>
  <si>
    <t>IEPC-5151-UE010000.20</t>
  </si>
  <si>
    <t>IEPC-5151-UE010000.21</t>
  </si>
  <si>
    <t>IEPC-5151-UE010000.22</t>
  </si>
  <si>
    <t>IEPC-5151-UE010000.23</t>
  </si>
  <si>
    <t>IEPC-5151-UE010000.24</t>
  </si>
  <si>
    <t>IEPC-5151-UE010000.25</t>
  </si>
  <si>
    <t>IEPC-5151-UE010000.26</t>
  </si>
  <si>
    <t>IEPC-5151-UE010000.27</t>
  </si>
  <si>
    <t>IEPC-5151-UE010000.28</t>
  </si>
  <si>
    <t>IEPC-5151-UE010000.29</t>
  </si>
  <si>
    <t>IEPC-5151-UE010000.30</t>
  </si>
  <si>
    <t>IEPC-5151-UE010000.31</t>
  </si>
  <si>
    <t>IEPC-5151-UE010000.32</t>
  </si>
  <si>
    <t>IEPC-5151-UE010000.33</t>
  </si>
  <si>
    <t>IEPC-5151-UE010000.34</t>
  </si>
  <si>
    <t>IEPC-5151-UE010000.35</t>
  </si>
  <si>
    <t>IEPC-5151-UE010000.36</t>
  </si>
  <si>
    <t>IEPC-5151-UE010000.37</t>
  </si>
  <si>
    <t>IEPC-5151-UE010000.38</t>
  </si>
  <si>
    <t>IEPC-5151-UE010000.39</t>
  </si>
  <si>
    <t>IEPC-5151-UE010000.40</t>
  </si>
  <si>
    <t>IEPC-5151-UE010000.41</t>
  </si>
  <si>
    <t>IEPC-5151-UE010000.42</t>
  </si>
  <si>
    <t>IEPC-5151-UE010000.43</t>
  </si>
  <si>
    <t>IEPC-5151-UE010000.44</t>
  </si>
  <si>
    <t>IEPC-5151-UE010000.45</t>
  </si>
  <si>
    <t>IEPC-5151-UE010000.46</t>
  </si>
  <si>
    <t>IEPC-5151-UE010000.47</t>
  </si>
  <si>
    <t>IEPC-5151-UE010000.48</t>
  </si>
  <si>
    <t>IEPC-5151-UE010000.49</t>
  </si>
  <si>
    <t>IEPC-5151-UE010000.50</t>
  </si>
  <si>
    <t>IEPC-5151-UE010000.51</t>
  </si>
  <si>
    <t>IEPC-5151-UE010000.52</t>
  </si>
  <si>
    <t>IEPC-5151-UE010000.53</t>
  </si>
  <si>
    <t>IEPC-5151-UE010000.54</t>
  </si>
  <si>
    <t>IEPC-5151-UE010000.55</t>
  </si>
  <si>
    <t>IEPC-5151-UE010000.56</t>
  </si>
  <si>
    <t>IEPC-5151-UE010000.57</t>
  </si>
  <si>
    <t>IEPC-5151-UE010000.58</t>
  </si>
  <si>
    <t>IEPC-5151-UE010000.59</t>
  </si>
  <si>
    <t>IEPC-5151-UE010000.60</t>
  </si>
  <si>
    <t>IEPC-5151-UE010000.61</t>
  </si>
  <si>
    <t>IEPC-5151-UE010000.62</t>
  </si>
  <si>
    <t>IEPC-5151-UE010000.63</t>
  </si>
  <si>
    <t>IEPC-5151-UE010000.64</t>
  </si>
  <si>
    <t>IEPC-5151-UE010000.65</t>
  </si>
  <si>
    <t>IEPC-5151-UE010000.66</t>
  </si>
  <si>
    <t>IEPC-5151-UE010000.67</t>
  </si>
  <si>
    <t>IEPC-5151-UE010000.68</t>
  </si>
  <si>
    <t>IEPC-5151-UE010000.69</t>
  </si>
  <si>
    <t>IEPC-5151-UE010000.70</t>
  </si>
  <si>
    <t>IEPC-5151-UE010000.71</t>
  </si>
  <si>
    <t>IEPC-5151-UE010000.72</t>
  </si>
  <si>
    <t>IEPC-5151-UE010000.73</t>
  </si>
  <si>
    <t>IEPC-5151-UE010000.74</t>
  </si>
  <si>
    <t>IEPC-5151-UE010000.75</t>
  </si>
  <si>
    <t>IEPC-5151-UE010000.76</t>
  </si>
  <si>
    <t>IEPC-5151-UE010000.77</t>
  </si>
  <si>
    <t>IEPC-5151-UE010000.78</t>
  </si>
  <si>
    <t>IEPC-5151-UE010000.79</t>
  </si>
  <si>
    <t>IEPC-5151-UE010000.80</t>
  </si>
  <si>
    <t>IEPC-5151-UE010000.81</t>
  </si>
  <si>
    <t>IEPC-5151-UE010000.82</t>
  </si>
  <si>
    <t>IEPC-5151-UE010000.83</t>
  </si>
  <si>
    <t>IEPC-5151-UE010000.84</t>
  </si>
  <si>
    <t>IEPC-5151-UE010000.85</t>
  </si>
  <si>
    <t>IEPC-5151-UE010000.86</t>
  </si>
  <si>
    <t>IEPC-5151-UE010000.87</t>
  </si>
  <si>
    <t>IEPC-5151-UE010000.88</t>
  </si>
  <si>
    <t>IEPC-5151-UE010000.89</t>
  </si>
  <si>
    <t>IEPC-5151-UE010000.90</t>
  </si>
  <si>
    <t>IEPC-5151-UE010000.91</t>
  </si>
  <si>
    <t>IEPC-5151-UE010000.92</t>
  </si>
  <si>
    <t>IEPC-5151-UE010000.93</t>
  </si>
  <si>
    <t>IEPC-5151-UE010000.94</t>
  </si>
  <si>
    <t>IEPC-5151-UE010000.95</t>
  </si>
  <si>
    <t>IEPC-5151-UE010000.96</t>
  </si>
  <si>
    <t>IEPC-5151-UE010000.97</t>
  </si>
  <si>
    <t>IEPC-5151-UE010000.98</t>
  </si>
  <si>
    <t>IEPC-5151-UE010000.99</t>
  </si>
  <si>
    <t>IEPC-5151-UE010000.100</t>
  </si>
  <si>
    <t>IEPC-5151-UE010000.101</t>
  </si>
  <si>
    <t>IEPC-5151-UE010000.102</t>
  </si>
  <si>
    <t>IEPC-5151-UE010000.103</t>
  </si>
  <si>
    <t>IEPC-5151-UE010000.104</t>
  </si>
  <si>
    <t>IEPC-5151-UE010000.105</t>
  </si>
  <si>
    <t>IEPC-5151-UE010000.106</t>
  </si>
  <si>
    <t>IEPC-5151-UE010000.107</t>
  </si>
  <si>
    <t>IEPC-5151-UE010000.108</t>
  </si>
  <si>
    <t>IEPC-5151-UE010000.109</t>
  </si>
  <si>
    <t>IEPC-5151-UE010000.110</t>
  </si>
  <si>
    <t>IEPC-5151-UE010000.111</t>
  </si>
  <si>
    <t>IEPC-5151-UE010000.112</t>
  </si>
  <si>
    <t>IEPC-5151-UE010000.113</t>
  </si>
  <si>
    <t>IEPC-5151-UE010000.114</t>
  </si>
  <si>
    <t>IEPC-5151-UE010000.115</t>
  </si>
  <si>
    <t>IEPC-5151-UE010000.116</t>
  </si>
  <si>
    <t>IEPC-5151-UE010000.117</t>
  </si>
  <si>
    <t>IEPC-5151-UE010000.118</t>
  </si>
  <si>
    <t>IEPC-5151-UE010000.119</t>
  </si>
  <si>
    <t>IEPC-5151-UE010000.120</t>
  </si>
  <si>
    <t>IEPC-5151-UE010000.121</t>
  </si>
  <si>
    <t>IEPC-5151-UE010000.122</t>
  </si>
  <si>
    <t>IEPC-5151-UE010000.123</t>
  </si>
  <si>
    <t>IEPC-5151-UE010000.124</t>
  </si>
  <si>
    <t>IEPC-5151-UE010000.125</t>
  </si>
  <si>
    <t>IEPC-5151-UE010000.126</t>
  </si>
  <si>
    <t>IEPC-5151-UE010000.127</t>
  </si>
  <si>
    <t>IEPC-5151-UE010000.128</t>
  </si>
  <si>
    <t>IEPC-5151-UE010000.129</t>
  </si>
  <si>
    <t>IEPC-5151-UE010000.130</t>
  </si>
  <si>
    <t>IEPC-5151-UE010000.131</t>
  </si>
  <si>
    <t>IEPC-5151-UE010000.132</t>
  </si>
  <si>
    <t>IEPC-5151-UE010000.133</t>
  </si>
  <si>
    <t>IEPC-5151-UE010000.134</t>
  </si>
  <si>
    <t>IEPC-5151-UE010000.135</t>
  </si>
  <si>
    <t>IEPC-5151-UE010000.136</t>
  </si>
  <si>
    <t>IEPC-5151-UE010000.137</t>
  </si>
  <si>
    <t>IEPC-5151-UE010000.138</t>
  </si>
  <si>
    <t>IEPC-5151-UE010000.139</t>
  </si>
  <si>
    <t>IEPC-5151-UE010000.140</t>
  </si>
  <si>
    <t>IEPC-5151-UE010000.141</t>
  </si>
  <si>
    <t>IEPC-5151-UE010000.142</t>
  </si>
  <si>
    <t>IEPC-5151-UE010000.143</t>
  </si>
  <si>
    <t>IEPC-5151-UE010000.144</t>
  </si>
  <si>
    <t>IEPC-5151-UE010000.145</t>
  </si>
  <si>
    <t>IEPC-5151-UE010000.146</t>
  </si>
  <si>
    <t>IEPC-5151-UE010000.147</t>
  </si>
  <si>
    <t>IEPC-5151-UE010000.148</t>
  </si>
  <si>
    <t>IEPC-5151-UE010000.149</t>
  </si>
  <si>
    <t>IEPC-5151-UE010000.150</t>
  </si>
  <si>
    <t>IEPC-5151-UE010000.151</t>
  </si>
  <si>
    <t>IEPC-5151-UE010000.152</t>
  </si>
  <si>
    <t>IEPC-5151-UE010000.153</t>
  </si>
  <si>
    <t>IEPC-5151-UE010000.154</t>
  </si>
  <si>
    <t>IEPC-5151-UE010000.155</t>
  </si>
  <si>
    <t>IEPC-5151-UE010000.156</t>
  </si>
  <si>
    <t>IEPC-5151-UE010000.157</t>
  </si>
  <si>
    <t>IEPC-5151-UE010000.158</t>
  </si>
  <si>
    <t>IEPC-5151-UE010000.159</t>
  </si>
  <si>
    <t>IEPC-5151-UE010000.160</t>
  </si>
  <si>
    <t>IEPC-5151-UE010000.161</t>
  </si>
  <si>
    <t>IEPC-5151-UE010000.162</t>
  </si>
  <si>
    <t>IEPC-5151-UE010000.163</t>
  </si>
  <si>
    <t>IEPC-5151-UE010000.164</t>
  </si>
  <si>
    <t>IEPC-5151-UE010000.165</t>
  </si>
  <si>
    <t>IEPC-5151-UE010000.166</t>
  </si>
  <si>
    <t>IEPC-5151-UE010000.167</t>
  </si>
  <si>
    <t>IEPC-5151-UE010000.168</t>
  </si>
  <si>
    <t>IEPC-5151-UE010000.169</t>
  </si>
  <si>
    <t>IEPC-5151-UE010000.170</t>
  </si>
  <si>
    <t>IEPC-5151-UE010000.171</t>
  </si>
  <si>
    <t>IEPC-5151-UE010000.172</t>
  </si>
  <si>
    <t>IEPC-5151-UE010000.173</t>
  </si>
  <si>
    <t>IEPC-5151-UE010000.174</t>
  </si>
  <si>
    <t>IEPC-5151-UE010000.175</t>
  </si>
  <si>
    <t>IEPC-5151-UE010000.176</t>
  </si>
  <si>
    <t>IEPC-5151-UE010000.177</t>
  </si>
  <si>
    <t>IEPC-5151-UE010000.178</t>
  </si>
  <si>
    <t>IEPC-5151-UE010000.179</t>
  </si>
  <si>
    <t>IEPC-5151-UE010000.180</t>
  </si>
  <si>
    <t>IEPC-5151-UE010000.181</t>
  </si>
  <si>
    <t>IEPC-5151-UE010000.182</t>
  </si>
  <si>
    <t>IEPC-5151-UE010000.183</t>
  </si>
  <si>
    <t>IEPC-5151-UE010000.184</t>
  </si>
  <si>
    <t>IEPC-5151-UE010000.185</t>
  </si>
  <si>
    <t>IEPC-5151-UE010000.186</t>
  </si>
  <si>
    <t>IEPC-5151-UE010000.187</t>
  </si>
  <si>
    <t>IEPC-5151-UE010000.188</t>
  </si>
  <si>
    <t>IEPC-5151-UE010000.189</t>
  </si>
  <si>
    <t>IEPC-5151-UE010000.190</t>
  </si>
  <si>
    <t>IEPC-5151-UE010000.191</t>
  </si>
  <si>
    <t>IEPC-5151-UE010000.192</t>
  </si>
  <si>
    <t>IEPC-5151-UE010000.193</t>
  </si>
  <si>
    <t>IEPC-5151-UE010000.194</t>
  </si>
  <si>
    <t>IEPC-5151-UE010000.195</t>
  </si>
  <si>
    <t>IEPC-5151-UE010000.196</t>
  </si>
  <si>
    <t>IEPC-5151-UE010000.197</t>
  </si>
  <si>
    <t>IEPC-5151-UE010000.198</t>
  </si>
  <si>
    <t>IEPC-5151-UE010000.199</t>
  </si>
  <si>
    <t>IEPC-5151-UE010000.200</t>
  </si>
  <si>
    <t>IEPC-5151-UE010000.201</t>
  </si>
  <si>
    <t>IEPC-5151-UE010000.202</t>
  </si>
  <si>
    <t>IEPC-5151-UE010000.203</t>
  </si>
  <si>
    <t>IEPC-5151-UE010000.204</t>
  </si>
  <si>
    <t>IEPC-5151-UE010000.205</t>
  </si>
  <si>
    <t>IEPC-5151-UE010000.206</t>
  </si>
  <si>
    <t>IEPC-5151-UE010000.207</t>
  </si>
  <si>
    <t>IEPC-5151-UE010000.208</t>
  </si>
  <si>
    <t>IEPC-5151-UE010000.209</t>
  </si>
  <si>
    <t>IEPC-5151-UE010000.210</t>
  </si>
  <si>
    <t>IEPC-5151-UE010000.211</t>
  </si>
  <si>
    <t>IEPC-5151-UE010000.212</t>
  </si>
  <si>
    <t>IEPC-5151-UE010000.213</t>
  </si>
  <si>
    <t>IEPC-5151-UE010000.214</t>
  </si>
  <si>
    <t>IEPC-5151-UE010000.215</t>
  </si>
  <si>
    <t>IEPC-5151-UE010000.216</t>
  </si>
  <si>
    <t>IEPC-5151-UE010000.217</t>
  </si>
  <si>
    <t>IEPC-5151-UE010000.218</t>
  </si>
  <si>
    <t>IEPC-5151-UE010000.219</t>
  </si>
  <si>
    <t>IEPC-5151-UE010000.220</t>
  </si>
  <si>
    <t>IEPC-5151-UE010000.221</t>
  </si>
  <si>
    <t>IEPC-5151-UE010000.222</t>
  </si>
  <si>
    <t>IEPC-5151-UE010000.223</t>
  </si>
  <si>
    <t>IEPC-5151-UE010000.224</t>
  </si>
  <si>
    <t>IEPC-5151-UE010000.225</t>
  </si>
  <si>
    <t>IEPC-5151-UE010000.226</t>
  </si>
  <si>
    <t>IEPC-5151-UE010000.227</t>
  </si>
  <si>
    <t>IEPC-5151-UE010000.228</t>
  </si>
  <si>
    <t>IEPC-5151-UE010000.229</t>
  </si>
  <si>
    <t>IEPC-5151-UE010000.230</t>
  </si>
  <si>
    <t>IEPC-5151-UE010000.231</t>
  </si>
  <si>
    <t>IEPC-5151-UE010000.232</t>
  </si>
  <si>
    <t>IEPC-5151-UE010000.233</t>
  </si>
  <si>
    <t>IEPC-5151-UE010000.234</t>
  </si>
  <si>
    <t>IEPC-5151-UE010000.235</t>
  </si>
  <si>
    <t>IEPC-5151-UE010000.236</t>
  </si>
  <si>
    <t>IEPC-5151-UE010000.237</t>
  </si>
  <si>
    <t>IEPC-5151-UE010000.238</t>
  </si>
  <si>
    <t>IEPC-5151-UE010000.239</t>
  </si>
  <si>
    <t>IEPC-5151-UE010000.240</t>
  </si>
  <si>
    <t>IEPC-5151-UE010000.241</t>
  </si>
  <si>
    <t>IEPC-5151-UE010000.242</t>
  </si>
  <si>
    <t>IEPC-5151-UE010000.243</t>
  </si>
  <si>
    <t>IEPC-5151-UE010000.244</t>
  </si>
  <si>
    <t>IEPC-5151-UE010000.245</t>
  </si>
  <si>
    <t>IEPC-5151-UE010000.246</t>
  </si>
  <si>
    <t>IEPC-5151-UE010000.247</t>
  </si>
  <si>
    <t>IEPC-5151-UE010000.248</t>
  </si>
  <si>
    <t>IEPC-5151-UE010000.249</t>
  </si>
  <si>
    <t>IEPC-5151-UE010000.250</t>
  </si>
  <si>
    <t>IEPC-5151-UE010000.251</t>
  </si>
  <si>
    <t>IEPC-5151-UE010000.252</t>
  </si>
  <si>
    <t>IEPC-5151-UE010000.253</t>
  </si>
  <si>
    <t>IEPC-5151-UE010000.254</t>
  </si>
  <si>
    <t>IEPC-5151-UE010000.255</t>
  </si>
  <si>
    <t>IEPC-5151-UE010000.256</t>
  </si>
  <si>
    <t>IEPC-5151-UE010000.257</t>
  </si>
  <si>
    <t>IEPC-5151-UE010000.258</t>
  </si>
  <si>
    <t>IEPC-5151-UE010000.259</t>
  </si>
  <si>
    <t>IEPC-5151-UE010000.260</t>
  </si>
  <si>
    <t>IEPC-5151-UE010000.261</t>
  </si>
  <si>
    <t>IEPC-5151-UE010000.262</t>
  </si>
  <si>
    <t>IEPC-5151-UE010000.263</t>
  </si>
  <si>
    <t>IEPC-5151-UE010000.264</t>
  </si>
  <si>
    <t>IEPC-5151-UE010000.265</t>
  </si>
  <si>
    <t>IEPC-5151-UE010000.266</t>
  </si>
  <si>
    <t>IEPC-5151-UE010000.267</t>
  </si>
  <si>
    <t>IEPC-5151-UE010000.268</t>
  </si>
  <si>
    <t>IEPC-5151-UE010000.269</t>
  </si>
  <si>
    <t>IEPC-5151-UE010000.270</t>
  </si>
  <si>
    <t>IEPC-5151-UE010000.271</t>
  </si>
  <si>
    <t>IEPC-5151-UE010000.272</t>
  </si>
  <si>
    <t>IEPC-5151-UE010000.273</t>
  </si>
  <si>
    <t>IEPC-5151-UE010000.274</t>
  </si>
  <si>
    <t>IEPC-5151-UE010000.275</t>
  </si>
  <si>
    <t>IEPC-5151-UE010000.276</t>
  </si>
  <si>
    <t>IEPC-5151-UE010000.277</t>
  </si>
  <si>
    <t>IEPC-5151-UE010000.278</t>
  </si>
  <si>
    <t>IEPC-5151-UE010000.279</t>
  </si>
  <si>
    <t>IEPC-5151-UE010000.280</t>
  </si>
  <si>
    <t>IEPC-5151-UE010000.281</t>
  </si>
  <si>
    <t>IEPC-5151-UE010000.282</t>
  </si>
  <si>
    <t>IEPC-5151-UE010000.283</t>
  </si>
  <si>
    <t>IEPC-5151-UE010000.284</t>
  </si>
  <si>
    <t>IEPC-5151-UE010000.285</t>
  </si>
  <si>
    <t>IEPC-5151-UE010000.286</t>
  </si>
  <si>
    <t>IEPC-5151-UE010000.287</t>
  </si>
  <si>
    <t>IEPC-5151-UE010000.288</t>
  </si>
  <si>
    <t>IEPC-5151-UE010000.289</t>
  </si>
  <si>
    <t>IEPC-5151-UE010000.290</t>
  </si>
  <si>
    <t>IEPC-5151-UE010000.291</t>
  </si>
  <si>
    <t>IEPC-5151-UE010000.292</t>
  </si>
  <si>
    <t>IEPC-5151-UE010000.293</t>
  </si>
  <si>
    <t>IEPC-5151-UE010000.294</t>
  </si>
  <si>
    <t>IEPC-5151-UE010000.295</t>
  </si>
  <si>
    <t>IEPC-5151-UE010000.296</t>
  </si>
  <si>
    <t>IEPC-5151-UE010000.297</t>
  </si>
  <si>
    <t>IEPC-5151-UE010000.298</t>
  </si>
  <si>
    <t>IEPC-5151-UE010000.299</t>
  </si>
  <si>
    <t>IEPC-5151-UE010000.300</t>
  </si>
  <si>
    <t>IEPC-5151-UE010000.301</t>
  </si>
  <si>
    <t>IEPC-5151-UE010000.302</t>
  </si>
  <si>
    <t>IEPC-5151-UE010000.303</t>
  </si>
  <si>
    <t>IEPC-5151-UE010000.304</t>
  </si>
  <si>
    <t>IEPC-5151-UE010000.305</t>
  </si>
  <si>
    <t>IEPC-5151-UE010000.306</t>
  </si>
  <si>
    <t>IEPC-5151-UE010000.307</t>
  </si>
  <si>
    <t>IEPC-5151-UE010000.308</t>
  </si>
  <si>
    <t>IEPC-5151-UE010000.309</t>
  </si>
  <si>
    <t>IEPC-5151-UE010000.310</t>
  </si>
  <si>
    <t>IEPC-5151-UE010000.311</t>
  </si>
  <si>
    <t>IEPC-5151-UE010000.312</t>
  </si>
  <si>
    <t>IEPC-5151-UE010000.313</t>
  </si>
  <si>
    <t>IEPC-5151-UE010000.314</t>
  </si>
  <si>
    <t>IEPC-5151-UE010000.315</t>
  </si>
  <si>
    <t>IEPC-5151-UE010000.316</t>
  </si>
  <si>
    <t>IEPC-5151-UE010000.317</t>
  </si>
  <si>
    <t>IEPC-5151-UE010000.318</t>
  </si>
  <si>
    <t>IEPC-5151-UE010000.319</t>
  </si>
  <si>
    <t>IEPC-5151-UE010000.320</t>
  </si>
  <si>
    <t>IEPC-5151-UE010000.321</t>
  </si>
  <si>
    <t>IEPC-5151-UE010000.322</t>
  </si>
  <si>
    <t>IEPC-5151-UE010000.323</t>
  </si>
  <si>
    <t>IEPC-5151-UE010000.324</t>
  </si>
  <si>
    <t>IEPC-5151-UE010000.325</t>
  </si>
  <si>
    <t>IEPC-5151-UE010000.326</t>
  </si>
  <si>
    <t>IEPC-5151-UE010000.327</t>
  </si>
  <si>
    <t>IEPC-5151-UE010000.328</t>
  </si>
  <si>
    <t>IEPC-5151-UE010000.329</t>
  </si>
  <si>
    <t>IEPC-5151-UE010000.330</t>
  </si>
  <si>
    <t>IEPC-5151-UE010000.331</t>
  </si>
  <si>
    <t>IEPC-5151-UE010000.332</t>
  </si>
  <si>
    <t>IEPC-5151-UE010000.333</t>
  </si>
  <si>
    <t>IEPC-5151-UE010000.334</t>
  </si>
  <si>
    <t>IEPC-5151-UE010000.335</t>
  </si>
  <si>
    <t>IEPC-5151-UE010000.336</t>
  </si>
  <si>
    <t>IEPC-5151-UE010000.337</t>
  </si>
  <si>
    <t>IEPC-5151-UE010000.338</t>
  </si>
  <si>
    <t>IEPC-5151-UE010000.339</t>
  </si>
  <si>
    <t>IEPC-5151-UE010000.340</t>
  </si>
  <si>
    <t>IEPC-5151-UE010000.341</t>
  </si>
  <si>
    <t>IEPC-5151-UE010000.342</t>
  </si>
  <si>
    <t>IEPC-5151-UE010000.343</t>
  </si>
  <si>
    <t>IEPC-5151-UE010000.344</t>
  </si>
  <si>
    <t>IEPC-5151-UE010000.345</t>
  </si>
  <si>
    <t>IEPC-5151-UE010000.346</t>
  </si>
  <si>
    <t>IEPC-5151-UE010000.347</t>
  </si>
  <si>
    <t>IEPC-5151-UE010000.348</t>
  </si>
  <si>
    <t>IEPC-5151-UE010000.349</t>
  </si>
  <si>
    <t>IEPC-5151-UE010000.350</t>
  </si>
  <si>
    <t>IEPC-5151-UE010000.351</t>
  </si>
  <si>
    <t>IEPC-5151-UE010000.352</t>
  </si>
  <si>
    <t>IEPC-5151-UE010000.353</t>
  </si>
  <si>
    <t>IEPC-5151-UE010000.354</t>
  </si>
  <si>
    <t>IEPC-5151-UE010000.355</t>
  </si>
  <si>
    <t>IEPC-5151-UE010000.356</t>
  </si>
  <si>
    <t>IEPC-5151-UE010000.357</t>
  </si>
  <si>
    <t>IEPC-5151-UE010000.358</t>
  </si>
  <si>
    <t>IEPC-5151-UE010000.359</t>
  </si>
  <si>
    <t>IEPC-5151-UE010000.360</t>
  </si>
  <si>
    <t>IEPC-5151-UE010000.361</t>
  </si>
  <si>
    <t>IEPC-5151-UE010000.362</t>
  </si>
  <si>
    <t>IEPC-5151-UE010000.363</t>
  </si>
  <si>
    <t>IEPC-5151-UE010000.364</t>
  </si>
  <si>
    <t>IEPC-5151-UE010000.365</t>
  </si>
  <si>
    <t>IEPC-5151-UE010000.366</t>
  </si>
  <si>
    <t>IEPC-5151-UE010000.367</t>
  </si>
  <si>
    <t>IEPC-5151-UE010000.368</t>
  </si>
  <si>
    <t>IEPC-5151-UE010000.369</t>
  </si>
  <si>
    <t>IEPC-5151-UE010000.370</t>
  </si>
  <si>
    <t>IEPC-5151-UE010000.371</t>
  </si>
  <si>
    <t>IEPC-5151-UE010000.372</t>
  </si>
  <si>
    <t>IEPC-5151-UE010000.373</t>
  </si>
  <si>
    <t>IEPC-5151-UE010000.374</t>
  </si>
  <si>
    <t>IEPC-5151-UE010000.375</t>
  </si>
  <si>
    <t>IEPC-5151-UE010000.376</t>
  </si>
  <si>
    <t>IEPC-5151-UE010000.377</t>
  </si>
  <si>
    <t>IEPC-5151-UE010000.378</t>
  </si>
  <si>
    <t>IEPC-5151-UE010000.379</t>
  </si>
  <si>
    <t>IEPC-5151-UE010000.380</t>
  </si>
  <si>
    <t>IEPC-5151-UE010000.381</t>
  </si>
  <si>
    <t>IEPC-5151-UE010000.382</t>
  </si>
  <si>
    <t>IEPC-5151-UE010000.383</t>
  </si>
  <si>
    <t>IEPC-5151-UE010000.384</t>
  </si>
  <si>
    <t>IEPC-5151-UE010000.385</t>
  </si>
  <si>
    <t>IEPC-5151-UE010000.386</t>
  </si>
  <si>
    <t>IEPC-5151-UE010000.387</t>
  </si>
  <si>
    <t>IEPC-5151-UE010000.388</t>
  </si>
  <si>
    <t>IEPC-5151-UE010000.389</t>
  </si>
  <si>
    <t>IEPC-5151-UE010000.390</t>
  </si>
  <si>
    <t>IEPC-5151-UE010000.391</t>
  </si>
  <si>
    <t>IEPC-5151-UE010000.392</t>
  </si>
  <si>
    <t>IEPC-5151-UE010000.393</t>
  </si>
  <si>
    <t>IEPC-5151-UE010000.394</t>
  </si>
  <si>
    <t>IEPC-5151-UE010000.395</t>
  </si>
  <si>
    <t>IEPC-5151-UE010000.396</t>
  </si>
  <si>
    <t>IEPC-5151-UE010000.397</t>
  </si>
  <si>
    <t>IEPC-5151-UE010000.398</t>
  </si>
  <si>
    <t>IEPC-5151-UE010000.399</t>
  </si>
  <si>
    <t>IEPC-5151-UE010000.400</t>
  </si>
  <si>
    <t>IEPC-5151-UE010000.401</t>
  </si>
  <si>
    <t>IEPC-5151-UE010000.402</t>
  </si>
  <si>
    <t>IEPC-5151-UE010000.403</t>
  </si>
  <si>
    <t>IEPC-5151-UE010000.404</t>
  </si>
  <si>
    <t>IEPC-5151-UE010000.405</t>
  </si>
  <si>
    <t>IEPC-5151-UE010000.406</t>
  </si>
  <si>
    <t>IEPC-5151-UE010000.407</t>
  </si>
  <si>
    <t>IEPC-5151-UE010000.408</t>
  </si>
  <si>
    <t>IEPC-5151-UE010000.409</t>
  </si>
  <si>
    <t>IEPC-5151-UE010000.410</t>
  </si>
  <si>
    <t>IEPC-5151-UE010000.411</t>
  </si>
  <si>
    <t>IEPC-5151-UE010000.412</t>
  </si>
  <si>
    <t>IEPC-5151-UE010000.413</t>
  </si>
  <si>
    <t>IEPC-5151-UE010000.414</t>
  </si>
  <si>
    <t>IEPC-5151-UE010000.415</t>
  </si>
  <si>
    <t>IEPC-5151-UE010000.416</t>
  </si>
  <si>
    <t>IEPC-5151-UE010000.417</t>
  </si>
  <si>
    <t>IEPC-5151-UE010000.418</t>
  </si>
  <si>
    <t>IEPC-5151-UE010000.419</t>
  </si>
  <si>
    <t>IEPC-5151-UE010000.420</t>
  </si>
  <si>
    <t>IEPC-5151-UE010000.421</t>
  </si>
  <si>
    <t>IEPC-5151-UE010000.422</t>
  </si>
  <si>
    <t>IEPC-5151-UE010000.423</t>
  </si>
  <si>
    <t>IEPC-5151-UE010000.424</t>
  </si>
  <si>
    <t>IEPC-5151-UE010000.425</t>
  </si>
  <si>
    <t>IEPC-5151-UE010000.426</t>
  </si>
  <si>
    <t>IEPC-5151-UE010000.427</t>
  </si>
  <si>
    <t>IEPC-5151-UE010000.428</t>
  </si>
  <si>
    <t>IEPC-5151-UE010000.429</t>
  </si>
  <si>
    <t>IEPC-5151-UE010000.430</t>
  </si>
  <si>
    <t>IEPC-5151-UE010000.431</t>
  </si>
  <si>
    <t>IEPC-5151-UE010000.432</t>
  </si>
  <si>
    <t>IEPC-5151-UE010000.433</t>
  </si>
  <si>
    <t>IEPC-5151-UE010000.434</t>
  </si>
  <si>
    <t>IEPC-5151-UE010000.435</t>
  </si>
  <si>
    <t>IEPC-5151-UE010000.436</t>
  </si>
  <si>
    <t>IEPC-5151-UE010000.437</t>
  </si>
  <si>
    <t>IEPC-5151-UE010000.438</t>
  </si>
  <si>
    <t>IEPC-5151-UE010000.439</t>
  </si>
  <si>
    <t>IEPC-5151-UE010000.440</t>
  </si>
  <si>
    <t>IEPC-5151-UE010000.441</t>
  </si>
  <si>
    <t>IEPC-5151-UE010000.442</t>
  </si>
  <si>
    <t>IEPC-5151-UE010000.443</t>
  </si>
  <si>
    <t>IEPC-5151-UE010000.444</t>
  </si>
  <si>
    <t>IEPC-5151-UE010000.445</t>
  </si>
  <si>
    <t>IEPC-5151-UE010000.446</t>
  </si>
  <si>
    <t>IEPC-5151-UE010000.447</t>
  </si>
  <si>
    <t>IEPC-5151-UE010000.448</t>
  </si>
  <si>
    <t>IEPC-5151-UE010000.449</t>
  </si>
  <si>
    <t>IEPC-5151-UE010000.450</t>
  </si>
  <si>
    <t>IEPC-5151-UE010000.451</t>
  </si>
  <si>
    <t>IEPC-5151-UE010000.452</t>
  </si>
  <si>
    <t>IEPC-5151-UE010000.453</t>
  </si>
  <si>
    <t>IEPC-5151-UE010000.454</t>
  </si>
  <si>
    <t>IEPC-5151-UE010000.455</t>
  </si>
  <si>
    <t>IEPC-5151-UE010000.456</t>
  </si>
  <si>
    <t>IEPC-5151-UE010000.457</t>
  </si>
  <si>
    <t>IEPC-5151-UE010000.458</t>
  </si>
  <si>
    <t>IEPC-5151-UE010000.459</t>
  </si>
  <si>
    <t>IEPC-5151-UE010000.460</t>
  </si>
  <si>
    <t>IEPC-5151-UE010000.461</t>
  </si>
  <si>
    <t>IEPC-5151-UE010000.462</t>
  </si>
  <si>
    <t>IEPC-5151-UE010000.463</t>
  </si>
  <si>
    <t>IEPC-5151-UE010000.464</t>
  </si>
  <si>
    <t>IEPC-5151-UE010000.465</t>
  </si>
  <si>
    <t>IEPC-5151-UE010000.466</t>
  </si>
  <si>
    <t>IEPC-5151-UE010000.467</t>
  </si>
  <si>
    <t>IEPC-5151-UE010000.468</t>
  </si>
  <si>
    <t>IEPC-5151-UE010000.469</t>
  </si>
  <si>
    <t>IEPC-5151-UE010000.470</t>
  </si>
  <si>
    <t>IEPC-5151-UE010000.471</t>
  </si>
  <si>
    <t>IEPC-5151-UE010000.472</t>
  </si>
  <si>
    <t>IEPC-5151-UE010000.473</t>
  </si>
  <si>
    <t>IEPC-5151-UE010000.474</t>
  </si>
  <si>
    <t>IEPC-5151-UE010000.475</t>
  </si>
  <si>
    <t>IEPC-5151-UE010000.476</t>
  </si>
  <si>
    <t>IEPC-5151-UE010000.477</t>
  </si>
  <si>
    <t>IEPC-5151-UE010000.478</t>
  </si>
  <si>
    <t>IEPC-5151-UE010000.479</t>
  </si>
  <si>
    <t>IEPC-5151-UE010000.480</t>
  </si>
  <si>
    <t>IEPC-5151-UE010000.481</t>
  </si>
  <si>
    <t>IEPC-5151-UE010000.482</t>
  </si>
  <si>
    <t>IEPC-5151-UE010000.483</t>
  </si>
  <si>
    <t>IEPC-5151-UE010000.484</t>
  </si>
  <si>
    <t>IEPC-5151-UE010000.485</t>
  </si>
  <si>
    <t>IEPC-5151-UE010000.486</t>
  </si>
  <si>
    <t>IEPC-5151-UE010000.487</t>
  </si>
  <si>
    <t>IEPC-5151-UE010000.488</t>
  </si>
  <si>
    <t>IEPC-5151-UE010000.489</t>
  </si>
  <si>
    <t>IEPC-5151-UE010000.490</t>
  </si>
  <si>
    <t>IEPC-5151-UE010000.491</t>
  </si>
  <si>
    <t>IEPC-5151-UE010000.492</t>
  </si>
  <si>
    <t>IEPC-5151-UE010000.493</t>
  </si>
  <si>
    <t>IEPC-5151-UE010000.494</t>
  </si>
  <si>
    <t>IEPC-5151-UE010000.495</t>
  </si>
  <si>
    <t>IEPC-5151-UE010000.496</t>
  </si>
  <si>
    <t>IEPC-5151-UE010000.497</t>
  </si>
  <si>
    <t>IEPC-5151-UE010000.498</t>
  </si>
  <si>
    <t>IEPC-5151-UE010000.499</t>
  </si>
  <si>
    <t>IEPC-5151-UE010000.500</t>
  </si>
  <si>
    <t>IEPC-5151-UE010000.501</t>
  </si>
  <si>
    <t>IEPC-5151-UE010000.502</t>
  </si>
  <si>
    <t>IEPC-5151-UE010000.503</t>
  </si>
  <si>
    <t>IEPC-5151-UE010000.504</t>
  </si>
  <si>
    <t>IEPC-5151-UE010000.505</t>
  </si>
  <si>
    <t>IEPC-5151-UE010000.506</t>
  </si>
  <si>
    <t>IEPC-5151-UE010000.507</t>
  </si>
  <si>
    <t>IEPC-5151-UE010000.508</t>
  </si>
  <si>
    <t>IEPC-5151-UE010000.509</t>
  </si>
  <si>
    <t>IEPC-5151-UE010000.510</t>
  </si>
  <si>
    <t>IEPC-5151-UE010000.511</t>
  </si>
  <si>
    <t>IEPC-5151-UE010000.512</t>
  </si>
  <si>
    <t>IEPC-5151-UE010000.513</t>
  </si>
  <si>
    <t>IEPC-5151-UE010000.514</t>
  </si>
  <si>
    <t>IEPC-5151-UE010000.515</t>
  </si>
  <si>
    <t>IEPC-5151-UE010000.516</t>
  </si>
  <si>
    <t>IEPC-5151-UE010000.517</t>
  </si>
  <si>
    <t>IEPC-5151-UE010000.518</t>
  </si>
  <si>
    <t>IEPC-5151-UE010000.519</t>
  </si>
  <si>
    <t>IEPC-5151-UE010000.520</t>
  </si>
  <si>
    <t>IEPC-5151-UE010000.521</t>
  </si>
  <si>
    <t>IEPC-5151-UE010000.522</t>
  </si>
  <si>
    <t>IEPC-5151-UE010000.523</t>
  </si>
  <si>
    <t>IEPC-5151-UE010000.524</t>
  </si>
  <si>
    <t>IEPC-5151-UE010000.525</t>
  </si>
  <si>
    <t>IEPC-5151-UE010000.526</t>
  </si>
  <si>
    <t>IEPC-5151-UE010000.527</t>
  </si>
  <si>
    <t>IEPC-5151-UE010000.528</t>
  </si>
  <si>
    <t>IEPC-5151-UE010000.529</t>
  </si>
  <si>
    <t>IEPC-5151-UE010000.530</t>
  </si>
  <si>
    <t>IEPC-5151-UE010000.531</t>
  </si>
  <si>
    <t>IEPC-5151-UE010000.532</t>
  </si>
  <si>
    <t>IEPC-5151-UE010000.533</t>
  </si>
  <si>
    <t>IEPC-5151-UE010000.534</t>
  </si>
  <si>
    <t>IEPC-5151-UE010000.535</t>
  </si>
  <si>
    <t>IEPC-5151-UE010000.536</t>
  </si>
  <si>
    <t>IEPC-5151-UE010000.537</t>
  </si>
  <si>
    <t>IEPC-5151-UE010000.538</t>
  </si>
  <si>
    <t>IEPC-5151-UE010000.539</t>
  </si>
  <si>
    <t>IEPC-5151-UE010000.540</t>
  </si>
  <si>
    <t>IEPC-5151-UE010000.541</t>
  </si>
  <si>
    <t>IEPC-5151-UE010000.542</t>
  </si>
  <si>
    <t>IEPC-5151-UE010000.543</t>
  </si>
  <si>
    <t>IEPC-5151-UE010000.544</t>
  </si>
  <si>
    <t>IEPC-5151-UE010000.545</t>
  </si>
  <si>
    <t>IEPC-5151-UE010000.546</t>
  </si>
  <si>
    <t>IEPC-5151-UE010000.547</t>
  </si>
  <si>
    <t>IEPC-5151-UE010000.548</t>
  </si>
  <si>
    <t>IEPC-5151-UE010000.549</t>
  </si>
  <si>
    <t>IEPC-5151-UE010000.550</t>
  </si>
  <si>
    <t>IEPC-5151-UE010000.551</t>
  </si>
  <si>
    <t>IEPC-5151-UE010000.552</t>
  </si>
  <si>
    <t>IEPC-5151-UE010000.553</t>
  </si>
  <si>
    <t>IEPC-5151-UE010000.554</t>
  </si>
  <si>
    <t>IEPC-5151-UE010000.555</t>
  </si>
  <si>
    <t>IEPC-5151-UE010000.556</t>
  </si>
  <si>
    <t>IEPC-5151-UE010000.557</t>
  </si>
  <si>
    <t>IEPC-5151-UE010000.558</t>
  </si>
  <si>
    <t>IEPC-5151-UE010000.559</t>
  </si>
  <si>
    <t>IEPC-5151-UE010000.560</t>
  </si>
  <si>
    <t>IEPC-5151-UE010000.561</t>
  </si>
  <si>
    <t>IEPC-5151-UE010000.562</t>
  </si>
  <si>
    <t>IEPC-5151-UE010000.563</t>
  </si>
  <si>
    <t>IEPC-5151-UE010000.564</t>
  </si>
  <si>
    <t>IEPC-5151-UE010000.565</t>
  </si>
  <si>
    <t>IEPC-5151-UE010000.566</t>
  </si>
  <si>
    <t>IEPC-5151-UE010000.567</t>
  </si>
  <si>
    <t>IEPC-5151-UE010000.568</t>
  </si>
  <si>
    <t>IEPC-5151-UE010000.569</t>
  </si>
  <si>
    <t>IEPC-5151-UE010000.570</t>
  </si>
  <si>
    <t>IEPC-5151-UE010000.571</t>
  </si>
  <si>
    <t>IEPC-5151-UE010000.572</t>
  </si>
  <si>
    <t>IEPC-5151-UE010000.573</t>
  </si>
  <si>
    <t>IEPC-5151-UE010000.574</t>
  </si>
  <si>
    <t>IEPC-5151-UE010000.575</t>
  </si>
  <si>
    <t>IEPC-5151-UE010000.576</t>
  </si>
  <si>
    <t>IEPC-5151-UE010000.577</t>
  </si>
  <si>
    <t>IEPC-5151-UE010000.578</t>
  </si>
  <si>
    <t>IEPC-5151-UE010000.579</t>
  </si>
  <si>
    <t>IEPC-5151-UE010000.580</t>
  </si>
  <si>
    <t>IEPC-5151-UE010000.581</t>
  </si>
  <si>
    <t>IEPC-5151-UE010000.582</t>
  </si>
  <si>
    <t>IEPC-5151-UE010000.583</t>
  </si>
  <si>
    <t>IEPC-5151-UE010000.584</t>
  </si>
  <si>
    <t>IEPC-5151-UE010000.585</t>
  </si>
  <si>
    <t>IEPC-5151-UE010000.586</t>
  </si>
  <si>
    <t>IEPC-5151-UE010000.587</t>
  </si>
  <si>
    <t>IEPC-5151-UE010000.588</t>
  </si>
  <si>
    <t>IEPC-5151-UE010000.589</t>
  </si>
  <si>
    <t>IEPC-5151-UE010000.590</t>
  </si>
  <si>
    <t>IEPC-5151-UE010000.591</t>
  </si>
  <si>
    <t>IEPC-5151-UE010000.592</t>
  </si>
  <si>
    <t>IEPC-5151-UE010000.593</t>
  </si>
  <si>
    <t>IEPC-5151-UE010000.594</t>
  </si>
  <si>
    <t>IEPC-5151-UE010000.595</t>
  </si>
  <si>
    <t>IEPC-5151-UE010000.596</t>
  </si>
  <si>
    <t>IEPC-5151-UE010000.597</t>
  </si>
  <si>
    <t>IEPC-5151-UE010000.598</t>
  </si>
  <si>
    <t>IEPC-5151-UE010000.599</t>
  </si>
  <si>
    <t>IEPC-5151-UE010000.600</t>
  </si>
  <si>
    <t>IEPC-5151-UE010000.601</t>
  </si>
  <si>
    <t>IEPC-5151-UE010000.602</t>
  </si>
  <si>
    <t>IEPC-5151-UE010000.603</t>
  </si>
  <si>
    <t>IEPC-5151-UE010000.604</t>
  </si>
  <si>
    <t>IEPC-5151-UE010000.605</t>
  </si>
  <si>
    <t>IEPC-5151-UE010000.606</t>
  </si>
  <si>
    <t>IEPC-5151-UE010000.607</t>
  </si>
  <si>
    <t>IEPC-5151-UE010000.608</t>
  </si>
  <si>
    <t>IEPC-5151-UE010000.609</t>
  </si>
  <si>
    <t>IEPC-5151-UE010000.610</t>
  </si>
  <si>
    <t>IEPC-5151-UE010000.611</t>
  </si>
  <si>
    <t>IEPC-5151-UE010000.612</t>
  </si>
  <si>
    <t>IEPC-5151-UE010000.613</t>
  </si>
  <si>
    <t>IEPC-5151-UE010000.614</t>
  </si>
  <si>
    <t>IEPC-5151-UE010000.615</t>
  </si>
  <si>
    <t>IEPC-5151-UE010000.616</t>
  </si>
  <si>
    <t>IEPC-5151-UE010000.617</t>
  </si>
  <si>
    <t>IEPC-5151-UE010000.618</t>
  </si>
  <si>
    <t>IEPC-5151-UE010000.619</t>
  </si>
  <si>
    <t>IEPC-5151-UE010000.620</t>
  </si>
  <si>
    <t>IEPC-5151-UE010000.621</t>
  </si>
  <si>
    <t>IEPC-5151-UE010000.622</t>
  </si>
  <si>
    <t>IEPC-5151-UE010000.623</t>
  </si>
  <si>
    <t>IEPC-5151-UE010000.624</t>
  </si>
  <si>
    <t>IEPC-5151-UE010000.625</t>
  </si>
  <si>
    <t>IEPC-5151-UE010000.626</t>
  </si>
  <si>
    <t>IEPC-5151-UE010000.627</t>
  </si>
  <si>
    <t>IEPC-5151-UE010000.628</t>
  </si>
  <si>
    <t>IEPC-5151-UE010000.629</t>
  </si>
  <si>
    <t>IEPC-5151-UE010000.630</t>
  </si>
  <si>
    <t>IEPC-5151-UE010000.631</t>
  </si>
  <si>
    <t>IEPC-5151-UE010000.632</t>
  </si>
  <si>
    <t>IEPC-5151-UE010000.633</t>
  </si>
  <si>
    <t>IEPC-5151-UE010000.634</t>
  </si>
  <si>
    <t>IEPC-5151-UE010000.635</t>
  </si>
  <si>
    <t>IEPC-5151-UE010000.636</t>
  </si>
  <si>
    <t>IEPC-5151-UE010000.637</t>
  </si>
  <si>
    <t>IEPC-5151-UE010000.638</t>
  </si>
  <si>
    <t>IEPC-5151-UE010000.639</t>
  </si>
  <si>
    <t>IEPC-5151-UE010000.640</t>
  </si>
  <si>
    <t>IEPC-5151-UE010000.641</t>
  </si>
  <si>
    <t>IEPC-5151-UE010000.642</t>
  </si>
  <si>
    <t>IEPC-5151-UE010000.643</t>
  </si>
  <si>
    <t>IEPC-5151-UE010000.644</t>
  </si>
  <si>
    <t>IEPC-5151-UE010000.645</t>
  </si>
  <si>
    <t>IEPC-5151-UE010000.646</t>
  </si>
  <si>
    <t>IEPC-5151-UE010000.647</t>
  </si>
  <si>
    <t>IEPC-5151-UE010000.648</t>
  </si>
  <si>
    <t>IEPC-5151-UE010000.649</t>
  </si>
  <si>
    <t>IEPC-5151-UE010000.650</t>
  </si>
  <si>
    <t>IEPC-5151-UE010000.651</t>
  </si>
  <si>
    <t>IEPC-5151-UE010000.652</t>
  </si>
  <si>
    <t>IEPC-5151-UE010000.653</t>
  </si>
  <si>
    <t>IEPC-5151-UE010000.654</t>
  </si>
  <si>
    <t>IEPC-5151-UE010000.655</t>
  </si>
  <si>
    <t>IEPC-5151-UE010000.656</t>
  </si>
  <si>
    <t>IEPC-5151-UE010000.657</t>
  </si>
  <si>
    <t>IEPC-5151-UE010000.658</t>
  </si>
  <si>
    <t>IEPC-5151-UE010000.659</t>
  </si>
  <si>
    <t>IEPC-5151-UE010000.660</t>
  </si>
  <si>
    <t>IEPC-5151-UE010000.661</t>
  </si>
  <si>
    <t>IEPC-5151-UE010000.662</t>
  </si>
  <si>
    <t>IEPC-5151-UE010000.663</t>
  </si>
  <si>
    <t>IEPC-5151-UE010000.664</t>
  </si>
  <si>
    <t>IEPC-5151-UE010000.665</t>
  </si>
  <si>
    <t>IEPC-5151-UE010000.666</t>
  </si>
  <si>
    <t>IEPC-5151-UE010000.667</t>
  </si>
  <si>
    <t>IEPC-5151-UE010000.668</t>
  </si>
  <si>
    <t>IEPC-5151-UE010000.669</t>
  </si>
  <si>
    <t>IEPC-5151-UE010000.670</t>
  </si>
  <si>
    <t>IEPC-5151-UE010000.671</t>
  </si>
  <si>
    <t>IEPC-5151-UE010000.672</t>
  </si>
  <si>
    <t>IEPC-5151-UE010000.673</t>
  </si>
  <si>
    <t>IEPC-5151-UE010000.674</t>
  </si>
  <si>
    <t>IEPC-5151-UE010000.675</t>
  </si>
  <si>
    <t>IEPC-5151-UE010000.676</t>
  </si>
  <si>
    <t>IEPC-5151-UE010000.677</t>
  </si>
  <si>
    <t>IEPC-5151-UE010000.678</t>
  </si>
  <si>
    <t>IEPC-5151-UE010000.679</t>
  </si>
  <si>
    <t>IEPC-5151-UE010000.680</t>
  </si>
  <si>
    <t>IEPC-5151-UE010000.681</t>
  </si>
  <si>
    <t>IEPC-5151-UE010000.682</t>
  </si>
  <si>
    <t>IEPC-5151-UE010000.683</t>
  </si>
  <si>
    <t>IEPC-5151-UE010000.684</t>
  </si>
  <si>
    <t>IEPC-5151-UE010000.685</t>
  </si>
  <si>
    <t>IEPC-5151-UE010000.686</t>
  </si>
  <si>
    <t>IEPC-5151-UE010000.687</t>
  </si>
  <si>
    <t>IEPC-5151-UE010000.688</t>
  </si>
  <si>
    <t>IEPC-5151-UE010000.689</t>
  </si>
  <si>
    <t>IEPC-5151-UE010000.690</t>
  </si>
  <si>
    <t>IEPC-5151-UE010000.691</t>
  </si>
  <si>
    <t>IEPC-5151-UE010000.692</t>
  </si>
  <si>
    <t>IEPC-5151-UE010000.693</t>
  </si>
  <si>
    <t>IEPC-5151-UE010000.694</t>
  </si>
  <si>
    <t>IEPC-5151-UE010000.695</t>
  </si>
  <si>
    <t>IEPC-5151-UE010000.696</t>
  </si>
  <si>
    <t>IEPC-5151-UE010000.697</t>
  </si>
  <si>
    <t>IEPC-5151-UE010000.698</t>
  </si>
  <si>
    <t>IEPC-5151-UE010000.699</t>
  </si>
  <si>
    <t>IEPC-5151-UE010000.700</t>
  </si>
  <si>
    <t>IEPC-5151-UE010000.701</t>
  </si>
  <si>
    <t>IEPC-5151-UE010000.702</t>
  </si>
  <si>
    <t>IEPC-5151-UE010000.703</t>
  </si>
  <si>
    <t>IEPC-5151-UE010000.704</t>
  </si>
  <si>
    <t>IEPC-5151-UE010000.705</t>
  </si>
  <si>
    <t>IEPC-5151-UE010000.706</t>
  </si>
  <si>
    <t>IEPC-5151-UE010000.707</t>
  </si>
  <si>
    <t>IEPC-5151-UE010000.708</t>
  </si>
  <si>
    <t>IEPC-5151-UE010000.709</t>
  </si>
  <si>
    <t>IEPC-5151-UE010000.710</t>
  </si>
  <si>
    <t>IEPC-5151-UE010000.711</t>
  </si>
  <si>
    <t>IEPC-5151-UE010000.712</t>
  </si>
  <si>
    <t>IEPC-5151-UE010000.713</t>
  </si>
  <si>
    <t>IEPC-5151-UE010000.714</t>
  </si>
  <si>
    <t>IEPC-5151-UE010000.715</t>
  </si>
  <si>
    <t>IEPC-5151-UE010000.716</t>
  </si>
  <si>
    <t>IEPC-5151-UE010000.717</t>
  </si>
  <si>
    <t>IEPC-5151-UE010000.718</t>
  </si>
  <si>
    <t>IEPC-5151-UE010000.719</t>
  </si>
  <si>
    <t>IEPC-5151-UE010000.720</t>
  </si>
  <si>
    <t>IEPC-5151-UE010000.721</t>
  </si>
  <si>
    <t>IEPC-5151-UE010000.722</t>
  </si>
  <si>
    <t>IEPC-5151-UE010000.723</t>
  </si>
  <si>
    <t>IEPC-5151-UE010000.724</t>
  </si>
  <si>
    <t>IEPC-5151-UE010000.725</t>
  </si>
  <si>
    <t>IEPC-5151-UE010000.726</t>
  </si>
  <si>
    <t>IEPC-5151-UE010000.727</t>
  </si>
  <si>
    <t>IEPC-5151-UE010000.728</t>
  </si>
  <si>
    <t>IEPC-5151-UE010000.729</t>
  </si>
  <si>
    <t>IEPC-5151-UE010000.730</t>
  </si>
  <si>
    <t>IEPC-5151-UE010000.731</t>
  </si>
  <si>
    <t>IEPC-5151-UE010000.732</t>
  </si>
  <si>
    <t>IEPC-5151-UE010000.733</t>
  </si>
  <si>
    <t>IEPC-5151-UE010000.734</t>
  </si>
  <si>
    <t>IEPC-5151-UE010000.735</t>
  </si>
  <si>
    <t>IEPC-5151-UE010000.736</t>
  </si>
  <si>
    <t>IEPC-5151-UE010000.737</t>
  </si>
  <si>
    <t>IEPC-5151-UE010000.738</t>
  </si>
  <si>
    <t>IEPC-5151-UE010000.739</t>
  </si>
  <si>
    <t>IEPC-5151-UE010000.740</t>
  </si>
  <si>
    <t>IEPC-5151-UE010000.741</t>
  </si>
  <si>
    <t>IEPC-5151-UE010000.742</t>
  </si>
  <si>
    <t>IEPC-5151-UE010000.743</t>
  </si>
  <si>
    <t>IEPC-5151-UE010000.744</t>
  </si>
  <si>
    <t>IEPC-5151-UE010000.745</t>
  </si>
  <si>
    <t>IEPC-5151-UE010000.746</t>
  </si>
  <si>
    <t>IEPC-5151-UE010000.747</t>
  </si>
  <si>
    <t>IEPC-5151-UE010000.748</t>
  </si>
  <si>
    <t>IEPC-5151-UE010000.749</t>
  </si>
  <si>
    <t>IEPC-5151-UE010000.750</t>
  </si>
  <si>
    <t>IEPC-5151-UE010000.751</t>
  </si>
  <si>
    <t>IEPC-5151-UE010000.752</t>
  </si>
  <si>
    <t>IEPC-5151-UE010000.753</t>
  </si>
  <si>
    <t>IEPC-5151-UE010000.754</t>
  </si>
  <si>
    <t>IEPC-5151-UE010000.755</t>
  </si>
  <si>
    <t>IEPC-5151-UE010000.756</t>
  </si>
  <si>
    <t>IEPC-5151-UE010000.757</t>
  </si>
  <si>
    <t>IEPC-5151-UE010000.758</t>
  </si>
  <si>
    <t>IEPC-5151-UE010000.759</t>
  </si>
  <si>
    <t>IEPC-5151-UE010000.760</t>
  </si>
  <si>
    <t>IEPC-5151-UE010000.761</t>
  </si>
  <si>
    <t>IEPC-5151-UE010000.762</t>
  </si>
  <si>
    <t>IEPC-5151-UE010000.763</t>
  </si>
  <si>
    <t>IEPC-5151-UE010000.764</t>
  </si>
  <si>
    <t>IEPC-5151-UE010000.765</t>
  </si>
  <si>
    <t>IEPC-5151-UE010000.766</t>
  </si>
  <si>
    <t>IEPC-5151-UE010000.767</t>
  </si>
  <si>
    <t>IEPC-5151-UE010000.768</t>
  </si>
  <si>
    <t>IEPC-5151-UE010000.769</t>
  </si>
  <si>
    <t>IEPC-5151-UE010000.770</t>
  </si>
  <si>
    <t>IEPC-5151-UE010000.771</t>
  </si>
  <si>
    <t>IEPC-5151-UE010000.772</t>
  </si>
  <si>
    <t>IEPC-5151-UE010000.773</t>
  </si>
  <si>
    <t>IEPC-5151-UE010000.774</t>
  </si>
  <si>
    <t>IEPC-5151-UE010000.775</t>
  </si>
  <si>
    <t>IEPC-5151-UE010000.776</t>
  </si>
  <si>
    <t>IEPC-5151-UE010000.777</t>
  </si>
  <si>
    <t>IEPC-5151-UE010000.778</t>
  </si>
  <si>
    <t>IEPC-5151-UE010000.779</t>
  </si>
  <si>
    <t>IEPC-5151-UE010000.780</t>
  </si>
  <si>
    <t>IEPC-5151-UE010000.781</t>
  </si>
  <si>
    <t>IEPC-5151-UE010000.782</t>
  </si>
  <si>
    <t>IEPC-5151-UE010000.783</t>
  </si>
  <si>
    <t>IEPC-5151-UE010000.784</t>
  </si>
  <si>
    <t>IEPC-5151-UE010000.785</t>
  </si>
  <si>
    <t>IEPC-5151-UE010000.786</t>
  </si>
  <si>
    <t>IEPC-5151-UE010000.787</t>
  </si>
  <si>
    <t>IEPC-5151-UE010000.788</t>
  </si>
  <si>
    <t>IEPC-5151-UE010000.789</t>
  </si>
  <si>
    <t>IEPC-5151-UE010000.790</t>
  </si>
  <si>
    <t>IEPC-5151-UE010000.791</t>
  </si>
  <si>
    <t>IEPC-5151-UE010000.792</t>
  </si>
  <si>
    <t>IEPC-5151-UE010000.793</t>
  </si>
  <si>
    <t>IEPC-5151-UE010000.794</t>
  </si>
  <si>
    <t>IEPC-5151-UE010000.795</t>
  </si>
  <si>
    <t>IEPC-5151-UE010000.796</t>
  </si>
  <si>
    <t>IEPC-5151-UE010000.797</t>
  </si>
  <si>
    <t>IEPC-5151-UE010000.798</t>
  </si>
  <si>
    <t>IEPC-5151-UE010000.799</t>
  </si>
  <si>
    <t>IEPC-5151-UE010000.800</t>
  </si>
  <si>
    <t>IEPC-5151-UE010000.801</t>
  </si>
  <si>
    <t>IEPC-5151-UE010000.802</t>
  </si>
  <si>
    <t>IEPC-5151-UE010000.803</t>
  </si>
  <si>
    <t>IEPC-5151-UE010000.804</t>
  </si>
  <si>
    <t>IEPC-5151-UE010000.805</t>
  </si>
  <si>
    <t>IEPC-5151-UE010000.806</t>
  </si>
  <si>
    <t>IEPC-5151-UE010000.807</t>
  </si>
  <si>
    <t>IEPC-5151-UE010000.808</t>
  </si>
  <si>
    <t>IEPC-5151-UE010000.809</t>
  </si>
  <si>
    <t>IEPC-5151-UE010000.810</t>
  </si>
  <si>
    <t>IEPC-5151-UE010000.811</t>
  </si>
  <si>
    <t>IEPC-5151-UE010000.812</t>
  </si>
  <si>
    <t>IEPC-5151-UE010000.813</t>
  </si>
  <si>
    <t>IEPC-5151-UE010000.814</t>
  </si>
  <si>
    <t>IEPC-5151-UE010000.815</t>
  </si>
  <si>
    <t>IEPC-5151-UE010000.816</t>
  </si>
  <si>
    <t>IEPC-5151-UE010000.817</t>
  </si>
  <si>
    <t>IEPC-5151-UE010000.818</t>
  </si>
  <si>
    <t>IEPC-5151-UE010000.819</t>
  </si>
  <si>
    <t>IEPC-5151-UE010000.820</t>
  </si>
  <si>
    <t>IEPC-5151-UE010000.821</t>
  </si>
  <si>
    <t>IEPC-5151-UE010000.822</t>
  </si>
  <si>
    <t>IEPC-5151-UE010000.823</t>
  </si>
  <si>
    <t>IEPC-5151-UE010000.824</t>
  </si>
  <si>
    <t>IEPC-5151-UE010000.825</t>
  </si>
  <si>
    <t>IEPC-5151-UE010000.826</t>
  </si>
  <si>
    <t>IEPC-5151-UE010000.827</t>
  </si>
  <si>
    <t>IEPC-5151-UE010000.828</t>
  </si>
  <si>
    <t>IEPC-5151-UE010000.829</t>
  </si>
  <si>
    <t>IEPC-5151-UE010000.830</t>
  </si>
  <si>
    <t>IEPC-5151-UE010000.831</t>
  </si>
  <si>
    <t>IEPC-5151-UE010000.832</t>
  </si>
  <si>
    <t>IEPC-5151-UE010000.833</t>
  </si>
  <si>
    <t>IEPC-5151-UE010000.834</t>
  </si>
  <si>
    <t>IEPC-5151-UE010000.835</t>
  </si>
  <si>
    <t>IEPC-5151-UE010000.836</t>
  </si>
  <si>
    <t>IEPC-5151-UE010000.837</t>
  </si>
  <si>
    <t>IEPC-5151-UE010000.838</t>
  </si>
  <si>
    <t>IEPC-5151-UE010000.839</t>
  </si>
  <si>
    <t>IEPC-5151-UE010000.840</t>
  </si>
  <si>
    <t>IEPC-5151-UE010000.841</t>
  </si>
  <si>
    <t>IEPC-5151-UE010000.842</t>
  </si>
  <si>
    <t>IEPC-5151-UE010000.843</t>
  </si>
  <si>
    <t>IEPC-5151-UE010000.844</t>
  </si>
  <si>
    <t>IEPC-5151-UE010000.845</t>
  </si>
  <si>
    <t>IEPC-5151-UE010000.846</t>
  </si>
  <si>
    <t>IEPC-5151-UE010000.847</t>
  </si>
  <si>
    <t>IEPC-5151-UE010000.848</t>
  </si>
  <si>
    <t>IEPC-5151-UE010000.849</t>
  </si>
  <si>
    <t>IEPC-5151-UE010000.850</t>
  </si>
  <si>
    <t>IEPC-5151-UE010000.851</t>
  </si>
  <si>
    <t>IEPC-5151-UE010000.852</t>
  </si>
  <si>
    <t>IEPC-5151-UE010000.853</t>
  </si>
  <si>
    <t>IEPC-5151-UE010000.854</t>
  </si>
  <si>
    <t>IEPC-5151-UE010000.855</t>
  </si>
  <si>
    <t>IEPC-5151-UE010000.856</t>
  </si>
  <si>
    <t>IEPC-5151-UE010000.857</t>
  </si>
  <si>
    <t>IEPC-5151-UE010000.858</t>
  </si>
  <si>
    <t>IEPC-5151-UE010000.859</t>
  </si>
  <si>
    <t>IEPC-5151-UE010000.860</t>
  </si>
  <si>
    <t>IEPC-5151-UE010000.861</t>
  </si>
  <si>
    <t>IEPC-5151-UE010000.862</t>
  </si>
  <si>
    <t>IEPC-5151-UE010000.863</t>
  </si>
  <si>
    <t>IEPC-5151-UE010000.864</t>
  </si>
  <si>
    <t>IEPC-5151-UE010000.865</t>
  </si>
  <si>
    <t>IEPC-5151-UE010000.866</t>
  </si>
  <si>
    <t>IEPC-5151-UE010000.867</t>
  </si>
  <si>
    <t>IEPC-5151-UE010000.868</t>
  </si>
  <si>
    <t>IEPC-5151-UE010000.869</t>
  </si>
  <si>
    <t>IEPC-5151-UE010000.870</t>
  </si>
  <si>
    <t>IEPC-5151-UE010000.871</t>
  </si>
  <si>
    <t>IEPC-5151-UE010000.872</t>
  </si>
  <si>
    <t>IEPC-5151-UE010000.873</t>
  </si>
  <si>
    <t>IEPC-5151-UE010000.874</t>
  </si>
  <si>
    <t>IEPC-5151-UE010000.875</t>
  </si>
  <si>
    <t>IEPC-5151-UE010000.876</t>
  </si>
  <si>
    <t>IEPC-5151-UE010000.877</t>
  </si>
  <si>
    <t>IEPC-5151-UE010000.878</t>
  </si>
  <si>
    <t>IEPC-5151-UE010000.879</t>
  </si>
  <si>
    <t>IEPC-5151-UE010000.880</t>
  </si>
  <si>
    <t>IEPC-5151-UE010000.881</t>
  </si>
  <si>
    <t>IEPC-5151-UE010000.882</t>
  </si>
  <si>
    <t>IEPC-5151-UE010000.883</t>
  </si>
  <si>
    <t>IEPC-5151-UE010000.884</t>
  </si>
  <si>
    <t>IEPC-5151-UE010000.885</t>
  </si>
  <si>
    <t>IEPC-5151-UE010000.886</t>
  </si>
  <si>
    <t>IEPC-5151-UE010000.887</t>
  </si>
  <si>
    <t>IEPC-5151-UE010000.888</t>
  </si>
  <si>
    <t>IEPC-5151-UE010000.889</t>
  </si>
  <si>
    <t>IEPC-5151-UE010000.890</t>
  </si>
  <si>
    <t>IEPC-5151-UE010000.891</t>
  </si>
  <si>
    <t>IEPC-5151-UE010000.892</t>
  </si>
  <si>
    <t>IEPC-5151-UE010000.893</t>
  </si>
  <si>
    <t>IEPC-5151-UE010000.894</t>
  </si>
  <si>
    <t>IEPC-5151-UE010000.895</t>
  </si>
  <si>
    <t>IEPC-5151-UE010000.896</t>
  </si>
  <si>
    <t>IEPC-5151-UE010000.897</t>
  </si>
  <si>
    <t>IEPC-5151-UE010000.898</t>
  </si>
  <si>
    <t>IEPC-5151-UE010000.899</t>
  </si>
  <si>
    <t>IEPC-5151-UE010000.900</t>
  </si>
  <si>
    <t>IEPC-5151-UE010000.901</t>
  </si>
  <si>
    <t>IEPC-5151-UE010000.902</t>
  </si>
  <si>
    <t>IEPC-5151-UE010000.903</t>
  </si>
  <si>
    <t>IEPC-5151-UE010000.904</t>
  </si>
  <si>
    <t>IEPC-5151-UE010000.905</t>
  </si>
  <si>
    <t>IEPC-5151-UE010000.906</t>
  </si>
  <si>
    <t>IEPC-5151-UE010000.907</t>
  </si>
  <si>
    <t>IEPC-5151-UE010000.908</t>
  </si>
  <si>
    <t>IEPC-5151-UE010000.909</t>
  </si>
  <si>
    <t>IEPC-5151-UE010000.910</t>
  </si>
  <si>
    <t>IEPC-5151-UE010000.911</t>
  </si>
  <si>
    <t>IEPC-5151-UE010000.912</t>
  </si>
  <si>
    <t>IEPC-5151-UE010000.913</t>
  </si>
  <si>
    <t>IEPC-5151-UE010000.914</t>
  </si>
  <si>
    <t>IEPC-5151-UE010000.915</t>
  </si>
  <si>
    <t>IEPC-5151-UE010000.916</t>
  </si>
  <si>
    <t>IEPC-5151-UE010000.917</t>
  </si>
  <si>
    <t>IEPC-5151-UE010000.918</t>
  </si>
  <si>
    <t>IEPC-5151-UE010000.919</t>
  </si>
  <si>
    <t>IEPC-5151-UE010000.920</t>
  </si>
  <si>
    <t>IEPC-5151-UE010000.921</t>
  </si>
  <si>
    <t>IEPC-5151-UE010000.922</t>
  </si>
  <si>
    <t>IEPC-5151-UE010000.923</t>
  </si>
  <si>
    <t>IEPC-5151-UE010000.924</t>
  </si>
  <si>
    <t>IEPC-5151-UE010000.925</t>
  </si>
  <si>
    <t>IEPC-5151-UE010000.926</t>
  </si>
  <si>
    <t>IEPC-5151-UE010000.927</t>
  </si>
  <si>
    <t>IEPC-5151-UE010000.928</t>
  </si>
  <si>
    <t>IEPC-5151-UE010000.929</t>
  </si>
  <si>
    <t>IEPC-5151-UE010000.930</t>
  </si>
  <si>
    <t>IEPC-5151-UE010000.931</t>
  </si>
  <si>
    <t>IEPC-5151-UE010000.932</t>
  </si>
  <si>
    <t>IEPC-5151-UE010000.933</t>
  </si>
  <si>
    <t>IEPC-5151-UE010000.934</t>
  </si>
  <si>
    <t>IEPC-5151-UE010000.935</t>
  </si>
  <si>
    <t>IEPC-5151-UE010000.936</t>
  </si>
  <si>
    <t>IEPC-5151-UE010000.937</t>
  </si>
  <si>
    <t>IEPC-5151-UE010000.938</t>
  </si>
  <si>
    <t>IEPC-5151-UE010000.939</t>
  </si>
  <si>
    <t>IEPC-5151-UE010000.940</t>
  </si>
  <si>
    <t>IEPC-5151-UE010000.941</t>
  </si>
  <si>
    <t>IEPC-5151-UE010000.942</t>
  </si>
  <si>
    <t>IEPC-5151-UE010000.943</t>
  </si>
  <si>
    <t>IEPC-5151-UE010000.944</t>
  </si>
  <si>
    <t>IEPC-5151-UE010000.945</t>
  </si>
  <si>
    <t>IEPC-5151-UE010000.946</t>
  </si>
  <si>
    <t>IEPC-5151-UE010000.947</t>
  </si>
  <si>
    <t>IEPC-5151-UE010000.948</t>
  </si>
  <si>
    <t>IEPC-5151-UE010000.949</t>
  </si>
  <si>
    <t>IEPC-5151-UE010000.950</t>
  </si>
  <si>
    <t>IEPC-5151-UE010000.951</t>
  </si>
  <si>
    <t>IEPC-5151-UE010000.952</t>
  </si>
  <si>
    <t>IEPC-5151-UE010000.953</t>
  </si>
  <si>
    <t>IEPC-5151-UE010000.954</t>
  </si>
  <si>
    <t>IEPC-5151-UE010000.955</t>
  </si>
  <si>
    <t>IEPC-5151-UE010000.956</t>
  </si>
  <si>
    <t>IEPC-5151-UE010000.957</t>
  </si>
  <si>
    <t>IEPC-5151-UE010000.958</t>
  </si>
  <si>
    <t>IEPC-5151-UE010000.959</t>
  </si>
  <si>
    <t>IEPC-5151-UE010000.960</t>
  </si>
  <si>
    <t>IEPC-5151-UE010000.961</t>
  </si>
  <si>
    <t>IEPC-5151-UE010000.962</t>
  </si>
  <si>
    <t>IEPC-5151-UE010000.963</t>
  </si>
  <si>
    <t>IEPC-5151-UE010000.964</t>
  </si>
  <si>
    <t>IEPC-5151-UE010000.965</t>
  </si>
  <si>
    <t>IEPC-5151-UE010000.966</t>
  </si>
  <si>
    <t>IEPC-5151-UE010000.967</t>
  </si>
  <si>
    <t>IEPC-5151-UE010000.968</t>
  </si>
  <si>
    <t>IEPC-5151-UE010000.969</t>
  </si>
  <si>
    <t>IEPC-5151-UE010000.970</t>
  </si>
  <si>
    <t>IEPC-5151-UE010000.971</t>
  </si>
  <si>
    <t>IEPC-5151-UE010000.972</t>
  </si>
  <si>
    <t>IEPC-5151-UE010000.973</t>
  </si>
  <si>
    <t>IEPC-5151-UE010000.974</t>
  </si>
  <si>
    <t>IEPC-5151-UE010000.975</t>
  </si>
  <si>
    <t>IEPC-5151-UE010000.976</t>
  </si>
  <si>
    <t>IEPC-5151-UE010000.977</t>
  </si>
  <si>
    <t>IEPC-5151-UE010000.978</t>
  </si>
  <si>
    <t>IEPC-5151-UE010000.979</t>
  </si>
  <si>
    <t>IEPC-5151-UE010000.980</t>
  </si>
  <si>
    <t>IEPC-5151-UE010000.981</t>
  </si>
  <si>
    <t>IEPC-5151-UE010000.982</t>
  </si>
  <si>
    <t>IEPC-5151-UE010000.983</t>
  </si>
  <si>
    <t>IEPC-5151-UE010000.984</t>
  </si>
  <si>
    <t>IEPC-5151-UE010000.985</t>
  </si>
  <si>
    <t>IEPC-5151-UE010000.986</t>
  </si>
  <si>
    <t>IEPC-5151-UE010000.987</t>
  </si>
  <si>
    <t>IEPC-5151-UE010000.988</t>
  </si>
  <si>
    <t>IEPC-5151-UE010000.989</t>
  </si>
  <si>
    <t>IEPC-5151-UE010000.990</t>
  </si>
  <si>
    <t>IEPC-5151-UE010000.991</t>
  </si>
  <si>
    <t>IEPC-5151-UE010000.992</t>
  </si>
  <si>
    <t>IEPC-5151-UE010000.993</t>
  </si>
  <si>
    <t>IEPC-5151-UE010000.994</t>
  </si>
  <si>
    <t>IEPC-5151-UE010000.995</t>
  </si>
  <si>
    <t>IEPC-5151-UE010000.996</t>
  </si>
  <si>
    <t>IEPC-5151-UE010000.997</t>
  </si>
  <si>
    <t>IEPC-5151-UE010000.998</t>
  </si>
  <si>
    <t>IEPC-5151-UE010000.999</t>
  </si>
  <si>
    <t>IEPC-5151-UE010000.1000</t>
  </si>
  <si>
    <t>IEPC-5151-UE010000.1001</t>
  </si>
  <si>
    <t>IEPC-5151-UE010000.1002</t>
  </si>
  <si>
    <t>IEPC-5151-UE010000.1003</t>
  </si>
  <si>
    <t>IEPC-5151-UE010000.1004</t>
  </si>
  <si>
    <t>IEPC-5151-UE010000.1005</t>
  </si>
  <si>
    <t>IEPC-5151-UE010000.1006</t>
  </si>
  <si>
    <t>IEPC-5151-UE010000.1007</t>
  </si>
  <si>
    <t>IEPC-5151-UE010000.1008</t>
  </si>
  <si>
    <t>IEPC-5151-UE010000.1009</t>
  </si>
  <si>
    <t>IEPC-5151-UE010000.1010</t>
  </si>
  <si>
    <t>IEPC-5151-UE010000.1011</t>
  </si>
  <si>
    <t>IEPC-5151-UE010000.1012</t>
  </si>
  <si>
    <t>IEPC-5151-UE010000.1013</t>
  </si>
  <si>
    <t>IEPC-5151-UE010000.1014</t>
  </si>
  <si>
    <t>IEPC-5151-UE010000.1015</t>
  </si>
  <si>
    <t>IEPC-5151-UE010000.1016</t>
  </si>
  <si>
    <t>IEPC-5151-UE010000.1017</t>
  </si>
  <si>
    <t>IEPC-5151-UE010000.1018</t>
  </si>
  <si>
    <t>IEPC-5151-UE010000.1019</t>
  </si>
  <si>
    <t>IEPC-5151-UE010000.1020</t>
  </si>
  <si>
    <t>IEPC-5151-UE010000.1021</t>
  </si>
  <si>
    <t>IEPC-5151-UE010000.1022</t>
  </si>
  <si>
    <t>IEPC-5151-UE010000.1023</t>
  </si>
  <si>
    <t>IEPC-5151-UE010000.1024</t>
  </si>
  <si>
    <t>IEPC-5151-UE010000.1025</t>
  </si>
  <si>
    <t>IEPC-5151-UE010000.1026</t>
  </si>
  <si>
    <t>IEPC-5151-UE010000.1027</t>
  </si>
  <si>
    <t>IEPC-5151-UE010000.1028</t>
  </si>
  <si>
    <t>IEPC-5151-UE010000.1029</t>
  </si>
  <si>
    <t>IEPC-5151-UE010000.1030</t>
  </si>
  <si>
    <t>IEPC-5151-UE010000.1031</t>
  </si>
  <si>
    <t>IEPC-5151-UE010000.1032</t>
  </si>
  <si>
    <t>IEPC-5151-UE010000.1033</t>
  </si>
  <si>
    <t>IEPC-5151-UE010000.1034</t>
  </si>
  <si>
    <t>IEPC-5151-UE010000.1035</t>
  </si>
  <si>
    <t>IEPC-5151-UE010000.1036</t>
  </si>
  <si>
    <t>IEPC-5151-UE010000.1037</t>
  </si>
  <si>
    <t>IEPC-5151-UE010000.1038</t>
  </si>
  <si>
    <t>IEPC-5151-UE010000.1039</t>
  </si>
  <si>
    <t>IEPC-5151-UE010000.1040</t>
  </si>
  <si>
    <t>IEPC-5151-UE010000.1041</t>
  </si>
  <si>
    <t>IEPC-5151-UE010000.1042</t>
  </si>
  <si>
    <t>IEPC-5151-UE010000.1043</t>
  </si>
  <si>
    <t>IEPC-5151-UE010000.1044</t>
  </si>
  <si>
    <t>IEPC-5151-UE010000.1045</t>
  </si>
  <si>
    <t>IEPC-5151-UE010000.1046</t>
  </si>
  <si>
    <t>IEPC-5151-UE010000.1047</t>
  </si>
  <si>
    <t>IEPC-5151-UE010000.1048</t>
  </si>
  <si>
    <t>IEPC-5151-UE010000.1049</t>
  </si>
  <si>
    <t>IEPC-5151-UE010000.1050</t>
  </si>
  <si>
    <t>IEPC-5151-UE010000.1051</t>
  </si>
  <si>
    <t>IEPC-5151-UE010000.1052</t>
  </si>
  <si>
    <t>IEPC-5151-UE010000.1053</t>
  </si>
  <si>
    <t>IEPC-5151-UE010000.1054</t>
  </si>
  <si>
    <t>IEPC-5151-UE010000.1055</t>
  </si>
  <si>
    <t>IEPC-5151-UE010000.1056</t>
  </si>
  <si>
    <t>IEPC-5151-UE010000.1057</t>
  </si>
  <si>
    <t>IEPC-5151-UE010000.1058</t>
  </si>
  <si>
    <t>IEPC-5151-UE010000.1059</t>
  </si>
  <si>
    <t>IEPC-5151-UE010000.1060</t>
  </si>
  <si>
    <t>IEPC-5151-UE010000.1061</t>
  </si>
  <si>
    <t>IEPC-5151-UE010000.1062</t>
  </si>
  <si>
    <t>IEPC-5151-UE010000.1063</t>
  </si>
  <si>
    <t>IEPC-5151-UE010000.1064</t>
  </si>
  <si>
    <t>IEPC-5151-UE010000.1065</t>
  </si>
  <si>
    <t>IEPC-5151-UE010000.1066</t>
  </si>
  <si>
    <t>IEPC-5151-UE010000.1067</t>
  </si>
  <si>
    <t>IEPC-5151-UE010000.1068</t>
  </si>
  <si>
    <t>IEPC-5151-UE010000.1069</t>
  </si>
  <si>
    <t>IEPC-5151-UE010000.1070</t>
  </si>
  <si>
    <t>IEPC-5151-UE010000.1071</t>
  </si>
  <si>
    <t>IEPC-5151-UE010000.1072</t>
  </si>
  <si>
    <t>IEPC-5151-UE010000.1073</t>
  </si>
  <si>
    <t>IEPC-5151-UE010000.1074</t>
  </si>
  <si>
    <t>IEPC-5151-UE010000.1075</t>
  </si>
  <si>
    <t>IEPC-5151-UE010000.1076</t>
  </si>
  <si>
    <t>IEPC-5151-UE010000.1077</t>
  </si>
  <si>
    <t>IEPC-5151-UE010000.1078</t>
  </si>
  <si>
    <t>IEPC-5151-UE010000.1079</t>
  </si>
  <si>
    <t>IEPC-5151-UE010000.1080</t>
  </si>
  <si>
    <t>IEPC-5151-UE010000.1081</t>
  </si>
  <si>
    <t>IEPC-5151-UE010000.1082</t>
  </si>
  <si>
    <t>IEPC-5151-UE010000.1083</t>
  </si>
  <si>
    <t>IEPC-5151-UE010000.1084</t>
  </si>
  <si>
    <t>IEPC-5151-UE010000.1085</t>
  </si>
  <si>
    <t>IEPC-5151-UE010000.1086</t>
  </si>
  <si>
    <t>IEPC-5151-UE010000.1087</t>
  </si>
  <si>
    <t>IEPC-5151-UE010000.1088</t>
  </si>
  <si>
    <t>IEPC-5151-UE010000.1089</t>
  </si>
  <si>
    <t>IEPC-5151-UE010000.1090</t>
  </si>
  <si>
    <t>IEPC-5151-UE010000.1091</t>
  </si>
  <si>
    <t>IEPC-5151-UE010000.1092</t>
  </si>
  <si>
    <t>IEPC-5151-UE010000.1093</t>
  </si>
  <si>
    <t>IEPC-5151-UE010000.1094</t>
  </si>
  <si>
    <t>IEPC-5151-UE010000.1095</t>
  </si>
  <si>
    <t>IEPC-5151-UE010000.1096</t>
  </si>
  <si>
    <t>IEPC-5151-UE010000.1097</t>
  </si>
  <si>
    <t>IEPC-5151-UE010000.1098</t>
  </si>
  <si>
    <t>IEPC-5151-UE010000.1099</t>
  </si>
  <si>
    <t>IEPC-5151-UE010000.1100</t>
  </si>
  <si>
    <t>IEPC-5151-UE010000.1101</t>
  </si>
  <si>
    <t>IEPC-5151-UE010000.1102</t>
  </si>
  <si>
    <t>IEPC-5151-UE010000.1103</t>
  </si>
  <si>
    <t>IEPC-5151-UE010000.1104</t>
  </si>
  <si>
    <t>IEPC-5151-UE010000.1105</t>
  </si>
  <si>
    <t>IEPC-5151-UE010000.1106</t>
  </si>
  <si>
    <t>IEPC-5151-UE010000.1107</t>
  </si>
  <si>
    <t>IEPC-5151-UE010000.1108</t>
  </si>
  <si>
    <t>IEPC-5151-UE010000.1109</t>
  </si>
  <si>
    <t>IEPC-5151-UE010000.1110</t>
  </si>
  <si>
    <t>IEPC-5151-UE010000.1111</t>
  </si>
  <si>
    <t>IEPC-5151-UE010000.1112</t>
  </si>
  <si>
    <t>IEPC-5151-UE010000.1113</t>
  </si>
  <si>
    <t>IEPC-5151-UE010000.1114</t>
  </si>
  <si>
    <t>IEPC-5151-UE010000.1115</t>
  </si>
  <si>
    <t>IEPC-5151-UE010000.1116</t>
  </si>
  <si>
    <t>IEPC-5151-UE010000.1117</t>
  </si>
  <si>
    <t>IEPC-5151-UE010000.1118</t>
  </si>
  <si>
    <t>IEPC-5151-UE010000.1119</t>
  </si>
  <si>
    <t>IEPC-5151-UE010000.1120</t>
  </si>
  <si>
    <t>IEPC-5151-UE010000.1121</t>
  </si>
  <si>
    <t>IEPC-5151-UE010000.1122</t>
  </si>
  <si>
    <t>IEPC-5151-UE010000.1123</t>
  </si>
  <si>
    <t>IEPC-5151-UE010000.1124</t>
  </si>
  <si>
    <t>IEPC-5151-UE010000.1125</t>
  </si>
  <si>
    <t>IEPC-5151-UE010000.1126</t>
  </si>
  <si>
    <t>IEPC-5151-UE010000.1127</t>
  </si>
  <si>
    <t>IEPC-5151-UE010000.1128</t>
  </si>
  <si>
    <t>IEPC-5151-UE010000.1129</t>
  </si>
  <si>
    <t>IEPC-5151-UE010000.1130</t>
  </si>
  <si>
    <t>IEPC-5151-UE010000.1131</t>
  </si>
  <si>
    <t>IEPC-5151-UE010000.1132</t>
  </si>
  <si>
    <t>IEPC-5151-UE010000.1133</t>
  </si>
  <si>
    <t>IEPC-5151-UE010000.1134</t>
  </si>
  <si>
    <t>IEPC-5151-UE010000.1135</t>
  </si>
  <si>
    <t>IEPC-5151-UE010000.1136</t>
  </si>
  <si>
    <t>IEPC-5151-UE010000.1137</t>
  </si>
  <si>
    <t>IEPC-5151-UE010000.1138</t>
  </si>
  <si>
    <t>IEPC-5151-UE010000.1139</t>
  </si>
  <si>
    <t>IEPC-5151-UE010000.1140</t>
  </si>
  <si>
    <t>IEPC-5151-UE010000.1141</t>
  </si>
  <si>
    <t>IEPC-5151-UE010000.1142</t>
  </si>
  <si>
    <t>IEPC-5151-UE010000.1143</t>
  </si>
  <si>
    <t>IEPC-5151-UE010000.1144</t>
  </si>
  <si>
    <t>IEPC-5151-UE010000.1145</t>
  </si>
  <si>
    <t>IEPC-5151-UE010000.1146</t>
  </si>
  <si>
    <t>IEPC-5151-UE010000.1147</t>
  </si>
  <si>
    <t>IEPC-5151-UE010000.1148</t>
  </si>
  <si>
    <t>UE010000.1148</t>
  </si>
  <si>
    <t>IEPC-5151-UE010000.1149</t>
  </si>
  <si>
    <t>UE010000.1149</t>
  </si>
  <si>
    <t>IEPC-5151-UE010000.1150</t>
  </si>
  <si>
    <t>UE010000.1150</t>
  </si>
  <si>
    <t>IEPC-5151-UE010000.1151</t>
  </si>
  <si>
    <t>UE010000.1151</t>
  </si>
  <si>
    <t>IEPC-5151-UE010000.1152</t>
  </si>
  <si>
    <t>UE010000.1152</t>
  </si>
  <si>
    <t>IEPC-5151-UE010000.1153</t>
  </si>
  <si>
    <t>UE010000.1153</t>
  </si>
  <si>
    <t>IEPC-5151-UE010000.1154</t>
  </si>
  <si>
    <t>UE010000.1154</t>
  </si>
  <si>
    <t>IEPC-5151-UE010000.1155</t>
  </si>
  <si>
    <t>UE010000.1155</t>
  </si>
  <si>
    <t>IEPC-5151-UE010000.1156</t>
  </si>
  <si>
    <t>UE010000.1156</t>
  </si>
  <si>
    <t>IEPC-5151-UE010000.1157</t>
  </si>
  <si>
    <t>UE010000.1157</t>
  </si>
  <si>
    <t>IEPC-5151-UE010000.1158</t>
  </si>
  <si>
    <t>UE010000.1158</t>
  </si>
  <si>
    <t>IEPC-5151-UE010000.1159</t>
  </si>
  <si>
    <t>UE010000.1159</t>
  </si>
  <si>
    <t>IEPC-5151-UE010000.1160</t>
  </si>
  <si>
    <t>UE010000.1160</t>
  </si>
  <si>
    <t>IEPC-5151-UE010000.1161</t>
  </si>
  <si>
    <t>UE010000.1161</t>
  </si>
  <si>
    <t>IEPC-5151-UE010000.1162</t>
  </si>
  <si>
    <t>UE010000.1162</t>
  </si>
  <si>
    <t>IEPC-5151-UE010000.1163</t>
  </si>
  <si>
    <t>UE010000.1163</t>
  </si>
  <si>
    <t>IEPC-5151-UE010000.1164</t>
  </si>
  <si>
    <t>UE010000.1164</t>
  </si>
  <si>
    <t>IEPC-5151-UE010000.1165</t>
  </si>
  <si>
    <t>UE010000.1165</t>
  </si>
  <si>
    <t>IEPC-5151-UE010000.1166</t>
  </si>
  <si>
    <t>UE010000.1166</t>
  </si>
  <si>
    <t>IEPC-5151-UE010000.1167</t>
  </si>
  <si>
    <t>UE010000.1167</t>
  </si>
  <si>
    <t>IEPC-5151-UE010000.1168</t>
  </si>
  <si>
    <t>UE010000.1168</t>
  </si>
  <si>
    <t>IEPC-5151-UE010000.1169</t>
  </si>
  <si>
    <t>UE010000.1169</t>
  </si>
  <si>
    <t>IEPC-5151-UE010000.1170</t>
  </si>
  <si>
    <t>UE010000.1170</t>
  </si>
  <si>
    <t>IEPC-5151-UE010000.1171</t>
  </si>
  <si>
    <t>UE010000.1171</t>
  </si>
  <si>
    <t>IEPC-5151-UE010000.1172</t>
  </si>
  <si>
    <t>UE010000.1172</t>
  </si>
  <si>
    <t>IEPC-5151-UE010000.1173</t>
  </si>
  <si>
    <t>UE010000.1173</t>
  </si>
  <si>
    <t>IEPC-5151-UE010000.1174</t>
  </si>
  <si>
    <t>UE010000.1174</t>
  </si>
  <si>
    <t>IEPC-5151-UE010000.1175</t>
  </si>
  <si>
    <t>UE010000.1175</t>
  </si>
  <si>
    <t>IEPC-5151-UE010000.1176</t>
  </si>
  <si>
    <t>UE010000.1176</t>
  </si>
  <si>
    <t>IEPC-5151-UE010000.1177</t>
  </si>
  <si>
    <t>UE010000.1177</t>
  </si>
  <si>
    <t>IEPC-5151-UE010000.1178</t>
  </si>
  <si>
    <t>UE010000.1178</t>
  </si>
  <si>
    <t>IEPC-5151-UE010000.1179</t>
  </si>
  <si>
    <t>UE010000.1179</t>
  </si>
  <si>
    <t>IEPC-5151-UE010000.1180</t>
  </si>
  <si>
    <t>UE010000.1180</t>
  </si>
  <si>
    <t>IEPC-5151-UE010000.1181</t>
  </si>
  <si>
    <t>UE010000.1181</t>
  </si>
  <si>
    <t>IEPC-5151-UE010000.1182</t>
  </si>
  <si>
    <t>UE010000.1182</t>
  </si>
  <si>
    <t>IEPC-5151-UE010000.1183</t>
  </si>
  <si>
    <t>UE010000.1183</t>
  </si>
  <si>
    <t>IEPC-5151-UE010000.1184</t>
  </si>
  <si>
    <t>UE010000.1184</t>
  </si>
  <si>
    <t>IEPC-5151-UE010000.1185</t>
  </si>
  <si>
    <t>UE010000.1185</t>
  </si>
  <si>
    <t>IEPC-5151-UE010000.1186</t>
  </si>
  <si>
    <t>UE010000.1186</t>
  </si>
  <si>
    <t>IEPC-5151-UE010000.1187</t>
  </si>
  <si>
    <t>UE010000.1187</t>
  </si>
  <si>
    <t>IEPC-5151-UE010000.1188</t>
  </si>
  <si>
    <t>UE010000.1188</t>
  </si>
  <si>
    <t>IEPC-5151-UE010000.1189</t>
  </si>
  <si>
    <t>UE010000.1189</t>
  </si>
  <si>
    <t>IEPC-5151-UE010000.1190</t>
  </si>
  <si>
    <t>UE010000.1190</t>
  </si>
  <si>
    <t>IEPC-5151-UE010000.1191</t>
  </si>
  <si>
    <t>UE010000.1191</t>
  </si>
  <si>
    <t>IEPC-5151-UE010000.1192</t>
  </si>
  <si>
    <t>UE010000.1192</t>
  </si>
  <si>
    <t>IEPC-5151-UE010000.1193</t>
  </si>
  <si>
    <t>UE010000.1193</t>
  </si>
  <si>
    <t>IEPC-5151-UE010000.1194</t>
  </si>
  <si>
    <t>UE010000.1194</t>
  </si>
  <si>
    <t>IEPC-5151-UE010000.1195</t>
  </si>
  <si>
    <t>UE010000.1195</t>
  </si>
  <si>
    <t>IEPC-5151-UE010000.1196</t>
  </si>
  <si>
    <t>UE010000.1196</t>
  </si>
  <si>
    <t>IEPC-5151-UE010000.1197</t>
  </si>
  <si>
    <t>UE010000.1197</t>
  </si>
  <si>
    <t>IEPC-5151-UE010000.1198</t>
  </si>
  <si>
    <t>UE010000.1198</t>
  </si>
  <si>
    <t>IEPC-5151-UE010000.1199</t>
  </si>
  <si>
    <t>UE010000.1199</t>
  </si>
  <si>
    <t>IEPC-5151-UE010000.1200</t>
  </si>
  <si>
    <t>UE010000.1200</t>
  </si>
  <si>
    <t>TERMINALES</t>
  </si>
  <si>
    <t>TERMINALES DE CAPTURA REMOTA Vx520 TRIO (SIN CONTACTIESS) CON SCRIPT ITSEC023V12</t>
  </si>
  <si>
    <t>UE010000.1147</t>
  </si>
  <si>
    <t>IEPC-5151-P-8574-04</t>
  </si>
  <si>
    <t>PROCESADOR</t>
  </si>
  <si>
    <t xml:space="preserve">PROCESADOR INTEL XEON </t>
  </si>
  <si>
    <t>BA04P9B029CG</t>
  </si>
  <si>
    <t>IEPC-5151-P-8575-04</t>
  </si>
  <si>
    <t>JPV1X8GC</t>
  </si>
  <si>
    <t>IEPC-5151-P-8576-04</t>
  </si>
  <si>
    <t>DISCO DURO HP 300GB</t>
  </si>
  <si>
    <t>BA04P9B029R3</t>
  </si>
  <si>
    <t>IEPC-5151-P-8577-04</t>
  </si>
  <si>
    <t xml:space="preserve"> BA04P9B029R3</t>
  </si>
  <si>
    <t>IEPC-5151-P-8578-04</t>
  </si>
  <si>
    <t xml:space="preserve"> JHY46P2C</t>
  </si>
  <si>
    <t>IEPC-5151-P-8579-04</t>
  </si>
  <si>
    <t xml:space="preserve"> JHY46P2C8</t>
  </si>
  <si>
    <t>IEPC-5151-P-8580-04</t>
  </si>
  <si>
    <t xml:space="preserve"> MEMORIA RAM 4GB. F-68462.</t>
  </si>
  <si>
    <t>343057-B21.1</t>
  </si>
  <si>
    <t>IEPC-5151-P-8581-04</t>
  </si>
  <si>
    <t>343057-B21.2</t>
  </si>
  <si>
    <t>IEPC-5151-P-8582-04</t>
  </si>
  <si>
    <t>343057-B21.3</t>
  </si>
  <si>
    <t>IEPC-5151-P-8583-04</t>
  </si>
  <si>
    <t>TARJETA FIBRA OPTICA</t>
  </si>
  <si>
    <t>THC091734X/ THC0937VC5.1</t>
  </si>
  <si>
    <t>IEPC-5151-P-8584-04</t>
  </si>
  <si>
    <t>THC091734X/ THC0937VC5.2</t>
  </si>
  <si>
    <t>IEPC-5151-P-8585-04</t>
  </si>
  <si>
    <t>LECTOR DVD</t>
  </si>
  <si>
    <t>THC091734X/ THC0937VC5.3</t>
  </si>
  <si>
    <t>IEPC-5151-P-2433-04</t>
  </si>
  <si>
    <t xml:space="preserve">IMPRESORA TERMICA. F-074. </t>
  </si>
  <si>
    <t>IMT00007.01</t>
  </si>
  <si>
    <t>IEPC-5151-P-2434-04</t>
  </si>
  <si>
    <t>IMT00007.02</t>
  </si>
  <si>
    <t>IEPC-5151-P-2435-04</t>
  </si>
  <si>
    <t>IMT00007.03</t>
  </si>
  <si>
    <t>IEPC-5151-P-2436-04</t>
  </si>
  <si>
    <t>IMT00007.04</t>
  </si>
  <si>
    <t>IEPC-5151-P-2437-04</t>
  </si>
  <si>
    <t>IMT00007.05</t>
  </si>
  <si>
    <t>IEPC-5151-P-2438-04</t>
  </si>
  <si>
    <t xml:space="preserve"> 1 TABLET PC ARCHOS 9. F-0514. </t>
  </si>
  <si>
    <t>25SVVBTYTPOPK</t>
  </si>
  <si>
    <t>IEPC-5151-P-2439-04</t>
  </si>
  <si>
    <t>IPAD</t>
  </si>
  <si>
    <t xml:space="preserve"> IPAD 64GB MAC WIFI+3G</t>
  </si>
  <si>
    <t>AVF0002.1</t>
  </si>
  <si>
    <t>IEPC-5151-P-2440-04</t>
  </si>
  <si>
    <t>AVF0002.2</t>
  </si>
  <si>
    <t>IEPC-5151-P-2441-04</t>
  </si>
  <si>
    <t>AVF0002.3</t>
  </si>
  <si>
    <t>IEPC-5151-P-2442-04</t>
  </si>
  <si>
    <t>AVF0002.4</t>
  </si>
  <si>
    <t>IEPC-5151-P-2443-04</t>
  </si>
  <si>
    <t>AVF0002.5</t>
  </si>
  <si>
    <t>IEPC-5151-P-2444-04</t>
  </si>
  <si>
    <t>AVF0002.6</t>
  </si>
  <si>
    <t>IEPC-5151-P-2445-04</t>
  </si>
  <si>
    <t>AVF0002.7</t>
  </si>
  <si>
    <t>IEPC-5151-P-2446-04</t>
  </si>
  <si>
    <t>AVF0002.8</t>
  </si>
  <si>
    <t>IEPC-5151-P-2447-04</t>
  </si>
  <si>
    <t>AVF0002.9</t>
  </si>
  <si>
    <t>IEPC-5151-P-2448-04</t>
  </si>
  <si>
    <t>AVF0002.10</t>
  </si>
  <si>
    <t>IEPC-5151-P-2449-04</t>
  </si>
  <si>
    <t>AVF0002.11</t>
  </si>
  <si>
    <t>IEPC-5151-P-2450-04</t>
  </si>
  <si>
    <t>AVF0002.12</t>
  </si>
  <si>
    <t>IEPC-5151-P-2451-04</t>
  </si>
  <si>
    <t>AVF0002.13</t>
  </si>
  <si>
    <t>IEPC-5151-P-2452-04</t>
  </si>
  <si>
    <t>AVF0002.14</t>
  </si>
  <si>
    <t>IEPC-5151-P-2453-04</t>
  </si>
  <si>
    <t>AVF0002.15</t>
  </si>
  <si>
    <t>IEPC-5151-P-2454-04</t>
  </si>
  <si>
    <t>AVF0002.16</t>
  </si>
  <si>
    <t>IEPC-5151-P-2455-04</t>
  </si>
  <si>
    <t>AVF0002.17</t>
  </si>
  <si>
    <t>IEPC-5151-P-2456-04</t>
  </si>
  <si>
    <t>AVF0002.18</t>
  </si>
  <si>
    <t>IEPC-5151-P-2457-04</t>
  </si>
  <si>
    <t>AVF0002.19</t>
  </si>
  <si>
    <t>IEPC-5151-P-2458-04</t>
  </si>
  <si>
    <t>AVF0002.20</t>
  </si>
  <si>
    <t>IEPC-5151-P-2459-04</t>
  </si>
  <si>
    <t>AVF0002.21</t>
  </si>
  <si>
    <t>IEPC-5151-P-2460-04</t>
  </si>
  <si>
    <t>AVF0002.22</t>
  </si>
  <si>
    <t>IEPC-5151-P-8586-04</t>
  </si>
  <si>
    <t>TABLET PC P/ IMPLEMENTACION DE 4TA. GENERACION URNA</t>
  </si>
  <si>
    <t>0YA225NYC314YA1</t>
  </si>
  <si>
    <t>IEPC-5151-P-8587-04</t>
  </si>
  <si>
    <t>TERMINAT</t>
  </si>
  <si>
    <t xml:space="preserve"> TERMINAT POS TOSHIBA. F-1335</t>
  </si>
  <si>
    <t>2308N753093</t>
  </si>
  <si>
    <t>IEPC-5151-P-8588-04</t>
  </si>
  <si>
    <t>2309K750586</t>
  </si>
  <si>
    <t>IEPC-5151-P-8589-04</t>
  </si>
  <si>
    <t xml:space="preserve"> 2309K750538</t>
  </si>
  <si>
    <t>IEPC-5151-P-8590-04</t>
  </si>
  <si>
    <t xml:space="preserve"> 2309K750542</t>
  </si>
  <si>
    <t>IEPC-5151-P-8591-04</t>
  </si>
  <si>
    <t xml:space="preserve"> 2309K750546</t>
  </si>
  <si>
    <t>IEPC-5151-P-8592-04</t>
  </si>
  <si>
    <t xml:space="preserve"> 2309K750572</t>
  </si>
  <si>
    <t>IEPC-5151-P-8593-04</t>
  </si>
  <si>
    <t>2309K750576</t>
  </si>
  <si>
    <t>IEPC-5151-P-8594-04</t>
  </si>
  <si>
    <t>2309K750579</t>
  </si>
  <si>
    <t>IEPC-5151-P-8595-04</t>
  </si>
  <si>
    <t xml:space="preserve"> 2309K750577</t>
  </si>
  <si>
    <t>IEPC-5151-P-2469-04</t>
  </si>
  <si>
    <t xml:space="preserve"> IMP. MULT. HP LASER JET COLOR </t>
  </si>
  <si>
    <t>CNB98BFB06.1</t>
  </si>
  <si>
    <t>IEPC-5151-P-2470-04</t>
  </si>
  <si>
    <t>CNB98BFB06.2</t>
  </si>
  <si>
    <t>IEPC-5151-P-8596-04</t>
  </si>
  <si>
    <t>CNN98BFB003.1</t>
  </si>
  <si>
    <t>IEPC-5151-P-8597-04</t>
  </si>
  <si>
    <t>CNN98BFB003.2</t>
  </si>
  <si>
    <t>IEPC-5151-P-8598-04</t>
  </si>
  <si>
    <t>CNN98BFB003.3</t>
  </si>
  <si>
    <t>IEPC-5151-P-8599-04</t>
  </si>
  <si>
    <t>CNN98BFB003.4</t>
  </si>
  <si>
    <t>IEPC-5151-P-8600-04</t>
  </si>
  <si>
    <t>CNN98BFB003.5</t>
  </si>
  <si>
    <t>IEPC-5151-P-8601-04</t>
  </si>
  <si>
    <t>CNN98BFB003.6</t>
  </si>
  <si>
    <t>IEPC-5151-P-8602-04</t>
  </si>
  <si>
    <t>CNN98BFB003.7</t>
  </si>
  <si>
    <t>IEPC-5151-P-8603-04</t>
  </si>
  <si>
    <t xml:space="preserve"> PUNTOS DE ACCESO INALAMB. P/ R</t>
  </si>
  <si>
    <t>PACCB01.1</t>
  </si>
  <si>
    <t>IEPC-5151-P-8604-04</t>
  </si>
  <si>
    <t>PACCB01.2</t>
  </si>
  <si>
    <t>IEPC-5151-P-8605-04</t>
  </si>
  <si>
    <t>PACCB01.3</t>
  </si>
  <si>
    <t>IEPC-5151-P-8606-04</t>
  </si>
  <si>
    <t>PACCB01.4</t>
  </si>
  <si>
    <t>IEPC-5151-P-8607-04</t>
  </si>
  <si>
    <t>PACCB01.5</t>
  </si>
  <si>
    <t>IEPC-5151-P-8608-04</t>
  </si>
  <si>
    <t>PACCB01.6</t>
  </si>
  <si>
    <t>IEPC-5151-P-8609-04</t>
  </si>
  <si>
    <t>PACCB01.7</t>
  </si>
  <si>
    <t>IEPC-5151-P-8610-04</t>
  </si>
  <si>
    <t>PACCB01.8</t>
  </si>
  <si>
    <t>IEPC-5151-P-8611-04</t>
  </si>
  <si>
    <t>PACCB01.9</t>
  </si>
  <si>
    <t>IEPC-5151-P-8612-04</t>
  </si>
  <si>
    <t>PACCB01.10</t>
  </si>
  <si>
    <t>IEPC-5151-P-8613-04</t>
  </si>
  <si>
    <t xml:space="preserve"> SERVIDOR ALMACENAMIENTO</t>
  </si>
  <si>
    <t>SABGTV5.1</t>
  </si>
  <si>
    <t>IEPC-5151-P-8614-04</t>
  </si>
  <si>
    <t>SABGTV5.2</t>
  </si>
  <si>
    <t>IEPC-5151-P-8615-04</t>
  </si>
  <si>
    <t>SABGTV5.3</t>
  </si>
  <si>
    <t>IEPC-5151-P-8616-04</t>
  </si>
  <si>
    <t>SABGTV5.4</t>
  </si>
  <si>
    <t>IEPC-5151-P-8617-04</t>
  </si>
  <si>
    <t>SABGTV5.5</t>
  </si>
  <si>
    <t>IEPC-5151-P-8618-04</t>
  </si>
  <si>
    <t>SABGTV5.6</t>
  </si>
  <si>
    <t>IEPC-5151-P-8619-04</t>
  </si>
  <si>
    <t xml:space="preserve"> TARJETA RAS DIALFIRE P/SERV</t>
  </si>
  <si>
    <t>V10513883</t>
  </si>
  <si>
    <t>IEPC-5151-P-8620-04</t>
  </si>
  <si>
    <t>V00545230</t>
  </si>
  <si>
    <t>IEPC-5151-P-8621-04</t>
  </si>
  <si>
    <t>V00545229</t>
  </si>
  <si>
    <t>IEPC-5151-P-8622-04</t>
  </si>
  <si>
    <t>P00004378</t>
  </si>
  <si>
    <t>IEPC-5151-P-8623-04</t>
  </si>
  <si>
    <t xml:space="preserve"> P00004379</t>
  </si>
  <si>
    <t>IEPC-5151-P-8624-04</t>
  </si>
  <si>
    <t xml:space="preserve"> SERV. HP P/BASE DATOS, DOMIN</t>
  </si>
  <si>
    <t>SERV.HP.AABG.01</t>
  </si>
  <si>
    <t>IEPC-5151-P-8625-04</t>
  </si>
  <si>
    <t>SERV.HP.AABG.02</t>
  </si>
  <si>
    <t>IEPC-5151-P-8626-04</t>
  </si>
  <si>
    <t>MINI PRINTER</t>
  </si>
  <si>
    <t>MINI PRINTER TERMAL</t>
  </si>
  <si>
    <t>2003170.1</t>
  </si>
  <si>
    <t>IEPC-5151-P-8627-04</t>
  </si>
  <si>
    <t>2003170.2</t>
  </si>
  <si>
    <t>IEPC-5151-P-8628-04</t>
  </si>
  <si>
    <t>2003170.3</t>
  </si>
  <si>
    <t>IEPC-5151-P-8629-04</t>
  </si>
  <si>
    <t>2003170.4</t>
  </si>
  <si>
    <t>IEPC-5151-P-8630-04</t>
  </si>
  <si>
    <t>2003170.5</t>
  </si>
  <si>
    <t>IEPC-5151-P-8631-04</t>
  </si>
  <si>
    <t>2003170.6</t>
  </si>
  <si>
    <t>IEPC-5151-P-8632-04</t>
  </si>
  <si>
    <t>2003170.7</t>
  </si>
  <si>
    <t>IEPC-5151-P-8633-04</t>
  </si>
  <si>
    <t>2003170.8</t>
  </si>
  <si>
    <t>IEPC-5151-P-8634-04</t>
  </si>
  <si>
    <t>2003170.9</t>
  </si>
  <si>
    <t>IEPC-5151-P-8635-04</t>
  </si>
  <si>
    <t>2003170.10</t>
  </si>
  <si>
    <t>IEPC-5151-P-8636-04</t>
  </si>
  <si>
    <t>2003170.11</t>
  </si>
  <si>
    <t>IEPC-5151-P-8637-04</t>
  </si>
  <si>
    <t>2003170.12</t>
  </si>
  <si>
    <t>IEPC-5151-P-8638-04</t>
  </si>
  <si>
    <t>2003170.13</t>
  </si>
  <si>
    <t>IEPC-5151-P-8639-04</t>
  </si>
  <si>
    <t>2003170.14</t>
  </si>
  <si>
    <t>IEPC-5151-P-8640-04</t>
  </si>
  <si>
    <t>2003170.15</t>
  </si>
  <si>
    <t>IEPC-5151-P-8641-04</t>
  </si>
  <si>
    <t>2003170.16</t>
  </si>
  <si>
    <t>IEPC-5151-P-8642-04</t>
  </si>
  <si>
    <t>2003170.17</t>
  </si>
  <si>
    <t>IEPC-5151-P-8643-04</t>
  </si>
  <si>
    <t>2003170.18</t>
  </si>
  <si>
    <t>IEPC-5151-P-8644-04</t>
  </si>
  <si>
    <t>2003170.19</t>
  </si>
  <si>
    <t>IEPC-5151-P-8645-04</t>
  </si>
  <si>
    <t>2003170.20</t>
  </si>
  <si>
    <t>IEPC-5151-P-8646-04</t>
  </si>
  <si>
    <t xml:space="preserve"> DISCO DURO IRC</t>
  </si>
  <si>
    <t>FM2-8258-000</t>
  </si>
  <si>
    <t>IEPC-5151-P-8647-04</t>
  </si>
  <si>
    <t>IMPRESORAS</t>
  </si>
  <si>
    <t>21</t>
  </si>
  <si>
    <t>ITPIT1250U</t>
  </si>
  <si>
    <t>IEPC-5151-P-8648-04</t>
  </si>
  <si>
    <t xml:space="preserve"> TERMINAL PUNTO DE VENTA. </t>
  </si>
  <si>
    <t>TPV.000255.1</t>
  </si>
  <si>
    <t>IEPC-5151-P-8649-04</t>
  </si>
  <si>
    <t>TPV.000255.2</t>
  </si>
  <si>
    <t>IEPC-5151-P-8650-04</t>
  </si>
  <si>
    <t>TPV.000255.3</t>
  </si>
  <si>
    <t>IEPC-5151-P-8651-04</t>
  </si>
  <si>
    <t>TPV.000255.4</t>
  </si>
  <si>
    <t>IEPC-5151-P-8652-04</t>
  </si>
  <si>
    <t>TPV.000255.5</t>
  </si>
  <si>
    <t>IEPC-5151-P-8653-04</t>
  </si>
  <si>
    <t>TPV.000255.6</t>
  </si>
  <si>
    <t>IEPC-5151-P-8654-04</t>
  </si>
  <si>
    <t>TPV.000255.7</t>
  </si>
  <si>
    <t>IEPC-5151-P-8655-04</t>
  </si>
  <si>
    <t>TPV.000255.8</t>
  </si>
  <si>
    <t>IEPC-5151-P-8656-04</t>
  </si>
  <si>
    <t>TPV.000255.9</t>
  </si>
  <si>
    <t>IEPC-5151-P-8657-04</t>
  </si>
  <si>
    <t>TPV.000255.10</t>
  </si>
  <si>
    <t>IEPC-5151-P-8658-04</t>
  </si>
  <si>
    <t>TPV.000255.11</t>
  </si>
  <si>
    <t>IEPC-5151-P-8659-04</t>
  </si>
  <si>
    <t>TPV.000255.12</t>
  </si>
  <si>
    <t>IEPC-5151-P-8660-04</t>
  </si>
  <si>
    <t>TPV.000255.13</t>
  </si>
  <si>
    <t>IEPC-5151-P-8661-04</t>
  </si>
  <si>
    <t>TPV.000255.14</t>
  </si>
  <si>
    <t>IEPC-5151-P-8662-04</t>
  </si>
  <si>
    <t>TPV.000255.15</t>
  </si>
  <si>
    <t>IEPC-5151-P-8663-04</t>
  </si>
  <si>
    <t>TPV.000255.16</t>
  </si>
  <si>
    <t>IEPC-5151-P-8664-04</t>
  </si>
  <si>
    <t>TPV.000255.17</t>
  </si>
  <si>
    <t>IEPC-5151-P-8665-04</t>
  </si>
  <si>
    <t>TPV.000255.18</t>
  </si>
  <si>
    <t>IEPC-5151-P-8666-04</t>
  </si>
  <si>
    <t>TPV.000255.19</t>
  </si>
  <si>
    <t>IEPC-5151-P-8667-04</t>
  </si>
  <si>
    <t>TPV.000255.20</t>
  </si>
  <si>
    <t>TPV.000255.21</t>
  </si>
  <si>
    <t>IEPC-5151-P-8668-04</t>
  </si>
  <si>
    <t xml:space="preserve"> IMPRESORA CODIGO DE BARRAS Y E</t>
  </si>
  <si>
    <t>43A071300041</t>
  </si>
  <si>
    <t>IEPC-5151-P-8669-04</t>
  </si>
  <si>
    <t xml:space="preserve"> MEMORIA STICK 1GB PARA CAMARA</t>
  </si>
  <si>
    <t>43A071300042</t>
  </si>
  <si>
    <t>IEPC-5151-P-8670-04</t>
  </si>
  <si>
    <t>43A071300043</t>
  </si>
  <si>
    <t>IEPC-5151-P-8671-04</t>
  </si>
  <si>
    <t xml:space="preserve"> MONITOR MICRO TOUCH M170. F- 1</t>
  </si>
  <si>
    <t>M17.F.01</t>
  </si>
  <si>
    <t>IEPC-5151-P-2471-04</t>
  </si>
  <si>
    <t xml:space="preserve"> COMPUTADORA IMAC F-39786</t>
  </si>
  <si>
    <t>M17.F.02</t>
  </si>
  <si>
    <t>IEPC-5151-P-2472-04</t>
  </si>
  <si>
    <t>IEPC-5151-P-2477-04</t>
  </si>
  <si>
    <t>IMPRESORA HP LASER</t>
  </si>
  <si>
    <t>HPL5487.1</t>
  </si>
  <si>
    <t>IEPC-5151-P-2478-04</t>
  </si>
  <si>
    <t>HPL5487.2</t>
  </si>
  <si>
    <t>IEPC-5151-P-2479-04</t>
  </si>
  <si>
    <t>HPL5487.3</t>
  </si>
  <si>
    <t>IEPC-5151-P-8672-04</t>
  </si>
  <si>
    <t xml:space="preserve"> MEMORIA RAM</t>
  </si>
  <si>
    <t>MM.5874958.1</t>
  </si>
  <si>
    <t>IEPC-5151-P-8673-04</t>
  </si>
  <si>
    <t>MM.5874958.2</t>
  </si>
  <si>
    <t>IEPC-5151-P-8674-04</t>
  </si>
  <si>
    <t xml:space="preserve"> MEMORIA KINGSTON </t>
  </si>
  <si>
    <t>MM.5874958.3</t>
  </si>
  <si>
    <t>IEPC-5151-P-8675-04</t>
  </si>
  <si>
    <t>MM.5874958.4</t>
  </si>
  <si>
    <t>IEPC-5151-P-8676-04</t>
  </si>
  <si>
    <t xml:space="preserve"> MODULO DE MEMORIA F-8562 D</t>
  </si>
  <si>
    <t>MM.SG61549018769.1</t>
  </si>
  <si>
    <t>IEPC-5151-P-8677-04</t>
  </si>
  <si>
    <t>MM.SG61549018769.2</t>
  </si>
  <si>
    <t>IEPC-5151-P-8678-04</t>
  </si>
  <si>
    <t>MM.SG61549018769.3</t>
  </si>
  <si>
    <t>IEPC-5151-P-8679-04</t>
  </si>
  <si>
    <t>MM.SG61549018769.4</t>
  </si>
  <si>
    <t>IEPC-5151-P-8680-04</t>
  </si>
  <si>
    <t>MM.SG61549018769.5</t>
  </si>
  <si>
    <t>IEPC-5151-P-8681-04</t>
  </si>
  <si>
    <t>MM.SG61549018769.6</t>
  </si>
  <si>
    <t>IEPC-5151-P-8682-04</t>
  </si>
  <si>
    <t>MM.SG61549018769.7</t>
  </si>
  <si>
    <t>IEPC-5151-P-8683-04</t>
  </si>
  <si>
    <t>MM.SG61549018769.8</t>
  </si>
  <si>
    <t>IEPC-5151-P-8684-04</t>
  </si>
  <si>
    <t>MM.SG61549018769.9</t>
  </si>
  <si>
    <t>IEPC-5151-P-8685-04</t>
  </si>
  <si>
    <t>MM.SG61549018769.10</t>
  </si>
  <si>
    <t>IEPC-5151-P-8686-04</t>
  </si>
  <si>
    <t xml:space="preserve"> TERMINAL POS TISHIBA ST6-7</t>
  </si>
  <si>
    <t>985443A071300043.1</t>
  </si>
  <si>
    <t>IEPC-5151-P-8687-04</t>
  </si>
  <si>
    <t>985443A071300043.2</t>
  </si>
  <si>
    <t>IEPC-5151-P-2480-04</t>
  </si>
  <si>
    <t>SG61549018769</t>
  </si>
  <si>
    <t>IEPC-5151-P-2482-04</t>
  </si>
  <si>
    <t xml:space="preserve"> COMPUTADORA F-8691</t>
  </si>
  <si>
    <t>SHGGFYRTTWR000.1</t>
  </si>
  <si>
    <t>IEPC-5151-P-2483-04</t>
  </si>
  <si>
    <t>SHGGFYRTTWR000.2</t>
  </si>
  <si>
    <t>IEPC-5151-P-2484-04</t>
  </si>
  <si>
    <t>SHGGFYRTTWR000.3</t>
  </si>
  <si>
    <t>IEPC-5151-P-2485-04</t>
  </si>
  <si>
    <t>SHGGFYRTTWR000.4</t>
  </si>
  <si>
    <t>IEPC-5151-P-2486-04</t>
  </si>
  <si>
    <t>SHGGFYRTTWR000.5</t>
  </si>
  <si>
    <t>IEPC-5151-P-2487-04</t>
  </si>
  <si>
    <t>SHGGFYRTTWR000.6</t>
  </si>
  <si>
    <t>IEPC-5151-P-2488-04</t>
  </si>
  <si>
    <t>SHGGFYRTTWR000.7</t>
  </si>
  <si>
    <t>IEPC-5151-P-2489-04</t>
  </si>
  <si>
    <t>SHGGFYRTTWR000.8</t>
  </si>
  <si>
    <t>IEPC-5151-P-2490-04</t>
  </si>
  <si>
    <t>SHGGFYRTTWR000.9</t>
  </si>
  <si>
    <t>IEPC-5151-P-8937-04</t>
  </si>
  <si>
    <t xml:space="preserve"> PLOTTER IMPRDESIGNJET 400 F-19</t>
  </si>
  <si>
    <t>SG61549011</t>
  </si>
  <si>
    <t>IEPC-5151-P-8688-04</t>
  </si>
  <si>
    <t>MEMORIA KTT</t>
  </si>
  <si>
    <t>MMMK.2114000.1</t>
  </si>
  <si>
    <t>IEPC-5151-P-8689-04</t>
  </si>
  <si>
    <t>MMMK.2114000.2</t>
  </si>
  <si>
    <t>IEPC-5151-P-8690-04</t>
  </si>
  <si>
    <t>MMMK.2114000.3</t>
  </si>
  <si>
    <t>IEPC-5151-P-8691-04</t>
  </si>
  <si>
    <t>MMMK.2114000.4</t>
  </si>
  <si>
    <t>IEPC-5151-P-8692-04</t>
  </si>
  <si>
    <t>MMMK.2114000.5</t>
  </si>
  <si>
    <t>IEPC-5151-P-8693-04</t>
  </si>
  <si>
    <t>MMMK.2114000.6</t>
  </si>
  <si>
    <t>IEPC-5151-P-8694-04</t>
  </si>
  <si>
    <t>MMMK.2114000.7</t>
  </si>
  <si>
    <t>IEPC-5151-P-8695-04</t>
  </si>
  <si>
    <t>MMMK.2114000.8</t>
  </si>
  <si>
    <t>IEPC-5151-P-8696-04</t>
  </si>
  <si>
    <t>MMMK.2114000.9</t>
  </si>
  <si>
    <t>IEPC-5151-P-8697-04</t>
  </si>
  <si>
    <t>UPS EATON MODELO</t>
  </si>
  <si>
    <t>FY035JBA04</t>
  </si>
  <si>
    <t>IEPC-5151-P-2517-04</t>
  </si>
  <si>
    <t xml:space="preserve"> SCANER DIGITAL KODAK</t>
  </si>
  <si>
    <t>TPV.000255.45</t>
  </si>
  <si>
    <t>IEPC-5151-P-8698-04</t>
  </si>
  <si>
    <t xml:space="preserve"> TARJETA DE VIDEO ATI RADEON X8</t>
  </si>
  <si>
    <t>TPV.000255.46</t>
  </si>
  <si>
    <t>IEPC-5151-P-8699-04</t>
  </si>
  <si>
    <t xml:space="preserve"> SERVIDOR DE IMPRESION EXTERNO</t>
  </si>
  <si>
    <t>TPV.000255.47</t>
  </si>
  <si>
    <t>IEPC-5151-P-2516-04</t>
  </si>
  <si>
    <t xml:space="preserve"> LAPTOP TOSHIBA M55-SP339 F-000</t>
  </si>
  <si>
    <t>TPV.000255.48</t>
  </si>
  <si>
    <t>IEPC-5151-P-8700-04</t>
  </si>
  <si>
    <t>SERVIDOR HP F-049368</t>
  </si>
  <si>
    <t>TPV.000255.49</t>
  </si>
  <si>
    <t>IEPC-5151-P-8701-04</t>
  </si>
  <si>
    <t xml:space="preserve"> UPS F-049382</t>
  </si>
  <si>
    <t>TPV.000255.50</t>
  </si>
  <si>
    <t>IEPC-5151-P-8702-04</t>
  </si>
  <si>
    <t xml:space="preserve"> FAX MODEM 56 K</t>
  </si>
  <si>
    <t>TPV.000255.51</t>
  </si>
  <si>
    <t>IEPC-5151-P-8703-04</t>
  </si>
  <si>
    <t xml:space="preserve"> IMPRESORA Y CONSUMIBLES URNA E</t>
  </si>
  <si>
    <t>TPV.000255.52</t>
  </si>
  <si>
    <t>IEPC-5151-P-2514-04</t>
  </si>
  <si>
    <t xml:space="preserve"> CPU APPLE MAC PRO</t>
  </si>
  <si>
    <t>TPV.000255.53</t>
  </si>
  <si>
    <t>IEPC-5151-P-2515-04</t>
  </si>
  <si>
    <t>MONITOR APPLE</t>
  </si>
  <si>
    <t>TPV.000255.54</t>
  </si>
  <si>
    <t>IEPC-5151-P-8704-04</t>
  </si>
  <si>
    <t>DISCO DURO 40GB</t>
  </si>
  <si>
    <t>TPV.000255.55</t>
  </si>
  <si>
    <t>IEPC-5151-P-8705-04</t>
  </si>
  <si>
    <t xml:space="preserve"> TERMINAL URNA ELECTRONICA</t>
  </si>
  <si>
    <t>TPV.000255.56</t>
  </si>
  <si>
    <t>IEPC-5151-P-8706-04</t>
  </si>
  <si>
    <t xml:space="preserve"> MEMORIA KINGSTON 1GB. F- 57372</t>
  </si>
  <si>
    <t>TPV.000255.57</t>
  </si>
  <si>
    <t xml:space="preserve"> IMPRESORA LASERJET 9500 Y CONS</t>
  </si>
  <si>
    <t>THCLB25278</t>
  </si>
  <si>
    <t>COMPUTADORA HP</t>
  </si>
  <si>
    <t>TPV.000255.58</t>
  </si>
  <si>
    <t>IEPC-5151-P-2491-04</t>
  </si>
  <si>
    <t>TPV.000255.59</t>
  </si>
  <si>
    <t>IEPC-5151-P-2492-04</t>
  </si>
  <si>
    <t>TPV.000255.60</t>
  </si>
  <si>
    <t>IEPC-5151-P-2493-04</t>
  </si>
  <si>
    <t>TPV.000255.61</t>
  </si>
  <si>
    <t>IEPC-5151-P-2494-04</t>
  </si>
  <si>
    <t>TPV.000255.62</t>
  </si>
  <si>
    <t>IEPC-5151-P-2495-04</t>
  </si>
  <si>
    <t>TPV.000255.63</t>
  </si>
  <si>
    <t>IEPC-5151-P-2496-04</t>
  </si>
  <si>
    <t>TPV.000255.64</t>
  </si>
  <si>
    <t>IEPC-5151-P-2497-04</t>
  </si>
  <si>
    <t>TPV.000255.65</t>
  </si>
  <si>
    <t>IEPC-5151-P-2498-04</t>
  </si>
  <si>
    <t>TPV.000255.66</t>
  </si>
  <si>
    <t>IEPC-5151-P-2499-04</t>
  </si>
  <si>
    <t>TPV.000255.67</t>
  </si>
  <si>
    <t>IEPC-5151-P-2500-04</t>
  </si>
  <si>
    <t>TPV.000255.68</t>
  </si>
  <si>
    <t>IEPC-5151-P-2501-04</t>
  </si>
  <si>
    <t>TPV.000255.69</t>
  </si>
  <si>
    <t>IEPC-5151-P-2502-04</t>
  </si>
  <si>
    <t>TPV.000255.70</t>
  </si>
  <si>
    <t>IEPC-5151-P-2503-04</t>
  </si>
  <si>
    <t>TPV.000255.71</t>
  </si>
  <si>
    <t>IEPC-5151-P-2504-04</t>
  </si>
  <si>
    <t>TPV.000255.72</t>
  </si>
  <si>
    <t>IEPC-5151-P-2505-04</t>
  </si>
  <si>
    <t>LAPTOP NC 6400</t>
  </si>
  <si>
    <t>TPV.000255.73</t>
  </si>
  <si>
    <t>IEPC-5151-P-2506-04</t>
  </si>
  <si>
    <t>TPV.000255.74</t>
  </si>
  <si>
    <t>IEPC-5151-P-2507-04</t>
  </si>
  <si>
    <t>TPV.000255.75</t>
  </si>
  <si>
    <t>IEPC-5151-P-2508-04</t>
  </si>
  <si>
    <t>TPV.000255.76</t>
  </si>
  <si>
    <t>IEPC-5151-P-2509-04</t>
  </si>
  <si>
    <t>TPV.000255.77</t>
  </si>
  <si>
    <t>IEPC-5151-P-2510-04</t>
  </si>
  <si>
    <t>TPV.000255.78</t>
  </si>
  <si>
    <t>IEPC-5151-P-2511-04</t>
  </si>
  <si>
    <t>TPV.000255.79</t>
  </si>
  <si>
    <t>IEPC-5151-P-2512-04</t>
  </si>
  <si>
    <t>TPV.000255.80</t>
  </si>
  <si>
    <t>IEPC-5151-P-2513-04</t>
  </si>
  <si>
    <t>TPV.000255.81</t>
  </si>
  <si>
    <t>IEPC-5651-P-2519-04</t>
  </si>
  <si>
    <t xml:space="preserve"> 2 CONMUTADOR, 2 TELEFONO MULTI</t>
  </si>
  <si>
    <t>TPV.000255.82</t>
  </si>
  <si>
    <t>TPV.000255.83</t>
  </si>
  <si>
    <t>IEPC-5651-P-2520-04</t>
  </si>
  <si>
    <t>TELEFONOS</t>
  </si>
  <si>
    <t>TELEFONOS INALAMBRICOS Y REP</t>
  </si>
  <si>
    <t>IEPC-5651-P-2521-04</t>
  </si>
  <si>
    <t>IEPC-5651-P-2522-04</t>
  </si>
  <si>
    <t>IEPC-5651-P-2524-04</t>
  </si>
  <si>
    <t xml:space="preserve"> TELEFONO MULTILINEA. F-822.</t>
  </si>
  <si>
    <t>6CBSC48437.001</t>
  </si>
  <si>
    <t>IEPC-5651-P-0-04</t>
  </si>
  <si>
    <t xml:space="preserve"> TELEFONO MULTILINEA PANASONIC</t>
  </si>
  <si>
    <t>6CBSC484375</t>
  </si>
  <si>
    <t>IEPC-5651-P-2526-04</t>
  </si>
  <si>
    <t>MICROFONO DE CUELLO GANSO</t>
  </si>
  <si>
    <t>IEPC-5651-P-2527-04</t>
  </si>
  <si>
    <t>IEPC-5651-P-2528-04</t>
  </si>
  <si>
    <t>IEPC-5651-P-2529-04</t>
  </si>
  <si>
    <t>IEPC-5651-P-2530-04</t>
  </si>
  <si>
    <t>IEPC-5651-P-2531-04</t>
  </si>
  <si>
    <t>IEPC-5651-P-2532-04</t>
  </si>
  <si>
    <t>IEPC-5651-P-2533-04</t>
  </si>
  <si>
    <t>IEPC-5651-P-2534-04</t>
  </si>
  <si>
    <t>IEPC-5651-P-2535-04</t>
  </si>
  <si>
    <t>IEPC-5651-P-2536-04</t>
  </si>
  <si>
    <t>IEPC-5651-P-2537-04</t>
  </si>
  <si>
    <t>IEPC-5651-P-2538-04</t>
  </si>
  <si>
    <t>IEPC-5651-P-2539-04</t>
  </si>
  <si>
    <t>IEPC-5651-P-2540-04</t>
  </si>
  <si>
    <t>IEPC-5651-P-2541-04</t>
  </si>
  <si>
    <t>IEPC-5651-P-2542-04</t>
  </si>
  <si>
    <t xml:space="preserve"> MICROFONO INALAMBRICO</t>
  </si>
  <si>
    <t>IEPC-5651-P-2543-04</t>
  </si>
  <si>
    <t>IEPC-5651-P-2544-04</t>
  </si>
  <si>
    <t>IEPC-5651-P-2545-04</t>
  </si>
  <si>
    <t>IEPC-5911-810-06387.01</t>
  </si>
  <si>
    <t xml:space="preserve"> DESARROLLO DE SOFWARE MODULAR </t>
  </si>
  <si>
    <t>810-06387.01</t>
  </si>
  <si>
    <t>IEPC-5151-810-06387.03</t>
  </si>
  <si>
    <t>810-06387.03</t>
  </si>
  <si>
    <t>IEPC-5151-810-06387.04</t>
  </si>
  <si>
    <t>VISUAL</t>
  </si>
  <si>
    <t>810-06387.04</t>
  </si>
  <si>
    <t>IEPC-5151-810-06387.05</t>
  </si>
  <si>
    <t>810-06387.05</t>
  </si>
  <si>
    <t>IEPC-5151-2301M120374</t>
  </si>
  <si>
    <t>2301M120374</t>
  </si>
  <si>
    <t>IEPC-5151-2600T560797</t>
  </si>
  <si>
    <t>2600T560797</t>
  </si>
  <si>
    <t>IEPC-5151-3RJ100TG</t>
  </si>
  <si>
    <t>3RJ100TG</t>
  </si>
  <si>
    <t>IEPC-5151-LICWIN1</t>
  </si>
  <si>
    <t>8</t>
  </si>
  <si>
    <t>FS5D500</t>
  </si>
  <si>
    <t>IEPC-5151-LICWIN2</t>
  </si>
  <si>
    <t xml:space="preserve">IKAN </t>
  </si>
  <si>
    <t>IEPC-5151-LICWIN3</t>
  </si>
  <si>
    <t>MANFROTTO</t>
  </si>
  <si>
    <t>IEPC-5151-LICWIN4</t>
  </si>
  <si>
    <t>USB</t>
  </si>
  <si>
    <t>USB FOCUSRITE SCARLETT</t>
  </si>
  <si>
    <t>IEPC-5151-LICWIN5</t>
  </si>
  <si>
    <t>IEPC-5151-LICWIN6</t>
  </si>
  <si>
    <t>IEPC-5151-LICWIN7</t>
  </si>
  <si>
    <t>DVPRO</t>
  </si>
  <si>
    <t>IEPC-5151-LICWIN8</t>
  </si>
  <si>
    <t>VIDEO</t>
  </si>
  <si>
    <t>IEPC-5151-LICWIN9</t>
  </si>
  <si>
    <t>IEPC-5151-LICWIN10</t>
  </si>
  <si>
    <t>HD/SD</t>
  </si>
  <si>
    <t>HD/SD DVPRO SA DE CV</t>
  </si>
  <si>
    <t>IEPC-5151-LICWIN11</t>
  </si>
  <si>
    <t>SOLAPA</t>
  </si>
  <si>
    <t>IEPC-5151-LICWIN12</t>
  </si>
  <si>
    <t>IEPC-5151-LICWIN13</t>
  </si>
  <si>
    <t>IEPC-5151-LICWIN14</t>
  </si>
  <si>
    <t>IEPC-5151-LICWIN15</t>
  </si>
  <si>
    <t>IEPC-5151-LICWIN16</t>
  </si>
  <si>
    <t>IEPC-5151-LICWIN17</t>
  </si>
  <si>
    <t>IEPC-5151-LICWIN18</t>
  </si>
  <si>
    <t>IEPC-5151-LICWIN19</t>
  </si>
  <si>
    <t>IEPC-5151-LICWIN20</t>
  </si>
  <si>
    <t>IEPC-5151-LICWIN21</t>
  </si>
  <si>
    <t>IEPC-5151-LICWIN22</t>
  </si>
  <si>
    <t>IEPC-5151-LICWIN23</t>
  </si>
  <si>
    <t>IEPC-5151-LICWIN24</t>
  </si>
  <si>
    <t>IEPC-5151-LICWIN25</t>
  </si>
  <si>
    <t>IEPC-5151-LICWIN26</t>
  </si>
  <si>
    <t>IEPC-5151-LICWIN27</t>
  </si>
  <si>
    <t>IEPC-5151-LICWIN28</t>
  </si>
  <si>
    <t>IEPC-5151-LICWIN29</t>
  </si>
  <si>
    <t>IEPC-5151-LICWIN30</t>
  </si>
  <si>
    <t>IEPC-5151-LICWIN31</t>
  </si>
  <si>
    <t>IEPC-5151-LICWIN32</t>
  </si>
  <si>
    <t>IEPC-5151-LICWIN33</t>
  </si>
  <si>
    <t>IEPC-5151-LICWIN34</t>
  </si>
  <si>
    <t>IEPC-5151-LICWIN35</t>
  </si>
  <si>
    <t>IEPC-5151-LICWIN36</t>
  </si>
  <si>
    <t>IEPC-5151-LICWIN37</t>
  </si>
  <si>
    <t>IEPC-5151-LICWIN38</t>
  </si>
  <si>
    <t>IEPC-5151-LICWIN39</t>
  </si>
  <si>
    <t>IEPC-5151-LICWIN40</t>
  </si>
  <si>
    <t>IEPC-5151-LICWIN41</t>
  </si>
  <si>
    <t>IEPC-5151-LICWIN42</t>
  </si>
  <si>
    <t>IEPC-5151-LICWIN43</t>
  </si>
  <si>
    <t>IEPC-5151-LICWIN44</t>
  </si>
  <si>
    <t>IEPC-5151-LICWIN45</t>
  </si>
  <si>
    <t>IEPC-5151-LICWIN46</t>
  </si>
  <si>
    <t>IEPC-5151-LICWIN47</t>
  </si>
  <si>
    <t>IEPC-5151-LICWIN48</t>
  </si>
  <si>
    <t>IEPC-5151-LICWIN49</t>
  </si>
  <si>
    <t>IEPC-5151-LICWIN50</t>
  </si>
  <si>
    <t>IEPC-5151-LICWIN51</t>
  </si>
  <si>
    <t>IEPC-5151-LICWIN52</t>
  </si>
  <si>
    <t>IEPC-5151-LICWIN53</t>
  </si>
  <si>
    <t>IEPC-5151-LICWIN54</t>
  </si>
  <si>
    <t>IEPC-5151-LICWIN55</t>
  </si>
  <si>
    <t>IEPC-5151-LICWIN56</t>
  </si>
  <si>
    <t>IEPC-5151-LICWIN57</t>
  </si>
  <si>
    <t>IEPC-5151-LICWIN58</t>
  </si>
  <si>
    <t>IEPC-5151-LICWIN59</t>
  </si>
  <si>
    <t>IEPC-5151-LICWIN60</t>
  </si>
  <si>
    <t>IEPC-5151-LICWIN61</t>
  </si>
  <si>
    <t>IEPC-5151-LICWIN62</t>
  </si>
  <si>
    <t>IEPC-5151-LICWIN63</t>
  </si>
  <si>
    <t>IEPC-5151-LICWIN64</t>
  </si>
  <si>
    <t>IEPC-5151-LICWIN65</t>
  </si>
  <si>
    <t>IEPC-5151-LICWIN66</t>
  </si>
  <si>
    <t>IEPC-5151-LICWIN67</t>
  </si>
  <si>
    <t>IEPC-5151-LICWIN68</t>
  </si>
  <si>
    <t>IEPC-5151-LICWIN69</t>
  </si>
  <si>
    <t>IEPC-5151-LICWIN70</t>
  </si>
  <si>
    <t>IEPC-5151-LICWIN71</t>
  </si>
  <si>
    <t>IEPC-5151-LICWIN72</t>
  </si>
  <si>
    <t>IEPC-5151-LICWIN73</t>
  </si>
  <si>
    <t>IEPC-5151-LICWIN74</t>
  </si>
  <si>
    <t>IEPC-5151-LICWIN75</t>
  </si>
  <si>
    <t>IEPC-5151-LICWIN76</t>
  </si>
  <si>
    <t>IEPC-5151-LICWIN77</t>
  </si>
  <si>
    <t>IEPC-5151-LICWIN78</t>
  </si>
  <si>
    <t>IEPC-5151-LICWIN79</t>
  </si>
  <si>
    <t>IEPC-5151-LICWIN80</t>
  </si>
  <si>
    <t>IEPC-5151-LICWIN81</t>
  </si>
  <si>
    <t>IEPC-5151-LICWIN82</t>
  </si>
  <si>
    <t>IEPC-5151-LICWIN83</t>
  </si>
  <si>
    <t>IEPC-5151-LICWIN84</t>
  </si>
  <si>
    <t>IEPC-5151-LICWIN85</t>
  </si>
  <si>
    <t>IEPC-5151-LICWIN86</t>
  </si>
  <si>
    <t>IEPC-5151-LICWIN87</t>
  </si>
  <si>
    <t>IEPC-5151-LICWIN88</t>
  </si>
  <si>
    <t>IEPC-5151-LICWIN89</t>
  </si>
  <si>
    <t>IEPC-5151-LICWIN90</t>
  </si>
  <si>
    <t>IEPC-5151-LICWIN91</t>
  </si>
  <si>
    <t>IEPC-5151-LICWIN92</t>
  </si>
  <si>
    <t>IEPC-5151-LICWIN93</t>
  </si>
  <si>
    <t>IEPC-5151-LICWIN94</t>
  </si>
  <si>
    <t>IEPC-5151-LICWIN95</t>
  </si>
  <si>
    <t>IEPC-5151-LICWIN96</t>
  </si>
  <si>
    <t>IEPC-5151-LICWIN97</t>
  </si>
  <si>
    <t>IEPC-5151-LICWIN98</t>
  </si>
  <si>
    <t>IEPC-5151-LICWIN99</t>
  </si>
  <si>
    <t>IEPC-5151-LICWIN100</t>
  </si>
  <si>
    <t>IEPC-5151-LICWIN101</t>
  </si>
  <si>
    <t>LICWIN1</t>
  </si>
  <si>
    <t>IEPC-5151-LICWIN102</t>
  </si>
  <si>
    <t>LICWIN2</t>
  </si>
  <si>
    <t>IEPC-5151-LICWIN103</t>
  </si>
  <si>
    <t>LICWIN3</t>
  </si>
  <si>
    <t>IEPC-5151-LICWIN104</t>
  </si>
  <si>
    <t>LICWIN4</t>
  </si>
  <si>
    <t>IEPC-5151-LICWIN105</t>
  </si>
  <si>
    <t>LICWIN5</t>
  </si>
  <si>
    <t>IEPC-5151-LICWIN106</t>
  </si>
  <si>
    <t>LICWIN6</t>
  </si>
  <si>
    <t>IEPC-5151-LICWIN107</t>
  </si>
  <si>
    <t>LICWIN7</t>
  </si>
  <si>
    <t>IEPC-5151-LICWIN108</t>
  </si>
  <si>
    <t>LICWIN8</t>
  </si>
  <si>
    <t>IEPC-5151-LICWIN109</t>
  </si>
  <si>
    <t>LICWIN9</t>
  </si>
  <si>
    <t>IEPC-5151-LICWIN110</t>
  </si>
  <si>
    <t>LICWIN10</t>
  </si>
  <si>
    <t>IEPC-5151-LICWIN111</t>
  </si>
  <si>
    <t>LICWIN11</t>
  </si>
  <si>
    <t>IEPC-5151-LICWIN112</t>
  </si>
  <si>
    <t>LICWIN12</t>
  </si>
  <si>
    <t>IEPC-5151-LICWIN113</t>
  </si>
  <si>
    <t>LICWIN13</t>
  </si>
  <si>
    <t>IEPC-5151-LICWIN114</t>
  </si>
  <si>
    <t>LICWIN14</t>
  </si>
  <si>
    <t>IEPC-5151-LICWIN115</t>
  </si>
  <si>
    <t>LICWIN15</t>
  </si>
  <si>
    <t>IEPC-5151-LICWIN116</t>
  </si>
  <si>
    <t>LICWIN16</t>
  </si>
  <si>
    <t>IEPC-5151-LICWIN117</t>
  </si>
  <si>
    <t>LICWIN17</t>
  </si>
  <si>
    <t>IEPC-5151-LICWIN118</t>
  </si>
  <si>
    <t>LICWIN18</t>
  </si>
  <si>
    <t>IEPC-5151-LICWIN119</t>
  </si>
  <si>
    <t>LICWIN19</t>
  </si>
  <si>
    <t>IEPC-5151-LICWIN120</t>
  </si>
  <si>
    <t>LICWIN20</t>
  </si>
  <si>
    <t>IEPC-5151-LICWIN121</t>
  </si>
  <si>
    <t>LICWIN21</t>
  </si>
  <si>
    <t>IEPC-5151-LICWIN122</t>
  </si>
  <si>
    <t>LICWIN22</t>
  </si>
  <si>
    <t>IEPC-5151-LICWIN123</t>
  </si>
  <si>
    <t>LICWIN23</t>
  </si>
  <si>
    <t>IEPC-5151-LICWIN124</t>
  </si>
  <si>
    <t>LICWIN24</t>
  </si>
  <si>
    <t>IEPC-5151-LICWIN125</t>
  </si>
  <si>
    <t>LICWIN25</t>
  </si>
  <si>
    <t>IEPC-5151-LICWIN126</t>
  </si>
  <si>
    <t>LICWIN26</t>
  </si>
  <si>
    <t>IEPC-5151-LICWIN127</t>
  </si>
  <si>
    <t>LICWIN27</t>
  </si>
  <si>
    <t>IEPC-5151-LICWIN128</t>
  </si>
  <si>
    <t>LICWIN28</t>
  </si>
  <si>
    <t>IEPC-5151-LICWIN129</t>
  </si>
  <si>
    <t>LICWIN29</t>
  </si>
  <si>
    <t>IEPC-5151-LICWIN130</t>
  </si>
  <si>
    <t>LICWIN30</t>
  </si>
  <si>
    <t>IEPC-5151-LICWIN131</t>
  </si>
  <si>
    <t>LICWIN31</t>
  </si>
  <si>
    <t>IEPC-5151-LICWIN132</t>
  </si>
  <si>
    <t>LICWIN32</t>
  </si>
  <si>
    <t>IEPC-5151-LICWIN133</t>
  </si>
  <si>
    <t>LICWIN33</t>
  </si>
  <si>
    <t>IEPC-5151-LICWIN134</t>
  </si>
  <si>
    <t>LICWIN34</t>
  </si>
  <si>
    <t>IEPC-5151-LICWIN135</t>
  </si>
  <si>
    <t>LICWIN35</t>
  </si>
  <si>
    <t>IEPC-5151-LICWIN136</t>
  </si>
  <si>
    <t>LICWIN36</t>
  </si>
  <si>
    <t>IEPC-5151-LICWIN137</t>
  </si>
  <si>
    <t>LICWIN37</t>
  </si>
  <si>
    <t>IEPC-5151-LICWIN138</t>
  </si>
  <si>
    <t>LICWIN38</t>
  </si>
  <si>
    <t>IEPC-5151-LICWIN139</t>
  </si>
  <si>
    <t>LICWIN39</t>
  </si>
  <si>
    <t>IEPC-5151-LICWIN140</t>
  </si>
  <si>
    <t>LICWIN40</t>
  </si>
  <si>
    <t>IEPC-5151-LICWIN141</t>
  </si>
  <si>
    <t>LICWIN41</t>
  </si>
  <si>
    <t>IEPC-5151-LICWIN142</t>
  </si>
  <si>
    <t>LICWIN42</t>
  </si>
  <si>
    <t>IEPC-5151-LICWIN143</t>
  </si>
  <si>
    <t>LICWIN43</t>
  </si>
  <si>
    <t>IEPC-5151-LICWIN144</t>
  </si>
  <si>
    <t>LICWIN44</t>
  </si>
  <si>
    <t>IEPC-5151-LICWIN145</t>
  </si>
  <si>
    <t>LICWIN45</t>
  </si>
  <si>
    <t>IEPC-5151-LICWIN146</t>
  </si>
  <si>
    <t>LICWIN46</t>
  </si>
  <si>
    <t>IEPC-5151-LICWIN147</t>
  </si>
  <si>
    <t>LICWIN47</t>
  </si>
  <si>
    <t>IEPC-5151-LICWIN148</t>
  </si>
  <si>
    <t>LICWIN48</t>
  </si>
  <si>
    <t>IEPC-5151-LICWIN149</t>
  </si>
  <si>
    <t>LICWIN49</t>
  </si>
  <si>
    <t>IEPC-5151-LICWIN150</t>
  </si>
  <si>
    <t>LICWIN50</t>
  </si>
  <si>
    <t>IEPC-5151-LICWIN151</t>
  </si>
  <si>
    <t>LICWIN51</t>
  </si>
  <si>
    <t>IEPC-5151-LICWIN152</t>
  </si>
  <si>
    <t>LICWIN52</t>
  </si>
  <si>
    <t>IEPC-5151-LICWIN153</t>
  </si>
  <si>
    <t>LICWIN53</t>
  </si>
  <si>
    <t>IEPC-5151-LICWIN154</t>
  </si>
  <si>
    <t>LICWIN54</t>
  </si>
  <si>
    <t>IEPC-5151-LICWIN155</t>
  </si>
  <si>
    <t>LICWIN55</t>
  </si>
  <si>
    <t>IEPC-5151-LICWIN156</t>
  </si>
  <si>
    <t>LICWIN56</t>
  </si>
  <si>
    <t>IEPC-5151-LICWIN157</t>
  </si>
  <si>
    <t>LICWIN57</t>
  </si>
  <si>
    <t>IEPC-5151-LICWIN158</t>
  </si>
  <si>
    <t>LICWIN58</t>
  </si>
  <si>
    <t>IEPC-5151-LICWIN159</t>
  </si>
  <si>
    <t>LICWIN59</t>
  </si>
  <si>
    <t>IEPC-5151-LICWIN160</t>
  </si>
  <si>
    <t>LICWIN60</t>
  </si>
  <si>
    <t>IEPC-5151-LICWIN161</t>
  </si>
  <si>
    <t>LICWIN61</t>
  </si>
  <si>
    <t>IEPC-5151-LICWIN162</t>
  </si>
  <si>
    <t>LICWIN62</t>
  </si>
  <si>
    <t>IEPC-5151-LICWIN163</t>
  </si>
  <si>
    <t>LICWIN63</t>
  </si>
  <si>
    <t>IEPC-5151-LICWIN164</t>
  </si>
  <si>
    <t>LICWIN64</t>
  </si>
  <si>
    <t>IEPC-5151-LICWIN165</t>
  </si>
  <si>
    <t>LICWIN65</t>
  </si>
  <si>
    <t>IEPC-5151-LICWIN166</t>
  </si>
  <si>
    <t>LICWIN66</t>
  </si>
  <si>
    <t>IEPC-5151-LICWIN167</t>
  </si>
  <si>
    <t>LICWIN67</t>
  </si>
  <si>
    <t>IEPC-5151-LICWIN168</t>
  </si>
  <si>
    <t>LICWIN68</t>
  </si>
  <si>
    <t>IEPC-5151-LICWIN169</t>
  </si>
  <si>
    <t>LICWIN69</t>
  </si>
  <si>
    <t>IEPC-5151-LICWIN170</t>
  </si>
  <si>
    <t>LICWIN70</t>
  </si>
  <si>
    <t>IEPC-5151-LICWIN171</t>
  </si>
  <si>
    <t>LICWIN71</t>
  </si>
  <si>
    <t>IEPC-5151-LICWIN172</t>
  </si>
  <si>
    <t>LICWIN72</t>
  </si>
  <si>
    <t>IEPC-5151-LICWIN173</t>
  </si>
  <si>
    <t>LICWIN73</t>
  </si>
  <si>
    <t>IEPC-5151-LICWIN174</t>
  </si>
  <si>
    <t>LICWIN74</t>
  </si>
  <si>
    <t>IEPC-5151-LICWIN175</t>
  </si>
  <si>
    <t>LICWIN75</t>
  </si>
  <si>
    <t>IEPC-5151-LICWIN176</t>
  </si>
  <si>
    <t>LICWIN76</t>
  </si>
  <si>
    <t>IEPC-5151-LICWIN177</t>
  </si>
  <si>
    <t>LICWIN77</t>
  </si>
  <si>
    <t>IEPC-5151-LICWIN178</t>
  </si>
  <si>
    <t>LICWIN78</t>
  </si>
  <si>
    <t>IEPC-5151-LICWIN179</t>
  </si>
  <si>
    <t>LICWIN79</t>
  </si>
  <si>
    <t>IEPC-5151-LICWIN180</t>
  </si>
  <si>
    <t>LICWIN80</t>
  </si>
  <si>
    <t>IEPC-5151-LICWIN181</t>
  </si>
  <si>
    <t>LICWIN81</t>
  </si>
  <si>
    <t>IEPC-5151-LICWIN182</t>
  </si>
  <si>
    <t>LICWIN82</t>
  </si>
  <si>
    <t>IEPC-5151-LICWIN183</t>
  </si>
  <si>
    <t>LICWIN83</t>
  </si>
  <si>
    <t>IEPC-5151-LICWIN184</t>
  </si>
  <si>
    <t>LICWIN84</t>
  </si>
  <si>
    <t>IEPC-5151-LICWIN185</t>
  </si>
  <si>
    <t>LICWIN85</t>
  </si>
  <si>
    <t>IEPC-5151-LICWIN186</t>
  </si>
  <si>
    <t>LICWIN86</t>
  </si>
  <si>
    <t>IEPC-5151-LICWIN187</t>
  </si>
  <si>
    <t>LICWIN87</t>
  </si>
  <si>
    <t>IEPC-5151-LICWIN188</t>
  </si>
  <si>
    <t>LICWIN88</t>
  </si>
  <si>
    <t>IEPC-5151-LICWIN189</t>
  </si>
  <si>
    <t>LICWIN89</t>
  </si>
  <si>
    <t>IEPC-5151-LICWIN190</t>
  </si>
  <si>
    <t>LICWIN90</t>
  </si>
  <si>
    <t>IEPC-5151-LICWIN191</t>
  </si>
  <si>
    <t>LICWIN91</t>
  </si>
  <si>
    <t>IEPC-5151-LICWIN192</t>
  </si>
  <si>
    <t>LICWIN92</t>
  </si>
  <si>
    <t>IEPC-5151-LICWIN193</t>
  </si>
  <si>
    <t>LICWIN93</t>
  </si>
  <si>
    <t>IEPC-5151-LICWIN194</t>
  </si>
  <si>
    <t>LICWIN94</t>
  </si>
  <si>
    <t>IEPC-5151-LICWIN195</t>
  </si>
  <si>
    <t>LICWIN95</t>
  </si>
  <si>
    <t>IEPC-5151-LICWIN196</t>
  </si>
  <si>
    <t>LICWIN96</t>
  </si>
  <si>
    <t>IEPC-5151-LICWIN197</t>
  </si>
  <si>
    <t>LICWIN97</t>
  </si>
  <si>
    <t>IEPC-5151-LICWIN198</t>
  </si>
  <si>
    <t>LICWIN98</t>
  </si>
  <si>
    <t>IEPC-5151-LICWIN199</t>
  </si>
  <si>
    <t>LICWIN99</t>
  </si>
  <si>
    <t>IEPC-5151-LICWIN200</t>
  </si>
  <si>
    <t>LICWIN100</t>
  </si>
  <si>
    <t>IEPC-5151-LICWIN201</t>
  </si>
  <si>
    <t>LICWIN101</t>
  </si>
  <si>
    <t>IEPC-5151-LICWIN202</t>
  </si>
  <si>
    <t>LICWIN102</t>
  </si>
  <si>
    <t>IEPC-5151-LICWIN203</t>
  </si>
  <si>
    <t>LICWIN103</t>
  </si>
  <si>
    <t>IEPC-5151-LICWIN204</t>
  </si>
  <si>
    <t>LICWIN104</t>
  </si>
  <si>
    <t>IEPC-5151-LICWIN205</t>
  </si>
  <si>
    <t>LICWIN105</t>
  </si>
  <si>
    <t>IEPC-5151-LICWIN206</t>
  </si>
  <si>
    <t>LICWIN106</t>
  </si>
  <si>
    <t>IEPC-5151-LICWIN207</t>
  </si>
  <si>
    <t>LICWIN107</t>
  </si>
  <si>
    <t>IEPC-5151-LICWIN208</t>
  </si>
  <si>
    <t>LICWIN108</t>
  </si>
  <si>
    <t>IEPC-5151-LICWIN209</t>
  </si>
  <si>
    <t>LICWIN109</t>
  </si>
  <si>
    <t>IEPC-5151-LICWIN210</t>
  </si>
  <si>
    <t>LICWIN110</t>
  </si>
  <si>
    <t>IEPC-5151-LICWIN211</t>
  </si>
  <si>
    <t>LICWIN111</t>
  </si>
  <si>
    <t>IEPC-5151-LICWIN212</t>
  </si>
  <si>
    <t>LICWIN112</t>
  </si>
  <si>
    <t>IEPC-5151-LICWIN213</t>
  </si>
  <si>
    <t>LICWIN113</t>
  </si>
  <si>
    <t>IEPC-5151-LICWIN214</t>
  </si>
  <si>
    <t>LICWIN114</t>
  </si>
  <si>
    <t>IEPC-5151-LICWIN215</t>
  </si>
  <si>
    <t>LICWIN115</t>
  </si>
  <si>
    <t>IEPC-5151-LICWIN216</t>
  </si>
  <si>
    <t>LICWIN116</t>
  </si>
  <si>
    <t>IEPC-5151-LICWIN217</t>
  </si>
  <si>
    <t>LICWIN117</t>
  </si>
  <si>
    <t>IEPC-5151-LICWIN218</t>
  </si>
  <si>
    <t>LICWIN118</t>
  </si>
  <si>
    <t>IEPC-5151-LICWIN219</t>
  </si>
  <si>
    <t>LICWIN119</t>
  </si>
  <si>
    <t>IEPC-5151-LICWIN220</t>
  </si>
  <si>
    <t>LICWIN120</t>
  </si>
  <si>
    <t>IEPC-5151-LICWIN221</t>
  </si>
  <si>
    <t>LICWIN121</t>
  </si>
  <si>
    <t>IEPC-5151-LICWIN222</t>
  </si>
  <si>
    <t>LICWIN122</t>
  </si>
  <si>
    <t>IEPC-5151-LICWIN223</t>
  </si>
  <si>
    <t>LICWIN123</t>
  </si>
  <si>
    <t>IEPC-5151-LICWIN224</t>
  </si>
  <si>
    <t>LICWIN124</t>
  </si>
  <si>
    <t>IEPC-5151-LICWIN225</t>
  </si>
  <si>
    <t>LICWIN125</t>
  </si>
  <si>
    <t>IEPC-5151-LICWIN226</t>
  </si>
  <si>
    <t>LICWIN126</t>
  </si>
  <si>
    <t>IEPC-5151-LICWIN227</t>
  </si>
  <si>
    <t>LICWIN127</t>
  </si>
  <si>
    <t>IEPC-5151-LICWIN228</t>
  </si>
  <si>
    <t>LICWIN128</t>
  </si>
  <si>
    <t>IEPC-5151-LICWIN229</t>
  </si>
  <si>
    <t>LICWIN129</t>
  </si>
  <si>
    <t>IEPC-5151-LICWIN230</t>
  </si>
  <si>
    <t>LICWIN130</t>
  </si>
  <si>
    <t>IEPC-5151-LICWIN231</t>
  </si>
  <si>
    <t>LICWIN131</t>
  </si>
  <si>
    <t>IEPC-5151-LICWIN232</t>
  </si>
  <si>
    <t>LICWIN132</t>
  </si>
  <si>
    <t>IEPC-5151-LICWIN233</t>
  </si>
  <si>
    <t>LICWIN133</t>
  </si>
  <si>
    <t>IEPC-5151-LICWIN234</t>
  </si>
  <si>
    <t>LICWIN134</t>
  </si>
  <si>
    <t>IEPC-5151-LICWIN235</t>
  </si>
  <si>
    <t>LICWIN135</t>
  </si>
  <si>
    <t>IEPC-5151-LICWIN236</t>
  </si>
  <si>
    <t>LICWIN136</t>
  </si>
  <si>
    <t>IEPC-5151-LICWIN237</t>
  </si>
  <si>
    <t>LICWIN137</t>
  </si>
  <si>
    <t>IEPC-5151-LICWIN238</t>
  </si>
  <si>
    <t>LICWIN138</t>
  </si>
  <si>
    <t>IEPC-5151-LICWIN239</t>
  </si>
  <si>
    <t>LICWIN139</t>
  </si>
  <si>
    <t>IEPC-5151-LICWIN240</t>
  </si>
  <si>
    <t>LICWIN140</t>
  </si>
  <si>
    <t>IEPC-5151-LICWIN241</t>
  </si>
  <si>
    <t>LICWIN141</t>
  </si>
  <si>
    <t>IEPC-5151-LICWIN242</t>
  </si>
  <si>
    <t>LICWIN142</t>
  </si>
  <si>
    <t>IEPC-5151-LICWIN243</t>
  </si>
  <si>
    <t>LICWIN143</t>
  </si>
  <si>
    <t>IEPC-5151-LICWIN244</t>
  </si>
  <si>
    <t>LICWIN144</t>
  </si>
  <si>
    <t>IEPC-5151-LICWIN245</t>
  </si>
  <si>
    <t>LICWIN145</t>
  </si>
  <si>
    <t>IEPC-5151-LICWIN246</t>
  </si>
  <si>
    <t>LICWIN146</t>
  </si>
  <si>
    <t>IEPC-5151-LICWIN247</t>
  </si>
  <si>
    <t>LICWIN147</t>
  </si>
  <si>
    <t>IEPC-5151-LICWIN248</t>
  </si>
  <si>
    <t>LICWIN148</t>
  </si>
  <si>
    <t>IEPC-5151-LICWIN249</t>
  </si>
  <si>
    <t>LICWIN149</t>
  </si>
  <si>
    <t>IEPC-5151-LICWIN250</t>
  </si>
  <si>
    <t>LICWIN150</t>
  </si>
  <si>
    <t>IEPC-5151-LICWIN251</t>
  </si>
  <si>
    <t>LICWIN151</t>
  </si>
  <si>
    <t>IEPC-5151-LICWIN252</t>
  </si>
  <si>
    <t>LICWIN152</t>
  </si>
  <si>
    <t>IEPC-5151-LICWIN253</t>
  </si>
  <si>
    <t>LICWIN153</t>
  </si>
  <si>
    <t>IEPC-5151-LICWIN254</t>
  </si>
  <si>
    <t>LICWIN154</t>
  </si>
  <si>
    <t>IEPC-5151-LICWIN255</t>
  </si>
  <si>
    <t>LICWIN155</t>
  </si>
  <si>
    <t>IEPC-5151-LICWIN256</t>
  </si>
  <si>
    <t>LICWIN156</t>
  </si>
  <si>
    <t>IEPC-5151-LICWIN257</t>
  </si>
  <si>
    <t>LICWIN157</t>
  </si>
  <si>
    <t>IEPC-5151-LICWIN258</t>
  </si>
  <si>
    <t>LICWIN158</t>
  </si>
  <si>
    <t>IEPC-5151-LICWIN259</t>
  </si>
  <si>
    <t>LICWIN159</t>
  </si>
  <si>
    <t>IEPC-5151-LICWIN260</t>
  </si>
  <si>
    <t>LICWIN160</t>
  </si>
  <si>
    <t>IEPC-5151-LICWIN261</t>
  </si>
  <si>
    <t>LICWIN161</t>
  </si>
  <si>
    <t>IEPC-5151-LICWIN262</t>
  </si>
  <si>
    <t>LICWIN162</t>
  </si>
  <si>
    <t>IEPC-5151-LICWIN263</t>
  </si>
  <si>
    <t>LICWIN163</t>
  </si>
  <si>
    <t>IEPC-5151-LICWIN264</t>
  </si>
  <si>
    <t>LICWIN164</t>
  </si>
  <si>
    <t>IEPC-5151-LICWIN265</t>
  </si>
  <si>
    <t>LICWIN165</t>
  </si>
  <si>
    <t>IEPC-5151-LICWIN266</t>
  </si>
  <si>
    <t>LICWIN166</t>
  </si>
  <si>
    <t>IEPC-5151-LICWIN267</t>
  </si>
  <si>
    <t>LICWIN167</t>
  </si>
  <si>
    <t>IEPC-5151-LICWIN268</t>
  </si>
  <si>
    <t>LICWIN168</t>
  </si>
  <si>
    <t>IEPC-5151-LICWIN269</t>
  </si>
  <si>
    <t>LICWIN169</t>
  </si>
  <si>
    <t>IEPC-5151-LICWIN270</t>
  </si>
  <si>
    <t>LICWIN170</t>
  </si>
  <si>
    <t>IEPC-5151-LICWIN271</t>
  </si>
  <si>
    <t>LICWIN171</t>
  </si>
  <si>
    <t>IEPC-5151-LICWIN272</t>
  </si>
  <si>
    <t>LICWIN172</t>
  </si>
  <si>
    <t>IEPC-5151-LICWIN273</t>
  </si>
  <si>
    <t>LICWIN173</t>
  </si>
  <si>
    <t>IEPC-5151-LICWIN274</t>
  </si>
  <si>
    <t>LICWIN174</t>
  </si>
  <si>
    <t>IEPC-5151-LICWIN275</t>
  </si>
  <si>
    <t>LICWIN175</t>
  </si>
  <si>
    <t>IEPC-5151-LICWIN276</t>
  </si>
  <si>
    <t>LICWIN176</t>
  </si>
  <si>
    <t>IEPC-5151-LICWIN277</t>
  </si>
  <si>
    <t>LICWIN177</t>
  </si>
  <si>
    <t>IEPC-5151-LICWIN278</t>
  </si>
  <si>
    <t>LICWIN178</t>
  </si>
  <si>
    <t>IEPC-5151-LICWIN279</t>
  </si>
  <si>
    <t>LICWIN179</t>
  </si>
  <si>
    <t>IEPC-5151-LICWIN280</t>
  </si>
  <si>
    <t>LICWIN180</t>
  </si>
  <si>
    <t>IEPC-5151-LICWIN281</t>
  </si>
  <si>
    <t>LICWIN181</t>
  </si>
  <si>
    <t>IEPC-5151-LICWIN282</t>
  </si>
  <si>
    <t>LICWIN182</t>
  </si>
  <si>
    <t>IEPC-5151-LICWIN283</t>
  </si>
  <si>
    <t>LICWIN183</t>
  </si>
  <si>
    <t>IEPC-5151-LICWIN284</t>
  </si>
  <si>
    <t>LICWIN184</t>
  </si>
  <si>
    <t>IEPC-5151-LICWIN285</t>
  </si>
  <si>
    <t>LICWIN185</t>
  </si>
  <si>
    <t>IEPC-5151-LICWIN286</t>
  </si>
  <si>
    <t>LICWIN186</t>
  </si>
  <si>
    <t>IEPC-5151-LICWIN287</t>
  </si>
  <si>
    <t>LICWIN187</t>
  </si>
  <si>
    <t>IEPC-5151-LICWIN288</t>
  </si>
  <si>
    <t>LICWIN188</t>
  </si>
  <si>
    <t>IEPC-5151-LICWIN289</t>
  </si>
  <si>
    <t>LICWIN189</t>
  </si>
  <si>
    <t>IEPC-5151-LICWIN290</t>
  </si>
  <si>
    <t>LICWIN190</t>
  </si>
  <si>
    <t>IEPC-5151-LICWIN291</t>
  </si>
  <si>
    <t>LICWIN191</t>
  </si>
  <si>
    <t>IEPC-5151-LICWIN292</t>
  </si>
  <si>
    <t>LICWIN192</t>
  </si>
  <si>
    <t>IEPC-5151-LICWIN293</t>
  </si>
  <si>
    <t>LICWIN193</t>
  </si>
  <si>
    <t>IEPC-5151-LICWIN294</t>
  </si>
  <si>
    <t>LICWIN194</t>
  </si>
  <si>
    <t>IEPC-5151-LICWIN295</t>
  </si>
  <si>
    <t>LICWIN195</t>
  </si>
  <si>
    <t>IEPC-5151-LICWIN296</t>
  </si>
  <si>
    <t>LICWIN196</t>
  </si>
  <si>
    <t>IEPC-5151-LICWIN297</t>
  </si>
  <si>
    <t>LICWIN197</t>
  </si>
  <si>
    <t>IEPC-5151-LICWIN298</t>
  </si>
  <si>
    <t>LICWIN198</t>
  </si>
  <si>
    <t>IEPC-5151-LICWIN299</t>
  </si>
  <si>
    <t>LICWIN199</t>
  </si>
  <si>
    <t>IEPC-5151-LICWIN300</t>
  </si>
  <si>
    <t>LICWIN200</t>
  </si>
  <si>
    <t>IEPC-5151-LICWIN301</t>
  </si>
  <si>
    <t>LICWIN201</t>
  </si>
  <si>
    <t>IEPC-5151-LICWIN302</t>
  </si>
  <si>
    <t>LICWIN202</t>
  </si>
  <si>
    <t>IEPC-5151-LICWIN303</t>
  </si>
  <si>
    <t>LICWIN203</t>
  </si>
  <si>
    <t>IEPC-5151-LICWIN304</t>
  </si>
  <si>
    <t>LICWIN204</t>
  </si>
  <si>
    <t>IEPC-5151-LICWIN305</t>
  </si>
  <si>
    <t>LICWIN205</t>
  </si>
  <si>
    <t>IEPC-5151-LICWIN306</t>
  </si>
  <si>
    <t>LICWIN206</t>
  </si>
  <si>
    <t>IEPC-5151-LICWIN307</t>
  </si>
  <si>
    <t>LICWIN207</t>
  </si>
  <si>
    <t>IEPC-5151-LICWIN308</t>
  </si>
  <si>
    <t>LICWIN208</t>
  </si>
  <si>
    <t>IEPC-5151-LICWIN309</t>
  </si>
  <si>
    <t>LICWIN209</t>
  </si>
  <si>
    <t>IEPC-5151-LICWIN310</t>
  </si>
  <si>
    <t>LICWIN210</t>
  </si>
  <si>
    <t>IEPC-5151-LICWIN311</t>
  </si>
  <si>
    <t>LICWIN211</t>
  </si>
  <si>
    <t>IEPC-5151-LICWIN312</t>
  </si>
  <si>
    <t>LICWIN212</t>
  </si>
  <si>
    <t>IEPC-5151-LICWIN313</t>
  </si>
  <si>
    <t>LICWIN213</t>
  </si>
  <si>
    <t>IEPC-5151-LICWIN314</t>
  </si>
  <si>
    <t>LICWIN214</t>
  </si>
  <si>
    <t>IEPC-5151-LICWIN315</t>
  </si>
  <si>
    <t>LICWIN215</t>
  </si>
  <si>
    <t>IEPC-5151-LICWIN316</t>
  </si>
  <si>
    <t>LICWIN216</t>
  </si>
  <si>
    <t>IEPC-5151-LICWIN317</t>
  </si>
  <si>
    <t>LICWIN217</t>
  </si>
  <si>
    <t>IEPC-5151-LICWIN318</t>
  </si>
  <si>
    <t>LICWIN218</t>
  </si>
  <si>
    <t>IEPC-5151-LICWIN319</t>
  </si>
  <si>
    <t>LICWIN219</t>
  </si>
  <si>
    <t>IEPC-5151-LICWIN320</t>
  </si>
  <si>
    <t>LICWIN220</t>
  </si>
  <si>
    <t>IEPC-5151-LICWIN321</t>
  </si>
  <si>
    <t>LICWIN221</t>
  </si>
  <si>
    <t>IEPC-5151-LICWIN322</t>
  </si>
  <si>
    <t>LICWIN222</t>
  </si>
  <si>
    <t>IEPC-5151-LICWIN323</t>
  </si>
  <si>
    <t>LICWIN223</t>
  </si>
  <si>
    <t>IEPC-5151-LICWIN324</t>
  </si>
  <si>
    <t>LICWIN224</t>
  </si>
  <si>
    <t>IEPC-5151-LICWIN325</t>
  </si>
  <si>
    <t>LICWIN225</t>
  </si>
  <si>
    <t>IEPC-5151-LICWIN326</t>
  </si>
  <si>
    <t>LICWIN226</t>
  </si>
  <si>
    <t>IEPC-5151-LICWIN327</t>
  </si>
  <si>
    <t>LICWIN227</t>
  </si>
  <si>
    <t>IEPC-5151-LICWIN328</t>
  </si>
  <si>
    <t>LICWIN228</t>
  </si>
  <si>
    <t>IEPC-5151-LICWIN329</t>
  </si>
  <si>
    <t>LICWIN229</t>
  </si>
  <si>
    <t>IEPC-5151-LICWIN330</t>
  </si>
  <si>
    <t>LICWIN230</t>
  </si>
  <si>
    <t>IEPC-5151-LICWIN331</t>
  </si>
  <si>
    <t>LICWIN231</t>
  </si>
  <si>
    <t>IEPC-5151-LICWIN332</t>
  </si>
  <si>
    <t>LICWIN232</t>
  </si>
  <si>
    <t>IEPC-5151-LICWIN333</t>
  </si>
  <si>
    <t>LICWIN233</t>
  </si>
  <si>
    <t>IEPC-5151-LICWIN334</t>
  </si>
  <si>
    <t>LICWIN234</t>
  </si>
  <si>
    <t>IEPC-5151-LICWIN335</t>
  </si>
  <si>
    <t>LICWIN235</t>
  </si>
  <si>
    <t>IEPC-5151-LICWIN336</t>
  </si>
  <si>
    <t>LICWIN236</t>
  </si>
  <si>
    <t>IEPC-5151-LICWIN337</t>
  </si>
  <si>
    <t>LICWIN237</t>
  </si>
  <si>
    <t>IEPC-5151-LICWIN338</t>
  </si>
  <si>
    <t>LICWIN238</t>
  </si>
  <si>
    <t>IEPC-5151-LICWIN339</t>
  </si>
  <si>
    <t>LICWIN239</t>
  </si>
  <si>
    <t>IEPC-5151-LICWIN340</t>
  </si>
  <si>
    <t>LICWIN240</t>
  </si>
  <si>
    <t>IEPC-5151-LICWIN341</t>
  </si>
  <si>
    <t>LICWIN241</t>
  </si>
  <si>
    <t>IEPC-5151-LICWIN342</t>
  </si>
  <si>
    <t>LICWIN242</t>
  </si>
  <si>
    <t>IEPC-5151-LICWIN343</t>
  </si>
  <si>
    <t>LICWIN243</t>
  </si>
  <si>
    <t>IEPC-5151-LICWIN344</t>
  </si>
  <si>
    <t>LICWIN244</t>
  </si>
  <si>
    <t>IEPC-5151-LICWIN345</t>
  </si>
  <si>
    <t>LICWIN245</t>
  </si>
  <si>
    <t>IEPC-5151-LICWIN346</t>
  </si>
  <si>
    <t>LICWIN246</t>
  </si>
  <si>
    <t>IEPC-5151-LICWIN347</t>
  </si>
  <si>
    <t>LICWIN247</t>
  </si>
  <si>
    <t>IEPC-5151-LICWIN348</t>
  </si>
  <si>
    <t>LICWIN248</t>
  </si>
  <si>
    <t>IEPC-5151-LICWIN349</t>
  </si>
  <si>
    <t>LICWIN249</t>
  </si>
  <si>
    <t>IEPC-5151-LICWIN350</t>
  </si>
  <si>
    <t>LICWIN250</t>
  </si>
  <si>
    <t>IEPC-5151-LICWIN351</t>
  </si>
  <si>
    <t>LICWIN251</t>
  </si>
  <si>
    <t>IEPC-5151-LICWIN352</t>
  </si>
  <si>
    <t>LICWIN252</t>
  </si>
  <si>
    <t>IEPC-5151-LICWIN353</t>
  </si>
  <si>
    <t>LICWIN253</t>
  </si>
  <si>
    <t>IEPC-5151-LICWIN354</t>
  </si>
  <si>
    <t>LICWIN254</t>
  </si>
  <si>
    <t>IEPC-5151-LICWIN355</t>
  </si>
  <si>
    <t>LICWIN255</t>
  </si>
  <si>
    <t>IEPC-5151-LICWIN356</t>
  </si>
  <si>
    <t>LICWIN256</t>
  </si>
  <si>
    <t>IEPC-5151-LICWIN357</t>
  </si>
  <si>
    <t>LICWIN257</t>
  </si>
  <si>
    <t>IEPC-5151-LICWIN358</t>
  </si>
  <si>
    <t>LICWIN258</t>
  </si>
  <si>
    <t>IEPC-5151-LICWIN359</t>
  </si>
  <si>
    <t>LICWIN259</t>
  </si>
  <si>
    <t>IEPC-5151-LICWIN360</t>
  </si>
  <si>
    <t>LICWIN260</t>
  </si>
  <si>
    <t>IEPC-5151-LICWIN361</t>
  </si>
  <si>
    <t>LICWIN261</t>
  </si>
  <si>
    <t>IEPC-5151-LICWIN362</t>
  </si>
  <si>
    <t>LICWIN262</t>
  </si>
  <si>
    <t>IEPC-5151-LICWIN363</t>
  </si>
  <si>
    <t>LICWIN263</t>
  </si>
  <si>
    <t>IEPC-5151-LICWIN364</t>
  </si>
  <si>
    <t>LICWIN264</t>
  </si>
  <si>
    <t>IEPC-5151-LICWIN365</t>
  </si>
  <si>
    <t>LICWIN265</t>
  </si>
  <si>
    <t>IEPC-5151-LICWIN366</t>
  </si>
  <si>
    <t>LICWIN266</t>
  </si>
  <si>
    <t>IEPC-5151-LICWIN367</t>
  </si>
  <si>
    <t>LICWIN267</t>
  </si>
  <si>
    <t>IEPC-5151-LICWIN368</t>
  </si>
  <si>
    <t>LICWIN268</t>
  </si>
  <si>
    <t>IEPC-5151-LICWIN369</t>
  </si>
  <si>
    <t>LICWIN269</t>
  </si>
  <si>
    <t>IEPC-5151-LICWIN370</t>
  </si>
  <si>
    <t>LICWIN270</t>
  </si>
  <si>
    <t>IEPC-5151-LICWIN371</t>
  </si>
  <si>
    <t>LICWIN271</t>
  </si>
  <si>
    <t>IEPC-5151-LICWIN372</t>
  </si>
  <si>
    <t>LICWIN272</t>
  </si>
  <si>
    <t>IEPC-5151-LICWIN373</t>
  </si>
  <si>
    <t>LICWIN273</t>
  </si>
  <si>
    <t>IEPC-5151-LICWIN374</t>
  </si>
  <si>
    <t>LICWIN274</t>
  </si>
  <si>
    <t>IEPC-5151-LICWIN375</t>
  </si>
  <si>
    <t>LICWIN275</t>
  </si>
  <si>
    <t>IEPC-5151-LICWIN376</t>
  </si>
  <si>
    <t>LICWIN276</t>
  </si>
  <si>
    <t>IEPC-5151-LICWIN377</t>
  </si>
  <si>
    <t>LICWIN277</t>
  </si>
  <si>
    <t>IEPC-5151-LICWIN378</t>
  </si>
  <si>
    <t>LICWIN278</t>
  </si>
  <si>
    <t>IEPC-5151-LICWIN379</t>
  </si>
  <si>
    <t>LICWIN279</t>
  </si>
  <si>
    <t>IEPC-5151-LICWIN380</t>
  </si>
  <si>
    <t>LICWIN280</t>
  </si>
  <si>
    <t>IEPC-5151-LICWIN381</t>
  </si>
  <si>
    <t>LICWIN281</t>
  </si>
  <si>
    <t>IEPC-5151-LICWIN382</t>
  </si>
  <si>
    <t>LICWIN282</t>
  </si>
  <si>
    <t>IEPC-5151-LICWIN383</t>
  </si>
  <si>
    <t>LICWIN283</t>
  </si>
  <si>
    <t>IEPC-5151-LICWIN384</t>
  </si>
  <si>
    <t>LICWIN284</t>
  </si>
  <si>
    <t>IEPC-5151-LICWIN385</t>
  </si>
  <si>
    <t>LICWIN285</t>
  </si>
  <si>
    <t>IEPC-5151-LICWIN386</t>
  </si>
  <si>
    <t>LICWIN286</t>
  </si>
  <si>
    <t>IEPC-5151-LICWIN387</t>
  </si>
  <si>
    <t>LICWIN287</t>
  </si>
  <si>
    <t>IEPC-5151-LICWIN388</t>
  </si>
  <si>
    <t>LICWIN288</t>
  </si>
  <si>
    <t>IEPC-5151-LICWIN389</t>
  </si>
  <si>
    <t>LICWIN289</t>
  </si>
  <si>
    <t>IEPC-5151-LICWIN390</t>
  </si>
  <si>
    <t>LICWIN290</t>
  </si>
  <si>
    <t>IEPC-5151-LICWIN391</t>
  </si>
  <si>
    <t>LICWIN291</t>
  </si>
  <si>
    <t>IEPC-5151-LICWIN392</t>
  </si>
  <si>
    <t>LICWIN292</t>
  </si>
  <si>
    <t>IEPC-5151-LICWIN393</t>
  </si>
  <si>
    <t>LICWIN293</t>
  </si>
  <si>
    <t>IEPC-5151-LICWIN394</t>
  </si>
  <si>
    <t>LICWIN294</t>
  </si>
  <si>
    <t>IEPC-5151-LICWIN395</t>
  </si>
  <si>
    <t>LICWIN295</t>
  </si>
  <si>
    <t>IEPC-5151-LICWIN396</t>
  </si>
  <si>
    <t>LICWIN296</t>
  </si>
  <si>
    <t>IEPC-5151-LICWIN397</t>
  </si>
  <si>
    <t>LICWIN297</t>
  </si>
  <si>
    <t>IEPC-5151-LICWIN398</t>
  </si>
  <si>
    <t>LICWIN298</t>
  </si>
  <si>
    <t>IEPC-5151-LICWIN399</t>
  </si>
  <si>
    <t>LICWIN299</t>
  </si>
  <si>
    <t>IEPC-5151-LICWIN400</t>
  </si>
  <si>
    <t>LICWIN300</t>
  </si>
  <si>
    <t>IEPC-5151-LICWIN401</t>
  </si>
  <si>
    <t>LICWIN301</t>
  </si>
  <si>
    <t>IEPC-5151-LICWIN402</t>
  </si>
  <si>
    <t>LICWIN302</t>
  </si>
  <si>
    <t>IEPC-5151-LICWIN403</t>
  </si>
  <si>
    <t>LICWIN303</t>
  </si>
  <si>
    <t>IEPC-5151-LICWIN404</t>
  </si>
  <si>
    <t>LICWIN304</t>
  </si>
  <si>
    <t>IEPC-5151-LICWIN405</t>
  </si>
  <si>
    <t>LICWIN305</t>
  </si>
  <si>
    <t>IEPC-5151-LICWIN406</t>
  </si>
  <si>
    <t>LICWIN306</t>
  </si>
  <si>
    <t>IEPC-5151-LICWIN407</t>
  </si>
  <si>
    <t>LICWIN307</t>
  </si>
  <si>
    <t>IEPC-5151-LICWIN408</t>
  </si>
  <si>
    <t>LICWIN308</t>
  </si>
  <si>
    <t>IEPC-5151-LICWIN409</t>
  </si>
  <si>
    <t>LICWIN309</t>
  </si>
  <si>
    <t>IEPC-5151-LICWIN410</t>
  </si>
  <si>
    <t>LICWIN310</t>
  </si>
  <si>
    <t>IEPC-5151-LICWIN411</t>
  </si>
  <si>
    <t>LICWIN311</t>
  </si>
  <si>
    <t>IEPC-5151-LICWIN412</t>
  </si>
  <si>
    <t>LICWIN312</t>
  </si>
  <si>
    <t>IEPC-5151-LICWIN413</t>
  </si>
  <si>
    <t>LICWIN313</t>
  </si>
  <si>
    <t>IEPC-5151-LICWIN414</t>
  </si>
  <si>
    <t>LICWIN314</t>
  </si>
  <si>
    <t>IEPC-5151-LICWIN415</t>
  </si>
  <si>
    <t>LICWIN315</t>
  </si>
  <si>
    <t>IEPC-5151-LICWIN416</t>
  </si>
  <si>
    <t>LICWIN316</t>
  </si>
  <si>
    <t>IEPC-5151-LICWIN417</t>
  </si>
  <si>
    <t>LICWIN317</t>
  </si>
  <si>
    <t>IEPC-5151-LICWIN418</t>
  </si>
  <si>
    <t>LICWIN318</t>
  </si>
  <si>
    <t>IEPC-5151-LICWIN419</t>
  </si>
  <si>
    <t>LICWIN319</t>
  </si>
  <si>
    <t>IEPC-5151-LICWIN420</t>
  </si>
  <si>
    <t>LICWIN320</t>
  </si>
  <si>
    <t>IEPC-5151-LICWIN421</t>
  </si>
  <si>
    <t>LICWIN321</t>
  </si>
  <si>
    <t>IEPC-5151-LICWIN422</t>
  </si>
  <si>
    <t>LICWIN322</t>
  </si>
  <si>
    <t>IEPC-5151-LICWIN423</t>
  </si>
  <si>
    <t>LICWIN323</t>
  </si>
  <si>
    <t>IEPC-5151-LICWIN424</t>
  </si>
  <si>
    <t>LICWIN324</t>
  </si>
  <si>
    <t>IEPC-5151-LICWIN425</t>
  </si>
  <si>
    <t>LICWIN325</t>
  </si>
  <si>
    <t>IEPC-5151-LICWIN426</t>
  </si>
  <si>
    <t>LICWIN326</t>
  </si>
  <si>
    <t>IEPC-5151-LICWIN427</t>
  </si>
  <si>
    <t>LICWIN327</t>
  </si>
  <si>
    <t>IEPC-5151-LICWIN428</t>
  </si>
  <si>
    <t>LICWIN328</t>
  </si>
  <si>
    <t>IEPC-5151-LICWIN429</t>
  </si>
  <si>
    <t>LICWIN329</t>
  </si>
  <si>
    <t>IEPC-5151-LICWIN430</t>
  </si>
  <si>
    <t>LICWIN330</t>
  </si>
  <si>
    <t>IEPC-5151-LICWIN431</t>
  </si>
  <si>
    <t>LICWIN331</t>
  </si>
  <si>
    <t>IEPC-5151-LICWIN432</t>
  </si>
  <si>
    <t>LICWIN332</t>
  </si>
  <si>
    <t>IEPC-5151-LICWIN433</t>
  </si>
  <si>
    <t>LICWIN333</t>
  </si>
  <si>
    <t>IEPC-5151-LICWIN434</t>
  </si>
  <si>
    <t>LICWIN334</t>
  </si>
  <si>
    <t>IEPC-5151-LICWIN435</t>
  </si>
  <si>
    <t>LICWIN335</t>
  </si>
  <si>
    <t>IEPC-5151-LICWIN436</t>
  </si>
  <si>
    <t>LICWIN336</t>
  </si>
  <si>
    <t>IEPC-5151-LICWIN437</t>
  </si>
  <si>
    <t>LICWIN337</t>
  </si>
  <si>
    <t>IEPC-5151-LICWIN438</t>
  </si>
  <si>
    <t>LICWIN338</t>
  </si>
  <si>
    <t>IEPC-5151-LICWIN439</t>
  </si>
  <si>
    <t>LICWIN339</t>
  </si>
  <si>
    <t>IEPC-5151-LICWIN440</t>
  </si>
  <si>
    <t>LICWIN340</t>
  </si>
  <si>
    <t>IEPC-5151-LICWIN441</t>
  </si>
  <si>
    <t>LICWIN341</t>
  </si>
  <si>
    <t>IEPC-5151-LICWIN442</t>
  </si>
  <si>
    <t>LICWIN342</t>
  </si>
  <si>
    <t>IEPC-5151-LICWIN443</t>
  </si>
  <si>
    <t>LICWIN343</t>
  </si>
  <si>
    <t>IEPC-5151-LICWIN444</t>
  </si>
  <si>
    <t>LICWIN344</t>
  </si>
  <si>
    <t>IEPC-5151-LICWIN445</t>
  </si>
  <si>
    <t>LICWIN345</t>
  </si>
  <si>
    <t>IEPC-5151-LICWIN446</t>
  </si>
  <si>
    <t>LICWIN346</t>
  </si>
  <si>
    <t>IEPC-5151-LICWIN447</t>
  </si>
  <si>
    <t>LICWIN347</t>
  </si>
  <si>
    <t>IEPC-5151-LICWIN448</t>
  </si>
  <si>
    <t>LICWIN348</t>
  </si>
  <si>
    <t>IEPC-5151-LICWIN449</t>
  </si>
  <si>
    <t>LICWIN349</t>
  </si>
  <si>
    <t>IEPC-5151-LICWIN450</t>
  </si>
  <si>
    <t>LICWIN350</t>
  </si>
  <si>
    <t>IEPC-5151-LICWIN451</t>
  </si>
  <si>
    <t>LICWIN351</t>
  </si>
  <si>
    <t>IEPC-5151-LICWIN452</t>
  </si>
  <si>
    <t>LICWIN352</t>
  </si>
  <si>
    <t>IEPC-5151-LICWIN453</t>
  </si>
  <si>
    <t>LICWIN353</t>
  </si>
  <si>
    <t>IEPC-5151-LICWIN454</t>
  </si>
  <si>
    <t>LICWIN354</t>
  </si>
  <si>
    <t>IEPC-5151-LICWIN455</t>
  </si>
  <si>
    <t>LICWIN355</t>
  </si>
  <si>
    <t>IEPC-5151-LICWIN456</t>
  </si>
  <si>
    <t>LICWIN356</t>
  </si>
  <si>
    <t>IEPC-5151-LICWIN457</t>
  </si>
  <si>
    <t>LICWIN357</t>
  </si>
  <si>
    <t>IEPC-5151-LICWIN458</t>
  </si>
  <si>
    <t>LICWIN358</t>
  </si>
  <si>
    <t>IEPC-5151-LICWIN459</t>
  </si>
  <si>
    <t>LICWIN359</t>
  </si>
  <si>
    <t>IEPC-5151-LICWIN460</t>
  </si>
  <si>
    <t>LICWIN360</t>
  </si>
  <si>
    <t>IEPC-5151-LICWIN461</t>
  </si>
  <si>
    <t>LICWIN361</t>
  </si>
  <si>
    <t>IEPC-5151-LICWIN462</t>
  </si>
  <si>
    <t>LICWIN362</t>
  </si>
  <si>
    <t>IEPC-5151-LICWIN463</t>
  </si>
  <si>
    <t>LICWIN363</t>
  </si>
  <si>
    <t>IEPC-5151-LICWIN464</t>
  </si>
  <si>
    <t>LICWIN364</t>
  </si>
  <si>
    <t>IEPC-5151-LICWIN465</t>
  </si>
  <si>
    <t>LICWIN365</t>
  </si>
  <si>
    <t>IEPC-5151-LICWIN466</t>
  </si>
  <si>
    <t>LICWIN366</t>
  </si>
  <si>
    <t>IEPC-5151-LICWIN467</t>
  </si>
  <si>
    <t>LICWIN367</t>
  </si>
  <si>
    <t>IEPC-5151-LICWIN468</t>
  </si>
  <si>
    <t>LICWIN368</t>
  </si>
  <si>
    <t>IEPC-5151-LICWIN469</t>
  </si>
  <si>
    <t>LICWIN369</t>
  </si>
  <si>
    <t>IEPC-5151-LICWIN470</t>
  </si>
  <si>
    <t>LICWIN370</t>
  </si>
  <si>
    <t>IEPC-5151-LICWIN471</t>
  </si>
  <si>
    <t>LICWIN371</t>
  </si>
  <si>
    <t>IEPC-5151-LICWIN472</t>
  </si>
  <si>
    <t>LICWIN372</t>
  </si>
  <si>
    <t>IEPC-5151-LICWIN473</t>
  </si>
  <si>
    <t>LICWIN373</t>
  </si>
  <si>
    <t>IEPC-5151-LICWIN474</t>
  </si>
  <si>
    <t>LICWIN374</t>
  </si>
  <si>
    <t>IEPC-5151-LICWIN475</t>
  </si>
  <si>
    <t>LICWIN375</t>
  </si>
  <si>
    <t>IEPC-5151-LICWIN476</t>
  </si>
  <si>
    <t>LICWIN376</t>
  </si>
  <si>
    <t>IEPC-5151-LICWIN477</t>
  </si>
  <si>
    <t>LICWIN377</t>
  </si>
  <si>
    <t>IEPC-5151-LICWIN478</t>
  </si>
  <si>
    <t>LICWIN378</t>
  </si>
  <si>
    <t>IEPC-5151-LICWIN479</t>
  </si>
  <si>
    <t>LICWIN379</t>
  </si>
  <si>
    <t>IEPC-5151-LICWIN480</t>
  </si>
  <si>
    <t>LICWIN380</t>
  </si>
  <si>
    <t>IEPC-5151-LICWIN481</t>
  </si>
  <si>
    <t>LICWIN381</t>
  </si>
  <si>
    <t>IEPC-5151-LICWIN482</t>
  </si>
  <si>
    <t>LICWIN382</t>
  </si>
  <si>
    <t>IEPC-5151-LICWIN483</t>
  </si>
  <si>
    <t>LICWIN383</t>
  </si>
  <si>
    <t>IEPC-5151-LICWIN484</t>
  </si>
  <si>
    <t>LICWIN384</t>
  </si>
  <si>
    <t>IEPC-5151-LICWIN485</t>
  </si>
  <si>
    <t>LICWIN385</t>
  </si>
  <si>
    <t>IEPC-5151-LICWIN486</t>
  </si>
  <si>
    <t>LICWIN386</t>
  </si>
  <si>
    <t>IEPC-5151-LICWIN487</t>
  </si>
  <si>
    <t>LICWIN387</t>
  </si>
  <si>
    <t>IEPC-5151-LICWIN488</t>
  </si>
  <si>
    <t>LICWIN388</t>
  </si>
  <si>
    <t>IEPC-5151-LICWIN489</t>
  </si>
  <si>
    <t>LICWIN389</t>
  </si>
  <si>
    <t>IEPC-5151-LICWIN490</t>
  </si>
  <si>
    <t>LICWIN390</t>
  </si>
  <si>
    <t>IEPC-5151-LICWIN491</t>
  </si>
  <si>
    <t>LICWIN391</t>
  </si>
  <si>
    <t>IEPC-5151-LICWIN492</t>
  </si>
  <si>
    <t>LICWIN392</t>
  </si>
  <si>
    <t>IEPC-5151-LICWIN493</t>
  </si>
  <si>
    <t>LICWIN393</t>
  </si>
  <si>
    <t>IEPC-5151-LICWIN494</t>
  </si>
  <si>
    <t>LICWIN394</t>
  </si>
  <si>
    <t>IEPC-5151-LICWIN495</t>
  </si>
  <si>
    <t>LICWIN395</t>
  </si>
  <si>
    <t>IEPC-5151-LICWIN496</t>
  </si>
  <si>
    <t>LICWIN396</t>
  </si>
  <si>
    <t>IEPC-5151-LICWIN497</t>
  </si>
  <si>
    <t>LICWIN397</t>
  </si>
  <si>
    <t>IEPC-5151-LICWIN498</t>
  </si>
  <si>
    <t>LICWIN398</t>
  </si>
  <si>
    <t>IEPC-5151-LICWIN499</t>
  </si>
  <si>
    <t>LICWIN399</t>
  </si>
  <si>
    <t>IEPC-5151-LICWIN500</t>
  </si>
  <si>
    <t>LICWIN400</t>
  </si>
  <si>
    <t>IEPC-5151-LICWIN501</t>
  </si>
  <si>
    <t>LICWIN401</t>
  </si>
  <si>
    <t>IEPC-5151-LICWIN502</t>
  </si>
  <si>
    <t>LICWIN402</t>
  </si>
  <si>
    <t>IEPC-5151-LICWIN503</t>
  </si>
  <si>
    <t>LICWIN403</t>
  </si>
  <si>
    <t>IEPC-5151-LICWIN504</t>
  </si>
  <si>
    <t>LICWIN404</t>
  </si>
  <si>
    <t>IEPC-5151-LICWIN505</t>
  </si>
  <si>
    <t>LICWIN405</t>
  </si>
  <si>
    <t>IEPC-5151-LICWIN506</t>
  </si>
  <si>
    <t>LICWIN406</t>
  </si>
  <si>
    <t>IEPC-5151-LICWIN507</t>
  </si>
  <si>
    <t>LICWIN407</t>
  </si>
  <si>
    <t>IEPC-5151-LICWIN508</t>
  </si>
  <si>
    <t>LICWIN408</t>
  </si>
  <si>
    <t>IEPC-5151-LICWIN509</t>
  </si>
  <si>
    <t>LICWIN409</t>
  </si>
  <si>
    <t>IEPC-5151-LICWIN510</t>
  </si>
  <si>
    <t>LICWIN410</t>
  </si>
  <si>
    <t>IEPC-5151-LICWIN511</t>
  </si>
  <si>
    <t>LICWIN411</t>
  </si>
  <si>
    <t>IEPC-5151-LICWIN512</t>
  </si>
  <si>
    <t>LICWIN412</t>
  </si>
  <si>
    <t>IEPC-5151-LICWIN513</t>
  </si>
  <si>
    <t>LICWIN413</t>
  </si>
  <si>
    <t>IEPC-5151-LICWIN514</t>
  </si>
  <si>
    <t>LICWIN414</t>
  </si>
  <si>
    <t>IEPC-5151-LICWIN515</t>
  </si>
  <si>
    <t>LICWIN415</t>
  </si>
  <si>
    <t>IEPC-5151-LICWIN516</t>
  </si>
  <si>
    <t>LICWIN416</t>
  </si>
  <si>
    <t>IEPC-5151-LICWIN517</t>
  </si>
  <si>
    <t>LICWIN417</t>
  </si>
  <si>
    <t>IEPC-5151-LICWIN518</t>
  </si>
  <si>
    <t>LICWIN418</t>
  </si>
  <si>
    <t>IEPC-5151-LICWIN519</t>
  </si>
  <si>
    <t>LICWIN419</t>
  </si>
  <si>
    <t>IEPC-5151-LICWIN520</t>
  </si>
  <si>
    <t>LICWIN420</t>
  </si>
  <si>
    <t>IEPC-5151-LICWIN521</t>
  </si>
  <si>
    <t>LICWIN421</t>
  </si>
  <si>
    <t>IEPC-5151-LICWIN522</t>
  </si>
  <si>
    <t>LICWIN422</t>
  </si>
  <si>
    <t>IEPC-5151-LICWIN523</t>
  </si>
  <si>
    <t>LICWIN423</t>
  </si>
  <si>
    <t>IEPC-5151-LICWIN524</t>
  </si>
  <si>
    <t>LICWIN424</t>
  </si>
  <si>
    <t>IEPC-5151-LICWIN525</t>
  </si>
  <si>
    <t>LICWIN425</t>
  </si>
  <si>
    <t>IEPC-5151-LICWIN526</t>
  </si>
  <si>
    <t>LICWIN426</t>
  </si>
  <si>
    <t>IEPC-5151-LICWIN527</t>
  </si>
  <si>
    <t>LICWIN427</t>
  </si>
  <si>
    <t>IEPC-5151-LICWIN528</t>
  </si>
  <si>
    <t>LICWIN428</t>
  </si>
  <si>
    <t>IEPC-5151-LICWIN529</t>
  </si>
  <si>
    <t>LICWIN429</t>
  </si>
  <si>
    <t>IEPC-5151-LICWIN530</t>
  </si>
  <si>
    <t>LICWIN430</t>
  </si>
  <si>
    <t>IEPC-5151-LICWIN531</t>
  </si>
  <si>
    <t>LICWIN431</t>
  </si>
  <si>
    <t>IEPC-5151-LICWIN532</t>
  </si>
  <si>
    <t>LICWIN432</t>
  </si>
  <si>
    <t>IEPC-5151-LICWIN533</t>
  </si>
  <si>
    <t>LICWIN433</t>
  </si>
  <si>
    <t>IEPC-5151-LICWIN534</t>
  </si>
  <si>
    <t>LICWIN434</t>
  </si>
  <si>
    <t>IEPC-5151-LICWIN535</t>
  </si>
  <si>
    <t>LICWIN435</t>
  </si>
  <si>
    <t>IEPC-5151-LICWIN536</t>
  </si>
  <si>
    <t>LICWIN436</t>
  </si>
  <si>
    <t>IEPC-5151-LICWIN537</t>
  </si>
  <si>
    <t>LICWIN437</t>
  </si>
  <si>
    <t>IEPC-5151-LICWIN538</t>
  </si>
  <si>
    <t>LICWIN438</t>
  </si>
  <si>
    <t>IEPC-5151-LICWIN539</t>
  </si>
  <si>
    <t>LICWIN439</t>
  </si>
  <si>
    <t>IEPC-5151-LICWIN540</t>
  </si>
  <si>
    <t>LICWIN440</t>
  </si>
  <si>
    <t>IEPC-5151-LICWIN541</t>
  </si>
  <si>
    <t>LICWIN441</t>
  </si>
  <si>
    <t>IEPC-5151-LICWIN542</t>
  </si>
  <si>
    <t>LICWIN442</t>
  </si>
  <si>
    <t>IEPC-5151-LICWIN543</t>
  </si>
  <si>
    <t>LICWIN443</t>
  </si>
  <si>
    <t>IEPC-5151-LICWIN544</t>
  </si>
  <si>
    <t>LICWIN444</t>
  </si>
  <si>
    <t>IEPC-5151-LICWIN545</t>
  </si>
  <si>
    <t>LICWIN445</t>
  </si>
  <si>
    <t>IEPC-5151-LICWIN546</t>
  </si>
  <si>
    <t>LICWIN446</t>
  </si>
  <si>
    <t>IEPC-5151-LICWIN547</t>
  </si>
  <si>
    <t>LICWIN447</t>
  </si>
  <si>
    <t>IEPC-5151-LICWIN548</t>
  </si>
  <si>
    <t>LICWIN448</t>
  </si>
  <si>
    <t>IEPC-5151-LICWIN549</t>
  </si>
  <si>
    <t>LICWIN449</t>
  </si>
  <si>
    <t>IEPC-5151-LICWIN550</t>
  </si>
  <si>
    <t>LICWIN450</t>
  </si>
  <si>
    <t>IEPC-5151-LICWIN551</t>
  </si>
  <si>
    <t>LICWIN451</t>
  </si>
  <si>
    <t>IEPC-5151-LICWIN552</t>
  </si>
  <si>
    <t>LICWIN452</t>
  </si>
  <si>
    <t>IEPC-5151-LICWIN553</t>
  </si>
  <si>
    <t>LICWIN453</t>
  </si>
  <si>
    <t>IEPC-5151-LICWIN554</t>
  </si>
  <si>
    <t>LICWIN454</t>
  </si>
  <si>
    <t>IEPC-5151-LICWIN555</t>
  </si>
  <si>
    <t>LICWIN455</t>
  </si>
  <si>
    <t>IEPC-5151-LICWIN556</t>
  </si>
  <si>
    <t>LICWIN456</t>
  </si>
  <si>
    <t>IEPC-5151-LICWIN557</t>
  </si>
  <si>
    <t>LICWIN457</t>
  </si>
  <si>
    <t>IEPC-5151-LICWIN558</t>
  </si>
  <si>
    <t>LICWIN458</t>
  </si>
  <si>
    <t>IEPC-5151-LICWIN559</t>
  </si>
  <si>
    <t>LICWIN459</t>
  </si>
  <si>
    <t>IEPC-5151-LICWIN560</t>
  </si>
  <si>
    <t>LICWIN460</t>
  </si>
  <si>
    <t>IEPC-5151-LICWIN561</t>
  </si>
  <si>
    <t>LICWIN461</t>
  </si>
  <si>
    <t>IEPC-5151-LICWIN562</t>
  </si>
  <si>
    <t>LICWIN462</t>
  </si>
  <si>
    <t>IEPC-5151-LICWIN563</t>
  </si>
  <si>
    <t>LICWIN463</t>
  </si>
  <si>
    <t>IEPC-5151-LICWIN564</t>
  </si>
  <si>
    <t>LICWIN464</t>
  </si>
  <si>
    <t>IEPC-5151-LICWIN565</t>
  </si>
  <si>
    <t>LICWIN465</t>
  </si>
  <si>
    <t>IEPC-5151-LICWIN566</t>
  </si>
  <si>
    <t>LICWIN466</t>
  </si>
  <si>
    <t>IEPC-5151-LICWIN567</t>
  </si>
  <si>
    <t>LICWIN467</t>
  </si>
  <si>
    <t>IEPC-5151-LICWIN568</t>
  </si>
  <si>
    <t>LICWIN468</t>
  </si>
  <si>
    <t>IEPC-5151-LICWIN569</t>
  </si>
  <si>
    <t>LICWIN469</t>
  </si>
  <si>
    <t>IEPC-5151-LICWIN570</t>
  </si>
  <si>
    <t>LICWIN470</t>
  </si>
  <si>
    <t>IEPC-5151-LICWIN571</t>
  </si>
  <si>
    <t>LICWIN471</t>
  </si>
  <si>
    <t>IEPC-5151-LICWIN572</t>
  </si>
  <si>
    <t>LICWIN472</t>
  </si>
  <si>
    <t>IEPC-5151-LICWIN573</t>
  </si>
  <si>
    <t>LICWIN473</t>
  </si>
  <si>
    <t>IEPC-5151-LICWIN574</t>
  </si>
  <si>
    <t>LICWIN474</t>
  </si>
  <si>
    <t>IEPC-5151-LICWIN575</t>
  </si>
  <si>
    <t>LICWIN475</t>
  </si>
  <si>
    <t>IEPC-5151-LICWIN576</t>
  </si>
  <si>
    <t>LICWIN476</t>
  </si>
  <si>
    <t>IEPC-5151-LICWIN577</t>
  </si>
  <si>
    <t>LICWIN477</t>
  </si>
  <si>
    <t>IEPC-5151-LICWIN578</t>
  </si>
  <si>
    <t>LICWIN478</t>
  </si>
  <si>
    <t>IEPC-5151-LICWIN579</t>
  </si>
  <si>
    <t>LICWIN479</t>
  </si>
  <si>
    <t>IEPC-5151-LICWIN580</t>
  </si>
  <si>
    <t>LICWIN480</t>
  </si>
  <si>
    <t>IEPC-5151-LICWIN581</t>
  </si>
  <si>
    <t>LICWIN481</t>
  </si>
  <si>
    <t>IEPC-5151-LICWIN582</t>
  </si>
  <si>
    <t>LICWIN482</t>
  </si>
  <si>
    <t>IEPC-5151-LICWIN583</t>
  </si>
  <si>
    <t>LICWIN483</t>
  </si>
  <si>
    <t>IEPC-5151-LICWIN584</t>
  </si>
  <si>
    <t>LICWIN484</t>
  </si>
  <si>
    <t>IEPC-5151-LICWIN585</t>
  </si>
  <si>
    <t>LICWIN485</t>
  </si>
  <si>
    <t>IEPC-5151-LICWIN586</t>
  </si>
  <si>
    <t>LICWIN486</t>
  </si>
  <si>
    <t>IEPC-5151-LICWIN587</t>
  </si>
  <si>
    <t>LICWIN487</t>
  </si>
  <si>
    <t>IEPC-5151-LICWIN588</t>
  </si>
  <si>
    <t>LICWIN488</t>
  </si>
  <si>
    <t>IEPC-5151-LICWIN589</t>
  </si>
  <si>
    <t>LICWIN489</t>
  </si>
  <si>
    <t>IEPC-5151-LICWIN590</t>
  </si>
  <si>
    <t>LICWIN490</t>
  </si>
  <si>
    <t>IEPC-5151-LICWIN591</t>
  </si>
  <si>
    <t>LICWIN491</t>
  </si>
  <si>
    <t>IEPC-5151-LICWIN592</t>
  </si>
  <si>
    <t>LICWIN492</t>
  </si>
  <si>
    <t>IEPC-5151-LICWIN593</t>
  </si>
  <si>
    <t>LICWIN493</t>
  </si>
  <si>
    <t>IEPC-5151-LICWIN594</t>
  </si>
  <si>
    <t>LICWIN494</t>
  </si>
  <si>
    <t>IEPC-5151-LICWIN595</t>
  </si>
  <si>
    <t>LICWIN495</t>
  </si>
  <si>
    <t>IEPC-5151-LICWIN596</t>
  </si>
  <si>
    <t>LICWIN496</t>
  </si>
  <si>
    <t>IEPC-5151-LICWIN597</t>
  </si>
  <si>
    <t>LICWIN497</t>
  </si>
  <si>
    <t>IEPC-5151-LICWIN598</t>
  </si>
  <si>
    <t>LICWIN498</t>
  </si>
  <si>
    <t>IEPC-5151-LICWIN599</t>
  </si>
  <si>
    <t>LICWIN499</t>
  </si>
  <si>
    <t>IEPC-5151-LICWIN600</t>
  </si>
  <si>
    <t>LICWIN500</t>
  </si>
  <si>
    <t>IEPC-5151-LICWIN601</t>
  </si>
  <si>
    <t>LICWIN501</t>
  </si>
  <si>
    <t>IEPC-5151-LICWIN602</t>
  </si>
  <si>
    <t>LICWIN502</t>
  </si>
  <si>
    <t>IEPC-5151-LICWIN603</t>
  </si>
  <si>
    <t>LICWIN503</t>
  </si>
  <si>
    <t>IEPC-5151-LICWIN604</t>
  </si>
  <si>
    <t>LICWIN504</t>
  </si>
  <si>
    <t>IEPC-5151-LICWIN605</t>
  </si>
  <si>
    <t>LICWIN505</t>
  </si>
  <si>
    <t>IEPC-5151-LICWIN606</t>
  </si>
  <si>
    <t>LICWIN506</t>
  </si>
  <si>
    <t>IEPC-5151-LICWIN607</t>
  </si>
  <si>
    <t>LICWIN507</t>
  </si>
  <si>
    <t>IEPC-5151-LICWIN608</t>
  </si>
  <si>
    <t>LICWIN508</t>
  </si>
  <si>
    <t>IEPC-5151-LICWIN609</t>
  </si>
  <si>
    <t>LICWIN509</t>
  </si>
  <si>
    <t>IEPC-5151-LICWIN610</t>
  </si>
  <si>
    <t>LICWIN510</t>
  </si>
  <si>
    <t>IEPC-5151-LICWIN611</t>
  </si>
  <si>
    <t>LICWIN511</t>
  </si>
  <si>
    <t>IEPC-5151-LICWIN612</t>
  </si>
  <si>
    <t>LICWIN512</t>
  </si>
  <si>
    <t>IEPC-5151-LICWIN613</t>
  </si>
  <si>
    <t>LICWIN513</t>
  </si>
  <si>
    <t>IEPC-5151-LICWIN614</t>
  </si>
  <si>
    <t>LICWIN514</t>
  </si>
  <si>
    <t>IEPC-5151-LICWIN615</t>
  </si>
  <si>
    <t>LICWIN515</t>
  </si>
  <si>
    <t>IEPC-5151-LICWIN616</t>
  </si>
  <si>
    <t>LICWIN516</t>
  </si>
  <si>
    <t>IEPC-5151-LICWIN617</t>
  </si>
  <si>
    <t>LICWIN517</t>
  </si>
  <si>
    <t>IEPC-5151-LICWIN618</t>
  </si>
  <si>
    <t>LICWIN518</t>
  </si>
  <si>
    <t>IEPC-5151-LICWIN619</t>
  </si>
  <si>
    <t>LICWIN519</t>
  </si>
  <si>
    <t>IEPC-5151-LICWIN620</t>
  </si>
  <si>
    <t>LICWIN520</t>
  </si>
  <si>
    <t>IEPC-5151-LICWIN621</t>
  </si>
  <si>
    <t>LICWIN521</t>
  </si>
  <si>
    <t>IEPC-5151-LICWIN622</t>
  </si>
  <si>
    <t>LICWIN522</t>
  </si>
  <si>
    <t>IEPC-5151-LICWIN623</t>
  </si>
  <si>
    <t>LICWIN523</t>
  </si>
  <si>
    <t>IEPC-5151-LICWIN624</t>
  </si>
  <si>
    <t>LICWIN524</t>
  </si>
  <si>
    <t>IEPC-5151-LICWIN625</t>
  </si>
  <si>
    <t>LICWIN525</t>
  </si>
  <si>
    <t>IEPC-5151-LICWIN626</t>
  </si>
  <si>
    <t>LICWIN526</t>
  </si>
  <si>
    <t>IEPC-5151-LICWIN627</t>
  </si>
  <si>
    <t>LICWIN527</t>
  </si>
  <si>
    <t>IEPC-5151-LICWIN628</t>
  </si>
  <si>
    <t>LICWIN528</t>
  </si>
  <si>
    <t>IEPC-5151-LICWIN629</t>
  </si>
  <si>
    <t>LICWIN529</t>
  </si>
  <si>
    <t>IEPC-5151-LICWIN630</t>
  </si>
  <si>
    <t>LICWIN530</t>
  </si>
  <si>
    <t>IEPC-5151-LICWIN631</t>
  </si>
  <si>
    <t>LICWIN531</t>
  </si>
  <si>
    <t>IEPC-5151-LICWIN632</t>
  </si>
  <si>
    <t>LICWIN532</t>
  </si>
  <si>
    <t>IEPC-5151-LICWIN633</t>
  </si>
  <si>
    <t>LICWIN533</t>
  </si>
  <si>
    <t>IEPC-5151-LICWIN634</t>
  </si>
  <si>
    <t>LICWIN534</t>
  </si>
  <si>
    <t>IEPC-5151-LICWIN635</t>
  </si>
  <si>
    <t>LICWIN535</t>
  </si>
  <si>
    <t>IEPC-5151-LICWIN636</t>
  </si>
  <si>
    <t>LICWIN536</t>
  </si>
  <si>
    <t>IEPC-5151-LICWIN637</t>
  </si>
  <si>
    <t>LICWIN537</t>
  </si>
  <si>
    <t>IEPC-5151-LICWIN638</t>
  </si>
  <si>
    <t>LICWIN538</t>
  </si>
  <si>
    <t>IEPC-5151-LICWIN639</t>
  </si>
  <si>
    <t>LICWIN539</t>
  </si>
  <si>
    <t>IEPC-5151-LICWIN640</t>
  </si>
  <si>
    <t>LICWIN540</t>
  </si>
  <si>
    <t>IEPC-5151-LICWIN641</t>
  </si>
  <si>
    <t>LICWIN541</t>
  </si>
  <si>
    <t>IEPC-5151-LICWIN642</t>
  </si>
  <si>
    <t>LICWIN542</t>
  </si>
  <si>
    <t>IEPC-5151-LICWIN643</t>
  </si>
  <si>
    <t>LICWIN543</t>
  </si>
  <si>
    <t>IEPC-5151-LICWIN644</t>
  </si>
  <si>
    <t>LICWIN544</t>
  </si>
  <si>
    <t>IEPC-5151-LICWIN645</t>
  </si>
  <si>
    <t>LICWIN545</t>
  </si>
  <si>
    <t>IEPC-5151-LICWIN646</t>
  </si>
  <si>
    <t>LICWIN546</t>
  </si>
  <si>
    <t>IEPC-5151-LICWIN647</t>
  </si>
  <si>
    <t>LICWIN547</t>
  </si>
  <si>
    <t>IEPC-5151-LICWIN648</t>
  </si>
  <si>
    <t>LICWIN548</t>
  </si>
  <si>
    <t>IEPC-5151-LICWIN649</t>
  </si>
  <si>
    <t>LICWIN549</t>
  </si>
  <si>
    <t>IEPC-5151-LICWIN650</t>
  </si>
  <si>
    <t>LICWIN550</t>
  </si>
  <si>
    <t>IEPC-5151-LICWIN651</t>
  </si>
  <si>
    <t>LICWIN551</t>
  </si>
  <si>
    <t>IEPC-5151-LICWIN652</t>
  </si>
  <si>
    <t>LICWIN552</t>
  </si>
  <si>
    <t>IEPC-5151-LICWIN653</t>
  </si>
  <si>
    <t>LICWIN553</t>
  </si>
  <si>
    <t>IEPC-5151-LICWIN654</t>
  </si>
  <si>
    <t>LICWIN554</t>
  </si>
  <si>
    <t>IEPC-5151-LICWIN655</t>
  </si>
  <si>
    <t>LICWIN555</t>
  </si>
  <si>
    <t>IEPC-5151-LICWIN656</t>
  </si>
  <si>
    <t>LICWIN556</t>
  </si>
  <si>
    <t>IEPC-5151-LICWIN657</t>
  </si>
  <si>
    <t>LICWIN557</t>
  </si>
  <si>
    <t>IEPC-5151-LICWIN658</t>
  </si>
  <si>
    <t>LICWIN558</t>
  </si>
  <si>
    <t>IEPC-5151-LICWIN659</t>
  </si>
  <si>
    <t>LICWIN559</t>
  </si>
  <si>
    <t>IEPC-5151-LICWIN660</t>
  </si>
  <si>
    <t>LICWIN560</t>
  </si>
  <si>
    <t>IEPC-5151-LICWIN661</t>
  </si>
  <si>
    <t>LICWIN561</t>
  </si>
  <si>
    <t>IEPC-5151-LICWIN662</t>
  </si>
  <si>
    <t>LICWIN562</t>
  </si>
  <si>
    <t>IEPC-5151-LICWIN663</t>
  </si>
  <si>
    <t>ACTUALIZ SIST OP MAC</t>
  </si>
  <si>
    <t>COMPL ACTUALIZ SIST OP MAC</t>
  </si>
  <si>
    <t>LICWIN563</t>
  </si>
  <si>
    <t>IEPC-5151-LICWIN664</t>
  </si>
  <si>
    <t>SIS. OPER. EQ. MAC IEPC</t>
  </si>
  <si>
    <t>ANTIC. ACT. SIS. OPER. EQ. MAC IEPC</t>
  </si>
  <si>
    <t>LICWIN564</t>
  </si>
  <si>
    <t>IEPC-5151-LICWIN665</t>
  </si>
  <si>
    <t>LICWIN565</t>
  </si>
  <si>
    <t>IEPC-5151-LICWIN666</t>
  </si>
  <si>
    <t>LICWIN566</t>
  </si>
  <si>
    <t>IEPC-5151-LICWIN667</t>
  </si>
  <si>
    <t>LICWIN567</t>
  </si>
  <si>
    <t>IEPC-5151-LICWIN668</t>
  </si>
  <si>
    <t>LICWIN568</t>
  </si>
  <si>
    <t>IEPC-5151-LICWIN669</t>
  </si>
  <si>
    <t>LICWIN569</t>
  </si>
  <si>
    <t>IEPC-5151-LICWIN670</t>
  </si>
  <si>
    <t>LICWIN570</t>
  </si>
  <si>
    <t>IEPC-5151-LICWIN671</t>
  </si>
  <si>
    <t>LICWIN571</t>
  </si>
  <si>
    <t>IEPC-5151-LICWIN672</t>
  </si>
  <si>
    <t>LICWIN572</t>
  </si>
  <si>
    <t>IEPC-5151-LICWIN673</t>
  </si>
  <si>
    <t>LICWIN573</t>
  </si>
  <si>
    <t>IEPC-5151-LICWIN674</t>
  </si>
  <si>
    <t>LICWIN574</t>
  </si>
  <si>
    <t>IEPC-5151-LICWIN675</t>
  </si>
  <si>
    <t>LICWIN575</t>
  </si>
  <si>
    <t>IEPC-5151-LICWIN676</t>
  </si>
  <si>
    <t>LICWIN576</t>
  </si>
  <si>
    <t>IEPC-5151-LICWIN677</t>
  </si>
  <si>
    <t>LICWIN577</t>
  </si>
  <si>
    <t>IEPC-5151-LICWIN678</t>
  </si>
  <si>
    <t>LICWIN578</t>
  </si>
  <si>
    <t>IEPC-5151-LICWIN679</t>
  </si>
  <si>
    <t>LICWIN579</t>
  </si>
  <si>
    <t>IEPC-5151-LICWIN680</t>
  </si>
  <si>
    <t>LICWIN580</t>
  </si>
  <si>
    <t>IEPC-5151-LICWIN681</t>
  </si>
  <si>
    <t>LICWIN581</t>
  </si>
  <si>
    <t>IEPC-5151-LICWIN682</t>
  </si>
  <si>
    <t>LICWIN582</t>
  </si>
  <si>
    <t>IEPC-5151-LICWIN683</t>
  </si>
  <si>
    <t>LICWIN583</t>
  </si>
  <si>
    <t>IEPC-5151-LICWIN684</t>
  </si>
  <si>
    <t>LICWIN584</t>
  </si>
  <si>
    <t>IEPC-5151-LICWIN685</t>
  </si>
  <si>
    <t>LICWIN585</t>
  </si>
  <si>
    <t>IEPC-5151-LICWIN686</t>
  </si>
  <si>
    <t>LICWIN586</t>
  </si>
  <si>
    <t>IEPC-5151-LICWIN687</t>
  </si>
  <si>
    <t>LICWIN587</t>
  </si>
  <si>
    <t>IEPC-5151-LICWIN688</t>
  </si>
  <si>
    <t>LICWIN588</t>
  </si>
  <si>
    <t>IEPC-5151-LICWIN689</t>
  </si>
  <si>
    <t>LICWIN589</t>
  </si>
  <si>
    <t>IEPC-5151-LICWIN690</t>
  </si>
  <si>
    <t>LICWIN590</t>
  </si>
  <si>
    <t>IEPC-5151-LICWIN691</t>
  </si>
  <si>
    <t>LICWIN591</t>
  </si>
  <si>
    <t>IEPC-5151-LICWIN692</t>
  </si>
  <si>
    <t>LICWIN592</t>
  </si>
  <si>
    <t>IEPC-5151-LICWIN693</t>
  </si>
  <si>
    <t>LICWIN593</t>
  </si>
  <si>
    <t>IEPC-5151-LICWIN694</t>
  </si>
  <si>
    <t>LICWIN594</t>
  </si>
  <si>
    <t>IEPC-5151-LICWIN695</t>
  </si>
  <si>
    <t>LICWIN595</t>
  </si>
  <si>
    <t>IEPC-5151-LICWIN696</t>
  </si>
  <si>
    <t>LICWIN596</t>
  </si>
  <si>
    <t>IEPC-5151-LICWIN697</t>
  </si>
  <si>
    <t>LICWIN597</t>
  </si>
  <si>
    <t>IEPC-5151-LICWIN698</t>
  </si>
  <si>
    <t>LICWIN598</t>
  </si>
  <si>
    <t>IEPC-5151-LICWIN699</t>
  </si>
  <si>
    <t>LICWIN599</t>
  </si>
  <si>
    <t>IEPC-5151-LICWIN700</t>
  </si>
  <si>
    <t>LICWIN600</t>
  </si>
  <si>
    <t>IEPC-5151-LICWIN701</t>
  </si>
  <si>
    <t>LICWIN601</t>
  </si>
  <si>
    <t>IEPC-5151-LICWIN702</t>
  </si>
  <si>
    <t>LICWIN602</t>
  </si>
  <si>
    <t>IEPC-5151-LICWIN703</t>
  </si>
  <si>
    <t>LICWIN603</t>
  </si>
  <si>
    <t>IEPC-5151-LICWIN704</t>
  </si>
  <si>
    <t>LICWIN604</t>
  </si>
  <si>
    <t>IEPC-5151-LICWIN705</t>
  </si>
  <si>
    <t>LICWIN605</t>
  </si>
  <si>
    <t>IEPC-5151-LICWIN706</t>
  </si>
  <si>
    <t>LICWIN606</t>
  </si>
  <si>
    <t>IEPC-5151-LICWIN707</t>
  </si>
  <si>
    <t>LICWIN607</t>
  </si>
  <si>
    <t>IEPC-5151-LICWIN708</t>
  </si>
  <si>
    <t>LICWIN608</t>
  </si>
  <si>
    <t>IEPC-5151-LICWIN709</t>
  </si>
  <si>
    <t>LICWIN609</t>
  </si>
  <si>
    <t>IEPC-5151-LICWIN710</t>
  </si>
  <si>
    <t>LICWIN610</t>
  </si>
  <si>
    <t>IEPC-5151-LICWIN711</t>
  </si>
  <si>
    <t>LICWIN611</t>
  </si>
  <si>
    <t>IEPC-5151-LICWIN712</t>
  </si>
  <si>
    <t>LICWIN612</t>
  </si>
  <si>
    <t>IEPC-5151-LICWIN713</t>
  </si>
  <si>
    <t>LICWIN613</t>
  </si>
  <si>
    <t>IEPC-5151-LICWIN714</t>
  </si>
  <si>
    <t>LICWIN614</t>
  </si>
  <si>
    <t>IEPC-5151-LICWIN715</t>
  </si>
  <si>
    <t>LICWIN615</t>
  </si>
  <si>
    <t>IEPC-5151-LICWIN716</t>
  </si>
  <si>
    <t>LICWIN616</t>
  </si>
  <si>
    <t>IEPC-5151-LICWIN717</t>
  </si>
  <si>
    <t>LICWIN617</t>
  </si>
  <si>
    <t>IEPC-5151-LICWIN718</t>
  </si>
  <si>
    <t>LICWIN618</t>
  </si>
  <si>
    <t>IEPC-5151-LICWIN719</t>
  </si>
  <si>
    <t>LICWIN619</t>
  </si>
  <si>
    <t>IEPC-5151-LICWIN720</t>
  </si>
  <si>
    <t>LICWIN620</t>
  </si>
  <si>
    <t>IEPC-5151-LICWIN721</t>
  </si>
  <si>
    <t>LICWIN621</t>
  </si>
  <si>
    <t>IEPC-5151-LICWIN722</t>
  </si>
  <si>
    <t>LICWIN622</t>
  </si>
  <si>
    <t>IEPC-5151-LICWIN723</t>
  </si>
  <si>
    <t>LICWIN623</t>
  </si>
  <si>
    <t>IEPC-5151-LICWIN724</t>
  </si>
  <si>
    <t>LICWIN624</t>
  </si>
  <si>
    <t>IEPC-5151-LICWIN725</t>
  </si>
  <si>
    <t>LICWIN625</t>
  </si>
  <si>
    <t>IEPC-5151-LICWIN726</t>
  </si>
  <si>
    <t>LICWIN626</t>
  </si>
  <si>
    <t>IEPC-5151-LICWIN727</t>
  </si>
  <si>
    <t>LICWIN627</t>
  </si>
  <si>
    <t>IEPC-5151-LICWIN728</t>
  </si>
  <si>
    <t>LICWIN628</t>
  </si>
  <si>
    <t>IEPC-5151-LICWIN729</t>
  </si>
  <si>
    <t>LICWIN629</t>
  </si>
  <si>
    <t>IEPC-5151-LICWIN730</t>
  </si>
  <si>
    <t>LICWIN630</t>
  </si>
  <si>
    <t>IEPC-5151-LICWIN731</t>
  </si>
  <si>
    <t>LICWIN631</t>
  </si>
  <si>
    <t>IEPC-5151-LICWIN732</t>
  </si>
  <si>
    <t>LICWIN632</t>
  </si>
  <si>
    <t>IEPC-5151-LICWIN733</t>
  </si>
  <si>
    <t>LICWIN633</t>
  </si>
  <si>
    <t>IEPC-5151-LICWIN734</t>
  </si>
  <si>
    <t>LICWIN634</t>
  </si>
  <si>
    <t>IEPC-5151-LICWIN735</t>
  </si>
  <si>
    <t>LICWIN635</t>
  </si>
  <si>
    <t>IEPC-5151-LICWIN736</t>
  </si>
  <si>
    <t>LICWIN636</t>
  </si>
  <si>
    <t>IEPC-5151-LICWIN737</t>
  </si>
  <si>
    <t>LICWIN637</t>
  </si>
  <si>
    <t>IEPC-5151-LICWIN738</t>
  </si>
  <si>
    <t>LICWIN638</t>
  </si>
  <si>
    <t>IEPC-5151-LICWIN739</t>
  </si>
  <si>
    <t>LICWIN639</t>
  </si>
  <si>
    <t>IEPC-5151-LICWIN740</t>
  </si>
  <si>
    <t>LICWIN640</t>
  </si>
  <si>
    <t>IEPC-5151-LICWIN741</t>
  </si>
  <si>
    <t>LICWIN641</t>
  </si>
  <si>
    <t>IEPC-5151-LICWIN742</t>
  </si>
  <si>
    <t>LICWIN642</t>
  </si>
  <si>
    <t>IEPC-5151-LICWIN743</t>
  </si>
  <si>
    <t>LICWIN643</t>
  </si>
  <si>
    <t>IEPC-5151-LICWIN744</t>
  </si>
  <si>
    <t>LICWIN644</t>
  </si>
  <si>
    <t>IEPC-5151-LICWIN745</t>
  </si>
  <si>
    <t>LICWIN645</t>
  </si>
  <si>
    <t>IEPC-5151-LICWIN746</t>
  </si>
  <si>
    <t>LICWIN646</t>
  </si>
  <si>
    <t>IEPC-5151-LICWIN747</t>
  </si>
  <si>
    <t>LICWIN647</t>
  </si>
  <si>
    <t>IEPC-5151-LICWIN748</t>
  </si>
  <si>
    <t>LICWIN648</t>
  </si>
  <si>
    <t>IEPC-5151-LICWIN749</t>
  </si>
  <si>
    <t>LICWIN649</t>
  </si>
  <si>
    <t>IEPC-5151-LICWIN750</t>
  </si>
  <si>
    <t>LICWIN650</t>
  </si>
  <si>
    <t>IEPC-5151-LICWIN751</t>
  </si>
  <si>
    <t>LICWIN651</t>
  </si>
  <si>
    <t>IEPC-5151-LICWIN752</t>
  </si>
  <si>
    <t>LICWIN652</t>
  </si>
  <si>
    <t>IEPC-5151-LICWIN753</t>
  </si>
  <si>
    <t>LICWIN653</t>
  </si>
  <si>
    <t>IEPC-5151-LICWIN754</t>
  </si>
  <si>
    <t>LICWIN654</t>
  </si>
  <si>
    <t>IEPC-5151-LICWIN755</t>
  </si>
  <si>
    <t>LICWIN655</t>
  </si>
  <si>
    <t>IEPC-5151-LICWIN756</t>
  </si>
  <si>
    <t>LICWIN656</t>
  </si>
  <si>
    <t>IEPC-5151-LICWIN757</t>
  </si>
  <si>
    <t>LICWIN657</t>
  </si>
  <si>
    <t>IEPC-5151-LICWIN758</t>
  </si>
  <si>
    <t>LICWIN658</t>
  </si>
  <si>
    <t>IEPC-5151-LICWIN759</t>
  </si>
  <si>
    <t>LICWIN659</t>
  </si>
  <si>
    <t>IEPC-5151-LICWIN760</t>
  </si>
  <si>
    <t>LICWIN660</t>
  </si>
  <si>
    <t>IEPC-5151-LICWIN761</t>
  </si>
  <si>
    <t>LICWIN661</t>
  </si>
  <si>
    <t>IEPC-5151-LICWIN762</t>
  </si>
  <si>
    <t>LICWIN662</t>
  </si>
  <si>
    <t>IEPC-5151-LICWIN763</t>
  </si>
  <si>
    <t>LICWIN663</t>
  </si>
  <si>
    <t>IEPC-5151-LICWIN764</t>
  </si>
  <si>
    <t>LICWIN664</t>
  </si>
  <si>
    <t>IEPC-5151-LICWIN765</t>
  </si>
  <si>
    <t>LICWIN665</t>
  </si>
  <si>
    <t>IEPC-5151-LICWIN766</t>
  </si>
  <si>
    <t>LICWIN666</t>
  </si>
  <si>
    <t>IEPC-5151-LICWIN767</t>
  </si>
  <si>
    <t>LICWIN667</t>
  </si>
  <si>
    <t>IEPC-5151-LICWIN768</t>
  </si>
  <si>
    <t>LICWIN668</t>
  </si>
  <si>
    <t>IEPC-5151-LICWIN769</t>
  </si>
  <si>
    <t>LICWIN669</t>
  </si>
  <si>
    <t>IEPC-5151-LICWIN770</t>
  </si>
  <si>
    <t>LICWIN670</t>
  </si>
  <si>
    <t>IEPC-5151-LICWIN771</t>
  </si>
  <si>
    <t>LICWIN671</t>
  </si>
  <si>
    <t>IEPC-5151-LICWIN772</t>
  </si>
  <si>
    <t>LICWIN672</t>
  </si>
  <si>
    <t>IEPC-5151-LICWIN773</t>
  </si>
  <si>
    <t>LICWIN673</t>
  </si>
  <si>
    <t>IEPC-5151-LICWIN774</t>
  </si>
  <si>
    <t>LICWIN674</t>
  </si>
  <si>
    <t>IEPC-5151-LICWIN775</t>
  </si>
  <si>
    <t>LICWIN675</t>
  </si>
  <si>
    <t>IEPC-5151-LICWIN776</t>
  </si>
  <si>
    <t>LICWIN676</t>
  </si>
  <si>
    <t>IEPC-5151-LICWIN777</t>
  </si>
  <si>
    <t>LICWIN677</t>
  </si>
  <si>
    <t>IEPC-5151-LICWIN778</t>
  </si>
  <si>
    <t>LICWIN678</t>
  </si>
  <si>
    <t>IEPC-5151-LICWIN779</t>
  </si>
  <si>
    <t>LICWIN679</t>
  </si>
  <si>
    <t>IEPC-5151-LICWIN780</t>
  </si>
  <si>
    <t>LICWIN680</t>
  </si>
  <si>
    <t>IEPC-5151-LICWIN781</t>
  </si>
  <si>
    <t>LICWIN681</t>
  </si>
  <si>
    <t>IEPC-5151-LICWIN782</t>
  </si>
  <si>
    <t>LICWIN682</t>
  </si>
  <si>
    <t>IEPC-5151-LICWIN783</t>
  </si>
  <si>
    <t>LICWIN683</t>
  </si>
  <si>
    <t>IEPC-5151-LICWIN784</t>
  </si>
  <si>
    <t>LICWIN684</t>
  </si>
  <si>
    <t>IEPC-5151-LICWIN785</t>
  </si>
  <si>
    <t>LICWIN685</t>
  </si>
  <si>
    <t>IEPC-5151-LICWIN786</t>
  </si>
  <si>
    <t>LICWIN686</t>
  </si>
  <si>
    <t>IEPC-5151-LICWIN787</t>
  </si>
  <si>
    <t>LICWIN687</t>
  </si>
  <si>
    <t>IEPC-5151-LICWIN788</t>
  </si>
  <si>
    <t>LICWIN688</t>
  </si>
  <si>
    <t>IEPC-5151-LICWIN789</t>
  </si>
  <si>
    <t>LICWIN689</t>
  </si>
  <si>
    <t>IEPC-5151-LICWIN790</t>
  </si>
  <si>
    <t>LICWIN690</t>
  </si>
  <si>
    <t>IEPC-5151-LICWIN791</t>
  </si>
  <si>
    <t>LICWIN691</t>
  </si>
  <si>
    <t>IEPC-5151-LICWIN792</t>
  </si>
  <si>
    <t>LICWIN692</t>
  </si>
  <si>
    <t>IEPC-5151-LICWIN793</t>
  </si>
  <si>
    <t>LICWIN693</t>
  </si>
  <si>
    <t>IEPC-5151-LICWIN794</t>
  </si>
  <si>
    <t>LICWIN694</t>
  </si>
  <si>
    <t>IEPC-5151-LICWIN795</t>
  </si>
  <si>
    <t>LICWIN695</t>
  </si>
  <si>
    <t>IEPC-5151-LICWIN796</t>
  </si>
  <si>
    <t>LICWIN696</t>
  </si>
  <si>
    <t>IEPC-5151-LICWIN797</t>
  </si>
  <si>
    <t>LICWIN697</t>
  </si>
  <si>
    <t>IEPC-5151-LICWIN798</t>
  </si>
  <si>
    <t>LICWIN698</t>
  </si>
  <si>
    <t>IEPC-5151-LICWIN799</t>
  </si>
  <si>
    <t>LICWIN699</t>
  </si>
  <si>
    <t>IEPC-5151-LICWIN800</t>
  </si>
  <si>
    <t>LICWIN700</t>
  </si>
  <si>
    <t>IEPC-5151-LICWIN801</t>
  </si>
  <si>
    <t>LICWIN701</t>
  </si>
  <si>
    <t>IEPC-5151-LICWIN802</t>
  </si>
  <si>
    <t>LICWIN702</t>
  </si>
  <si>
    <t>IEPC-5151-LICWIN803</t>
  </si>
  <si>
    <t>LICWIN703</t>
  </si>
  <si>
    <t>IEPC-5151-LICWIN804</t>
  </si>
  <si>
    <t>LICWIN704</t>
  </si>
  <si>
    <t>IEPC-5151-LICWIN805</t>
  </si>
  <si>
    <t>LICWIN705</t>
  </si>
  <si>
    <t>IEPC-5151-LICWIN806</t>
  </si>
  <si>
    <t>LICWIN706</t>
  </si>
  <si>
    <t>IEPC-5151-LICWIN807</t>
  </si>
  <si>
    <t>LICWIN707</t>
  </si>
  <si>
    <t>IEPC-5151-LICWIN808</t>
  </si>
  <si>
    <t>LICWIN708</t>
  </si>
  <si>
    <t>IEPC-5151-LICWIN809</t>
  </si>
  <si>
    <t>LICWIN709</t>
  </si>
  <si>
    <t>IEPC-5151-LICWIN810</t>
  </si>
  <si>
    <t>LICWIN710</t>
  </si>
  <si>
    <t>IEPC-5151-LICWIN811</t>
  </si>
  <si>
    <t>LICWIN711</t>
  </si>
  <si>
    <t>IEPC-5151-LICWIN812</t>
  </si>
  <si>
    <t>LICWIN712</t>
  </si>
  <si>
    <t>IEPC-5151-LICWIN813</t>
  </si>
  <si>
    <t>LICWIN713</t>
  </si>
  <si>
    <t>IEPC-5151-LICWIN814</t>
  </si>
  <si>
    <t>LICWIN714</t>
  </si>
  <si>
    <t>IEPC-5151-LICWIN815</t>
  </si>
  <si>
    <t>LICWIN715</t>
  </si>
  <si>
    <t>IEPC-5151-LICWIN816</t>
  </si>
  <si>
    <t>LICWIN716</t>
  </si>
  <si>
    <t>IEPC-5151-LICWIN817</t>
  </si>
  <si>
    <t>LICWIN717</t>
  </si>
  <si>
    <t>IEPC-5151-LICWIN818</t>
  </si>
  <si>
    <t>LICWIN718</t>
  </si>
  <si>
    <t>IEPC-5151-LICWIN819</t>
  </si>
  <si>
    <t>LICWIN719</t>
  </si>
  <si>
    <t>IEPC-5151-LICWIN820</t>
  </si>
  <si>
    <t>LICWIN720</t>
  </si>
  <si>
    <t>IEPC-5151-LICWIN821</t>
  </si>
  <si>
    <t>LICWIN721</t>
  </si>
  <si>
    <t>IEPC-5151-LICWIN822</t>
  </si>
  <si>
    <t>LICWIN722</t>
  </si>
  <si>
    <t>IEPC-5151-LICWIN823</t>
  </si>
  <si>
    <t>LICWIN723</t>
  </si>
  <si>
    <t>IEPC-5151-LICWIN824</t>
  </si>
  <si>
    <t>LICWIN724</t>
  </si>
  <si>
    <t>IEPC-5151-LICWIN825</t>
  </si>
  <si>
    <t>LICWIN725</t>
  </si>
  <si>
    <t>IEPC-5151-LICWIN826</t>
  </si>
  <si>
    <t>LICWIN726</t>
  </si>
  <si>
    <t>IEPC-5151-LICWIN827</t>
  </si>
  <si>
    <t>LICWIN727</t>
  </si>
  <si>
    <t>IEPC-5151-LICWIN828</t>
  </si>
  <si>
    <t>LICWIN728</t>
  </si>
  <si>
    <t>IEPC-5151-LICWIN829</t>
  </si>
  <si>
    <t>LICWIN729</t>
  </si>
  <si>
    <t>IEPC-5151-LICWIN830</t>
  </si>
  <si>
    <t>LICWIN730</t>
  </si>
  <si>
    <t>IEPC-5151-LICWIN831</t>
  </si>
  <si>
    <t>LICWIN731</t>
  </si>
  <si>
    <t>IEPC-5151-LICWIN832</t>
  </si>
  <si>
    <t>LICWIN732</t>
  </si>
  <si>
    <t>IEPC-5151-LICWIN833</t>
  </si>
  <si>
    <t>LICWIN733</t>
  </si>
  <si>
    <t>IEPC-5151-LICWIN834</t>
  </si>
  <si>
    <t>LICWIN734</t>
  </si>
  <si>
    <t>IEPC-5151-LICWIN835</t>
  </si>
  <si>
    <t>LICWIN735</t>
  </si>
  <si>
    <t>IEPC-5151-LICWIN836</t>
  </si>
  <si>
    <t>LICWIN736</t>
  </si>
  <si>
    <t>IEPC-5151-LICWIN837</t>
  </si>
  <si>
    <t>LICWIN737</t>
  </si>
  <si>
    <t>IEPC-5151-LICWIN838</t>
  </si>
  <si>
    <t>LICWIN738</t>
  </si>
  <si>
    <t>IEPC-5151-LICWIN839</t>
  </si>
  <si>
    <t>LICWIN739</t>
  </si>
  <si>
    <t>IEPC-5151-LICWIN840</t>
  </si>
  <si>
    <t>LICWIN740</t>
  </si>
  <si>
    <t>IEPC-5151-LICWIN841</t>
  </si>
  <si>
    <t>LICWIN741</t>
  </si>
  <si>
    <t>IEPC-5151-LICWIN842</t>
  </si>
  <si>
    <t>LICWIN742</t>
  </si>
  <si>
    <t>IEPC-5151-LICWIN843</t>
  </si>
  <si>
    <t>LICWIN743</t>
  </si>
  <si>
    <t>IEPC-5151-LICWIN844</t>
  </si>
  <si>
    <t>LICWIN744</t>
  </si>
  <si>
    <t>IEPC-5151-LICWIN845</t>
  </si>
  <si>
    <t>LICWIN745</t>
  </si>
  <si>
    <t>IEPC-5151-LICWIN846</t>
  </si>
  <si>
    <t>LICWIN746</t>
  </si>
  <si>
    <t>IEPC-5151-LICWIN847</t>
  </si>
  <si>
    <t>LICWIN747</t>
  </si>
  <si>
    <t>IEPC-5151-LICWIN848</t>
  </si>
  <si>
    <t>LICWIN748</t>
  </si>
  <si>
    <t>IEPC-5151-LICWIN849</t>
  </si>
  <si>
    <t>LICWIN749</t>
  </si>
  <si>
    <t>IEPC-5151-LICWIN850</t>
  </si>
  <si>
    <t>LICWIN750</t>
  </si>
  <si>
    <t>IEPC-5151-LICWIN851</t>
  </si>
  <si>
    <t>LICWIN751</t>
  </si>
  <si>
    <t>IEPC-5151-LICWIN852</t>
  </si>
  <si>
    <t>LICWIN752</t>
  </si>
  <si>
    <t>IEPC-5151-LICWIN853</t>
  </si>
  <si>
    <t>LICWIN753</t>
  </si>
  <si>
    <t>IEPC-5151-LICWIN854</t>
  </si>
  <si>
    <t>LICWIN754</t>
  </si>
  <si>
    <t>IEPC-5151-LICWIN855</t>
  </si>
  <si>
    <t>LICWIN755</t>
  </si>
  <si>
    <t>IEPC-5151-LICWIN856</t>
  </si>
  <si>
    <t>LICWIN756</t>
  </si>
  <si>
    <t>IEPC-5151-LICWIN857</t>
  </si>
  <si>
    <t>LICWIN757</t>
  </si>
  <si>
    <t>IEPC-5151-LICWIN858</t>
  </si>
  <si>
    <t>LICWIN758</t>
  </si>
  <si>
    <t>IEPC-5151-LICWIN859</t>
  </si>
  <si>
    <t>LICWIN759</t>
  </si>
  <si>
    <t>IEPC-5151-LICWIN860</t>
  </si>
  <si>
    <t>LICWIN760</t>
  </si>
  <si>
    <t>IEPC-5151-LICWIN861</t>
  </si>
  <si>
    <t>LICWIN761</t>
  </si>
  <si>
    <t>IEPC-5151-LICWIN862</t>
  </si>
  <si>
    <t>LICWIN762</t>
  </si>
  <si>
    <t>IEPC-5151-LICWIN863</t>
  </si>
  <si>
    <t>LICWIN763</t>
  </si>
  <si>
    <t>IEPC-5151-LICWIN864</t>
  </si>
  <si>
    <t>LICWIN764</t>
  </si>
  <si>
    <t>IEPC-5151-LICWIN865</t>
  </si>
  <si>
    <t>LICWIN765</t>
  </si>
  <si>
    <t>IEPC-5151-LICWIN866</t>
  </si>
  <si>
    <t>LICWIN766</t>
  </si>
  <si>
    <t>IEPC-5151-LICWIN867</t>
  </si>
  <si>
    <t>LICWIN767</t>
  </si>
  <si>
    <t>IEPC-5151-LICWIN868</t>
  </si>
  <si>
    <t>LICWIN768</t>
  </si>
  <si>
    <t>IEPC-5151-LICWIN869</t>
  </si>
  <si>
    <t>LICWIN769</t>
  </si>
  <si>
    <t>IEPC-5151-LICWIN870</t>
  </si>
  <si>
    <t>LICWIN770</t>
  </si>
  <si>
    <t>IEPC-5151-LICWIN871</t>
  </si>
  <si>
    <t>LICWIN771</t>
  </si>
  <si>
    <t>IEPC-5151-LICWIN872</t>
  </si>
  <si>
    <t>LICWIN772</t>
  </si>
  <si>
    <t>IEPC-5151-LICWIN873</t>
  </si>
  <si>
    <t>LICWIN773</t>
  </si>
  <si>
    <t>IEPC-5151-LICWIN874</t>
  </si>
  <si>
    <t>LICWIN774</t>
  </si>
  <si>
    <t>IEPC-5151-LICWIN875</t>
  </si>
  <si>
    <t>LICWIN775</t>
  </si>
  <si>
    <t>IEPC-5151-LICWIN876</t>
  </si>
  <si>
    <t>LICWIN776</t>
  </si>
  <si>
    <t>IEPC-5151-LICWIN877</t>
  </si>
  <si>
    <t>LICWIN777</t>
  </si>
  <si>
    <t>IEPC-5151-LICWIN878</t>
  </si>
  <si>
    <t>LICWIN778</t>
  </si>
  <si>
    <t>IEPC-5151-LICWIN879</t>
  </si>
  <si>
    <t>LICWIN779</t>
  </si>
  <si>
    <t>IEPC-5151-LICWIN880</t>
  </si>
  <si>
    <t>LICWIN780</t>
  </si>
  <si>
    <t>IEPC-5151-LICWIN881</t>
  </si>
  <si>
    <t>LICWIN781</t>
  </si>
  <si>
    <t>IEPC-5151-LICWIN882</t>
  </si>
  <si>
    <t>LICWIN782</t>
  </si>
  <si>
    <t>IEPC-5151-LICWIN883</t>
  </si>
  <si>
    <t>LICWIN783</t>
  </si>
  <si>
    <t>IEPC-5151-LICWIN884</t>
  </si>
  <si>
    <t>LICWIN784</t>
  </si>
  <si>
    <t>IEPC-5151-LICWIN885</t>
  </si>
  <si>
    <t>LICWIN785</t>
  </si>
  <si>
    <t>IEPC-5151-LICWIN886</t>
  </si>
  <si>
    <t>LICWIN786</t>
  </si>
  <si>
    <t>IEPC-5151-LICWIN887</t>
  </si>
  <si>
    <t>LICWIN787</t>
  </si>
  <si>
    <t>IEPC-5151-LICWIN888</t>
  </si>
  <si>
    <t>LICWIN788</t>
  </si>
  <si>
    <t>IEPC-5151-LICWIN889</t>
  </si>
  <si>
    <t>LICWIN789</t>
  </si>
  <si>
    <t>IEPC-5151-LICWIN890</t>
  </si>
  <si>
    <t>LICWIN790</t>
  </si>
  <si>
    <t>IEPC-5151-LICWIN891</t>
  </si>
  <si>
    <t>LICWIN791</t>
  </si>
  <si>
    <t>IEPC-5151-LICWIN892</t>
  </si>
  <si>
    <t>LICWIN792</t>
  </si>
  <si>
    <t>IEPC-5151-LICWIN893</t>
  </si>
  <si>
    <t>LICWIN793</t>
  </si>
  <si>
    <t>IEPC-5151-LICWIN894</t>
  </si>
  <si>
    <t>LICWIN794</t>
  </si>
  <si>
    <t>IEPC-5151-LICWIN895</t>
  </si>
  <si>
    <t>LICWIN795</t>
  </si>
  <si>
    <t>IEPC-5151-LICWIN896</t>
  </si>
  <si>
    <t>LICWIN796</t>
  </si>
  <si>
    <t>IEPC-5151-LICWIN897</t>
  </si>
  <si>
    <t>LICWIN797</t>
  </si>
  <si>
    <t>IEPC-5151-LICWIN898</t>
  </si>
  <si>
    <t>LICWIN798</t>
  </si>
  <si>
    <t>IEPC-5151-LICWIN899</t>
  </si>
  <si>
    <t>LICWIN799</t>
  </si>
  <si>
    <t>IEPC-5151-LICWIN900</t>
  </si>
  <si>
    <t>LICWIN800</t>
  </si>
  <si>
    <t>IEPC-5151-LICWIN901</t>
  </si>
  <si>
    <t>LICWIN801</t>
  </si>
  <si>
    <t>IEPC-5151-LICWIN902</t>
  </si>
  <si>
    <t>LICWIN802</t>
  </si>
  <si>
    <t>IEPC-5151-LICWIN903</t>
  </si>
  <si>
    <t>LICWIN803</t>
  </si>
  <si>
    <t>IEPC-5151-LICWIN904</t>
  </si>
  <si>
    <t>LICWIN804</t>
  </si>
  <si>
    <t>IEPC-5151-LICWIN905</t>
  </si>
  <si>
    <t>LICWIN805</t>
  </si>
  <si>
    <t>IEPC-5151-LICWIN906</t>
  </si>
  <si>
    <t>LICWIN806</t>
  </si>
  <si>
    <t>IEPC-5151-LICWIN907</t>
  </si>
  <si>
    <t>LICWIN807</t>
  </si>
  <si>
    <t>IEPC-5151-LICWIN908</t>
  </si>
  <si>
    <t>LICWIN808</t>
  </si>
  <si>
    <t>IEPC-5151-LICWIN909</t>
  </si>
  <si>
    <t>LICWIN809</t>
  </si>
  <si>
    <t>IEPC-5151-LICWIN910</t>
  </si>
  <si>
    <t>LICWIN810</t>
  </si>
  <si>
    <t>IEPC-5151-LICWIN911</t>
  </si>
  <si>
    <t>LICWIN811</t>
  </si>
  <si>
    <t>IEPC-5151-LICWIN912</t>
  </si>
  <si>
    <t>LICWIN812</t>
  </si>
  <si>
    <t>IEPC-5151-LICWIN913</t>
  </si>
  <si>
    <t>LICWIN813</t>
  </si>
  <si>
    <t>IEPC-5151-LICWIN914</t>
  </si>
  <si>
    <t>LICWIN814</t>
  </si>
  <si>
    <t>IEPC-5151-LICWIN915</t>
  </si>
  <si>
    <t>LICWIN815</t>
  </si>
  <si>
    <t>IEPC-5151-LICWIN916</t>
  </si>
  <si>
    <t>LICWIN816</t>
  </si>
  <si>
    <t>IEPC-5151-LICWIN917</t>
  </si>
  <si>
    <t>LICWIN817</t>
  </si>
  <si>
    <t>IEPC-5151-LICWIN918</t>
  </si>
  <si>
    <t>LICWIN818</t>
  </si>
  <si>
    <t>IEPC-5151-LICWIN919</t>
  </si>
  <si>
    <t>LICWIN819</t>
  </si>
  <si>
    <t>IEPC-5151-LICWIN920</t>
  </si>
  <si>
    <t>LICWIN820</t>
  </si>
  <si>
    <t>IEPC-5151-LICWIN921</t>
  </si>
  <si>
    <t>LICWIN821</t>
  </si>
  <si>
    <t>IEPC-5151-LICWIN922</t>
  </si>
  <si>
    <t>LICWIN822</t>
  </si>
  <si>
    <t>IEPC-5151-LICWIN923</t>
  </si>
  <si>
    <t>LICWIN823</t>
  </si>
  <si>
    <t>IEPC-5151-LICWIN924</t>
  </si>
  <si>
    <t>LICWIN824</t>
  </si>
  <si>
    <t>IEPC-5151-LICWIN925</t>
  </si>
  <si>
    <t>LICWIN825</t>
  </si>
  <si>
    <t>IEPC-5151-LICWIN926</t>
  </si>
  <si>
    <t>LICWIN826</t>
  </si>
  <si>
    <t>IEPC-5151-LICWIN927</t>
  </si>
  <si>
    <t>LICWIN827</t>
  </si>
  <si>
    <t>IEPC-5151-LICWIN928</t>
  </si>
  <si>
    <t>LICWIN828</t>
  </si>
  <si>
    <t>IEPC-5151-LICWIN929</t>
  </si>
  <si>
    <t>LICWIN829</t>
  </si>
  <si>
    <t>IEPC-5151-LICWIN930</t>
  </si>
  <si>
    <t>LICWIN830</t>
  </si>
  <si>
    <t>IEPC-5151-LICWIN931</t>
  </si>
  <si>
    <t>LICWIN831</t>
  </si>
  <si>
    <t>IEPC-5151-LICWIN932</t>
  </si>
  <si>
    <t>LICWIN832</t>
  </si>
  <si>
    <t>IEPC-5151-LICWIN933</t>
  </si>
  <si>
    <t>LICWIN833</t>
  </si>
  <si>
    <t>IEPC-5151-LICWIN934</t>
  </si>
  <si>
    <t>LICWIN834</t>
  </si>
  <si>
    <t>IEPC-5151-LICWIN935</t>
  </si>
  <si>
    <t>LICWIN835</t>
  </si>
  <si>
    <t>IEPC-5151-LICWIN936</t>
  </si>
  <si>
    <t>LICWIN836</t>
  </si>
  <si>
    <t>IEPC-5151-LICWIN937</t>
  </si>
  <si>
    <t>LICWIN837</t>
  </si>
  <si>
    <t>IEPC-5151-LICWIN938</t>
  </si>
  <si>
    <t>LICWIN838</t>
  </si>
  <si>
    <t>IEPC-5151-LICWIN939</t>
  </si>
  <si>
    <t>LICWIN839</t>
  </si>
  <si>
    <t>IEPC-5151-LICWIN940</t>
  </si>
  <si>
    <t>LICWIN840</t>
  </si>
  <si>
    <t>IEPC-5151-LICWIN941</t>
  </si>
  <si>
    <t>LICWIN841</t>
  </si>
  <si>
    <t>IEPC-5151-LICWIN942</t>
  </si>
  <si>
    <t>LICWIN842</t>
  </si>
  <si>
    <t>IEPC-5151-LICWIN943</t>
  </si>
  <si>
    <t>LICWIN843</t>
  </si>
  <si>
    <t>IEPC-5151-LICWIN944</t>
  </si>
  <si>
    <t>LICWIN844</t>
  </si>
  <si>
    <t>IEPC-5151-LICWIN945</t>
  </si>
  <si>
    <t>LICWIN845</t>
  </si>
  <si>
    <t>IEPC-5151-LICWIN946</t>
  </si>
  <si>
    <t>LICWIN846</t>
  </si>
  <si>
    <t>IEPC-5151-LICWIN947</t>
  </si>
  <si>
    <t>LICWIN847</t>
  </si>
  <si>
    <t>IEPC-5151-LICWIN948</t>
  </si>
  <si>
    <t>LICWIN848</t>
  </si>
  <si>
    <t>IEPC-5151-LICWIN949</t>
  </si>
  <si>
    <t>LICWIN849</t>
  </si>
  <si>
    <t>IEPC-5151-LICWIN950</t>
  </si>
  <si>
    <t>LICWIN850</t>
  </si>
  <si>
    <t>IEPC-5151-LICWIN951</t>
  </si>
  <si>
    <t>LICWIN851</t>
  </si>
  <si>
    <t>IEPC-5151-LICWIN952</t>
  </si>
  <si>
    <t>LICWIN852</t>
  </si>
  <si>
    <t>IEPC-5151-LICWIN953</t>
  </si>
  <si>
    <t>LICWIN853</t>
  </si>
  <si>
    <t>IEPC-5151-LICWIN954</t>
  </si>
  <si>
    <t>LICWIN854</t>
  </si>
  <si>
    <t>IEPC-5151-LICWIN955</t>
  </si>
  <si>
    <t>LICWIN855</t>
  </si>
  <si>
    <t>IEPC-5151-LICWIN956</t>
  </si>
  <si>
    <t>LICWIN856</t>
  </si>
  <si>
    <t>IEPC-5151-LICWIN957</t>
  </si>
  <si>
    <t>LICWIN857</t>
  </si>
  <si>
    <t>IEPC-5151-LICWIN958</t>
  </si>
  <si>
    <t>LICWIN858</t>
  </si>
  <si>
    <t>IEPC-5151-LICWIN959</t>
  </si>
  <si>
    <t>LICWIN859</t>
  </si>
  <si>
    <t>IEPC-5151-LICWIN960</t>
  </si>
  <si>
    <t>LICWIN860</t>
  </si>
  <si>
    <t>IEPC-5151-LICWIN961</t>
  </si>
  <si>
    <t>LICWIN861</t>
  </si>
  <si>
    <t>IEPC-5151-LICWIN962</t>
  </si>
  <si>
    <t>LICWIN862</t>
  </si>
  <si>
    <t>IEPC-5151-LICWIN963</t>
  </si>
  <si>
    <t>LICWIN863</t>
  </si>
  <si>
    <t>IEPC-5151-LICWIN964</t>
  </si>
  <si>
    <t>LICWIN864</t>
  </si>
  <si>
    <t>IEPC-5151-LICWIN965</t>
  </si>
  <si>
    <t>LICWIN865</t>
  </si>
  <si>
    <t>IEPC-5151-LICWIN966</t>
  </si>
  <si>
    <t>LICWIN866</t>
  </si>
  <si>
    <t>IEPC-5151-LICWIN967</t>
  </si>
  <si>
    <t>LICWIN867</t>
  </si>
  <si>
    <t>IEPC-5151-LICWIN968</t>
  </si>
  <si>
    <t>LICWIN868</t>
  </si>
  <si>
    <t>IEPC-5151-LICWIN969</t>
  </si>
  <si>
    <t>LICWIN869</t>
  </si>
  <si>
    <t>IEPC-5151-LICWIN970</t>
  </si>
  <si>
    <t>LICWIN870</t>
  </si>
  <si>
    <t>IEPC-5151-LICWIN971</t>
  </si>
  <si>
    <t>LICWIN871</t>
  </si>
  <si>
    <t>IEPC-5151-LICWIN972</t>
  </si>
  <si>
    <t>LICWIN872</t>
  </si>
  <si>
    <t>IEPC-5151-LICWIN973</t>
  </si>
  <si>
    <t>LICWIN873</t>
  </si>
  <si>
    <t>IEPC-5151-LICWIN974</t>
  </si>
  <si>
    <t>LICWIN874</t>
  </si>
  <si>
    <t>IEPC-5151-LICWIN975</t>
  </si>
  <si>
    <t>LICWIN875</t>
  </si>
  <si>
    <t>IEPC-5151-LICWIN976</t>
  </si>
  <si>
    <t>LICWIN876</t>
  </si>
  <si>
    <t>IEPC-5151-LICWIN977</t>
  </si>
  <si>
    <t>LICWIN877</t>
  </si>
  <si>
    <t>IEPC-5151-LICWIN978</t>
  </si>
  <si>
    <t>LICWIN878</t>
  </si>
  <si>
    <t>IEPC-5151-LICWIN979</t>
  </si>
  <si>
    <t>LICWIN879</t>
  </si>
  <si>
    <t>IEPC-5151-LICWIN980</t>
  </si>
  <si>
    <t>LICWIN880</t>
  </si>
  <si>
    <t>IEPC-5151-LICWIN981</t>
  </si>
  <si>
    <t>LICWIN881</t>
  </si>
  <si>
    <t>IEPC-5151-LICWIN982</t>
  </si>
  <si>
    <t>LICWIN882</t>
  </si>
  <si>
    <t>IEPC-5151-LICWIN983</t>
  </si>
  <si>
    <t>LICWIN883</t>
  </si>
  <si>
    <t>IEPC-5151-LICWIN984</t>
  </si>
  <si>
    <t>LICWIN884</t>
  </si>
  <si>
    <t>IEPC-5151-LICWIN985</t>
  </si>
  <si>
    <t>LICWIN885</t>
  </si>
  <si>
    <t>IEPC-5151-LICWIN986</t>
  </si>
  <si>
    <t>LICWIN886</t>
  </si>
  <si>
    <t>IEPC-5151-LICWIN987</t>
  </si>
  <si>
    <t>LICWIN887</t>
  </si>
  <si>
    <t>IEPC-5151-LICWIN988</t>
  </si>
  <si>
    <t>LICWIN888</t>
  </si>
  <si>
    <t>IEPC-5151-LICWIN989</t>
  </si>
  <si>
    <t>LICWIN889</t>
  </si>
  <si>
    <t>IEPC-5151-LICWIN990</t>
  </si>
  <si>
    <t>LICWIN890</t>
  </si>
  <si>
    <t>IEPC-5151-LICWIN991</t>
  </si>
  <si>
    <t>LICWIN891</t>
  </si>
  <si>
    <t>IEPC-5151-LICWIN992</t>
  </si>
  <si>
    <t>LICWIN892</t>
  </si>
  <si>
    <t>IEPC-5151-LICWIN993</t>
  </si>
  <si>
    <t>LICWIN893</t>
  </si>
  <si>
    <t>IEPC-5151-LICWIN994</t>
  </si>
  <si>
    <t>LICWIN894</t>
  </si>
  <si>
    <t>IEPC-5151-LICWIN995</t>
  </si>
  <si>
    <t>LICWIN895</t>
  </si>
  <si>
    <t>IEPC-5151-LICWIN996</t>
  </si>
  <si>
    <t>LICWIN896</t>
  </si>
  <si>
    <t>IEPC-5151-LICWIN997</t>
  </si>
  <si>
    <t>LICWIN897</t>
  </si>
  <si>
    <t>IEPC-5151-LICWIN998</t>
  </si>
  <si>
    <t>LICWIN898</t>
  </si>
  <si>
    <t>IEPC-5151-LICWIN999</t>
  </si>
  <si>
    <t>LICWIN899</t>
  </si>
  <si>
    <t>IEPC-5151-LICWIN1000</t>
  </si>
  <si>
    <t>LICWIN900</t>
  </si>
  <si>
    <t>IEPC-5151-LICWIN1001</t>
  </si>
  <si>
    <t>LICWIN901</t>
  </si>
  <si>
    <t>IEPC-5151-LICWIN1002</t>
  </si>
  <si>
    <t>LICWIN902</t>
  </si>
  <si>
    <t>IEPC-5151-LICWIN1003</t>
  </si>
  <si>
    <t>LICWIN903</t>
  </si>
  <si>
    <t>IEPC-5151-LICWIN1004</t>
  </si>
  <si>
    <t>LICWIN904</t>
  </si>
  <si>
    <t>IEPC-5151-LICWIN1005</t>
  </si>
  <si>
    <t>LICWIN905</t>
  </si>
  <si>
    <t>IEPC-5151-LICWIN1006</t>
  </si>
  <si>
    <t>LICWIN906</t>
  </si>
  <si>
    <t>IEPC-5151-LICWIN1007</t>
  </si>
  <si>
    <t>LICWIN907</t>
  </si>
  <si>
    <t>IEPC-5151-LICWIN1008</t>
  </si>
  <si>
    <t>LICWIN908</t>
  </si>
  <si>
    <t>IEPC-5151-LICWIN1009</t>
  </si>
  <si>
    <t>LICWIN909</t>
  </si>
  <si>
    <t>IEPC-5151-LICWIN1010</t>
  </si>
  <si>
    <t>LICWIN910</t>
  </si>
  <si>
    <t>IEPC-5151-LICWIN1011</t>
  </si>
  <si>
    <t>LICWIN911</t>
  </si>
  <si>
    <t>IEPC-5151-LICWIN1012</t>
  </si>
  <si>
    <t>LICWIN912</t>
  </si>
  <si>
    <t>IEPC-5151-LICWIN1013</t>
  </si>
  <si>
    <t>LICWIN913</t>
  </si>
  <si>
    <t>IEPC-5151-LICWIN1014</t>
  </si>
  <si>
    <t>LICWIN914</t>
  </si>
  <si>
    <t>IEPC-5151-LICWIN1015</t>
  </si>
  <si>
    <t>LICWIN915</t>
  </si>
  <si>
    <t>IEPC-5151-LICWIN1016</t>
  </si>
  <si>
    <t>LICWIN916</t>
  </si>
  <si>
    <t>IEPC-5151-LICWIN1017</t>
  </si>
  <si>
    <t>LICWIN917</t>
  </si>
  <si>
    <t>IEPC-5151-LICWIN1018</t>
  </si>
  <si>
    <t>LICWIN918</t>
  </si>
  <si>
    <t>IEPC-5151-LICWIN1019</t>
  </si>
  <si>
    <t>LICWIN919</t>
  </si>
  <si>
    <t>IEPC-5151-LICWIN1020</t>
  </si>
  <si>
    <t>LICWIN920</t>
  </si>
  <si>
    <t>IEPC-5151-LICWIN1021</t>
  </si>
  <si>
    <t>LICWIN921</t>
  </si>
  <si>
    <t>IEPC-5151-LICWIN1022</t>
  </si>
  <si>
    <t>LICWIN922</t>
  </si>
  <si>
    <t>IEPC-5151-LICWIN1023</t>
  </si>
  <si>
    <t>LICWIN923</t>
  </si>
  <si>
    <t>IEPC-5151-LICWIN1024</t>
  </si>
  <si>
    <t>LICWIN924</t>
  </si>
  <si>
    <t>IEPC-5151-LICWIN1025</t>
  </si>
  <si>
    <t>LICWIN925</t>
  </si>
  <si>
    <t>IEPC-5151-LICWIN1026</t>
  </si>
  <si>
    <t>LICWIN926</t>
  </si>
  <si>
    <t>IEPC-5151-LICWIN1027</t>
  </si>
  <si>
    <t>LICWIN927</t>
  </si>
  <si>
    <t>IEPC-5151-LICWIN1028</t>
  </si>
  <si>
    <t>LICWIN928</t>
  </si>
  <si>
    <t>IEPC-5151-LICWIN1029</t>
  </si>
  <si>
    <t>LICWIN929</t>
  </si>
  <si>
    <t>IEPC-5151-LICWIN1030</t>
  </si>
  <si>
    <t>LICWIN930</t>
  </si>
  <si>
    <t>IEPC-5151-LICWIN1031</t>
  </si>
  <si>
    <t>LICWIN931</t>
  </si>
  <si>
    <t>IEPC-5151-LICWIN1032</t>
  </si>
  <si>
    <t>LICWIN932</t>
  </si>
  <si>
    <t>IEPC-5151-LICWIN1033</t>
  </si>
  <si>
    <t>LICWIN933</t>
  </si>
  <si>
    <t>IEPC-5151-LICWIN1034</t>
  </si>
  <si>
    <t>LICWIN934</t>
  </si>
  <si>
    <t>IEPC-5151-LICWIN1035</t>
  </si>
  <si>
    <t>LICWIN935</t>
  </si>
  <si>
    <t>IEPC-5151-LICWIN1036</t>
  </si>
  <si>
    <t>LICWIN936</t>
  </si>
  <si>
    <t>IEPC-5151-LICWIN1037</t>
  </si>
  <si>
    <t>LICWIN937</t>
  </si>
  <si>
    <t>IEPC-5151-LICWIN1038</t>
  </si>
  <si>
    <t>LICWIN938</t>
  </si>
  <si>
    <t>IEPC-5151-LICWIN1039</t>
  </si>
  <si>
    <t>LICWIN939</t>
  </si>
  <si>
    <t>IEPC-5151-LICWIN1040</t>
  </si>
  <si>
    <t>LICWIN940</t>
  </si>
  <si>
    <t>IEPC-5151-LICWIN1041</t>
  </si>
  <si>
    <t>LICWIN941</t>
  </si>
  <si>
    <t>IEPC-5151-LICWIN1042</t>
  </si>
  <si>
    <t>LICWIN942</t>
  </si>
  <si>
    <t>IEPC-5151-LICWIN1043</t>
  </si>
  <si>
    <t>LICWIN943</t>
  </si>
  <si>
    <t>IEPC-5151-LICWIN1044</t>
  </si>
  <si>
    <t>LICWIN944</t>
  </si>
  <si>
    <t>IEPC-5151-LICWIN1045</t>
  </si>
  <si>
    <t>LICWIN945</t>
  </si>
  <si>
    <t>IEPC-5151-LICWIN1046</t>
  </si>
  <si>
    <t>PROY. TELS. MO</t>
  </si>
  <si>
    <t>ANT. APLIC. PROY. TELS. MO</t>
  </si>
  <si>
    <t>LICWIN946</t>
  </si>
  <si>
    <t>IEPC-5151-LICWIN1047</t>
  </si>
  <si>
    <t>LICWIN947</t>
  </si>
  <si>
    <t>IEPC-5151-LICWIN1048</t>
  </si>
  <si>
    <t>LICWIN948</t>
  </si>
  <si>
    <t>IEPC-5151-LICWIN1049</t>
  </si>
  <si>
    <t>LICWIN949</t>
  </si>
  <si>
    <t>IEPC-5151-LICWIN1050</t>
  </si>
  <si>
    <t xml:space="preserve">PROY. TELS. </t>
  </si>
  <si>
    <t xml:space="preserve">FINIQ. APLIC. PROY. TELS. </t>
  </si>
  <si>
    <t>LICWIN950</t>
  </si>
  <si>
    <t>IEPC-5151-LICWIN1051</t>
  </si>
  <si>
    <t>LICWIN951</t>
  </si>
  <si>
    <t>IEPC-5151-LICWIN1052</t>
  </si>
  <si>
    <t>LICWIN952</t>
  </si>
  <si>
    <t>IEPC-5151-LICWIN1053</t>
  </si>
  <si>
    <t>LICWIN953</t>
  </si>
  <si>
    <t>IEPC-5151-LICWIN1054</t>
  </si>
  <si>
    <t>LICWIN954</t>
  </si>
  <si>
    <t>IEPC-5151-LICWIN1055</t>
  </si>
  <si>
    <t>LICWIN955</t>
  </si>
  <si>
    <t>IEPC-5151-LICWIN1056</t>
  </si>
  <si>
    <t>LICWIN956</t>
  </si>
  <si>
    <t>IEPC-5151-LICWIN1057</t>
  </si>
  <si>
    <t>LICWIN957</t>
  </si>
  <si>
    <t>IEPC-5151-LICWIN1058</t>
  </si>
  <si>
    <t>LICENCIA PROGRAMA</t>
  </si>
  <si>
    <t>LICWIN958</t>
  </si>
  <si>
    <t>IEPC-5151-LICWIN1059</t>
  </si>
  <si>
    <t>LICENCIA PROGRAMA NUCONT (CONTABILIDAD)</t>
  </si>
  <si>
    <t>LICWIN959</t>
  </si>
  <si>
    <t>IEPC-5151-LICWIN1060</t>
  </si>
  <si>
    <t>LICWIN960</t>
  </si>
  <si>
    <t>IEPC-5151-LICWIN1061</t>
  </si>
  <si>
    <t>LICWIN961</t>
  </si>
  <si>
    <t>IEPC-5151-LICWIN1062</t>
  </si>
  <si>
    <t>LICWIN962</t>
  </si>
  <si>
    <t>IEPC-5151-LICWIN1063</t>
  </si>
  <si>
    <t>LICWIN963</t>
  </si>
  <si>
    <t>IEPC-5151-LICWIN1064</t>
  </si>
  <si>
    <t>LICWIN964</t>
  </si>
  <si>
    <t>IEPC-5151-LICWIN1065</t>
  </si>
  <si>
    <t>LICWIN965</t>
  </si>
  <si>
    <t>IEPC-5151-LICWIN1066</t>
  </si>
  <si>
    <t>LICWIN966</t>
  </si>
  <si>
    <t>IEPC-5151-LICWIN1067</t>
  </si>
  <si>
    <t>LICWIN967</t>
  </si>
  <si>
    <t>IEPC-5151-LICWIN1068</t>
  </si>
  <si>
    <t>LICWIN968</t>
  </si>
  <si>
    <t>IEPC-5151-LICWIN1069</t>
  </si>
  <si>
    <t>LICWIN969</t>
  </si>
  <si>
    <t>IEPC-5151-LICWIN1070</t>
  </si>
  <si>
    <t>LICWIN970</t>
  </si>
  <si>
    <t>IEPC-5151-LICWIN1071</t>
  </si>
  <si>
    <t>LICWIN971</t>
  </si>
  <si>
    <t>IEPC-5151-LICWIN1072</t>
  </si>
  <si>
    <t>LICWIN972</t>
  </si>
  <si>
    <t>IEPC-5151-LICWIN1073</t>
  </si>
  <si>
    <t>LICWIN973</t>
  </si>
  <si>
    <t>IEPC-5151-LICWIN1074</t>
  </si>
  <si>
    <t>LICWIN974</t>
  </si>
  <si>
    <t>IEPC-5151-LICWIN1075</t>
  </si>
  <si>
    <t>LICWIN975</t>
  </si>
  <si>
    <t>IEPC-5151-LICWIN1076</t>
  </si>
  <si>
    <t>LICWIN976</t>
  </si>
  <si>
    <t>IEPC-5151-LICWIN1077</t>
  </si>
  <si>
    <t>LICWIN977</t>
  </si>
  <si>
    <t>IEPC-5151-LICWIN1078</t>
  </si>
  <si>
    <t>LICWIN978</t>
  </si>
  <si>
    <t>IEPC-5151-LICWIN1079</t>
  </si>
  <si>
    <t>LICWIN979</t>
  </si>
  <si>
    <t>IEPC-5151-LICWIN1080</t>
  </si>
  <si>
    <t>LICWIN980</t>
  </si>
  <si>
    <t>IEPC-5151-LICWIN1081</t>
  </si>
  <si>
    <t>LICWIN981</t>
  </si>
  <si>
    <t>IEPC-5151-LICWIN1082</t>
  </si>
  <si>
    <t>LICWIN982</t>
  </si>
  <si>
    <t>IEPC-5151-LICWIN1083</t>
  </si>
  <si>
    <t>LICWIN983</t>
  </si>
  <si>
    <t>IEPC-5151-LICWIN1084</t>
  </si>
  <si>
    <t>LICWIN984</t>
  </si>
  <si>
    <t>IEPC-5151-LICWIN1085</t>
  </si>
  <si>
    <t>LICWIN985</t>
  </si>
  <si>
    <t>IEPC-5151-LICWIN1086</t>
  </si>
  <si>
    <t>LICWIN986</t>
  </si>
  <si>
    <t>IEPC-5151-LICWIN1087</t>
  </si>
  <si>
    <t>LICWIN987</t>
  </si>
  <si>
    <t>IEPC-5151-LICWIN1088</t>
  </si>
  <si>
    <t>LICWIN988</t>
  </si>
  <si>
    <t>IEPC-5151-LICWIN1089</t>
  </si>
  <si>
    <t>LICWIN989</t>
  </si>
  <si>
    <t>IEPC-5151-LICWIN1090</t>
  </si>
  <si>
    <t>LICWIN990</t>
  </si>
  <si>
    <t>IEPC-5151-LICWIN1091</t>
  </si>
  <si>
    <t>LICWIN991</t>
  </si>
  <si>
    <t>IEPC-5151-LICWIN1092</t>
  </si>
  <si>
    <t>LICWIN992</t>
  </si>
  <si>
    <t>IEPC-5151-LICWIN1093</t>
  </si>
  <si>
    <t>LICWIN993</t>
  </si>
  <si>
    <t>IEPC-5151-LICWIN1094</t>
  </si>
  <si>
    <t>LICWIN994</t>
  </si>
  <si>
    <t>IEPC-5151-LICWIN1095</t>
  </si>
  <si>
    <t>LICWIN995</t>
  </si>
  <si>
    <t>IEPC-5151-LICWIN1096</t>
  </si>
  <si>
    <t>LICWIN996</t>
  </si>
  <si>
    <t>IEPC-5151-LICWIN1097</t>
  </si>
  <si>
    <t>LICWIN997</t>
  </si>
  <si>
    <t>IEPC-5151-LICWIN1098</t>
  </si>
  <si>
    <t>LICWIN998</t>
  </si>
  <si>
    <t>IEPC-5151-LICWIN1099</t>
  </si>
  <si>
    <t>LICWIN999</t>
  </si>
  <si>
    <t>IEPC-5151-LICWIN1100</t>
  </si>
  <si>
    <t>LICWIN1000</t>
  </si>
  <si>
    <t>IEPC-5151-LICWIN1101</t>
  </si>
  <si>
    <t>LICWIN1001</t>
  </si>
  <si>
    <t>IEPC-5151-LICWIN1102</t>
  </si>
  <si>
    <t>LICWIN1002</t>
  </si>
  <si>
    <t>IEPC-5151-LICWIN1103</t>
  </si>
  <si>
    <t>LICWIN1003</t>
  </si>
  <si>
    <t>IEPC-5151-LICWIN1104</t>
  </si>
  <si>
    <t>LICWIN1004</t>
  </si>
  <si>
    <t>IEPC-5151-LICWIN1105</t>
  </si>
  <si>
    <t>LICWIN1005</t>
  </si>
  <si>
    <t>IEPC-5151-LICWIN1106</t>
  </si>
  <si>
    <t>LICWIN1006</t>
  </si>
  <si>
    <t>IEPC-5151-LICWIN1107</t>
  </si>
  <si>
    <t>LICWIN1007</t>
  </si>
  <si>
    <t>IEPC-5151-LICWIN1108</t>
  </si>
  <si>
    <t>LICWIN1008</t>
  </si>
  <si>
    <t>IEPC-5151-LICWIN1109</t>
  </si>
  <si>
    <t>LICWIN1009</t>
  </si>
  <si>
    <t>IEPC-5151-LICWIN1110</t>
  </si>
  <si>
    <t>LICWIN1010</t>
  </si>
  <si>
    <t>IEPC-5151-LICWIN1111</t>
  </si>
  <si>
    <t>LICWIN1011</t>
  </si>
  <si>
    <t>IEPC-5151-LICWIN1112</t>
  </si>
  <si>
    <t>LICWIN1012</t>
  </si>
  <si>
    <t>IEPC-5151-LICWIN1113</t>
  </si>
  <si>
    <t>LICWIN1013</t>
  </si>
  <si>
    <t>IEPC-5151-LICWIN1114</t>
  </si>
  <si>
    <t>LICWIN1014</t>
  </si>
  <si>
    <t>IEPC-5151-LICWIN1115</t>
  </si>
  <si>
    <t>LICWIN1015</t>
  </si>
  <si>
    <t>IEPC-5151-LICWIN1116</t>
  </si>
  <si>
    <t>LICWIN1016</t>
  </si>
  <si>
    <t>IEPC-5151-LICWIN1117</t>
  </si>
  <si>
    <t>LICWIN1017</t>
  </si>
  <si>
    <t>IEPC-5151-LICWIN1118</t>
  </si>
  <si>
    <t>LICWIN1018</t>
  </si>
  <si>
    <t>IEPC-5151-LICWIN1119</t>
  </si>
  <si>
    <t>LICWIN1019</t>
  </si>
  <si>
    <t>IEPC-5151-LICWIN1120</t>
  </si>
  <si>
    <t>LICWIN1020</t>
  </si>
  <si>
    <t>IEPC-5151-LICWIN1121</t>
  </si>
  <si>
    <t>LICWIN1021</t>
  </si>
  <si>
    <t>IEPC-5151-LICWIN1122</t>
  </si>
  <si>
    <t>LICWIN1022</t>
  </si>
  <si>
    <t>IEPC-5151-LICWIN1123</t>
  </si>
  <si>
    <t>LICWIN1023</t>
  </si>
  <si>
    <t>IEPC-5151-LICWIN1124</t>
  </si>
  <si>
    <t>LICWIN1024</t>
  </si>
  <si>
    <t>IEPC-5151-LICWIN1125</t>
  </si>
  <si>
    <t>LICWIN1025</t>
  </si>
  <si>
    <t>IEPC-5151-LICWIN1126</t>
  </si>
  <si>
    <t>LICWIN1026</t>
  </si>
  <si>
    <t>IEPC-5151-LICWIN1127</t>
  </si>
  <si>
    <t>LICWIN1027</t>
  </si>
  <si>
    <t>IEPC-5151-LICWIN1128</t>
  </si>
  <si>
    <t>LICWIN1028</t>
  </si>
  <si>
    <t>IEPC-5151-LICWIN1129</t>
  </si>
  <si>
    <t>LICWIN1029</t>
  </si>
  <si>
    <t>IEPC-5151-LICWIN1130</t>
  </si>
  <si>
    <t>LICWIN1030</t>
  </si>
  <si>
    <t>IEPC-5151-LICWIN1131</t>
  </si>
  <si>
    <t>LICWIN1031</t>
  </si>
  <si>
    <t>IEPC-5151-LICWIN1132</t>
  </si>
  <si>
    <t>LICWIN1032</t>
  </si>
  <si>
    <t>IEPC-5151-LICWIN1133</t>
  </si>
  <si>
    <t>LICWIN1033</t>
  </si>
  <si>
    <t>IEPC-5151-LICWIN1134</t>
  </si>
  <si>
    <t>LICWIN1034</t>
  </si>
  <si>
    <t>IEPC-5151-LICWIN1135</t>
  </si>
  <si>
    <t>LICWIN1035</t>
  </si>
  <si>
    <t>IEPC-5151-LICWIN1136</t>
  </si>
  <si>
    <t>LICWIN1036</t>
  </si>
  <si>
    <t>IEPC-5151-LICWIN1137</t>
  </si>
  <si>
    <t>LICWIN1037</t>
  </si>
  <si>
    <t>IEPC-5151-LICWIN1138</t>
  </si>
  <si>
    <t>LICWIN1038</t>
  </si>
  <si>
    <t>IEPC-5151-LICWIN1139</t>
  </si>
  <si>
    <t>LICWIN1039</t>
  </si>
  <si>
    <t>IEPC-5151-LICWIN1140</t>
  </si>
  <si>
    <t>LICWIN1040</t>
  </si>
  <si>
    <t>IEPC-5151-LICWIN1141</t>
  </si>
  <si>
    <t>LICWIN1041</t>
  </si>
  <si>
    <t>IEPC-5151-LICWIN1142</t>
  </si>
  <si>
    <t>LICWIN1042</t>
  </si>
  <si>
    <t>IEPC-5151-LICWIN1143</t>
  </si>
  <si>
    <t>LICWIN1043</t>
  </si>
  <si>
    <t>IEPC-5151-LICWIN1144</t>
  </si>
  <si>
    <t>LICWIN1044</t>
  </si>
  <si>
    <t>IEPC-5151-LICWIN1145</t>
  </si>
  <si>
    <t>LICWIN1045</t>
  </si>
  <si>
    <t>IEPC-5151-LICWIN1146</t>
  </si>
  <si>
    <t>LICWIN1046</t>
  </si>
  <si>
    <t>IEPC-5151-LICWIN1147</t>
  </si>
  <si>
    <t>LICWIN1047</t>
  </si>
  <si>
    <t>IEPC-5151-LICWIN1148</t>
  </si>
  <si>
    <t>LICWIN1048</t>
  </si>
  <si>
    <t>IEPC-5151-LICWIN1149</t>
  </si>
  <si>
    <t>LICWIN1049</t>
  </si>
  <si>
    <t>IEPC-5151-LICWIN1150</t>
  </si>
  <si>
    <t>LICWIN1050</t>
  </si>
  <si>
    <t>IEPC-5151-LICWIN1151</t>
  </si>
  <si>
    <t>LICWIN1051</t>
  </si>
  <si>
    <t>IEPC-5151-LICWIN1152</t>
  </si>
  <si>
    <t>LICWIN1052</t>
  </si>
  <si>
    <t>IEPC-5151-076-03767.1</t>
  </si>
  <si>
    <t>LICWIN1053</t>
  </si>
  <si>
    <t>IEPC-5151-076-03767.2</t>
  </si>
  <si>
    <t>LICWIN1054</t>
  </si>
  <si>
    <t>IEPC-5151-076-03767.3</t>
  </si>
  <si>
    <t>LICWIN1055</t>
  </si>
  <si>
    <t>IEPC-5151-51800VP.021</t>
  </si>
  <si>
    <t>LICWIN1056</t>
  </si>
  <si>
    <t>IEPC-5151-51800VP.022</t>
  </si>
  <si>
    <t>LICWIN1057</t>
  </si>
  <si>
    <t>IEPC-5151-51800VP.023</t>
  </si>
  <si>
    <t>LICWIN1058</t>
  </si>
  <si>
    <t>IEPC-5151-51800VP.024</t>
  </si>
  <si>
    <t>LICWIN1059</t>
  </si>
  <si>
    <t>IEPC-5151-51800VP.025</t>
  </si>
  <si>
    <t>LICWIN1060</t>
  </si>
  <si>
    <t>IEPC-5151-51800VP.026</t>
  </si>
  <si>
    <t>LICWIN1061</t>
  </si>
  <si>
    <t>IEPC-5151-51800VP.027</t>
  </si>
  <si>
    <t>LICWIN1062</t>
  </si>
  <si>
    <t>IEPC-5151-51800VP.028</t>
  </si>
  <si>
    <t>LICWIN1063</t>
  </si>
  <si>
    <t>IEPC-5151-51800VP.029</t>
  </si>
  <si>
    <t>LICWIN1064</t>
  </si>
  <si>
    <t>IEPC-5151-SP.XW.0001</t>
  </si>
  <si>
    <t>LICWIN1065</t>
  </si>
  <si>
    <t>IEPC-5151-SO-WINDOWSXPE.01</t>
  </si>
  <si>
    <t>LICWIN1066</t>
  </si>
  <si>
    <t>IEPC-5151-SO-WINDOWSXPE.02</t>
  </si>
  <si>
    <t>LICWIN1067</t>
  </si>
  <si>
    <t>IEPC-5151-SO-WINDOWSXPE.03</t>
  </si>
  <si>
    <t>LICWIN1068</t>
  </si>
  <si>
    <t>IEPC-5151-SO-WINDOWSXPE.04</t>
  </si>
  <si>
    <t>LICWIN1069</t>
  </si>
  <si>
    <t>IEPC-5151-SO-WINDOWSXPE.05</t>
  </si>
  <si>
    <t>LICWIN1070</t>
  </si>
  <si>
    <t>IEPC-5151-SO-WINDOWSXPE.06</t>
  </si>
  <si>
    <t>LICWIN1071</t>
  </si>
  <si>
    <t>IEPC-5151-SO-WINDOWSXPE.07</t>
  </si>
  <si>
    <t>LICWIN1072</t>
  </si>
  <si>
    <t>IEPC-5151-SO-WINDOWSXPE.08</t>
  </si>
  <si>
    <t>LICWIN1073</t>
  </si>
  <si>
    <t>IEPC-5151-SO-WINDOWSXPE.09</t>
  </si>
  <si>
    <t>LICWIN1074</t>
  </si>
  <si>
    <t>IEPC-5151-SO-WINDOWSXPE.10</t>
  </si>
  <si>
    <t>LICWIN1075</t>
  </si>
  <si>
    <t>IEPC-5151-SO-WINDOWSXPE.11</t>
  </si>
  <si>
    <t>LICWIN1076</t>
  </si>
  <si>
    <t>IEPC-5151-SO-WINDOWSXPE.12</t>
  </si>
  <si>
    <t>LICWIN1077</t>
  </si>
  <si>
    <t>IEPC-5151-SO-WINDOWSXPE.13</t>
  </si>
  <si>
    <t>LICWIN1078</t>
  </si>
  <si>
    <t>IEPC-5151-SO-WINDOWSXPE.14</t>
  </si>
  <si>
    <t>LICWIN1079</t>
  </si>
  <si>
    <t>IEPC-5151-SO-WINDOWSXPE.15</t>
  </si>
  <si>
    <t>LICWIN1080</t>
  </si>
  <si>
    <t>IEPC-5151-SO-WINDOWSXPE.16</t>
  </si>
  <si>
    <t>LICWIN1081</t>
  </si>
  <si>
    <t>IEPC-5151-SO-WINDOWSXPE.17</t>
  </si>
  <si>
    <t>LICWIN1082</t>
  </si>
  <si>
    <t>IEPC-5151-SO-WINDOWSXPE.18</t>
  </si>
  <si>
    <t>LICWIN1083</t>
  </si>
  <si>
    <t>IEPC-5151-SO-WINDOWSXPE.19</t>
  </si>
  <si>
    <t>LICWIN1084</t>
  </si>
  <si>
    <t>IEPC-5151-51800VP.030</t>
  </si>
  <si>
    <t>LICWIN1085</t>
  </si>
  <si>
    <t>IEPC-5151-51800VP.031</t>
  </si>
  <si>
    <t>LICWIN1086</t>
  </si>
  <si>
    <t>IEPC-5151-51800VP.032</t>
  </si>
  <si>
    <t>LICWIN1087</t>
  </si>
  <si>
    <t>IEPC-5151-51800VP.033</t>
  </si>
  <si>
    <t>LICWIN1088</t>
  </si>
  <si>
    <t>IEPC-5151-51800VP.034</t>
  </si>
  <si>
    <t>LICWIN1089</t>
  </si>
  <si>
    <t>IEPC-5151-51800VP.035</t>
  </si>
  <si>
    <t>LICWIN1090</t>
  </si>
  <si>
    <t>IEPC-5151-51800VP.036</t>
  </si>
  <si>
    <t>LICWIN1091</t>
  </si>
  <si>
    <t>IEPC-5151-51800VP.037</t>
  </si>
  <si>
    <t>LICWIN1092</t>
  </si>
  <si>
    <t>IEPC-5151-51800VP.038</t>
  </si>
  <si>
    <t>LICWIN1093</t>
  </si>
  <si>
    <t>IEPC-5151-51800VP.039</t>
  </si>
  <si>
    <t>LICWIN1094</t>
  </si>
  <si>
    <t>IEPC-5151-51800VP.040</t>
  </si>
  <si>
    <t>LICWIN1095</t>
  </si>
  <si>
    <t>IEPC-5151-51800VP.041</t>
  </si>
  <si>
    <t>LICWIN1096</t>
  </si>
  <si>
    <t>IEPC-5151-51800VP.042</t>
  </si>
  <si>
    <t>LICWIN1097</t>
  </si>
  <si>
    <t>IEPC-5151-51800VP.043</t>
  </si>
  <si>
    <t>LICWIN1098</t>
  </si>
  <si>
    <t>IEPC-5151-51800VP.044</t>
  </si>
  <si>
    <t>LICWIN1099</t>
  </si>
  <si>
    <t>IEPC-5151-51800VP.045</t>
  </si>
  <si>
    <t>LICWIN1100</t>
  </si>
  <si>
    <t>IEPC-5151-51800VP.046</t>
  </si>
  <si>
    <t>LICWIN1101</t>
  </si>
  <si>
    <t>IEPC-5151-51800VP.047</t>
  </si>
  <si>
    <t>LICWIN1102</t>
  </si>
  <si>
    <t>IEPC-5151-51800VP.048</t>
  </si>
  <si>
    <t>LICWIN1103</t>
  </si>
  <si>
    <t>IEPC-5151-51800VP.049</t>
  </si>
  <si>
    <t>LICWIN1104</t>
  </si>
  <si>
    <t>IEPC-5151-51800VP.050</t>
  </si>
  <si>
    <t>LICWIN1105</t>
  </si>
  <si>
    <t>IEPC-5151-MAP2PDF.5</t>
  </si>
  <si>
    <t>LICWIN1106</t>
  </si>
  <si>
    <t>IEPC-5151-51800VP.051</t>
  </si>
  <si>
    <t>LICWIN1107</t>
  </si>
  <si>
    <t>IEPC-5151-850-030-0990</t>
  </si>
  <si>
    <t>LICWIN1108</t>
  </si>
  <si>
    <t>IEPC-5151-850-030-0974</t>
  </si>
  <si>
    <t>LICWIN1109</t>
  </si>
  <si>
    <t>IEPC-5151-51800VP.052</t>
  </si>
  <si>
    <t>LICWIN1110</t>
  </si>
  <si>
    <t>IEPC-5151-51800VP.053</t>
  </si>
  <si>
    <t>LICWIN1111</t>
  </si>
  <si>
    <t>IEPC-5151-51800VP.054</t>
  </si>
  <si>
    <t>LICWIN1112</t>
  </si>
  <si>
    <t>IEPC-5151-51800VP.055</t>
  </si>
  <si>
    <t>LICWIN1113</t>
  </si>
  <si>
    <t>IEPC-5151-51800VP.056</t>
  </si>
  <si>
    <t>LICWIN1114</t>
  </si>
  <si>
    <t>IEPC-5151-51800VP.057</t>
  </si>
  <si>
    <t>LICWIN1115</t>
  </si>
  <si>
    <t>IEPC-5151-51800VP.058</t>
  </si>
  <si>
    <t>LICWIN1116</t>
  </si>
  <si>
    <t>IEPC-5151-51800VP.059</t>
  </si>
  <si>
    <t>LICWIN1117</t>
  </si>
  <si>
    <t>IEPC-5151-51800VP.060</t>
  </si>
  <si>
    <t>LICWIN1118</t>
  </si>
  <si>
    <t>IEPC-5151-51800VP.061</t>
  </si>
  <si>
    <t>LICWIN1119</t>
  </si>
  <si>
    <t>IEPC-5151-51800VP.062</t>
  </si>
  <si>
    <t>LICWIN1120</t>
  </si>
  <si>
    <t>IEPC-5151-51800VP.063</t>
  </si>
  <si>
    <t>LICWIN1121</t>
  </si>
  <si>
    <t>IEPC-5151-51800VP.064</t>
  </si>
  <si>
    <t>LICWIN1122</t>
  </si>
  <si>
    <t>IEPC-5151-51800VP.065</t>
  </si>
  <si>
    <t>LICWIN1123</t>
  </si>
  <si>
    <t>IEPC-5151-51800VP.066</t>
  </si>
  <si>
    <t>LICWIN1124</t>
  </si>
  <si>
    <t>IEPC-5151-51800VP.067</t>
  </si>
  <si>
    <t>LICWIN1125</t>
  </si>
  <si>
    <t>IEPC-5151-51800VP.068</t>
  </si>
  <si>
    <t>LICWIN1126</t>
  </si>
  <si>
    <t>IEPC-5151-51800VP.069</t>
  </si>
  <si>
    <t>LICWIN1127</t>
  </si>
  <si>
    <t>IEPC-5151-51800VP.070</t>
  </si>
  <si>
    <t>LICWIN1128</t>
  </si>
  <si>
    <t>IEPC-5151-51800VP.071</t>
  </si>
  <si>
    <t>LICWIN1129</t>
  </si>
  <si>
    <t>IEPC-5151-51800VP.072</t>
  </si>
  <si>
    <t xml:space="preserve"> INSTALACION Y CAPACITACION SOFWARE</t>
  </si>
  <si>
    <t>LICWIN1130</t>
  </si>
  <si>
    <t>IEPC-5151-51800VP.073</t>
  </si>
  <si>
    <t>LICWIN1131</t>
  </si>
  <si>
    <t>IEPC-5151-51800VP.074</t>
  </si>
  <si>
    <t>LICWIN1132</t>
  </si>
  <si>
    <t>IEPC-5151-51800VP.075</t>
  </si>
  <si>
    <t>LICWIN1133</t>
  </si>
  <si>
    <t>IEPC-5151-51800VP.076</t>
  </si>
  <si>
    <t>LICWIN1134</t>
  </si>
  <si>
    <t>IEPC-5151-51800VP.077</t>
  </si>
  <si>
    <t>LICWIN1135</t>
  </si>
  <si>
    <t>IEPC-5151-51800VP.078</t>
  </si>
  <si>
    <t>LICWIN1136</t>
  </si>
  <si>
    <t>IEPC-5151-51800VP.079</t>
  </si>
  <si>
    <t>LICWIN1137</t>
  </si>
  <si>
    <t>IEPC-5151-51800VP.080</t>
  </si>
  <si>
    <t>LICWIN1138</t>
  </si>
  <si>
    <t>IEPC-5151-51800VP.081</t>
  </si>
  <si>
    <t>LICWIN1139</t>
  </si>
  <si>
    <t>IEPC-5151-51800VP.082</t>
  </si>
  <si>
    <t>LICWIN1140</t>
  </si>
  <si>
    <t>IEPC-5151-51800VP.083</t>
  </si>
  <si>
    <t>LICWIN1141</t>
  </si>
  <si>
    <t>IEPC-5151-51800VP.084</t>
  </si>
  <si>
    <t>LICWIN1142</t>
  </si>
  <si>
    <t>IEPC-5151-51800VP.085</t>
  </si>
  <si>
    <t>LICWIN1143</t>
  </si>
  <si>
    <t>IEPC-5151-51800VP.086</t>
  </si>
  <si>
    <t>LICWIN1144</t>
  </si>
  <si>
    <t>IEPC-5151-51800VP.087</t>
  </si>
  <si>
    <t>LICWIN1145</t>
  </si>
  <si>
    <t>IEPC-5151-51800VP.088</t>
  </si>
  <si>
    <t>LICWIN1146</t>
  </si>
  <si>
    <t>IEPC-5151-51800VP.089</t>
  </si>
  <si>
    <t>LICWIN1147</t>
  </si>
  <si>
    <t>IEPC-5151-51800VP.090</t>
  </si>
  <si>
    <t>LICWIN1148</t>
  </si>
  <si>
    <t>IEPC-5151-51800VP.091</t>
  </si>
  <si>
    <t>LICWIN1149</t>
  </si>
  <si>
    <t>IEPC-5151-51800VP.092</t>
  </si>
  <si>
    <t>LICWIN1150</t>
  </si>
  <si>
    <t>IEPC-5151-51800VP.093</t>
  </si>
  <si>
    <t>LICWIN1151</t>
  </si>
  <si>
    <t>IEPC-5151-51800VP.094</t>
  </si>
  <si>
    <t>LICWIN1152</t>
  </si>
  <si>
    <t>IEPC-5151-51800VP.095</t>
  </si>
  <si>
    <t>076-03767.1</t>
  </si>
  <si>
    <t>IEPC-5151-51800VP.096</t>
  </si>
  <si>
    <t>076-03767.2</t>
  </si>
  <si>
    <t>IEPC-5151-51800VP.097</t>
  </si>
  <si>
    <t>076-03767.3</t>
  </si>
  <si>
    <t>IEPC-5151-51800VP.098</t>
  </si>
  <si>
    <t>51800VP.021</t>
  </si>
  <si>
    <t>IEPC-5151-51800VP.099</t>
  </si>
  <si>
    <t>51800VP.022</t>
  </si>
  <si>
    <t>IEPC-5151-51800VP.100</t>
  </si>
  <si>
    <t>51800VP.023</t>
  </si>
  <si>
    <t>IEPC-5151-51800VP.101</t>
  </si>
  <si>
    <t>51800VP.024</t>
  </si>
  <si>
    <t>IEPC-5151-51800VP.102</t>
  </si>
  <si>
    <t>51800VP.025</t>
  </si>
  <si>
    <t>IEPC-5151-51800VP.103</t>
  </si>
  <si>
    <t>51800VP.026</t>
  </si>
  <si>
    <t>IEPC-5151-51800VP.104</t>
  </si>
  <si>
    <t>51800VP.027</t>
  </si>
  <si>
    <t>IEPC-5151-51800VP.105</t>
  </si>
  <si>
    <t>51800VP.028</t>
  </si>
  <si>
    <t>IEPC-5151-51800VP.106</t>
  </si>
  <si>
    <t>51800VP.029</t>
  </si>
  <si>
    <t>IEPC-5151-51800VP.107</t>
  </si>
  <si>
    <t>SP.XW.0001</t>
  </si>
  <si>
    <t>IEPC-5151-51800VP.108</t>
  </si>
  <si>
    <t xml:space="preserve"> EMBEDDED</t>
  </si>
  <si>
    <t>SO-WINDOWSXPE.01</t>
  </si>
  <si>
    <t>IEPC-5151-51800VP.109</t>
  </si>
  <si>
    <t>SO-WINDOWSXPE.02</t>
  </si>
  <si>
    <t>IEPC-5151-51800VP.110</t>
  </si>
  <si>
    <t>SO-WINDOWSXPE.03</t>
  </si>
  <si>
    <t>IEPC-5151-51800VP.111</t>
  </si>
  <si>
    <t>SO-WINDOWSXPE.04</t>
  </si>
  <si>
    <t>IEPC-5151-51800VP.112</t>
  </si>
  <si>
    <t>SO-WINDOWSXPE.05</t>
  </si>
  <si>
    <t>IEPC-5151-51800VP.113</t>
  </si>
  <si>
    <t>SO-WINDOWSXPE.06</t>
  </si>
  <si>
    <t>IEPC-5151-51800VP.114</t>
  </si>
  <si>
    <t>SO-WINDOWSXPE.07</t>
  </si>
  <si>
    <t>IEPC-5151-51800VP.115</t>
  </si>
  <si>
    <t>SO-WINDOWSXPE.08</t>
  </si>
  <si>
    <t>IEPC-5151-51800VP.116</t>
  </si>
  <si>
    <t>SO-WINDOWSXPE.09</t>
  </si>
  <si>
    <t>IEPC-5151-51800VP.117</t>
  </si>
  <si>
    <t>SO-WINDOWSXPE.10</t>
  </si>
  <si>
    <t>IEPC-5151-51800VP.118</t>
  </si>
  <si>
    <t>SO-WINDOWSXPE.11</t>
  </si>
  <si>
    <t>IEPC-5151-51800VP.119</t>
  </si>
  <si>
    <t>SO-WINDOWSXPE.12</t>
  </si>
  <si>
    <t>IEPC-5151-51800VP.120</t>
  </si>
  <si>
    <t>SO-WINDOWSXPE.13</t>
  </si>
  <si>
    <t>IEPC-5151-51800VP.121</t>
  </si>
  <si>
    <t>SO-WINDOWSXPE.14</t>
  </si>
  <si>
    <t>IEPC-5151-51800VP.122</t>
  </si>
  <si>
    <t>SO-WINDOWSXPE.15</t>
  </si>
  <si>
    <t>IEPC-5151-51800VP.123</t>
  </si>
  <si>
    <t>SO-WINDOWSXPE.16</t>
  </si>
  <si>
    <t>IEPC-5151-51800VP.124</t>
  </si>
  <si>
    <t>SO-WINDOWSXPE.17</t>
  </si>
  <si>
    <t>IEPC-5151-51800VP.125</t>
  </si>
  <si>
    <t>SO-WINDOWSXPE.18</t>
  </si>
  <si>
    <t>IEPC-5151-51800VP.126</t>
  </si>
  <si>
    <t>SO-WINDOWSXPE.19</t>
  </si>
  <si>
    <t>IEPC-5151-51800VP.127</t>
  </si>
  <si>
    <t>51800VP.030</t>
  </si>
  <si>
    <t>IEPC-5151-51800VP.128</t>
  </si>
  <si>
    <t>51800VP.031</t>
  </si>
  <si>
    <t>IEPC-5151-51800VP.129</t>
  </si>
  <si>
    <t>51800VP.032</t>
  </si>
  <si>
    <t>IEPC-5151-51800VP.130</t>
  </si>
  <si>
    <t>51800VP.033</t>
  </si>
  <si>
    <t>IEPC-5151-51800VP.131</t>
  </si>
  <si>
    <t>51800VP.034</t>
  </si>
  <si>
    <t>IEPC-5151-51800VP.132</t>
  </si>
  <si>
    <t>51800VP.035</t>
  </si>
  <si>
    <t>IEPC-5151-51800VP.133</t>
  </si>
  <si>
    <t>51800VP.036</t>
  </si>
  <si>
    <t>IEPC-5151-51800VP.134</t>
  </si>
  <si>
    <t>51800VP.037</t>
  </si>
  <si>
    <t>IEPC-5151-51800VP.135</t>
  </si>
  <si>
    <t>51800VP.038</t>
  </si>
  <si>
    <t>IEPC-5151-51800VP.136</t>
  </si>
  <si>
    <t>51800VP.039</t>
  </si>
  <si>
    <t>IEPC-5151-51800VP.137</t>
  </si>
  <si>
    <t>51800VP.040</t>
  </si>
  <si>
    <t>IEPC-5151-51800VP.138</t>
  </si>
  <si>
    <t>51800VP.041</t>
  </si>
  <si>
    <t>IEPC-5151-51800VP.139</t>
  </si>
  <si>
    <t>51800VP.042</t>
  </si>
  <si>
    <t>IEPC-5151-51800VP.140</t>
  </si>
  <si>
    <t>51800VP.043</t>
  </si>
  <si>
    <t>IEPC-5151-51800VP.141</t>
  </si>
  <si>
    <t>51800VP.044</t>
  </si>
  <si>
    <t>IEPC-5151-51800VP.142</t>
  </si>
  <si>
    <t>51800VP.045</t>
  </si>
  <si>
    <t>IEPC-5151-51800VP.143</t>
  </si>
  <si>
    <t>51800VP.046</t>
  </si>
  <si>
    <t>IEPC-5151-51800VP.144</t>
  </si>
  <si>
    <t>51800VP.047</t>
  </si>
  <si>
    <t>IEPC-5151-51800VP.145</t>
  </si>
  <si>
    <t>51800VP.048</t>
  </si>
  <si>
    <t>IEPC-5151-51800VP.146</t>
  </si>
  <si>
    <t>51800VP.049</t>
  </si>
  <si>
    <t>IEPC-5151-51800VP.147</t>
  </si>
  <si>
    <t>51800VP.050</t>
  </si>
  <si>
    <t>IEPC-5151-51800VP.148</t>
  </si>
  <si>
    <t>MAP2PDF.5</t>
  </si>
  <si>
    <t>IEPC-5151-51800VP.149</t>
  </si>
  <si>
    <t>51800VP.051</t>
  </si>
  <si>
    <t>IEPC-5151-51800VP.150</t>
  </si>
  <si>
    <t>850-030-0990</t>
  </si>
  <si>
    <t>IEPC-5151-51800VP.151</t>
  </si>
  <si>
    <t>850-030-0974</t>
  </si>
  <si>
    <t>IEPC-5151-51800VP.152</t>
  </si>
  <si>
    <t>51800VP.052</t>
  </si>
  <si>
    <t>IEPC-5151-51800VP.153</t>
  </si>
  <si>
    <t>51800VP.053</t>
  </si>
  <si>
    <t>IEPC-5151-51800VP.154</t>
  </si>
  <si>
    <t>51800VP.054</t>
  </si>
  <si>
    <t>IEPC-5151-51800VP.155</t>
  </si>
  <si>
    <t xml:space="preserve"> SOFTWARE</t>
  </si>
  <si>
    <t>51800VP.055</t>
  </si>
  <si>
    <t>IEPC-5151-51800VP.156</t>
  </si>
  <si>
    <t>51800VP.056</t>
  </si>
  <si>
    <t>IEPC-5151-51800VP.157</t>
  </si>
  <si>
    <t>51800VP.057</t>
  </si>
  <si>
    <t>IEPC-5151-51800VP.158</t>
  </si>
  <si>
    <t>51800VP.058</t>
  </si>
  <si>
    <t>IEPC-5151-51800VP.159</t>
  </si>
  <si>
    <t>51800VP.059</t>
  </si>
  <si>
    <t>51800VP.060</t>
  </si>
  <si>
    <t>51800VP.061</t>
  </si>
  <si>
    <t>51800VP.062</t>
  </si>
  <si>
    <t>51800VP.063</t>
  </si>
  <si>
    <t>51800VP.064</t>
  </si>
  <si>
    <t>51800VP.065</t>
  </si>
  <si>
    <t>51800VP.066</t>
  </si>
  <si>
    <t>51800VP.067</t>
  </si>
  <si>
    <t>51800VP.068</t>
  </si>
  <si>
    <t>51800VP.069</t>
  </si>
  <si>
    <t>51800VP.070</t>
  </si>
  <si>
    <t>51800VP.071</t>
  </si>
  <si>
    <t>51800VP.072</t>
  </si>
  <si>
    <t>51800VP.073</t>
  </si>
  <si>
    <t>51800VP.074</t>
  </si>
  <si>
    <t>51800VP.075</t>
  </si>
  <si>
    <t>51800VP.076</t>
  </si>
  <si>
    <t>51800VP.077</t>
  </si>
  <si>
    <t>51800VP.078</t>
  </si>
  <si>
    <t>51800VP.079</t>
  </si>
  <si>
    <t>51800VP.080</t>
  </si>
  <si>
    <t>51800VP.081</t>
  </si>
  <si>
    <t>51800VP.082</t>
  </si>
  <si>
    <t>51800VP.083</t>
  </si>
  <si>
    <t>51800VP.084</t>
  </si>
  <si>
    <t>51800VP.085</t>
  </si>
  <si>
    <t>51800VP.086</t>
  </si>
  <si>
    <t>51800VP.087</t>
  </si>
  <si>
    <t>51800VP.088</t>
  </si>
  <si>
    <t>51800VP.089</t>
  </si>
  <si>
    <t>51800VP.090</t>
  </si>
  <si>
    <t>51800VP.091</t>
  </si>
  <si>
    <t>51800VP.092</t>
  </si>
  <si>
    <t>51800VP.093</t>
  </si>
  <si>
    <t>51800VP.094</t>
  </si>
  <si>
    <t>51800VP.095</t>
  </si>
  <si>
    <t>51800VP.096</t>
  </si>
  <si>
    <t>51800VP.097</t>
  </si>
  <si>
    <t>51800VP.098</t>
  </si>
  <si>
    <t>51800VP.099</t>
  </si>
  <si>
    <t>51800VP.100</t>
  </si>
  <si>
    <t>51800VP.101</t>
  </si>
  <si>
    <t>51800VP.102</t>
  </si>
  <si>
    <t>51800VP.103</t>
  </si>
  <si>
    <t>51800VP.104</t>
  </si>
  <si>
    <t>51800VP.105</t>
  </si>
  <si>
    <t>51800VP.106</t>
  </si>
  <si>
    <t>51800VP.107</t>
  </si>
  <si>
    <t>51800VP.108</t>
  </si>
  <si>
    <t>51800VP.109</t>
  </si>
  <si>
    <t>51800VP.110</t>
  </si>
  <si>
    <t>51800VP.111</t>
  </si>
  <si>
    <t>51800VP.112</t>
  </si>
  <si>
    <t>51800VP.113</t>
  </si>
  <si>
    <t>51800VP.114</t>
  </si>
  <si>
    <t>51800VP.115</t>
  </si>
  <si>
    <t>51800VP.116</t>
  </si>
  <si>
    <t>51800VP.117</t>
  </si>
  <si>
    <t>51800VP.118</t>
  </si>
  <si>
    <t>51800VP.119</t>
  </si>
  <si>
    <t>51800VP.120</t>
  </si>
  <si>
    <t>51800VP.121</t>
  </si>
  <si>
    <t>51800VP.122</t>
  </si>
  <si>
    <t>51800VP.123</t>
  </si>
  <si>
    <t>51800VP.124</t>
  </si>
  <si>
    <t>51800VP.125</t>
  </si>
  <si>
    <t>51800VP.126</t>
  </si>
  <si>
    <t>51800VP.127</t>
  </si>
  <si>
    <t>51800VP.128</t>
  </si>
  <si>
    <t>51800VP.129</t>
  </si>
  <si>
    <t>51800VP.130</t>
  </si>
  <si>
    <t>51800VP.131</t>
  </si>
  <si>
    <t>51800VP.132</t>
  </si>
  <si>
    <t>51800VP.133</t>
  </si>
  <si>
    <t>51800VP.134</t>
  </si>
  <si>
    <t>51800VP.135</t>
  </si>
  <si>
    <t>51800VP.136</t>
  </si>
  <si>
    <t>51800VP.137</t>
  </si>
  <si>
    <t>51800VP.138</t>
  </si>
  <si>
    <t>51800VP.139</t>
  </si>
  <si>
    <t>51800VP.140</t>
  </si>
  <si>
    <t>51800VP.141</t>
  </si>
  <si>
    <t>51800VP.142</t>
  </si>
  <si>
    <t>51800VP.143</t>
  </si>
  <si>
    <t>51800VP.144</t>
  </si>
  <si>
    <t>51800VP.145</t>
  </si>
  <si>
    <t>51800VP.146</t>
  </si>
  <si>
    <t>51800VP.147</t>
  </si>
  <si>
    <t>51800VP.148</t>
  </si>
  <si>
    <t>51800VP.149</t>
  </si>
  <si>
    <t>51800VP.150</t>
  </si>
  <si>
    <t>51800VP.151</t>
  </si>
  <si>
    <t>51800VP.152</t>
  </si>
  <si>
    <t>51800VP.153</t>
  </si>
  <si>
    <t>51800VP.154</t>
  </si>
  <si>
    <t>51800VP.155</t>
  </si>
  <si>
    <t>51800VP.156</t>
  </si>
  <si>
    <t>51800VP.157</t>
  </si>
  <si>
    <t>51800VP.158</t>
  </si>
  <si>
    <t>51800VP.159</t>
  </si>
  <si>
    <t>IEPC-5211-P-3515</t>
  </si>
  <si>
    <t>IEPC-5211-P-3516</t>
  </si>
  <si>
    <t>IEPC-5211-P-3517</t>
  </si>
  <si>
    <t>MVK500AM/ SLD-31.1</t>
  </si>
  <si>
    <t>MVK500AM/ SLD-31.2</t>
  </si>
  <si>
    <t>IEPC-5211-C-8541-04</t>
  </si>
  <si>
    <t>IEPC-5211-C-8542-04</t>
  </si>
  <si>
    <t>IEPC-5211-C-8543-04</t>
  </si>
  <si>
    <t>IEPC-5211-C-8544-04</t>
  </si>
  <si>
    <t>IEPC-5211-C-8545-04</t>
  </si>
  <si>
    <t>IEPC-5211-C-8546-04</t>
  </si>
  <si>
    <t>IEPC-5211-P-8547-04</t>
  </si>
  <si>
    <t>6</t>
  </si>
  <si>
    <t>IEPC-5211-P-8548-04</t>
  </si>
  <si>
    <t>IEPC-5211-P-8549-04</t>
  </si>
  <si>
    <t>IEPC-5211-P-8550-04</t>
  </si>
  <si>
    <t>IEPC-5211-P-8551-04</t>
  </si>
  <si>
    <t>3</t>
  </si>
  <si>
    <t xml:space="preserve">3DJ14198632 </t>
  </si>
  <si>
    <t>IEPC-5231-P-9133</t>
  </si>
  <si>
    <t>IEPC-5971-P-8552-01</t>
  </si>
  <si>
    <t>IEPC-5911-P-9001</t>
  </si>
  <si>
    <t>LIC MICROSOFT VISUAL STUDIO LUCAS ROBERTO PEDEMONTI</t>
  </si>
  <si>
    <t>IEPC-5911-P-9002</t>
  </si>
  <si>
    <t>RENOVACION LIC SOFWARE COMPUCAD, SA DE CV</t>
  </si>
  <si>
    <t>IEPC-5911-P-9003</t>
  </si>
  <si>
    <t>RENOVACION DE SOPORTE SOFWARE DE RESPALDO COMPUCAD</t>
  </si>
  <si>
    <t>IEPC-5911-P-9004</t>
  </si>
  <si>
    <t xml:space="preserve"> RENOV. LICENCIA ACTUALIZ TECNOLOGIAS 01 SW</t>
  </si>
  <si>
    <t>IEPC-5911-P-9005</t>
  </si>
  <si>
    <t xml:space="preserve"> COMPUCAD INFRAESTRUCTURA RENOV. SUSCRIP SOFTWARE</t>
  </si>
  <si>
    <t>IEPC-5911-P-9006</t>
  </si>
  <si>
    <t>POLIZA MTTO PREV ANUAL UPS INGENIERIA APLICAD</t>
  </si>
  <si>
    <t>IEPC-5911-P-9007</t>
  </si>
  <si>
    <t xml:space="preserve"> LICENCIAS ADOBE CREATIVE, PROFESIONAL</t>
  </si>
  <si>
    <t>IEPC-5911-P-9008</t>
  </si>
  <si>
    <t xml:space="preserve"> LICENCIA CREATIVECLOUD FOR TEAMS ALL APPS</t>
  </si>
  <si>
    <t>IEPC-5911-P-9009</t>
  </si>
  <si>
    <t>IEPC-5911-P-9010</t>
  </si>
  <si>
    <t>IEPC-5911-P-9011</t>
  </si>
  <si>
    <t>IEPC-5911-P-9012</t>
  </si>
  <si>
    <t>RENOV SOFTWARE COMPUCAD SA DE CV</t>
  </si>
  <si>
    <t>IEPC-5911-P-9013</t>
  </si>
  <si>
    <t>IEPC-5911-P-9014</t>
  </si>
  <si>
    <t>RENOV LIC PROG DISEÑO</t>
  </si>
  <si>
    <t>IEPC-5911-P-9015</t>
  </si>
  <si>
    <t>IEPC-5911-P-9016</t>
  </si>
  <si>
    <t>IEPC-5911-P-9017</t>
  </si>
  <si>
    <t>IEPC-5911-P-9018</t>
  </si>
  <si>
    <t>LICENCIAS PROG GEST</t>
  </si>
  <si>
    <t>IEPC-5911-P-9019</t>
  </si>
  <si>
    <t xml:space="preserve"> LICENCIAS SOFTWARE </t>
  </si>
  <si>
    <t>IEPC-5911-P-9020</t>
  </si>
  <si>
    <t>LIC SOFTWARE INFRAEST VIRTUAL COMPUCAD SA DE CV</t>
  </si>
  <si>
    <t>IEPC-5911-P-9021</t>
  </si>
  <si>
    <t>IEPC-5911-P-9022</t>
  </si>
  <si>
    <t>IEPC-5911-P-9023</t>
  </si>
  <si>
    <t>IEPC-5911-P-9024</t>
  </si>
  <si>
    <t>IEPC-5911-P-9025</t>
  </si>
  <si>
    <t>IEPC-5911-P-9026</t>
  </si>
  <si>
    <t>IEPC-5911-P-9027</t>
  </si>
  <si>
    <t>IEPC-5911-P-9028</t>
  </si>
  <si>
    <t>IEPC-5911-P-9029</t>
  </si>
  <si>
    <t>IEPC-5911-P-9030</t>
  </si>
  <si>
    <t>IEPC-5911-P-9031</t>
  </si>
  <si>
    <t>IEPC-5911-P-9032</t>
  </si>
  <si>
    <t>IEPC-5911-P-9033</t>
  </si>
  <si>
    <t>IEPC-5911-P-9034</t>
  </si>
  <si>
    <t>IEPC-5911-P-9035</t>
  </si>
  <si>
    <t>IEPC-5911-P-9036</t>
  </si>
  <si>
    <t>IEPC-5911-P-9037</t>
  </si>
  <si>
    <t>IEPC-5911-P-9038</t>
  </si>
  <si>
    <t>IEPC-5911-P-9039</t>
  </si>
  <si>
    <t>IEPC-5911-P-9040</t>
  </si>
  <si>
    <t>IEPC-5911-P-9041</t>
  </si>
  <si>
    <t>IEPC-5911-P-9042</t>
  </si>
  <si>
    <t>IEPC-5911-P-9043</t>
  </si>
  <si>
    <t>IEPC-5911-P-9044</t>
  </si>
  <si>
    <t>IEPC-5911-P-9045</t>
  </si>
  <si>
    <t>IEPC-5911-P-9046</t>
  </si>
  <si>
    <t>IEPC-5911-P-9047</t>
  </si>
  <si>
    <t>IEPC-5911-P-9048</t>
  </si>
  <si>
    <t>IEPC-5911-P-9049</t>
  </si>
  <si>
    <t>IEPC-5911-P-9050</t>
  </si>
  <si>
    <t>IEPC-5911-P-9051</t>
  </si>
  <si>
    <t>IEPC-5911-P-9052</t>
  </si>
  <si>
    <t>IEPC-5911-P-9053</t>
  </si>
  <si>
    <t>IEPC-5911-P-9054</t>
  </si>
  <si>
    <t>IEPC-5911-P-9055</t>
  </si>
  <si>
    <t>IEPC-5911-P-9056</t>
  </si>
  <si>
    <t>IEPC-5911-P-9057</t>
  </si>
  <si>
    <t>IEPC-5911-P-9058</t>
  </si>
  <si>
    <t>IEPC-5911-P-9059</t>
  </si>
  <si>
    <t>IEPC-5911-P-9060</t>
  </si>
  <si>
    <t>IEPC-5911-P-9061</t>
  </si>
  <si>
    <t>IEPC-5911-P-9062</t>
  </si>
  <si>
    <t>IEPC-5911-P-9063</t>
  </si>
  <si>
    <t>IEPC-5911-P-9064</t>
  </si>
  <si>
    <t>IEPC-5911-P-9065</t>
  </si>
  <si>
    <t>IEPC-5911-P-9066</t>
  </si>
  <si>
    <t>IEPC-5911-P-9067</t>
  </si>
  <si>
    <t>IEPC-5911-P-9068</t>
  </si>
  <si>
    <t>IEPC-5911-P-9069</t>
  </si>
  <si>
    <t>IEPC-5911-P-9070</t>
  </si>
  <si>
    <t>IEPC-5911-P-9071</t>
  </si>
  <si>
    <t>IEPC-5911-P-9072</t>
  </si>
  <si>
    <t>IEPC-5911-P-9073</t>
  </si>
  <si>
    <t>IEPC-5911-P-9074</t>
  </si>
  <si>
    <t>IEPC-5911-P-9075</t>
  </si>
  <si>
    <t>IEPC-5911-P-9076</t>
  </si>
  <si>
    <t>IEPC-5911-P-9077</t>
  </si>
  <si>
    <t>IEPC-5911-P-9078</t>
  </si>
  <si>
    <t>IEPC-5911-P-9079</t>
  </si>
  <si>
    <t>IEPC-5911-P-9080</t>
  </si>
  <si>
    <t>IEPC-5911-P-9081</t>
  </si>
  <si>
    <t>IEPC-5911-P-9082</t>
  </si>
  <si>
    <t>IEPC-5911-P-9083</t>
  </si>
  <si>
    <t>IEPC-5911-P-9084</t>
  </si>
  <si>
    <t>IEPC-5911-P-9085</t>
  </si>
  <si>
    <t>IEPC-5911-P-9086</t>
  </si>
  <si>
    <t>IEPC-5911-P-9087</t>
  </si>
  <si>
    <t>IEPC-5911-P-9088</t>
  </si>
  <si>
    <t>IEPC-5911-P-9089</t>
  </si>
  <si>
    <t>IEPC-5911-P-9090</t>
  </si>
  <si>
    <t>IEPC-5911-P-9091</t>
  </si>
  <si>
    <t>IEPC-5911-P-9092</t>
  </si>
  <si>
    <t>IEPC-5911-P-9093</t>
  </si>
  <si>
    <t>IEPC-5911-P-9094</t>
  </si>
  <si>
    <t>IEPC-5911-P-9095</t>
  </si>
  <si>
    <t>IEPC-5911-P-9096</t>
  </si>
  <si>
    <t>IEPC-5911-P-9097</t>
  </si>
  <si>
    <t>IEPC-5911-P-9098</t>
  </si>
  <si>
    <t>IEPC-5911-P-9099</t>
  </si>
  <si>
    <t>IEPC-5911-P-9100</t>
  </si>
  <si>
    <t>IEPC-5911-P-9101</t>
  </si>
  <si>
    <t>IEPC-5911-P-9102</t>
  </si>
  <si>
    <t>IEPC-5911-P-9103</t>
  </si>
  <si>
    <t>IEPC-5911-P-9104</t>
  </si>
  <si>
    <t>IEPC-5911-P-9105</t>
  </si>
  <si>
    <t>IEPC-5911-P-9106</t>
  </si>
  <si>
    <t>IEPC-5911-P-9107</t>
  </si>
  <si>
    <t>IEPC-5911-P-9108</t>
  </si>
  <si>
    <t>IEPC-5911-P-9109</t>
  </si>
  <si>
    <t>IEPC-5911-P-9110</t>
  </si>
  <si>
    <t>IEPC-5911-P-9111</t>
  </si>
  <si>
    <t>IEPC-5911-P-9112</t>
  </si>
  <si>
    <t>IEPC-5911-P-9113</t>
  </si>
  <si>
    <t>IEPC-5911-P-9114</t>
  </si>
  <si>
    <t>IEPC-5911-P-9115</t>
  </si>
  <si>
    <t>IEPC-5911-P-9116</t>
  </si>
  <si>
    <t>IEPC-5911-P-9117</t>
  </si>
  <si>
    <t>IEPC-5911-P-9118</t>
  </si>
  <si>
    <t>IEPC-5911-P-9119</t>
  </si>
  <si>
    <t>IEPC-5911-P-9120</t>
  </si>
  <si>
    <t>IEPC-5911-P-9121</t>
  </si>
  <si>
    <t>IEPC-5911-P-9122</t>
  </si>
  <si>
    <t>IEPC-5911-P-9123</t>
  </si>
  <si>
    <t>IEPC-5911-P-9124</t>
  </si>
  <si>
    <t>IEPC-5911-P-9125</t>
  </si>
  <si>
    <t>IEPC-5911-P-9126</t>
  </si>
  <si>
    <t>IEPC-5911-P-9127</t>
  </si>
  <si>
    <t>IEPC-5911-P-9128</t>
  </si>
  <si>
    <t>IEPC-5911-P-9129</t>
  </si>
  <si>
    <t>IEPC-5911-P-9130</t>
  </si>
  <si>
    <t>IEPC-5911-P-9131</t>
  </si>
  <si>
    <t>IEPC-5911-P-9132</t>
  </si>
  <si>
    <t>IEPC-5911-P-9133</t>
  </si>
  <si>
    <t>IEPC-5911-P-9134</t>
  </si>
  <si>
    <t>IEPC-5911-P-9135</t>
  </si>
  <si>
    <t>IEPC-5911-P-9136</t>
  </si>
  <si>
    <t>IEPC-5911-P-9137</t>
  </si>
  <si>
    <t>IEPC-5911-P-9138</t>
  </si>
  <si>
    <t>IEPC-5911-P-9139</t>
  </si>
  <si>
    <t>IEPC-5911-P-9140</t>
  </si>
  <si>
    <t>IEPC-5911-P-9141</t>
  </si>
  <si>
    <t>IEPC-5911-P-9142</t>
  </si>
  <si>
    <t>IEPC-5911-P-9143</t>
  </si>
  <si>
    <t>IEPC-5911-P-9144</t>
  </si>
  <si>
    <t>IEPC-5911-P-9145</t>
  </si>
  <si>
    <t>IEPC-5911-P-9146</t>
  </si>
  <si>
    <t>IEPC-5911-P-9147</t>
  </si>
  <si>
    <t>IEPC-5911-P-9148</t>
  </si>
  <si>
    <t>IEPC-5911-P-9149</t>
  </si>
  <si>
    <t>IEPC-5911-P-9150</t>
  </si>
  <si>
    <t>IEPC-5911-P-9151</t>
  </si>
  <si>
    <t>IEPC-5911-P-9152</t>
  </si>
  <si>
    <t>IEPC-5911-P-9153</t>
  </si>
  <si>
    <t>IEPC-5911-P-9154</t>
  </si>
  <si>
    <t>IEPC-5911-P-9155</t>
  </si>
  <si>
    <t>IEPC-5911-P-9156</t>
  </si>
  <si>
    <t>IEPC-5911-P-9157</t>
  </si>
  <si>
    <t>IEPC-5911-P-9158</t>
  </si>
  <si>
    <t>IEPC-5911-P-9159</t>
  </si>
  <si>
    <t>IEPC-5911-P-9160</t>
  </si>
  <si>
    <t>IEPC-5911-P-9161</t>
  </si>
  <si>
    <t>IEPC-5911-P-9162</t>
  </si>
  <si>
    <t>IEPC-5911-P-9163</t>
  </si>
  <si>
    <t>IEPC-5911-P-9164</t>
  </si>
  <si>
    <t>IEPC-5911-P-9165</t>
  </si>
  <si>
    <t>IEPC-5911-P-9166</t>
  </si>
  <si>
    <t>IEPC-5911-P-9167</t>
  </si>
  <si>
    <t>IEPC-5911-P-9168</t>
  </si>
  <si>
    <t>IEPC-5911-P-9169</t>
  </si>
  <si>
    <t>IEPC-5911-P-9170</t>
  </si>
  <si>
    <t>IEPC-5911-P-9171</t>
  </si>
  <si>
    <t>IEPC-5911-P-9172</t>
  </si>
  <si>
    <t>IEPC-5911-P-9173</t>
  </si>
  <si>
    <t>IEPC-5911-P-9174</t>
  </si>
  <si>
    <t>IEPC-5911-P-9175</t>
  </si>
  <si>
    <t>IEPC-5911-P-9176</t>
  </si>
  <si>
    <t>IEPC-5911-P-9177</t>
  </si>
  <si>
    <t>IEPC-5911-P-9178</t>
  </si>
  <si>
    <t>IEPC-5911-P-9179</t>
  </si>
  <si>
    <t>IEPC-5911-P-9180</t>
  </si>
  <si>
    <t>IEPC-5911-P-9181</t>
  </si>
  <si>
    <t>IEPC-5911-P-9182</t>
  </si>
  <si>
    <t>IEPC-5911-P-9183</t>
  </si>
  <si>
    <t>IEPC-5911-P-9184</t>
  </si>
  <si>
    <t>IEPC-5911-P-9185</t>
  </si>
  <si>
    <t>IEPC-5911-P-9186</t>
  </si>
  <si>
    <t>IEPC-5911-P-9187</t>
  </si>
  <si>
    <t>IEPC-5911-P-9188</t>
  </si>
  <si>
    <t>IEPC-5911-P-9189</t>
  </si>
  <si>
    <t>IEPC-5911-P-9190</t>
  </si>
  <si>
    <t>IEPC-5911-P-9191</t>
  </si>
  <si>
    <t>IEPC-5911-P-9192</t>
  </si>
  <si>
    <t>IEPC-5911-P-9193</t>
  </si>
  <si>
    <t>IEPC-5911-P-9194</t>
  </si>
  <si>
    <t>IEPC-5911-P-9195</t>
  </si>
  <si>
    <t>IEPC-5911-P-9196</t>
  </si>
  <si>
    <t>IEPC-5911-P-9197</t>
  </si>
  <si>
    <t>IEPC-5911-P-9198</t>
  </si>
  <si>
    <t>IEPC-5911-P-9199</t>
  </si>
  <si>
    <t>IEPC-5911-P-9200</t>
  </si>
  <si>
    <t>IEPC-5911-P-9201</t>
  </si>
  <si>
    <t>IEPC-5911-P-9202</t>
  </si>
  <si>
    <t>IEPC-5911-P-9203</t>
  </si>
  <si>
    <t>IEPC-5911-P-9204</t>
  </si>
  <si>
    <t>IEPC-5911-P-9205</t>
  </si>
  <si>
    <t>IEPC-5911-P-9206</t>
  </si>
  <si>
    <t>IEPC-5911-P-9207</t>
  </si>
  <si>
    <t>IEPC-5911-P-9208</t>
  </si>
  <si>
    <t>IEPC-5911-P-9209</t>
  </si>
  <si>
    <t>IEPC-5911-P-9210</t>
  </si>
  <si>
    <t>IEPC-5911-P-9211</t>
  </si>
  <si>
    <t>IEPC-5911-P-9212</t>
  </si>
  <si>
    <t>IEPC-5911-P-9213</t>
  </si>
  <si>
    <t>IEPC-5911-P-9214</t>
  </si>
  <si>
    <t>IEPC-5911-P-9215</t>
  </si>
  <si>
    <t>IEPC-5911-P-9216</t>
  </si>
  <si>
    <t>IEPC-5911-P-9217</t>
  </si>
  <si>
    <t>IEPC-5911-P-9218</t>
  </si>
  <si>
    <t>IEPC-5911-P-9219</t>
  </si>
  <si>
    <t>IEPC-5911-P-9220</t>
  </si>
  <si>
    <t>IEPC-5911-P-9221</t>
  </si>
  <si>
    <t>IEPC-5911-P-9222</t>
  </si>
  <si>
    <t>IEPC-5911-P-9223</t>
  </si>
  <si>
    <t>IEPC-5911-P-9224</t>
  </si>
  <si>
    <t>IEPC-5911-P-9225</t>
  </si>
  <si>
    <t xml:space="preserve"> SERVIDOR SOFTWARE DE RESPALDO.2015</t>
  </si>
  <si>
    <t>IEPC-5911-P-9226</t>
  </si>
  <si>
    <t>4 LICENCIAS WINDOWS</t>
  </si>
  <si>
    <t>IEPC-5911-P-9227</t>
  </si>
  <si>
    <t>SOFTWARE AUTOCAD. F-5211. AC03</t>
  </si>
  <si>
    <t>IEPC-5911-P-9228</t>
  </si>
  <si>
    <t>IEPC-5911-P-9229</t>
  </si>
  <si>
    <t>IEPC-5911-P-9230</t>
  </si>
  <si>
    <t>IEPC-5911-P-9231</t>
  </si>
  <si>
    <t>IEPC-5911-P-9232</t>
  </si>
  <si>
    <t>IEPC-5911-P-9233</t>
  </si>
  <si>
    <t>IEPC-5911-P-9234</t>
  </si>
  <si>
    <t>IEPC-5911-P-9235</t>
  </si>
  <si>
    <t>IEPC-5911-P-9236</t>
  </si>
  <si>
    <t>IEPC-5911-P-9237</t>
  </si>
  <si>
    <t>IEPC-5911-P-9238</t>
  </si>
  <si>
    <t>IEPC-5911-P-9239</t>
  </si>
  <si>
    <t>IEPC-5911-P-9240</t>
  </si>
  <si>
    <t>IEPC-5911-P-9241</t>
  </si>
  <si>
    <t>IEPC-5911-P-9242</t>
  </si>
  <si>
    <t>IEPC-5911-P-9243</t>
  </si>
  <si>
    <t>IEPC-5911-P-9244</t>
  </si>
  <si>
    <t>IEPC-5911-P-9245</t>
  </si>
  <si>
    <t>IEPC-5911-P-9246</t>
  </si>
  <si>
    <t>IEPC-5911-P-9247</t>
  </si>
  <si>
    <t>IEPC-5911-P-9248</t>
  </si>
  <si>
    <t>IEPC-5911-P-9249</t>
  </si>
  <si>
    <t>IEPC-5911-P-9250</t>
  </si>
  <si>
    <t>IEPC-5911-P-9251</t>
  </si>
  <si>
    <t>IEPC-5911-P-9252</t>
  </si>
  <si>
    <t>IEPC-5911-P-9253</t>
  </si>
  <si>
    <t>IEPC-5911-P-9254</t>
  </si>
  <si>
    <t>IEPC-5911-P-9255</t>
  </si>
  <si>
    <t>IEPC-5911-P-9256</t>
  </si>
  <si>
    <t>IEPC-5911-P-9257</t>
  </si>
  <si>
    <t>IEPC-5911-P-9258</t>
  </si>
  <si>
    <t>IEPC-5911-P-9259</t>
  </si>
  <si>
    <t>IEPC-5911-P-9260</t>
  </si>
  <si>
    <t>IEPC-5911-P-9261</t>
  </si>
  <si>
    <t>IEPC-5911-P-9262</t>
  </si>
  <si>
    <t>IEPC-5911-P-9263</t>
  </si>
  <si>
    <t>IEPC-5911-P-9264</t>
  </si>
  <si>
    <t>IEPC-5911-P-9265</t>
  </si>
  <si>
    <t>IEPC-5911-P-9266</t>
  </si>
  <si>
    <t>IEPC-5911-P-9267</t>
  </si>
  <si>
    <t>IEPC-5911-P-9268</t>
  </si>
  <si>
    <t>IEPC-5911-P-9269</t>
  </si>
  <si>
    <t>IEPC-5911-P-9270</t>
  </si>
  <si>
    <t>IEPC-5911-P-9271</t>
  </si>
  <si>
    <t>IEPC-5911-P-9272</t>
  </si>
  <si>
    <t>IEPC-5911-P-9273</t>
  </si>
  <si>
    <t>IEPC-5911-P-9274</t>
  </si>
  <si>
    <t>IEPC-5911-P-9275</t>
  </si>
  <si>
    <t>IEPC-5911-P-9276</t>
  </si>
  <si>
    <t>IEPC-5911-P-9277</t>
  </si>
  <si>
    <t>IEPC-5911-P-9278</t>
  </si>
  <si>
    <t>IEPC-5911-P-9279</t>
  </si>
  <si>
    <t>IEPC-5911-P-9280</t>
  </si>
  <si>
    <t>IEPC-5911-P-9281</t>
  </si>
  <si>
    <t>IEPC-5911-P-9282</t>
  </si>
  <si>
    <t>IEPC-5911-P-9283</t>
  </si>
  <si>
    <t>IEPC-5911-P-9284</t>
  </si>
  <si>
    <t>IEPC-5911-P-9285</t>
  </si>
  <si>
    <t>IEPC-5911-P-9286</t>
  </si>
  <si>
    <t>IEPC-5911-P-9287</t>
  </si>
  <si>
    <t>IEPC-5911-P-9288</t>
  </si>
  <si>
    <t>IEPC-5911-P-9289</t>
  </si>
  <si>
    <t>IEPC-5911-P-9290</t>
  </si>
  <si>
    <t>IEPC-5911-P-9291</t>
  </si>
  <si>
    <t>IEPC-5911-P-9292</t>
  </si>
  <si>
    <t>IEPC-5911-P-9293</t>
  </si>
  <si>
    <t>IEPC-5911-P-9294</t>
  </si>
  <si>
    <t>IEPC-5911-P-9295</t>
  </si>
  <si>
    <t>IEPC-5911-P-9296</t>
  </si>
  <si>
    <t>IEPC-5911-P-9297</t>
  </si>
  <si>
    <t>IEPC-5911-P-9298</t>
  </si>
  <si>
    <t>IEPC-5911-P-9299</t>
  </si>
  <si>
    <t>IEPC-5911-P-9300</t>
  </si>
  <si>
    <t>IEPC-5911-P-9301</t>
  </si>
  <si>
    <t>IEPC-5911-P-9302</t>
  </si>
  <si>
    <t>IEPC-5911-P-9303</t>
  </si>
  <si>
    <t>IEPC-5911-P-9304</t>
  </si>
  <si>
    <t>IEPC-5911-P-9305</t>
  </si>
  <si>
    <t>IEPC-5911-P-9306</t>
  </si>
  <si>
    <t>IEPC-5911-P-9307</t>
  </si>
  <si>
    <t>IEPC-5911-P-9308</t>
  </si>
  <si>
    <t>IEPC-5911-P-9309</t>
  </si>
  <si>
    <t>IEPC-5911-P-9310</t>
  </si>
  <si>
    <t>IEPC-5911-P-9311</t>
  </si>
  <si>
    <t>IEPC-5911-P-9312</t>
  </si>
  <si>
    <t>IEPC-5911-P-9313</t>
  </si>
  <si>
    <t>IEPC-5911-P-9314</t>
  </si>
  <si>
    <t>IEPC-5911-P-9315</t>
  </si>
  <si>
    <t>IEPC-5911-P-9316</t>
  </si>
  <si>
    <t>IEPC-5911-P-9317</t>
  </si>
  <si>
    <t>IEPC-5911-P-9318</t>
  </si>
  <si>
    <t>IEPC-5911-P-9319</t>
  </si>
  <si>
    <t>IEPC-5911-P-9320</t>
  </si>
  <si>
    <t>IEPC-5911-P-9321</t>
  </si>
  <si>
    <t>IEPC-5911-P-9322</t>
  </si>
  <si>
    <t>IEPC-5911-P-9323</t>
  </si>
  <si>
    <t>IEPC-5911-P-9324</t>
  </si>
  <si>
    <t>IEPC-5911-P-9325</t>
  </si>
  <si>
    <t>IEPC-5911-P-9326</t>
  </si>
  <si>
    <t>IEPC-5911-P-9327</t>
  </si>
  <si>
    <t>IEPC-5911-P-9328</t>
  </si>
  <si>
    <t>IEPC-5911-P-9329</t>
  </si>
  <si>
    <t>IEPC-5911-P-9330</t>
  </si>
  <si>
    <t>IEPC-5911-P-9331</t>
  </si>
  <si>
    <t>IEPC-5911-P-9332</t>
  </si>
  <si>
    <t>IEPC-5911-P-9333</t>
  </si>
  <si>
    <t>IEPC-5911-P-9334</t>
  </si>
  <si>
    <t>IEPC-5911-P-9335</t>
  </si>
  <si>
    <t>IEPC-5911-P-9336</t>
  </si>
  <si>
    <t>IEPC-5911-P-9337</t>
  </si>
  <si>
    <t>IEPC-5911-P-9338</t>
  </si>
  <si>
    <t>IEPC-5911-P-9339</t>
  </si>
  <si>
    <t>IEPC-5911-P-9340</t>
  </si>
  <si>
    <t>IEPC-5911-P-9341</t>
  </si>
  <si>
    <t>IEPC-5911-P-9342</t>
  </si>
  <si>
    <t>IEPC-5911-P-9343</t>
  </si>
  <si>
    <t>IEPC-5911-P-9344</t>
  </si>
  <si>
    <t>IEPC-5911-P-9345</t>
  </si>
  <si>
    <t>IEPC-5911-P-9346</t>
  </si>
  <si>
    <t>IEPC-5911-P-9347</t>
  </si>
  <si>
    <t>IEPC-5911-P-9348</t>
  </si>
  <si>
    <t>IEPC-5911-P-9349</t>
  </si>
  <si>
    <t>IEPC-5911-P-9350</t>
  </si>
  <si>
    <t>IEPC-5911-P-9351</t>
  </si>
  <si>
    <t>IEPC-5911-P-9352</t>
  </si>
  <si>
    <t>IEPC-5911-P-9353</t>
  </si>
  <si>
    <t>IEPC-5911-P-9354</t>
  </si>
  <si>
    <t>IEPC-5911-P-9355</t>
  </si>
  <si>
    <t>IEPC-5911-P-9356</t>
  </si>
  <si>
    <t>IEPC-5911-P-9357</t>
  </si>
  <si>
    <t>IEPC-5911-P-9358</t>
  </si>
  <si>
    <t>IEPC-5911-P-9359</t>
  </si>
  <si>
    <t>IEPC-5911-P-9360</t>
  </si>
  <si>
    <t>IEPC-5911-P-9361</t>
  </si>
  <si>
    <t>IEPC-5911-P-9362</t>
  </si>
  <si>
    <t>IEPC-5911-P-9363</t>
  </si>
  <si>
    <t>IEPC-5911-P-9364</t>
  </si>
  <si>
    <t>IEPC-5911-P-9365</t>
  </si>
  <si>
    <t>IEPC-5911-P-9366</t>
  </si>
  <si>
    <t>IEPC-5911-P-9367</t>
  </si>
  <si>
    <t>IEPC-5911-P-9368</t>
  </si>
  <si>
    <t>IEPC-5911-P-9369</t>
  </si>
  <si>
    <t>IEPC-5911-P-9370</t>
  </si>
  <si>
    <t>IEPC-5911-P-9371</t>
  </si>
  <si>
    <t>IEPC-5911-P-9372</t>
  </si>
  <si>
    <t>IEPC-5911-P-9373</t>
  </si>
  <si>
    <t>IEPC-5911-P-9374</t>
  </si>
  <si>
    <t>IEPC-5911-P-9375</t>
  </si>
  <si>
    <t>IEPC-5911-P-9376</t>
  </si>
  <si>
    <t>IEPC-5911-P-9377</t>
  </si>
  <si>
    <t>IEPC-5911-P-9378</t>
  </si>
  <si>
    <t>IEPC-5911-P-9379</t>
  </si>
  <si>
    <t>IEPC-5911-P-9380</t>
  </si>
  <si>
    <t>IEPC-5911-P-9381</t>
  </si>
  <si>
    <t>IEPC-5911-P-9382</t>
  </si>
  <si>
    <t>IEPC-5911-P-9383</t>
  </si>
  <si>
    <t>IEPC-5911-P-9384</t>
  </si>
  <si>
    <t>IEPC-5911-P-9385</t>
  </si>
  <si>
    <t>IEPC-5911-P-9386</t>
  </si>
  <si>
    <t>IEPC-5911-P-9387</t>
  </si>
  <si>
    <t>IEPC-5911-P-9388</t>
  </si>
  <si>
    <t>IEPC-5911-P-9389</t>
  </si>
  <si>
    <t>IEPC-5911-P-9390</t>
  </si>
  <si>
    <t>IEPC-5911-P-9391</t>
  </si>
  <si>
    <t>IEPC-5911-P-9392</t>
  </si>
  <si>
    <t>IEPC-5911-P-9393</t>
  </si>
  <si>
    <t>IEPC-5911-P-9394</t>
  </si>
  <si>
    <t>IEPC-5911-P-9395</t>
  </si>
  <si>
    <t>IEPC-5911-P-9396</t>
  </si>
  <si>
    <t>IEPC-5911-P-9397</t>
  </si>
  <si>
    <t>IEPC-5911-P-9398</t>
  </si>
  <si>
    <t>IEPC-5911-P-9399</t>
  </si>
  <si>
    <t>IEPC-5911-P-9400</t>
  </si>
  <si>
    <t>IEPC-5911-P-9401</t>
  </si>
  <si>
    <t>IEPC-5911-P-9402</t>
  </si>
  <si>
    <t>IEPC-5911-P-9403</t>
  </si>
  <si>
    <t>IEPC-5911-P-9404</t>
  </si>
  <si>
    <t>IEPC-5911-P-9405</t>
  </si>
  <si>
    <t>IEPC-5911-P-9406</t>
  </si>
  <si>
    <t>IEPC-5911-P-9407</t>
  </si>
  <si>
    <t>IEPC-5911-P-9408</t>
  </si>
  <si>
    <t>IEPC-5911-P-9409</t>
  </si>
  <si>
    <t>IEPC-5911-P-9410</t>
  </si>
  <si>
    <t>IEPC-5911-P-9411</t>
  </si>
  <si>
    <t>IEPC-5911-P-9412</t>
  </si>
  <si>
    <t>IEPC-5911-P-9413</t>
  </si>
  <si>
    <t>IEPC-5911-P-9414</t>
  </si>
  <si>
    <t>IEPC-5911-P-9415</t>
  </si>
  <si>
    <t>IEPC-5911-P-9416</t>
  </si>
  <si>
    <t>IEPC-5911-P-9417</t>
  </si>
  <si>
    <t>IEPC-5911-P-9418</t>
  </si>
  <si>
    <t>IEPC-5911-P-9419</t>
  </si>
  <si>
    <t>IEPC-5911-P-9420</t>
  </si>
  <si>
    <t>IEPC-5911-P-9421</t>
  </si>
  <si>
    <t>IEPC-5911-P-9422</t>
  </si>
  <si>
    <t>IEPC-5911-P-9423</t>
  </si>
  <si>
    <t>IEPC-5911-P-9424</t>
  </si>
  <si>
    <t>IEPC-5911-P-9425</t>
  </si>
  <si>
    <t>IEPC-5911-P-9426</t>
  </si>
  <si>
    <t>IEPC-5911-P-9427</t>
  </si>
  <si>
    <t>IEPC-5911-P-9428</t>
  </si>
  <si>
    <t>IEPC-5911-P-9429</t>
  </si>
  <si>
    <t>IEPC-5911-P-9430</t>
  </si>
  <si>
    <t>IEPC-5911-P-9431</t>
  </si>
  <si>
    <t>IEPC-5911-P-9432</t>
  </si>
  <si>
    <t>IEPC-5911-P-9433</t>
  </si>
  <si>
    <t>IEPC-5911-P-9434</t>
  </si>
  <si>
    <t>IEPC-5911-P-9435</t>
  </si>
  <si>
    <t>IEPC-5911-P-9436</t>
  </si>
  <si>
    <t>IEPC-5911-P-9437</t>
  </si>
  <si>
    <t>IEPC-5911-P-9438</t>
  </si>
  <si>
    <t>IEPC-5911-P-9439</t>
  </si>
  <si>
    <t>IEPC-5911-P-9440</t>
  </si>
  <si>
    <t>IEPC-5911-P-9441</t>
  </si>
  <si>
    <t>IEPC-5911-P-9442</t>
  </si>
  <si>
    <t>IEPC-5911-P-9443</t>
  </si>
  <si>
    <t>IEPC-5911-P-9444</t>
  </si>
  <si>
    <t>IEPC-5911-P-9445</t>
  </si>
  <si>
    <t>IEPC-5911-P-9446</t>
  </si>
  <si>
    <t>IEPC-5911-P-9447</t>
  </si>
  <si>
    <t>IEPC-5911-P-9448</t>
  </si>
  <si>
    <t>IEPC-5911-P-9449</t>
  </si>
  <si>
    <t>IEPC-5911-P-9450</t>
  </si>
  <si>
    <t>IEPC-5911-P-9451</t>
  </si>
  <si>
    <t>IEPC-5911-P-9452</t>
  </si>
  <si>
    <t>IEPC-5911-P-9453</t>
  </si>
  <si>
    <t>IEPC-5911-P-9454</t>
  </si>
  <si>
    <t>IEPC-5911-P-9455</t>
  </si>
  <si>
    <t>IEPC-5911-P-9456</t>
  </si>
  <si>
    <t>IEPC-5911-P-9457</t>
  </si>
  <si>
    <t>IEPC-5911-P-9458</t>
  </si>
  <si>
    <t>IEPC-5911-P-9459</t>
  </si>
  <si>
    <t>IEPC-5911-P-9460</t>
  </si>
  <si>
    <t>IEPC-5911-P-9461</t>
  </si>
  <si>
    <t>IEPC-5911-P-9462</t>
  </si>
  <si>
    <t>IEPC-5911-P-9463</t>
  </si>
  <si>
    <t>IEPC-5911-P-9464</t>
  </si>
  <si>
    <t>IEPC-5911-P-9465</t>
  </si>
  <si>
    <t>IEPC-5911-P-9466</t>
  </si>
  <si>
    <t>IEPC-5911-P-9467</t>
  </si>
  <si>
    <t>IEPC-5911-P-9468</t>
  </si>
  <si>
    <t>IEPC-5911-P-9469</t>
  </si>
  <si>
    <t>IEPC-5911-P-9470</t>
  </si>
  <si>
    <t>IEPC-5911-P-9471</t>
  </si>
  <si>
    <t>IEPC-5911-P-9472</t>
  </si>
  <si>
    <t>IEPC-5911-P-9473</t>
  </si>
  <si>
    <t>IEPC-5911-P-9474</t>
  </si>
  <si>
    <t>IEPC-5911-P-9475</t>
  </si>
  <si>
    <t>IEPC-5911-P-9476</t>
  </si>
  <si>
    <t>IEPC-5911-P-9477</t>
  </si>
  <si>
    <t>IEPC-5911-P-9478</t>
  </si>
  <si>
    <t>IEPC-5911-P-9479</t>
  </si>
  <si>
    <t>IEPC-5911-P-9480</t>
  </si>
  <si>
    <t>IEPC-5911-P-9481</t>
  </si>
  <si>
    <t>IEPC-5911-P-9482</t>
  </si>
  <si>
    <t>IEPC-5911-P-9483</t>
  </si>
  <si>
    <t>IEPC-5911-P-9484</t>
  </si>
  <si>
    <t>IEPC-5911-P-9485</t>
  </si>
  <si>
    <t>IEPC-5911-P-9486</t>
  </si>
  <si>
    <t>IEPC-5911-P-9487</t>
  </si>
  <si>
    <t>IEPC-5911-P-9488</t>
  </si>
  <si>
    <t>IEPC-5911-P-9489</t>
  </si>
  <si>
    <t>IEPC-5911-P-9490</t>
  </si>
  <si>
    <t>IEPC-5911-P-9491</t>
  </si>
  <si>
    <t>IEPC-5911-P-9492</t>
  </si>
  <si>
    <t>IEPC-5911-P-9493</t>
  </si>
  <si>
    <t>IEPC-5911-P-9494</t>
  </si>
  <si>
    <t>IEPC-5911-P-9495</t>
  </si>
  <si>
    <t>IEPC-5911-P-9496</t>
  </si>
  <si>
    <t>IEPC-5911-P-9497</t>
  </si>
  <si>
    <t>IEPC-5911-P-9498</t>
  </si>
  <si>
    <t>IEPC-5911-P-9499</t>
  </si>
  <si>
    <t>IEPC-5911-P-9500</t>
  </si>
  <si>
    <t>IEPC-5911-P-9501</t>
  </si>
  <si>
    <t>IEPC-5911-P-9502</t>
  </si>
  <si>
    <t>IEPC-5911-P-9503</t>
  </si>
  <si>
    <t>IEPC-5911-P-9504</t>
  </si>
  <si>
    <t>IEPC-5911-P-9505</t>
  </si>
  <si>
    <t>IEPC-5911-P-9506</t>
  </si>
  <si>
    <t>IEPC-5911-P-9507</t>
  </si>
  <si>
    <t>IEPC-5911-P-9508</t>
  </si>
  <si>
    <t>IEPC-5911-P-9509</t>
  </si>
  <si>
    <t>IEPC-5911-P-9510</t>
  </si>
  <si>
    <t>IEPC-5911-P-9511</t>
  </si>
  <si>
    <t>IEPC-5911-P-9512</t>
  </si>
  <si>
    <t>IEPC-5911-P-9513</t>
  </si>
  <si>
    <t>IEPC-5911-P-9514</t>
  </si>
  <si>
    <t>IEPC-5911-P-9515</t>
  </si>
  <si>
    <t>IEPC-5911-P-9516</t>
  </si>
  <si>
    <t>IEPC-5911-P-9517</t>
  </si>
  <si>
    <t>IEPC-5911-P-9518</t>
  </si>
  <si>
    <t>IEPC-5911-P-9519</t>
  </si>
  <si>
    <t>IEPC-5911-P-9520</t>
  </si>
  <si>
    <t>IEPC-5911-P-9521</t>
  </si>
  <si>
    <t>IEPC-5911-P-9522</t>
  </si>
  <si>
    <t>IEPC-5911-P-9523</t>
  </si>
  <si>
    <t>IEPC-5911-P-9524</t>
  </si>
  <si>
    <t>IEPC-5911-P-9525</t>
  </si>
  <si>
    <t>IEPC-5911-P-9526</t>
  </si>
  <si>
    <t>IEPC-5911-P-9527</t>
  </si>
  <si>
    <t>IEPC-5911-P-9528</t>
  </si>
  <si>
    <t>IEPC-5911-P-9529</t>
  </si>
  <si>
    <t>IEPC-5911-P-9530</t>
  </si>
  <si>
    <t>IEPC-5911-P-9531</t>
  </si>
  <si>
    <t>IEPC-5911-P-9532</t>
  </si>
  <si>
    <t>IEPC-5911-P-9533</t>
  </si>
  <si>
    <t>IEPC-5911-P-9534</t>
  </si>
  <si>
    <t>IEPC-5911-P-9535</t>
  </si>
  <si>
    <t>IEPC-5911-P-9536</t>
  </si>
  <si>
    <t>IEPC-5911-P-9537</t>
  </si>
  <si>
    <t>IEPC-5911-P-9538</t>
  </si>
  <si>
    <t>IEPC-5911-P-9539</t>
  </si>
  <si>
    <t>IEPC-5911-P-9540</t>
  </si>
  <si>
    <t>IEPC-5911-P-9541</t>
  </si>
  <si>
    <t>IEPC-5911-P-9542</t>
  </si>
  <si>
    <t>IEPC-5911-P-9543</t>
  </si>
  <si>
    <t>IEPC-5911-P-9544</t>
  </si>
  <si>
    <t>IEPC-5911-P-9545</t>
  </si>
  <si>
    <t>IEPC-5911-P-9546</t>
  </si>
  <si>
    <t>IEPC-5911-P-9547</t>
  </si>
  <si>
    <t>IEPC-5911-P-9548</t>
  </si>
  <si>
    <t>IEPC-5911-P-9549</t>
  </si>
  <si>
    <t>IEPC-5911-P-9550</t>
  </si>
  <si>
    <t>IEPC-5911-P-9551</t>
  </si>
  <si>
    <t>IEPC-5911-P-9552</t>
  </si>
  <si>
    <t>IEPC-5911-P-9553</t>
  </si>
  <si>
    <t>IEPC-5911-P-9554</t>
  </si>
  <si>
    <t>IEPC-5911-P-9555</t>
  </si>
  <si>
    <t>IEPC-5911-P-9556</t>
  </si>
  <si>
    <t>IEPC-5911-P-9557</t>
  </si>
  <si>
    <t>IEPC-5911-P-9558</t>
  </si>
  <si>
    <t>IEPC-5911-P-9559</t>
  </si>
  <si>
    <t>IEPC-5911-P-9560</t>
  </si>
  <si>
    <t>IEPC-5911-P-9561</t>
  </si>
  <si>
    <t>IEPC-5911-P-9562</t>
  </si>
  <si>
    <t>IEPC-5911-P-9563</t>
  </si>
  <si>
    <t>IEPC-5911-P-9564</t>
  </si>
  <si>
    <t>IEPC-5911-P-9565</t>
  </si>
  <si>
    <t>IEPC-5911-P-9566</t>
  </si>
  <si>
    <t>IEPC-5911-P-9567</t>
  </si>
  <si>
    <t>IEPC-5911-P-9568</t>
  </si>
  <si>
    <t>IEPC-5911-P-9569</t>
  </si>
  <si>
    <t>IEPC-5911-P-9570</t>
  </si>
  <si>
    <t>IEPC-5911-P-9571</t>
  </si>
  <si>
    <t>IEPC-5911-P-9572</t>
  </si>
  <si>
    <t>IEPC-5911-P-9573</t>
  </si>
  <si>
    <t>IEPC-5911-P-9574</t>
  </si>
  <si>
    <t>IEPC-5911-P-9575</t>
  </si>
  <si>
    <t>IEPC-5911-P-9576</t>
  </si>
  <si>
    <t>IEPC-5911-P-9577</t>
  </si>
  <si>
    <t>IEPC-5911-P-9578</t>
  </si>
  <si>
    <t>IEPC-5911-P-9579</t>
  </si>
  <si>
    <t>IEPC-5911-P-9580</t>
  </si>
  <si>
    <t>IEPC-5911-P-9581</t>
  </si>
  <si>
    <t>IEPC-5911-P-9582</t>
  </si>
  <si>
    <t>IEPC-5911-P-9583</t>
  </si>
  <si>
    <t>IEPC-5911-P-9584</t>
  </si>
  <si>
    <t>IEPC-5911-P-9585</t>
  </si>
  <si>
    <t>IEPC-5911-P-9586</t>
  </si>
  <si>
    <t>IEPC-5911-P-9587</t>
  </si>
  <si>
    <t>IEPC-5911-P-9588</t>
  </si>
  <si>
    <t>IEPC-5911-P-9589</t>
  </si>
  <si>
    <t>IEPC-5911-P-9590</t>
  </si>
  <si>
    <t>IEPC-5911-P-9591</t>
  </si>
  <si>
    <t>IEPC-5911-P-9592</t>
  </si>
  <si>
    <t>IEPC-5911-P-9593</t>
  </si>
  <si>
    <t>IEPC-5911-P-9594</t>
  </si>
  <si>
    <t>IEPC-5911-P-9595</t>
  </si>
  <si>
    <t>IEPC-5911-P-9596</t>
  </si>
  <si>
    <t>IEPC-5911-P-9597</t>
  </si>
  <si>
    <t>IEPC-5911-P-9598</t>
  </si>
  <si>
    <t>IEPC-5911-P-9599</t>
  </si>
  <si>
    <t>IEPC-5911-P-9600</t>
  </si>
  <si>
    <t>IEPC-5911-P-9601</t>
  </si>
  <si>
    <t>IEPC-5911-P-9602</t>
  </si>
  <si>
    <t>IEPC-5911-P-9603</t>
  </si>
  <si>
    <t>IEPC-5911-P-9604</t>
  </si>
  <si>
    <t>IEPC-5911-P-9605</t>
  </si>
  <si>
    <t>IEPC-5911-P-9606</t>
  </si>
  <si>
    <t>IEPC-5911-P-9607</t>
  </si>
  <si>
    <t>IEPC-5911-P-9608</t>
  </si>
  <si>
    <t>IEPC-5911-P-9609</t>
  </si>
  <si>
    <t>IEPC-5911-P-9610</t>
  </si>
  <si>
    <t>IEPC-5911-P-9611</t>
  </si>
  <si>
    <t>IEPC-5911-P-9612</t>
  </si>
  <si>
    <t>IEPC-5911-P-9613</t>
  </si>
  <si>
    <t>IEPC-5911-P-9614</t>
  </si>
  <si>
    <t>IEPC-5911-P-9615</t>
  </si>
  <si>
    <t>IEPC-5911-P-9616</t>
  </si>
  <si>
    <t>IEPC-5911-P-9617</t>
  </si>
  <si>
    <t>IEPC-5911-P-9618</t>
  </si>
  <si>
    <t>IEPC-5911-P-9619</t>
  </si>
  <si>
    <t>IEPC-5911-P-9620</t>
  </si>
  <si>
    <t>IEPC-5911-P-9621</t>
  </si>
  <si>
    <t>IEPC-5911-P-9622</t>
  </si>
  <si>
    <t>IEPC-5911-P-9623</t>
  </si>
  <si>
    <t>IEPC-5911-P-9624</t>
  </si>
  <si>
    <t>IEPC-5911-P-9625</t>
  </si>
  <si>
    <t>IEPC-5911-P-9626</t>
  </si>
  <si>
    <t>IEPC-5911-P-9627</t>
  </si>
  <si>
    <t>IEPC-5911-P-9628</t>
  </si>
  <si>
    <t>IEPC-5911-P-9629</t>
  </si>
  <si>
    <t>IEPC-5911-P-9630</t>
  </si>
  <si>
    <t>IEPC-5911-P-9631</t>
  </si>
  <si>
    <t>IEPC-5911-P-9632</t>
  </si>
  <si>
    <t>IEPC-5911-P-9633</t>
  </si>
  <si>
    <t>IEPC-5911-P-9634</t>
  </si>
  <si>
    <t>IEPC-5911-P-9635</t>
  </si>
  <si>
    <t>IEPC-5911-P-9636</t>
  </si>
  <si>
    <t>IEPC-5911-P-9637</t>
  </si>
  <si>
    <t>IEPC-5911-P-9638</t>
  </si>
  <si>
    <t>IEPC-5911-P-9639</t>
  </si>
  <si>
    <t>IEPC-5911-P-9640</t>
  </si>
  <si>
    <t>IEPC-5911-P-9641</t>
  </si>
  <si>
    <t>IEPC-5911-P-9642</t>
  </si>
  <si>
    <t>IEPC-5911-P-9643</t>
  </si>
  <si>
    <t>IEPC-5911-P-9644</t>
  </si>
  <si>
    <t>IEPC-5911-P-9645</t>
  </si>
  <si>
    <t>IEPC-5911-P-9646</t>
  </si>
  <si>
    <t>IEPC-5911-P-9647</t>
  </si>
  <si>
    <t>IEPC-5911-P-9648</t>
  </si>
  <si>
    <t>IEPC-5911-P-9649</t>
  </si>
  <si>
    <t>IEPC-5911-P-9650</t>
  </si>
  <si>
    <t>IEPC-5911-P-9651</t>
  </si>
  <si>
    <t>IEPC-5911-P-9652</t>
  </si>
  <si>
    <t>IEPC-5911-P-9653</t>
  </si>
  <si>
    <t>IEPC-5911-P-9654</t>
  </si>
  <si>
    <t>IEPC-5911-P-9655</t>
  </si>
  <si>
    <t>IEPC-5911-P-9656</t>
  </si>
  <si>
    <t>IEPC-5911-P-9657</t>
  </si>
  <si>
    <t>IEPC-5911-P-9658</t>
  </si>
  <si>
    <t>IEPC-5911-P-9659</t>
  </si>
  <si>
    <t>IEPC-5911-P-9660</t>
  </si>
  <si>
    <t>IEPC-5911-P-9661</t>
  </si>
  <si>
    <t>IEPC-5911-P-9662</t>
  </si>
  <si>
    <t>IEPC-5911-P-9663</t>
  </si>
  <si>
    <t>IEPC-5911-P-9664</t>
  </si>
  <si>
    <t>IEPC-5911-P-9665</t>
  </si>
  <si>
    <t>IEPC-5911-P-9666</t>
  </si>
  <si>
    <t>IEPC-5911-P-9667</t>
  </si>
  <si>
    <t>IEPC-5911-P-9668</t>
  </si>
  <si>
    <t>IEPC-5911-P-9669</t>
  </si>
  <si>
    <t>IEPC-5911-P-9670</t>
  </si>
  <si>
    <t>IEPC-5911-P-9671</t>
  </si>
  <si>
    <t>IEPC-5911-P-9672</t>
  </si>
  <si>
    <t>IEPC-5911-P-9673</t>
  </si>
  <si>
    <t>IEPC-5911-P-9674</t>
  </si>
  <si>
    <t>IEPC-5911-P-9675</t>
  </si>
  <si>
    <t>IEPC-5911-P-9676</t>
  </si>
  <si>
    <t>IEPC-5911-P-9677</t>
  </si>
  <si>
    <t>IEPC-5911-P-9678</t>
  </si>
  <si>
    <t>IEPC-5911-P-9679</t>
  </si>
  <si>
    <t>IEPC-5911-P-9680</t>
  </si>
  <si>
    <t>IEPC-5911-P-9681</t>
  </si>
  <si>
    <t>IEPC-5911-P-9682</t>
  </si>
  <si>
    <t>IEPC-5911-P-9683</t>
  </si>
  <si>
    <t>IEPC-5911-P-9684</t>
  </si>
  <si>
    <t>IEPC-5911-P-9685</t>
  </si>
  <si>
    <t>IEPC-5911-P-9686</t>
  </si>
  <si>
    <t>IEPC-5911-P-9687</t>
  </si>
  <si>
    <t>IEPC-5911-P-9688</t>
  </si>
  <si>
    <t>IEPC-5911-P-9689</t>
  </si>
  <si>
    <t>IEPC-5911-P-9690</t>
  </si>
  <si>
    <t>IEPC-5911-P-9691</t>
  </si>
  <si>
    <t>IEPC-5911-P-9692</t>
  </si>
  <si>
    <t>IEPC-5911-P-9693</t>
  </si>
  <si>
    <t>IEPC-5911-P-9694</t>
  </si>
  <si>
    <t>IEPC-5911-P-9695</t>
  </si>
  <si>
    <t>IEPC-5911-P-9696</t>
  </si>
  <si>
    <t>IEPC-5911-P-9697</t>
  </si>
  <si>
    <t>IEPC-5911-P-9698</t>
  </si>
  <si>
    <t>IEPC-5911-P-9699</t>
  </si>
  <si>
    <t>IEPC-5911-P-9700</t>
  </si>
  <si>
    <t>IEPC-5911-P-9701</t>
  </si>
  <si>
    <t>IEPC-5911-P-9702</t>
  </si>
  <si>
    <t>IEPC-5911-P-9703</t>
  </si>
  <si>
    <t>IEPC-5911-P-9704</t>
  </si>
  <si>
    <t>IEPC-5911-P-9705</t>
  </si>
  <si>
    <t>IEPC-5911-P-9706</t>
  </si>
  <si>
    <t>IEPC-5911-P-9707</t>
  </si>
  <si>
    <t>IEPC-5911-P-9708</t>
  </si>
  <si>
    <t>IEPC-5911-P-9709</t>
  </si>
  <si>
    <t>IEPC-5911-P-9710</t>
  </si>
  <si>
    <t>IEPC-5911-P-9711</t>
  </si>
  <si>
    <t>IEPC-5911-P-9712</t>
  </si>
  <si>
    <t>IEPC-5911-P-9713</t>
  </si>
  <si>
    <t>IEPC-5911-P-9714</t>
  </si>
  <si>
    <t>IEPC-5911-P-9715</t>
  </si>
  <si>
    <t>IEPC-5911-P-9716</t>
  </si>
  <si>
    <t>IEPC-5911-P-9717</t>
  </si>
  <si>
    <t>IEPC-5911-P-9718</t>
  </si>
  <si>
    <t>IEPC-5911-P-9719</t>
  </si>
  <si>
    <t>IEPC-5911-P-9720</t>
  </si>
  <si>
    <t>IEPC-5911-P-9721</t>
  </si>
  <si>
    <t>IEPC-5911-P-9722</t>
  </si>
  <si>
    <t>IEPC-5911-P-9723</t>
  </si>
  <si>
    <t>IEPC-5911-P-9724</t>
  </si>
  <si>
    <t>IEPC-5911-P-9725</t>
  </si>
  <si>
    <t>IEPC-5911-P-9726</t>
  </si>
  <si>
    <t>IEPC-5911-P-9727</t>
  </si>
  <si>
    <t>IEPC-5911-P-9728</t>
  </si>
  <si>
    <t>IEPC-5911-P-9729</t>
  </si>
  <si>
    <t>IEPC-5911-P-9730</t>
  </si>
  <si>
    <t>IEPC-5911-P-9731</t>
  </si>
  <si>
    <t>IEPC-5911-P-9732</t>
  </si>
  <si>
    <t>IEPC-5911-P-9733</t>
  </si>
  <si>
    <t>IEPC-5911-P-9734</t>
  </si>
  <si>
    <t>IEPC-5911-P-9735</t>
  </si>
  <si>
    <t>IEPC-5911-P-9736</t>
  </si>
  <si>
    <t>IEPC-5911-P-9737</t>
  </si>
  <si>
    <t>IEPC-5911-P-9738</t>
  </si>
  <si>
    <t>IEPC-5911-P-9739</t>
  </si>
  <si>
    <t>IEPC-5911-P-9740</t>
  </si>
  <si>
    <t>IEPC-5911-P-9741</t>
  </si>
  <si>
    <t>IEPC-5911-P-9742</t>
  </si>
  <si>
    <t>IEPC-5911-P-9743</t>
  </si>
  <si>
    <t>IEPC-5911-P-9744</t>
  </si>
  <si>
    <t>IEPC-5911-P-9745</t>
  </si>
  <si>
    <t>IEPC-5911-P-9746</t>
  </si>
  <si>
    <t>IEPC-5911-P-9747</t>
  </si>
  <si>
    <t>IEPC-5911-P-9748</t>
  </si>
  <si>
    <t>IEPC-5911-P-9749</t>
  </si>
  <si>
    <t>IEPC-5911-P-9750</t>
  </si>
  <si>
    <t>IEPC-5911-P-9751</t>
  </si>
  <si>
    <t>IEPC-5911-P-9752</t>
  </si>
  <si>
    <t>IEPC-5911-P-9753</t>
  </si>
  <si>
    <t>IEPC-5911-P-9754</t>
  </si>
  <si>
    <t>IEPC-5911-P-9755</t>
  </si>
  <si>
    <t>IEPC-5911-P-9756</t>
  </si>
  <si>
    <t>IEPC-5911-P-9757</t>
  </si>
  <si>
    <t>IEPC-5911-P-9758</t>
  </si>
  <si>
    <t>IEPC-5911-P-9759</t>
  </si>
  <si>
    <t>IEPC-5911-P-9760</t>
  </si>
  <si>
    <t>IEPC-5911-P-9761</t>
  </si>
  <si>
    <t>IEPC-5911-P-9762</t>
  </si>
  <si>
    <t>IEPC-5911-P-9763</t>
  </si>
  <si>
    <t>IEPC-5911-P-9764</t>
  </si>
  <si>
    <t>IEPC-5911-P-9765</t>
  </si>
  <si>
    <t>IEPC-5911-P-9766</t>
  </si>
  <si>
    <t>IEPC-5911-P-9767</t>
  </si>
  <si>
    <t>IEPC-5911-P-9768</t>
  </si>
  <si>
    <t>IEPC-5911-P-9769</t>
  </si>
  <si>
    <t>IEPC-5911-P-9770</t>
  </si>
  <si>
    <t>IEPC-5911-P-9771</t>
  </si>
  <si>
    <t>IEPC-5911-P-9772</t>
  </si>
  <si>
    <t>IEPC-5911-P-9773</t>
  </si>
  <si>
    <t>IEPC-5911-P-9774</t>
  </si>
  <si>
    <t>IEPC-5911-P-9775</t>
  </si>
  <si>
    <t>IEPC-5911-P-9776</t>
  </si>
  <si>
    <t>IEPC-5911-P-9777</t>
  </si>
  <si>
    <t>IEPC-5911-P-9778</t>
  </si>
  <si>
    <t>IEPC-5911-P-9779</t>
  </si>
  <si>
    <t>IEPC-5911-P-9780</t>
  </si>
  <si>
    <t>IEPC-5911-P-9781</t>
  </si>
  <si>
    <t>IEPC-5911-P-9782</t>
  </si>
  <si>
    <t>IEPC-5911-P-9783</t>
  </si>
  <si>
    <t>IEPC-5911-P-9784</t>
  </si>
  <si>
    <t>IEPC-5911-P-9785</t>
  </si>
  <si>
    <t>IEPC-5911-P-9786</t>
  </si>
  <si>
    <t>IEPC-5911-P-9787</t>
  </si>
  <si>
    <t>IEPC-5911-P-9788</t>
  </si>
  <si>
    <t>IEPC-5911-P-9789</t>
  </si>
  <si>
    <t>IEPC-5911-P-9790</t>
  </si>
  <si>
    <t>IEPC-5911-P-9791</t>
  </si>
  <si>
    <t>IEPC-5911-P-9792</t>
  </si>
  <si>
    <t>IEPC-5911-P-9793</t>
  </si>
  <si>
    <t>IEPC-5911-P-9794</t>
  </si>
  <si>
    <t>IEPC-5911-P-9795</t>
  </si>
  <si>
    <t>IEPC-5911-P-9796</t>
  </si>
  <si>
    <t>IEPC-5911-P-9797</t>
  </si>
  <si>
    <t>IEPC-5911-P-9798</t>
  </si>
  <si>
    <t>IEPC-5911-P-9799</t>
  </si>
  <si>
    <t>IEPC-5911-P-9800</t>
  </si>
  <si>
    <t>IEPC-5911-P-9801</t>
  </si>
  <si>
    <t>IEPC-5911-P-9802</t>
  </si>
  <si>
    <t>IEPC-5911-P-9803</t>
  </si>
  <si>
    <t>IEPC-5911-P-9804</t>
  </si>
  <si>
    <t>IEPC-5911-P-9805</t>
  </si>
  <si>
    <t>IEPC-5911-P-9806</t>
  </si>
  <si>
    <t>IEPC-5911-P-9807</t>
  </si>
  <si>
    <t>IEPC-5911-P-9808</t>
  </si>
  <si>
    <t>IEPC-5911-P-9809</t>
  </si>
  <si>
    <t>IEPC-5911-P-9810</t>
  </si>
  <si>
    <t>IEPC-5911-P-9811</t>
  </si>
  <si>
    <t>IEPC-5911-P-9812</t>
  </si>
  <si>
    <t>IEPC-5911-P-9813</t>
  </si>
  <si>
    <t>IEPC-5911-P-9814</t>
  </si>
  <si>
    <t>IEPC-5911-P-9815</t>
  </si>
  <si>
    <t>IEPC-5911-P-9816</t>
  </si>
  <si>
    <t>IEPC-5911-P-9817</t>
  </si>
  <si>
    <t>IEPC-5911-P-9818</t>
  </si>
  <si>
    <t>IEPC-5911-P-9819</t>
  </si>
  <si>
    <t>IEPC-5911-P-9820</t>
  </si>
  <si>
    <t>IEPC-5911-P-9821</t>
  </si>
  <si>
    <t>IEPC-5911-P-9822</t>
  </si>
  <si>
    <t>IEPC-5911-P-9823</t>
  </si>
  <si>
    <t>IEPC-5911-P-9824</t>
  </si>
  <si>
    <t>IEPC-5911-P-9825</t>
  </si>
  <si>
    <t>IEPC-5911-P-9826</t>
  </si>
  <si>
    <t>IEPC-5911-P-9827</t>
  </si>
  <si>
    <t>IEPC-5911-P-9828</t>
  </si>
  <si>
    <t>IEPC-5911-P-9829</t>
  </si>
  <si>
    <t>IEPC-5911-P-9830</t>
  </si>
  <si>
    <t>IEPC-5911-P-9831</t>
  </si>
  <si>
    <t>IEPC-5911-P-9832</t>
  </si>
  <si>
    <t>IEPC-5911-P-9833</t>
  </si>
  <si>
    <t>IEPC-5911-P-9834</t>
  </si>
  <si>
    <t>IEPC-5911-P-9835</t>
  </si>
  <si>
    <t>IEPC-5911-P-9836</t>
  </si>
  <si>
    <t>IEPC-5911-P-9837</t>
  </si>
  <si>
    <t>IEPC-5911-P-9838</t>
  </si>
  <si>
    <t>IEPC-5911-P-9839</t>
  </si>
  <si>
    <t>IEPC-5911-P-9840</t>
  </si>
  <si>
    <t>IEPC-5911-P-9841</t>
  </si>
  <si>
    <t>IEPC-5911-P-9842</t>
  </si>
  <si>
    <t>IEPC-5911-P-9843</t>
  </si>
  <si>
    <t>IEPC-5911-P-9844</t>
  </si>
  <si>
    <t>IEPC-5911-P-9845</t>
  </si>
  <si>
    <t>IEPC-5911-P-9846</t>
  </si>
  <si>
    <t>IEPC-5911-P-9847</t>
  </si>
  <si>
    <t>IEPC-5911-P-9848</t>
  </si>
  <si>
    <t>IEPC-5911-P-9849</t>
  </si>
  <si>
    <t>IEPC-5911-P-9850</t>
  </si>
  <si>
    <t>IEPC-5911-P-9851</t>
  </si>
  <si>
    <t>IEPC-5911-P-9852</t>
  </si>
  <si>
    <t>IEPC-5911-P-9853</t>
  </si>
  <si>
    <t>IEPC-5911-P-9854</t>
  </si>
  <si>
    <t>IEPC-5911-P-9855</t>
  </si>
  <si>
    <t>IEPC-5911-P-9856</t>
  </si>
  <si>
    <t>IEPC-5911-P-9857</t>
  </si>
  <si>
    <t>IEPC-5911-P-9858</t>
  </si>
  <si>
    <t>IEPC-5911-P-9859</t>
  </si>
  <si>
    <t>IEPC-5911-P-9860</t>
  </si>
  <si>
    <t>IEPC-5911-P-9861</t>
  </si>
  <si>
    <t>IEPC-5911-P-9862</t>
  </si>
  <si>
    <t>IEPC-5911-P-9863</t>
  </si>
  <si>
    <t>IEPC-5911-P-9864</t>
  </si>
  <si>
    <t>IEPC-5911-P-9865</t>
  </si>
  <si>
    <t>IEPC-5911-P-9866</t>
  </si>
  <si>
    <t>IEPC-5911-P-9867</t>
  </si>
  <si>
    <t>IEPC-5911-P-9868</t>
  </si>
  <si>
    <t>IEPC-5911-P-9869</t>
  </si>
  <si>
    <t>IEPC-5911-P-9870</t>
  </si>
  <si>
    <t>IEPC-5911-P-9871</t>
  </si>
  <si>
    <t>IEPC-5911-P-9872</t>
  </si>
  <si>
    <t>IEPC-5911-P-9873</t>
  </si>
  <si>
    <t>IEPC-5911-P-9874</t>
  </si>
  <si>
    <t>IEPC-5911-P-9875</t>
  </si>
  <si>
    <t>IEPC-5911-P-9876</t>
  </si>
  <si>
    <t>IEPC-5911-P-9877</t>
  </si>
  <si>
    <t>IEPC-5911-P-9878</t>
  </si>
  <si>
    <t>IEPC-5911-P-9879</t>
  </si>
  <si>
    <t>IEPC-5911-P-9880</t>
  </si>
  <si>
    <t>IEPC-5911-P-9881</t>
  </si>
  <si>
    <t>IEPC-5911-P-9882</t>
  </si>
  <si>
    <t>IEPC-5911-P-9883</t>
  </si>
  <si>
    <t>IEPC-5911-P-9884</t>
  </si>
  <si>
    <t>IEPC-5911-P-9885</t>
  </si>
  <si>
    <t>IEPC-5911-P-9886</t>
  </si>
  <si>
    <t>IEPC-5911-P-9887</t>
  </si>
  <si>
    <t>IEPC-5911-P-9888</t>
  </si>
  <si>
    <t>IEPC-5911-P-9889</t>
  </si>
  <si>
    <t>IEPC-5911-P-9890</t>
  </si>
  <si>
    <t>IEPC-5911-P-9891</t>
  </si>
  <si>
    <t>IEPC-5911-P-9892</t>
  </si>
  <si>
    <t>IEPC-5911-P-9893</t>
  </si>
  <si>
    <t>IEPC-5911-P-9894</t>
  </si>
  <si>
    <t>IEPC-5911-P-9895</t>
  </si>
  <si>
    <t>IEPC-5911-P-9896</t>
  </si>
  <si>
    <t>IEPC-5911-P-9897</t>
  </si>
  <si>
    <t>IEPC-5911-P-9898</t>
  </si>
  <si>
    <t>IEPC-5911-P-9899</t>
  </si>
  <si>
    <t>IEPC-5911-P-9900</t>
  </si>
  <si>
    <t>IEPC-5911-P-9901</t>
  </si>
  <si>
    <t>IEPC-5911-P-9902</t>
  </si>
  <si>
    <t>IEPC-5911-P-9903</t>
  </si>
  <si>
    <t>IEPC-5911-P-9904</t>
  </si>
  <si>
    <t>IEPC-5911-P-9905</t>
  </si>
  <si>
    <t>IEPC-5911-P-9906</t>
  </si>
  <si>
    <t>IEPC-5911-P-9907</t>
  </si>
  <si>
    <t>IEPC-5911-P-9908</t>
  </si>
  <si>
    <t>IEPC-5911-P-9909</t>
  </si>
  <si>
    <t>IEPC-5911-P-9910</t>
  </si>
  <si>
    <t>IEPC-5911-P-9911</t>
  </si>
  <si>
    <t>IEPC-5911-P-9912</t>
  </si>
  <si>
    <t>IEPC-5911-P-9913</t>
  </si>
  <si>
    <t>IEPC-5911-P-9914</t>
  </si>
  <si>
    <t>IEPC-5911-P-9915</t>
  </si>
  <si>
    <t>IEPC-5911-P-9916</t>
  </si>
  <si>
    <t>IEPC-5911-P-9917</t>
  </si>
  <si>
    <t>IEPC-5911-P-9918</t>
  </si>
  <si>
    <t>IEPC-5911-P-9919</t>
  </si>
  <si>
    <t>IEPC-5911-P-9920</t>
  </si>
  <si>
    <t>IEPC-5911-P-9921</t>
  </si>
  <si>
    <t>IEPC-5911-P-9922</t>
  </si>
  <si>
    <t>IEPC-5911-P-9923</t>
  </si>
  <si>
    <t>IEPC-5911-P-9924</t>
  </si>
  <si>
    <t>IEPC-5911-P-9925</t>
  </si>
  <si>
    <t>IEPC-5911-P-9926</t>
  </si>
  <si>
    <t>IEPC-5911-P-9927</t>
  </si>
  <si>
    <t>IEPC-5911-P-9928</t>
  </si>
  <si>
    <t>IEPC-5911-P-9929</t>
  </si>
  <si>
    <t>IEPC-5911-P-9930</t>
  </si>
  <si>
    <t>IEPC-5911-P-9931</t>
  </si>
  <si>
    <t>IEPC-5911-P-9932</t>
  </si>
  <si>
    <t>IEPC-5911-P-9933</t>
  </si>
  <si>
    <t>IEPC-5911-P-9934</t>
  </si>
  <si>
    <t>IEPC-5911-P-9935</t>
  </si>
  <si>
    <t>IEPC-5911-P-9936</t>
  </si>
  <si>
    <t>IEPC-5911-P-9937</t>
  </si>
  <si>
    <t>IEPC-5911-P-9938</t>
  </si>
  <si>
    <t>IEPC-5911-P-9939</t>
  </si>
  <si>
    <t>IEPC-5911-P-9940</t>
  </si>
  <si>
    <t>IEPC-5911-P-9941</t>
  </si>
  <si>
    <t>IEPC-5911-P-9942</t>
  </si>
  <si>
    <t>IEPC-5911-P-9943</t>
  </si>
  <si>
    <t>IEPC-5911-P-9944</t>
  </si>
  <si>
    <t>IEPC-5911-P-9945</t>
  </si>
  <si>
    <t>IEPC-5911-P-9946</t>
  </si>
  <si>
    <t>IEPC-5911-P-9947</t>
  </si>
  <si>
    <t>IEPC-5911-P-9948</t>
  </si>
  <si>
    <t>IEPC-5911-P-9949</t>
  </si>
  <si>
    <t>IEPC-5911-P-9950</t>
  </si>
  <si>
    <t>IEPC-5911-P-9951</t>
  </si>
  <si>
    <t>IEPC-5911-P-9952</t>
  </si>
  <si>
    <t>IEPC-5911-P-9953</t>
  </si>
  <si>
    <t>IEPC-5911-P-9954</t>
  </si>
  <si>
    <t>IEPC-5911-P-9955</t>
  </si>
  <si>
    <t>IEPC-5911-P-9956</t>
  </si>
  <si>
    <t>IEPC-5911-P-9957</t>
  </si>
  <si>
    <t>IEPC-5911-P-9958</t>
  </si>
  <si>
    <t>IEPC-5911-P-9959</t>
  </si>
  <si>
    <t>IEPC-5911-P-9960</t>
  </si>
  <si>
    <t>IEPC-5911-P-9961</t>
  </si>
  <si>
    <t>IEPC-5911-P-9962</t>
  </si>
  <si>
    <t>IEPC-5911-P-9963</t>
  </si>
  <si>
    <t>IEPC-5911-P-9964</t>
  </si>
  <si>
    <t>IEPC-5911-P-9965</t>
  </si>
  <si>
    <t>IEPC-5911-P-9966</t>
  </si>
  <si>
    <t>IEPC-5911-P-9967</t>
  </si>
  <si>
    <t>IEPC-5911-P-9968</t>
  </si>
  <si>
    <t>IEPC-5911-P-9969</t>
  </si>
  <si>
    <t>IEPC-5911-P-9970</t>
  </si>
  <si>
    <t>IEPC-5911-P-9971</t>
  </si>
  <si>
    <t>IEPC-5911-P-9972</t>
  </si>
  <si>
    <t>IEPC-5911-P-9973</t>
  </si>
  <si>
    <t>IEPC-5911-P-9974</t>
  </si>
  <si>
    <t>IEPC-5911-P-9975</t>
  </si>
  <si>
    <t>IEPC-5911-P-9976</t>
  </si>
  <si>
    <t>IEPC-5911-P-9977</t>
  </si>
  <si>
    <t>IEPC-5911-P-9978</t>
  </si>
  <si>
    <t>IEPC-5911-P-9979</t>
  </si>
  <si>
    <t>IEPC-5911-P-9980</t>
  </si>
  <si>
    <t>IEPC-5911-P-9981</t>
  </si>
  <si>
    <t>IEPC-5911-P-9982</t>
  </si>
  <si>
    <t>IEPC-5911-P-9983</t>
  </si>
  <si>
    <t>IEPC-5911-P-9984</t>
  </si>
  <si>
    <t>IEPC-5911-P-9985</t>
  </si>
  <si>
    <t>IEPC-5911-P-9986</t>
  </si>
  <si>
    <t>IEPC-5911-P-9987</t>
  </si>
  <si>
    <t>IEPC-5911-P-9988</t>
  </si>
  <si>
    <t>IEPC-5911-P-9989</t>
  </si>
  <si>
    <t>IEPC-5911-P-9990</t>
  </si>
  <si>
    <t>IEPC-5911-P-9991</t>
  </si>
  <si>
    <t>IEPC-5911-P-9992</t>
  </si>
  <si>
    <t>IEPC-5911-P-9993</t>
  </si>
  <si>
    <t>IEPC-5911-P-9994</t>
  </si>
  <si>
    <t>IEPC-5911-P-9995</t>
  </si>
  <si>
    <t>IEPC-5911-P-9996</t>
  </si>
  <si>
    <t>IEPC-5911-P-9997</t>
  </si>
  <si>
    <t>IEPC-5911-P-9998</t>
  </si>
  <si>
    <t>IEPC-5911-P-9999</t>
  </si>
  <si>
    <t>IEPC-5911-P-10000</t>
  </si>
  <si>
    <t>IEPC-5911-P-10001</t>
  </si>
  <si>
    <t>IEPC-5911-P-10002</t>
  </si>
  <si>
    <t>IEPC-5911-P-10003</t>
  </si>
  <si>
    <t>IEPC-5911-P-10004</t>
  </si>
  <si>
    <t>IEPC-5911-P-10005</t>
  </si>
  <si>
    <t>IEPC-5911-P-10006</t>
  </si>
  <si>
    <t>IEPC-5911-P-10007</t>
  </si>
  <si>
    <t>IEPC-5911-P-10008</t>
  </si>
  <si>
    <t>IEPC-5911-P-10009</t>
  </si>
  <si>
    <t>IEPC-5911-P-10010</t>
  </si>
  <si>
    <t>IEPC-5911-P-10011</t>
  </si>
  <si>
    <t>IEPC-5911-P-10012</t>
  </si>
  <si>
    <t>IEPC-5911-P-10013</t>
  </si>
  <si>
    <t>IEPC-5911-P-10014</t>
  </si>
  <si>
    <t>IEPC-5911-P-10015</t>
  </si>
  <si>
    <t>IEPC-5911-P-10016</t>
  </si>
  <si>
    <t>IEPC-5911-P-10017</t>
  </si>
  <si>
    <t>IEPC-5911-P-10018</t>
  </si>
  <si>
    <t>IEPC-5911-P-10019</t>
  </si>
  <si>
    <t>IEPC-5911-P-10020</t>
  </si>
  <si>
    <t>IEPC-5911-P-10021</t>
  </si>
  <si>
    <t>IEPC-5911-P-10022</t>
  </si>
  <si>
    <t>IEPC-5911-P-10023</t>
  </si>
  <si>
    <t>IEPC-5911-P-10024</t>
  </si>
  <si>
    <t>IEPC-5911-P-10025</t>
  </si>
  <si>
    <t>IEPC-5911-P-10026</t>
  </si>
  <si>
    <t>IEPC-5911-P-10027</t>
  </si>
  <si>
    <t>IEPC-5911-P-10028</t>
  </si>
  <si>
    <t>IEPC-5911-P-10029</t>
  </si>
  <si>
    <t>IEPC-5911-P-10030</t>
  </si>
  <si>
    <t>IEPC-5911-P-10031</t>
  </si>
  <si>
    <t>IEPC-5911-P-10032</t>
  </si>
  <si>
    <t>IEPC-5911-P-10033</t>
  </si>
  <si>
    <t>IEPC-5911-P-10034</t>
  </si>
  <si>
    <t>IEPC-5911-P-10035</t>
  </si>
  <si>
    <t>IEPC-5911-P-10036</t>
  </si>
  <si>
    <t>IEPC-5911-P-10037</t>
  </si>
  <si>
    <t>IEPC-5911-P-10038</t>
  </si>
  <si>
    <t>IEPC-5911-P-10039</t>
  </si>
  <si>
    <t>IEPC-5911-P-10040</t>
  </si>
  <si>
    <t>IEPC-5911-P-10041</t>
  </si>
  <si>
    <t>IEPC-5911-P-10042</t>
  </si>
  <si>
    <t>IEPC-5911-P-10043</t>
  </si>
  <si>
    <t>IEPC-5911-P-10044</t>
  </si>
  <si>
    <t>IEPC-5911-P-10045</t>
  </si>
  <si>
    <t>IEPC-5911-P-10046</t>
  </si>
  <si>
    <t>IEPC-5911-P-10047</t>
  </si>
  <si>
    <t>IEPC-5911-P-10048</t>
  </si>
  <si>
    <t>IEPC-5911-P-10049</t>
  </si>
  <si>
    <t>IEPC-5911-P-10050</t>
  </si>
  <si>
    <t>IEPC-5911-P-10051</t>
  </si>
  <si>
    <t>IEPC-5911-P-10052</t>
  </si>
  <si>
    <t>IEPC-5911-P-10053</t>
  </si>
  <si>
    <t>IEPC-5911-P-10054</t>
  </si>
  <si>
    <t>IEPC-5911-P-10055</t>
  </si>
  <si>
    <t>IEPC-5911-P-10056</t>
  </si>
  <si>
    <t>IEPC-5911-P-10057</t>
  </si>
  <si>
    <t>IEPC-5911-P-10058</t>
  </si>
  <si>
    <t>IEPC-5911-P-10059</t>
  </si>
  <si>
    <t>IEPC-5911-P-10060</t>
  </si>
  <si>
    <t>IEPC-5911-P-10061</t>
  </si>
  <si>
    <t>IEPC-5911-P-10062</t>
  </si>
  <si>
    <t>IEPC-5911-P-10063</t>
  </si>
  <si>
    <t>IEPC-5911-P-10064</t>
  </si>
  <si>
    <t>IEPC-5911-P-10065</t>
  </si>
  <si>
    <t>IEPC-5911-P-10066</t>
  </si>
  <si>
    <t>IEPC-5911-P-10067</t>
  </si>
  <si>
    <t>IEPC-5911-P-10068</t>
  </si>
  <si>
    <t>IEPC-5911-P-10069</t>
  </si>
  <si>
    <t>IEPC-5911-P-10070</t>
  </si>
  <si>
    <t>IEPC-5911-P-10071</t>
  </si>
  <si>
    <t>IEPC-5911-P-10072</t>
  </si>
  <si>
    <t>IEPC-5911-P-10073</t>
  </si>
  <si>
    <t>IEPC-5911-P-10074</t>
  </si>
  <si>
    <t>IEPC-5911-P-10075</t>
  </si>
  <si>
    <t>IEPC-5911-P-10076</t>
  </si>
  <si>
    <t>IEPC-5911-P-10077</t>
  </si>
  <si>
    <t>IEPC-5911-P-10078</t>
  </si>
  <si>
    <t>IEPC-5911-P-10079</t>
  </si>
  <si>
    <t>IEPC-5911-P-10080</t>
  </si>
  <si>
    <t>IEPC-5911-P-10081</t>
  </si>
  <si>
    <t>IEPC-5911-P-10082</t>
  </si>
  <si>
    <t>IEPC-5911-P-10083</t>
  </si>
  <si>
    <t>IEPC-5911-P-10084</t>
  </si>
  <si>
    <t>IEPC-5911-P-10085</t>
  </si>
  <si>
    <t>IEPC-5911-P-10086</t>
  </si>
  <si>
    <t>IEPC-5911-P-10087</t>
  </si>
  <si>
    <t>IEPC-5911-P-10088</t>
  </si>
  <si>
    <t>IEPC-5911-P-10089</t>
  </si>
  <si>
    <t>IEPC-5911-P-10090</t>
  </si>
  <si>
    <t>IEPC-5911-P-10091</t>
  </si>
  <si>
    <t>IEPC-5911-P-10092</t>
  </si>
  <si>
    <t>IEPC-5911-P-10093</t>
  </si>
  <si>
    <t>IEPC-5911-P-10094</t>
  </si>
  <si>
    <t>IEPC-5911-P-10095</t>
  </si>
  <si>
    <t>IEPC-5911-P-10096</t>
  </si>
  <si>
    <t>IEPC-5911-P-10097</t>
  </si>
  <si>
    <t>IEPC-5911-P-10098</t>
  </si>
  <si>
    <t>IEPC-5911-P-10099</t>
  </si>
  <si>
    <t>IEPC-5911-P-10100</t>
  </si>
  <si>
    <t>IEPC-5911-P-10101</t>
  </si>
  <si>
    <t>IEPC-5911-P-10102</t>
  </si>
  <si>
    <t>IEPC-5911-P-10103</t>
  </si>
  <si>
    <t>IEPC-5911-P-10104</t>
  </si>
  <si>
    <t>IEPC-5911-P-10105</t>
  </si>
  <si>
    <t>IEPC-5911-P-10106</t>
  </si>
  <si>
    <t>IEPC-5911-P-10107</t>
  </si>
  <si>
    <t>IEPC-5911-P-10108</t>
  </si>
  <si>
    <t>IEPC-5911-P-10109</t>
  </si>
  <si>
    <t>IEPC-5911-P-10110</t>
  </si>
  <si>
    <t>IEPC-5911-P-10111</t>
  </si>
  <si>
    <t>IEPC-5911-P-10112</t>
  </si>
  <si>
    <t>IEPC-5911-P-10113</t>
  </si>
  <si>
    <t>IEPC-5911-P-10114</t>
  </si>
  <si>
    <t>IEPC-5911-P-10115</t>
  </si>
  <si>
    <t>IEPC-5911-P-10116</t>
  </si>
  <si>
    <t>IEPC-5911-P-10117</t>
  </si>
  <si>
    <t>IEPC-5911-P-10118</t>
  </si>
  <si>
    <t>IEPC-5911-P-10119</t>
  </si>
  <si>
    <t>IEPC-5911-P-10120</t>
  </si>
  <si>
    <t>IEPC-5911-P-10121</t>
  </si>
  <si>
    <t>IEPC-5911-P-10122</t>
  </si>
  <si>
    <t>IEPC-5911-P-10123</t>
  </si>
  <si>
    <t>IEPC-5911-P-10124</t>
  </si>
  <si>
    <t>IEPC-5911-P-10125</t>
  </si>
  <si>
    <t>IEPC-5911-P-10126</t>
  </si>
  <si>
    <t>IEPC-5911-P-10127</t>
  </si>
  <si>
    <t>IEPC-5911-P-10128</t>
  </si>
  <si>
    <t>IEPC-5911-P-10129</t>
  </si>
  <si>
    <t>IEPC-5911-P-10130</t>
  </si>
  <si>
    <t>IEPC-5911-P-10131</t>
  </si>
  <si>
    <t>IEPC-5911-P-10132</t>
  </si>
  <si>
    <t>IEPC-5911-P-10133</t>
  </si>
  <si>
    <t>IEPC-5911-P-10134</t>
  </si>
  <si>
    <t>IEPC-5911-P-10135</t>
  </si>
  <si>
    <t>IEPC-5911-P-10136</t>
  </si>
  <si>
    <t>IEPC-5911-P-10137</t>
  </si>
  <si>
    <t>IEPC-5911-P-10138</t>
  </si>
  <si>
    <t>IEPC-5911-P-10139</t>
  </si>
  <si>
    <t>IEPC-5911-P-10140</t>
  </si>
  <si>
    <t>IEPC-5911-P-10141</t>
  </si>
  <si>
    <t>IEPC-5911-P-10142</t>
  </si>
  <si>
    <t>IEPC-5911-P-10143</t>
  </si>
  <si>
    <t>IEPC-5911-P-10144</t>
  </si>
  <si>
    <t>IEPC-5911-P-10145</t>
  </si>
  <si>
    <t>IEPC-5911-P-10146</t>
  </si>
  <si>
    <t>IEPC-5911-P-10147</t>
  </si>
  <si>
    <t>IEPC-5911-P-10148</t>
  </si>
  <si>
    <t>IEPC-5911-P-10149</t>
  </si>
  <si>
    <t>IEPC-5911-P-10150</t>
  </si>
  <si>
    <t>IEPC-5911-P-10151</t>
  </si>
  <si>
    <t>IEPC-5911-P-10152</t>
  </si>
  <si>
    <t>IEPC-5911-P-10153</t>
  </si>
  <si>
    <t>IEPC-5911-P-10154</t>
  </si>
  <si>
    <t>IEPC-5911-P-10155</t>
  </si>
  <si>
    <t>IEPC-5911-P-10156</t>
  </si>
  <si>
    <t>IEPC-5911-P-10157</t>
  </si>
  <si>
    <t>IEPC-5911-P-10158</t>
  </si>
  <si>
    <t>IEPC-5911-P-10159</t>
  </si>
  <si>
    <t>IEPC-5911-P-10160</t>
  </si>
  <si>
    <t>IEPC-5911-P-10161</t>
  </si>
  <si>
    <t>IEPC-5911-P-10162</t>
  </si>
  <si>
    <t>IEPC-5911-P-10163</t>
  </si>
  <si>
    <t>IEPC-5911-P-10164</t>
  </si>
  <si>
    <t>IEPC-5911-P-10165</t>
  </si>
  <si>
    <t>IEPC-5911-P-10166</t>
  </si>
  <si>
    <t>IEPC-5911-P-10167</t>
  </si>
  <si>
    <t>IEPC-5911-P-10168</t>
  </si>
  <si>
    <t>IEPC-5911-P-10169</t>
  </si>
  <si>
    <t>IEPC-5911-P-10170</t>
  </si>
  <si>
    <t>IEPC-5911-P-10171</t>
  </si>
  <si>
    <t>IEPC-5911-P-10172</t>
  </si>
  <si>
    <t>IEPC-5911-P-10173</t>
  </si>
  <si>
    <t>IEPC-5911-P-10174</t>
  </si>
  <si>
    <t>IEPC-5911-P-10175</t>
  </si>
  <si>
    <t>IEPC-5911-P-10176</t>
  </si>
  <si>
    <t>IEPC-5911-P-10177</t>
  </si>
  <si>
    <t>IEPC-5911-P-10178</t>
  </si>
  <si>
    <t>IEPC-5911-P-10179</t>
  </si>
  <si>
    <t>IEPC-5911-P-10180</t>
  </si>
  <si>
    <t>IEPC-5911-P-10181</t>
  </si>
  <si>
    <t>IEPC-5911-P-10182</t>
  </si>
  <si>
    <t>IEPC-5911-P-10183</t>
  </si>
  <si>
    <t>IEPC-5911-P-10184</t>
  </si>
  <si>
    <t>IEPC-5911-P-10185</t>
  </si>
  <si>
    <t>IEPC-5911-P-10186</t>
  </si>
  <si>
    <t>IEPC-5911-P-10187</t>
  </si>
  <si>
    <t>IEPC-5911-P-10188</t>
  </si>
  <si>
    <t>IEPC-5911-P-10189</t>
  </si>
  <si>
    <t>IEPC-5911-P-10190</t>
  </si>
  <si>
    <t>IEPC-5911-P-10191</t>
  </si>
  <si>
    <t>IEPC-5911-P-10192</t>
  </si>
  <si>
    <t>IEPC-5911-P-10193</t>
  </si>
  <si>
    <t>IEPC-5911-P-10194</t>
  </si>
  <si>
    <t>IEPC-5911-P-10195</t>
  </si>
  <si>
    <t>IEPC-5911-P-10196</t>
  </si>
  <si>
    <t>IEPC-5911-P-10197</t>
  </si>
  <si>
    <t>IEPC-5911-P-10198</t>
  </si>
  <si>
    <t>IEPC-5911-P-10199</t>
  </si>
  <si>
    <t>IEPC-5911-P-10200</t>
  </si>
  <si>
    <t>IEPC-5911-P-10201</t>
  </si>
  <si>
    <t>IEPC-5911-P-10202</t>
  </si>
  <si>
    <t>IEPC-5911-P-10203</t>
  </si>
  <si>
    <t>IEPC-5911-P-10204</t>
  </si>
  <si>
    <t>IEPC-5911-P-10205</t>
  </si>
  <si>
    <t>IEPC-5911-P-10206</t>
  </si>
  <si>
    <t>IEPC-5911-P-10207</t>
  </si>
  <si>
    <t>IEPC-5911-P-10208</t>
  </si>
  <si>
    <t>IEPC-5911-P-10209</t>
  </si>
  <si>
    <t>IEPC-5911-P-10210</t>
  </si>
  <si>
    <t>IEPC-5911-P-10211</t>
  </si>
  <si>
    <t>IEPC-5911-P-10212</t>
  </si>
  <si>
    <t>IEPC-5911-P-10213</t>
  </si>
  <si>
    <t>IEPC-5911-P-10214</t>
  </si>
  <si>
    <t>IEPC-5911-P-10215</t>
  </si>
  <si>
    <t>IEPC-5911-P-10216</t>
  </si>
  <si>
    <t>IEPC-5911-P-10217</t>
  </si>
  <si>
    <t>IEPC-5911-P-10218</t>
  </si>
  <si>
    <t>IEPC-5911-P-10219</t>
  </si>
  <si>
    <t>IEPC-5911-P-10220</t>
  </si>
  <si>
    <t>IEPC-5911-P-10221</t>
  </si>
  <si>
    <t>IEPC-5911-P-10222</t>
  </si>
  <si>
    <t>IEPC-5911-P-10223</t>
  </si>
  <si>
    <t>IEPC-5911-P-10224</t>
  </si>
  <si>
    <t>IEPC-5911-P-10225</t>
  </si>
  <si>
    <t>IEPC-5911-P-10226</t>
  </si>
  <si>
    <t>IEPC-5911-P-10227</t>
  </si>
  <si>
    <t>IEPC-5911-P-10228</t>
  </si>
  <si>
    <t>IEPC-5911-P-10229</t>
  </si>
  <si>
    <t>IEPC-5911-P-10230</t>
  </si>
  <si>
    <t>IEPC-5911-P-10231</t>
  </si>
  <si>
    <t>IEPC-5911-P-10232</t>
  </si>
  <si>
    <t>IEPC-5911-P-10233</t>
  </si>
  <si>
    <t>IEPC-5911-P-10234</t>
  </si>
  <si>
    <t>IEPC-5911-P-10235</t>
  </si>
  <si>
    <t>IEPC-5911-P-10236</t>
  </si>
  <si>
    <t>IEPC-5911-P-10237</t>
  </si>
  <si>
    <t>IEPC-5911-P-10238</t>
  </si>
  <si>
    <t>IEPC-5911-P-10239</t>
  </si>
  <si>
    <t>IEPC-5911-P-10240</t>
  </si>
  <si>
    <t>IEPC-5911-P-10241</t>
  </si>
  <si>
    <t>IEPC-5911-P-10242</t>
  </si>
  <si>
    <t>IEPC-5911-P-10243</t>
  </si>
  <si>
    <t>IEPC-5911-P-10244</t>
  </si>
  <si>
    <t>IEPC-5911-P-10245</t>
  </si>
  <si>
    <t>IEPC-5911-P-10246</t>
  </si>
  <si>
    <t>IEPC-5911-P-10247</t>
  </si>
  <si>
    <t>IEPC-5911-P-10248</t>
  </si>
  <si>
    <t>IEPC-5911-P-10249</t>
  </si>
  <si>
    <t>IEPC-5911-P-10250</t>
  </si>
  <si>
    <t>IEPC-5911-P-10251</t>
  </si>
  <si>
    <t>IEPC-5911-P-10252</t>
  </si>
  <si>
    <t>IEPC-5911-P-10253</t>
  </si>
  <si>
    <t>IEPC-5911-P-10254</t>
  </si>
  <si>
    <t>IEPC-5911-P-10255</t>
  </si>
  <si>
    <t>IEPC-5911-P-10256</t>
  </si>
  <si>
    <t>IEPC-5911-P-10257</t>
  </si>
  <si>
    <t>IEPC-5911-P-10258</t>
  </si>
  <si>
    <t>IEPC-5911-P-10259</t>
  </si>
  <si>
    <t>IEPC-5911-P-10260</t>
  </si>
  <si>
    <t>IEPC-5911-P-10261</t>
  </si>
  <si>
    <t>IEPC-5911-P-10262</t>
  </si>
  <si>
    <t>IEPC-5911-P-10263</t>
  </si>
  <si>
    <t>IEPC-5911-P-10264</t>
  </si>
  <si>
    <t>IEPC-5911-P-10265</t>
  </si>
  <si>
    <t>IEPC-5911-P-10266</t>
  </si>
  <si>
    <t>IEPC-5911-P-10267</t>
  </si>
  <si>
    <t>IEPC-5911-P-10268</t>
  </si>
  <si>
    <t>IEPC-5911-P-10269</t>
  </si>
  <si>
    <t>IEPC-5911-P-10270</t>
  </si>
  <si>
    <t>IEPC-5911-P-10271</t>
  </si>
  <si>
    <t>IEPC-5911-P-10272</t>
  </si>
  <si>
    <t>IEPC-5911-P-10273</t>
  </si>
  <si>
    <t>IEPC-5911-P-10274</t>
  </si>
  <si>
    <t>IEPC-5911-P-10275</t>
  </si>
  <si>
    <t>IEPC-5911-P-10276</t>
  </si>
  <si>
    <t>IEPC-5911-P-10277</t>
  </si>
  <si>
    <t>IEPC-5911-P-10278</t>
  </si>
  <si>
    <t>IEPC-5911-P-10279</t>
  </si>
  <si>
    <t>IEPC-5911-P-10280</t>
  </si>
  <si>
    <t>IEPC-5911-P-10281</t>
  </si>
  <si>
    <t>IEPC-5911-P-10282</t>
  </si>
  <si>
    <t>IEPC-5911-P-10283</t>
  </si>
  <si>
    <t>IEPC-5911-P-10284</t>
  </si>
  <si>
    <t>IEPC-5911-P-10285</t>
  </si>
  <si>
    <t>IEPC-5911-P-10286</t>
  </si>
  <si>
    <t>IEPC-5911-P-10287</t>
  </si>
  <si>
    <t>IEPC-5911-P-10288</t>
  </si>
  <si>
    <t>IEPC-5911-P-10289</t>
  </si>
  <si>
    <t>IEPC-5911-P-10290</t>
  </si>
  <si>
    <t>IEPC-5911-P-10291</t>
  </si>
  <si>
    <t>IEPC-5911-P-10292</t>
  </si>
  <si>
    <t>IEPC-5911-P-10293</t>
  </si>
  <si>
    <t>IEPC-5911-P-10294</t>
  </si>
  <si>
    <t>IEPC-5911-P-10295</t>
  </si>
  <si>
    <t>IEPC-5911-P-10296</t>
  </si>
  <si>
    <t>IEPC-5911-P-10297</t>
  </si>
  <si>
    <t>IEPC-5911-P-10298</t>
  </si>
  <si>
    <t>IEPC-5911-P-10299</t>
  </si>
  <si>
    <t>IEPC-5911-P-10300</t>
  </si>
  <si>
    <t>IEPC-5911-P-10301</t>
  </si>
  <si>
    <t>IEPC-5911-P-10302</t>
  </si>
  <si>
    <t>IEPC-5911-P-10303</t>
  </si>
  <si>
    <t>IEPC-5911-P-10304</t>
  </si>
  <si>
    <t>IEPC-5911-P-10305</t>
  </si>
  <si>
    <t>IEPC-5911-P-10306</t>
  </si>
  <si>
    <t>IEPC-5911-P-10307</t>
  </si>
  <si>
    <t>IEPC-5911-P-10308</t>
  </si>
  <si>
    <t>IEPC-5911-P-10309</t>
  </si>
  <si>
    <t>IEPC-5911-P-10310</t>
  </si>
  <si>
    <t>IEPC-5911-P-10311</t>
  </si>
  <si>
    <t>IEPC-5911-P-10312</t>
  </si>
  <si>
    <t>IEPC-5911-P-10313</t>
  </si>
  <si>
    <t>IEPC-5911-P-10314</t>
  </si>
  <si>
    <t>IEPC-5911-P-10315</t>
  </si>
  <si>
    <t>IEPC-5911-P-10316</t>
  </si>
  <si>
    <t>IEPC-5911-P-10317</t>
  </si>
  <si>
    <t>IEPC-5911-P-10318</t>
  </si>
  <si>
    <t>IEPC-5911-P-10319</t>
  </si>
  <si>
    <t>IEPC-5911-P-10320</t>
  </si>
  <si>
    <t>IEPC-5911-P-10321</t>
  </si>
  <si>
    <t>IEPC-5911-P-10322</t>
  </si>
  <si>
    <t>IEPC-5911-P-10323</t>
  </si>
  <si>
    <t>IEPC-5911-P-10324</t>
  </si>
  <si>
    <t>IEPC-5911-P-10325</t>
  </si>
  <si>
    <t>IEPC-5911-P-10326</t>
  </si>
  <si>
    <t>IEPC-5911-P-10327</t>
  </si>
  <si>
    <t>IEPC-5911-P-10328</t>
  </si>
  <si>
    <t>IEPC-5911-P-10329</t>
  </si>
  <si>
    <t>IEPC-5911-P-10330</t>
  </si>
  <si>
    <t>IEPC-5911-P-10331</t>
  </si>
  <si>
    <t>IEPC-5911-P-10332</t>
  </si>
  <si>
    <t>IEPC-5911-P-10333</t>
  </si>
  <si>
    <t>IEPC-5911-P-10334</t>
  </si>
  <si>
    <t>IEPC-5911-P-10335</t>
  </si>
  <si>
    <t>IEPC-5911-P-10336</t>
  </si>
  <si>
    <t>IEPC-5911-P-10337</t>
  </si>
  <si>
    <t>IEPC-5911-P-10338</t>
  </si>
  <si>
    <t>IEPC-5911-P-10339</t>
  </si>
  <si>
    <t>IEPC-5911-P-10340</t>
  </si>
  <si>
    <t>IEPC-5911-P-10341</t>
  </si>
  <si>
    <t>IEPC-5911-P-10342</t>
  </si>
  <si>
    <t>IEPC-5911-P-10343</t>
  </si>
  <si>
    <t>IEPC-5911-P-10344</t>
  </si>
  <si>
    <t>IEPC-5911-P-10345</t>
  </si>
  <si>
    <t>IEPC-5911-P-10346</t>
  </si>
  <si>
    <t>IEPC-5911-P-10347</t>
  </si>
  <si>
    <t>IEPC-5911-P-10348</t>
  </si>
  <si>
    <t>IEPC-5911-P-10349</t>
  </si>
  <si>
    <t>IEPC-5911-P-10350</t>
  </si>
  <si>
    <t>IEPC-5911-P-10351</t>
  </si>
  <si>
    <t>IEPC-5911-P-10352</t>
  </si>
  <si>
    <t>IEPC-5911-P-10353</t>
  </si>
  <si>
    <t>IEPC-5911-P-10354</t>
  </si>
  <si>
    <t>IEPC-5911-P-10355</t>
  </si>
  <si>
    <t>IEPC-5911-P-10356</t>
  </si>
  <si>
    <t>IEPC-5911-P-10357</t>
  </si>
  <si>
    <t>IEPC-5911-P-10358</t>
  </si>
  <si>
    <t>IEPC-5911-P-10359</t>
  </si>
  <si>
    <t>IEPC-5911-P-10360</t>
  </si>
  <si>
    <t>IEPC-5911-P-10361</t>
  </si>
  <si>
    <t>IEPC-5911-P-10362</t>
  </si>
  <si>
    <t>IEPC-5911-P-10363</t>
  </si>
  <si>
    <t>IEPC-5911-P-10364</t>
  </si>
  <si>
    <t>IEPC-5911-P-10365</t>
  </si>
  <si>
    <t>IEPC-5911-P-10366</t>
  </si>
  <si>
    <t>IEPC-5911-P-10367</t>
  </si>
  <si>
    <t>IEPC-5911-P-10368</t>
  </si>
  <si>
    <t>IEPC-5911-P-10369</t>
  </si>
  <si>
    <t>IEPC-5911-P-10370</t>
  </si>
  <si>
    <t>IEPC-5911-P-10371</t>
  </si>
  <si>
    <t>IEPC-5911-P-10372</t>
  </si>
  <si>
    <t>IEPC-5911-P-10373</t>
  </si>
  <si>
    <t>IEPC-5911-P-10374</t>
  </si>
  <si>
    <t>IEPC-5911-P-10375</t>
  </si>
  <si>
    <t>IEPC-5911-P-10376</t>
  </si>
  <si>
    <t>IEPC-5911-P-10377</t>
  </si>
  <si>
    <t>IEPC-5911-P-10378</t>
  </si>
  <si>
    <t>IEPC-5911-P-10379</t>
  </si>
  <si>
    <t>IEPC-5911-P-10380</t>
  </si>
  <si>
    <t>IEPC-5911-P-10381</t>
  </si>
  <si>
    <t>IEPC-5911-P-10382</t>
  </si>
  <si>
    <t>IEPC-5911-P-10383</t>
  </si>
  <si>
    <t>IEPC-5911-P-10384</t>
  </si>
  <si>
    <t>IEPC-5911-P-10385</t>
  </si>
  <si>
    <t>IEPC-5911-P-10386</t>
  </si>
  <si>
    <t>IEPC-5911-P-10387</t>
  </si>
  <si>
    <t>IEPC-5911-P-10388</t>
  </si>
  <si>
    <t>IEPC-5911-P-10389</t>
  </si>
  <si>
    <t>IEPC-5911-P-10390</t>
  </si>
  <si>
    <t>IEPC-5911-P-10391</t>
  </si>
  <si>
    <t>IEPC-5911-P-10392</t>
  </si>
  <si>
    <t>IEPC-5911-P-10393</t>
  </si>
  <si>
    <t>IEPC-5911-P-10394</t>
  </si>
  <si>
    <t>IEPC-5911-P-10395</t>
  </si>
  <si>
    <t>IEPC-5911-P-10396</t>
  </si>
  <si>
    <t>IEPC-5911-P-10397</t>
  </si>
  <si>
    <t>IEPC-5911-P-10398</t>
  </si>
  <si>
    <t>IEPC-5911-P-10399</t>
  </si>
  <si>
    <t>IEPC-5911-P-10400</t>
  </si>
  <si>
    <t>IEPC-5911-P-10401</t>
  </si>
  <si>
    <t>IEPC-5911-P-10402</t>
  </si>
  <si>
    <t>IEPC-5911-P-10403</t>
  </si>
  <si>
    <t>IEPC-5911-P-10404</t>
  </si>
  <si>
    <t>IEPC-5911-P-10405</t>
  </si>
  <si>
    <t>IEPC-5911-P-10406</t>
  </si>
  <si>
    <t>IEPC-5911-P-10407</t>
  </si>
  <si>
    <t>IEPC-5911-P-10408</t>
  </si>
  <si>
    <t>IEPC-5911-P-10409</t>
  </si>
  <si>
    <t>IEPC-5911-P-10410</t>
  </si>
  <si>
    <t>IEPC-5911-P-10411</t>
  </si>
  <si>
    <t>IEPC-5911-P-10412</t>
  </si>
  <si>
    <t>IEPC-5911-P-10413</t>
  </si>
  <si>
    <t>IEPC-5911-P-10414</t>
  </si>
  <si>
    <t>IEPC-5911-P-10415</t>
  </si>
  <si>
    <t>IEPC-5911-P-10416</t>
  </si>
  <si>
    <t>IEPC-5911-P-10417</t>
  </si>
  <si>
    <t>IEPC-5911-P-10418</t>
  </si>
  <si>
    <t>IEPC-5911-P-10419</t>
  </si>
  <si>
    <t>IEPC-5911-P-10420</t>
  </si>
  <si>
    <t>IEPC-5911-P-10421</t>
  </si>
  <si>
    <t>IEPC-5911-P-10422</t>
  </si>
  <si>
    <t>IEPC-5911-P-10423</t>
  </si>
  <si>
    <t>IEPC-5911-P-10424</t>
  </si>
  <si>
    <t>IEPC-5911-P-10425</t>
  </si>
  <si>
    <t>IEPC-5911-P-10426</t>
  </si>
  <si>
    <t>IEPC-5911-P-10427</t>
  </si>
  <si>
    <t>IEPC-5911-P-10428</t>
  </si>
  <si>
    <t>IEPC-5911-P-10429</t>
  </si>
  <si>
    <t>IEPC-5911-P-10430</t>
  </si>
  <si>
    <t>IEPC-5911-P-10431</t>
  </si>
  <si>
    <t>IEPC-5911-P-10432</t>
  </si>
  <si>
    <t>LICENCIA MAC</t>
  </si>
  <si>
    <t>IEPC-5911-P-10434</t>
  </si>
  <si>
    <t>LICENCIA WINDOWS 7 PROFASI</t>
  </si>
  <si>
    <t>IEPC-5911-P-10435</t>
  </si>
  <si>
    <t>IEPC-5911-P-10436</t>
  </si>
  <si>
    <t>IEPC-5911-P-10437</t>
  </si>
  <si>
    <t>IEPC-5911-P-10438</t>
  </si>
  <si>
    <t>IEPC-5911-P-10439</t>
  </si>
  <si>
    <t>IEPC-5911-P-10440</t>
  </si>
  <si>
    <t>IEPC-5911-P-10441</t>
  </si>
  <si>
    <t>IEPC-5911-P-10442</t>
  </si>
  <si>
    <t>IEPC-5911-P-10443</t>
  </si>
  <si>
    <t>IEPC-5911-P-10444</t>
  </si>
  <si>
    <t>IEPC-5911-P-10445</t>
  </si>
  <si>
    <t>IEPC-5911-P-10446</t>
  </si>
  <si>
    <t>IEPC-5911-P-10447</t>
  </si>
  <si>
    <t>IEPC-5911-P-10448</t>
  </si>
  <si>
    <t>IEPC-5911-P-10449</t>
  </si>
  <si>
    <t>IEPC-5911-P-10450</t>
  </si>
  <si>
    <t>IEPC-5911-P-10451</t>
  </si>
  <si>
    <t>IEPC-5911-P-10452</t>
  </si>
  <si>
    <t>IEPC-5911-P-10453</t>
  </si>
  <si>
    <t>IEPC-5911-P-10454</t>
  </si>
  <si>
    <t>IEPC-5911-P-10455</t>
  </si>
  <si>
    <t>IEPC-5911-P-10456</t>
  </si>
  <si>
    <t>IEPC-5911-P-10457</t>
  </si>
  <si>
    <t>IEPC-5911-P-10458</t>
  </si>
  <si>
    <t>IEPC-5911-P-10459</t>
  </si>
  <si>
    <t>IEPC-5911-P-10460</t>
  </si>
  <si>
    <t>IEPC-5911-P-10461</t>
  </si>
  <si>
    <t>IEPC-5911-P-10462</t>
  </si>
  <si>
    <t>IEPC-5911-P-10463</t>
  </si>
  <si>
    <t>IEPC-5911-P-10464</t>
  </si>
  <si>
    <t>IEPC-5911-P-10465</t>
  </si>
  <si>
    <t>IEPC-5911-P-10466</t>
  </si>
  <si>
    <t>IEPC-5911-P-10467</t>
  </si>
  <si>
    <t>IEPC-5911-P-10468</t>
  </si>
  <si>
    <t>IEPC-5911-P-10469</t>
  </si>
  <si>
    <t>IEPC-5911-P-10470</t>
  </si>
  <si>
    <t>IEPC-5911-P-10471</t>
  </si>
  <si>
    <t>IEPC-5911-P-10472</t>
  </si>
  <si>
    <t>IEPC-5911-P-10473</t>
  </si>
  <si>
    <t>IEPC-5911-P-10474</t>
  </si>
  <si>
    <t>IEPC-5911-P-10475</t>
  </si>
  <si>
    <t>IEPC-5911-P-10476</t>
  </si>
  <si>
    <t>IEPC-5911-P-10477</t>
  </si>
  <si>
    <t>IEPC-5911-P-10478</t>
  </si>
  <si>
    <t>IEPC-5911-P-10479</t>
  </si>
  <si>
    <t>IEPC-5911-P-10480</t>
  </si>
  <si>
    <t>IEPC-5911-P-10481</t>
  </si>
  <si>
    <t>IEPC-5911-P-10482</t>
  </si>
  <si>
    <t>IEPC-5911-P-10483</t>
  </si>
  <si>
    <t>IEPC-5911-P-10484</t>
  </si>
  <si>
    <t>IEPC-5911-P-10485</t>
  </si>
  <si>
    <t>IEPC-5911-P-10486</t>
  </si>
  <si>
    <t>IEPC-5911-P-10487</t>
  </si>
  <si>
    <t>IEPC-5911-P-10488</t>
  </si>
  <si>
    <t>IEPC-5911-P-10489</t>
  </si>
  <si>
    <t>IEPC-5911-P-10490</t>
  </si>
  <si>
    <t>IEPC-5911-P-10491</t>
  </si>
  <si>
    <t>IEPC-5911-P-10492</t>
  </si>
  <si>
    <t>IEPC-5911-P-10493</t>
  </si>
  <si>
    <t>IEPC-5911-P-10494</t>
  </si>
  <si>
    <t>IEPC-5911-P-10495</t>
  </si>
  <si>
    <t>IEPC-5911-P-10496</t>
  </si>
  <si>
    <t>IEPC-5911-P-10497</t>
  </si>
  <si>
    <t>IEPC-5911-P-10498</t>
  </si>
  <si>
    <t>IEPC-5911-P-10499</t>
  </si>
  <si>
    <t>IEPC-5911-P-10500</t>
  </si>
  <si>
    <t>IEPC-5911-P-10501</t>
  </si>
  <si>
    <t>IEPC-5911-P-10502</t>
  </si>
  <si>
    <t>IEPC-5911-P-10503</t>
  </si>
  <si>
    <t>IEPC-5911-P-10504</t>
  </si>
  <si>
    <t>IEPC-5911-P-10505</t>
  </si>
  <si>
    <t>IEPC-5911-P-10506</t>
  </si>
  <si>
    <t>IEPC-5911-P-10507</t>
  </si>
  <si>
    <t>IEPC-5911-P-10508</t>
  </si>
  <si>
    <t>IEPC-5911-P-10509</t>
  </si>
  <si>
    <t>IEPC-5911-P-10510</t>
  </si>
  <si>
    <t>IEPC-5911-P-10511</t>
  </si>
  <si>
    <t>IEPC-5911-P-10512</t>
  </si>
  <si>
    <t>IEPC-5911-P-10513</t>
  </si>
  <si>
    <t>IEPC-5911-P-10514</t>
  </si>
  <si>
    <t>IEPC-5911-P-10515</t>
  </si>
  <si>
    <t>IEPC-5911-P-10516</t>
  </si>
  <si>
    <t>IEPC-5911-P-10517</t>
  </si>
  <si>
    <t>IEPC-5911-P-10518</t>
  </si>
  <si>
    <t>IEPC-5911-P-10519</t>
  </si>
  <si>
    <t>IEPC-5911-P-10520</t>
  </si>
  <si>
    <t>IEPC-5911-P-10521</t>
  </si>
  <si>
    <t>IEPC-5911-P-10522</t>
  </si>
  <si>
    <t>IEPC-5911-P-10523</t>
  </si>
  <si>
    <t>IEPC-5911-P-10524</t>
  </si>
  <si>
    <t>IEPC-5911-P-10525</t>
  </si>
  <si>
    <t>IEPC-5911-P-10526</t>
  </si>
  <si>
    <t>IEPC-5911-P-10527</t>
  </si>
  <si>
    <t>IEPC-5911-P-10528</t>
  </si>
  <si>
    <t>IEPC-5911-P-10529</t>
  </si>
  <si>
    <t>IEPC-5911-P-10530</t>
  </si>
  <si>
    <t>IEPC-5911-P-10531</t>
  </si>
  <si>
    <t>IEPC-5911-P-10532</t>
  </si>
  <si>
    <t>IEPC-5911-P-10533</t>
  </si>
  <si>
    <t>IEPC-5911-P-10534</t>
  </si>
  <si>
    <t>IEPC-5911-P-10535</t>
  </si>
  <si>
    <t>IEPC-5911-P-10536</t>
  </si>
  <si>
    <t>IEPC-5911-P-10537</t>
  </si>
  <si>
    <t>IEPC-5911-P-10538</t>
  </si>
  <si>
    <t>IEPC-5911-P-10539</t>
  </si>
  <si>
    <t>IEPC-5911-P-10540</t>
  </si>
  <si>
    <t>IEPC-5911-P-10541</t>
  </si>
  <si>
    <t>IEPC-5911-P-10542</t>
  </si>
  <si>
    <t>IEPC-5911-P-10543</t>
  </si>
  <si>
    <t>IEPC-5911-P-10544</t>
  </si>
  <si>
    <t>IEPC-5911-P-10545</t>
  </si>
  <si>
    <t>IEPC-5911-P-10546</t>
  </si>
  <si>
    <t>IEPC-5911-P-10547</t>
  </si>
  <si>
    <t>IEPC-5911-P-10548</t>
  </si>
  <si>
    <t>IEPC-5911-P-10549</t>
  </si>
  <si>
    <t>IEPC-5911-P-10550</t>
  </si>
  <si>
    <t>IEPC-5911-P-10551</t>
  </si>
  <si>
    <t>IEPC-5911-P-10552</t>
  </si>
  <si>
    <t>IEPC-5911-P-10553</t>
  </si>
  <si>
    <t>IEPC-5911-P-10554</t>
  </si>
  <si>
    <t>IEPC-5911-P-10555</t>
  </si>
  <si>
    <t>IEPC-5911-P-10556</t>
  </si>
  <si>
    <t>IEPC-5911-P-10557</t>
  </si>
  <si>
    <t>IEPC-5911-P-10558</t>
  </si>
  <si>
    <t>IEPC-5911-P-10559</t>
  </si>
  <si>
    <t>IEPC-5911-P-10560</t>
  </si>
  <si>
    <t>IEPC-5911-P-10561</t>
  </si>
  <si>
    <t>IEPC-5911-P-10562</t>
  </si>
  <si>
    <t>IEPC-5911-P-10563</t>
  </si>
  <si>
    <t>IEPC-5911-P-10564</t>
  </si>
  <si>
    <t>IEPC-5911-P-10565</t>
  </si>
  <si>
    <t>IEPC-5911-P-10566</t>
  </si>
  <si>
    <t>IEPC-5911-P-10567</t>
  </si>
  <si>
    <t>IEPC-5911-P-10568</t>
  </si>
  <si>
    <t>IEPC-5911-P-10569</t>
  </si>
  <si>
    <t>IEPC-5911-P-10570</t>
  </si>
  <si>
    <t>IEPC-5911-P-10571</t>
  </si>
  <si>
    <t>IEPC-5911-P-10572</t>
  </si>
  <si>
    <t>IEPC-5911-P-10573</t>
  </si>
  <si>
    <t>IEPC-5911-P-10574</t>
  </si>
  <si>
    <t>IEPC-5911-P-10575</t>
  </si>
  <si>
    <t>IEPC-5911-P-10576</t>
  </si>
  <si>
    <t>IEPC-5911-P-10577</t>
  </si>
  <si>
    <t>IEPC-5911-P-10578</t>
  </si>
  <si>
    <t>IEPC-5911-P-10579</t>
  </si>
  <si>
    <t>IEPC-5911-P-10580</t>
  </si>
  <si>
    <t>IEPC-5911-P-10581</t>
  </si>
  <si>
    <t>IEPC-5911-P-10582</t>
  </si>
  <si>
    <t>IEPC-5911-P-10583</t>
  </si>
  <si>
    <t>IEPC-5911-P-10584</t>
  </si>
  <si>
    <t>IEPC-5911-P-10585</t>
  </si>
  <si>
    <t>IEPC-5911-P-10586</t>
  </si>
  <si>
    <t>IEPC-5911-P-10587</t>
  </si>
  <si>
    <t>IEPC-5911-P-10588</t>
  </si>
  <si>
    <t>IEPC-5911-P-10589</t>
  </si>
  <si>
    <t>IEPC-5911-P-10590</t>
  </si>
  <si>
    <t>IEPC-5911-P-10591</t>
  </si>
  <si>
    <t>IEPC-5911-P-10592</t>
  </si>
  <si>
    <t>IEPC-5911-P-10593</t>
  </si>
  <si>
    <t>IEPC-5911-P-10594</t>
  </si>
  <si>
    <t>IEPC-5911-P-10595</t>
  </si>
  <si>
    <t>IEPC-5911-P-10596</t>
  </si>
  <si>
    <t>IEPC-5911-P-10597</t>
  </si>
  <si>
    <t>IEPC-5911-P-10598</t>
  </si>
  <si>
    <t>IEPC-5911-P-10599</t>
  </si>
  <si>
    <t>IEPC-5911-P-10600</t>
  </si>
  <si>
    <t>IEPC-5911-P-10601</t>
  </si>
  <si>
    <t>IEPC-5911-P-10602</t>
  </si>
  <si>
    <t>IEPC-5911-P-10603</t>
  </si>
  <si>
    <t>IEPC-5911-P-10604</t>
  </si>
  <si>
    <t>IEPC-5911-P-10605</t>
  </si>
  <si>
    <t>IEPC-5911-P-10606</t>
  </si>
  <si>
    <t>IEPC-5911-P-10607</t>
  </si>
  <si>
    <t>IEPC-5911-P-10608</t>
  </si>
  <si>
    <t>IEPC-5911-P-10609</t>
  </si>
  <si>
    <t>IEPC-5911-P-10610</t>
  </si>
  <si>
    <t>IEPC-5911-P-10611</t>
  </si>
  <si>
    <t>IEPC-5911-P-10612</t>
  </si>
  <si>
    <t>IEPC-5911-P-10613</t>
  </si>
  <si>
    <t>IEPC-5911-P-10614</t>
  </si>
  <si>
    <t>IEPC-5911-P-10615</t>
  </si>
  <si>
    <t>IEPC-5911-P-10616</t>
  </si>
  <si>
    <t>IEPC-5911-P-10617</t>
  </si>
  <si>
    <t>IEPC-5911-P-10618</t>
  </si>
  <si>
    <t>IEPC-5911-P-10619</t>
  </si>
  <si>
    <t>IEPC-5911-P-10620</t>
  </si>
  <si>
    <t>IEPC-5911-P-10621</t>
  </si>
  <si>
    <t>IEPC-5911-P-10622</t>
  </si>
  <si>
    <t>IEPC-5911-P-10623</t>
  </si>
  <si>
    <t>IEPC-5911-P-10624</t>
  </si>
  <si>
    <t>IEPC-5911-P-10625</t>
  </si>
  <si>
    <t>IEPC-5911-P-10626</t>
  </si>
  <si>
    <t>IEPC-5911-P-10627</t>
  </si>
  <si>
    <t>IEPC-5911-P-10628</t>
  </si>
  <si>
    <t>IEPC-5911-P-10629</t>
  </si>
  <si>
    <t>IEPC-5911-P-10630</t>
  </si>
  <si>
    <t>IEPC-5911-P-10631</t>
  </si>
  <si>
    <t>IEPC-5911-P-10632</t>
  </si>
  <si>
    <t>IEPC-5911-P-10633</t>
  </si>
  <si>
    <t>IEPC-5911-P-10634</t>
  </si>
  <si>
    <t>IEPC-5911-P-10635</t>
  </si>
  <si>
    <t>IEPC-5911-P-10636</t>
  </si>
  <si>
    <t>IEPC-5911-P-10637</t>
  </si>
  <si>
    <t>IEPC-5911-P-10638</t>
  </si>
  <si>
    <t>IEPC-5911-P-10639</t>
  </si>
  <si>
    <t>IEPC-5911-P-10640</t>
  </si>
  <si>
    <t>IEPC-5911-P-10641</t>
  </si>
  <si>
    <t>IEPC-5911-P-10642</t>
  </si>
  <si>
    <t>IEPC-5911-P-10643</t>
  </si>
  <si>
    <t>IEPC-5911-P-10644</t>
  </si>
  <si>
    <t>IEPC-5911-P-10645</t>
  </si>
  <si>
    <t>IEPC-5911-P-10646</t>
  </si>
  <si>
    <t>IEPC-5911-P-10647</t>
  </si>
  <si>
    <t>IEPC-5911-P-10648</t>
  </si>
  <si>
    <t>IEPC-5911-P-10649</t>
  </si>
  <si>
    <t>IEPC-5911-P-10650</t>
  </si>
  <si>
    <t>IEPC-5911-P-10651</t>
  </si>
  <si>
    <t>IEPC-5911-P-10652</t>
  </si>
  <si>
    <t>IEPC-5911-P-10653</t>
  </si>
  <si>
    <t>IEPC-5911-P-10654</t>
  </si>
  <si>
    <t>IEPC-5911-P-10655</t>
  </si>
  <si>
    <t>IEPC-5911-P-10656</t>
  </si>
  <si>
    <t>IEPC-5911-P-10657</t>
  </si>
  <si>
    <t>IEPC-5911-P-10658</t>
  </si>
  <si>
    <t>IEPC-5911-P-10659</t>
  </si>
  <si>
    <t>IEPC-5911-P-10660</t>
  </si>
  <si>
    <t>IEPC-5911-P-10661</t>
  </si>
  <si>
    <t>IEPC-5911-P-10662</t>
  </si>
  <si>
    <t>IEPC-5911-P-10663</t>
  </si>
  <si>
    <t>IEPC-5911-P-10664</t>
  </si>
  <si>
    <t>IEPC-5911-P-10665</t>
  </si>
  <si>
    <t>IEPC-5911-P-10666</t>
  </si>
  <si>
    <t>IEPC-5911-P-10667</t>
  </si>
  <si>
    <t>IEPC-5911-P-10668</t>
  </si>
  <si>
    <t>IEPC-5911-P-10669</t>
  </si>
  <si>
    <t>IEPC-5911-P-10670</t>
  </si>
  <si>
    <t>IEPC-5911-P-10671</t>
  </si>
  <si>
    <t>IEPC-5911-P-10672</t>
  </si>
  <si>
    <t>IEPC-5911-P-10673</t>
  </si>
  <si>
    <t>IEPC-5911-P-10674</t>
  </si>
  <si>
    <t>IEPC-5911-P-10675</t>
  </si>
  <si>
    <t>IEPC-5911-P-10676</t>
  </si>
  <si>
    <t>IEPC-5911-P-10677</t>
  </si>
  <si>
    <t>IEPC-5911-P-10678</t>
  </si>
  <si>
    <t>IEPC-5911-P-10679</t>
  </si>
  <si>
    <t>IEPC-5911-P-10680</t>
  </si>
  <si>
    <t>IEPC-5911-P-10681</t>
  </si>
  <si>
    <t>IEPC-5911-P-10682</t>
  </si>
  <si>
    <t>IEPC-5911-P-10683</t>
  </si>
  <si>
    <t>IEPC-5911-P-10684</t>
  </si>
  <si>
    <t>IEPC-5911-P-10685</t>
  </si>
  <si>
    <t>IEPC-5911-P-10686</t>
  </si>
  <si>
    <t>IEPC-5911-P-10687</t>
  </si>
  <si>
    <t>IEPC-5911-P-10688</t>
  </si>
  <si>
    <t>IEPC-5911-P-10689</t>
  </si>
  <si>
    <t>IEPC-5911-P-10690</t>
  </si>
  <si>
    <t>IEPC-5911-P-10691</t>
  </si>
  <si>
    <t>IEPC-5911-P-10692</t>
  </si>
  <si>
    <t>IEPC-5911-P-10693</t>
  </si>
  <si>
    <t>IEPC-5911-P-10694</t>
  </si>
  <si>
    <t>IEPC-5911-P-10695</t>
  </si>
  <si>
    <t>IEPC-5911-P-10696</t>
  </si>
  <si>
    <t>IEPC-5911-P-10697</t>
  </si>
  <si>
    <t>IEPC-5911-P-10698</t>
  </si>
  <si>
    <t>IEPC-5911-P-10699</t>
  </si>
  <si>
    <t>IEPC-5911-P-10700</t>
  </si>
  <si>
    <t>IEPC-5911-P-10701</t>
  </si>
  <si>
    <t>IEPC-5911-P-10702</t>
  </si>
  <si>
    <t>IEPC-5911-P-10703</t>
  </si>
  <si>
    <t>IEPC-5911-P-10704</t>
  </si>
  <si>
    <t>IEPC-5911-P-10705</t>
  </si>
  <si>
    <t>IEPC-5911-P-10706</t>
  </si>
  <si>
    <t>IEPC-5911-P-10707</t>
  </si>
  <si>
    <t>IEPC-5911-P-10708</t>
  </si>
  <si>
    <t>IEPC-5911-P-10709</t>
  </si>
  <si>
    <t>IEPC-5911-P-10710</t>
  </si>
  <si>
    <t>IEPC-5911-P-10711</t>
  </si>
  <si>
    <t>IEPC-5911-P-10712</t>
  </si>
  <si>
    <t>IEPC-5911-P-10713</t>
  </si>
  <si>
    <t>IEPC-5911-P-10714</t>
  </si>
  <si>
    <t>IEPC-5911-P-10715</t>
  </si>
  <si>
    <t>IEPC-5911-P-10716</t>
  </si>
  <si>
    <t>IEPC-5911-P-10717</t>
  </si>
  <si>
    <t>IEPC-5911-P-10718</t>
  </si>
  <si>
    <t>IEPC-5911-P-10719</t>
  </si>
  <si>
    <t>IEPC-5911-P-10720</t>
  </si>
  <si>
    <t>IEPC-5911-P-10721</t>
  </si>
  <si>
    <t>IEPC-5911-P-10722</t>
  </si>
  <si>
    <t>IEPC-5911-P-10723</t>
  </si>
  <si>
    <t>IEPC-5911-P-10724</t>
  </si>
  <si>
    <t>IEPC-5911-P-10725</t>
  </si>
  <si>
    <t>IEPC-5911-P-10726</t>
  </si>
  <si>
    <t>IEPC-5911-P-10727</t>
  </si>
  <si>
    <t>IEPC-5911-P-10728</t>
  </si>
  <si>
    <t>IEPC-5911-P-10729</t>
  </si>
  <si>
    <t>IEPC-5911-P-10730</t>
  </si>
  <si>
    <t>IEPC-5911-P-10731</t>
  </si>
  <si>
    <t>IEPC-5911-P-10732</t>
  </si>
  <si>
    <t>IEPC-5911-P-10733</t>
  </si>
  <si>
    <t>IEPC-5911-P-10734</t>
  </si>
  <si>
    <t>IEPC-5911-P-10735</t>
  </si>
  <si>
    <t>IEPC-5911-P-10736</t>
  </si>
  <si>
    <t>IEPC-5911-P-10737</t>
  </si>
  <si>
    <t>IEPC-5911-P-10738</t>
  </si>
  <si>
    <t>IEPC-5911-P-10739</t>
  </si>
  <si>
    <t>IEPC-5911-P-10740</t>
  </si>
  <si>
    <t>IEPC-5911-P-10741</t>
  </si>
  <si>
    <t>IEPC-5911-P-10742</t>
  </si>
  <si>
    <t>IEPC-5911-P-10743</t>
  </si>
  <si>
    <t>IEPC-5911-P-10744</t>
  </si>
  <si>
    <t>IEPC-5911-P-10745</t>
  </si>
  <si>
    <t>IEPC-5911-P-10746</t>
  </si>
  <si>
    <t>IEPC-5911-P-10747</t>
  </si>
  <si>
    <t>IEPC-5911-P-10748</t>
  </si>
  <si>
    <t>IEPC-5911-P-10749</t>
  </si>
  <si>
    <t>IEPC-5911-P-10750</t>
  </si>
  <si>
    <t>IEPC-5911-P-10751</t>
  </si>
  <si>
    <t>IEPC-5911-P-10752</t>
  </si>
  <si>
    <t>IEPC-5911-P-10753</t>
  </si>
  <si>
    <t>IEPC-5911-P-10754</t>
  </si>
  <si>
    <t>IEPC-5911-P-10755</t>
  </si>
  <si>
    <t>IEPC-5911-P-10756</t>
  </si>
  <si>
    <t>IEPC-5911-P-10757</t>
  </si>
  <si>
    <t>IEPC-5911-P-10758</t>
  </si>
  <si>
    <t>IEPC-5911-P-10759</t>
  </si>
  <si>
    <t>IEPC-5911-P-10760</t>
  </si>
  <si>
    <t>IEPC-5911-P-10761</t>
  </si>
  <si>
    <t>IEPC-5911-P-10762</t>
  </si>
  <si>
    <t>IEPC-5911-P-10763</t>
  </si>
  <si>
    <t>IEPC-5911-P-10764</t>
  </si>
  <si>
    <t>IEPC-5911-P-10765</t>
  </si>
  <si>
    <t>IEPC-5911-P-10766</t>
  </si>
  <si>
    <t>IEPC-5911-P-10767</t>
  </si>
  <si>
    <t>IEPC-5911-P-10768</t>
  </si>
  <si>
    <t>IEPC-5911-P-10769</t>
  </si>
  <si>
    <t>IEPC-5911-P-10770</t>
  </si>
  <si>
    <t>IEPC-5911-P-10771</t>
  </si>
  <si>
    <t>IEPC-5911-P-10772</t>
  </si>
  <si>
    <t>IEPC-5911-P-10773</t>
  </si>
  <si>
    <t>IEPC-5911-P-10774</t>
  </si>
  <si>
    <t>IEPC-5911-P-10775</t>
  </si>
  <si>
    <t>IEPC-5911-P-10776</t>
  </si>
  <si>
    <t>IEPC-5911-P-10777</t>
  </si>
  <si>
    <t>IEPC-5911-P-10778</t>
  </si>
  <si>
    <t>IEPC-5911-P-10779</t>
  </si>
  <si>
    <t>IEPC-5911-P-10780</t>
  </si>
  <si>
    <t>IEPC-5911-P-10781</t>
  </si>
  <si>
    <t>IEPC-5911-P-10782</t>
  </si>
  <si>
    <t>IEPC-5911-P-10783</t>
  </si>
  <si>
    <t>IEPC-5911-P-10784</t>
  </si>
  <si>
    <t>IEPC-5911-P-10785</t>
  </si>
  <si>
    <t>IEPC-5911-P-10786</t>
  </si>
  <si>
    <t>IEPC-5911-P-10787</t>
  </si>
  <si>
    <t>IEPC-5911-P-10788</t>
  </si>
  <si>
    <t>IEPC-5911-P-10789</t>
  </si>
  <si>
    <t>IEPC-5911-P-10790</t>
  </si>
  <si>
    <t>IEPC-5911-P-10791</t>
  </si>
  <si>
    <t>IEPC-5911-P-10792</t>
  </si>
  <si>
    <t>IEPC-5911-P-10793</t>
  </si>
  <si>
    <t>IEPC-5911-P-10794</t>
  </si>
  <si>
    <t>IEPC-5911-P-10795</t>
  </si>
  <si>
    <t>IEPC-5911-P-10796</t>
  </si>
  <si>
    <t>IEPC-5911-P-10797</t>
  </si>
  <si>
    <t>IEPC-5911-P-10798</t>
  </si>
  <si>
    <t>IEPC-5911-P-10799</t>
  </si>
  <si>
    <t>IEPC-5911-P-10800</t>
  </si>
  <si>
    <t>IEPC-5911-P-10801</t>
  </si>
  <si>
    <t>IEPC-5911-P-10802</t>
  </si>
  <si>
    <t>IEPC-5911-P-10803</t>
  </si>
  <si>
    <t>IEPC-5911-P-10804</t>
  </si>
  <si>
    <t>IEPC-5911-P-10805</t>
  </si>
  <si>
    <t>IEPC-5911-P-10806</t>
  </si>
  <si>
    <t>IEPC-5911-P-10807</t>
  </si>
  <si>
    <t>IEPC-5911-P-10808</t>
  </si>
  <si>
    <t>IEPC-5911-P-10809</t>
  </si>
  <si>
    <t>IEPC-5911-P-10810</t>
  </si>
  <si>
    <t>IEPC-5911-P-10811</t>
  </si>
  <si>
    <t>IEPC-5911-P-10812</t>
  </si>
  <si>
    <t>IEPC-5911-P-10813</t>
  </si>
  <si>
    <t>IEPC-5911-P-10814</t>
  </si>
  <si>
    <t>IEPC-5911-P-10815</t>
  </si>
  <si>
    <t>IEPC-5911-P-10816</t>
  </si>
  <si>
    <t>IEPC-5911-P-10817</t>
  </si>
  <si>
    <t>IEPC-5911-P-10818</t>
  </si>
  <si>
    <t>IEPC-5911-P-10819</t>
  </si>
  <si>
    <t xml:space="preserve"> PROY. TELS. </t>
  </si>
  <si>
    <t>IEPC-5911-P-10820</t>
  </si>
  <si>
    <t>IEPC-5911-P-10821</t>
  </si>
  <si>
    <t>IEPC-5911-P-10822</t>
  </si>
  <si>
    <t>IEPC-5911-P-10823</t>
  </si>
  <si>
    <t>IEPC-5911-P-10824</t>
  </si>
  <si>
    <t>IEPC-5911-P-10825</t>
  </si>
  <si>
    <t>IEPC-5911-P-10826</t>
  </si>
  <si>
    <t>IEPC-5911-P-10827</t>
  </si>
  <si>
    <t>LICENCIA PROGRAMA NUCONT</t>
  </si>
  <si>
    <t>IEPC-5911-P-10828</t>
  </si>
  <si>
    <t>IEPC-5911-P-10830</t>
  </si>
  <si>
    <t>LICENCIAS VARIAS. F-11. AC02/C</t>
  </si>
  <si>
    <t>IEPC-5911-P-10831</t>
  </si>
  <si>
    <t>IEPC-5911-P-10832</t>
  </si>
  <si>
    <t>IEPC-5911-P-10833</t>
  </si>
  <si>
    <t>IEPC-5911-P-10834</t>
  </si>
  <si>
    <t>IEPC-5911-P-10835</t>
  </si>
  <si>
    <t>IEPC-5911-P-10836</t>
  </si>
  <si>
    <t>IEPC-5911-P-10837</t>
  </si>
  <si>
    <t>IEPC-5911-P-10838</t>
  </si>
  <si>
    <t>IEPC-5911-P-10839</t>
  </si>
  <si>
    <t>IEPC-5911-P-10840</t>
  </si>
  <si>
    <t>IEPC-5911-P-10841</t>
  </si>
  <si>
    <t>IEPC-5911-P-10842</t>
  </si>
  <si>
    <t>IEPC-5911-P-10843</t>
  </si>
  <si>
    <t>IEPC-5911-P-10844</t>
  </si>
  <si>
    <t>IEPC-5911-P-10845</t>
  </si>
  <si>
    <t>IEPC-5911-P-10846</t>
  </si>
  <si>
    <t>IEPC-5911-P-10847</t>
  </si>
  <si>
    <t>IEPC-5911-P-10848</t>
  </si>
  <si>
    <t>IEPC-5911-P-10849</t>
  </si>
  <si>
    <t>IEPC-5911-P-10850</t>
  </si>
  <si>
    <t>IEPC-5911-P-10851</t>
  </si>
  <si>
    <t>IEPC-5911-P-10852</t>
  </si>
  <si>
    <t>IEPC-5911-P-10853</t>
  </si>
  <si>
    <t>IEPC-5911-P-10854</t>
  </si>
  <si>
    <t>IEPC-5911-P-10855</t>
  </si>
  <si>
    <t>IEPC-5911-P-10856</t>
  </si>
  <si>
    <t>IEPC-5911-P-10857</t>
  </si>
  <si>
    <t>IEPC-5911-P-10858</t>
  </si>
  <si>
    <t>IEPC-5911-P-10859</t>
  </si>
  <si>
    <t>IEPC-5911-P-10860</t>
  </si>
  <si>
    <t>IEPC-5911-P-10861</t>
  </si>
  <si>
    <t>IEPC-5911-P-10862</t>
  </si>
  <si>
    <t>IEPC-5911-P-10863</t>
  </si>
  <si>
    <t>IEPC-5911-P-10864</t>
  </si>
  <si>
    <t>IEPC-5911-P-10865</t>
  </si>
  <si>
    <t>IEPC-5911-P-10866</t>
  </si>
  <si>
    <t>IEPC-5911-P-10867</t>
  </si>
  <si>
    <t>IEPC-5911-P-10868</t>
  </si>
  <si>
    <t>IEPC-5911-P-10869</t>
  </si>
  <si>
    <t>IEPC-5911-P-10870</t>
  </si>
  <si>
    <t>IEPC-5911-P-10871</t>
  </si>
  <si>
    <t>IEPC-5911-P-10872</t>
  </si>
  <si>
    <t>IEPC-5911-P-10873</t>
  </si>
  <si>
    <t>IEPC-5911-P-10874</t>
  </si>
  <si>
    <t>IEPC-5911-P-10875</t>
  </si>
  <si>
    <t>IEPC-5911-P-10876</t>
  </si>
  <si>
    <t>IEPC-5911-P-10877</t>
  </si>
  <si>
    <t>IEPC-5911-P-10878</t>
  </si>
  <si>
    <t>IEPC-5911-P-10879</t>
  </si>
  <si>
    <t>IEPC-5911-P-10880</t>
  </si>
  <si>
    <t>IEPC-5911-P-10881</t>
  </si>
  <si>
    <t>IEPC-5911-P-10882</t>
  </si>
  <si>
    <t>IEPC-5911-P-10883</t>
  </si>
  <si>
    <t>IEPC-5911-P-10884</t>
  </si>
  <si>
    <t>IEPC-5911-P-10885</t>
  </si>
  <si>
    <t>IEPC-5911-P-10886</t>
  </si>
  <si>
    <t>IEPC-5911-P-10887</t>
  </si>
  <si>
    <t>IEPC-5911-P-10888</t>
  </si>
  <si>
    <t>IEPC-5911-P-10889</t>
  </si>
  <si>
    <t>IEPC-5911-P-10890</t>
  </si>
  <si>
    <t>IEPC-5911-P-10891</t>
  </si>
  <si>
    <t>IEPC-5911-P-10892</t>
  </si>
  <si>
    <t>IEPC-5911-P-10893</t>
  </si>
  <si>
    <t>IEPC-5911-P-10894</t>
  </si>
  <si>
    <t>IEPC-5911-P-10895</t>
  </si>
  <si>
    <t>IEPC-5911-P-10896</t>
  </si>
  <si>
    <t>IEPC-5911-P-10897</t>
  </si>
  <si>
    <t>IEPC-5911-P-10898</t>
  </si>
  <si>
    <t>IEPC-5911-P-10899</t>
  </si>
  <si>
    <t>IEPC-5911-P-10900</t>
  </si>
  <si>
    <t>IEPC-5911-P-10901</t>
  </si>
  <si>
    <t>IEPC-5911-P-10902</t>
  </si>
  <si>
    <t>IEPC-5911-P-10903</t>
  </si>
  <si>
    <t>IEPC-5911-P-10904</t>
  </si>
  <si>
    <t>IEPC-5911-P-10905</t>
  </si>
  <si>
    <t>IEPC-5911-P-10906</t>
  </si>
  <si>
    <t>IEPC-5911-P-10907</t>
  </si>
  <si>
    <t>IEPC-5911-P-10908</t>
  </si>
  <si>
    <t>IEPC-5911-P-10909</t>
  </si>
  <si>
    <t>IEPC-5911-P-10910</t>
  </si>
  <si>
    <t>IEPC-5911-P-10911</t>
  </si>
  <si>
    <t>IEPC-5911-P-10912</t>
  </si>
  <si>
    <t>IEPC-5911-P-10913</t>
  </si>
  <si>
    <t>IEPC-5911-P-10914</t>
  </si>
  <si>
    <t>IEPC-5911-P-10915</t>
  </si>
  <si>
    <t>IEPC-5911-P-10916</t>
  </si>
  <si>
    <t>IEPC-5911-P-10917</t>
  </si>
  <si>
    <t>IEPC-5911-P-10918</t>
  </si>
  <si>
    <t>IEPC-5911-P-10919</t>
  </si>
  <si>
    <t>IEPC-5911-P-10920</t>
  </si>
  <si>
    <t>IEPC-5911-P-10921</t>
  </si>
  <si>
    <t>IEPC-5911-P-10922</t>
  </si>
  <si>
    <t>IEPC-5911-P-10923</t>
  </si>
  <si>
    <t>IEPC-5911-P-10924</t>
  </si>
  <si>
    <t>IEPC-5911-P-10925</t>
  </si>
  <si>
    <t>IEPC-5911-P-10926</t>
  </si>
  <si>
    <t>IEPC-5911-P-10927</t>
  </si>
  <si>
    <t>IEPC-5911-P-10928</t>
  </si>
  <si>
    <t>IEPC-5911-P-10929</t>
  </si>
  <si>
    <t>IEPC-5911-P-10930</t>
  </si>
  <si>
    <t>IEPC-5911-P-10931</t>
  </si>
  <si>
    <t>IEPC-5911-P-10932</t>
  </si>
  <si>
    <t>IEPC-5911-P-10933</t>
  </si>
  <si>
    <t>IEPC-5911-P-10934</t>
  </si>
  <si>
    <t>IEPC-5911-P-10935</t>
  </si>
  <si>
    <t>IEPC-5911-P-10936</t>
  </si>
  <si>
    <t>IEPC-5911-P-10937</t>
  </si>
  <si>
    <t>IEPC-5911-P-10938</t>
  </si>
  <si>
    <t>IEPC-5911-P-10939</t>
  </si>
  <si>
    <t>IEPC-5911-P-10940</t>
  </si>
  <si>
    <t>IEPC-5911-P-10941</t>
  </si>
  <si>
    <t>IEPC-5911-P-10942</t>
  </si>
  <si>
    <t>IEPC-5911-P-10943</t>
  </si>
  <si>
    <t>IEPC-5911-P-10944</t>
  </si>
  <si>
    <t>IEPC-5911-P-10945</t>
  </si>
  <si>
    <t>IEPC-5911-P-10946</t>
  </si>
  <si>
    <t>IEPC-5911-P-10947</t>
  </si>
  <si>
    <t>IEPC-5911-P-10948</t>
  </si>
  <si>
    <t>IEPC-5911-P-10949</t>
  </si>
  <si>
    <t>IEPC-5911-P-10950</t>
  </si>
  <si>
    <t>IEPC-5911-P-10951</t>
  </si>
  <si>
    <t>IEPC-5911-P-10952</t>
  </si>
  <si>
    <t>IEPC-5911-P-10953</t>
  </si>
  <si>
    <t>IEPC-5911-P-10954</t>
  </si>
  <si>
    <t>IEPC-5911-P-10955</t>
  </si>
  <si>
    <t>IEPC-5911-P-10956</t>
  </si>
  <si>
    <t>IEPC-5911-P-10957</t>
  </si>
  <si>
    <t>IEPC-5911-P-10958</t>
  </si>
  <si>
    <t>IEPC-5911-P-10959</t>
  </si>
  <si>
    <t>IEPC-5911-P-10960</t>
  </si>
  <si>
    <t>IEPC-5911-P-10961</t>
  </si>
  <si>
    <t>IEPC-5911-P-10962</t>
  </si>
  <si>
    <t>IEPC-5911-P-10963</t>
  </si>
  <si>
    <t>IEPC-5911-P-10964</t>
  </si>
  <si>
    <t>IEPC-5911-P-10965</t>
  </si>
  <si>
    <t>IEPC-5911-P-10966</t>
  </si>
  <si>
    <t>IEPC-5911-P-10967</t>
  </si>
  <si>
    <t>IEPC-5911-P-10968</t>
  </si>
  <si>
    <t>IEPC-5911-P-10969</t>
  </si>
  <si>
    <t>IEPC-5911-P-10970</t>
  </si>
  <si>
    <t>IEPC-5911-P-10971</t>
  </si>
  <si>
    <t>IEPC-5911-P-10972</t>
  </si>
  <si>
    <t>IEPC-5911-P-10973</t>
  </si>
  <si>
    <t>IEPC-5911-P-10974</t>
  </si>
  <si>
    <t>IEPC-5911-P-10975</t>
  </si>
  <si>
    <t>IEPC-5911-P-10976</t>
  </si>
  <si>
    <t>IEPC-5911-P-10977</t>
  </si>
  <si>
    <t>IEPC-5911-P-10978</t>
  </si>
  <si>
    <t>IEPC-5911-P-10979</t>
  </si>
  <si>
    <t>IEPC-5911-P-10980</t>
  </si>
  <si>
    <t>IEPC-5911-P-10981</t>
  </si>
  <si>
    <t>IEPC-5911-P-10982</t>
  </si>
  <si>
    <t>IEPC-5911-P-10983</t>
  </si>
  <si>
    <t>IEPC-5911-P-10984</t>
  </si>
  <si>
    <t>IEPC-5911-P-10985</t>
  </si>
  <si>
    <t>IEPC-5911-P-10986</t>
  </si>
  <si>
    <t>IEPC-5911-P-10987</t>
  </si>
  <si>
    <t>IEPC-5911-P-10988</t>
  </si>
  <si>
    <t>IEPC-5911-P-10989</t>
  </si>
  <si>
    <t>IEPC-5911-P-10990</t>
  </si>
  <si>
    <t>IEPC-5911-P-10991</t>
  </si>
  <si>
    <t>IEPC-5911-P-10992</t>
  </si>
  <si>
    <t>IEPC-5911-P-10993</t>
  </si>
  <si>
    <t>IEPC-5911-P-10994</t>
  </si>
  <si>
    <t>IEPC-5911-P-10995</t>
  </si>
  <si>
    <t>IEPC-5911-P-10996</t>
  </si>
  <si>
    <t>IEPC-5911-P-10997</t>
  </si>
  <si>
    <t>IEPC-5911-P-10998</t>
  </si>
  <si>
    <t>IEPC-5911-P-10999</t>
  </si>
  <si>
    <t>IEPC-5911-P-11000</t>
  </si>
  <si>
    <t>IEPC-5911-P-11001</t>
  </si>
  <si>
    <t>IEPC-5911-P-11002</t>
  </si>
  <si>
    <t>IEPC-5911-P-11003</t>
  </si>
  <si>
    <t>IEPC-5911-P-11004</t>
  </si>
  <si>
    <t>IEPC-5911-P-11005</t>
  </si>
  <si>
    <t>IEPC-5911-P-11006</t>
  </si>
  <si>
    <t>IEPC-5911-P-11007</t>
  </si>
  <si>
    <t>IEPC-5911-P-11008</t>
  </si>
  <si>
    <t>IEPC-5911-P-11009</t>
  </si>
  <si>
    <t>IEPC-5911-P-11010</t>
  </si>
  <si>
    <t>IEPC-5911-P-11011</t>
  </si>
  <si>
    <t>IEPC-5911-P-11012</t>
  </si>
  <si>
    <t>IEPC-5911-P-11013</t>
  </si>
  <si>
    <t>IEPC-5911-P-11014</t>
  </si>
  <si>
    <t>IEPC-5911-P-11015</t>
  </si>
  <si>
    <t>IEPC-5911-P-11016</t>
  </si>
  <si>
    <t>IEPC-5911-P-11017</t>
  </si>
  <si>
    <t>IEPC-5911-P-11018</t>
  </si>
  <si>
    <t>IEPC-5911-P-11019</t>
  </si>
  <si>
    <t>IEPC-5911-P-11020</t>
  </si>
  <si>
    <t>IEPC-5911-P-11024</t>
  </si>
  <si>
    <t>SOFTWARES PROJECT 2007 WIN32 E</t>
  </si>
  <si>
    <t>IEPC-5911-P-11025</t>
  </si>
  <si>
    <t>IEPC-5911-P-11026</t>
  </si>
  <si>
    <t>IEPC-5911-P-11028</t>
  </si>
  <si>
    <t>IEPC-5911-P-11029</t>
  </si>
  <si>
    <t>IEPC-5911-P-11030</t>
  </si>
  <si>
    <t>IEPC-5911-P-11031</t>
  </si>
  <si>
    <t>IEPC-5911-P-11032</t>
  </si>
  <si>
    <t>IEPC-5911-P-11033</t>
  </si>
  <si>
    <t>IEPC-5911-P-11034</t>
  </si>
  <si>
    <t>IEPC-5911-P-11035</t>
  </si>
  <si>
    <t>IEPC-5911-P-11036</t>
  </si>
  <si>
    <t>IEPC-5911-P-11037</t>
  </si>
  <si>
    <t>IEPC-5911-P-11038</t>
  </si>
  <si>
    <t>IEPC-5911-P-11039</t>
  </si>
  <si>
    <t>IEPC-5911-P-11040</t>
  </si>
  <si>
    <t>IEPC-5911-P-11041</t>
  </si>
  <si>
    <t>IEPC-5911-P-11042</t>
  </si>
  <si>
    <t>IEPC-5911-P-11043</t>
  </si>
  <si>
    <t>IEPC-5911-P-11044</t>
  </si>
  <si>
    <t>IEPC-5911-P-11045</t>
  </si>
  <si>
    <t>IEPC-5911-P-11046</t>
  </si>
  <si>
    <t>IEPC-5911-P-11047</t>
  </si>
  <si>
    <t>IEPC-5911-P-11048</t>
  </si>
  <si>
    <t>IEPC-5911-P-11049</t>
  </si>
  <si>
    <t>IEPC-5911-P-11050</t>
  </si>
  <si>
    <t>IEPC-5911-P-11051</t>
  </si>
  <si>
    <t>IEPC-5911-P-11052</t>
  </si>
  <si>
    <t>IEPC-5911-P-11053</t>
  </si>
  <si>
    <t>IEPC-5911-P-11054</t>
  </si>
  <si>
    <t>IEPC-5911-P-11055</t>
  </si>
  <si>
    <t>IEPC-5911-P-11056</t>
  </si>
  <si>
    <t>IEPC-5911-P-11057</t>
  </si>
  <si>
    <t>IEPC-5911-P-11058</t>
  </si>
  <si>
    <t>IEPC-5911-P-11059</t>
  </si>
  <si>
    <t>IEPC-5911-P-11060</t>
  </si>
  <si>
    <t>IEPC-5911-P-11061</t>
  </si>
  <si>
    <t>IEPC-5911-P-11062</t>
  </si>
  <si>
    <t>IEPC-5911-P-11063</t>
  </si>
  <si>
    <t>IEPC-5911-P-11064</t>
  </si>
  <si>
    <t>IEPC-5911-P-11065</t>
  </si>
  <si>
    <t>IEPC-5911-P-11066</t>
  </si>
  <si>
    <t>IEPC-5911-P-11067</t>
  </si>
  <si>
    <t>IEPC-5911-P-11068</t>
  </si>
  <si>
    <t>IEPC-5911-P-11069</t>
  </si>
  <si>
    <t>IEPC-5911-P-11070</t>
  </si>
  <si>
    <t>IEPC-5911-P-11071</t>
  </si>
  <si>
    <t>IEPC-5911-P-11072</t>
  </si>
  <si>
    <t>IEPC-5911-P-11073</t>
  </si>
  <si>
    <t>IEPC-5911-P-11074</t>
  </si>
  <si>
    <t>IEPC-5911-P-11075</t>
  </si>
  <si>
    <t>IEPC-5911-P-11076</t>
  </si>
  <si>
    <t>IEPC-5911-P-11077</t>
  </si>
  <si>
    <t>IEPC-5911-P-11078</t>
  </si>
  <si>
    <t>IEPC-5911-P-11079</t>
  </si>
  <si>
    <t>IEPC-5911-P-11080</t>
  </si>
  <si>
    <t>IEPC-5911-P-11081</t>
  </si>
  <si>
    <t>IEPC-5911-P-11082</t>
  </si>
  <si>
    <t>IEPC-5911-P-11083</t>
  </si>
  <si>
    <t>IEPC-5911-P-11084</t>
  </si>
  <si>
    <t>IEPC-5911-P-11085</t>
  </si>
  <si>
    <t>IEPC-5911-P-11086</t>
  </si>
  <si>
    <t>IEPC-5911-P-11087</t>
  </si>
  <si>
    <t>IEPC-5911-P-11088</t>
  </si>
  <si>
    <t>IEPC-5911-P-11089</t>
  </si>
  <si>
    <t>IEPC-5911-P-11090</t>
  </si>
  <si>
    <t>IEPC-5911-P-11091</t>
  </si>
  <si>
    <t>IEPC-5911-P-11092</t>
  </si>
  <si>
    <t>IEPC-5911-P-11093</t>
  </si>
  <si>
    <t>IEPC-5911-P-11094</t>
  </si>
  <si>
    <t>IEPC-5911-P-11095</t>
  </si>
  <si>
    <t>IEPC-5911-P-11096</t>
  </si>
  <si>
    <t>IEPC-5911-P-11097</t>
  </si>
  <si>
    <t>IEPC-5911-P-11098</t>
  </si>
  <si>
    <t>IEPC-5911-P-11099</t>
  </si>
  <si>
    <t>IEPC-5911-P-11100</t>
  </si>
  <si>
    <t>IEPC-5911-P-11101</t>
  </si>
  <si>
    <t>IEPC-5911-P-11102</t>
  </si>
  <si>
    <t>IEPC-5911-P-11103</t>
  </si>
  <si>
    <t>IEPC-5911-P-11104</t>
  </si>
  <si>
    <t>IEPC-5911-P-11105</t>
  </si>
  <si>
    <t>IEPC-5911-P-11106</t>
  </si>
  <si>
    <t>IEPC-5911-P-11107</t>
  </si>
  <si>
    <t>IEPC-5911-P-11108</t>
  </si>
  <si>
    <t>IEPC-5911-P-11109</t>
  </si>
  <si>
    <t>IEPC-5911-P-11110</t>
  </si>
  <si>
    <t>IEPC-5911-P-11111</t>
  </si>
  <si>
    <t>IEPC-5911-P-11112</t>
  </si>
  <si>
    <t>IEPC-5911-P-11113</t>
  </si>
  <si>
    <t>IEPC-5911-P-11114</t>
  </si>
  <si>
    <t>IEPC-5911-P-11115</t>
  </si>
  <si>
    <t>IEPC-5911-P-11116</t>
  </si>
  <si>
    <t>IEPC-5911-P-11117</t>
  </si>
  <si>
    <t>IEPC-5911-P-11118</t>
  </si>
  <si>
    <t>IEPC-5911-P-11119</t>
  </si>
  <si>
    <t>IEPC-5911-P-11120</t>
  </si>
  <si>
    <t>IEPC-5911-P-11121</t>
  </si>
  <si>
    <t>IEPC-5911-P-11122</t>
  </si>
  <si>
    <t>IEPC-5911-P-11123</t>
  </si>
  <si>
    <t>IEPC-5911-P-11124</t>
  </si>
  <si>
    <t>IEPC-5911-P-11125</t>
  </si>
  <si>
    <t>IEPC-5911-P-11126</t>
  </si>
  <si>
    <t>IEPC-5911-P-11127</t>
  </si>
  <si>
    <t>IEPC-5911-P-11128</t>
  </si>
  <si>
    <t>IEPC-5911-P-11129</t>
  </si>
  <si>
    <t>IEPC-5911-P-11130</t>
  </si>
  <si>
    <t>IEPC-5911-P-11131</t>
  </si>
  <si>
    <t>IEPC-5911-P-11132</t>
  </si>
  <si>
    <t>IEPC-5911-P-11133</t>
  </si>
  <si>
    <t>IEPC-5911-P-11134</t>
  </si>
  <si>
    <t>IEPC-5911-P-11135</t>
  </si>
  <si>
    <t>IEPC-5911-P-11136</t>
  </si>
  <si>
    <t>IEPC-5911-P-11137</t>
  </si>
  <si>
    <t>IEPC-5911-P-11138</t>
  </si>
  <si>
    <t>IEPC-5911-P-11139</t>
  </si>
  <si>
    <t>IEPC-5911-P-11140</t>
  </si>
  <si>
    <t>IEPC-5911-P-11141</t>
  </si>
  <si>
    <t>IEPC-5911-P-11142</t>
  </si>
  <si>
    <t>IEPC-5911-P-11143</t>
  </si>
  <si>
    <t>IEPC-5911-P-11144</t>
  </si>
  <si>
    <t>IEPC-5911-P-11145</t>
  </si>
  <si>
    <t>IEPC-5911-P-11146</t>
  </si>
  <si>
    <t>IEPC-5911-P-11147</t>
  </si>
  <si>
    <t>IEPC-5911-P-11148</t>
  </si>
  <si>
    <t>IEPC-5911-P-11149</t>
  </si>
  <si>
    <t>IEPC-5911-P-11150</t>
  </si>
  <si>
    <t>IEPC-5911-P-11151</t>
  </si>
  <si>
    <t>IEPC-5911-P-11152</t>
  </si>
  <si>
    <t>IEPC-5911-P-11153</t>
  </si>
  <si>
    <t>IEPC-5911-P-11154</t>
  </si>
  <si>
    <t>IEPC-5911-P-11155</t>
  </si>
  <si>
    <t>IEPC-5911-P-11156</t>
  </si>
  <si>
    <t>IEPC-5911-P-11157</t>
  </si>
  <si>
    <t>IEPC-5911-P-11158</t>
  </si>
  <si>
    <t>IEPC-5911-P-11159</t>
  </si>
  <si>
    <t>IEPC-5911-P-11160</t>
  </si>
  <si>
    <t>IEPC-5911-P-11161</t>
  </si>
  <si>
    <t>IEPC-5911-P-11162</t>
  </si>
  <si>
    <t>IEPC-5911-P-11163</t>
  </si>
  <si>
    <t>IEPC-5911-P-11164</t>
  </si>
  <si>
    <t>IEPC-5911-P-11165</t>
  </si>
  <si>
    <t>IEPC-5911-P-11166</t>
  </si>
  <si>
    <t>IEPC-5911-P-11167</t>
  </si>
  <si>
    <t>IEPC-5911-P-11168</t>
  </si>
  <si>
    <t>IEPC-5911-P-11169</t>
  </si>
  <si>
    <t>IEPC-5911-P-11170</t>
  </si>
  <si>
    <t>IEPC-5911-P-11171</t>
  </si>
  <si>
    <t>IEPC-5911-P-11172</t>
  </si>
  <si>
    <t>IEPC-5911-P-11173</t>
  </si>
  <si>
    <t>IEPC-5911-P-11174</t>
  </si>
  <si>
    <t>IEPC-5911-P-11175</t>
  </si>
  <si>
    <t>IEPC-5911-P-11176</t>
  </si>
  <si>
    <t>IEPC-5911-P-11177</t>
  </si>
  <si>
    <t>IEPC-5911-P-11178</t>
  </si>
  <si>
    <t>IEPC-5911-P-11179</t>
  </si>
  <si>
    <t>IEPC-5911-P-11180</t>
  </si>
  <si>
    <t>IEPC-5911-P-11181</t>
  </si>
  <si>
    <t>IEPC-5911-P-11182</t>
  </si>
  <si>
    <t>IEPC-5911-P-11183</t>
  </si>
  <si>
    <t>IEPC-5911-P-11184</t>
  </si>
  <si>
    <t>IEPC-5911-P-11185</t>
  </si>
  <si>
    <t>IEPC-5911-P-11186</t>
  </si>
  <si>
    <t>IEPC-5911-P-11187</t>
  </si>
  <si>
    <t>IEPC-5911-P-11188</t>
  </si>
  <si>
    <t>IEPC-5911-P-11189</t>
  </si>
  <si>
    <t>IEPC-5911-P-11190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</si>
</sst>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3" formatCode="_-* #,##0.00_-;\-* #,##0.00_-;_-* &quot;-&quot;??_-;_-@_-"/>
    <numFmt numFmtId="164" formatCode="_-* #,##0.00_-;\-* #,##0.00_-;_-* &quot;-&quot;??_-;_-@"/>
    <numFmt numFmtId="165" formatCode="_-* #,##0_-;\-* #,##0_-;_-* &quot;-&quot;??_-;_-@"/>
    <numFmt numFmtId="166" formatCode="_-&quot;$&quot;* #,##0.00_-;\-&quot;$&quot;* #,##0.00_-;_-&quot;$&quot;* &quot;-&quot;??_-;_-@"/>
    <numFmt numFmtId="167" formatCode="#,##0.00_ ;[Red]\-#,##0.00\ "/>
    <numFmt numFmtId="168" formatCode="_-* #,##0_-;\-* #,##0_-;_-* &quot;-&quot;??_-;_-@_-"/>
    <numFmt numFmtId="169" formatCode="#,##0.00000000"/>
  </numFmts>
  <fonts count="187">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10"/>
      <color rgb="FFFF0000"/>
      <name val="Arial"/>
      <family val="2"/>
    </font>
    <font>
      <sz val="10"/>
      <name val="Arial"/>
      <family val="2"/>
    </font>
    <font>
      <b/>
      <sz val="11"/>
      <color rgb="FF000000"/>
      <name val="Arial"/>
      <family val="2"/>
    </font>
    <font>
      <sz val="11"/>
      <name val="Calibri"/>
      <family val="2"/>
    </font>
    <font>
      <b/>
      <sz val="9"/>
      <color rgb="FF000000"/>
      <name val="Arial"/>
      <family val="2"/>
    </font>
    <font>
      <sz val="6"/>
      <name val="Arial"/>
      <family val="2"/>
    </font>
    <font>
      <b/>
      <sz val="11"/>
      <name val="Arial"/>
      <family val="2"/>
    </font>
    <font>
      <sz val="11"/>
      <color rgb="FF000000"/>
      <name val="Times New Roman"/>
      <family val="1"/>
    </font>
    <font>
      <sz val="11"/>
      <name val="Times New Roman"/>
      <family val="1"/>
    </font>
    <font>
      <b/>
      <sz val="9"/>
      <name val="Arial"/>
      <family val="2"/>
    </font>
    <font>
      <sz val="9"/>
      <color rgb="FF000000"/>
      <name val="Arial"/>
      <family val="2"/>
    </font>
    <font>
      <sz val="9"/>
      <name val="Arial"/>
      <family val="2"/>
    </font>
    <font>
      <b/>
      <sz val="9"/>
      <name val="Times New Roman"/>
      <family val="1"/>
    </font>
    <font>
      <sz val="9"/>
      <name val="Times New Roman"/>
      <family val="1"/>
    </font>
    <font>
      <sz val="11"/>
      <color rgb="FF000000"/>
      <name val="Calibri"/>
      <family val="2"/>
    </font>
    <font>
      <sz val="11"/>
      <color rgb="FF000000"/>
      <name val="Arial"/>
      <family val="2"/>
    </font>
    <font>
      <sz val="10"/>
      <name val="Times New Roman"/>
      <family val="1"/>
    </font>
    <font>
      <b/>
      <i/>
      <sz val="9"/>
      <name val="Times New Roman"/>
      <family val="1"/>
    </font>
    <font>
      <sz val="9"/>
      <color rgb="FFE36C09"/>
      <name val="Times New Roman"/>
      <family val="1"/>
    </font>
    <font>
      <b/>
      <sz val="10"/>
      <name val="Times New Roman"/>
      <family val="1"/>
    </font>
    <font>
      <b/>
      <sz val="10"/>
      <color rgb="FF0C0C0C"/>
      <name val="Times New Roman"/>
      <family val="1"/>
    </font>
    <font>
      <sz val="10"/>
      <color rgb="FFFF0000"/>
      <name val="Times New Roman"/>
      <family val="1"/>
    </font>
    <font>
      <sz val="11"/>
      <color indexed="8"/>
      <name val="Calibri"/>
      <family val="2"/>
      <scheme val="minor"/>
    </font>
    <font>
      <sz val="10"/>
      <color indexed="10"/>
      <name val="Arial"/>
      <family val="2"/>
    </font>
    <font>
      <sz val="10"/>
      <color indexed="8"/>
      <name val="Arial"/>
      <family val="2"/>
    </font>
    <font>
      <b/>
      <sz val="10"/>
      <color indexed="8"/>
      <name val="Arial"/>
      <family val="2"/>
    </font>
    <font>
      <b/>
      <sz val="10"/>
      <color indexed="10"/>
      <name val="Arial"/>
      <family val="2"/>
    </font>
    <font>
      <sz val="12"/>
      <color indexed="8"/>
      <name val="Arial"/>
      <family val="2"/>
    </font>
    <font>
      <i/>
      <sz val="12"/>
      <color indexed="12"/>
      <name val="Arial"/>
      <family val="2"/>
    </font>
    <font>
      <sz val="8"/>
      <name val="Calibri"/>
      <family val="2"/>
    </font>
    <font>
      <sz val="8"/>
      <name val="Calibri"/>
      <family val="2"/>
    </font>
    <font>
      <b/>
      <sz val="30"/>
      <color theme="1"/>
      <name val="Trebuchet MS"/>
      <family val="2"/>
    </font>
    <font>
      <sz val="11"/>
      <name val="Calibri"/>
      <family val="2"/>
    </font>
    <font>
      <b/>
      <sz val="11"/>
      <color indexed="8"/>
      <name val="Calibri"/>
      <family val="2"/>
      <scheme val="minor"/>
    </font>
    <font>
      <sz val="8"/>
      <color rgb="FF000000"/>
      <name val="Trebuchet MS"/>
      <family val="2"/>
    </font>
    <font>
      <b/>
      <sz val="11"/>
      <name val="Calibri"/>
      <family val="2"/>
    </font>
    <font>
      <sz val="11"/>
      <name val="Trebuchet MS"/>
      <family val="2"/>
    </font>
    <font>
      <sz val="11"/>
      <color theme="1"/>
      <name val="Trebuchet MS"/>
      <family val="2"/>
    </font>
    <font>
      <sz val="30"/>
      <color theme="1"/>
      <name val="Trebuchet MS"/>
      <family val="2"/>
    </font>
    <font>
      <b/>
      <sz val="11"/>
      <color rgb="FF000000"/>
      <name val="Trebuchet MS"/>
      <family val="2"/>
    </font>
    <font>
      <sz val="10"/>
      <name val="Trebuchet MS"/>
      <family val="2"/>
    </font>
    <font>
      <b/>
      <sz val="10"/>
      <color rgb="FF000000"/>
      <name val="Trebuchet MS"/>
      <family val="2"/>
    </font>
    <font>
      <b/>
      <sz val="8"/>
      <color rgb="FF000000"/>
      <name val="Trebuchet MS"/>
      <family val="2"/>
    </font>
    <font>
      <b/>
      <sz val="8"/>
      <name val="Trebuchet MS"/>
      <family val="2"/>
    </font>
    <font>
      <b/>
      <sz val="7"/>
      <name val="Trebuchet MS"/>
      <family val="2"/>
    </font>
    <font>
      <sz val="8"/>
      <name val="Trebuchet MS"/>
      <family val="2"/>
    </font>
    <font>
      <sz val="7"/>
      <name val="Trebuchet MS"/>
      <family val="2"/>
    </font>
    <font>
      <b/>
      <sz val="12"/>
      <color rgb="FF000000"/>
      <name val="Trebuchet MS"/>
      <family val="2"/>
    </font>
    <font>
      <b/>
      <sz val="9"/>
      <name val="Trebuchet MS"/>
      <family val="2"/>
    </font>
    <font>
      <sz val="9"/>
      <name val="Trebuchet MS"/>
      <family val="2"/>
    </font>
    <font>
      <b/>
      <sz val="9"/>
      <color theme="0"/>
      <name val="Trebuchet MS"/>
      <family val="2"/>
    </font>
    <font>
      <sz val="11"/>
      <color theme="0"/>
      <name val="Trebuchet MS"/>
      <family val="2"/>
    </font>
    <font>
      <b/>
      <sz val="20"/>
      <color theme="1"/>
      <name val="Trebuchet MS"/>
      <family val="2"/>
    </font>
    <font>
      <b/>
      <sz val="9"/>
      <color theme="0"/>
      <name val="Arial"/>
      <family val="2"/>
    </font>
    <font>
      <sz val="14"/>
      <color rgb="FF000000"/>
      <name val="Arial Black"/>
      <family val="2"/>
    </font>
    <font>
      <sz val="10"/>
      <color theme="1"/>
      <name val="Calibri"/>
      <family val="2"/>
      <scheme val="minor"/>
    </font>
    <font>
      <b/>
      <sz val="12"/>
      <color theme="1"/>
      <name val="Arial"/>
      <family val="2"/>
    </font>
    <font>
      <b/>
      <sz val="10"/>
      <color theme="1"/>
      <name val="Arial"/>
      <family val="2"/>
    </font>
    <font>
      <b/>
      <vertAlign val="superscript"/>
      <sz val="10"/>
      <color theme="1"/>
      <name val="Arial"/>
      <family val="2"/>
    </font>
    <font>
      <sz val="10"/>
      <color theme="1"/>
      <name val="Arial"/>
      <family val="2"/>
    </font>
    <font>
      <b/>
      <sz val="10"/>
      <color theme="1"/>
      <name val="Tahoma"/>
      <family val="2"/>
    </font>
    <font>
      <sz val="10"/>
      <color theme="1"/>
      <name val="Tahoma"/>
      <family val="2"/>
    </font>
    <font>
      <vertAlign val="superscript"/>
      <sz val="10"/>
      <color theme="1"/>
      <name val="Arial"/>
      <family val="2"/>
    </font>
    <font>
      <b/>
      <sz val="6"/>
      <color theme="1"/>
      <name val="Arial"/>
      <family val="2"/>
    </font>
    <font>
      <vertAlign val="superscript"/>
      <sz val="6"/>
      <color theme="1"/>
      <name val="Arial"/>
      <family val="2"/>
    </font>
    <font>
      <b/>
      <sz val="10"/>
      <color theme="1"/>
      <name val="Calibri"/>
      <family val="2"/>
      <scheme val="minor"/>
    </font>
    <font>
      <sz val="6"/>
      <color theme="1"/>
      <name val="Calibri"/>
      <family val="2"/>
      <scheme val="minor"/>
    </font>
    <font>
      <sz val="12"/>
      <color theme="1"/>
      <name val="Arial"/>
      <family val="2"/>
    </font>
    <font>
      <sz val="12"/>
      <name val="Calibri"/>
      <family val="2"/>
    </font>
    <font>
      <sz val="8"/>
      <color rgb="FF000000"/>
      <name val="Times New Roman"/>
      <family val="1"/>
    </font>
    <font>
      <sz val="11"/>
      <name val="Calibri"/>
      <family val="2"/>
    </font>
    <font>
      <b/>
      <sz val="11"/>
      <color theme="0"/>
      <name val="Trebuchet MS"/>
      <family val="2"/>
    </font>
    <font>
      <sz val="11"/>
      <name val="Calibri"/>
      <family val="2"/>
    </font>
    <font>
      <sz val="10"/>
      <color rgb="FF000000"/>
      <name val="Arial Black"/>
      <family val="2"/>
    </font>
    <font>
      <sz val="8"/>
      <color indexed="8"/>
      <name val="Arial"/>
      <family val="2"/>
    </font>
    <font>
      <sz val="8"/>
      <color rgb="FF000000"/>
      <name val="Arial"/>
      <family val="2"/>
    </font>
    <font>
      <sz val="11"/>
      <color theme="0"/>
      <name val="Calibri"/>
      <family val="2"/>
    </font>
    <font>
      <b/>
      <i/>
      <sz val="11"/>
      <name val="Calibri"/>
      <family val="2"/>
    </font>
    <font>
      <sz val="10"/>
      <color rgb="FF000000"/>
      <name val="Trebuchet MS"/>
      <family val="2"/>
    </font>
    <font>
      <sz val="11"/>
      <name val="Trebuchet MS"/>
      <family val="2"/>
    </font>
    <font>
      <sz val="10"/>
      <color rgb="FF000000"/>
      <name val="Calibri"/>
      <family val="2"/>
    </font>
    <font>
      <sz val="10"/>
      <name val="Calibri"/>
      <family val="2"/>
    </font>
    <font>
      <b/>
      <sz val="10"/>
      <color rgb="FFFFFFFF"/>
      <name val="Calibri"/>
      <family val="2"/>
    </font>
    <font>
      <b/>
      <sz val="8"/>
      <color rgb="FFFFFFFF"/>
      <name val="Calibri"/>
      <family val="2"/>
    </font>
    <font>
      <sz val="11"/>
      <color rgb="FF000000"/>
      <name val="Trebuchet MS"/>
      <family val="2"/>
    </font>
    <font>
      <sz val="14"/>
      <color rgb="FF000000"/>
      <name val="Trebuchet MS"/>
      <family val="2"/>
    </font>
    <font>
      <b/>
      <sz val="10"/>
      <color theme="0"/>
      <name val="Arial"/>
      <family val="2"/>
    </font>
    <font>
      <b/>
      <sz val="8"/>
      <color theme="0"/>
      <name val="Trebuchet MS"/>
      <family val="2"/>
    </font>
    <font>
      <b/>
      <sz val="9"/>
      <color theme="1"/>
      <name val="Arial"/>
      <family val="2"/>
    </font>
    <font>
      <sz val="9"/>
      <color theme="1"/>
      <name val="Arial"/>
      <family val="2"/>
    </font>
    <font>
      <sz val="10"/>
      <color rgb="FF222222"/>
      <name val="Calibri"/>
      <family val="2"/>
    </font>
    <font>
      <sz val="11"/>
      <color rgb="FF000000"/>
      <name val="Aptos Narrow"/>
      <family val="2"/>
    </font>
    <font>
      <b/>
      <sz val="10"/>
      <color rgb="FF000000"/>
      <name val="Tahoma"/>
      <family val="2"/>
    </font>
    <font>
      <sz val="8"/>
      <name val="Calibri"/>
      <family val="2"/>
    </font>
    <font>
      <i/>
      <sz val="8"/>
      <color rgb="FF000000"/>
      <name val="Arial"/>
      <family val="2"/>
    </font>
    <font>
      <i/>
      <sz val="11"/>
      <name val="Calibri"/>
      <family val="2"/>
    </font>
    <font>
      <b/>
      <sz val="10"/>
      <color rgb="FFFFFFFF"/>
      <name val="Arial"/>
      <family val="2"/>
    </font>
    <font>
      <b/>
      <vertAlign val="superscript"/>
      <sz val="10"/>
      <color rgb="FFFFFFFF"/>
      <name val="Arial"/>
      <family val="2"/>
    </font>
    <font>
      <b/>
      <sz val="8"/>
      <color indexed="8"/>
      <name val="Arial"/>
      <family val="2"/>
    </font>
    <font>
      <b/>
      <sz val="8"/>
      <color rgb="FF000000"/>
      <name val="Arial"/>
      <family val="2"/>
    </font>
    <font>
      <b/>
      <i/>
      <sz val="11"/>
      <name val="Calibri"/>
      <family val="2"/>
    </font>
    <font>
      <b/>
      <i/>
      <sz val="8"/>
      <color rgb="FF000000"/>
      <name val="Arial"/>
      <family val="2"/>
    </font>
    <font>
      <b/>
      <i/>
      <sz val="10"/>
      <color indexed="8"/>
      <name val="Arial"/>
      <family val="2"/>
    </font>
    <font>
      <i/>
      <sz val="12"/>
      <color rgb="FF0000FF"/>
      <name val="Arial"/>
      <family val="2"/>
    </font>
    <font>
      <sz val="12"/>
      <color rgb="FF000000"/>
      <name val="Arial"/>
      <family val="2"/>
    </font>
    <font>
      <sz val="8"/>
      <color rgb="FFFF0000"/>
      <name val="Arial"/>
      <family val="2"/>
    </font>
    <font>
      <b/>
      <sz val="8"/>
      <color rgb="FFFF0000"/>
      <name val="Arial"/>
      <family val="2"/>
    </font>
    <font>
      <sz val="6"/>
      <color rgb="FF000000"/>
      <name val="Arial"/>
      <family val="2"/>
    </font>
    <font>
      <sz val="8"/>
      <color rgb="FF000000"/>
      <name val="Aptos Narrow"/>
      <family val="2"/>
    </font>
    <font>
      <sz val="8"/>
      <name val="Calibri"/>
      <family val="2"/>
    </font>
    <font>
      <b/>
      <sz val="11"/>
      <name val="Calibri"/>
      <family val="2"/>
    </font>
    <font>
      <b/>
      <sz val="8"/>
      <color rgb="FF000000"/>
      <name val="Aptos Narrow"/>
      <family val="2"/>
    </font>
    <font>
      <b/>
      <sz val="11"/>
      <name val="Trebuchet MS"/>
      <family val="2"/>
    </font>
    <font>
      <sz val="9"/>
      <name val="Calibri"/>
      <family val="2"/>
      <scheme val="minor"/>
    </font>
    <font>
      <b/>
      <sz val="12"/>
      <name val="Calibri"/>
      <family val="2"/>
    </font>
    <font>
      <sz val="12"/>
      <name val="Calibri"/>
      <family val="2"/>
    </font>
    <font>
      <b/>
      <sz val="12"/>
      <color theme="0"/>
      <name val="Calibri"/>
      <family val="2"/>
    </font>
    <font>
      <sz val="11"/>
      <color rgb="FF006100"/>
      <name val="Calibri"/>
      <family val="2"/>
      <scheme val="minor"/>
    </font>
    <font>
      <sz val="11"/>
      <color rgb="FFFF0000"/>
      <name val="Calibri"/>
      <family val="2"/>
      <scheme val="minor"/>
    </font>
    <font>
      <sz val="11"/>
      <color theme="1"/>
      <name val="Calibri"/>
      <family val="2"/>
    </font>
    <font>
      <b/>
      <sz val="9"/>
      <color rgb="FF000000"/>
      <name val="Trebuchet MS"/>
      <family val="2"/>
    </font>
    <font>
      <sz val="12"/>
      <name val="Trebuchet MS Bold Italic"/>
    </font>
    <font>
      <b/>
      <sz val="10"/>
      <color theme="0"/>
      <name val="Trebuchet MS"/>
      <family val="2"/>
    </font>
    <font>
      <b/>
      <sz val="9"/>
      <color theme="0"/>
      <name val="Calibri"/>
      <family val="2"/>
    </font>
    <font>
      <b/>
      <sz val="11"/>
      <color theme="0"/>
      <name val="Calibri"/>
      <family val="2"/>
    </font>
    <font>
      <b/>
      <sz val="11"/>
      <color rgb="FF000000"/>
      <name val="Calibri"/>
      <family val="2"/>
    </font>
    <font>
      <b/>
      <i/>
      <sz val="9"/>
      <color rgb="FF000000"/>
      <name val="Trebuchet MS"/>
      <family val="2"/>
    </font>
    <font>
      <b/>
      <i/>
      <sz val="11"/>
      <color rgb="FF000000"/>
      <name val="Trebuchet MS"/>
      <family val="2"/>
    </font>
    <font>
      <sz val="11"/>
      <color rgb="FFFF0000"/>
      <name val="Trebuchet MS"/>
      <family val="2"/>
    </font>
    <font>
      <b/>
      <sz val="11"/>
      <color theme="1"/>
      <name val="Calibri"/>
      <family val="2"/>
    </font>
    <font>
      <b/>
      <sz val="9"/>
      <color theme="1"/>
      <name val="Calibri"/>
      <family val="2"/>
      <scheme val="minor"/>
    </font>
    <font>
      <sz val="11"/>
      <color rgb="FF000000"/>
      <name val="Calibri"/>
      <family val="2"/>
      <scheme val="minor"/>
    </font>
    <font>
      <sz val="9"/>
      <color theme="1"/>
      <name val="Calibri"/>
      <family val="2"/>
      <scheme val="minor"/>
    </font>
    <font>
      <sz val="11"/>
      <name val="Calibri"/>
      <family val="2"/>
    </font>
    <font>
      <b/>
      <sz val="11"/>
      <color rgb="FFFFFFFF"/>
      <name val="Calibri"/>
      <family val="2"/>
    </font>
    <font>
      <sz val="11"/>
      <name val="Arial"/>
      <family val="2"/>
    </font>
    <font>
      <b/>
      <sz val="9"/>
      <color rgb="FFFFFFFF"/>
      <name val="Arial"/>
      <family val="2"/>
    </font>
    <font>
      <sz val="11"/>
      <color rgb="FF00788E"/>
      <name val="Calibri"/>
      <family val="2"/>
    </font>
    <font>
      <sz val="10"/>
      <name val="Lucida Sans Unicode"/>
      <family val="2"/>
    </font>
    <font>
      <sz val="11"/>
      <color rgb="FF33CCCC"/>
      <name val="Calibri"/>
      <family val="2"/>
    </font>
    <font>
      <b/>
      <sz val="11"/>
      <color theme="0"/>
      <name val="Calibri"/>
      <family val="2"/>
      <scheme val="minor"/>
    </font>
    <font>
      <b/>
      <sz val="11"/>
      <color theme="1"/>
      <name val="Calibri"/>
      <family val="2"/>
      <scheme val="minor"/>
    </font>
    <font>
      <b/>
      <sz val="14"/>
      <name val="Calibri"/>
      <family val="2"/>
      <scheme val="minor"/>
    </font>
    <font>
      <sz val="11"/>
      <name val="Calibri"/>
      <family val="2"/>
      <scheme val="minor"/>
    </font>
    <font>
      <b/>
      <sz val="11"/>
      <color theme="0" tint="-4.9989318521683403E-2"/>
      <name val="Calibri"/>
      <family val="2"/>
      <scheme val="minor"/>
    </font>
    <font>
      <b/>
      <sz val="11"/>
      <name val="Calibri"/>
      <family val="2"/>
      <scheme val="minor"/>
    </font>
    <font>
      <b/>
      <sz val="8"/>
      <name val="Calibri"/>
      <family val="2"/>
    </font>
    <font>
      <sz val="8"/>
      <name val="Trebuchet MS Bold Italic"/>
    </font>
    <font>
      <sz val="9"/>
      <name val="Arial Nova"/>
      <family val="2"/>
    </font>
    <font>
      <sz val="9"/>
      <color theme="1"/>
      <name val="Arial Nova"/>
      <family val="2"/>
    </font>
    <font>
      <i/>
      <sz val="9"/>
      <name val="Arial Nova"/>
      <family val="2"/>
    </font>
    <font>
      <sz val="9"/>
      <color rgb="FF242424"/>
      <name val="Arial Nova"/>
      <family val="2"/>
    </font>
    <font>
      <sz val="9"/>
      <color rgb="FF000000"/>
      <name val="Arial Nova"/>
      <family val="2"/>
    </font>
    <font>
      <sz val="12"/>
      <name val="Arial Nova"/>
      <family val="2"/>
    </font>
    <font>
      <sz val="8"/>
      <name val="Arial Nova"/>
      <family val="2"/>
    </font>
    <font>
      <sz val="11"/>
      <color theme="1"/>
      <name val="Arial Nova"/>
      <family val="2"/>
    </font>
    <font>
      <b/>
      <sz val="11"/>
      <color rgb="FF000000"/>
      <name val="Aptos Narrow"/>
      <family val="2"/>
    </font>
    <font>
      <sz val="9"/>
      <name val="Calibri"/>
      <family val="2"/>
    </font>
    <font>
      <sz val="11"/>
      <color theme="0"/>
      <name val="Calibri"/>
      <family val="2"/>
      <scheme val="minor"/>
    </font>
    <font>
      <b/>
      <sz val="8"/>
      <color theme="0"/>
      <name val="Calibri"/>
      <family val="2"/>
      <scheme val="minor"/>
    </font>
    <font>
      <b/>
      <sz val="7"/>
      <name val="Calibri"/>
      <family val="2"/>
      <scheme val="minor"/>
    </font>
    <font>
      <sz val="7"/>
      <name val="Calibri"/>
      <family val="2"/>
      <scheme val="minor"/>
    </font>
    <font>
      <b/>
      <sz val="8"/>
      <name val="Calibri"/>
      <family val="2"/>
      <scheme val="minor"/>
    </font>
    <font>
      <b/>
      <sz val="7"/>
      <color theme="0"/>
      <name val="Calibri"/>
      <family val="2"/>
      <scheme val="minor"/>
    </font>
    <font>
      <b/>
      <i/>
      <sz val="7"/>
      <name val="Calibri"/>
      <family val="2"/>
      <scheme val="minor"/>
    </font>
    <font>
      <i/>
      <sz val="7"/>
      <name val="Calibri"/>
      <family val="2"/>
      <scheme val="minor"/>
    </font>
    <font>
      <sz val="6"/>
      <color rgb="FF000000"/>
      <name val="Calibri"/>
      <family val="2"/>
      <scheme val="minor"/>
    </font>
    <font>
      <sz val="6"/>
      <name val="Calibri"/>
      <family val="2"/>
      <scheme val="minor"/>
    </font>
    <font>
      <sz val="7"/>
      <color rgb="FF000000"/>
      <name val="Arial"/>
      <family val="2"/>
    </font>
    <font>
      <b/>
      <sz val="7"/>
      <color rgb="FF000000"/>
      <name val="Arial"/>
      <family val="2"/>
    </font>
    <font>
      <sz val="7"/>
      <color rgb="FF000000"/>
      <name val="Trebuchet MS"/>
      <family val="2"/>
    </font>
    <font>
      <b/>
      <sz val="9"/>
      <color rgb="FF000000"/>
      <name val="Calibri"/>
      <family val="2"/>
    </font>
    <font>
      <b/>
      <sz val="9"/>
      <name val="Calibri"/>
      <family val="2"/>
    </font>
    <font>
      <b/>
      <sz val="10"/>
      <name val="Arial"/>
      <family val="2"/>
    </font>
    <font>
      <b/>
      <sz val="9"/>
      <color rgb="FF000000"/>
      <name val="Aptos Narrow"/>
      <family val="2"/>
    </font>
  </fonts>
  <fills count="34">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BFBFBF"/>
        <bgColor rgb="FFBFBFBF"/>
      </patternFill>
    </fill>
    <fill>
      <patternFill patternType="solid">
        <fgColor rgb="FFD8D8D8"/>
        <bgColor rgb="FFD8D8D8"/>
      </patternFill>
    </fill>
    <fill>
      <patternFill patternType="solid">
        <fgColor rgb="FFFBD4B4"/>
        <bgColor rgb="FFFBD4B4"/>
      </patternFill>
    </fill>
    <fill>
      <patternFill patternType="solid">
        <fgColor rgb="FFE5B8B7"/>
        <bgColor rgb="FFE5B8B7"/>
      </patternFill>
    </fill>
    <fill>
      <patternFill patternType="solid">
        <fgColor rgb="FF938953"/>
        <bgColor rgb="FF938953"/>
      </patternFill>
    </fill>
    <fill>
      <patternFill patternType="solid">
        <fgColor rgb="FFB2A1C7"/>
        <bgColor rgb="FFB2A1C7"/>
      </patternFill>
    </fill>
    <fill>
      <patternFill patternType="solid">
        <fgColor rgb="FFE5DFEC"/>
        <bgColor rgb="FFE5DFEC"/>
      </patternFill>
    </fill>
    <fill>
      <patternFill patternType="solid">
        <fgColor rgb="FFA5A5A5"/>
        <bgColor rgb="FFA5A5A5"/>
      </patternFill>
    </fill>
    <fill>
      <patternFill patternType="solid">
        <fgColor rgb="FFDBE5F1"/>
        <bgColor rgb="FFDBE5F1"/>
      </patternFill>
    </fill>
    <fill>
      <patternFill patternType="solid">
        <fgColor rgb="FFDDD9C3"/>
        <bgColor rgb="FFDDD9C3"/>
      </patternFill>
    </fill>
    <fill>
      <patternFill patternType="solid">
        <fgColor rgb="FFF2DBDB"/>
        <bgColor rgb="FFF2DBDB"/>
      </patternFill>
    </fill>
    <fill>
      <patternFill patternType="solid">
        <fgColor rgb="FFB6DDE8"/>
        <bgColor rgb="FFB6DDE8"/>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2" tint="-9.9978637043366805E-2"/>
        <bgColor indexed="64"/>
      </patternFill>
    </fill>
    <fill>
      <patternFill patternType="solid">
        <fgColor theme="8" tint="0.79998168889431442"/>
        <bgColor rgb="FFFFFFFF"/>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00788E"/>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BE2D5"/>
        <bgColor rgb="FF000000"/>
      </patternFill>
    </fill>
    <fill>
      <patternFill patternType="solid">
        <fgColor theme="7" tint="0.79998168889431442"/>
        <bgColor indexed="64"/>
      </patternFill>
    </fill>
    <fill>
      <patternFill patternType="solid">
        <fgColor rgb="FF00788E"/>
        <bgColor rgb="FFD9D9D9"/>
      </patternFill>
    </fill>
    <fill>
      <patternFill patternType="solid">
        <fgColor rgb="FFC6EFCE"/>
      </patternFill>
    </fill>
    <fill>
      <patternFill patternType="solid">
        <fgColor rgb="FFFFFFFF"/>
        <bgColor indexed="64"/>
      </patternFill>
    </fill>
    <fill>
      <patternFill patternType="solid">
        <fgColor rgb="FF00788E"/>
        <bgColor rgb="FF000000"/>
      </patternFill>
    </fill>
    <fill>
      <patternFill patternType="solid">
        <fgColor rgb="FF4DBBB8"/>
        <bgColor indexed="64"/>
      </patternFill>
    </fill>
    <fill>
      <patternFill patternType="solid">
        <fgColor rgb="FFFFFFFF"/>
        <bgColor rgb="FF000000"/>
      </patternFill>
    </fill>
  </fills>
  <borders count="48">
    <border>
      <left/>
      <right/>
      <top/>
      <bottom/>
      <diagonal/>
    </border>
    <border>
      <left style="thin">
        <color rgb="FFC0C0C0"/>
      </left>
      <right style="thin">
        <color rgb="FFC0C0C0"/>
      </right>
      <top style="thin">
        <color rgb="FFC0C0C0"/>
      </top>
      <bottom style="thin">
        <color rgb="FFC0C0C0"/>
      </bottom>
      <diagonal/>
    </border>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right/>
      <top/>
      <bottom style="double">
        <color rgb="FF000000"/>
      </bottom>
      <diagonal/>
    </border>
    <border>
      <left style="thin">
        <color rgb="FFC0C0C0"/>
      </left>
      <right style="thin">
        <color rgb="FFC0C0C0"/>
      </right>
      <top style="thin">
        <color rgb="FFC0C0C0"/>
      </top>
      <bottom style="double">
        <color rgb="FF000000"/>
      </bottom>
      <diagonal/>
    </border>
    <border>
      <left style="thin">
        <color rgb="FFC0C0C0"/>
      </left>
      <right style="thin">
        <color rgb="FFC0C0C0"/>
      </right>
      <top/>
      <bottom style="thin">
        <color rgb="FFC0C0C0"/>
      </bottom>
      <diagonal/>
    </border>
    <border>
      <left style="thin">
        <color rgb="FFC0C0C0"/>
      </left>
      <right style="thin">
        <color rgb="FFC0C0C0"/>
      </right>
      <top style="thin">
        <color rgb="FFC0C0C0"/>
      </top>
      <bottom style="thin">
        <color rgb="FF000000"/>
      </bottom>
      <diagonal/>
    </border>
    <border>
      <left style="thin">
        <color rgb="FFC0C0C0"/>
      </left>
      <right/>
      <top style="thin">
        <color rgb="FFC0C0C0"/>
      </top>
      <bottom style="thin">
        <color rgb="FF000000"/>
      </bottom>
      <diagonal/>
    </border>
    <border>
      <left style="thin">
        <color rgb="FFC0C0C0"/>
      </left>
      <right/>
      <top/>
      <bottom style="thin">
        <color rgb="FFC0C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53">
    <xf numFmtId="0" fontId="0" fillId="0" borderId="0"/>
    <xf numFmtId="0" fontId="13" fillId="0" borderId="2"/>
    <xf numFmtId="0" fontId="34" fillId="0" borderId="2"/>
    <xf numFmtId="0" fontId="9" fillId="0" borderId="2"/>
    <xf numFmtId="43" fontId="44" fillId="0" borderId="0" applyFont="0" applyFill="0" applyBorder="0" applyAlignment="0" applyProtection="0"/>
    <xf numFmtId="0" fontId="13" fillId="0" borderId="2"/>
    <xf numFmtId="0" fontId="8" fillId="0" borderId="2"/>
    <xf numFmtId="43" fontId="8" fillId="0" borderId="2" applyFont="0" applyFill="0" applyBorder="0" applyAlignment="0" applyProtection="0"/>
    <xf numFmtId="0" fontId="82" fillId="0" borderId="2"/>
    <xf numFmtId="0" fontId="7" fillId="0" borderId="2"/>
    <xf numFmtId="43" fontId="15" fillId="0" borderId="2" applyFont="0" applyFill="0" applyBorder="0" applyAlignment="0" applyProtection="0"/>
    <xf numFmtId="9" fontId="15" fillId="0" borderId="2" applyFont="0" applyFill="0" applyBorder="0" applyAlignment="0" applyProtection="0"/>
    <xf numFmtId="0" fontId="7" fillId="0" borderId="2"/>
    <xf numFmtId="43" fontId="7" fillId="0" borderId="2" applyFont="0" applyFill="0" applyBorder="0" applyAlignment="0" applyProtection="0"/>
    <xf numFmtId="0" fontId="84" fillId="0" borderId="2"/>
    <xf numFmtId="0" fontId="126" fillId="0" borderId="2">
      <alignment horizontal="center" vertical="center" wrapText="1"/>
    </xf>
    <xf numFmtId="0" fontId="6" fillId="0" borderId="2"/>
    <xf numFmtId="0" fontId="126" fillId="0" borderId="6">
      <alignment horizontal="left" vertical="center" wrapText="1"/>
    </xf>
    <xf numFmtId="3" fontId="126" fillId="0" borderId="2">
      <alignment horizontal="right" vertical="center" wrapText="1"/>
    </xf>
    <xf numFmtId="3" fontId="126" fillId="0" borderId="12">
      <alignment horizontal="right" vertical="center" wrapText="1"/>
    </xf>
    <xf numFmtId="0" fontId="126" fillId="0" borderId="6">
      <alignment horizontal="left" vertical="center" wrapText="1" indent="2"/>
    </xf>
    <xf numFmtId="3" fontId="126" fillId="0" borderId="2">
      <alignment horizontal="right" vertical="center" wrapText="1"/>
    </xf>
    <xf numFmtId="3" fontId="126" fillId="0" borderId="12">
      <alignment horizontal="right" vertical="center" wrapText="1"/>
    </xf>
    <xf numFmtId="0" fontId="127" fillId="0" borderId="6">
      <alignment horizontal="left" vertical="center" wrapText="1" indent="4"/>
    </xf>
    <xf numFmtId="3" fontId="127" fillId="0" borderId="2">
      <alignment horizontal="right" vertical="center" wrapText="1"/>
    </xf>
    <xf numFmtId="3" fontId="127" fillId="0" borderId="12">
      <alignment horizontal="right" vertical="center" wrapText="1"/>
    </xf>
    <xf numFmtId="0" fontId="127" fillId="0" borderId="6">
      <alignment horizontal="left" vertical="center" wrapText="1" indent="6"/>
    </xf>
    <xf numFmtId="3" fontId="127" fillId="0" borderId="2">
      <alignment horizontal="right" vertical="center" wrapText="1"/>
    </xf>
    <xf numFmtId="3" fontId="127" fillId="0" borderId="12">
      <alignment horizontal="right" vertical="center" wrapText="1"/>
    </xf>
    <xf numFmtId="0" fontId="126" fillId="0" borderId="6">
      <alignment horizontal="left" vertical="center" wrapText="1"/>
    </xf>
    <xf numFmtId="0" fontId="126" fillId="0" borderId="2">
      <alignment horizontal="left" vertical="center" wrapText="1"/>
    </xf>
    <xf numFmtId="0" fontId="126" fillId="0" borderId="6">
      <alignment horizontal="left" vertical="center" wrapText="1" indent="2"/>
    </xf>
    <xf numFmtId="0" fontId="126" fillId="0" borderId="2">
      <alignment horizontal="left" vertical="center" wrapText="1" indent="2"/>
    </xf>
    <xf numFmtId="0" fontId="127" fillId="0" borderId="6">
      <alignment horizontal="left" vertical="center" wrapText="1" indent="4"/>
    </xf>
    <xf numFmtId="0" fontId="127" fillId="0" borderId="2">
      <alignment horizontal="left" vertical="center" wrapText="1" indent="4"/>
    </xf>
    <xf numFmtId="0" fontId="127" fillId="0" borderId="4">
      <alignment horizontal="left" vertical="center" wrapText="1" indent="2"/>
    </xf>
    <xf numFmtId="3" fontId="127" fillId="0" borderId="4">
      <alignment horizontal="right" vertical="center" wrapText="1"/>
    </xf>
    <xf numFmtId="0" fontId="126" fillId="0" borderId="4">
      <alignment horizontal="left" vertical="center" wrapText="1"/>
    </xf>
    <xf numFmtId="3" fontId="126" fillId="0" borderId="4">
      <alignment horizontal="right" vertical="center" wrapText="1"/>
    </xf>
    <xf numFmtId="0" fontId="5" fillId="0" borderId="2"/>
    <xf numFmtId="0" fontId="129" fillId="29" borderId="2" applyNumberFormat="0" applyBorder="0" applyAlignment="0" applyProtection="0"/>
    <xf numFmtId="0" fontId="145" fillId="0" borderId="2"/>
    <xf numFmtId="0" fontId="4" fillId="0" borderId="2"/>
    <xf numFmtId="0" fontId="3" fillId="0" borderId="2"/>
    <xf numFmtId="9" fontId="13" fillId="0" borderId="2" applyFont="0" applyFill="0" applyBorder="0" applyAlignment="0" applyProtection="0"/>
    <xf numFmtId="9" fontId="13" fillId="0" borderId="2" applyFont="0" applyFill="0" applyBorder="0" applyAlignment="0" applyProtection="0"/>
    <xf numFmtId="9" fontId="3" fillId="0" borderId="2" applyFont="0" applyFill="0" applyBorder="0" applyAlignment="0" applyProtection="0"/>
    <xf numFmtId="0" fontId="3" fillId="0" borderId="2"/>
    <xf numFmtId="0" fontId="15" fillId="0" borderId="2"/>
    <xf numFmtId="0" fontId="15" fillId="0" borderId="2"/>
    <xf numFmtId="0" fontId="2" fillId="0" borderId="2"/>
    <xf numFmtId="9" fontId="2" fillId="0" borderId="2" applyFont="0" applyFill="0" applyBorder="0" applyAlignment="0" applyProtection="0"/>
    <xf numFmtId="0" fontId="2" fillId="0" borderId="2"/>
  </cellStyleXfs>
  <cellXfs count="1099">
    <xf numFmtId="0" fontId="0" fillId="0" borderId="0" xfId="0"/>
    <xf numFmtId="0" fontId="43" fillId="0" borderId="2" xfId="42" applyFont="1" applyAlignment="1">
      <alignment horizontal="center"/>
    </xf>
    <xf numFmtId="49" fontId="10" fillId="2" borderId="1" xfId="0" applyNumberFormat="1" applyFont="1" applyFill="1" applyBorder="1" applyAlignment="1">
      <alignment horizontal="left" vertical="top"/>
    </xf>
    <xf numFmtId="49" fontId="10" fillId="2" borderId="1" xfId="0" applyNumberFormat="1" applyFont="1" applyFill="1" applyBorder="1" applyAlignment="1">
      <alignment horizontal="right" vertical="top"/>
    </xf>
    <xf numFmtId="49" fontId="11" fillId="2" borderId="1" xfId="0" applyNumberFormat="1" applyFont="1" applyFill="1" applyBorder="1" applyAlignment="1">
      <alignment horizontal="left" vertical="top"/>
    </xf>
    <xf numFmtId="49" fontId="10" fillId="3" borderId="1" xfId="0" applyNumberFormat="1" applyFont="1" applyFill="1" applyBorder="1" applyAlignment="1">
      <alignment horizontal="left" vertical="top"/>
    </xf>
    <xf numFmtId="4" fontId="10" fillId="2" borderId="1" xfId="0" applyNumberFormat="1" applyFont="1" applyFill="1" applyBorder="1" applyAlignment="1">
      <alignment horizontal="right" vertical="top"/>
    </xf>
    <xf numFmtId="0" fontId="13" fillId="0" borderId="0" xfId="0" applyFont="1"/>
    <xf numFmtId="49" fontId="11" fillId="3" borderId="1" xfId="0" applyNumberFormat="1" applyFont="1" applyFill="1" applyBorder="1" applyAlignment="1">
      <alignment horizontal="left" vertical="top"/>
    </xf>
    <xf numFmtId="3" fontId="11" fillId="2" borderId="1" xfId="0" applyNumberFormat="1" applyFont="1" applyFill="1" applyBorder="1" applyAlignment="1">
      <alignment horizontal="right" vertical="top"/>
    </xf>
    <xf numFmtId="0" fontId="0" fillId="3" borderId="1" xfId="0" applyFill="1" applyBorder="1"/>
    <xf numFmtId="0" fontId="0" fillId="2" borderId="1" xfId="0" applyFill="1" applyBorder="1"/>
    <xf numFmtId="4" fontId="11" fillId="2" borderId="1" xfId="0" applyNumberFormat="1" applyFont="1" applyFill="1" applyBorder="1" applyAlignment="1">
      <alignment horizontal="right" vertical="top"/>
    </xf>
    <xf numFmtId="164" fontId="10" fillId="0" borderId="1" xfId="0" applyNumberFormat="1" applyFont="1" applyBorder="1" applyAlignment="1">
      <alignment horizontal="right" vertical="top"/>
    </xf>
    <xf numFmtId="4" fontId="12" fillId="2" borderId="1" xfId="0" applyNumberFormat="1" applyFont="1" applyFill="1" applyBorder="1" applyAlignment="1">
      <alignment horizontal="right" vertical="top"/>
    </xf>
    <xf numFmtId="164" fontId="0" fillId="0" borderId="0" xfId="0" applyNumberFormat="1"/>
    <xf numFmtId="164" fontId="11" fillId="0" borderId="1" xfId="0" applyNumberFormat="1" applyFont="1" applyBorder="1" applyAlignment="1">
      <alignment horizontal="right" vertical="top"/>
    </xf>
    <xf numFmtId="164" fontId="11" fillId="0" borderId="1" xfId="0" applyNumberFormat="1" applyFont="1" applyBorder="1" applyAlignment="1">
      <alignment horizontal="left" vertical="top"/>
    </xf>
    <xf numFmtId="164" fontId="0" fillId="0" borderId="1" xfId="0" applyNumberFormat="1" applyBorder="1"/>
    <xf numFmtId="0" fontId="26" fillId="0" borderId="0" xfId="0" applyFont="1"/>
    <xf numFmtId="0" fontId="22" fillId="2" borderId="6" xfId="0" applyFont="1" applyFill="1" applyBorder="1"/>
    <xf numFmtId="0" fontId="27" fillId="0" borderId="0" xfId="0" applyFont="1"/>
    <xf numFmtId="0" fontId="22" fillId="0" borderId="4" xfId="0" applyFont="1" applyBorder="1" applyAlignment="1">
      <alignment horizontal="center" vertical="center"/>
    </xf>
    <xf numFmtId="0" fontId="22" fillId="2" borderId="4" xfId="0" applyFont="1" applyFill="1" applyBorder="1" applyAlignment="1">
      <alignment horizontal="left" wrapText="1"/>
    </xf>
    <xf numFmtId="164" fontId="28" fillId="0" borderId="0" xfId="0" applyNumberFormat="1" applyFont="1"/>
    <xf numFmtId="0" fontId="25" fillId="0" borderId="19" xfId="0" applyFont="1" applyBorder="1" applyAlignment="1">
      <alignment vertical="center" wrapText="1"/>
    </xf>
    <xf numFmtId="164" fontId="25" fillId="0" borderId="19" xfId="0" applyNumberFormat="1" applyFont="1" applyBorder="1" applyAlignment="1">
      <alignment vertical="center" wrapText="1"/>
    </xf>
    <xf numFmtId="164" fontId="25" fillId="0" borderId="19" xfId="0" applyNumberFormat="1" applyFont="1" applyBorder="1" applyAlignment="1">
      <alignment horizontal="center" vertical="center"/>
    </xf>
    <xf numFmtId="164" fontId="25" fillId="0" borderId="4" xfId="0" applyNumberFormat="1" applyFont="1" applyBorder="1" applyAlignment="1">
      <alignment vertical="center" wrapText="1"/>
    </xf>
    <xf numFmtId="164" fontId="25" fillId="0" borderId="4" xfId="0" applyNumberFormat="1" applyFont="1" applyBorder="1" applyAlignment="1">
      <alignment horizontal="center" vertical="center"/>
    </xf>
    <xf numFmtId="164" fontId="25" fillId="3" borderId="4" xfId="0" applyNumberFormat="1" applyFont="1" applyFill="1" applyBorder="1" applyAlignment="1">
      <alignment vertical="center" wrapText="1"/>
    </xf>
    <xf numFmtId="0" fontId="25" fillId="0" borderId="4" xfId="0" applyFont="1" applyBorder="1" applyAlignment="1">
      <alignment vertical="center" wrapText="1"/>
    </xf>
    <xf numFmtId="0" fontId="25" fillId="3" borderId="4" xfId="0" applyFont="1" applyFill="1" applyBorder="1" applyAlignment="1">
      <alignment vertical="center" wrapText="1"/>
    </xf>
    <xf numFmtId="0" fontId="25" fillId="0" borderId="5" xfId="0" applyFont="1" applyBorder="1" applyAlignment="1">
      <alignment vertical="center" wrapText="1"/>
    </xf>
    <xf numFmtId="164" fontId="25" fillId="0" borderId="5" xfId="0" applyNumberFormat="1" applyFont="1" applyBorder="1" applyAlignment="1">
      <alignment vertical="center" wrapText="1"/>
    </xf>
    <xf numFmtId="164" fontId="25" fillId="0" borderId="5" xfId="0" applyNumberFormat="1" applyFont="1" applyBorder="1" applyAlignment="1">
      <alignment horizontal="center" vertical="center"/>
    </xf>
    <xf numFmtId="164" fontId="25" fillId="0" borderId="6" xfId="0" applyNumberFormat="1" applyFont="1" applyBorder="1" applyAlignment="1">
      <alignment horizontal="center" vertical="center"/>
    </xf>
    <xf numFmtId="0" fontId="30" fillId="0" borderId="4" xfId="0" applyFont="1" applyBorder="1" applyAlignment="1">
      <alignment vertical="center" wrapText="1"/>
    </xf>
    <xf numFmtId="164" fontId="30" fillId="0" borderId="4" xfId="0" applyNumberFormat="1" applyFont="1" applyBorder="1" applyAlignment="1">
      <alignment vertical="center" wrapText="1"/>
    </xf>
    <xf numFmtId="164" fontId="30" fillId="0" borderId="4" xfId="0" applyNumberFormat="1" applyFont="1" applyBorder="1" applyAlignment="1">
      <alignment horizontal="center" vertical="center"/>
    </xf>
    <xf numFmtId="0" fontId="25" fillId="0" borderId="4" xfId="0" applyFont="1" applyBorder="1" applyAlignment="1">
      <alignment horizontal="left" vertical="center" wrapText="1"/>
    </xf>
    <xf numFmtId="49" fontId="28" fillId="0" borderId="0" xfId="0" applyNumberFormat="1" applyFont="1" applyAlignment="1">
      <alignment horizontal="center" vertical="center"/>
    </xf>
    <xf numFmtId="164" fontId="28" fillId="0" borderId="0" xfId="0" applyNumberFormat="1" applyFont="1" applyAlignment="1">
      <alignment horizontal="left" vertical="center"/>
    </xf>
    <xf numFmtId="49" fontId="31" fillId="0" borderId="0" xfId="0" applyNumberFormat="1" applyFont="1" applyAlignment="1">
      <alignment horizontal="left" vertical="center"/>
    </xf>
    <xf numFmtId="49" fontId="28" fillId="0" borderId="0" xfId="0" applyNumberFormat="1" applyFont="1" applyAlignment="1">
      <alignment horizontal="left" vertical="center"/>
    </xf>
    <xf numFmtId="164" fontId="28" fillId="0" borderId="4" xfId="0" applyNumberFormat="1" applyFont="1" applyBorder="1" applyAlignment="1">
      <alignment horizontal="left" vertical="center"/>
    </xf>
    <xf numFmtId="49" fontId="32" fillId="4" borderId="4" xfId="0" applyNumberFormat="1" applyFont="1" applyFill="1" applyBorder="1" applyAlignment="1">
      <alignment horizontal="center" vertical="center" wrapText="1"/>
    </xf>
    <xf numFmtId="164" fontId="32" fillId="4" borderId="4" xfId="0" applyNumberFormat="1" applyFont="1" applyFill="1" applyBorder="1" applyAlignment="1">
      <alignment horizontal="center" vertical="center" wrapText="1"/>
    </xf>
    <xf numFmtId="164" fontId="32" fillId="0" borderId="4" xfId="0" applyNumberFormat="1" applyFont="1" applyBorder="1" applyAlignment="1">
      <alignment horizontal="center" vertical="center" wrapText="1"/>
    </xf>
    <xf numFmtId="164" fontId="32" fillId="7" borderId="4" xfId="0" applyNumberFormat="1" applyFont="1" applyFill="1" applyBorder="1" applyAlignment="1">
      <alignment horizontal="center" vertical="center" wrapText="1"/>
    </xf>
    <xf numFmtId="164" fontId="32" fillId="8" borderId="4" xfId="0" applyNumberFormat="1" applyFont="1" applyFill="1" applyBorder="1" applyAlignment="1">
      <alignment horizontal="center" vertical="center" wrapText="1"/>
    </xf>
    <xf numFmtId="164" fontId="32" fillId="9" borderId="4" xfId="0" applyNumberFormat="1" applyFont="1" applyFill="1" applyBorder="1" applyAlignment="1">
      <alignment horizontal="center" vertical="center" wrapText="1"/>
    </xf>
    <xf numFmtId="164" fontId="32" fillId="10" borderId="4" xfId="0" applyNumberFormat="1" applyFont="1" applyFill="1" applyBorder="1" applyAlignment="1">
      <alignment horizontal="center" vertical="center" wrapText="1"/>
    </xf>
    <xf numFmtId="164" fontId="32" fillId="6" borderId="4" xfId="0" applyNumberFormat="1" applyFont="1" applyFill="1" applyBorder="1" applyAlignment="1">
      <alignment horizontal="center" vertical="center" wrapText="1"/>
    </xf>
    <xf numFmtId="164" fontId="31" fillId="0" borderId="4" xfId="0" applyNumberFormat="1" applyFont="1" applyBorder="1" applyAlignment="1">
      <alignment horizontal="center" vertical="center" wrapText="1"/>
    </xf>
    <xf numFmtId="164" fontId="31" fillId="11" borderId="4" xfId="0" applyNumberFormat="1" applyFont="1" applyFill="1" applyBorder="1" applyAlignment="1">
      <alignment horizontal="center" vertical="center" wrapText="1"/>
    </xf>
    <xf numFmtId="49" fontId="28" fillId="0" borderId="4" xfId="0" applyNumberFormat="1" applyFont="1" applyBorder="1" applyAlignment="1">
      <alignment horizontal="center" vertical="center"/>
    </xf>
    <xf numFmtId="164" fontId="28" fillId="0" borderId="4" xfId="0" applyNumberFormat="1" applyFont="1" applyBorder="1" applyAlignment="1">
      <alignment horizontal="left" vertical="center" wrapText="1"/>
    </xf>
    <xf numFmtId="164" fontId="28" fillId="12" borderId="4" xfId="0" applyNumberFormat="1" applyFont="1" applyFill="1" applyBorder="1" applyAlignment="1">
      <alignment horizontal="center" vertical="center" wrapText="1"/>
    </xf>
    <xf numFmtId="164" fontId="28" fillId="0" borderId="4" xfId="0" applyNumberFormat="1" applyFont="1" applyBorder="1" applyAlignment="1">
      <alignment horizontal="center" vertical="center" wrapText="1"/>
    </xf>
    <xf numFmtId="49" fontId="28" fillId="15" borderId="4" xfId="0" applyNumberFormat="1" applyFont="1" applyFill="1" applyBorder="1" applyAlignment="1">
      <alignment horizontal="center" vertical="center"/>
    </xf>
    <xf numFmtId="49" fontId="28" fillId="3" borderId="4" xfId="0" applyNumberFormat="1" applyFont="1" applyFill="1" applyBorder="1" applyAlignment="1">
      <alignment horizontal="center" vertical="center"/>
    </xf>
    <xf numFmtId="164" fontId="33" fillId="0" borderId="0" xfId="0" applyNumberFormat="1" applyFont="1"/>
    <xf numFmtId="164" fontId="31" fillId="5" borderId="4" xfId="0" applyNumberFormat="1" applyFont="1" applyFill="1" applyBorder="1" applyAlignment="1">
      <alignment horizontal="center" vertical="center"/>
    </xf>
    <xf numFmtId="164" fontId="31" fillId="5" borderId="4" xfId="0" applyNumberFormat="1" applyFont="1" applyFill="1" applyBorder="1" applyAlignment="1">
      <alignment horizontal="left" vertical="center" wrapText="1"/>
    </xf>
    <xf numFmtId="0" fontId="34" fillId="0" borderId="2" xfId="2"/>
    <xf numFmtId="49" fontId="35" fillId="0" borderId="2" xfId="2" applyNumberFormat="1" applyFont="1" applyAlignment="1">
      <alignment horizontal="left" vertical="top"/>
    </xf>
    <xf numFmtId="0" fontId="36" fillId="0" borderId="2" xfId="2" applyFont="1" applyAlignment="1">
      <alignment horizontal="left" vertical="top"/>
    </xf>
    <xf numFmtId="4" fontId="36" fillId="0" borderId="2" xfId="2" applyNumberFormat="1" applyFont="1" applyAlignment="1">
      <alignment horizontal="right" vertical="top"/>
    </xf>
    <xf numFmtId="49" fontId="36" fillId="0" borderId="2" xfId="2" applyNumberFormat="1" applyFont="1" applyAlignment="1">
      <alignment horizontal="left" vertical="top"/>
    </xf>
    <xf numFmtId="0" fontId="37" fillId="0" borderId="2" xfId="2" applyFont="1" applyAlignment="1">
      <alignment horizontal="left" vertical="top"/>
    </xf>
    <xf numFmtId="4" fontId="37" fillId="0" borderId="2" xfId="2" applyNumberFormat="1" applyFont="1" applyAlignment="1">
      <alignment horizontal="right" vertical="top"/>
    </xf>
    <xf numFmtId="49" fontId="37" fillId="0" borderId="2" xfId="2" applyNumberFormat="1" applyFont="1" applyAlignment="1">
      <alignment horizontal="left" vertical="top"/>
    </xf>
    <xf numFmtId="4" fontId="35" fillId="0" borderId="2" xfId="2" applyNumberFormat="1" applyFont="1" applyAlignment="1">
      <alignment horizontal="right" vertical="top"/>
    </xf>
    <xf numFmtId="49" fontId="37" fillId="0" borderId="2" xfId="2" applyNumberFormat="1" applyFont="1" applyAlignment="1">
      <alignment horizontal="right" vertical="top"/>
    </xf>
    <xf numFmtId="49" fontId="37" fillId="0" borderId="2" xfId="2" applyNumberFormat="1" applyFont="1" applyAlignment="1">
      <alignment horizontal="center" vertical="top"/>
    </xf>
    <xf numFmtId="49" fontId="39" fillId="0" borderId="2" xfId="2" applyNumberFormat="1" applyFont="1" applyAlignment="1">
      <alignment horizontal="right" vertical="top"/>
    </xf>
    <xf numFmtId="49" fontId="39" fillId="0" borderId="2" xfId="2" applyNumberFormat="1" applyFont="1" applyAlignment="1">
      <alignment horizontal="center" vertical="top"/>
    </xf>
    <xf numFmtId="49" fontId="40" fillId="0" borderId="2" xfId="2" applyNumberFormat="1" applyFont="1" applyAlignment="1">
      <alignment horizontal="left" vertical="top"/>
    </xf>
    <xf numFmtId="167" fontId="36" fillId="0" borderId="0" xfId="0" applyNumberFormat="1" applyFont="1" applyAlignment="1">
      <alignment horizontal="right" vertical="top"/>
    </xf>
    <xf numFmtId="49" fontId="36" fillId="16" borderId="2" xfId="2" applyNumberFormat="1" applyFont="1" applyFill="1" applyAlignment="1">
      <alignment horizontal="left" vertical="top"/>
    </xf>
    <xf numFmtId="0" fontId="37" fillId="0" borderId="2" xfId="2" applyFont="1" applyAlignment="1">
      <alignment horizontal="right" vertical="top"/>
    </xf>
    <xf numFmtId="4" fontId="37" fillId="0" borderId="2" xfId="2" applyNumberFormat="1" applyFont="1" applyAlignment="1">
      <alignment horizontal="left" vertical="top"/>
    </xf>
    <xf numFmtId="4" fontId="36" fillId="0" borderId="2" xfId="2" applyNumberFormat="1" applyFont="1" applyAlignment="1">
      <alignment horizontal="left" vertical="top"/>
    </xf>
    <xf numFmtId="0" fontId="36" fillId="0" borderId="2" xfId="2" applyFont="1" applyAlignment="1">
      <alignment horizontal="right" vertical="top"/>
    </xf>
    <xf numFmtId="0" fontId="35" fillId="0" borderId="2" xfId="2" applyFont="1" applyAlignment="1">
      <alignment horizontal="right" vertical="top"/>
    </xf>
    <xf numFmtId="49" fontId="34" fillId="0" borderId="2" xfId="2" applyNumberFormat="1"/>
    <xf numFmtId="4" fontId="34" fillId="0" borderId="2" xfId="2" applyNumberFormat="1"/>
    <xf numFmtId="49" fontId="37" fillId="16" borderId="2" xfId="2" applyNumberFormat="1" applyFont="1" applyFill="1" applyAlignment="1">
      <alignment horizontal="left" vertical="top"/>
    </xf>
    <xf numFmtId="4" fontId="37" fillId="16" borderId="2" xfId="2" applyNumberFormat="1" applyFont="1" applyFill="1" applyAlignment="1">
      <alignment horizontal="right" vertical="top"/>
    </xf>
    <xf numFmtId="4" fontId="36" fillId="16" borderId="2" xfId="2" applyNumberFormat="1" applyFont="1" applyFill="1" applyAlignment="1">
      <alignment horizontal="right" vertical="top"/>
    </xf>
    <xf numFmtId="0" fontId="36" fillId="16" borderId="2" xfId="2" applyFont="1" applyFill="1" applyAlignment="1">
      <alignment horizontal="left" vertical="top"/>
    </xf>
    <xf numFmtId="167" fontId="35" fillId="0" borderId="2" xfId="2" applyNumberFormat="1" applyFont="1" applyAlignment="1">
      <alignment horizontal="right" vertical="top"/>
    </xf>
    <xf numFmtId="49" fontId="37" fillId="17" borderId="2" xfId="2" applyNumberFormat="1" applyFont="1" applyFill="1" applyAlignment="1">
      <alignment horizontal="left" vertical="top"/>
    </xf>
    <xf numFmtId="4" fontId="37" fillId="17" borderId="2" xfId="2" applyNumberFormat="1" applyFont="1" applyFill="1" applyAlignment="1">
      <alignment horizontal="right" vertical="top"/>
    </xf>
    <xf numFmtId="4" fontId="36" fillId="16" borderId="2" xfId="2" applyNumberFormat="1" applyFont="1" applyFill="1" applyAlignment="1">
      <alignment horizontal="left" vertical="top"/>
    </xf>
    <xf numFmtId="0" fontId="36" fillId="16" borderId="2" xfId="2" applyFont="1" applyFill="1" applyAlignment="1">
      <alignment horizontal="right" vertical="top"/>
    </xf>
    <xf numFmtId="4" fontId="37" fillId="16" borderId="2" xfId="2" applyNumberFormat="1" applyFont="1" applyFill="1" applyAlignment="1">
      <alignment horizontal="left" vertical="top"/>
    </xf>
    <xf numFmtId="0" fontId="37" fillId="16" borderId="2" xfId="2" applyFont="1" applyFill="1" applyAlignment="1">
      <alignment horizontal="right" vertical="top"/>
    </xf>
    <xf numFmtId="4" fontId="38" fillId="16" borderId="2" xfId="2" applyNumberFormat="1" applyFont="1" applyFill="1" applyAlignment="1">
      <alignment horizontal="right" vertical="top"/>
    </xf>
    <xf numFmtId="4" fontId="35" fillId="16" borderId="2" xfId="2" applyNumberFormat="1" applyFont="1" applyFill="1" applyAlignment="1">
      <alignment horizontal="right" vertical="top"/>
    </xf>
    <xf numFmtId="0" fontId="38" fillId="16" borderId="2" xfId="2" applyFont="1" applyFill="1" applyAlignment="1">
      <alignment horizontal="right" vertical="top"/>
    </xf>
    <xf numFmtId="167" fontId="37" fillId="16" borderId="2" xfId="2" applyNumberFormat="1" applyFont="1" applyFill="1" applyAlignment="1">
      <alignment horizontal="left" vertical="top"/>
    </xf>
    <xf numFmtId="0" fontId="37" fillId="16" borderId="2" xfId="2" applyFont="1" applyFill="1" applyAlignment="1">
      <alignment horizontal="left" vertical="top"/>
    </xf>
    <xf numFmtId="49" fontId="34" fillId="16" borderId="2" xfId="2" applyNumberFormat="1" applyFill="1"/>
    <xf numFmtId="0" fontId="34" fillId="16" borderId="2" xfId="2" applyFill="1"/>
    <xf numFmtId="4" fontId="34" fillId="16" borderId="2" xfId="2" applyNumberFormat="1" applyFill="1"/>
    <xf numFmtId="167" fontId="0" fillId="0" borderId="0" xfId="0" applyNumberFormat="1"/>
    <xf numFmtId="0" fontId="45" fillId="0" borderId="2" xfId="2" applyFont="1"/>
    <xf numFmtId="0" fontId="48" fillId="0" borderId="0" xfId="0" applyFont="1"/>
    <xf numFmtId="0" fontId="49" fillId="0" borderId="2" xfId="3" applyFont="1"/>
    <xf numFmtId="0" fontId="50" fillId="0" borderId="2" xfId="3" applyFont="1"/>
    <xf numFmtId="0" fontId="58" fillId="0" borderId="0" xfId="0" applyFont="1"/>
    <xf numFmtId="4" fontId="58" fillId="0" borderId="0" xfId="0" applyNumberFormat="1" applyFont="1"/>
    <xf numFmtId="0" fontId="48" fillId="0" borderId="2" xfId="0" applyFont="1" applyBorder="1"/>
    <xf numFmtId="0" fontId="0" fillId="0" borderId="28" xfId="0" applyBorder="1"/>
    <xf numFmtId="0" fontId="67" fillId="0" borderId="0" xfId="0" applyFont="1"/>
    <xf numFmtId="0" fontId="74" fillId="0" borderId="0" xfId="0" applyFont="1" applyAlignment="1">
      <alignment horizontal="justify" vertical="center"/>
    </xf>
    <xf numFmtId="168" fontId="67" fillId="0" borderId="0" xfId="4" applyNumberFormat="1" applyFont="1"/>
    <xf numFmtId="0" fontId="77" fillId="0" borderId="0" xfId="0" applyFont="1"/>
    <xf numFmtId="168" fontId="77" fillId="0" borderId="0" xfId="4" applyNumberFormat="1" applyFont="1"/>
    <xf numFmtId="0" fontId="78" fillId="0" borderId="0" xfId="0" applyFont="1"/>
    <xf numFmtId="0" fontId="47" fillId="0" borderId="0" xfId="0" applyFont="1"/>
    <xf numFmtId="0" fontId="20" fillId="0" borderId="0" xfId="0" applyFont="1"/>
    <xf numFmtId="4" fontId="0" fillId="0" borderId="0" xfId="0" applyNumberFormat="1"/>
    <xf numFmtId="167" fontId="36" fillId="21" borderId="0" xfId="0" applyNumberFormat="1" applyFont="1" applyFill="1" applyAlignment="1">
      <alignment horizontal="right" vertical="top"/>
    </xf>
    <xf numFmtId="0" fontId="0" fillId="21" borderId="0" xfId="0" applyFill="1"/>
    <xf numFmtId="43" fontId="0" fillId="0" borderId="0" xfId="4" applyFont="1"/>
    <xf numFmtId="3" fontId="48" fillId="0" borderId="2" xfId="0" applyNumberFormat="1" applyFont="1" applyBorder="1"/>
    <xf numFmtId="0" fontId="61" fillId="0" borderId="2" xfId="0" applyFont="1" applyBorder="1"/>
    <xf numFmtId="3" fontId="61" fillId="0" borderId="2" xfId="0" applyNumberFormat="1" applyFont="1" applyBorder="1"/>
    <xf numFmtId="43" fontId="61" fillId="0" borderId="2" xfId="4" applyFont="1" applyBorder="1"/>
    <xf numFmtId="0" fontId="61" fillId="0" borderId="0" xfId="0" applyFont="1"/>
    <xf numFmtId="4" fontId="48" fillId="0" borderId="2" xfId="0" applyNumberFormat="1" applyFont="1" applyBorder="1"/>
    <xf numFmtId="0" fontId="0" fillId="0" borderId="0" xfId="0" applyAlignment="1">
      <alignment horizontal="left"/>
    </xf>
    <xf numFmtId="43" fontId="0" fillId="0" borderId="0" xfId="0" applyNumberFormat="1"/>
    <xf numFmtId="43" fontId="10" fillId="2" borderId="1" xfId="4" applyFont="1" applyFill="1" applyBorder="1" applyAlignment="1">
      <alignment horizontal="right" vertical="top"/>
    </xf>
    <xf numFmtId="43" fontId="36" fillId="0" borderId="0" xfId="4" applyFont="1" applyAlignment="1">
      <alignment horizontal="right" vertical="top"/>
    </xf>
    <xf numFmtId="169" fontId="0" fillId="0" borderId="0" xfId="0" applyNumberFormat="1"/>
    <xf numFmtId="0" fontId="53" fillId="2" borderId="2" xfId="0" applyFont="1" applyFill="1" applyBorder="1" applyAlignment="1">
      <alignment horizontal="left" vertical="center" wrapText="1" readingOrder="1"/>
    </xf>
    <xf numFmtId="0" fontId="25" fillId="0" borderId="27" xfId="0" applyFont="1" applyBorder="1" applyAlignment="1">
      <alignment horizontal="left" vertical="center" wrapText="1"/>
    </xf>
    <xf numFmtId="0" fontId="25" fillId="0" borderId="27" xfId="0" applyFont="1" applyBorder="1" applyAlignment="1">
      <alignment horizontal="center" vertical="center" wrapText="1"/>
    </xf>
    <xf numFmtId="164" fontId="25" fillId="0" borderId="27" xfId="0" applyNumberFormat="1" applyFont="1" applyBorder="1" applyAlignment="1">
      <alignment horizontal="center" vertical="center"/>
    </xf>
    <xf numFmtId="0" fontId="0" fillId="22" borderId="0" xfId="0" applyFill="1"/>
    <xf numFmtId="43" fontId="10" fillId="16" borderId="1" xfId="4" applyFont="1" applyFill="1" applyBorder="1" applyAlignment="1">
      <alignment horizontal="right" vertical="top"/>
    </xf>
    <xf numFmtId="43" fontId="10" fillId="16" borderId="1" xfId="4" applyFont="1" applyFill="1" applyBorder="1" applyAlignment="1">
      <alignment horizontal="left" vertical="top"/>
    </xf>
    <xf numFmtId="43" fontId="11" fillId="16" borderId="1" xfId="4" applyFont="1" applyFill="1" applyBorder="1" applyAlignment="1">
      <alignment horizontal="left" vertical="top"/>
    </xf>
    <xf numFmtId="43" fontId="37" fillId="16" borderId="2" xfId="4" applyFont="1" applyFill="1" applyBorder="1" applyAlignment="1">
      <alignment horizontal="left" vertical="top"/>
    </xf>
    <xf numFmtId="43" fontId="37" fillId="16" borderId="2" xfId="4" applyFont="1" applyFill="1" applyBorder="1" applyAlignment="1">
      <alignment horizontal="right" vertical="top"/>
    </xf>
    <xf numFmtId="0" fontId="10" fillId="2" borderId="2" xfId="0" applyFont="1" applyFill="1" applyBorder="1" applyAlignment="1">
      <alignment horizontal="center" vertical="center" wrapText="1" readingOrder="1"/>
    </xf>
    <xf numFmtId="0" fontId="59" fillId="2" borderId="2" xfId="0" applyFont="1" applyFill="1" applyBorder="1" applyAlignment="1">
      <alignment horizontal="left" vertical="center" wrapText="1" readingOrder="1"/>
    </xf>
    <xf numFmtId="0" fontId="10" fillId="2" borderId="2" xfId="0" applyFont="1" applyFill="1" applyBorder="1" applyAlignment="1">
      <alignment horizontal="left" vertical="center" wrapText="1" readingOrder="1"/>
    </xf>
    <xf numFmtId="0" fontId="23" fillId="2" borderId="2" xfId="0" applyFont="1" applyFill="1" applyBorder="1" applyAlignment="1">
      <alignment horizontal="center" vertical="center"/>
    </xf>
    <xf numFmtId="0" fontId="22" fillId="2" borderId="2" xfId="0" applyFont="1" applyFill="1" applyBorder="1" applyAlignment="1">
      <alignment horizontal="center"/>
    </xf>
    <xf numFmtId="0" fontId="21" fillId="2" borderId="2" xfId="0" applyFont="1" applyFill="1" applyBorder="1" applyAlignment="1">
      <alignment vertical="center"/>
    </xf>
    <xf numFmtId="0" fontId="22" fillId="0" borderId="12" xfId="0" applyFont="1" applyBorder="1"/>
    <xf numFmtId="0" fontId="14" fillId="2" borderId="2" xfId="0" applyFont="1" applyFill="1" applyBorder="1" applyAlignment="1">
      <alignment horizontal="left" vertical="center" wrapText="1" readingOrder="1"/>
    </xf>
    <xf numFmtId="0" fontId="25" fillId="0" borderId="2" xfId="0" applyFont="1" applyBorder="1" applyAlignment="1">
      <alignment vertical="center"/>
    </xf>
    <xf numFmtId="0" fontId="24" fillId="0" borderId="2" xfId="0" applyFont="1" applyBorder="1" applyAlignment="1">
      <alignment horizontal="center" vertical="center"/>
    </xf>
    <xf numFmtId="0" fontId="25" fillId="0" borderId="2" xfId="0" applyFont="1" applyBorder="1" applyAlignment="1">
      <alignment vertical="center" wrapText="1"/>
    </xf>
    <xf numFmtId="0" fontId="25" fillId="0" borderId="2" xfId="0" applyFont="1" applyBorder="1" applyAlignment="1">
      <alignment horizontal="left" vertical="center" wrapText="1"/>
    </xf>
    <xf numFmtId="164" fontId="29" fillId="0" borderId="2" xfId="0" applyNumberFormat="1" applyFont="1" applyBorder="1" applyAlignment="1">
      <alignment vertical="center"/>
    </xf>
    <xf numFmtId="164" fontId="25" fillId="0" borderId="2" xfId="0" applyNumberFormat="1" applyFont="1" applyBorder="1" applyAlignment="1">
      <alignment vertical="center"/>
    </xf>
    <xf numFmtId="0" fontId="25" fillId="0" borderId="2" xfId="0" applyFont="1" applyBorder="1" applyAlignment="1">
      <alignment horizontal="right" vertical="center"/>
    </xf>
    <xf numFmtId="0" fontId="24" fillId="0" borderId="2" xfId="0" applyFont="1" applyBorder="1" applyAlignment="1">
      <alignment vertical="center"/>
    </xf>
    <xf numFmtId="0" fontId="24" fillId="2" borderId="2" xfId="0" applyFont="1" applyFill="1" applyBorder="1" applyAlignment="1">
      <alignment vertical="center"/>
    </xf>
    <xf numFmtId="0" fontId="25" fillId="0" borderId="2" xfId="0" applyFont="1" applyBorder="1" applyAlignment="1">
      <alignment horizontal="right" vertical="center" wrapText="1"/>
    </xf>
    <xf numFmtId="164" fontId="25" fillId="0" borderId="2" xfId="0" applyNumberFormat="1" applyFont="1" applyBorder="1" applyAlignment="1">
      <alignment vertical="center" wrapText="1"/>
    </xf>
    <xf numFmtId="0" fontId="24" fillId="0" borderId="2" xfId="0" applyFont="1" applyBorder="1" applyAlignment="1">
      <alignment vertical="center" wrapText="1"/>
    </xf>
    <xf numFmtId="0" fontId="24" fillId="4" borderId="18" xfId="0" applyFont="1" applyFill="1" applyBorder="1" applyAlignment="1">
      <alignment horizontal="center" vertical="center" wrapText="1"/>
    </xf>
    <xf numFmtId="164" fontId="24" fillId="4" borderId="18" xfId="0" applyNumberFormat="1" applyFont="1" applyFill="1" applyBorder="1" applyAlignment="1">
      <alignment horizontal="center" vertical="center" wrapText="1"/>
    </xf>
    <xf numFmtId="164" fontId="24" fillId="0" borderId="2" xfId="0" applyNumberFormat="1" applyFont="1" applyBorder="1" applyAlignment="1">
      <alignment vertical="center" wrapText="1"/>
    </xf>
    <xf numFmtId="0" fontId="24" fillId="3" borderId="4" xfId="0" applyFont="1" applyFill="1" applyBorder="1" applyAlignment="1">
      <alignment vertical="center" wrapText="1"/>
    </xf>
    <xf numFmtId="164" fontId="24" fillId="0" borderId="2" xfId="0" applyNumberFormat="1" applyFont="1" applyBorder="1" applyAlignment="1">
      <alignment vertical="center"/>
    </xf>
    <xf numFmtId="0" fontId="24" fillId="0" borderId="12" xfId="0" applyFont="1" applyBorder="1" applyAlignment="1">
      <alignment horizontal="center" vertical="center"/>
    </xf>
    <xf numFmtId="0" fontId="25" fillId="0" borderId="27" xfId="0" applyFont="1" applyBorder="1" applyAlignment="1">
      <alignment horizontal="center" vertical="center"/>
    </xf>
    <xf numFmtId="0" fontId="25" fillId="0" borderId="27" xfId="0" applyFont="1" applyBorder="1" applyAlignment="1">
      <alignment vertical="center" wrapText="1"/>
    </xf>
    <xf numFmtId="164" fontId="25" fillId="0" borderId="27" xfId="0" applyNumberFormat="1" applyFont="1" applyBorder="1" applyAlignment="1">
      <alignment vertical="center" wrapText="1"/>
    </xf>
    <xf numFmtId="164" fontId="24" fillId="0" borderId="27" xfId="0" applyNumberFormat="1" applyFont="1" applyBorder="1" applyAlignment="1">
      <alignment horizontal="center" vertical="center"/>
    </xf>
    <xf numFmtId="0" fontId="25" fillId="0" borderId="7" xfId="0" applyFont="1" applyBorder="1" applyAlignment="1">
      <alignment vertical="center" wrapText="1"/>
    </xf>
    <xf numFmtId="164" fontId="25" fillId="0" borderId="7" xfId="0" applyNumberFormat="1" applyFont="1" applyBorder="1" applyAlignment="1">
      <alignment vertical="center" wrapText="1"/>
    </xf>
    <xf numFmtId="164" fontId="25" fillId="0" borderId="7" xfId="0" applyNumberFormat="1" applyFont="1" applyBorder="1" applyAlignment="1">
      <alignment horizontal="center" vertical="center"/>
    </xf>
    <xf numFmtId="0" fontId="24" fillId="0" borderId="4" xfId="0" applyFont="1" applyBorder="1" applyAlignment="1">
      <alignment horizontal="center" vertical="center"/>
    </xf>
    <xf numFmtId="164" fontId="24" fillId="5" borderId="4" xfId="0" applyNumberFormat="1" applyFont="1" applyFill="1" applyBorder="1" applyAlignment="1">
      <alignment horizontal="right" vertical="center" wrapText="1"/>
    </xf>
    <xf numFmtId="166" fontId="24" fillId="5" borderId="4" xfId="0" applyNumberFormat="1" applyFont="1" applyFill="1" applyBorder="1" applyAlignment="1">
      <alignment vertical="center"/>
    </xf>
    <xf numFmtId="164" fontId="24" fillId="5" borderId="4" xfId="0" applyNumberFormat="1" applyFont="1" applyFill="1" applyBorder="1" applyAlignment="1">
      <alignment vertical="center"/>
    </xf>
    <xf numFmtId="164" fontId="24" fillId="5" borderId="4" xfId="0" applyNumberFormat="1" applyFont="1" applyFill="1" applyBorder="1" applyAlignment="1">
      <alignment horizontal="center" vertical="center"/>
    </xf>
    <xf numFmtId="166" fontId="25" fillId="0" borderId="2" xfId="0" applyNumberFormat="1" applyFont="1" applyBorder="1" applyAlignment="1">
      <alignment vertical="center"/>
    </xf>
    <xf numFmtId="0" fontId="25" fillId="0" borderId="2" xfId="0" applyFont="1" applyBorder="1" applyAlignment="1">
      <alignment horizontal="left" vertical="center"/>
    </xf>
    <xf numFmtId="164" fontId="28" fillId="0" borderId="2" xfId="0" applyNumberFormat="1" applyFont="1" applyBorder="1" applyAlignment="1">
      <alignment horizontal="left" vertical="center"/>
    </xf>
    <xf numFmtId="164" fontId="28" fillId="0" borderId="2" xfId="0" applyNumberFormat="1" applyFont="1" applyBorder="1" applyAlignment="1">
      <alignment horizontal="center" vertical="center"/>
    </xf>
    <xf numFmtId="164" fontId="28" fillId="3" borderId="2" xfId="0" applyNumberFormat="1" applyFont="1" applyFill="1" applyBorder="1" applyAlignment="1">
      <alignment horizontal="left" vertical="center"/>
    </xf>
    <xf numFmtId="164" fontId="28" fillId="3" borderId="2" xfId="0" applyNumberFormat="1" applyFont="1" applyFill="1" applyBorder="1"/>
    <xf numFmtId="164" fontId="28" fillId="13" borderId="2" xfId="0" applyNumberFormat="1" applyFont="1" applyFill="1" applyBorder="1" applyAlignment="1">
      <alignment horizontal="center" vertical="center" wrapText="1"/>
    </xf>
    <xf numFmtId="0" fontId="0" fillId="13" borderId="2" xfId="0" applyFill="1" applyBorder="1"/>
    <xf numFmtId="164" fontId="28" fillId="14" borderId="2" xfId="0" applyNumberFormat="1" applyFont="1" applyFill="1" applyBorder="1" applyAlignment="1">
      <alignment horizontal="center" vertical="center" wrapText="1"/>
    </xf>
    <xf numFmtId="0" fontId="0" fillId="14" borderId="2" xfId="0" applyFill="1" applyBorder="1"/>
    <xf numFmtId="164" fontId="28" fillId="12" borderId="2" xfId="0" applyNumberFormat="1" applyFont="1" applyFill="1" applyBorder="1" applyAlignment="1">
      <alignment horizontal="center" vertical="center" wrapText="1"/>
    </xf>
    <xf numFmtId="0" fontId="17" fillId="0" borderId="0" xfId="0" applyFont="1" applyAlignment="1">
      <alignment horizontal="left" vertical="center" wrapText="1"/>
    </xf>
    <xf numFmtId="164" fontId="28" fillId="0" borderId="2" xfId="0" applyNumberFormat="1" applyFont="1" applyBorder="1"/>
    <xf numFmtId="0" fontId="89" fillId="0" borderId="0" xfId="0" applyFont="1"/>
    <xf numFmtId="0" fontId="20" fillId="0" borderId="0" xfId="0" applyFont="1" applyAlignment="1">
      <alignment horizontal="left"/>
    </xf>
    <xf numFmtId="0" fontId="15" fillId="0" borderId="2" xfId="14" applyFont="1"/>
    <xf numFmtId="0" fontId="15" fillId="0" borderId="2" xfId="14" applyFont="1" applyAlignment="1">
      <alignment horizontal="left"/>
    </xf>
    <xf numFmtId="0" fontId="20" fillId="0" borderId="2" xfId="0" applyFont="1" applyBorder="1"/>
    <xf numFmtId="0" fontId="91" fillId="0" borderId="0" xfId="0" applyFont="1"/>
    <xf numFmtId="0" fontId="0" fillId="0" borderId="2" xfId="0" applyBorder="1"/>
    <xf numFmtId="0" fontId="19" fillId="0" borderId="2" xfId="0" applyFont="1" applyBorder="1"/>
    <xf numFmtId="0" fontId="42" fillId="0" borderId="2" xfId="0" applyFont="1" applyBorder="1"/>
    <xf numFmtId="0" fontId="81" fillId="0" borderId="2" xfId="0" applyFont="1" applyBorder="1"/>
    <xf numFmtId="0" fontId="96" fillId="0" borderId="2" xfId="0" applyFont="1" applyBorder="1"/>
    <xf numFmtId="0" fontId="49" fillId="0" borderId="0" xfId="3" applyFont="1" applyBorder="1"/>
    <xf numFmtId="0" fontId="88" fillId="0" borderId="0" xfId="0" applyFont="1"/>
    <xf numFmtId="0" fontId="58" fillId="0" borderId="2" xfId="0" applyFont="1" applyBorder="1"/>
    <xf numFmtId="0" fontId="65" fillId="23" borderId="9" xfId="0" applyFont="1" applyFill="1" applyBorder="1" applyAlignment="1">
      <alignment horizontal="center" vertical="center"/>
    </xf>
    <xf numFmtId="0" fontId="65" fillId="23" borderId="10" xfId="0" applyFont="1" applyFill="1" applyBorder="1" applyAlignment="1">
      <alignment horizontal="center" vertical="center"/>
    </xf>
    <xf numFmtId="0" fontId="65" fillId="23" borderId="11" xfId="0" applyFont="1" applyFill="1" applyBorder="1" applyAlignment="1">
      <alignment horizontal="center" vertical="center"/>
    </xf>
    <xf numFmtId="0" fontId="69" fillId="0" borderId="2" xfId="0" applyFont="1" applyBorder="1" applyAlignment="1">
      <alignment horizontal="center" vertical="center"/>
    </xf>
    <xf numFmtId="0" fontId="0" fillId="0" borderId="4" xfId="0" applyBorder="1" applyAlignment="1">
      <alignment vertical="center" wrapText="1"/>
    </xf>
    <xf numFmtId="0" fontId="48" fillId="0" borderId="4" xfId="0" applyFont="1" applyBorder="1" applyAlignment="1">
      <alignment vertical="center"/>
    </xf>
    <xf numFmtId="0" fontId="57" fillId="0" borderId="2" xfId="0" applyFont="1" applyBorder="1"/>
    <xf numFmtId="0" fontId="46" fillId="0" borderId="2" xfId="0" applyFont="1" applyBorder="1" applyAlignment="1">
      <alignment horizontal="left" vertical="center" wrapText="1" readingOrder="1"/>
    </xf>
    <xf numFmtId="0" fontId="97" fillId="2" borderId="2" xfId="0" applyFont="1" applyFill="1" applyBorder="1" applyAlignment="1">
      <alignment wrapText="1"/>
    </xf>
    <xf numFmtId="0" fontId="0" fillId="0" borderId="0" xfId="0" applyAlignment="1">
      <alignment horizontal="left" vertical="center"/>
    </xf>
    <xf numFmtId="0" fontId="47" fillId="0" borderId="8" xfId="14" applyFont="1" applyBorder="1"/>
    <xf numFmtId="0" fontId="27" fillId="0" borderId="2" xfId="0" applyFont="1" applyBorder="1"/>
    <xf numFmtId="43" fontId="22" fillId="2" borderId="4" xfId="0" applyNumberFormat="1" applyFont="1" applyFill="1" applyBorder="1" applyAlignment="1">
      <alignment horizontal="right" wrapText="1"/>
    </xf>
    <xf numFmtId="166" fontId="22" fillId="2" borderId="4" xfId="0" applyNumberFormat="1" applyFont="1" applyFill="1" applyBorder="1" applyAlignment="1">
      <alignment horizontal="right" wrapText="1"/>
    </xf>
    <xf numFmtId="0" fontId="88" fillId="0" borderId="2" xfId="0" applyFont="1" applyBorder="1"/>
    <xf numFmtId="0" fontId="67" fillId="0" borderId="0" xfId="0" applyFont="1" applyAlignment="1">
      <alignment horizontal="left"/>
    </xf>
    <xf numFmtId="0" fontId="67" fillId="0" borderId="2" xfId="0" applyFont="1" applyBorder="1"/>
    <xf numFmtId="0" fontId="74" fillId="0" borderId="0" xfId="0" applyFont="1" applyAlignment="1">
      <alignment horizontal="left" vertical="center"/>
    </xf>
    <xf numFmtId="0" fontId="18" fillId="0" borderId="2" xfId="0" applyFont="1" applyBorder="1" applyAlignment="1">
      <alignment horizontal="center" vertical="center"/>
    </xf>
    <xf numFmtId="0" fontId="94" fillId="23" borderId="4" xfId="0" applyFont="1" applyFill="1" applyBorder="1" applyAlignment="1">
      <alignment horizontal="center" vertical="center"/>
    </xf>
    <xf numFmtId="0" fontId="94" fillId="23" borderId="4" xfId="0" applyFont="1" applyFill="1" applyBorder="1" applyAlignment="1">
      <alignment horizontal="center" vertical="center" wrapText="1"/>
    </xf>
    <xf numFmtId="0" fontId="95" fillId="23" borderId="4" xfId="0" applyFont="1" applyFill="1" applyBorder="1" applyAlignment="1">
      <alignment horizontal="center" vertical="center" wrapText="1"/>
    </xf>
    <xf numFmtId="0" fontId="92" fillId="0" borderId="4" xfId="0" applyFont="1" applyBorder="1" applyAlignment="1">
      <alignment vertical="center" wrapText="1"/>
    </xf>
    <xf numFmtId="4" fontId="92" fillId="0" borderId="4" xfId="0" applyNumberFormat="1" applyFont="1" applyBorder="1" applyAlignment="1">
      <alignment vertical="center" wrapText="1"/>
    </xf>
    <xf numFmtId="14" fontId="92" fillId="0" borderId="4" xfId="0" applyNumberFormat="1" applyFont="1" applyBorder="1" applyAlignment="1">
      <alignment vertical="center" wrapText="1"/>
    </xf>
    <xf numFmtId="0" fontId="15" fillId="0" borderId="4" xfId="0" applyFont="1" applyBorder="1" applyAlignment="1">
      <alignment vertical="center" wrapText="1"/>
    </xf>
    <xf numFmtId="0" fontId="92" fillId="0" borderId="4" xfId="0" applyFont="1" applyBorder="1" applyAlignment="1">
      <alignment vertical="center"/>
    </xf>
    <xf numFmtId="0" fontId="93" fillId="0" borderId="4" xfId="0" applyFont="1" applyBorder="1" applyAlignment="1">
      <alignment vertical="center" wrapText="1"/>
    </xf>
    <xf numFmtId="4" fontId="92" fillId="0" borderId="4" xfId="0" applyNumberFormat="1" applyFont="1" applyBorder="1" applyAlignment="1">
      <alignment vertical="center"/>
    </xf>
    <xf numFmtId="14" fontId="92" fillId="0" borderId="4" xfId="0" applyNumberFormat="1" applyFont="1" applyBorder="1" applyAlignment="1">
      <alignment vertical="center"/>
    </xf>
    <xf numFmtId="0" fontId="93" fillId="0" borderId="4" xfId="0" applyFont="1" applyBorder="1" applyAlignment="1">
      <alignment vertical="center"/>
    </xf>
    <xf numFmtId="0" fontId="102" fillId="0" borderId="4" xfId="0" applyFont="1" applyBorder="1" applyAlignment="1">
      <alignment vertical="center" wrapText="1"/>
    </xf>
    <xf numFmtId="49" fontId="64" fillId="0" borderId="2" xfId="3" quotePrefix="1" applyNumberFormat="1" applyFont="1"/>
    <xf numFmtId="49" fontId="64" fillId="0" borderId="2" xfId="3" applyNumberFormat="1" applyFont="1"/>
    <xf numFmtId="0" fontId="43" fillId="0" borderId="2" xfId="3" applyFont="1"/>
    <xf numFmtId="0" fontId="71" fillId="0" borderId="2" xfId="0" applyFont="1" applyBorder="1" applyAlignment="1">
      <alignment horizontal="left" vertical="center"/>
    </xf>
    <xf numFmtId="0" fontId="77" fillId="0" borderId="2" xfId="0" applyFont="1" applyBorder="1"/>
    <xf numFmtId="0" fontId="78" fillId="0" borderId="2" xfId="0" applyFont="1" applyBorder="1"/>
    <xf numFmtId="43" fontId="67" fillId="0" borderId="0" xfId="0" applyNumberFormat="1" applyFont="1"/>
    <xf numFmtId="43" fontId="67" fillId="0" borderId="2" xfId="0" applyNumberFormat="1" applyFont="1" applyBorder="1"/>
    <xf numFmtId="0" fontId="41" fillId="0" borderId="0" xfId="0" applyFont="1"/>
    <xf numFmtId="49" fontId="86" fillId="0" borderId="2" xfId="2" applyNumberFormat="1" applyFont="1" applyAlignment="1">
      <alignment horizontal="left" vertical="top"/>
    </xf>
    <xf numFmtId="49" fontId="87" fillId="0" borderId="1" xfId="0" applyNumberFormat="1" applyFont="1" applyBorder="1" applyAlignment="1">
      <alignment horizontal="left" vertical="top"/>
    </xf>
    <xf numFmtId="0" fontId="87" fillId="0" borderId="1" xfId="0" applyFont="1" applyBorder="1" applyAlignment="1">
      <alignment horizontal="left" vertical="top"/>
    </xf>
    <xf numFmtId="0" fontId="87" fillId="0" borderId="2" xfId="0" applyFont="1" applyBorder="1" applyAlignment="1">
      <alignment horizontal="left" vertical="top"/>
    </xf>
    <xf numFmtId="49" fontId="36" fillId="0" borderId="0" xfId="0" applyNumberFormat="1" applyFont="1" applyAlignment="1">
      <alignment horizontal="left" vertical="top"/>
    </xf>
    <xf numFmtId="43" fontId="36" fillId="0" borderId="2" xfId="2" applyNumberFormat="1" applyFont="1" applyAlignment="1">
      <alignment horizontal="right" vertical="top"/>
    </xf>
    <xf numFmtId="43" fontId="36" fillId="0" borderId="2" xfId="2" applyNumberFormat="1" applyFont="1" applyAlignment="1">
      <alignment horizontal="left" vertical="top"/>
    </xf>
    <xf numFmtId="4" fontId="0" fillId="0" borderId="2" xfId="0" applyNumberFormat="1" applyBorder="1"/>
    <xf numFmtId="167" fontId="36" fillId="0" borderId="2" xfId="0" applyNumberFormat="1" applyFont="1" applyBorder="1" applyAlignment="1">
      <alignment horizontal="right" vertical="top"/>
    </xf>
    <xf numFmtId="0" fontId="87" fillId="0" borderId="30" xfId="0" applyFont="1" applyBorder="1" applyAlignment="1">
      <alignment horizontal="left" vertical="top"/>
    </xf>
    <xf numFmtId="49" fontId="36" fillId="0" borderId="2" xfId="0" applyNumberFormat="1" applyFont="1" applyBorder="1" applyAlignment="1">
      <alignment horizontal="left" vertical="top"/>
    </xf>
    <xf numFmtId="43" fontId="0" fillId="0" borderId="2" xfId="0" applyNumberFormat="1" applyBorder="1"/>
    <xf numFmtId="0" fontId="36" fillId="0" borderId="2" xfId="0" applyFont="1" applyBorder="1" applyAlignment="1">
      <alignment horizontal="left" vertical="top"/>
    </xf>
    <xf numFmtId="43" fontId="10" fillId="16" borderId="31" xfId="4" applyFont="1" applyFill="1" applyBorder="1" applyAlignment="1">
      <alignment horizontal="right" vertical="top"/>
    </xf>
    <xf numFmtId="49" fontId="10" fillId="16" borderId="31" xfId="0" applyNumberFormat="1" applyFont="1" applyFill="1" applyBorder="1" applyAlignment="1">
      <alignment horizontal="left" vertical="top"/>
    </xf>
    <xf numFmtId="0" fontId="105" fillId="0" borderId="0" xfId="0" applyFont="1" applyAlignment="1">
      <alignment wrapText="1"/>
    </xf>
    <xf numFmtId="49" fontId="87" fillId="2" borderId="1" xfId="0" applyNumberFormat="1" applyFont="1" applyFill="1" applyBorder="1" applyAlignment="1">
      <alignment horizontal="left" vertical="top" wrapText="1"/>
    </xf>
    <xf numFmtId="49" fontId="87" fillId="16" borderId="1" xfId="0" applyNumberFormat="1" applyFont="1" applyFill="1" applyBorder="1" applyAlignment="1">
      <alignment horizontal="left" vertical="top" wrapText="1"/>
    </xf>
    <xf numFmtId="0" fontId="87" fillId="2" borderId="1" xfId="0" applyFont="1" applyFill="1" applyBorder="1" applyAlignment="1">
      <alignment horizontal="left" vertical="top" wrapText="1"/>
    </xf>
    <xf numFmtId="49" fontId="86" fillId="0" borderId="2" xfId="2" applyNumberFormat="1" applyFont="1" applyAlignment="1">
      <alignment horizontal="left" vertical="top" wrapText="1"/>
    </xf>
    <xf numFmtId="0" fontId="87" fillId="2" borderId="2" xfId="0" applyFont="1" applyFill="1" applyBorder="1" applyAlignment="1">
      <alignment horizontal="left" vertical="top" wrapText="1"/>
    </xf>
    <xf numFmtId="0" fontId="87" fillId="16" borderId="2" xfId="0" applyFont="1" applyFill="1" applyBorder="1" applyAlignment="1">
      <alignment horizontal="left" vertical="top" wrapText="1"/>
    </xf>
    <xf numFmtId="49" fontId="86" fillId="0" borderId="2" xfId="0" applyNumberFormat="1" applyFont="1" applyBorder="1" applyAlignment="1">
      <alignment horizontal="left" vertical="top" wrapText="1"/>
    </xf>
    <xf numFmtId="0" fontId="87" fillId="20" borderId="1" xfId="0" applyFont="1" applyFill="1" applyBorder="1" applyAlignment="1">
      <alignment horizontal="left" vertical="top" wrapText="1"/>
    </xf>
    <xf numFmtId="4" fontId="71" fillId="0" borderId="2" xfId="0" applyNumberFormat="1" applyFont="1" applyBorder="1" applyAlignment="1">
      <alignment horizontal="right" vertical="top"/>
    </xf>
    <xf numFmtId="0" fontId="71" fillId="0" borderId="2" xfId="0" applyFont="1" applyBorder="1" applyAlignment="1">
      <alignment horizontal="left" vertical="top"/>
    </xf>
    <xf numFmtId="4" fontId="36" fillId="0" borderId="2" xfId="0" applyNumberFormat="1" applyFont="1" applyBorder="1" applyAlignment="1">
      <alignment horizontal="right" vertical="top"/>
    </xf>
    <xf numFmtId="0" fontId="106" fillId="0" borderId="1" xfId="0" applyFont="1" applyBorder="1" applyAlignment="1">
      <alignment horizontal="left" vertical="top"/>
    </xf>
    <xf numFmtId="0" fontId="106" fillId="2" borderId="1" xfId="0" applyFont="1" applyFill="1" applyBorder="1" applyAlignment="1">
      <alignment horizontal="left" vertical="top" wrapText="1"/>
    </xf>
    <xf numFmtId="0" fontId="107" fillId="0" borderId="0" xfId="0" applyFont="1"/>
    <xf numFmtId="4" fontId="107" fillId="0" borderId="0" xfId="0" applyNumberFormat="1" applyFont="1"/>
    <xf numFmtId="0" fontId="0" fillId="0" borderId="32" xfId="0" applyBorder="1"/>
    <xf numFmtId="0" fontId="87" fillId="0" borderId="33" xfId="0" applyFont="1" applyBorder="1" applyAlignment="1">
      <alignment horizontal="left" vertical="top"/>
    </xf>
    <xf numFmtId="0" fontId="87" fillId="2" borderId="33" xfId="0" applyFont="1" applyFill="1" applyBorder="1" applyAlignment="1">
      <alignment horizontal="left" vertical="top" wrapText="1"/>
    </xf>
    <xf numFmtId="167" fontId="36" fillId="0" borderId="32" xfId="0" applyNumberFormat="1" applyFont="1" applyBorder="1" applyAlignment="1">
      <alignment horizontal="right" vertical="top"/>
    </xf>
    <xf numFmtId="43" fontId="36" fillId="0" borderId="2" xfId="4" applyFont="1" applyBorder="1" applyAlignment="1">
      <alignment horizontal="right" vertical="top"/>
    </xf>
    <xf numFmtId="43" fontId="37" fillId="0" borderId="2" xfId="4" applyFont="1" applyBorder="1" applyAlignment="1">
      <alignment horizontal="left" vertical="top"/>
    </xf>
    <xf numFmtId="0" fontId="87" fillId="2" borderId="30" xfId="0" applyFont="1" applyFill="1" applyBorder="1" applyAlignment="1">
      <alignment horizontal="left" vertical="top" wrapText="1"/>
    </xf>
    <xf numFmtId="0" fontId="87" fillId="0" borderId="35" xfId="0" applyFont="1" applyBorder="1" applyAlignment="1">
      <alignment horizontal="left" vertical="top"/>
    </xf>
    <xf numFmtId="0" fontId="87" fillId="2" borderId="36" xfId="0" applyFont="1" applyFill="1" applyBorder="1" applyAlignment="1">
      <alignment horizontal="left" vertical="top" wrapText="1"/>
    </xf>
    <xf numFmtId="43" fontId="36" fillId="0" borderId="8" xfId="4" applyFont="1" applyBorder="1" applyAlignment="1">
      <alignment horizontal="right" vertical="top"/>
    </xf>
    <xf numFmtId="4" fontId="0" fillId="0" borderId="8" xfId="0" applyNumberFormat="1" applyBorder="1"/>
    <xf numFmtId="0" fontId="0" fillId="0" borderId="8" xfId="0" applyBorder="1"/>
    <xf numFmtId="0" fontId="87" fillId="0" borderId="34" xfId="0" applyFont="1" applyBorder="1" applyAlignment="1">
      <alignment horizontal="left" vertical="top"/>
    </xf>
    <xf numFmtId="0" fontId="87" fillId="2" borderId="37" xfId="0" applyFont="1" applyFill="1" applyBorder="1" applyAlignment="1">
      <alignment horizontal="left" vertical="top" wrapText="1"/>
    </xf>
    <xf numFmtId="43" fontId="0" fillId="0" borderId="2" xfId="4" applyFont="1" applyBorder="1"/>
    <xf numFmtId="43" fontId="15" fillId="22" borderId="0" xfId="0" applyNumberFormat="1" applyFont="1" applyFill="1"/>
    <xf numFmtId="4" fontId="15" fillId="22" borderId="0" xfId="0" applyNumberFormat="1" applyFont="1" applyFill="1"/>
    <xf numFmtId="0" fontId="15" fillId="22" borderId="0" xfId="0" applyFont="1" applyFill="1"/>
    <xf numFmtId="43" fontId="36" fillId="0" borderId="0" xfId="0" applyNumberFormat="1" applyFont="1" applyAlignment="1">
      <alignment horizontal="right" vertical="top"/>
    </xf>
    <xf numFmtId="43" fontId="36" fillId="0" borderId="0" xfId="0" applyNumberFormat="1" applyFont="1" applyAlignment="1">
      <alignment horizontal="left" vertical="top"/>
    </xf>
    <xf numFmtId="4" fontId="47" fillId="22" borderId="0" xfId="0" applyNumberFormat="1" applyFont="1" applyFill="1"/>
    <xf numFmtId="0" fontId="47" fillId="22" borderId="0" xfId="0" applyFont="1" applyFill="1"/>
    <xf numFmtId="0" fontId="48" fillId="0" borderId="4" xfId="0" applyFont="1" applyBorder="1" applyAlignment="1">
      <alignment vertical="center" wrapText="1"/>
    </xf>
    <xf numFmtId="0" fontId="90" fillId="0" borderId="4" xfId="0" applyFont="1" applyBorder="1" applyAlignment="1">
      <alignment vertical="center" wrapText="1"/>
    </xf>
    <xf numFmtId="6" fontId="90" fillId="0" borderId="4" xfId="0" applyNumberFormat="1" applyFont="1" applyBorder="1" applyAlignment="1">
      <alignment vertical="center" wrapText="1"/>
    </xf>
    <xf numFmtId="0" fontId="90" fillId="0" borderId="4" xfId="0" applyFont="1" applyBorder="1" applyAlignment="1">
      <alignment vertical="center"/>
    </xf>
    <xf numFmtId="0" fontId="52" fillId="0" borderId="4" xfId="0" applyFont="1" applyBorder="1" applyAlignment="1">
      <alignment vertical="center" wrapText="1"/>
    </xf>
    <xf numFmtId="6" fontId="90" fillId="0" borderId="4" xfId="0" applyNumberFormat="1" applyFont="1" applyBorder="1" applyAlignment="1">
      <alignment vertical="center"/>
    </xf>
    <xf numFmtId="43" fontId="0" fillId="24" borderId="0" xfId="0" applyNumberFormat="1" applyFill="1"/>
    <xf numFmtId="43" fontId="87" fillId="24" borderId="30" xfId="0" applyNumberFormat="1" applyFont="1" applyFill="1" applyBorder="1" applyAlignment="1">
      <alignment horizontal="left" vertical="top"/>
    </xf>
    <xf numFmtId="43" fontId="87" fillId="24" borderId="2" xfId="0" applyNumberFormat="1" applyFont="1" applyFill="1" applyBorder="1" applyAlignment="1">
      <alignment horizontal="left" vertical="top" wrapText="1"/>
    </xf>
    <xf numFmtId="43" fontId="0" fillId="24" borderId="2" xfId="0" applyNumberFormat="1" applyFill="1" applyBorder="1"/>
    <xf numFmtId="0" fontId="37" fillId="25" borderId="2" xfId="2" applyFont="1" applyFill="1" applyAlignment="1">
      <alignment horizontal="left" vertical="top"/>
    </xf>
    <xf numFmtId="49" fontId="110" fillId="25" borderId="2" xfId="2" applyNumberFormat="1" applyFont="1" applyFill="1" applyAlignment="1">
      <alignment horizontal="left" vertical="top"/>
    </xf>
    <xf numFmtId="0" fontId="111" fillId="25" borderId="2" xfId="0" applyFont="1" applyFill="1" applyBorder="1" applyAlignment="1">
      <alignment horizontal="left" vertical="top" wrapText="1"/>
    </xf>
    <xf numFmtId="0" fontId="106" fillId="25" borderId="1" xfId="0" applyFont="1" applyFill="1" applyBorder="1" applyAlignment="1">
      <alignment horizontal="left" vertical="top"/>
    </xf>
    <xf numFmtId="0" fontId="106" fillId="25" borderId="1" xfId="0" applyFont="1" applyFill="1" applyBorder="1" applyAlignment="1">
      <alignment horizontal="left" vertical="top" wrapText="1"/>
    </xf>
    <xf numFmtId="0" fontId="107" fillId="25" borderId="0" xfId="0" applyFont="1" applyFill="1"/>
    <xf numFmtId="4" fontId="107" fillId="25" borderId="0" xfId="0" applyNumberFormat="1" applyFont="1" applyFill="1"/>
    <xf numFmtId="0" fontId="113" fillId="25" borderId="34" xfId="0" applyFont="1" applyFill="1" applyBorder="1" applyAlignment="1">
      <alignment horizontal="left" vertical="top"/>
    </xf>
    <xf numFmtId="0" fontId="113" fillId="25" borderId="34" xfId="0" applyFont="1" applyFill="1" applyBorder="1" applyAlignment="1">
      <alignment horizontal="left" vertical="top" wrapText="1"/>
    </xf>
    <xf numFmtId="167" fontId="114" fillId="25" borderId="2" xfId="0" applyNumberFormat="1" applyFont="1" applyFill="1" applyBorder="1" applyAlignment="1">
      <alignment horizontal="right" vertical="top"/>
    </xf>
    <xf numFmtId="0" fontId="112" fillId="0" borderId="0" xfId="0" applyFont="1"/>
    <xf numFmtId="4" fontId="37" fillId="0" borderId="0" xfId="0" applyNumberFormat="1" applyFont="1" applyAlignment="1">
      <alignment horizontal="right" vertical="top"/>
    </xf>
    <xf numFmtId="0" fontId="41" fillId="0" borderId="0" xfId="0" applyFont="1" applyAlignment="1">
      <alignment wrapText="1"/>
    </xf>
    <xf numFmtId="43" fontId="36" fillId="0" borderId="2" xfId="0" applyNumberFormat="1" applyFont="1" applyBorder="1" applyAlignment="1">
      <alignment horizontal="right" vertical="top"/>
    </xf>
    <xf numFmtId="0" fontId="37" fillId="0" borderId="0" xfId="0" applyFont="1" applyAlignment="1">
      <alignment horizontal="left" vertical="top"/>
    </xf>
    <xf numFmtId="43" fontId="36" fillId="0" borderId="2" xfId="0" applyNumberFormat="1" applyFont="1" applyBorder="1" applyAlignment="1">
      <alignment horizontal="left" vertical="top"/>
    </xf>
    <xf numFmtId="4" fontId="47" fillId="25" borderId="2" xfId="0" applyNumberFormat="1" applyFont="1" applyFill="1" applyBorder="1"/>
    <xf numFmtId="0" fontId="47" fillId="25" borderId="2" xfId="0" applyFont="1" applyFill="1" applyBorder="1"/>
    <xf numFmtId="0" fontId="89" fillId="0" borderId="2" xfId="0" applyFont="1" applyBorder="1"/>
    <xf numFmtId="4" fontId="89" fillId="0" borderId="0" xfId="0" applyNumberFormat="1" applyFont="1"/>
    <xf numFmtId="0" fontId="103" fillId="0" borderId="2" xfId="0" applyFont="1" applyBorder="1"/>
    <xf numFmtId="0" fontId="115" fillId="0" borderId="2" xfId="0" applyFont="1" applyBorder="1"/>
    <xf numFmtId="0" fontId="115" fillId="0" borderId="0" xfId="0" applyFont="1"/>
    <xf numFmtId="0" fontId="116" fillId="0" borderId="2" xfId="0" applyFont="1" applyBorder="1"/>
    <xf numFmtId="4" fontId="117" fillId="0" borderId="2" xfId="0" applyNumberFormat="1" applyFont="1" applyBorder="1"/>
    <xf numFmtId="0" fontId="119" fillId="0" borderId="2" xfId="0" applyFont="1" applyBorder="1"/>
    <xf numFmtId="4" fontId="119" fillId="0" borderId="2" xfId="0" applyNumberFormat="1" applyFont="1" applyBorder="1"/>
    <xf numFmtId="0" fontId="120" fillId="0" borderId="2" xfId="0" applyFont="1" applyBorder="1"/>
    <xf numFmtId="0" fontId="120" fillId="26" borderId="2" xfId="0" applyFont="1" applyFill="1" applyBorder="1"/>
    <xf numFmtId="0" fontId="121" fillId="0" borderId="0" xfId="0" applyFont="1"/>
    <xf numFmtId="0" fontId="122" fillId="0" borderId="0" xfId="0" applyFont="1"/>
    <xf numFmtId="0" fontId="123" fillId="26" borderId="2" xfId="0" applyFont="1" applyFill="1" applyBorder="1"/>
    <xf numFmtId="0" fontId="120" fillId="27" borderId="2" xfId="0" applyFont="1" applyFill="1" applyBorder="1"/>
    <xf numFmtId="0" fontId="123" fillId="27" borderId="2" xfId="0" applyFont="1" applyFill="1" applyBorder="1"/>
    <xf numFmtId="4" fontId="118" fillId="27" borderId="2" xfId="0" applyNumberFormat="1" applyFont="1" applyFill="1" applyBorder="1"/>
    <xf numFmtId="0" fontId="120" fillId="19" borderId="2" xfId="0" applyFont="1" applyFill="1" applyBorder="1"/>
    <xf numFmtId="43" fontId="58" fillId="0" borderId="0" xfId="0" applyNumberFormat="1" applyFont="1"/>
    <xf numFmtId="0" fontId="90" fillId="0" borderId="4" xfId="0" applyFont="1" applyBorder="1" applyAlignment="1">
      <alignment horizontal="center" wrapText="1"/>
    </xf>
    <xf numFmtId="0" fontId="48" fillId="0" borderId="4" xfId="0" applyFont="1" applyBorder="1" applyAlignment="1">
      <alignment horizontal="center"/>
    </xf>
    <xf numFmtId="0" fontId="48" fillId="0" borderId="4" xfId="0" applyFont="1" applyBorder="1" applyAlignment="1">
      <alignment horizontal="center" wrapText="1"/>
    </xf>
    <xf numFmtId="3" fontId="58" fillId="0" borderId="0" xfId="0" applyNumberFormat="1" applyFont="1"/>
    <xf numFmtId="0" fontId="6" fillId="0" borderId="2" xfId="16"/>
    <xf numFmtId="0" fontId="127" fillId="0" borderId="4" xfId="35">
      <alignment horizontal="left" vertical="center" wrapText="1" indent="2"/>
    </xf>
    <xf numFmtId="3" fontId="127" fillId="0" borderId="4" xfId="36">
      <alignment horizontal="right" vertical="center" wrapText="1"/>
    </xf>
    <xf numFmtId="0" fontId="126" fillId="0" borderId="4" xfId="37">
      <alignment horizontal="left" vertical="center" wrapText="1"/>
    </xf>
    <xf numFmtId="3" fontId="126" fillId="0" borderId="4" xfId="38">
      <alignment horizontal="right" vertical="center" wrapText="1"/>
    </xf>
    <xf numFmtId="3" fontId="127" fillId="0" borderId="27" xfId="36" applyBorder="1">
      <alignment horizontal="right" vertical="center" wrapText="1"/>
    </xf>
    <xf numFmtId="0" fontId="128" fillId="23" borderId="18" xfId="15" applyFont="1" applyFill="1" applyBorder="1">
      <alignment horizontal="center" vertical="center" wrapText="1"/>
    </xf>
    <xf numFmtId="0" fontId="126" fillId="0" borderId="28" xfId="17" applyBorder="1">
      <alignment horizontal="left" vertical="center" wrapText="1"/>
    </xf>
    <xf numFmtId="3" fontId="126" fillId="0" borderId="28" xfId="18" applyBorder="1">
      <alignment horizontal="right" vertical="center" wrapText="1"/>
    </xf>
    <xf numFmtId="3" fontId="126" fillId="0" borderId="28" xfId="19" applyBorder="1">
      <alignment horizontal="right" vertical="center" wrapText="1"/>
    </xf>
    <xf numFmtId="0" fontId="126" fillId="0" borderId="28" xfId="20" applyBorder="1">
      <alignment horizontal="left" vertical="center" wrapText="1" indent="2"/>
    </xf>
    <xf numFmtId="3" fontId="126" fillId="0" borderId="28" xfId="21" applyBorder="1">
      <alignment horizontal="right" vertical="center" wrapText="1"/>
    </xf>
    <xf numFmtId="3" fontId="126" fillId="0" borderId="28" xfId="22" applyBorder="1">
      <alignment horizontal="right" vertical="center" wrapText="1"/>
    </xf>
    <xf numFmtId="0" fontId="127" fillId="0" borderId="28" xfId="23" applyBorder="1">
      <alignment horizontal="left" vertical="center" wrapText="1" indent="4"/>
    </xf>
    <xf numFmtId="3" fontId="127" fillId="0" borderId="28" xfId="24" applyBorder="1">
      <alignment horizontal="right" vertical="center" wrapText="1"/>
    </xf>
    <xf numFmtId="3" fontId="127" fillId="0" borderId="28" xfId="25" applyBorder="1">
      <alignment horizontal="right" vertical="center" wrapText="1"/>
    </xf>
    <xf numFmtId="0" fontId="127" fillId="0" borderId="28" xfId="26" applyBorder="1">
      <alignment horizontal="left" vertical="center" wrapText="1" indent="6"/>
    </xf>
    <xf numFmtId="0" fontId="128" fillId="28" borderId="4" xfId="15" applyFont="1" applyFill="1" applyBorder="1">
      <alignment horizontal="center" vertical="center" wrapText="1"/>
    </xf>
    <xf numFmtId="0" fontId="126" fillId="0" borderId="28" xfId="29" applyBorder="1">
      <alignment horizontal="left" vertical="center" wrapText="1"/>
    </xf>
    <xf numFmtId="0" fontId="126" fillId="0" borderId="28" xfId="30" applyBorder="1">
      <alignment horizontal="left" vertical="center" wrapText="1"/>
    </xf>
    <xf numFmtId="0" fontId="126" fillId="0" borderId="28" xfId="31" applyBorder="1">
      <alignment horizontal="left" vertical="center" wrapText="1" indent="2"/>
    </xf>
    <xf numFmtId="0" fontId="126" fillId="0" borderId="28" xfId="32" applyBorder="1">
      <alignment horizontal="left" vertical="center" wrapText="1" indent="2"/>
    </xf>
    <xf numFmtId="0" fontId="127" fillId="0" borderId="28" xfId="33" applyBorder="1">
      <alignment horizontal="left" vertical="center" wrapText="1" indent="4"/>
    </xf>
    <xf numFmtId="0" fontId="127" fillId="0" borderId="28" xfId="34" applyBorder="1">
      <alignment horizontal="left" vertical="center" wrapText="1" indent="4"/>
    </xf>
    <xf numFmtId="0" fontId="6" fillId="0" borderId="28" xfId="16" applyBorder="1"/>
    <xf numFmtId="0" fontId="59" fillId="2" borderId="2" xfId="0" applyFont="1" applyFill="1" applyBorder="1" applyAlignment="1">
      <alignment vertical="center" readingOrder="1"/>
    </xf>
    <xf numFmtId="0" fontId="65" fillId="23" borderId="28" xfId="0" applyFont="1" applyFill="1" applyBorder="1" applyAlignment="1">
      <alignment horizontal="center" vertical="center" wrapText="1"/>
    </xf>
    <xf numFmtId="0" fontId="125" fillId="0" borderId="28" xfId="0" applyFont="1" applyBorder="1" applyAlignment="1">
      <alignment horizontal="center" vertical="center" wrapText="1"/>
    </xf>
    <xf numFmtId="0" fontId="125" fillId="0" borderId="28" xfId="0" applyFont="1" applyBorder="1" applyAlignment="1">
      <alignment horizontal="left" vertical="center" wrapText="1"/>
    </xf>
    <xf numFmtId="0" fontId="125" fillId="0" borderId="28" xfId="0" applyFont="1" applyBorder="1" applyAlignment="1">
      <alignment horizontal="right" vertical="center" wrapText="1"/>
    </xf>
    <xf numFmtId="0" fontId="5" fillId="18" borderId="2" xfId="39" applyFill="1"/>
    <xf numFmtId="0" fontId="133" fillId="18" borderId="2" xfId="39" applyFont="1" applyFill="1"/>
    <xf numFmtId="49" fontId="134" fillId="23" borderId="28" xfId="39" applyNumberFormat="1" applyFont="1" applyFill="1" applyBorder="1" applyAlignment="1">
      <alignment horizontal="center" vertical="center" wrapText="1"/>
    </xf>
    <xf numFmtId="0" fontId="134" fillId="23" borderId="28" xfId="39" applyFont="1" applyFill="1" applyBorder="1" applyAlignment="1">
      <alignment horizontal="center" vertical="center" wrapText="1"/>
    </xf>
    <xf numFmtId="0" fontId="5" fillId="0" borderId="2" xfId="39"/>
    <xf numFmtId="164" fontId="96" fillId="18" borderId="2" xfId="39" applyNumberFormat="1" applyFont="1" applyFill="1"/>
    <xf numFmtId="164" fontId="51" fillId="18" borderId="2" xfId="39" applyNumberFormat="1" applyFont="1" applyFill="1" applyAlignment="1">
      <alignment vertical="center"/>
    </xf>
    <xf numFmtId="164" fontId="139" fillId="18" borderId="2" xfId="39" applyNumberFormat="1" applyFont="1" applyFill="1"/>
    <xf numFmtId="164" fontId="140" fillId="18" borderId="2" xfId="39" applyNumberFormat="1" applyFont="1" applyFill="1"/>
    <xf numFmtId="0" fontId="130" fillId="18" borderId="2" xfId="39" applyFont="1" applyFill="1"/>
    <xf numFmtId="164" fontId="131" fillId="18" borderId="2" xfId="39" applyNumberFormat="1" applyFont="1" applyFill="1"/>
    <xf numFmtId="164" fontId="96" fillId="0" borderId="2" xfId="39" applyNumberFormat="1" applyFont="1"/>
    <xf numFmtId="164" fontId="63" fillId="18" borderId="2" xfId="39" applyNumberFormat="1" applyFont="1" applyFill="1"/>
    <xf numFmtId="49" fontId="141" fillId="0" borderId="28" xfId="39" applyNumberFormat="1" applyFont="1" applyBorder="1" applyAlignment="1">
      <alignment vertical="top" wrapText="1"/>
    </xf>
    <xf numFmtId="49" fontId="141" fillId="0" borderId="28" xfId="39" applyNumberFormat="1" applyFont="1" applyBorder="1" applyAlignment="1">
      <alignment horizontal="left" vertical="top" wrapText="1"/>
    </xf>
    <xf numFmtId="164" fontId="51" fillId="18" borderId="2" xfId="39" applyNumberFormat="1" applyFont="1" applyFill="1"/>
    <xf numFmtId="0" fontId="142" fillId="18" borderId="2" xfId="39" applyFont="1" applyFill="1" applyAlignment="1">
      <alignment horizontal="center"/>
    </xf>
    <xf numFmtId="0" fontId="43" fillId="0" borderId="2" xfId="42" applyFont="1"/>
    <xf numFmtId="0" fontId="49" fillId="0" borderId="2" xfId="42" applyFont="1"/>
    <xf numFmtId="49" fontId="64" fillId="0" borderId="2" xfId="42" applyNumberFormat="1" applyFont="1"/>
    <xf numFmtId="49" fontId="64" fillId="0" borderId="2" xfId="42" quotePrefix="1" applyNumberFormat="1" applyFont="1"/>
    <xf numFmtId="3" fontId="6" fillId="0" borderId="2" xfId="16" applyNumberFormat="1"/>
    <xf numFmtId="0" fontId="152" fillId="23" borderId="28" xfId="5" applyFont="1" applyFill="1" applyBorder="1" applyAlignment="1">
      <alignment horizontal="center" vertical="center" wrapText="1"/>
    </xf>
    <xf numFmtId="9" fontId="155" fillId="18" borderId="28" xfId="44" applyFont="1" applyFill="1" applyBorder="1" applyAlignment="1">
      <alignment horizontal="center" vertical="center"/>
    </xf>
    <xf numFmtId="0" fontId="16" fillId="0" borderId="2" xfId="0" applyFont="1" applyBorder="1"/>
    <xf numFmtId="0" fontId="11" fillId="0" borderId="2" xfId="0" applyFont="1" applyBorder="1"/>
    <xf numFmtId="0" fontId="111" fillId="26" borderId="2" xfId="0" applyFont="1" applyFill="1" applyBorder="1"/>
    <xf numFmtId="4" fontId="111" fillId="16" borderId="2" xfId="0" applyNumberFormat="1" applyFont="1" applyFill="1" applyBorder="1"/>
    <xf numFmtId="0" fontId="111" fillId="16" borderId="2" xfId="0" applyFont="1" applyFill="1" applyBorder="1"/>
    <xf numFmtId="0" fontId="87" fillId="0" borderId="2" xfId="0" applyFont="1" applyBorder="1"/>
    <xf numFmtId="4" fontId="87" fillId="0" borderId="2" xfId="0" applyNumberFormat="1" applyFont="1" applyBorder="1"/>
    <xf numFmtId="4" fontId="111" fillId="26" borderId="2" xfId="0" applyNumberFormat="1" applyFont="1" applyFill="1" applyBorder="1"/>
    <xf numFmtId="0" fontId="87" fillId="26" borderId="2" xfId="0" applyFont="1" applyFill="1" applyBorder="1"/>
    <xf numFmtId="43" fontId="111" fillId="26" borderId="2" xfId="0" applyNumberFormat="1" applyFont="1" applyFill="1" applyBorder="1"/>
    <xf numFmtId="0" fontId="111" fillId="27" borderId="2" xfId="0" applyFont="1" applyFill="1" applyBorder="1"/>
    <xf numFmtId="4" fontId="111" fillId="27" borderId="2" xfId="0" applyNumberFormat="1" applyFont="1" applyFill="1" applyBorder="1"/>
    <xf numFmtId="0" fontId="87" fillId="27" borderId="2" xfId="0" applyFont="1" applyFill="1" applyBorder="1"/>
    <xf numFmtId="4" fontId="87" fillId="27" borderId="2" xfId="0" applyNumberFormat="1" applyFont="1" applyFill="1" applyBorder="1"/>
    <xf numFmtId="0" fontId="111" fillId="19" borderId="2" xfId="0" applyFont="1" applyFill="1" applyBorder="1"/>
    <xf numFmtId="4" fontId="111" fillId="19" borderId="2" xfId="0" applyNumberFormat="1" applyFont="1" applyFill="1" applyBorder="1"/>
    <xf numFmtId="0" fontId="111" fillId="0" borderId="2" xfId="0" applyFont="1" applyBorder="1"/>
    <xf numFmtId="168" fontId="127" fillId="0" borderId="28" xfId="24" applyNumberFormat="1" applyBorder="1">
      <alignment horizontal="right" vertical="center" wrapText="1"/>
    </xf>
    <xf numFmtId="43" fontId="127" fillId="0" borderId="4" xfId="36" applyNumberFormat="1">
      <alignment horizontal="right" vertical="center" wrapText="1"/>
    </xf>
    <xf numFmtId="43" fontId="126" fillId="0" borderId="4" xfId="38" applyNumberFormat="1">
      <alignment horizontal="right" vertical="center" wrapText="1"/>
    </xf>
    <xf numFmtId="3" fontId="80" fillId="0" borderId="4" xfId="38" applyFont="1">
      <alignment horizontal="right" vertical="center" wrapText="1"/>
    </xf>
    <xf numFmtId="43" fontId="80" fillId="0" borderId="4" xfId="36" applyNumberFormat="1" applyFont="1">
      <alignment horizontal="right" vertical="center" wrapText="1"/>
    </xf>
    <xf numFmtId="3" fontId="80" fillId="0" borderId="4" xfId="36" applyFont="1">
      <alignment horizontal="right" vertical="center" wrapText="1"/>
    </xf>
    <xf numFmtId="43" fontId="80" fillId="0" borderId="4" xfId="38" applyNumberFormat="1" applyFont="1">
      <alignment horizontal="right" vertical="center" wrapText="1"/>
    </xf>
    <xf numFmtId="164" fontId="96" fillId="16" borderId="2" xfId="39" applyNumberFormat="1" applyFont="1" applyFill="1"/>
    <xf numFmtId="0" fontId="5" fillId="16" borderId="2" xfId="39" applyFill="1"/>
    <xf numFmtId="0" fontId="47" fillId="0" borderId="8" xfId="14" applyFont="1" applyBorder="1" applyAlignment="1">
      <alignment horizontal="left"/>
    </xf>
    <xf numFmtId="0" fontId="133" fillId="18" borderId="2" xfId="39" applyFont="1" applyFill="1" applyAlignment="1">
      <alignment horizontal="left" wrapText="1"/>
    </xf>
    <xf numFmtId="168" fontId="16" fillId="0" borderId="28" xfId="0" applyNumberFormat="1" applyFont="1" applyBorder="1"/>
    <xf numFmtId="0" fontId="41" fillId="0" borderId="2" xfId="14" applyFont="1"/>
    <xf numFmtId="0" fontId="158" fillId="0" borderId="8" xfId="14" applyFont="1" applyBorder="1"/>
    <xf numFmtId="0" fontId="159" fillId="18" borderId="2" xfId="39" applyFont="1" applyFill="1"/>
    <xf numFmtId="3" fontId="80" fillId="0" borderId="28" xfId="21" applyFont="1" applyBorder="1">
      <alignment horizontal="right" vertical="center" wrapText="1"/>
    </xf>
    <xf numFmtId="3" fontId="80" fillId="0" borderId="28" xfId="24" applyFont="1" applyBorder="1">
      <alignment horizontal="right" vertical="center" wrapText="1"/>
    </xf>
    <xf numFmtId="3" fontId="80" fillId="0" borderId="28" xfId="25" applyFont="1" applyBorder="1">
      <alignment horizontal="right" vertical="center" wrapText="1"/>
    </xf>
    <xf numFmtId="3" fontId="80" fillId="0" borderId="28" xfId="27" applyFont="1" applyBorder="1">
      <alignment horizontal="right" vertical="center" wrapText="1"/>
    </xf>
    <xf numFmtId="3" fontId="80" fillId="0" borderId="28" xfId="28" applyFont="1" applyBorder="1">
      <alignment horizontal="right" vertical="center" wrapText="1"/>
    </xf>
    <xf numFmtId="3" fontId="80" fillId="0" borderId="28" xfId="22" applyFont="1" applyBorder="1">
      <alignment horizontal="right" vertical="center" wrapText="1"/>
    </xf>
    <xf numFmtId="3" fontId="80" fillId="0" borderId="28" xfId="18" applyFont="1" applyBorder="1">
      <alignment horizontal="right" vertical="center" wrapText="1"/>
    </xf>
    <xf numFmtId="3" fontId="80" fillId="0" borderId="28" xfId="19" applyFont="1" applyBorder="1">
      <alignment horizontal="right" vertical="center" wrapText="1"/>
    </xf>
    <xf numFmtId="49" fontId="160" fillId="18" borderId="28" xfId="39" applyNumberFormat="1" applyFont="1" applyFill="1" applyBorder="1" applyAlignment="1">
      <alignment horizontal="center" vertical="center" wrapText="1"/>
    </xf>
    <xf numFmtId="49" fontId="160" fillId="18" borderId="28" xfId="39" applyNumberFormat="1" applyFont="1" applyFill="1" applyBorder="1" applyAlignment="1">
      <alignment horizontal="left" vertical="center" wrapText="1"/>
    </xf>
    <xf numFmtId="0" fontId="160" fillId="0" borderId="28" xfId="39" applyFont="1" applyBorder="1" applyAlignment="1">
      <alignment wrapText="1"/>
    </xf>
    <xf numFmtId="0" fontId="160" fillId="18" borderId="28" xfId="39" applyFont="1" applyFill="1" applyBorder="1" applyAlignment="1">
      <alignment wrapText="1"/>
    </xf>
    <xf numFmtId="0" fontId="161" fillId="18" borderId="2" xfId="39" applyFont="1" applyFill="1"/>
    <xf numFmtId="0" fontId="160" fillId="18" borderId="28" xfId="39" applyFont="1" applyFill="1" applyBorder="1" applyAlignment="1">
      <alignment horizontal="left" wrapText="1"/>
    </xf>
    <xf numFmtId="49" fontId="162" fillId="18" borderId="28" xfId="39" applyNumberFormat="1" applyFont="1" applyFill="1" applyBorder="1" applyAlignment="1">
      <alignment horizontal="left" vertical="top" wrapText="1"/>
    </xf>
    <xf numFmtId="0" fontId="163" fillId="0" borderId="28" xfId="39" applyFont="1" applyBorder="1" applyAlignment="1">
      <alignment wrapText="1"/>
    </xf>
    <xf numFmtId="0" fontId="160" fillId="18" borderId="28" xfId="39" applyFont="1" applyFill="1" applyBorder="1" applyAlignment="1">
      <alignment horizontal="center" wrapText="1"/>
    </xf>
    <xf numFmtId="49" fontId="162" fillId="18" borderId="28" xfId="39" applyNumberFormat="1" applyFont="1" applyFill="1" applyBorder="1" applyAlignment="1">
      <alignment vertical="top" wrapText="1"/>
    </xf>
    <xf numFmtId="49" fontId="162" fillId="0" borderId="28" xfId="39" applyNumberFormat="1" applyFont="1" applyBorder="1" applyAlignment="1">
      <alignment horizontal="left" vertical="top" wrapText="1"/>
    </xf>
    <xf numFmtId="0" fontId="160" fillId="33" borderId="28" xfId="0" applyFont="1" applyFill="1" applyBorder="1" applyAlignment="1">
      <alignment horizontal="center" wrapText="1"/>
    </xf>
    <xf numFmtId="0" fontId="160" fillId="33" borderId="28" xfId="0" applyFont="1" applyFill="1" applyBorder="1" applyAlignment="1">
      <alignment wrapText="1"/>
    </xf>
    <xf numFmtId="0" fontId="160" fillId="33" borderId="42" xfId="0" applyFont="1" applyFill="1" applyBorder="1" applyAlignment="1">
      <alignment wrapText="1"/>
    </xf>
    <xf numFmtId="0" fontId="160" fillId="18" borderId="28" xfId="39" applyFont="1" applyFill="1" applyBorder="1" applyAlignment="1">
      <alignment horizontal="left" vertical="center" wrapText="1"/>
    </xf>
    <xf numFmtId="0" fontId="160" fillId="18" borderId="28" xfId="39" applyFont="1" applyFill="1" applyBorder="1" applyAlignment="1">
      <alignment vertical="center" wrapText="1"/>
    </xf>
    <xf numFmtId="0" fontId="160" fillId="0" borderId="28" xfId="39" applyFont="1" applyBorder="1" applyAlignment="1">
      <alignment horizontal="left" vertical="center" wrapText="1"/>
    </xf>
    <xf numFmtId="0" fontId="160" fillId="0" borderId="28" xfId="39" applyFont="1" applyBorder="1" applyAlignment="1">
      <alignment vertical="center" wrapText="1"/>
    </xf>
    <xf numFmtId="0" fontId="161" fillId="0" borderId="28" xfId="39" applyFont="1" applyBorder="1" applyAlignment="1">
      <alignment horizontal="left" vertical="center" wrapText="1"/>
    </xf>
    <xf numFmtId="0" fontId="164" fillId="0" borderId="28" xfId="39" applyFont="1" applyBorder="1" applyAlignment="1">
      <alignment vertical="center" wrapText="1"/>
    </xf>
    <xf numFmtId="0" fontId="167" fillId="18" borderId="2" xfId="39" applyFont="1" applyFill="1"/>
    <xf numFmtId="0" fontId="165" fillId="18" borderId="2" xfId="39" applyFont="1" applyFill="1"/>
    <xf numFmtId="0" fontId="166" fillId="18" borderId="2" xfId="39" applyFont="1" applyFill="1"/>
    <xf numFmtId="0" fontId="165" fillId="18" borderId="2" xfId="39" applyFont="1" applyFill="1" applyAlignment="1">
      <alignment horizontal="left" wrapText="1"/>
    </xf>
    <xf numFmtId="49" fontId="160" fillId="0" borderId="28" xfId="39" applyNumberFormat="1" applyFont="1" applyBorder="1" applyAlignment="1">
      <alignment horizontal="left" wrapText="1"/>
    </xf>
    <xf numFmtId="0" fontId="160" fillId="0" borderId="28" xfId="39" applyFont="1" applyBorder="1" applyAlignment="1">
      <alignment horizontal="left" wrapText="1"/>
    </xf>
    <xf numFmtId="0" fontId="164" fillId="0" borderId="28" xfId="0" applyFont="1" applyBorder="1" applyAlignment="1">
      <alignment horizontal="left"/>
    </xf>
    <xf numFmtId="0" fontId="164" fillId="0" borderId="42" xfId="0" applyFont="1" applyBorder="1" applyAlignment="1">
      <alignment horizontal="left"/>
    </xf>
    <xf numFmtId="49" fontId="160" fillId="0" borderId="28" xfId="39" applyNumberFormat="1" applyFont="1" applyBorder="1" applyAlignment="1">
      <alignment horizontal="left" vertical="center" wrapText="1"/>
    </xf>
    <xf numFmtId="0" fontId="165" fillId="18" borderId="2" xfId="39" applyFont="1" applyFill="1" applyAlignment="1">
      <alignment horizontal="left"/>
    </xf>
    <xf numFmtId="0" fontId="133" fillId="18" borderId="2" xfId="39" applyFont="1" applyFill="1" applyAlignment="1">
      <alignment horizontal="left"/>
    </xf>
    <xf numFmtId="49" fontId="164" fillId="18" borderId="28" xfId="39" applyNumberFormat="1" applyFont="1" applyFill="1" applyBorder="1" applyAlignment="1">
      <alignment horizontal="left" vertical="center" wrapText="1"/>
    </xf>
    <xf numFmtId="49" fontId="164" fillId="30" borderId="28" xfId="39" applyNumberFormat="1" applyFont="1" applyFill="1" applyBorder="1" applyAlignment="1">
      <alignment horizontal="left" vertical="center" wrapText="1"/>
    </xf>
    <xf numFmtId="0" fontId="161" fillId="18" borderId="28" xfId="1" applyFont="1" applyFill="1" applyBorder="1" applyAlignment="1">
      <alignment vertical="center" wrapText="1"/>
    </xf>
    <xf numFmtId="0" fontId="164" fillId="0" borderId="28" xfId="39" applyFont="1" applyBorder="1" applyAlignment="1">
      <alignment wrapText="1"/>
    </xf>
    <xf numFmtId="0" fontId="160" fillId="18" borderId="2" xfId="39" applyFont="1" applyFill="1" applyAlignment="1">
      <alignment horizontal="center"/>
    </xf>
    <xf numFmtId="0" fontId="161" fillId="0" borderId="28" xfId="39" applyFont="1" applyBorder="1" applyAlignment="1">
      <alignment horizontal="left" wrapText="1"/>
    </xf>
    <xf numFmtId="0" fontId="164" fillId="33" borderId="28" xfId="0" quotePrefix="1" applyFont="1" applyFill="1" applyBorder="1" applyAlignment="1">
      <alignment horizontal="left" wrapText="1"/>
    </xf>
    <xf numFmtId="0" fontId="160" fillId="18" borderId="28" xfId="39" quotePrefix="1" applyFont="1" applyFill="1" applyBorder="1" applyAlignment="1">
      <alignment horizontal="left" wrapText="1"/>
    </xf>
    <xf numFmtId="0" fontId="164" fillId="33" borderId="28" xfId="0" applyFont="1" applyFill="1" applyBorder="1" applyAlignment="1">
      <alignment horizontal="left" wrapText="1"/>
    </xf>
    <xf numFmtId="43" fontId="160" fillId="18" borderId="28" xfId="39" applyNumberFormat="1" applyFont="1" applyFill="1" applyBorder="1" applyAlignment="1">
      <alignment horizontal="left" wrapText="1"/>
    </xf>
    <xf numFmtId="0" fontId="160" fillId="18" borderId="28" xfId="1" applyFont="1" applyFill="1" applyBorder="1" applyAlignment="1">
      <alignment horizontal="left" vertical="center" wrapText="1"/>
    </xf>
    <xf numFmtId="0" fontId="164" fillId="0" borderId="28" xfId="39" applyFont="1" applyBorder="1" applyAlignment="1">
      <alignment horizontal="left" wrapText="1"/>
    </xf>
    <xf numFmtId="164" fontId="51" fillId="0" borderId="2" xfId="39" applyNumberFormat="1" applyFont="1" applyAlignment="1">
      <alignment vertical="center"/>
    </xf>
    <xf numFmtId="164" fontId="139" fillId="0" borderId="2" xfId="39" applyNumberFormat="1" applyFont="1"/>
    <xf numFmtId="0" fontId="5" fillId="18" borderId="2" xfId="39" applyFill="1" applyAlignment="1">
      <alignment horizontal="left"/>
    </xf>
    <xf numFmtId="0" fontId="144" fillId="18" borderId="2" xfId="39" applyFont="1" applyFill="1"/>
    <xf numFmtId="4" fontId="137" fillId="0" borderId="28" xfId="39" applyNumberFormat="1" applyFont="1" applyBorder="1" applyAlignment="1">
      <alignment horizontal="left"/>
    </xf>
    <xf numFmtId="43" fontId="125" fillId="0" borderId="28" xfId="4" applyFont="1" applyFill="1" applyBorder="1" applyAlignment="1">
      <alignment horizontal="right"/>
    </xf>
    <xf numFmtId="0" fontId="126" fillId="0" borderId="2" xfId="15">
      <alignment horizontal="center" vertical="center" wrapText="1"/>
    </xf>
    <xf numFmtId="0" fontId="171" fillId="23" borderId="28" xfId="0" applyFont="1" applyFill="1" applyBorder="1" applyAlignment="1">
      <alignment horizontal="center" vertical="center" wrapText="1"/>
    </xf>
    <xf numFmtId="3" fontId="173" fillId="2" borderId="28" xfId="0" applyNumberFormat="1" applyFont="1" applyFill="1" applyBorder="1" applyAlignment="1">
      <alignment horizontal="left" vertical="center" wrapText="1"/>
    </xf>
    <xf numFmtId="0" fontId="173" fillId="2" borderId="28" xfId="0" applyFont="1" applyFill="1" applyBorder="1" applyAlignment="1">
      <alignment horizontal="left" vertical="center" wrapText="1"/>
    </xf>
    <xf numFmtId="3" fontId="174" fillId="2" borderId="28" xfId="0" applyNumberFormat="1" applyFont="1" applyFill="1" applyBorder="1" applyAlignment="1">
      <alignment horizontal="right" vertical="center" wrapText="1"/>
    </xf>
    <xf numFmtId="3" fontId="173" fillId="2" borderId="28" xfId="0" applyNumberFormat="1" applyFont="1" applyFill="1" applyBorder="1" applyAlignment="1">
      <alignment horizontal="right" vertical="center" wrapText="1"/>
    </xf>
    <xf numFmtId="3" fontId="173" fillId="0" borderId="28" xfId="0" applyNumberFormat="1" applyFont="1" applyBorder="1" applyAlignment="1">
      <alignment horizontal="right" vertical="center" wrapText="1"/>
    </xf>
    <xf numFmtId="164" fontId="173" fillId="2" borderId="28" xfId="0" applyNumberFormat="1" applyFont="1" applyFill="1" applyBorder="1" applyAlignment="1">
      <alignment horizontal="right" vertical="center" wrapText="1"/>
    </xf>
    <xf numFmtId="0" fontId="173" fillId="2" borderId="28" xfId="0" applyFont="1" applyFill="1" applyBorder="1" applyAlignment="1">
      <alignment horizontal="right" vertical="center" wrapText="1"/>
    </xf>
    <xf numFmtId="43" fontId="173" fillId="2" borderId="28" xfId="0" applyNumberFormat="1" applyFont="1" applyFill="1" applyBorder="1" applyAlignment="1">
      <alignment horizontal="right" vertical="center" wrapText="1"/>
    </xf>
    <xf numFmtId="43" fontId="173" fillId="0" borderId="28" xfId="0" applyNumberFormat="1" applyFont="1" applyBorder="1" applyAlignment="1">
      <alignment horizontal="right" vertical="center" wrapText="1"/>
    </xf>
    <xf numFmtId="168" fontId="173" fillId="2" borderId="28" xfId="0" applyNumberFormat="1" applyFont="1" applyFill="1" applyBorder="1" applyAlignment="1">
      <alignment horizontal="right" vertical="center" wrapText="1"/>
    </xf>
    <xf numFmtId="0" fontId="175" fillId="23" borderId="28" xfId="0" applyFont="1" applyFill="1" applyBorder="1" applyAlignment="1">
      <alignment horizontal="center" vertical="center" wrapText="1"/>
    </xf>
    <xf numFmtId="0" fontId="176" fillId="0" borderId="28" xfId="0" applyFont="1" applyBorder="1" applyAlignment="1">
      <alignment horizontal="left" vertical="center" wrapText="1"/>
    </xf>
    <xf numFmtId="0" fontId="172" fillId="0" borderId="28" xfId="0" applyFont="1" applyBorder="1" applyAlignment="1">
      <alignment horizontal="left" vertical="center" wrapText="1"/>
    </xf>
    <xf numFmtId="164" fontId="172" fillId="0" borderId="28" xfId="0" applyNumberFormat="1" applyFont="1" applyBorder="1" applyAlignment="1">
      <alignment horizontal="right" vertical="center" wrapText="1"/>
    </xf>
    <xf numFmtId="0" fontId="172" fillId="0" borderId="38" xfId="0" applyFont="1" applyBorder="1" applyAlignment="1">
      <alignment horizontal="left" vertical="center" wrapText="1"/>
    </xf>
    <xf numFmtId="0" fontId="173" fillId="0" borderId="40" xfId="0" applyFont="1" applyBorder="1" applyAlignment="1">
      <alignment horizontal="left" vertical="center" wrapText="1"/>
    </xf>
    <xf numFmtId="164" fontId="173" fillId="0" borderId="28" xfId="0" applyNumberFormat="1" applyFont="1" applyBorder="1" applyAlignment="1">
      <alignment horizontal="right" vertical="center" wrapText="1"/>
    </xf>
    <xf numFmtId="0" fontId="173" fillId="0" borderId="38" xfId="0" applyFont="1" applyBorder="1" applyAlignment="1">
      <alignment horizontal="left" vertical="center" wrapText="1"/>
    </xf>
    <xf numFmtId="0" fontId="172" fillId="0" borderId="40" xfId="0" applyFont="1" applyBorder="1" applyAlignment="1">
      <alignment horizontal="left" vertical="center" wrapText="1"/>
    </xf>
    <xf numFmtId="164" fontId="177" fillId="0" borderId="28" xfId="0" applyNumberFormat="1" applyFont="1" applyBorder="1" applyAlignment="1">
      <alignment horizontal="right" vertical="center" wrapText="1"/>
    </xf>
    <xf numFmtId="164" fontId="176" fillId="0" borderId="28" xfId="0" applyNumberFormat="1" applyFont="1" applyBorder="1" applyAlignment="1">
      <alignment horizontal="right" vertical="center" wrapText="1"/>
    </xf>
    <xf numFmtId="0" fontId="177" fillId="0" borderId="38" xfId="0" applyFont="1" applyBorder="1" applyAlignment="1">
      <alignment horizontal="left" vertical="center" wrapText="1"/>
    </xf>
    <xf numFmtId="0" fontId="177" fillId="0" borderId="40" xfId="0" applyFont="1" applyBorder="1" applyAlignment="1">
      <alignment horizontal="left" vertical="center" wrapText="1"/>
    </xf>
    <xf numFmtId="2" fontId="172" fillId="0" borderId="28" xfId="0" applyNumberFormat="1" applyFont="1" applyBorder="1" applyAlignment="1">
      <alignment horizontal="right" vertical="center" wrapText="1"/>
    </xf>
    <xf numFmtId="0" fontId="177" fillId="0" borderId="28" xfId="0" applyFont="1" applyBorder="1" applyAlignment="1">
      <alignment horizontal="left" vertical="center" wrapText="1"/>
    </xf>
    <xf numFmtId="2" fontId="177" fillId="0" borderId="28" xfId="0" applyNumberFormat="1" applyFont="1" applyBorder="1" applyAlignment="1">
      <alignment horizontal="right" vertical="center" wrapText="1"/>
    </xf>
    <xf numFmtId="0" fontId="173" fillId="0" borderId="28" xfId="0" applyFont="1" applyBorder="1" applyAlignment="1">
      <alignment horizontal="left" vertical="center" wrapText="1"/>
    </xf>
    <xf numFmtId="2" fontId="173" fillId="0" borderId="28" xfId="0" applyNumberFormat="1" applyFont="1" applyBorder="1" applyAlignment="1">
      <alignment horizontal="right" vertical="center" wrapText="1"/>
    </xf>
    <xf numFmtId="165" fontId="173" fillId="0" borderId="28" xfId="0" applyNumberFormat="1" applyFont="1" applyBorder="1" applyAlignment="1">
      <alignment horizontal="left" vertical="center" wrapText="1"/>
    </xf>
    <xf numFmtId="165" fontId="172" fillId="0" borderId="28" xfId="0" applyNumberFormat="1" applyFont="1" applyBorder="1" applyAlignment="1">
      <alignment horizontal="left" vertical="center" wrapText="1"/>
    </xf>
    <xf numFmtId="0" fontId="58" fillId="0" borderId="2" xfId="49" applyFont="1"/>
    <xf numFmtId="0" fontId="48" fillId="0" borderId="2" xfId="49" applyFont="1"/>
    <xf numFmtId="0" fontId="53" fillId="2" borderId="2" xfId="49" applyFont="1" applyFill="1" applyAlignment="1">
      <alignment horizontal="center" vertical="top" wrapText="1" readingOrder="1"/>
    </xf>
    <xf numFmtId="165" fontId="99" fillId="23" borderId="28" xfId="49" applyNumberFormat="1" applyFont="1" applyFill="1" applyBorder="1" applyAlignment="1">
      <alignment horizontal="center" vertical="center"/>
    </xf>
    <xf numFmtId="165" fontId="99" fillId="23" borderId="28" xfId="49" applyNumberFormat="1" applyFont="1" applyFill="1" applyBorder="1" applyAlignment="1">
      <alignment horizontal="center" vertical="center" wrapText="1"/>
    </xf>
    <xf numFmtId="49" fontId="99" fillId="23" borderId="28" xfId="49" applyNumberFormat="1" applyFont="1" applyFill="1" applyBorder="1" applyAlignment="1">
      <alignment horizontal="center" vertical="center"/>
    </xf>
    <xf numFmtId="0" fontId="58" fillId="0" borderId="2" xfId="49" applyFont="1" applyAlignment="1">
      <alignment vertical="center"/>
    </xf>
    <xf numFmtId="0" fontId="48" fillId="0" borderId="2" xfId="49" applyFont="1" applyAlignment="1">
      <alignment vertical="center"/>
    </xf>
    <xf numFmtId="0" fontId="57" fillId="0" borderId="28" xfId="49" applyFont="1" applyBorder="1" applyAlignment="1">
      <alignment horizontal="left" vertical="center" wrapText="1"/>
    </xf>
    <xf numFmtId="165" fontId="57" fillId="0" borderId="28" xfId="49" applyNumberFormat="1" applyFont="1" applyBorder="1" applyAlignment="1">
      <alignment horizontal="left" vertical="center"/>
    </xf>
    <xf numFmtId="165" fontId="58" fillId="0" borderId="2" xfId="49" applyNumberFormat="1" applyFont="1"/>
    <xf numFmtId="0" fontId="54" fillId="0" borderId="28" xfId="49" applyFont="1" applyBorder="1" applyAlignment="1">
      <alignment horizontal="center" vertical="center" wrapText="1"/>
    </xf>
    <xf numFmtId="165" fontId="54" fillId="0" borderId="28" xfId="49" applyNumberFormat="1" applyFont="1" applyBorder="1" applyAlignment="1">
      <alignment horizontal="left" vertical="center"/>
    </xf>
    <xf numFmtId="0" fontId="57" fillId="0" borderId="2" xfId="49" applyFont="1" applyAlignment="1">
      <alignment horizontal="left" vertical="center" wrapText="1"/>
    </xf>
    <xf numFmtId="165" fontId="57" fillId="0" borderId="2" xfId="49" applyNumberFormat="1" applyFont="1" applyAlignment="1">
      <alignment horizontal="left" vertical="center" wrapText="1"/>
    </xf>
    <xf numFmtId="165" fontId="48" fillId="0" borderId="2" xfId="49" applyNumberFormat="1" applyFont="1"/>
    <xf numFmtId="165" fontId="55" fillId="0" borderId="2" xfId="49" applyNumberFormat="1" applyFont="1" applyAlignment="1">
      <alignment horizontal="left" vertical="center" wrapText="1"/>
    </xf>
    <xf numFmtId="0" fontId="55" fillId="0" borderId="28" xfId="49" applyFont="1" applyBorder="1" applyAlignment="1">
      <alignment horizontal="left" vertical="center" wrapText="1"/>
    </xf>
    <xf numFmtId="0" fontId="57" fillId="0" borderId="28" xfId="49" applyFont="1" applyBorder="1" applyAlignment="1">
      <alignment horizontal="left" vertical="center" wrapText="1" indent="3"/>
    </xf>
    <xf numFmtId="165" fontId="57" fillId="0" borderId="28" xfId="49" applyNumberFormat="1" applyFont="1" applyBorder="1" applyAlignment="1">
      <alignment horizontal="left" vertical="center" wrapText="1"/>
    </xf>
    <xf numFmtId="0" fontId="57" fillId="2" borderId="28" xfId="49" applyFont="1" applyFill="1" applyBorder="1" applyAlignment="1">
      <alignment horizontal="left" vertical="center"/>
    </xf>
    <xf numFmtId="165" fontId="55" fillId="0" borderId="28" xfId="49" applyNumberFormat="1" applyFont="1" applyBorder="1" applyAlignment="1">
      <alignment horizontal="left" vertical="center" wrapText="1"/>
    </xf>
    <xf numFmtId="165" fontId="56" fillId="0" borderId="2" xfId="49" applyNumberFormat="1" applyFont="1"/>
    <xf numFmtId="0" fontId="56" fillId="0" borderId="2" xfId="49" applyFont="1"/>
    <xf numFmtId="168" fontId="57" fillId="0" borderId="28" xfId="10" applyNumberFormat="1" applyFont="1" applyBorder="1" applyAlignment="1">
      <alignment horizontal="left" vertical="center"/>
    </xf>
    <xf numFmtId="43" fontId="58" fillId="0" borderId="2" xfId="49" applyNumberFormat="1" applyFont="1"/>
    <xf numFmtId="0" fontId="55" fillId="0" borderId="28" xfId="49" applyFont="1" applyBorder="1" applyAlignment="1">
      <alignment horizontal="center" vertical="center"/>
    </xf>
    <xf numFmtId="165" fontId="55" fillId="0" borderId="28" xfId="49" applyNumberFormat="1" applyFont="1" applyBorder="1" applyAlignment="1">
      <alignment horizontal="left" vertical="center"/>
    </xf>
    <xf numFmtId="0" fontId="46" fillId="2" borderId="2" xfId="49" applyFont="1" applyFill="1" applyAlignment="1">
      <alignment horizontal="left" vertical="center" wrapText="1" readingOrder="1"/>
    </xf>
    <xf numFmtId="0" fontId="53" fillId="2" borderId="2" xfId="49" applyFont="1" applyFill="1" applyAlignment="1">
      <alignment horizontal="center" vertical="center" wrapText="1" readingOrder="1"/>
    </xf>
    <xf numFmtId="0" fontId="62" fillId="23" borderId="28" xfId="49" applyFont="1" applyFill="1" applyBorder="1" applyAlignment="1">
      <alignment horizontal="center" vertical="center" wrapText="1"/>
    </xf>
    <xf numFmtId="0" fontId="61" fillId="2" borderId="28" xfId="49" applyFont="1" applyFill="1" applyBorder="1" applyAlignment="1">
      <alignment horizontal="left" vertical="center" wrapText="1"/>
    </xf>
    <xf numFmtId="165" fontId="61" fillId="2" borderId="28" xfId="49" applyNumberFormat="1" applyFont="1" applyFill="1" applyBorder="1" applyAlignment="1">
      <alignment horizontal="left" vertical="center" wrapText="1"/>
    </xf>
    <xf numFmtId="168" fontId="61" fillId="2" borderId="28" xfId="10" applyNumberFormat="1" applyFont="1" applyFill="1" applyBorder="1" applyAlignment="1">
      <alignment horizontal="left" vertical="center" wrapText="1"/>
    </xf>
    <xf numFmtId="0" fontId="60" fillId="0" borderId="28" xfId="49" applyFont="1" applyBorder="1" applyAlignment="1">
      <alignment horizontal="center" vertical="center" wrapText="1"/>
    </xf>
    <xf numFmtId="165" fontId="60" fillId="0" borderId="28" xfId="49" applyNumberFormat="1" applyFont="1" applyBorder="1" applyAlignment="1">
      <alignment horizontal="center" vertical="center" wrapText="1"/>
    </xf>
    <xf numFmtId="0" fontId="60" fillId="0" borderId="2" xfId="49" applyFont="1" applyAlignment="1">
      <alignment horizontal="center" vertical="center" wrapText="1"/>
    </xf>
    <xf numFmtId="165" fontId="60" fillId="0" borderId="2" xfId="49" applyNumberFormat="1" applyFont="1" applyAlignment="1">
      <alignment horizontal="center" vertical="center" wrapText="1"/>
    </xf>
    <xf numFmtId="0" fontId="61" fillId="2" borderId="28" xfId="49" applyFont="1" applyFill="1" applyBorder="1" applyAlignment="1">
      <alignment vertical="center" wrapText="1"/>
    </xf>
    <xf numFmtId="168" fontId="61" fillId="2" borderId="28" xfId="49" applyNumberFormat="1" applyFont="1" applyFill="1" applyBorder="1" applyAlignment="1">
      <alignment horizontal="left" vertical="center" wrapText="1"/>
    </xf>
    <xf numFmtId="165" fontId="60" fillId="0" borderId="28" xfId="49" applyNumberFormat="1" applyFont="1" applyBorder="1" applyAlignment="1">
      <alignment horizontal="left" vertical="center" wrapText="1"/>
    </xf>
    <xf numFmtId="0" fontId="58" fillId="0" borderId="2" xfId="49" applyFont="1" applyAlignment="1">
      <alignment horizontal="left" vertical="center"/>
    </xf>
    <xf numFmtId="0" fontId="53" fillId="0" borderId="2" xfId="49" applyFont="1" applyAlignment="1">
      <alignment horizontal="center" vertical="center" wrapText="1" readingOrder="1"/>
    </xf>
    <xf numFmtId="164" fontId="61" fillId="2" borderId="28" xfId="49" applyNumberFormat="1" applyFont="1" applyFill="1" applyBorder="1" applyAlignment="1">
      <alignment horizontal="left" vertical="center" wrapText="1"/>
    </xf>
    <xf numFmtId="168" fontId="48" fillId="0" borderId="2" xfId="49" applyNumberFormat="1" applyFont="1"/>
    <xf numFmtId="165" fontId="62" fillId="23" borderId="28" xfId="49" applyNumberFormat="1" applyFont="1" applyFill="1" applyBorder="1" applyAlignment="1">
      <alignment horizontal="center" vertical="center" wrapText="1"/>
    </xf>
    <xf numFmtId="49" fontId="62" fillId="23" borderId="28" xfId="49" applyNumberFormat="1" applyFont="1" applyFill="1" applyBorder="1" applyAlignment="1">
      <alignment horizontal="center" vertical="center" wrapText="1"/>
    </xf>
    <xf numFmtId="43" fontId="48" fillId="0" borderId="2" xfId="49" applyNumberFormat="1" applyFont="1"/>
    <xf numFmtId="0" fontId="60" fillId="0" borderId="28" xfId="49" applyFont="1" applyBorder="1" applyAlignment="1">
      <alignment vertical="center" wrapText="1"/>
    </xf>
    <xf numFmtId="168" fontId="60" fillId="0" borderId="28" xfId="10" applyNumberFormat="1" applyFont="1" applyBorder="1" applyAlignment="1">
      <alignment horizontal="left" vertical="center" wrapText="1"/>
    </xf>
    <xf numFmtId="0" fontId="61" fillId="0" borderId="28" xfId="49" applyFont="1" applyBorder="1" applyAlignment="1">
      <alignment horizontal="left" vertical="center" wrapText="1" indent="3"/>
    </xf>
    <xf numFmtId="168" fontId="61" fillId="0" borderId="28" xfId="10" applyNumberFormat="1" applyFont="1" applyBorder="1" applyAlignment="1">
      <alignment horizontal="left" vertical="center" wrapText="1"/>
    </xf>
    <xf numFmtId="0" fontId="61" fillId="0" borderId="28" xfId="49" applyFont="1" applyBorder="1" applyAlignment="1">
      <alignment horizontal="left" vertical="center" wrapText="1"/>
    </xf>
    <xf numFmtId="165" fontId="61" fillId="0" borderId="28" xfId="49" applyNumberFormat="1" applyFont="1" applyBorder="1" applyAlignment="1">
      <alignment horizontal="left" vertical="center" wrapText="1"/>
    </xf>
    <xf numFmtId="43" fontId="57" fillId="0" borderId="2" xfId="49" applyNumberFormat="1" applyFont="1"/>
    <xf numFmtId="164" fontId="48" fillId="0" borderId="2" xfId="49" applyNumberFormat="1" applyFont="1"/>
    <xf numFmtId="0" fontId="10" fillId="2" borderId="2" xfId="49" applyFont="1" applyFill="1" applyAlignment="1">
      <alignment horizontal="center" vertical="center" wrapText="1" readingOrder="1"/>
    </xf>
    <xf numFmtId="0" fontId="15" fillId="0" borderId="2" xfId="49"/>
    <xf numFmtId="164" fontId="65" fillId="23" borderId="28" xfId="49" applyNumberFormat="1" applyFont="1" applyFill="1" applyBorder="1" applyAlignment="1">
      <alignment horizontal="center" vertical="center" wrapText="1"/>
    </xf>
    <xf numFmtId="0" fontId="65" fillId="23" borderId="28" xfId="49" applyFont="1" applyFill="1" applyBorder="1" applyAlignment="1">
      <alignment horizontal="center" vertical="center" wrapText="1"/>
    </xf>
    <xf numFmtId="49" fontId="65" fillId="23" borderId="28" xfId="49" applyNumberFormat="1" applyFont="1" applyFill="1" applyBorder="1" applyAlignment="1">
      <alignment horizontal="center" wrapText="1"/>
    </xf>
    <xf numFmtId="0" fontId="23" fillId="2" borderId="28" xfId="49" applyFont="1" applyFill="1" applyBorder="1" applyAlignment="1">
      <alignment horizontal="left" vertical="center" wrapText="1"/>
    </xf>
    <xf numFmtId="164" fontId="23" fillId="2" borderId="28" xfId="49" applyNumberFormat="1" applyFont="1" applyFill="1" applyBorder="1" applyAlignment="1">
      <alignment horizontal="left" vertical="center" wrapText="1"/>
    </xf>
    <xf numFmtId="0" fontId="21" fillId="2" borderId="28" xfId="49" applyFont="1" applyFill="1" applyBorder="1" applyAlignment="1">
      <alignment vertical="center" wrapText="1"/>
    </xf>
    <xf numFmtId="165" fontId="21" fillId="2" borderId="28" xfId="49" applyNumberFormat="1" applyFont="1" applyFill="1" applyBorder="1" applyAlignment="1">
      <alignment horizontal="left" vertical="center" wrapText="1"/>
    </xf>
    <xf numFmtId="0" fontId="23" fillId="2" borderId="28" xfId="49" applyFont="1" applyFill="1" applyBorder="1" applyAlignment="1">
      <alignment horizontal="left" vertical="center" wrapText="1" indent="3"/>
    </xf>
    <xf numFmtId="165" fontId="23" fillId="2" borderId="28" xfId="49" applyNumberFormat="1" applyFont="1" applyFill="1" applyBorder="1" applyAlignment="1">
      <alignment horizontal="left" vertical="center" wrapText="1"/>
    </xf>
    <xf numFmtId="164" fontId="23" fillId="2" borderId="28" xfId="49" applyNumberFormat="1" applyFont="1" applyFill="1" applyBorder="1" applyAlignment="1">
      <alignment horizontal="left" vertical="center"/>
    </xf>
    <xf numFmtId="164" fontId="21" fillId="2" borderId="28" xfId="49" applyNumberFormat="1" applyFont="1" applyFill="1" applyBorder="1" applyAlignment="1">
      <alignment horizontal="left" vertical="center" wrapText="1"/>
    </xf>
    <xf numFmtId="165" fontId="23" fillId="2" borderId="28" xfId="49" applyNumberFormat="1" applyFont="1" applyFill="1" applyBorder="1" applyAlignment="1">
      <alignment horizontal="left" vertical="center"/>
    </xf>
    <xf numFmtId="164" fontId="21" fillId="2" borderId="28" xfId="49" applyNumberFormat="1" applyFont="1" applyFill="1" applyBorder="1" applyAlignment="1">
      <alignment horizontal="left" vertical="center"/>
    </xf>
    <xf numFmtId="0" fontId="21" fillId="0" borderId="28" xfId="49" applyFont="1" applyBorder="1" applyAlignment="1">
      <alignment horizontal="center" vertical="center" wrapText="1"/>
    </xf>
    <xf numFmtId="165" fontId="21" fillId="0" borderId="28" xfId="49" applyNumberFormat="1" applyFont="1" applyBorder="1" applyAlignment="1">
      <alignment horizontal="left" vertical="center"/>
    </xf>
    <xf numFmtId="0" fontId="21" fillId="2" borderId="2" xfId="49" applyFont="1" applyFill="1" applyAlignment="1">
      <alignment horizontal="left" vertical="center"/>
    </xf>
    <xf numFmtId="165" fontId="21" fillId="2" borderId="2" xfId="49" applyNumberFormat="1" applyFont="1" applyFill="1" applyAlignment="1">
      <alignment horizontal="left" vertical="center"/>
    </xf>
    <xf numFmtId="164" fontId="15" fillId="0" borderId="2" xfId="49" applyNumberFormat="1" applyAlignment="1">
      <alignment horizontal="left"/>
    </xf>
    <xf numFmtId="164" fontId="15" fillId="0" borderId="2" xfId="49" applyNumberFormat="1"/>
    <xf numFmtId="0" fontId="65" fillId="23" borderId="28" xfId="49" applyFont="1" applyFill="1" applyBorder="1" applyAlignment="1">
      <alignment horizontal="center" vertical="center"/>
    </xf>
    <xf numFmtId="0" fontId="23" fillId="2" borderId="28" xfId="49" applyFont="1" applyFill="1" applyBorder="1" applyAlignment="1">
      <alignment horizontal="left" vertical="center"/>
    </xf>
    <xf numFmtId="0" fontId="23" fillId="2" borderId="28" xfId="49" applyFont="1" applyFill="1" applyBorder="1" applyAlignment="1">
      <alignment horizontal="center" vertical="center"/>
    </xf>
    <xf numFmtId="168" fontId="23" fillId="2" borderId="28" xfId="10" applyNumberFormat="1" applyFont="1" applyFill="1" applyBorder="1" applyAlignment="1">
      <alignment horizontal="center" vertical="center"/>
    </xf>
    <xf numFmtId="168" fontId="23" fillId="2" borderId="28" xfId="49" applyNumberFormat="1" applyFont="1" applyFill="1" applyBorder="1" applyAlignment="1">
      <alignment horizontal="center" vertical="center"/>
    </xf>
    <xf numFmtId="168" fontId="15" fillId="0" borderId="2" xfId="49" applyNumberFormat="1"/>
    <xf numFmtId="0" fontId="21" fillId="2" borderId="28" xfId="49" applyFont="1" applyFill="1" applyBorder="1" applyAlignment="1">
      <alignment horizontal="center" vertical="center"/>
    </xf>
    <xf numFmtId="168" fontId="21" fillId="2" borderId="28" xfId="49" applyNumberFormat="1" applyFont="1" applyFill="1" applyBorder="1" applyAlignment="1">
      <alignment horizontal="center" vertical="center"/>
    </xf>
    <xf numFmtId="0" fontId="15" fillId="0" borderId="2" xfId="49" applyAlignment="1">
      <alignment horizontal="left" vertical="center"/>
    </xf>
    <xf numFmtId="0" fontId="21" fillId="2" borderId="28" xfId="49" applyFont="1" applyFill="1" applyBorder="1" applyAlignment="1">
      <alignment horizontal="left" vertical="center"/>
    </xf>
    <xf numFmtId="0" fontId="41" fillId="0" borderId="2" xfId="49" applyFont="1" applyAlignment="1">
      <alignment horizontal="left" vertical="center"/>
    </xf>
    <xf numFmtId="0" fontId="15" fillId="0" borderId="2" xfId="48"/>
    <xf numFmtId="0" fontId="10" fillId="2" borderId="2" xfId="48" applyFont="1" applyFill="1" applyAlignment="1">
      <alignment horizontal="center" vertical="center" wrapText="1" readingOrder="1"/>
    </xf>
    <xf numFmtId="0" fontId="17" fillId="2" borderId="2" xfId="48" applyFont="1" applyFill="1" applyAlignment="1">
      <alignment horizontal="center" vertical="center"/>
    </xf>
    <xf numFmtId="164" fontId="17" fillId="2" borderId="2" xfId="48" applyNumberFormat="1" applyFont="1" applyFill="1" applyAlignment="1">
      <alignment horizontal="center" vertical="center"/>
    </xf>
    <xf numFmtId="164" fontId="65" fillId="23" borderId="28" xfId="48" applyNumberFormat="1" applyFont="1" applyFill="1" applyBorder="1" applyAlignment="1">
      <alignment horizontal="center" vertical="center" wrapText="1"/>
    </xf>
    <xf numFmtId="164" fontId="23" fillId="2" borderId="28" xfId="48" applyNumberFormat="1" applyFont="1" applyFill="1" applyBorder="1" applyAlignment="1">
      <alignment horizontal="left" vertical="center" wrapText="1"/>
    </xf>
    <xf numFmtId="0" fontId="47" fillId="0" borderId="28" xfId="48" applyFont="1" applyBorder="1"/>
    <xf numFmtId="165" fontId="21" fillId="2" borderId="28" xfId="48" applyNumberFormat="1" applyFont="1" applyFill="1" applyBorder="1" applyAlignment="1">
      <alignment horizontal="left" vertical="center" wrapText="1"/>
    </xf>
    <xf numFmtId="165" fontId="23" fillId="2" borderId="28" xfId="48" applyNumberFormat="1" applyFont="1" applyFill="1" applyBorder="1" applyAlignment="1">
      <alignment horizontal="left" vertical="center" wrapText="1"/>
    </xf>
    <xf numFmtId="0" fontId="23" fillId="2" borderId="2" xfId="48" applyFont="1" applyFill="1" applyAlignment="1">
      <alignment horizontal="left" vertical="center"/>
    </xf>
    <xf numFmtId="165" fontId="23" fillId="2" borderId="2" xfId="48" applyNumberFormat="1" applyFont="1" applyFill="1" applyAlignment="1">
      <alignment horizontal="left" vertical="center"/>
    </xf>
    <xf numFmtId="165" fontId="65" fillId="23" borderId="28" xfId="48" applyNumberFormat="1" applyFont="1" applyFill="1" applyBorder="1" applyAlignment="1">
      <alignment horizontal="center" vertical="center" wrapText="1"/>
    </xf>
    <xf numFmtId="0" fontId="23" fillId="2" borderId="28" xfId="48" applyFont="1" applyFill="1" applyBorder="1" applyAlignment="1">
      <alignment horizontal="left" vertical="center" wrapText="1"/>
    </xf>
    <xf numFmtId="0" fontId="15" fillId="0" borderId="28" xfId="48" applyBorder="1"/>
    <xf numFmtId="0" fontId="46" fillId="0" borderId="2" xfId="48" applyFont="1" applyAlignment="1">
      <alignment horizontal="left" vertical="center" wrapText="1" readingOrder="1"/>
    </xf>
    <xf numFmtId="164" fontId="15" fillId="0" borderId="2" xfId="48" applyNumberFormat="1"/>
    <xf numFmtId="0" fontId="65" fillId="23" borderId="28" xfId="48" applyFont="1" applyFill="1" applyBorder="1" applyAlignment="1">
      <alignment horizontal="center" vertical="center" wrapText="1"/>
    </xf>
    <xf numFmtId="49" fontId="65" fillId="23" borderId="28" xfId="48" applyNumberFormat="1" applyFont="1" applyFill="1" applyBorder="1" applyAlignment="1">
      <alignment horizontal="center" vertical="center" wrapText="1"/>
    </xf>
    <xf numFmtId="0" fontId="21" fillId="2" borderId="28" xfId="48" applyFont="1" applyFill="1" applyBorder="1" applyAlignment="1">
      <alignment vertical="center" wrapText="1"/>
    </xf>
    <xf numFmtId="0" fontId="23" fillId="2" borderId="28" xfId="48" applyFont="1" applyFill="1" applyBorder="1" applyAlignment="1">
      <alignment horizontal="left" vertical="center" wrapText="1" indent="1"/>
    </xf>
    <xf numFmtId="164" fontId="21" fillId="2" borderId="28" xfId="48" applyNumberFormat="1" applyFont="1" applyFill="1" applyBorder="1" applyAlignment="1">
      <alignment horizontal="left" vertical="center" wrapText="1"/>
    </xf>
    <xf numFmtId="0" fontId="23" fillId="2" borderId="28" xfId="48" applyFont="1" applyFill="1" applyBorder="1" applyAlignment="1">
      <alignment horizontal="left" vertical="center" wrapText="1" indent="4"/>
    </xf>
    <xf numFmtId="165" fontId="21" fillId="2" borderId="28" xfId="48" applyNumberFormat="1" applyFont="1" applyFill="1" applyBorder="1" applyAlignment="1">
      <alignment horizontal="left" vertical="center" wrapText="1" indent="1"/>
    </xf>
    <xf numFmtId="0" fontId="23" fillId="2" borderId="28" xfId="48" applyFont="1" applyFill="1" applyBorder="1" applyAlignment="1">
      <alignment horizontal="left" vertical="center" wrapText="1" indent="3"/>
    </xf>
    <xf numFmtId="165" fontId="23" fillId="2" borderId="28" xfId="48" applyNumberFormat="1" applyFont="1" applyFill="1" applyBorder="1" applyAlignment="1">
      <alignment horizontal="left" vertical="center" wrapText="1" indent="1"/>
    </xf>
    <xf numFmtId="0" fontId="47" fillId="0" borderId="28" xfId="48" applyFont="1" applyBorder="1" applyAlignment="1">
      <alignment horizontal="center"/>
    </xf>
    <xf numFmtId="0" fontId="13" fillId="0" borderId="2" xfId="48" applyFont="1" applyAlignment="1">
      <alignment vertical="center"/>
    </xf>
    <xf numFmtId="0" fontId="15" fillId="0" borderId="2" xfId="48" applyAlignment="1">
      <alignment vertical="center"/>
    </xf>
    <xf numFmtId="0" fontId="13" fillId="0" borderId="2" xfId="48" applyFont="1" applyAlignment="1">
      <alignment horizontal="center" vertical="center"/>
    </xf>
    <xf numFmtId="0" fontId="15" fillId="0" borderId="2" xfId="48" applyAlignment="1">
      <alignment horizontal="center" vertical="center"/>
    </xf>
    <xf numFmtId="0" fontId="146" fillId="31" borderId="28" xfId="48" applyFont="1" applyFill="1" applyBorder="1" applyAlignment="1">
      <alignment horizontal="center" vertical="center"/>
    </xf>
    <xf numFmtId="9" fontId="150" fillId="0" borderId="28" xfId="48" applyNumberFormat="1" applyFont="1" applyBorder="1" applyAlignment="1">
      <alignment horizontal="center" vertical="center" wrapText="1"/>
    </xf>
    <xf numFmtId="0" fontId="2" fillId="18" borderId="2" xfId="50" applyFill="1" applyAlignment="1">
      <alignment vertical="center"/>
    </xf>
    <xf numFmtId="0" fontId="2" fillId="18" borderId="2" xfId="50" applyFill="1" applyAlignment="1">
      <alignment horizontal="center" vertical="center"/>
    </xf>
    <xf numFmtId="0" fontId="2" fillId="0" borderId="28" xfId="50" applyBorder="1" applyAlignment="1">
      <alignment horizontal="left" vertical="center" wrapText="1"/>
    </xf>
    <xf numFmtId="0" fontId="2" fillId="0" borderId="2" xfId="50" applyAlignment="1">
      <alignment vertical="center"/>
    </xf>
    <xf numFmtId="0" fontId="2" fillId="18" borderId="2" xfId="50" applyFill="1" applyAlignment="1">
      <alignment vertical="center" wrapText="1"/>
    </xf>
    <xf numFmtId="0" fontId="152" fillId="23" borderId="28" xfId="50" applyFont="1" applyFill="1" applyBorder="1" applyAlignment="1">
      <alignment horizontal="center" vertical="center" wrapText="1"/>
    </xf>
    <xf numFmtId="0" fontId="2" fillId="0" borderId="2" xfId="50" applyAlignment="1">
      <alignment vertical="center" wrapText="1"/>
    </xf>
    <xf numFmtId="0" fontId="2" fillId="0" borderId="28" xfId="50" applyBorder="1" applyAlignment="1">
      <alignment horizontal="center" vertical="center"/>
    </xf>
    <xf numFmtId="0" fontId="2" fillId="0" borderId="28" xfId="50" applyBorder="1" applyAlignment="1">
      <alignment vertical="center" wrapText="1"/>
    </xf>
    <xf numFmtId="168" fontId="2" fillId="0" borderId="28" xfId="50" applyNumberFormat="1" applyBorder="1" applyAlignment="1">
      <alignment horizontal="center" vertical="center"/>
    </xf>
    <xf numFmtId="9" fontId="2" fillId="0" borderId="28" xfId="44" applyFont="1" applyBorder="1" applyAlignment="1">
      <alignment horizontal="center" vertical="center"/>
    </xf>
    <xf numFmtId="168" fontId="2" fillId="0" borderId="38" xfId="50" applyNumberFormat="1" applyBorder="1" applyAlignment="1">
      <alignment horizontal="center" vertical="center"/>
    </xf>
    <xf numFmtId="0" fontId="2" fillId="0" borderId="38" xfId="50" applyBorder="1" applyAlignment="1">
      <alignment vertical="center" wrapText="1"/>
    </xf>
    <xf numFmtId="0" fontId="2" fillId="32" borderId="28" xfId="50" applyFill="1" applyBorder="1" applyAlignment="1">
      <alignment horizontal="center" vertical="center"/>
    </xf>
    <xf numFmtId="0" fontId="2" fillId="32" borderId="28" xfId="50" applyFill="1" applyBorder="1" applyAlignment="1">
      <alignment vertical="center" wrapText="1"/>
    </xf>
    <xf numFmtId="9" fontId="2" fillId="32" borderId="28" xfId="50" applyNumberFormat="1" applyFill="1" applyBorder="1" applyAlignment="1">
      <alignment horizontal="center" vertical="center"/>
    </xf>
    <xf numFmtId="9" fontId="2" fillId="32" borderId="38" xfId="50" applyNumberFormat="1" applyFill="1" applyBorder="1" applyAlignment="1">
      <alignment horizontal="center" vertical="center"/>
    </xf>
    <xf numFmtId="0" fontId="2" fillId="32" borderId="38" xfId="50" applyFill="1" applyBorder="1" applyAlignment="1">
      <alignment vertical="center" wrapText="1"/>
    </xf>
    <xf numFmtId="9" fontId="2" fillId="32" borderId="28" xfId="44" applyFont="1" applyFill="1" applyBorder="1" applyAlignment="1">
      <alignment horizontal="center" vertical="center"/>
    </xf>
    <xf numFmtId="9" fontId="2" fillId="0" borderId="28" xfId="50" applyNumberFormat="1" applyBorder="1" applyAlignment="1">
      <alignment horizontal="center" vertical="center"/>
    </xf>
    <xf numFmtId="9" fontId="2" fillId="0" borderId="38" xfId="50" applyNumberFormat="1" applyBorder="1" applyAlignment="1">
      <alignment horizontal="center" vertical="center"/>
    </xf>
    <xf numFmtId="0" fontId="2" fillId="0" borderId="28" xfId="50" applyBorder="1" applyAlignment="1">
      <alignment vertical="center"/>
    </xf>
    <xf numFmtId="9" fontId="2" fillId="18" borderId="28" xfId="44" applyFont="1" applyFill="1" applyBorder="1" applyAlignment="1">
      <alignment horizontal="center" vertical="center"/>
    </xf>
    <xf numFmtId="0" fontId="2" fillId="18" borderId="28" xfId="50" applyFill="1" applyBorder="1" applyAlignment="1">
      <alignment vertical="center"/>
    </xf>
    <xf numFmtId="0" fontId="2" fillId="32" borderId="28" xfId="50" applyFill="1" applyBorder="1" applyAlignment="1">
      <alignment vertical="center"/>
    </xf>
    <xf numFmtId="9" fontId="2" fillId="32" borderId="28" xfId="44" applyFont="1" applyFill="1" applyBorder="1" applyAlignment="1">
      <alignment horizontal="left" vertical="center"/>
    </xf>
    <xf numFmtId="0" fontId="2" fillId="18" borderId="28" xfId="50" applyFill="1" applyBorder="1" applyAlignment="1">
      <alignment vertical="center" wrapText="1"/>
    </xf>
    <xf numFmtId="0" fontId="156" fillId="23" borderId="28" xfId="50" applyFont="1" applyFill="1" applyBorder="1" applyAlignment="1">
      <alignment horizontal="center" vertical="center" wrapText="1"/>
    </xf>
    <xf numFmtId="0" fontId="152" fillId="23" borderId="42" xfId="50" applyFont="1" applyFill="1" applyBorder="1" applyAlignment="1">
      <alignment horizontal="center" vertical="center" wrapText="1"/>
    </xf>
    <xf numFmtId="0" fontId="2" fillId="0" borderId="28" xfId="50" applyBorder="1" applyAlignment="1">
      <alignment horizontal="center" vertical="center" wrapText="1"/>
    </xf>
    <xf numFmtId="0" fontId="2" fillId="32" borderId="28" xfId="50" applyFill="1" applyBorder="1" applyAlignment="1">
      <alignment horizontal="center" vertical="center" wrapText="1"/>
    </xf>
    <xf numFmtId="0" fontId="2" fillId="32" borderId="28" xfId="50" applyFill="1" applyBorder="1" applyAlignment="1">
      <alignment horizontal="left" vertical="center" wrapText="1"/>
    </xf>
    <xf numFmtId="9" fontId="2" fillId="0" borderId="28" xfId="44" applyFont="1" applyFill="1" applyBorder="1" applyAlignment="1">
      <alignment horizontal="center" vertical="center"/>
    </xf>
    <xf numFmtId="0" fontId="2" fillId="0" borderId="28" xfId="50" applyBorder="1" applyAlignment="1">
      <alignment horizontal="center" vertical="top" wrapText="1"/>
    </xf>
    <xf numFmtId="9" fontId="2" fillId="18" borderId="28" xfId="45" applyFont="1" applyFill="1" applyBorder="1" applyAlignment="1">
      <alignment horizontal="center" vertical="center"/>
    </xf>
    <xf numFmtId="0" fontId="2" fillId="18" borderId="38" xfId="50" applyFill="1" applyBorder="1" applyAlignment="1">
      <alignment vertical="center" wrapText="1"/>
    </xf>
    <xf numFmtId="9" fontId="147" fillId="0" borderId="28" xfId="51" applyFont="1" applyFill="1" applyBorder="1" applyAlignment="1">
      <alignment horizontal="center" vertical="center"/>
    </xf>
    <xf numFmtId="9" fontId="147" fillId="32" borderId="28" xfId="51" applyFont="1" applyFill="1" applyBorder="1" applyAlignment="1">
      <alignment horizontal="center" vertical="center"/>
    </xf>
    <xf numFmtId="9" fontId="2" fillId="32" borderId="28" xfId="45" applyFont="1" applyFill="1" applyBorder="1" applyAlignment="1">
      <alignment horizontal="center" vertical="center"/>
    </xf>
    <xf numFmtId="0" fontId="2" fillId="32" borderId="38" xfId="50" applyFill="1" applyBorder="1" applyAlignment="1">
      <alignment vertical="center"/>
    </xf>
    <xf numFmtId="9" fontId="2" fillId="0" borderId="28" xfId="45" applyFont="1" applyBorder="1" applyAlignment="1">
      <alignment horizontal="center" vertical="center"/>
    </xf>
    <xf numFmtId="0" fontId="2" fillId="18" borderId="28" xfId="50" applyFill="1" applyBorder="1" applyAlignment="1">
      <alignment horizontal="center" vertical="center"/>
    </xf>
    <xf numFmtId="0" fontId="2" fillId="18" borderId="38" xfId="50" applyFill="1" applyBorder="1" applyAlignment="1">
      <alignment horizontal="center" vertical="center"/>
    </xf>
    <xf numFmtId="0" fontId="2" fillId="18" borderId="38" xfId="50" applyFill="1" applyBorder="1" applyAlignment="1">
      <alignment vertical="center"/>
    </xf>
    <xf numFmtId="9" fontId="2" fillId="0" borderId="28" xfId="45" applyFont="1" applyFill="1" applyBorder="1" applyAlignment="1">
      <alignment horizontal="center" vertical="center"/>
    </xf>
    <xf numFmtId="9" fontId="2" fillId="18" borderId="28" xfId="50" applyNumberFormat="1" applyFill="1" applyBorder="1" applyAlignment="1">
      <alignment horizontal="center" vertical="center"/>
    </xf>
    <xf numFmtId="9" fontId="2" fillId="0" borderId="28" xfId="50" applyNumberFormat="1" applyBorder="1" applyAlignment="1">
      <alignment vertical="center" wrapText="1"/>
    </xf>
    <xf numFmtId="0" fontId="2" fillId="18" borderId="2" xfId="52" applyFill="1" applyAlignment="1">
      <alignment vertical="center"/>
    </xf>
    <xf numFmtId="0" fontId="2" fillId="18" borderId="2" xfId="52" applyFill="1" applyAlignment="1">
      <alignment horizontal="center" vertical="center"/>
    </xf>
    <xf numFmtId="0" fontId="2" fillId="18" borderId="2" xfId="52" applyFill="1" applyAlignment="1">
      <alignment vertical="center" wrapText="1"/>
    </xf>
    <xf numFmtId="0" fontId="156" fillId="23" borderId="28" xfId="52" applyFont="1" applyFill="1" applyBorder="1" applyAlignment="1">
      <alignment horizontal="center" vertical="center" wrapText="1"/>
    </xf>
    <xf numFmtId="0" fontId="2" fillId="0" borderId="28" xfId="52" applyBorder="1" applyAlignment="1">
      <alignment horizontal="center" vertical="center"/>
    </xf>
    <xf numFmtId="0" fontId="2" fillId="0" borderId="28" xfId="52" applyBorder="1" applyAlignment="1">
      <alignment vertical="center" wrapText="1"/>
    </xf>
    <xf numFmtId="1" fontId="2" fillId="0" borderId="28" xfId="52" applyNumberFormat="1" applyBorder="1" applyAlignment="1">
      <alignment horizontal="center" vertical="center"/>
    </xf>
    <xf numFmtId="9" fontId="2" fillId="0" borderId="28" xfId="52" applyNumberFormat="1" applyBorder="1" applyAlignment="1">
      <alignment vertical="center"/>
    </xf>
    <xf numFmtId="0" fontId="2" fillId="18" borderId="28" xfId="52" applyFill="1" applyBorder="1" applyAlignment="1">
      <alignment horizontal="center" vertical="center" wrapText="1"/>
    </xf>
    <xf numFmtId="0" fontId="2" fillId="18" borderId="28" xfId="52" applyFill="1" applyBorder="1" applyAlignment="1">
      <alignment vertical="center" wrapText="1"/>
    </xf>
    <xf numFmtId="0" fontId="2" fillId="18" borderId="28" xfId="50" applyFill="1" applyBorder="1" applyAlignment="1">
      <alignment horizontal="center" vertical="center" wrapText="1"/>
    </xf>
    <xf numFmtId="0" fontId="2" fillId="32" borderId="28" xfId="52" applyFill="1" applyBorder="1" applyAlignment="1">
      <alignment horizontal="center" vertical="center"/>
    </xf>
    <xf numFmtId="0" fontId="2" fillId="32" borderId="28" xfId="52" applyFill="1" applyBorder="1" applyAlignment="1">
      <alignment vertical="center" wrapText="1"/>
    </xf>
    <xf numFmtId="0" fontId="131" fillId="32" borderId="28" xfId="52" applyFont="1" applyFill="1" applyBorder="1" applyAlignment="1">
      <alignment vertical="center" wrapText="1"/>
    </xf>
    <xf numFmtId="9" fontId="2" fillId="32" borderId="28" xfId="52" applyNumberFormat="1" applyFill="1" applyBorder="1" applyAlignment="1">
      <alignment horizontal="center" vertical="center"/>
    </xf>
    <xf numFmtId="9" fontId="2" fillId="32" borderId="28" xfId="52" applyNumberFormat="1" applyFill="1" applyBorder="1" applyAlignment="1">
      <alignment vertical="center"/>
    </xf>
    <xf numFmtId="0" fontId="2" fillId="32" borderId="28" xfId="52" applyFill="1" applyBorder="1" applyAlignment="1">
      <alignment horizontal="center" vertical="center" wrapText="1"/>
    </xf>
    <xf numFmtId="0" fontId="131" fillId="0" borderId="28" xfId="52" applyFont="1" applyBorder="1" applyAlignment="1">
      <alignment vertical="center" wrapText="1"/>
    </xf>
    <xf numFmtId="9" fontId="2" fillId="0" borderId="28" xfId="52" applyNumberFormat="1" applyBorder="1" applyAlignment="1">
      <alignment horizontal="center" vertical="center"/>
    </xf>
    <xf numFmtId="0" fontId="2" fillId="18" borderId="28" xfId="52" applyFill="1" applyBorder="1" applyAlignment="1">
      <alignment vertical="center"/>
    </xf>
    <xf numFmtId="0" fontId="2" fillId="32" borderId="28" xfId="52" applyFill="1" applyBorder="1" applyAlignment="1">
      <alignment vertical="center"/>
    </xf>
    <xf numFmtId="168" fontId="2" fillId="0" borderId="28" xfId="52" applyNumberFormat="1" applyBorder="1" applyAlignment="1">
      <alignment horizontal="center" vertical="center"/>
    </xf>
    <xf numFmtId="0" fontId="2" fillId="18" borderId="28" xfId="52" applyFill="1" applyBorder="1" applyAlignment="1">
      <alignment horizontal="center" vertical="center"/>
    </xf>
    <xf numFmtId="9" fontId="2" fillId="18" borderId="28" xfId="52" applyNumberFormat="1" applyFill="1" applyBorder="1" applyAlignment="1">
      <alignment horizontal="center" vertical="center"/>
    </xf>
    <xf numFmtId="9" fontId="2" fillId="32" borderId="28" xfId="45" applyFont="1" applyFill="1" applyBorder="1" applyAlignment="1">
      <alignment horizontal="left" vertical="center"/>
    </xf>
    <xf numFmtId="9" fontId="2" fillId="32" borderId="28" xfId="45" applyFont="1" applyFill="1" applyBorder="1" applyAlignment="1">
      <alignment horizontal="center" vertical="center" wrapText="1"/>
    </xf>
    <xf numFmtId="9" fontId="2" fillId="18" borderId="2" xfId="45" applyFont="1" applyFill="1" applyAlignment="1">
      <alignment horizontal="center" vertical="center"/>
    </xf>
    <xf numFmtId="9" fontId="2" fillId="18" borderId="28" xfId="45" applyFont="1" applyFill="1" applyBorder="1" applyAlignment="1">
      <alignment horizontal="left" vertical="center"/>
    </xf>
    <xf numFmtId="0" fontId="2" fillId="0" borderId="2" xfId="50" applyAlignment="1">
      <alignment horizontal="center" vertical="center"/>
    </xf>
    <xf numFmtId="0" fontId="22" fillId="0" borderId="28" xfId="0" applyFont="1" applyBorder="1"/>
    <xf numFmtId="0" fontId="22" fillId="0" borderId="28" xfId="0" applyFont="1" applyBorder="1" applyAlignment="1">
      <alignment horizontal="left"/>
    </xf>
    <xf numFmtId="0" fontId="16" fillId="0" borderId="28" xfId="0" applyFont="1" applyBorder="1" applyAlignment="1">
      <alignment horizontal="center" vertical="center" wrapText="1"/>
    </xf>
    <xf numFmtId="168" fontId="68" fillId="0" borderId="2" xfId="10" applyNumberFormat="1" applyFont="1" applyBorder="1" applyAlignment="1">
      <alignment horizontal="center"/>
    </xf>
    <xf numFmtId="0" fontId="69" fillId="0" borderId="2" xfId="48" applyFont="1" applyAlignment="1">
      <alignment horizontal="center" vertical="center"/>
    </xf>
    <xf numFmtId="0" fontId="47" fillId="0" borderId="2" xfId="48" applyFont="1"/>
    <xf numFmtId="3" fontId="47" fillId="0" borderId="2" xfId="48" applyNumberFormat="1" applyFont="1"/>
    <xf numFmtId="3" fontId="15" fillId="0" borderId="2" xfId="48" applyNumberFormat="1"/>
    <xf numFmtId="43" fontId="15" fillId="0" borderId="2" xfId="48" applyNumberFormat="1"/>
    <xf numFmtId="9" fontId="15" fillId="0" borderId="2" xfId="48" applyNumberFormat="1"/>
    <xf numFmtId="0" fontId="76" fillId="0" borderId="2" xfId="48" applyFont="1" applyAlignment="1">
      <alignment horizontal="justify" vertical="center"/>
    </xf>
    <xf numFmtId="0" fontId="67" fillId="0" borderId="2" xfId="48" applyFont="1" applyAlignment="1">
      <alignment horizontal="left"/>
    </xf>
    <xf numFmtId="168" fontId="80" fillId="0" borderId="2" xfId="10" applyNumberFormat="1" applyFont="1"/>
    <xf numFmtId="168" fontId="80" fillId="0" borderId="2" xfId="10" applyNumberFormat="1" applyFont="1" applyFill="1" applyAlignment="1">
      <alignment horizontal="left"/>
    </xf>
    <xf numFmtId="0" fontId="67" fillId="0" borderId="2" xfId="48" applyFont="1"/>
    <xf numFmtId="168" fontId="69" fillId="0" borderId="2" xfId="48" applyNumberFormat="1" applyFont="1" applyAlignment="1">
      <alignment horizontal="center" vertical="center"/>
    </xf>
    <xf numFmtId="168" fontId="67" fillId="0" borderId="2" xfId="48" applyNumberFormat="1" applyFont="1"/>
    <xf numFmtId="168" fontId="67" fillId="0" borderId="2" xfId="10" applyNumberFormat="1" applyFont="1"/>
    <xf numFmtId="43" fontId="67" fillId="0" borderId="2" xfId="48" applyNumberFormat="1" applyFont="1"/>
    <xf numFmtId="0" fontId="98" fillId="23" borderId="28" xfId="48" applyFont="1" applyFill="1" applyBorder="1" applyAlignment="1">
      <alignment horizontal="center" vertical="center"/>
    </xf>
    <xf numFmtId="168" fontId="98" fillId="23" borderId="28" xfId="10" applyNumberFormat="1" applyFont="1" applyFill="1" applyBorder="1" applyAlignment="1">
      <alignment horizontal="center" vertical="center" wrapText="1"/>
    </xf>
    <xf numFmtId="0" fontId="71" fillId="0" borderId="28" xfId="48" applyFont="1" applyBorder="1" applyAlignment="1">
      <alignment horizontal="justify" vertical="center" wrapText="1"/>
    </xf>
    <xf numFmtId="168" fontId="79" fillId="0" borderId="28" xfId="10" applyNumberFormat="1" applyFont="1" applyFill="1" applyBorder="1" applyAlignment="1">
      <alignment horizontal="center" vertical="center" wrapText="1"/>
    </xf>
    <xf numFmtId="0" fontId="69" fillId="0" borderId="28" xfId="48" applyFont="1" applyBorder="1" applyAlignment="1">
      <alignment horizontal="justify" vertical="center" wrapText="1"/>
    </xf>
    <xf numFmtId="168" fontId="68" fillId="0" borderId="28" xfId="10" applyNumberFormat="1" applyFont="1" applyFill="1" applyBorder="1" applyAlignment="1">
      <alignment horizontal="center" vertical="center" wrapText="1"/>
    </xf>
    <xf numFmtId="0" fontId="71" fillId="0" borderId="28" xfId="48" applyFont="1" applyBorder="1" applyAlignment="1">
      <alignment horizontal="left" vertical="center" wrapText="1" indent="2"/>
    </xf>
    <xf numFmtId="168" fontId="69" fillId="0" borderId="28" xfId="10" applyNumberFormat="1" applyFont="1" applyBorder="1" applyAlignment="1">
      <alignment horizontal="center" vertical="center" wrapText="1"/>
    </xf>
    <xf numFmtId="168" fontId="71" fillId="0" borderId="28" xfId="10" applyNumberFormat="1" applyFont="1" applyBorder="1" applyAlignment="1">
      <alignment horizontal="center" vertical="center" wrapText="1"/>
    </xf>
    <xf numFmtId="0" fontId="74" fillId="0" borderId="2" xfId="0" applyFont="1" applyBorder="1" applyAlignment="1">
      <alignment horizontal="justify" vertical="center"/>
    </xf>
    <xf numFmtId="0" fontId="98" fillId="23" borderId="28" xfId="0" applyFont="1" applyFill="1" applyBorder="1" applyAlignment="1">
      <alignment horizontal="center" vertical="center"/>
    </xf>
    <xf numFmtId="0" fontId="108" fillId="23" borderId="28" xfId="0" applyFont="1" applyFill="1" applyBorder="1" applyAlignment="1">
      <alignment horizontal="center" vertical="center" wrapText="1"/>
    </xf>
    <xf numFmtId="0" fontId="98" fillId="23" borderId="28" xfId="0" applyFont="1" applyFill="1" applyBorder="1" applyAlignment="1">
      <alignment horizontal="center" vertical="center" wrapText="1"/>
    </xf>
    <xf numFmtId="0" fontId="71" fillId="0" borderId="28" xfId="0" applyFont="1" applyBorder="1" applyAlignment="1">
      <alignment horizontal="justify" vertical="center" wrapText="1"/>
    </xf>
    <xf numFmtId="0" fontId="71" fillId="0" borderId="28" xfId="0" applyFont="1" applyBorder="1" applyAlignment="1">
      <alignment horizontal="center" vertical="center" wrapText="1"/>
    </xf>
    <xf numFmtId="0" fontId="10" fillId="0" borderId="28" xfId="0" applyFont="1" applyBorder="1" applyAlignment="1">
      <alignment horizontal="justify" vertical="center" wrapText="1"/>
    </xf>
    <xf numFmtId="168" fontId="69" fillId="0" borderId="28" xfId="4" applyNumberFormat="1" applyFont="1" applyFill="1" applyBorder="1" applyAlignment="1">
      <alignment horizontal="center" vertical="center" wrapText="1"/>
    </xf>
    <xf numFmtId="168" fontId="71" fillId="0" borderId="28" xfId="4" applyNumberFormat="1" applyFont="1" applyFill="1" applyBorder="1" applyAlignment="1">
      <alignment horizontal="center" vertical="center" wrapText="1"/>
    </xf>
    <xf numFmtId="0" fontId="67" fillId="0" borderId="28" xfId="0" applyFont="1" applyBorder="1"/>
    <xf numFmtId="0" fontId="69" fillId="0" borderId="28" xfId="0" applyFont="1" applyBorder="1" applyAlignment="1">
      <alignment horizontal="justify" vertical="center" wrapText="1"/>
    </xf>
    <xf numFmtId="0" fontId="100" fillId="0" borderId="28" xfId="0" applyFont="1" applyBorder="1" applyAlignment="1">
      <alignment horizontal="justify" vertical="center" wrapText="1"/>
    </xf>
    <xf numFmtId="168" fontId="75" fillId="0" borderId="28" xfId="4" applyNumberFormat="1" applyFont="1" applyFill="1" applyBorder="1" applyAlignment="1">
      <alignment horizontal="center" vertical="center" wrapText="1"/>
    </xf>
    <xf numFmtId="168" fontId="101" fillId="0" borderId="28" xfId="4" applyNumberFormat="1" applyFont="1" applyFill="1" applyBorder="1" applyAlignment="1">
      <alignment horizontal="center" vertical="center" wrapText="1"/>
    </xf>
    <xf numFmtId="168" fontId="100" fillId="0" borderId="28" xfId="4" applyNumberFormat="1" applyFont="1" applyFill="1" applyBorder="1" applyAlignment="1">
      <alignment horizontal="center" vertical="center" wrapText="1"/>
    </xf>
    <xf numFmtId="0" fontId="71" fillId="0" borderId="28" xfId="0" applyFont="1" applyBorder="1" applyAlignment="1">
      <alignment horizontal="left" vertical="center" wrapText="1" indent="2"/>
    </xf>
    <xf numFmtId="0" fontId="101" fillId="0" borderId="28" xfId="0" applyFont="1" applyBorder="1" applyAlignment="1">
      <alignment horizontal="left" vertical="center" wrapText="1" indent="2"/>
    </xf>
    <xf numFmtId="168" fontId="98" fillId="23" borderId="28" xfId="4" applyNumberFormat="1" applyFont="1" applyFill="1" applyBorder="1" applyAlignment="1">
      <alignment horizontal="center" vertical="center" wrapText="1"/>
    </xf>
    <xf numFmtId="168" fontId="69" fillId="0" borderId="28" xfId="4" applyNumberFormat="1" applyFont="1" applyBorder="1" applyAlignment="1">
      <alignment horizontal="center" vertical="center" wrapText="1"/>
    </xf>
    <xf numFmtId="168" fontId="71" fillId="0" borderId="28" xfId="4" applyNumberFormat="1" applyFont="1" applyBorder="1" applyAlignment="1">
      <alignment horizontal="center" vertical="center" wrapText="1"/>
    </xf>
    <xf numFmtId="3" fontId="103" fillId="0" borderId="28" xfId="0" applyNumberFormat="1" applyFont="1" applyBorder="1"/>
    <xf numFmtId="0" fontId="181" fillId="0" borderId="2" xfId="0" applyFont="1" applyBorder="1" applyAlignment="1">
      <alignment horizontal="center" vertical="center" wrapText="1"/>
    </xf>
    <xf numFmtId="0" fontId="180" fillId="0" borderId="2" xfId="0" applyFont="1" applyBorder="1" applyAlignment="1">
      <alignment vertical="center"/>
    </xf>
    <xf numFmtId="0" fontId="180" fillId="0" borderId="2" xfId="0" applyFont="1" applyBorder="1" applyAlignment="1">
      <alignment horizontal="left" vertical="center"/>
    </xf>
    <xf numFmtId="168" fontId="181" fillId="0" borderId="2" xfId="0" applyNumberFormat="1" applyFont="1" applyBorder="1" applyAlignment="1">
      <alignment vertical="center"/>
    </xf>
    <xf numFmtId="49" fontId="64" fillId="0" borderId="2" xfId="42" quotePrefix="1" applyNumberFormat="1" applyFont="1" applyAlignment="1">
      <alignment horizontal="center"/>
    </xf>
    <xf numFmtId="0" fontId="49" fillId="0" borderId="2" xfId="42" applyFont="1" applyAlignment="1">
      <alignment horizontal="center"/>
    </xf>
    <xf numFmtId="0" fontId="126" fillId="0" borderId="2" xfId="15">
      <alignment horizontal="center" vertical="center" wrapText="1"/>
    </xf>
    <xf numFmtId="0" fontId="6" fillId="0" borderId="2" xfId="16"/>
    <xf numFmtId="0" fontId="51" fillId="2" borderId="2" xfId="0" applyFont="1" applyFill="1" applyBorder="1" applyAlignment="1">
      <alignment horizontal="center" vertical="center" wrapText="1"/>
    </xf>
    <xf numFmtId="0" fontId="57" fillId="0" borderId="2" xfId="0" applyFont="1" applyBorder="1" applyAlignment="1">
      <alignment horizontal="left" vertical="center"/>
    </xf>
    <xf numFmtId="0" fontId="83" fillId="23" borderId="4" xfId="0" applyFont="1" applyFill="1" applyBorder="1" applyAlignment="1">
      <alignment horizontal="center" vertical="center" wrapText="1"/>
    </xf>
    <xf numFmtId="0" fontId="46" fillId="2" borderId="2" xfId="0" applyFont="1" applyFill="1" applyBorder="1" applyAlignment="1">
      <alignment horizontal="left" vertical="center" wrapText="1" readingOrder="1"/>
    </xf>
    <xf numFmtId="0" fontId="48" fillId="0" borderId="2" xfId="0" applyFont="1" applyBorder="1" applyAlignment="1">
      <alignment horizontal="left"/>
    </xf>
    <xf numFmtId="0" fontId="173" fillId="2" borderId="28" xfId="0" applyFont="1" applyFill="1" applyBorder="1" applyAlignment="1">
      <alignment horizontal="left" vertical="center" wrapText="1"/>
    </xf>
    <xf numFmtId="0" fontId="155" fillId="0" borderId="28" xfId="0" applyFont="1" applyBorder="1"/>
    <xf numFmtId="0" fontId="132" fillId="2" borderId="2" xfId="0" applyFont="1" applyFill="1" applyBorder="1" applyAlignment="1">
      <alignment horizontal="center" vertical="top" wrapText="1" readingOrder="1"/>
    </xf>
    <xf numFmtId="0" fontId="60" fillId="0" borderId="2" xfId="0" applyFont="1" applyBorder="1"/>
    <xf numFmtId="0" fontId="171" fillId="23" borderId="28" xfId="0" applyFont="1" applyFill="1" applyBorder="1" applyAlignment="1">
      <alignment horizontal="center" vertical="center" wrapText="1"/>
    </xf>
    <xf numFmtId="0" fontId="171" fillId="23" borderId="28" xfId="0" applyFont="1" applyFill="1" applyBorder="1"/>
    <xf numFmtId="0" fontId="51" fillId="2" borderId="2" xfId="0" applyFont="1" applyFill="1" applyBorder="1" applyAlignment="1">
      <alignment horizontal="center" vertical="center" readingOrder="1"/>
    </xf>
    <xf numFmtId="0" fontId="172" fillId="2" borderId="28" xfId="0" applyFont="1" applyFill="1" applyBorder="1" applyAlignment="1">
      <alignment horizontal="center" vertical="center" wrapText="1"/>
    </xf>
    <xf numFmtId="0" fontId="173" fillId="2" borderId="28" xfId="0" applyFont="1" applyFill="1" applyBorder="1" applyAlignment="1">
      <alignment horizontal="center" vertical="center" wrapText="1"/>
    </xf>
    <xf numFmtId="0" fontId="172" fillId="2" borderId="28" xfId="0" applyFont="1" applyFill="1" applyBorder="1" applyAlignment="1">
      <alignment horizontal="left" vertical="center" wrapText="1"/>
    </xf>
    <xf numFmtId="0" fontId="157" fillId="0" borderId="28" xfId="0" applyFont="1" applyBorder="1"/>
    <xf numFmtId="0" fontId="132" fillId="2" borderId="2" xfId="0" applyFont="1" applyFill="1" applyBorder="1" applyAlignment="1">
      <alignment horizontal="center" vertical="center" wrapText="1" readingOrder="1"/>
    </xf>
    <xf numFmtId="0" fontId="54" fillId="2" borderId="2" xfId="0" applyFont="1" applyFill="1" applyBorder="1" applyAlignment="1">
      <alignment horizontal="center" vertical="center" wrapText="1" readingOrder="1"/>
    </xf>
    <xf numFmtId="0" fontId="178" fillId="0" borderId="2" xfId="0" applyFont="1" applyBorder="1" applyAlignment="1">
      <alignment horizontal="left" vertical="center" wrapText="1" readingOrder="1"/>
    </xf>
    <xf numFmtId="0" fontId="179" fillId="0" borderId="2" xfId="0" applyFont="1" applyBorder="1"/>
    <xf numFmtId="0" fontId="175" fillId="23" borderId="28" xfId="0" applyFont="1" applyFill="1" applyBorder="1" applyAlignment="1">
      <alignment horizontal="center" vertical="center" wrapText="1"/>
    </xf>
    <xf numFmtId="0" fontId="170" fillId="23" borderId="28" xfId="0" applyFont="1" applyFill="1" applyBorder="1" applyAlignment="1">
      <alignment horizontal="center"/>
    </xf>
    <xf numFmtId="0" fontId="172" fillId="0" borderId="28" xfId="0" applyFont="1" applyBorder="1" applyAlignment="1">
      <alignment horizontal="left" vertical="center" wrapText="1"/>
    </xf>
    <xf numFmtId="0" fontId="176" fillId="0" borderId="28" xfId="0" applyFont="1" applyBorder="1" applyAlignment="1">
      <alignment horizontal="left" vertical="center" wrapText="1"/>
    </xf>
    <xf numFmtId="0" fontId="172" fillId="0" borderId="28" xfId="0" applyFont="1" applyBorder="1" applyAlignment="1">
      <alignment horizontal="center" vertical="center" wrapText="1"/>
    </xf>
    <xf numFmtId="0" fontId="155" fillId="0" borderId="28" xfId="0" applyFont="1" applyBorder="1" applyAlignment="1">
      <alignment horizontal="center"/>
    </xf>
    <xf numFmtId="0" fontId="177" fillId="0" borderId="28" xfId="0" applyFont="1" applyBorder="1" applyAlignment="1">
      <alignment horizontal="center" vertical="center" wrapText="1"/>
    </xf>
    <xf numFmtId="0" fontId="0" fillId="0" borderId="2" xfId="0" applyBorder="1"/>
    <xf numFmtId="0" fontId="66" fillId="2" borderId="2" xfId="0" applyFont="1" applyFill="1" applyBorder="1" applyAlignment="1">
      <alignment horizontal="center" vertical="center"/>
    </xf>
    <xf numFmtId="0" fontId="18" fillId="0" borderId="2" xfId="0" applyFont="1" applyBorder="1" applyAlignment="1">
      <alignment horizontal="center" vertical="center"/>
    </xf>
    <xf numFmtId="0" fontId="49" fillId="0" borderId="2" xfId="3" applyFont="1" applyAlignment="1">
      <alignment horizontal="center"/>
    </xf>
    <xf numFmtId="49" fontId="64" fillId="0" borderId="2" xfId="3" quotePrefix="1" applyNumberFormat="1" applyFont="1" applyAlignment="1">
      <alignment horizontal="center"/>
    </xf>
    <xf numFmtId="0" fontId="43" fillId="0" borderId="2" xfId="3" applyFont="1" applyAlignment="1">
      <alignment horizontal="center"/>
    </xf>
    <xf numFmtId="0" fontId="51" fillId="2" borderId="2" xfId="49" applyFont="1" applyFill="1" applyAlignment="1">
      <alignment horizontal="center" vertical="center" wrapText="1" readingOrder="1"/>
    </xf>
    <xf numFmtId="0" fontId="53" fillId="2" borderId="2" xfId="49" applyFont="1" applyFill="1" applyAlignment="1">
      <alignment horizontal="center" vertical="top" wrapText="1" readingOrder="1"/>
    </xf>
    <xf numFmtId="0" fontId="99" fillId="23" borderId="28" xfId="49" applyFont="1" applyFill="1" applyBorder="1" applyAlignment="1">
      <alignment horizontal="center" vertical="center"/>
    </xf>
    <xf numFmtId="0" fontId="63" fillId="23" borderId="28" xfId="49" applyFont="1" applyFill="1" applyBorder="1"/>
    <xf numFmtId="165" fontId="99" fillId="23" borderId="28" xfId="49" applyNumberFormat="1" applyFont="1" applyFill="1" applyBorder="1" applyAlignment="1">
      <alignment horizontal="center" vertical="center"/>
    </xf>
    <xf numFmtId="165" fontId="63" fillId="23" borderId="28" xfId="49" applyNumberFormat="1" applyFont="1" applyFill="1" applyBorder="1"/>
    <xf numFmtId="165" fontId="99" fillId="23" borderId="28" xfId="49" applyNumberFormat="1" applyFont="1" applyFill="1" applyBorder="1" applyAlignment="1">
      <alignment horizontal="center" vertical="center" wrapText="1"/>
    </xf>
    <xf numFmtId="0" fontId="46" fillId="2" borderId="2" xfId="49" applyFont="1" applyFill="1" applyAlignment="1">
      <alignment horizontal="left" vertical="center" wrapText="1" readingOrder="1"/>
    </xf>
    <xf numFmtId="0" fontId="48" fillId="0" borderId="2" xfId="49" applyFont="1"/>
    <xf numFmtId="165" fontId="54" fillId="0" borderId="28" xfId="49" applyNumberFormat="1" applyFont="1" applyBorder="1" applyAlignment="1">
      <alignment horizontal="left" vertical="center"/>
    </xf>
    <xf numFmtId="165" fontId="51" fillId="0" borderId="28" xfId="49" applyNumberFormat="1" applyFont="1" applyBorder="1"/>
    <xf numFmtId="165" fontId="54" fillId="0" borderId="38" xfId="49" applyNumberFormat="1" applyFont="1" applyBorder="1" applyAlignment="1">
      <alignment horizontal="right" vertical="center" wrapText="1"/>
    </xf>
    <xf numFmtId="165" fontId="54" fillId="0" borderId="45" xfId="49" applyNumberFormat="1" applyFont="1" applyBorder="1" applyAlignment="1">
      <alignment horizontal="right" vertical="center" wrapText="1"/>
    </xf>
    <xf numFmtId="165" fontId="54" fillId="0" borderId="39" xfId="49" applyNumberFormat="1" applyFont="1" applyBorder="1" applyAlignment="1">
      <alignment horizontal="right" vertical="center" wrapText="1"/>
    </xf>
    <xf numFmtId="0" fontId="99" fillId="23" borderId="28" xfId="49" applyFont="1" applyFill="1" applyBorder="1" applyAlignment="1">
      <alignment horizontal="center" vertical="center" wrapText="1"/>
    </xf>
    <xf numFmtId="165" fontId="55" fillId="0" borderId="28" xfId="49" applyNumberFormat="1" applyFont="1" applyBorder="1" applyAlignment="1">
      <alignment horizontal="left" vertical="center"/>
    </xf>
    <xf numFmtId="165" fontId="124" fillId="0" borderId="28" xfId="49" applyNumberFormat="1" applyFont="1" applyBorder="1"/>
    <xf numFmtId="165" fontId="55" fillId="0" borderId="38" xfId="49" applyNumberFormat="1" applyFont="1" applyBorder="1" applyAlignment="1">
      <alignment horizontal="right" vertical="center" wrapText="1"/>
    </xf>
    <xf numFmtId="165" fontId="55" fillId="0" borderId="45" xfId="49" applyNumberFormat="1" applyFont="1" applyBorder="1" applyAlignment="1">
      <alignment horizontal="right" vertical="center" wrapText="1"/>
    </xf>
    <xf numFmtId="165" fontId="55" fillId="0" borderId="39" xfId="49" applyNumberFormat="1" applyFont="1" applyBorder="1" applyAlignment="1">
      <alignment horizontal="right" vertical="center" wrapText="1"/>
    </xf>
    <xf numFmtId="0" fontId="124" fillId="0" borderId="2" xfId="49" applyFont="1"/>
    <xf numFmtId="0" fontId="53" fillId="2" borderId="2" xfId="49" applyFont="1" applyFill="1" applyAlignment="1">
      <alignment horizontal="center" vertical="center" wrapText="1" readingOrder="1"/>
    </xf>
    <xf numFmtId="0" fontId="62" fillId="23" borderId="28" xfId="49" applyFont="1" applyFill="1" applyBorder="1" applyAlignment="1">
      <alignment horizontal="center" vertical="center" wrapText="1"/>
    </xf>
    <xf numFmtId="0" fontId="46" fillId="0" borderId="2" xfId="49" applyFont="1" applyAlignment="1">
      <alignment horizontal="left" vertical="center" wrapText="1" readingOrder="1"/>
    </xf>
    <xf numFmtId="0" fontId="62" fillId="23" borderId="28" xfId="49" applyFont="1" applyFill="1" applyBorder="1" applyAlignment="1">
      <alignment horizontal="center" vertical="center"/>
    </xf>
    <xf numFmtId="0" fontId="48" fillId="0" borderId="2" xfId="49" applyFont="1" applyAlignment="1">
      <alignment horizontal="center" wrapText="1"/>
    </xf>
    <xf numFmtId="0" fontId="48" fillId="0" borderId="2" xfId="49" applyFont="1" applyAlignment="1">
      <alignment horizontal="center"/>
    </xf>
    <xf numFmtId="0" fontId="63" fillId="23" borderId="42" xfId="49" applyFont="1" applyFill="1" applyBorder="1" applyAlignment="1">
      <alignment horizontal="center" vertical="center"/>
    </xf>
    <xf numFmtId="0" fontId="63" fillId="23" borderId="28" xfId="49" applyFont="1" applyFill="1" applyBorder="1" applyAlignment="1">
      <alignment horizontal="center" vertical="center"/>
    </xf>
    <xf numFmtId="164" fontId="62" fillId="23" borderId="42" xfId="49" applyNumberFormat="1" applyFont="1" applyFill="1" applyBorder="1" applyAlignment="1">
      <alignment horizontal="center" vertical="center" wrapText="1"/>
    </xf>
    <xf numFmtId="0" fontId="63" fillId="23" borderId="42" xfId="49" applyFont="1" applyFill="1" applyBorder="1"/>
    <xf numFmtId="165" fontId="62" fillId="23" borderId="42" xfId="49" applyNumberFormat="1" applyFont="1" applyFill="1" applyBorder="1" applyAlignment="1">
      <alignment horizontal="center" vertical="center" wrapText="1"/>
    </xf>
    <xf numFmtId="0" fontId="136" fillId="23" borderId="28" xfId="49" applyFont="1" applyFill="1" applyBorder="1" applyAlignment="1">
      <alignment horizontal="center" vertical="center"/>
    </xf>
    <xf numFmtId="164" fontId="65" fillId="23" borderId="28" xfId="49" applyNumberFormat="1" applyFont="1" applyFill="1" applyBorder="1" applyAlignment="1">
      <alignment horizontal="center" vertical="center" wrapText="1"/>
    </xf>
    <xf numFmtId="0" fontId="88" fillId="23" borderId="28" xfId="49" applyFont="1" applyFill="1" applyBorder="1"/>
    <xf numFmtId="0" fontId="57" fillId="0" borderId="2" xfId="49" applyFont="1" applyAlignment="1">
      <alignment horizontal="left"/>
    </xf>
    <xf numFmtId="0" fontId="48" fillId="0" borderId="2" xfId="49" applyFont="1" applyAlignment="1">
      <alignment horizontal="left"/>
    </xf>
    <xf numFmtId="0" fontId="65" fillId="23" borderId="28" xfId="49" applyFont="1" applyFill="1" applyBorder="1" applyAlignment="1">
      <alignment horizontal="center" vertical="center"/>
    </xf>
    <xf numFmtId="0" fontId="14" fillId="2" borderId="2" xfId="49" applyFont="1" applyFill="1" applyAlignment="1">
      <alignment horizontal="center" vertical="center" wrapText="1" readingOrder="1"/>
    </xf>
    <xf numFmtId="0" fontId="15" fillId="0" borderId="2" xfId="49"/>
    <xf numFmtId="0" fontId="10" fillId="2" borderId="2" xfId="49" applyFont="1" applyFill="1" applyAlignment="1">
      <alignment horizontal="center" vertical="center" wrapText="1" readingOrder="1"/>
    </xf>
    <xf numFmtId="0" fontId="17" fillId="2" borderId="2" xfId="49" applyFont="1" applyFill="1" applyAlignment="1">
      <alignment horizontal="center" vertical="center"/>
    </xf>
    <xf numFmtId="0" fontId="22" fillId="2" borderId="28" xfId="48" applyFont="1" applyFill="1" applyBorder="1" applyAlignment="1">
      <alignment horizontal="left" vertical="center" wrapText="1" indent="3"/>
    </xf>
    <xf numFmtId="0" fontId="15" fillId="0" borderId="28" xfId="48" applyBorder="1" applyAlignment="1">
      <alignment horizontal="left" indent="3"/>
    </xf>
    <xf numFmtId="0" fontId="14" fillId="2" borderId="2" xfId="48" applyFont="1" applyFill="1" applyAlignment="1">
      <alignment horizontal="center" vertical="center" wrapText="1" readingOrder="1"/>
    </xf>
    <xf numFmtId="0" fontId="15" fillId="0" borderId="2" xfId="48"/>
    <xf numFmtId="0" fontId="10" fillId="2" borderId="2" xfId="48" applyFont="1" applyFill="1" applyAlignment="1">
      <alignment horizontal="center" vertical="center" wrapText="1" readingOrder="1"/>
    </xf>
    <xf numFmtId="0" fontId="65" fillId="23" borderId="28" xfId="48" applyFont="1" applyFill="1" applyBorder="1" applyAlignment="1">
      <alignment horizontal="center" vertical="center"/>
    </xf>
    <xf numFmtId="0" fontId="88" fillId="23" borderId="28" xfId="48" applyFont="1" applyFill="1" applyBorder="1"/>
    <xf numFmtId="0" fontId="23" fillId="2" borderId="38" xfId="48" applyFont="1" applyFill="1" applyBorder="1" applyAlignment="1">
      <alignment horizontal="center" vertical="center" wrapText="1"/>
    </xf>
    <xf numFmtId="0" fontId="23" fillId="2" borderId="39" xfId="48" applyFont="1" applyFill="1" applyBorder="1" applyAlignment="1">
      <alignment horizontal="center" vertical="center" wrapText="1"/>
    </xf>
    <xf numFmtId="0" fontId="21" fillId="2" borderId="28" xfId="48" applyFont="1" applyFill="1" applyBorder="1" applyAlignment="1">
      <alignment horizontal="left" vertical="center" wrapText="1"/>
    </xf>
    <xf numFmtId="0" fontId="47" fillId="0" borderId="28" xfId="48" applyFont="1" applyBorder="1"/>
    <xf numFmtId="0" fontId="23" fillId="2" borderId="28" xfId="48" applyFont="1" applyFill="1" applyBorder="1" applyAlignment="1">
      <alignment horizontal="left" vertical="center" wrapText="1"/>
    </xf>
    <xf numFmtId="0" fontId="15" fillId="0" borderId="28" xfId="48" applyBorder="1"/>
    <xf numFmtId="0" fontId="46" fillId="0" borderId="2" xfId="48" applyFont="1" applyAlignment="1">
      <alignment horizontal="left" vertical="center" wrapText="1" readingOrder="1"/>
    </xf>
    <xf numFmtId="0" fontId="47" fillId="0" borderId="2" xfId="48" applyFont="1" applyAlignment="1">
      <alignment horizontal="center" vertical="center" wrapText="1"/>
    </xf>
    <xf numFmtId="0" fontId="47" fillId="0" borderId="2" xfId="48" applyFont="1" applyAlignment="1">
      <alignment horizontal="center" vertical="center"/>
    </xf>
    <xf numFmtId="0" fontId="65" fillId="23" borderId="28" xfId="48" applyFont="1" applyFill="1" applyBorder="1" applyAlignment="1">
      <alignment horizontal="center" vertical="center" wrapText="1"/>
    </xf>
    <xf numFmtId="0" fontId="149" fillId="0" borderId="28" xfId="48" applyFont="1" applyBorder="1" applyAlignment="1">
      <alignment vertical="center" wrapText="1"/>
    </xf>
    <xf numFmtId="0" fontId="149" fillId="0" borderId="28" xfId="48" applyFont="1" applyBorder="1" applyAlignment="1">
      <alignment vertical="center"/>
    </xf>
    <xf numFmtId="0" fontId="182" fillId="0" borderId="2" xfId="48" applyFont="1" applyAlignment="1">
      <alignment vertical="center" wrapText="1" readingOrder="1"/>
    </xf>
    <xf numFmtId="0" fontId="124" fillId="0" borderId="2" xfId="48" applyFont="1" applyAlignment="1">
      <alignment horizontal="center" vertical="center" wrapText="1"/>
    </xf>
    <xf numFmtId="0" fontId="124" fillId="0" borderId="2" xfId="48" applyFont="1" applyAlignment="1">
      <alignment horizontal="center" vertical="center"/>
    </xf>
    <xf numFmtId="0" fontId="132" fillId="2" borderId="2" xfId="48" applyFont="1" applyFill="1" applyAlignment="1">
      <alignment horizontal="center" vertical="center"/>
    </xf>
    <xf numFmtId="0" fontId="148" fillId="31" borderId="44" xfId="48" applyFont="1" applyFill="1" applyBorder="1" applyAlignment="1">
      <alignment horizontal="center" vertical="center" wrapText="1"/>
    </xf>
    <xf numFmtId="0" fontId="148" fillId="31" borderId="43" xfId="48" applyFont="1" applyFill="1" applyBorder="1" applyAlignment="1">
      <alignment horizontal="center" vertical="center" wrapText="1"/>
    </xf>
    <xf numFmtId="0" fontId="15" fillId="0" borderId="28" xfId="48" applyBorder="1" applyAlignment="1">
      <alignment vertical="center" wrapText="1"/>
    </xf>
    <xf numFmtId="0" fontId="146" fillId="31" borderId="28" xfId="48" applyFont="1" applyFill="1" applyBorder="1" applyAlignment="1">
      <alignment horizontal="center" vertical="center"/>
    </xf>
    <xf numFmtId="0" fontId="153" fillId="32" borderId="28" xfId="50" applyFont="1" applyFill="1" applyBorder="1" applyAlignment="1">
      <alignment horizontal="center" vertical="center"/>
    </xf>
    <xf numFmtId="0" fontId="2" fillId="0" borderId="28" xfId="50" applyBorder="1" applyAlignment="1">
      <alignment horizontal="left" vertical="center"/>
    </xf>
    <xf numFmtId="0" fontId="154" fillId="18" borderId="46" xfId="50" applyFont="1" applyFill="1" applyBorder="1" applyAlignment="1">
      <alignment horizontal="center" vertical="center" wrapText="1"/>
    </xf>
    <xf numFmtId="0" fontId="154" fillId="18" borderId="47" xfId="50" applyFont="1" applyFill="1" applyBorder="1" applyAlignment="1">
      <alignment horizontal="center" vertical="center"/>
    </xf>
    <xf numFmtId="0" fontId="152" fillId="23" borderId="28" xfId="50" applyFont="1" applyFill="1" applyBorder="1" applyAlignment="1">
      <alignment horizontal="center" vertical="center"/>
    </xf>
    <xf numFmtId="0" fontId="153" fillId="0" borderId="28" xfId="50" applyFont="1" applyBorder="1" applyAlignment="1">
      <alignment horizontal="left" vertical="center"/>
    </xf>
    <xf numFmtId="0" fontId="2" fillId="0" borderId="28" xfId="50" applyBorder="1" applyAlignment="1">
      <alignment horizontal="left" vertical="center" wrapText="1"/>
    </xf>
    <xf numFmtId="0" fontId="2" fillId="0" borderId="38" xfId="50" applyBorder="1" applyAlignment="1">
      <alignment horizontal="left" vertical="center"/>
    </xf>
    <xf numFmtId="0" fontId="2" fillId="0" borderId="45" xfId="50" applyBorder="1" applyAlignment="1">
      <alignment horizontal="left" vertical="center"/>
    </xf>
    <xf numFmtId="0" fontId="152" fillId="23" borderId="28" xfId="52" applyFont="1" applyFill="1" applyBorder="1" applyAlignment="1">
      <alignment horizontal="center" vertical="center"/>
    </xf>
    <xf numFmtId="0" fontId="153" fillId="0" borderId="28" xfId="52" applyFont="1" applyBorder="1" applyAlignment="1">
      <alignment horizontal="left" vertical="center"/>
    </xf>
    <xf numFmtId="0" fontId="153" fillId="32" borderId="28" xfId="52" applyFont="1" applyFill="1" applyBorder="1" applyAlignment="1">
      <alignment horizontal="center" vertical="center"/>
    </xf>
    <xf numFmtId="0" fontId="2" fillId="0" borderId="28" xfId="52" applyBorder="1" applyAlignment="1">
      <alignment horizontal="left" vertical="center"/>
    </xf>
    <xf numFmtId="0" fontId="2" fillId="0" borderId="28" xfId="52" applyBorder="1" applyAlignment="1">
      <alignment horizontal="left" vertical="center" wrapText="1"/>
    </xf>
    <xf numFmtId="49" fontId="21" fillId="2" borderId="2" xfId="0" applyNumberFormat="1" applyFont="1" applyFill="1" applyBorder="1" applyAlignment="1">
      <alignment horizontal="center"/>
    </xf>
    <xf numFmtId="0" fontId="16" fillId="2" borderId="2" xfId="0" applyFont="1" applyFill="1" applyBorder="1" applyAlignment="1">
      <alignment horizontal="center" vertical="center"/>
    </xf>
    <xf numFmtId="0" fontId="16" fillId="0" borderId="2" xfId="0" applyFont="1" applyBorder="1" applyAlignment="1">
      <alignment horizontal="center" vertical="top"/>
    </xf>
    <xf numFmtId="0" fontId="160" fillId="18" borderId="43" xfId="39" applyFont="1" applyFill="1" applyBorder="1" applyAlignment="1">
      <alignment horizontal="left" vertical="center"/>
    </xf>
    <xf numFmtId="0" fontId="85" fillId="18" borderId="2" xfId="14" applyFont="1" applyFill="1" applyAlignment="1">
      <alignment horizontal="center" vertical="center"/>
    </xf>
    <xf numFmtId="0" fontId="10" fillId="18" borderId="2" xfId="14" applyFont="1" applyFill="1" applyAlignment="1">
      <alignment horizontal="center" vertical="center"/>
    </xf>
    <xf numFmtId="0" fontId="10" fillId="18" borderId="2" xfId="14" applyFont="1" applyFill="1" applyAlignment="1">
      <alignment horizontal="center" vertical="top"/>
    </xf>
    <xf numFmtId="0" fontId="62" fillId="23" borderId="28" xfId="39" applyFont="1" applyFill="1" applyBorder="1" applyAlignment="1">
      <alignment horizontal="center" vertical="center"/>
    </xf>
    <xf numFmtId="0" fontId="135" fillId="23" borderId="28" xfId="39" applyFont="1" applyFill="1" applyBorder="1" applyAlignment="1">
      <alignment horizontal="center"/>
    </xf>
    <xf numFmtId="49" fontId="99" fillId="23" borderId="28" xfId="39" applyNumberFormat="1" applyFont="1" applyFill="1" applyBorder="1" applyAlignment="1">
      <alignment horizontal="center" vertical="center" wrapText="1"/>
    </xf>
    <xf numFmtId="49" fontId="134" fillId="23" borderId="41" xfId="39" applyNumberFormat="1" applyFont="1" applyFill="1" applyBorder="1" applyAlignment="1">
      <alignment horizontal="center" vertical="center" wrapText="1"/>
    </xf>
    <xf numFmtId="49" fontId="134" fillId="23" borderId="42" xfId="39" applyNumberFormat="1" applyFont="1" applyFill="1" applyBorder="1" applyAlignment="1">
      <alignment horizontal="center" vertical="center" wrapText="1"/>
    </xf>
    <xf numFmtId="49" fontId="134" fillId="23" borderId="28" xfId="39" applyNumberFormat="1" applyFont="1" applyFill="1" applyBorder="1" applyAlignment="1">
      <alignment horizontal="center" vertical="center" wrapText="1"/>
    </xf>
    <xf numFmtId="0" fontId="136" fillId="23" borderId="28" xfId="39" applyFont="1" applyFill="1" applyBorder="1" applyAlignment="1">
      <alignment horizontal="center"/>
    </xf>
    <xf numFmtId="0" fontId="136" fillId="23" borderId="28" xfId="39" applyFont="1" applyFill="1" applyBorder="1" applyAlignment="1">
      <alignment horizontal="center" wrapText="1"/>
    </xf>
    <xf numFmtId="0" fontId="15" fillId="0" borderId="2" xfId="0" applyFont="1" applyBorder="1"/>
    <xf numFmtId="0" fontId="22" fillId="2" borderId="11" xfId="0" applyFont="1" applyFill="1" applyBorder="1" applyAlignment="1">
      <alignment horizontal="center" vertical="top"/>
    </xf>
    <xf numFmtId="0" fontId="15" fillId="0" borderId="11" xfId="0" applyFont="1" applyBorder="1"/>
    <xf numFmtId="0" fontId="15" fillId="0" borderId="29" xfId="0" applyFont="1" applyBorder="1"/>
    <xf numFmtId="0" fontId="46" fillId="0" borderId="2" xfId="0" applyFont="1" applyBorder="1" applyAlignment="1">
      <alignment horizontal="left" vertical="center" wrapText="1" readingOrder="1"/>
    </xf>
    <xf numFmtId="0" fontId="20" fillId="0" borderId="0" xfId="0" applyFont="1" applyAlignment="1">
      <alignment horizontal="left"/>
    </xf>
    <xf numFmtId="0" fontId="0" fillId="0" borderId="0" xfId="0" applyAlignment="1">
      <alignment horizontal="left"/>
    </xf>
    <xf numFmtId="0" fontId="65" fillId="23" borderId="28" xfId="0" applyFont="1" applyFill="1" applyBorder="1" applyAlignment="1">
      <alignment horizontal="center" vertical="center" wrapText="1"/>
    </xf>
    <xf numFmtId="0" fontId="88" fillId="23" borderId="28" xfId="0" applyFont="1" applyFill="1" applyBorder="1" applyAlignment="1">
      <alignment horizontal="center"/>
    </xf>
    <xf numFmtId="0" fontId="16" fillId="2" borderId="2" xfId="0" applyFont="1" applyFill="1" applyBorder="1" applyAlignment="1">
      <alignment horizontal="center" vertical="center" wrapText="1" readingOrder="1"/>
    </xf>
    <xf numFmtId="0" fontId="169" fillId="0" borderId="2" xfId="0" applyFont="1" applyBorder="1"/>
    <xf numFmtId="0" fontId="182" fillId="0" borderId="2" xfId="0" applyFont="1" applyBorder="1" applyAlignment="1">
      <alignment horizontal="left" vertical="center" wrapText="1" readingOrder="1"/>
    </xf>
    <xf numFmtId="0" fontId="14" fillId="2" borderId="2" xfId="0" applyFont="1" applyFill="1" applyBorder="1" applyAlignment="1">
      <alignment horizontal="center" vertical="center" wrapText="1" readingOrder="1"/>
    </xf>
    <xf numFmtId="0" fontId="10" fillId="2" borderId="2" xfId="0" applyFont="1" applyFill="1" applyBorder="1" applyAlignment="1">
      <alignment horizontal="center" vertical="center" wrapText="1" readingOrder="1"/>
    </xf>
    <xf numFmtId="0" fontId="88" fillId="23" borderId="28" xfId="0" applyFont="1" applyFill="1" applyBorder="1"/>
    <xf numFmtId="168" fontId="79" fillId="0" borderId="2" xfId="10" applyNumberFormat="1" applyFont="1" applyBorder="1" applyAlignment="1">
      <alignment horizontal="center" vertical="center"/>
    </xf>
    <xf numFmtId="168" fontId="79" fillId="0" borderId="2" xfId="10" applyNumberFormat="1" applyFont="1" applyAlignment="1">
      <alignment horizontal="center" vertical="center"/>
    </xf>
    <xf numFmtId="0" fontId="68" fillId="0" borderId="2" xfId="48" applyFont="1" applyAlignment="1">
      <alignment horizontal="center" vertical="center"/>
    </xf>
    <xf numFmtId="168" fontId="68" fillId="0" borderId="2" xfId="10" applyNumberFormat="1" applyFont="1" applyBorder="1" applyAlignment="1">
      <alignment horizontal="center"/>
    </xf>
    <xf numFmtId="0" fontId="69" fillId="0" borderId="2" xfId="48" applyFont="1" applyAlignment="1">
      <alignment horizontal="center" vertical="center"/>
    </xf>
    <xf numFmtId="0" fontId="71" fillId="0" borderId="2" xfId="48" applyFont="1" applyAlignment="1">
      <alignment horizontal="left" vertical="center"/>
    </xf>
    <xf numFmtId="0" fontId="46" fillId="0" borderId="3" xfId="0" applyFont="1" applyBorder="1" applyAlignment="1">
      <alignment horizontal="left" vertical="center" wrapText="1" readingOrder="1"/>
    </xf>
    <xf numFmtId="0" fontId="71" fillId="0" borderId="0" xfId="0" applyFont="1" applyAlignment="1">
      <alignment horizontal="left" vertical="center"/>
    </xf>
    <xf numFmtId="0" fontId="71" fillId="0" borderId="0" xfId="0" applyFont="1" applyAlignment="1">
      <alignment horizontal="center" vertical="center"/>
    </xf>
    <xf numFmtId="0" fontId="69" fillId="0" borderId="2" xfId="0" applyFont="1" applyBorder="1" applyAlignment="1">
      <alignment horizontal="center" vertical="center"/>
    </xf>
    <xf numFmtId="0" fontId="71" fillId="0" borderId="2" xfId="0" applyFont="1" applyBorder="1" applyAlignment="1">
      <alignment horizontal="left" vertical="center"/>
    </xf>
    <xf numFmtId="164" fontId="25" fillId="0" borderId="27" xfId="0" applyNumberFormat="1" applyFont="1" applyBorder="1" applyAlignment="1">
      <alignment horizontal="center" vertical="center"/>
    </xf>
    <xf numFmtId="0" fontId="15" fillId="0" borderId="27" xfId="0" applyFont="1" applyBorder="1"/>
    <xf numFmtId="0" fontId="15" fillId="0" borderId="7" xfId="0" applyFont="1" applyBorder="1"/>
    <xf numFmtId="164" fontId="25" fillId="0" borderId="22" xfId="0" applyNumberFormat="1" applyFont="1" applyBorder="1" applyAlignment="1">
      <alignment horizontal="center" vertical="center"/>
    </xf>
    <xf numFmtId="0" fontId="15" fillId="0" borderId="21" xfId="0" applyFont="1" applyBorder="1"/>
    <xf numFmtId="0" fontId="15" fillId="0" borderId="17" xfId="0" applyFont="1" applyBorder="1"/>
    <xf numFmtId="164" fontId="25" fillId="0" borderId="2" xfId="0" applyNumberFormat="1" applyFont="1" applyBorder="1" applyAlignment="1">
      <alignment horizontal="center" vertical="center"/>
    </xf>
    <xf numFmtId="0" fontId="15" fillId="0" borderId="26" xfId="0" applyFont="1" applyBorder="1"/>
    <xf numFmtId="164" fontId="25" fillId="0" borderId="15" xfId="0" applyNumberFormat="1" applyFont="1" applyBorder="1" applyAlignment="1">
      <alignment horizontal="center" vertical="center"/>
    </xf>
    <xf numFmtId="0" fontId="24" fillId="0" borderId="13" xfId="0" applyFont="1" applyBorder="1" applyAlignment="1">
      <alignment horizontal="center" vertical="center"/>
    </xf>
    <xf numFmtId="0" fontId="15" fillId="0" borderId="20" xfId="0" applyFont="1" applyBorder="1"/>
    <xf numFmtId="0" fontId="15" fillId="0" borderId="16" xfId="0" applyFont="1" applyBorder="1"/>
    <xf numFmtId="0" fontId="25" fillId="0" borderId="14" xfId="0" applyFont="1" applyBorder="1" applyAlignment="1">
      <alignment horizontal="center" vertical="center"/>
    </xf>
    <xf numFmtId="0" fontId="25" fillId="0" borderId="14" xfId="0" applyFont="1" applyBorder="1" applyAlignment="1">
      <alignment horizontal="center" vertical="center" wrapText="1"/>
    </xf>
    <xf numFmtId="0" fontId="25" fillId="0" borderId="14" xfId="0" applyFont="1" applyBorder="1" applyAlignment="1">
      <alignment horizontal="left" vertical="center" wrapText="1"/>
    </xf>
    <xf numFmtId="0" fontId="25" fillId="0" borderId="18" xfId="0" applyFont="1" applyBorder="1" applyAlignment="1">
      <alignment horizontal="left" vertical="center" wrapText="1"/>
    </xf>
    <xf numFmtId="0" fontId="24" fillId="5" borderId="9" xfId="0" applyFont="1" applyFill="1" applyBorder="1" applyAlignment="1">
      <alignment horizontal="right" vertical="center" wrapText="1"/>
    </xf>
    <xf numFmtId="0" fontId="15" fillId="0" borderId="10" xfId="0" applyFont="1" applyBorder="1"/>
    <xf numFmtId="0" fontId="25" fillId="0" borderId="18" xfId="0" applyFont="1" applyBorder="1" applyAlignment="1">
      <alignment horizontal="center" vertical="center"/>
    </xf>
    <xf numFmtId="0" fontId="15" fillId="0" borderId="25" xfId="0" applyFont="1" applyBorder="1"/>
    <xf numFmtId="0" fontId="25" fillId="0" borderId="18" xfId="0" applyFont="1" applyBorder="1" applyAlignment="1">
      <alignment horizontal="center" vertical="center" wrapText="1"/>
    </xf>
    <xf numFmtId="0" fontId="24" fillId="0" borderId="27" xfId="0" applyFont="1" applyBorder="1" applyAlignment="1">
      <alignment horizontal="center" vertical="center"/>
    </xf>
    <xf numFmtId="0" fontId="25" fillId="0" borderId="27" xfId="0" applyFont="1" applyBorder="1" applyAlignment="1">
      <alignment horizontal="left" vertical="center" wrapText="1"/>
    </xf>
    <xf numFmtId="0" fontId="25" fillId="0" borderId="27" xfId="0" applyFont="1" applyBorder="1" applyAlignment="1">
      <alignment horizontal="center" vertical="center" wrapText="1"/>
    </xf>
    <xf numFmtId="0" fontId="24" fillId="0" borderId="23" xfId="0" applyFont="1" applyBorder="1" applyAlignment="1">
      <alignment horizontal="center" vertical="center"/>
    </xf>
    <xf numFmtId="0" fontId="15" fillId="0" borderId="24" xfId="0" applyFont="1" applyBorder="1"/>
    <xf numFmtId="49" fontId="31" fillId="5" borderId="9" xfId="0" applyNumberFormat="1" applyFont="1" applyFill="1" applyBorder="1" applyAlignment="1">
      <alignment horizontal="left" vertical="center" wrapText="1"/>
    </xf>
    <xf numFmtId="49" fontId="31" fillId="5" borderId="9" xfId="0" applyNumberFormat="1" applyFont="1" applyFill="1" applyBorder="1" applyAlignment="1">
      <alignment horizontal="left" vertical="center"/>
    </xf>
    <xf numFmtId="0" fontId="153" fillId="0" borderId="0" xfId="0" applyFont="1"/>
    <xf numFmtId="49" fontId="21" fillId="2" borderId="2" xfId="2" applyNumberFormat="1" applyFont="1" applyFill="1" applyAlignment="1">
      <alignment horizontal="center"/>
    </xf>
    <xf numFmtId="43" fontId="21" fillId="2" borderId="2" xfId="2" applyNumberFormat="1" applyFont="1" applyFill="1" applyAlignment="1">
      <alignment horizontal="right"/>
    </xf>
    <xf numFmtId="49" fontId="21" fillId="2" borderId="2" xfId="2" applyNumberFormat="1" applyFont="1" applyFill="1" applyAlignment="1">
      <alignment horizontal="right" vertical="center"/>
    </xf>
    <xf numFmtId="49" fontId="137" fillId="0" borderId="2" xfId="2" applyNumberFormat="1" applyFont="1" applyAlignment="1">
      <alignment horizontal="left"/>
    </xf>
    <xf numFmtId="0" fontId="16" fillId="2" borderId="2" xfId="2" applyFont="1" applyFill="1" applyAlignment="1">
      <alignment horizontal="center" vertical="center"/>
    </xf>
    <xf numFmtId="0" fontId="16" fillId="2" borderId="2" xfId="2" applyFont="1" applyFill="1" applyAlignment="1">
      <alignment horizontal="right" vertical="center"/>
    </xf>
    <xf numFmtId="0" fontId="16" fillId="0" borderId="2" xfId="2" applyFont="1" applyAlignment="1">
      <alignment horizontal="center" vertical="top"/>
    </xf>
    <xf numFmtId="0" fontId="16" fillId="0" borderId="2" xfId="2" applyFont="1" applyAlignment="1">
      <alignment horizontal="right" vertical="top"/>
    </xf>
    <xf numFmtId="0" fontId="16" fillId="0" borderId="2" xfId="2" applyFont="1" applyAlignment="1">
      <alignment horizontal="right" vertical="center"/>
    </xf>
    <xf numFmtId="49" fontId="62" fillId="23" borderId="28" xfId="39" applyNumberFormat="1" applyFont="1" applyFill="1" applyBorder="1" applyAlignment="1">
      <alignment horizontal="center" vertical="center" wrapText="1"/>
    </xf>
    <xf numFmtId="43" fontId="134" fillId="23" borderId="28" xfId="39" applyNumberFormat="1" applyFont="1" applyFill="1" applyBorder="1" applyAlignment="1">
      <alignment horizontal="left" vertical="center" wrapText="1"/>
    </xf>
    <xf numFmtId="168" fontId="134" fillId="23" borderId="28" xfId="39" applyNumberFormat="1" applyFont="1" applyFill="1" applyBorder="1" applyAlignment="1">
      <alignment horizontal="center" vertical="center" wrapText="1"/>
    </xf>
    <xf numFmtId="49" fontId="134" fillId="23" borderId="28" xfId="39" applyNumberFormat="1" applyFont="1" applyFill="1" applyBorder="1" applyAlignment="1">
      <alignment horizontal="right" vertical="center" wrapText="1"/>
    </xf>
    <xf numFmtId="49" fontId="134" fillId="23" borderId="28" xfId="39" applyNumberFormat="1" applyFont="1" applyFill="1" applyBorder="1" applyAlignment="1">
      <alignment horizontal="left" vertical="center" wrapText="1"/>
    </xf>
    <xf numFmtId="43" fontId="136" fillId="23" borderId="28" xfId="39" applyNumberFormat="1" applyFont="1" applyFill="1" applyBorder="1" applyAlignment="1">
      <alignment horizontal="left"/>
    </xf>
    <xf numFmtId="168" fontId="136" fillId="23" borderId="28" xfId="39" applyNumberFormat="1" applyFont="1" applyFill="1" applyBorder="1" applyAlignment="1">
      <alignment horizontal="center"/>
    </xf>
    <xf numFmtId="0" fontId="136" fillId="23" borderId="28" xfId="39" applyFont="1" applyFill="1" applyBorder="1" applyAlignment="1">
      <alignment indent="1"/>
    </xf>
    <xf numFmtId="0" fontId="136" fillId="23" borderId="28" xfId="39" applyFont="1" applyFill="1" applyBorder="1" applyAlignment="1">
      <alignment horizontal="left" wrapText="1"/>
    </xf>
    <xf numFmtId="0" fontId="47" fillId="0" borderId="28" xfId="2" applyFont="1" applyBorder="1" applyAlignment="1">
      <alignment horizontal="left"/>
    </xf>
    <xf numFmtId="0" fontId="137" fillId="0" borderId="28" xfId="2" applyFont="1" applyBorder="1" applyAlignment="1">
      <alignment wrapText="1"/>
    </xf>
    <xf numFmtId="0" fontId="183" fillId="0" borderId="28" xfId="2" applyFont="1" applyBorder="1" applyAlignment="1">
      <alignment wrapText="1"/>
    </xf>
    <xf numFmtId="0" fontId="137" fillId="0" borderId="28" xfId="2" applyFont="1" applyBorder="1" applyAlignment="1">
      <alignment horizontal="left" wrapText="1"/>
    </xf>
    <xf numFmtId="168" fontId="47" fillId="0" borderId="28" xfId="4" applyNumberFormat="1" applyFont="1" applyFill="1" applyBorder="1" applyAlignment="1">
      <alignment horizontal="right"/>
    </xf>
    <xf numFmtId="0" fontId="47" fillId="0" borderId="28" xfId="2" applyFont="1" applyBorder="1" applyAlignment="1">
      <alignment indent="1"/>
    </xf>
    <xf numFmtId="0" fontId="47" fillId="0" borderId="28" xfId="2" applyFont="1" applyBorder="1" applyAlignment="1">
      <alignment horizontal="left" wrapText="1"/>
    </xf>
    <xf numFmtId="0" fontId="184" fillId="0" borderId="28" xfId="2" applyFont="1" applyBorder="1" applyAlignment="1">
      <alignment wrapText="1"/>
    </xf>
    <xf numFmtId="0" fontId="47" fillId="0" borderId="28" xfId="2" applyFont="1" applyBorder="1" applyAlignment="1">
      <alignment horizontal="right" vertical="center"/>
    </xf>
    <xf numFmtId="0" fontId="153" fillId="0" borderId="28" xfId="0" applyFont="1" applyBorder="1" applyAlignment="1">
      <alignment horizontal="left"/>
    </xf>
    <xf numFmtId="168" fontId="47" fillId="0" borderId="28" xfId="4" applyNumberFormat="1" applyFont="1" applyFill="1" applyBorder="1" applyAlignment="1">
      <alignment horizontal="right" wrapText="1"/>
    </xf>
    <xf numFmtId="168" fontId="137" fillId="0" borderId="28" xfId="4" applyNumberFormat="1" applyFont="1" applyFill="1" applyBorder="1" applyAlignment="1">
      <alignment horizontal="right" wrapText="1"/>
    </xf>
    <xf numFmtId="0" fontId="16" fillId="33" borderId="28" xfId="0" applyFont="1" applyFill="1" applyBorder="1" applyAlignment="1">
      <alignment horizontal="left" vertical="top"/>
    </xf>
    <xf numFmtId="168" fontId="16" fillId="0" borderId="28" xfId="0" applyNumberFormat="1" applyFont="1" applyBorder="1" applyAlignment="1">
      <alignment horizontal="right" vertical="top"/>
    </xf>
    <xf numFmtId="0" fontId="137" fillId="0" borderId="28" xfId="2" applyFont="1" applyBorder="1" applyAlignment="1">
      <alignment horizontal="left"/>
    </xf>
    <xf numFmtId="0" fontId="137" fillId="0" borderId="28" xfId="2" quotePrefix="1" applyFont="1" applyBorder="1" applyAlignment="1">
      <alignment horizontal="left" wrapText="1"/>
    </xf>
    <xf numFmtId="0" fontId="21" fillId="0" borderId="28" xfId="2" applyFont="1" applyBorder="1" applyAlignment="1">
      <alignment wrapText="1"/>
    </xf>
    <xf numFmtId="0" fontId="132" fillId="0" borderId="28" xfId="2" applyFont="1" applyBorder="1" applyAlignment="1">
      <alignment horizontal="left"/>
    </xf>
    <xf numFmtId="0" fontId="53" fillId="0" borderId="28" xfId="2" applyFont="1" applyBorder="1" applyAlignment="1">
      <alignment wrapText="1"/>
    </xf>
    <xf numFmtId="168" fontId="53" fillId="0" borderId="28" xfId="4" applyNumberFormat="1" applyFont="1" applyFill="1" applyBorder="1" applyAlignment="1">
      <alignment horizontal="right" wrapText="1"/>
    </xf>
    <xf numFmtId="0" fontId="185" fillId="0" borderId="28" xfId="2" applyFont="1" applyBorder="1" applyAlignment="1">
      <alignment horizontal="left" wrapText="1"/>
    </xf>
    <xf numFmtId="0" fontId="132" fillId="0" borderId="28" xfId="2" applyFont="1" applyBorder="1" applyAlignment="1">
      <alignment wrapText="1"/>
    </xf>
    <xf numFmtId="0" fontId="132" fillId="0" borderId="28" xfId="2" applyFont="1" applyBorder="1" applyAlignment="1">
      <alignment wrapText="1" indent="1"/>
    </xf>
    <xf numFmtId="0" fontId="132" fillId="0" borderId="28" xfId="2" applyFont="1" applyBorder="1" applyAlignment="1">
      <alignment horizontal="left" wrapText="1"/>
    </xf>
    <xf numFmtId="0" fontId="53" fillId="0" borderId="28" xfId="2" applyFont="1" applyBorder="1" applyAlignment="1">
      <alignment wrapText="1" indent="1"/>
    </xf>
    <xf numFmtId="0" fontId="53" fillId="0" borderId="28" xfId="2" applyFont="1" applyBorder="1" applyAlignment="1">
      <alignment horizontal="left" wrapText="1"/>
    </xf>
    <xf numFmtId="0" fontId="47" fillId="0" borderId="28" xfId="2" applyFont="1" applyBorder="1" applyAlignment="1">
      <alignment wrapText="1"/>
    </xf>
    <xf numFmtId="0" fontId="16" fillId="0" borderId="28" xfId="2" applyFont="1" applyBorder="1" applyAlignment="1">
      <alignment wrapText="1"/>
    </xf>
    <xf numFmtId="0" fontId="10" fillId="0" borderId="28" xfId="2" applyFont="1" applyBorder="1" applyAlignment="1">
      <alignment horizontal="left" wrapText="1"/>
    </xf>
    <xf numFmtId="0" fontId="138" fillId="0" borderId="28" xfId="2" applyFont="1" applyBorder="1" applyAlignment="1">
      <alignment wrapText="1" indent="1"/>
    </xf>
    <xf numFmtId="168" fontId="168" fillId="0" borderId="28" xfId="4" applyNumberFormat="1" applyFont="1" applyFill="1" applyBorder="1" applyAlignment="1">
      <alignment horizontal="right"/>
    </xf>
    <xf numFmtId="0" fontId="53" fillId="33" borderId="28" xfId="2" applyFont="1" applyFill="1" applyBorder="1" applyAlignment="1">
      <alignment wrapText="1"/>
    </xf>
    <xf numFmtId="0" fontId="21" fillId="33" borderId="28" xfId="2" applyFont="1" applyFill="1" applyBorder="1" applyAlignment="1">
      <alignment wrapText="1"/>
    </xf>
    <xf numFmtId="0" fontId="132" fillId="33" borderId="28" xfId="2" applyFont="1" applyFill="1" applyBorder="1" applyAlignment="1">
      <alignment horizontal="left" wrapText="1"/>
    </xf>
    <xf numFmtId="0" fontId="132" fillId="33" borderId="28" xfId="2" applyFont="1" applyFill="1" applyBorder="1" applyAlignment="1">
      <alignment wrapText="1"/>
    </xf>
    <xf numFmtId="0" fontId="132" fillId="0" borderId="28" xfId="0" applyFont="1" applyBorder="1" applyAlignment="1">
      <alignment horizontal="left"/>
    </xf>
    <xf numFmtId="0" fontId="47" fillId="33" borderId="28" xfId="2" applyFont="1" applyFill="1" applyBorder="1" applyAlignment="1">
      <alignment horizontal="left"/>
    </xf>
    <xf numFmtId="0" fontId="53" fillId="33" borderId="28" xfId="2" applyFont="1" applyFill="1" applyBorder="1" applyAlignment="1">
      <alignment wrapText="1" indent="1"/>
    </xf>
    <xf numFmtId="168" fontId="132" fillId="0" borderId="28" xfId="4" applyNumberFormat="1" applyFont="1" applyFill="1" applyBorder="1" applyAlignment="1">
      <alignment horizontal="right"/>
    </xf>
    <xf numFmtId="0" fontId="47" fillId="33" borderId="28" xfId="2" applyFont="1" applyFill="1" applyBorder="1" applyAlignment="1">
      <alignment indent="1"/>
    </xf>
    <xf numFmtId="0" fontId="132" fillId="33" borderId="28" xfId="2" applyFont="1" applyFill="1" applyBorder="1" applyAlignment="1">
      <alignment wrapText="1" indent="1"/>
    </xf>
    <xf numFmtId="49" fontId="132" fillId="33" borderId="28" xfId="2" applyNumberFormat="1" applyFont="1" applyFill="1" applyBorder="1" applyAlignment="1">
      <alignment horizontal="left" wrapText="1"/>
    </xf>
    <xf numFmtId="0" fontId="53" fillId="0" borderId="28" xfId="2" applyFont="1" applyBorder="1"/>
    <xf numFmtId="0" fontId="10" fillId="33" borderId="28" xfId="2" applyFont="1" applyFill="1" applyBorder="1" applyAlignment="1">
      <alignment wrapText="1"/>
    </xf>
    <xf numFmtId="0" fontId="132" fillId="0" borderId="28" xfId="0" applyFont="1" applyBorder="1" applyAlignment="1">
      <alignment horizontal="left" vertical="top" wrapText="1"/>
    </xf>
    <xf numFmtId="0" fontId="132" fillId="33" borderId="28" xfId="2" quotePrefix="1" applyFont="1" applyFill="1" applyBorder="1" applyAlignment="1">
      <alignment wrapText="1" indent="1"/>
    </xf>
    <xf numFmtId="0" fontId="53" fillId="33" borderId="28" xfId="2" quotePrefix="1" applyFont="1" applyFill="1" applyBorder="1" applyAlignment="1">
      <alignment wrapText="1" indent="1"/>
    </xf>
    <xf numFmtId="49" fontId="53" fillId="33" borderId="28" xfId="2" applyNumberFormat="1" applyFont="1" applyFill="1" applyBorder="1" applyAlignment="1">
      <alignment horizontal="left" wrapText="1"/>
    </xf>
    <xf numFmtId="0" fontId="53" fillId="33" borderId="28" xfId="2" applyFont="1" applyFill="1" applyBorder="1" applyAlignment="1">
      <alignment horizontal="left" wrapText="1"/>
    </xf>
    <xf numFmtId="168" fontId="53" fillId="0" borderId="28" xfId="4" applyNumberFormat="1" applyFont="1" applyFill="1" applyBorder="1" applyAlignment="1">
      <alignment horizontal="right"/>
    </xf>
    <xf numFmtId="168" fontId="137" fillId="0" borderId="28" xfId="4" applyNumberFormat="1" applyFont="1" applyFill="1" applyBorder="1" applyAlignment="1">
      <alignment horizontal="right"/>
    </xf>
    <xf numFmtId="0" fontId="132" fillId="33" borderId="28" xfId="2" applyFont="1" applyFill="1" applyBorder="1"/>
    <xf numFmtId="43" fontId="137" fillId="0" borderId="28" xfId="39" applyNumberFormat="1" applyFont="1" applyBorder="1" applyAlignment="1">
      <alignment horizontal="left" vertical="top" wrapText="1"/>
    </xf>
    <xf numFmtId="49" fontId="53" fillId="0" borderId="28" xfId="2" applyNumberFormat="1" applyFont="1" applyBorder="1" applyAlignment="1">
      <alignment horizontal="left" wrapText="1"/>
    </xf>
    <xf numFmtId="0" fontId="137" fillId="0" borderId="28" xfId="39" applyFont="1" applyBorder="1" applyAlignment="1">
      <alignment horizontal="left"/>
    </xf>
    <xf numFmtId="49" fontId="137" fillId="0" borderId="28" xfId="39" applyNumberFormat="1" applyFont="1" applyBorder="1" applyAlignment="1">
      <alignment vertical="top" wrapText="1"/>
    </xf>
    <xf numFmtId="168" fontId="137" fillId="0" borderId="28" xfId="4" applyNumberFormat="1" applyFont="1" applyFill="1" applyBorder="1" applyAlignment="1">
      <alignment horizontal="right" vertical="top" wrapText="1"/>
    </xf>
    <xf numFmtId="168" fontId="137" fillId="0" borderId="28" xfId="39" quotePrefix="1" applyNumberFormat="1" applyFont="1" applyBorder="1" applyAlignment="1">
      <alignment wrapText="1" indent="1"/>
    </xf>
    <xf numFmtId="0" fontId="47" fillId="0" borderId="28" xfId="39" applyFont="1" applyBorder="1" applyAlignment="1">
      <alignment horizontal="left" wrapText="1"/>
    </xf>
    <xf numFmtId="168" fontId="137" fillId="0" borderId="28" xfId="39" quotePrefix="1" applyNumberFormat="1" applyFont="1" applyBorder="1" applyAlignment="1">
      <alignment horizontal="right" vertical="center" wrapText="1"/>
    </xf>
    <xf numFmtId="0" fontId="77" fillId="0" borderId="28" xfId="0" applyFont="1" applyBorder="1" applyAlignment="1">
      <alignment horizontal="left" wrapText="1"/>
    </xf>
    <xf numFmtId="168" fontId="137" fillId="0" borderId="28" xfId="39" applyNumberFormat="1" applyFont="1" applyBorder="1" applyAlignment="1">
      <alignment wrapText="1" indent="1"/>
    </xf>
    <xf numFmtId="49" fontId="132" fillId="0" borderId="28" xfId="2" applyNumberFormat="1" applyFont="1" applyBorder="1" applyAlignment="1">
      <alignment horizontal="left" wrapText="1"/>
    </xf>
    <xf numFmtId="168" fontId="137" fillId="0" borderId="28" xfId="39" applyNumberFormat="1" applyFont="1" applyBorder="1" applyAlignment="1">
      <alignment horizontal="right" vertical="center" wrapText="1"/>
    </xf>
    <xf numFmtId="49" fontId="47" fillId="0" borderId="28" xfId="39" applyNumberFormat="1" applyFont="1" applyBorder="1" applyAlignment="1">
      <alignment horizontal="left" wrapText="1"/>
    </xf>
    <xf numFmtId="0" fontId="153" fillId="18" borderId="28" xfId="39" applyFont="1" applyFill="1" applyBorder="1" applyAlignment="1">
      <alignment horizontal="left"/>
    </xf>
    <xf numFmtId="168" fontId="60" fillId="0" borderId="28" xfId="4" applyNumberFormat="1" applyFont="1" applyFill="1" applyBorder="1" applyAlignment="1" applyProtection="1">
      <alignment horizontal="right"/>
    </xf>
    <xf numFmtId="43" fontId="141" fillId="0" borderId="28" xfId="39" applyNumberFormat="1" applyFont="1" applyBorder="1" applyAlignment="1">
      <alignment horizontal="left"/>
    </xf>
    <xf numFmtId="168" fontId="141" fillId="0" borderId="28" xfId="4" applyNumberFormat="1" applyFont="1" applyFill="1" applyBorder="1" applyAlignment="1">
      <alignment horizontal="right"/>
    </xf>
    <xf numFmtId="49" fontId="137" fillId="0" borderId="28" xfId="39" applyNumberFormat="1" applyFont="1" applyBorder="1" applyAlignment="1">
      <alignment horizontal="left" vertical="top" wrapText="1"/>
    </xf>
    <xf numFmtId="0" fontId="47" fillId="0" borderId="28" xfId="0" applyFont="1" applyBorder="1" applyAlignment="1">
      <alignment horizontal="left" wrapText="1"/>
    </xf>
    <xf numFmtId="49" fontId="132" fillId="18" borderId="28" xfId="0" applyNumberFormat="1" applyFont="1" applyFill="1" applyBorder="1" applyAlignment="1">
      <alignment horizontal="left" vertical="top" wrapText="1"/>
    </xf>
    <xf numFmtId="0" fontId="183" fillId="0" borderId="28" xfId="39" applyFont="1" applyBorder="1" applyAlignment="1">
      <alignment horizontal="left"/>
    </xf>
    <xf numFmtId="14" fontId="60" fillId="0" borderId="28" xfId="0" applyNumberFormat="1" applyFont="1" applyBorder="1" applyAlignment="1">
      <alignment horizontal="left"/>
    </xf>
    <xf numFmtId="0" fontId="60" fillId="0" borderId="28" xfId="0" applyFont="1" applyBorder="1" applyAlignment="1">
      <alignment horizontal="left"/>
    </xf>
    <xf numFmtId="2" fontId="47" fillId="0" borderId="28" xfId="39" applyNumberFormat="1" applyFont="1" applyBorder="1" applyAlignment="1">
      <alignment horizontal="left" wrapText="1"/>
    </xf>
    <xf numFmtId="168" fontId="137" fillId="0" borderId="28" xfId="39" applyNumberFormat="1" applyFont="1" applyBorder="1" applyAlignment="1">
      <alignment horizontal="left" wrapText="1"/>
    </xf>
    <xf numFmtId="0" fontId="60" fillId="0" borderId="28" xfId="0" applyFont="1" applyBorder="1" applyAlignment="1">
      <alignment vertical="center"/>
    </xf>
    <xf numFmtId="168" fontId="60" fillId="0" borderId="28" xfId="0" applyNumberFormat="1" applyFont="1" applyBorder="1" applyAlignment="1">
      <alignment horizontal="right"/>
    </xf>
    <xf numFmtId="168" fontId="53" fillId="0" borderId="28" xfId="0" applyNumberFormat="1" applyFont="1" applyBorder="1" applyAlignment="1">
      <alignment horizontal="right" vertical="top" wrapText="1"/>
    </xf>
    <xf numFmtId="49" fontId="47" fillId="0" borderId="28" xfId="0" applyNumberFormat="1" applyFont="1" applyBorder="1" applyAlignment="1">
      <alignment horizontal="left" wrapText="1"/>
    </xf>
    <xf numFmtId="168" fontId="54" fillId="0" borderId="28" xfId="0" applyNumberFormat="1" applyFont="1" applyBorder="1" applyAlignment="1">
      <alignment horizontal="right" wrapText="1"/>
    </xf>
    <xf numFmtId="4" fontId="137" fillId="0" borderId="28" xfId="39" applyNumberFormat="1" applyFont="1" applyBorder="1" applyAlignment="1">
      <alignment horizontal="left" vertical="top"/>
    </xf>
    <xf numFmtId="168" fontId="137" fillId="0" borderId="28" xfId="4" applyNumberFormat="1" applyFont="1" applyFill="1" applyBorder="1" applyAlignment="1">
      <alignment horizontal="right" vertical="top"/>
    </xf>
    <xf numFmtId="43" fontId="137" fillId="0" borderId="28" xfId="39" applyNumberFormat="1" applyFont="1" applyBorder="1" applyAlignment="1">
      <alignment horizontal="left" vertical="top"/>
    </xf>
    <xf numFmtId="49" fontId="137" fillId="0" borderId="28" xfId="39" applyNumberFormat="1" applyFont="1" applyBorder="1" applyAlignment="1">
      <alignment vertical="top"/>
    </xf>
    <xf numFmtId="43" fontId="141" fillId="0" borderId="28" xfId="39" applyNumberFormat="1" applyFont="1" applyBorder="1" applyAlignment="1">
      <alignment horizontal="left" vertical="top" wrapText="1"/>
    </xf>
    <xf numFmtId="168" fontId="141" fillId="0" borderId="28" xfId="4" applyNumberFormat="1" applyFont="1" applyFill="1" applyBorder="1" applyAlignment="1">
      <alignment horizontal="right" vertical="top" wrapText="1"/>
    </xf>
    <xf numFmtId="168" fontId="141" fillId="0" borderId="28" xfId="39" applyNumberFormat="1" applyFont="1" applyBorder="1" applyAlignment="1">
      <alignment wrapText="1" indent="1"/>
    </xf>
    <xf numFmtId="14" fontId="141" fillId="0" borderId="28" xfId="39" applyNumberFormat="1" applyFont="1" applyBorder="1" applyAlignment="1">
      <alignment wrapText="1"/>
    </xf>
    <xf numFmtId="43" fontId="141" fillId="0" borderId="28" xfId="39" applyNumberFormat="1" applyFont="1" applyBorder="1" applyAlignment="1">
      <alignment horizontal="left" wrapText="1"/>
    </xf>
    <xf numFmtId="168" fontId="141" fillId="0" borderId="28" xfId="4" applyNumberFormat="1" applyFont="1" applyFill="1" applyBorder="1" applyAlignment="1">
      <alignment horizontal="right" wrapText="1"/>
    </xf>
    <xf numFmtId="49" fontId="141" fillId="0" borderId="28" xfId="39" applyNumberFormat="1" applyFont="1" applyBorder="1" applyAlignment="1">
      <alignment horizontal="left" wrapText="1"/>
    </xf>
    <xf numFmtId="0" fontId="141" fillId="0" borderId="28" xfId="39" applyFont="1" applyBorder="1" applyAlignment="1">
      <alignment wrapText="1"/>
    </xf>
    <xf numFmtId="0" fontId="186" fillId="0" borderId="28" xfId="2" applyFont="1" applyBorder="1" applyAlignment="1">
      <alignment wrapText="1"/>
    </xf>
    <xf numFmtId="0" fontId="186" fillId="0" borderId="28" xfId="2" applyFont="1" applyBorder="1"/>
    <xf numFmtId="0" fontId="47" fillId="0" borderId="28" xfId="39" applyFont="1" applyBorder="1" applyAlignment="1">
      <alignment wrapText="1"/>
    </xf>
    <xf numFmtId="0" fontId="137" fillId="0" borderId="28" xfId="39" applyFont="1" applyBorder="1" applyAlignment="1">
      <alignment wrapText="1"/>
    </xf>
    <xf numFmtId="0" fontId="153" fillId="0" borderId="28" xfId="0" applyFont="1" applyBorder="1"/>
    <xf numFmtId="168" fontId="53" fillId="0" borderId="28" xfId="0" applyNumberFormat="1" applyFont="1" applyBorder="1" applyAlignment="1">
      <alignment horizontal="right"/>
    </xf>
    <xf numFmtId="168" fontId="10" fillId="0" borderId="28" xfId="0" applyNumberFormat="1" applyFont="1" applyBorder="1" applyAlignment="1">
      <alignment horizontal="right" vertical="top"/>
    </xf>
    <xf numFmtId="0" fontId="153" fillId="0" borderId="2" xfId="0" applyFont="1" applyBorder="1"/>
    <xf numFmtId="43" fontId="137" fillId="0" borderId="2" xfId="4" applyFont="1" applyBorder="1" applyAlignment="1">
      <alignment horizontal="left"/>
    </xf>
    <xf numFmtId="168" fontId="153" fillId="0" borderId="2" xfId="0" applyNumberFormat="1" applyFont="1" applyBorder="1" applyAlignment="1">
      <alignment horizontal="right"/>
    </xf>
    <xf numFmtId="168" fontId="153" fillId="0" borderId="2" xfId="4" applyNumberFormat="1" applyFont="1" applyFill="1" applyBorder="1" applyAlignment="1">
      <alignment horizontal="right"/>
    </xf>
    <xf numFmtId="43" fontId="5" fillId="18" borderId="2" xfId="39" applyNumberFormat="1" applyFill="1" applyBorder="1" applyAlignment="1">
      <alignment horizontal="left"/>
    </xf>
    <xf numFmtId="168" fontId="5" fillId="18" borderId="2" xfId="39" applyNumberFormat="1" applyFill="1" applyBorder="1" applyAlignment="1">
      <alignment horizontal="center"/>
    </xf>
    <xf numFmtId="0" fontId="5" fillId="18" borderId="2" xfId="39" applyFill="1" applyBorder="1" applyAlignment="1">
      <alignment horizontal="left" wrapText="1"/>
    </xf>
  </cellXfs>
  <cellStyles count="53">
    <cellStyle name="Bueno 2" xfId="40" xr:uid="{42F3078A-5C93-47A6-9C6A-56A3471A15F2}"/>
    <cellStyle name="encabezado" xfId="15" xr:uid="{33759B97-F217-4C62-B71E-73000D5157E2}"/>
    <cellStyle name="estilo_concepto_1" xfId="17" xr:uid="{D6191872-4A2E-4E2A-8D95-8B91388581CD}"/>
    <cellStyle name="estilo_concepto_1 2" xfId="37" xr:uid="{83A9A4BE-D59E-4629-B530-39E2AF09BF70}"/>
    <cellStyle name="estilo_concepto_1_d" xfId="30" xr:uid="{530B7211-5E26-4FBB-86F7-5FD4F1F29F36}"/>
    <cellStyle name="estilo_concepto_1_i" xfId="29" xr:uid="{DA3EBF71-D75A-4999-A857-6F8688B1DEBB}"/>
    <cellStyle name="estilo_concepto_2" xfId="20" xr:uid="{039F3B7E-07B8-4BB4-9FBF-651CCDA5730F}"/>
    <cellStyle name="estilo_concepto_2 2" xfId="35" xr:uid="{08E707DC-DA68-4601-B6C8-9B3562F13AB4}"/>
    <cellStyle name="estilo_concepto_2_d" xfId="32" xr:uid="{7187A01F-3013-4AEA-B905-BC900A8E7F66}"/>
    <cellStyle name="estilo_concepto_2_i" xfId="31" xr:uid="{01B6A4BD-3182-49B6-AD30-C60EE7A85844}"/>
    <cellStyle name="estilo_concepto_3" xfId="23" xr:uid="{44E14223-A5F4-4A04-8AAA-7599594DB8AD}"/>
    <cellStyle name="estilo_concepto_3_d" xfId="34" xr:uid="{E5E27975-F9AB-4591-884C-BA59472548CE}"/>
    <cellStyle name="estilo_concepto_3_i" xfId="33" xr:uid="{072F6219-F600-4110-A545-A6334A48443F}"/>
    <cellStyle name="estilo_concepto_4" xfId="26" xr:uid="{D1D216CC-3940-48E6-8096-8DE73B5EF1C8}"/>
    <cellStyle name="estilo_importe_1" xfId="38" xr:uid="{9077223B-90E0-4ABD-84AD-9DC862A84D1E}"/>
    <cellStyle name="estilo_importe_1_d" xfId="19" xr:uid="{0D4BE7C1-232E-401B-A283-09E02E97FAF9}"/>
    <cellStyle name="estilo_importe_1_i" xfId="18" xr:uid="{B0D57EBC-6972-46B5-B9D4-BB542438E075}"/>
    <cellStyle name="estilo_importe_2" xfId="36" xr:uid="{0BB2A6D4-CFAF-4D23-B0BB-9757C9C1394A}"/>
    <cellStyle name="estilo_importe_2_d" xfId="22" xr:uid="{4089A254-0958-4791-8480-50AF8405D39C}"/>
    <cellStyle name="estilo_importe_2_i" xfId="21" xr:uid="{E26B16C0-D8EA-4CA2-A2F4-2B92B4BD64BE}"/>
    <cellStyle name="estilo_importe_3_d" xfId="25" xr:uid="{B5CCBE0A-7B9B-4621-9A15-0D3F0280A37F}"/>
    <cellStyle name="estilo_importe_3_i" xfId="24" xr:uid="{10047AB0-D90F-4CD8-B0B8-788340BD7979}"/>
    <cellStyle name="estilo_importe_4_d" xfId="28" xr:uid="{D76DDB44-A7CC-4C36-BECD-774264004E3C}"/>
    <cellStyle name="estilo_importe_4_i" xfId="27" xr:uid="{6D590263-B585-427A-B1E9-5651B9B4B95F}"/>
    <cellStyle name="Millares" xfId="4" builtinId="3"/>
    <cellStyle name="Millares 2" xfId="7" xr:uid="{00000000-0005-0000-0000-000001000000}"/>
    <cellStyle name="Millares 2 2" xfId="13" xr:uid="{00000000-0005-0000-0000-000002000000}"/>
    <cellStyle name="Millares 3" xfId="10" xr:uid="{00000000-0005-0000-0000-000003000000}"/>
    <cellStyle name="NivelFila_4" xfId="1" builtinId="1" iLevel="3"/>
    <cellStyle name="Normal" xfId="0" builtinId="0"/>
    <cellStyle name="Normal 10" xfId="48" xr:uid="{204FCBBF-03DB-4B6B-916D-87C66BB46145}"/>
    <cellStyle name="Normal 15" xfId="47" xr:uid="{7331B9CA-61F1-4088-B086-1F68C57C5FB5}"/>
    <cellStyle name="Normal 15 2" xfId="52" xr:uid="{6DBFC418-4D70-4033-B52A-D0A311616E17}"/>
    <cellStyle name="Normal 16" xfId="43" xr:uid="{4660C511-D6C9-4DBF-81B8-5CC5861589CD}"/>
    <cellStyle name="Normal 16 2" xfId="50" xr:uid="{0C18AB55-2751-4B01-8682-64DA9325318B}"/>
    <cellStyle name="Normal 2" xfId="2" xr:uid="{00000000-0005-0000-0000-000005000000}"/>
    <cellStyle name="Normal 2 2" xfId="5" xr:uid="{00000000-0005-0000-0000-000006000000}"/>
    <cellStyle name="Normal 3" xfId="3" xr:uid="{00000000-0005-0000-0000-000007000000}"/>
    <cellStyle name="Normal 3 2" xfId="9" xr:uid="{00000000-0005-0000-0000-000008000000}"/>
    <cellStyle name="Normal 3 3" xfId="42" xr:uid="{08405E16-41EB-426E-9448-ADA907657F7F}"/>
    <cellStyle name="Normal 4" xfId="6" xr:uid="{00000000-0005-0000-0000-000009000000}"/>
    <cellStyle name="Normal 4 2" xfId="12" xr:uid="{00000000-0005-0000-0000-00000A000000}"/>
    <cellStyle name="Normal 5" xfId="8" xr:uid="{00000000-0005-0000-0000-00000B000000}"/>
    <cellStyle name="Normal 6" xfId="14" xr:uid="{00000000-0005-0000-0000-00000C000000}"/>
    <cellStyle name="Normal 7" xfId="16" xr:uid="{DDA75790-AFD2-42D5-8D2D-89F6849348C3}"/>
    <cellStyle name="Normal 8" xfId="39" xr:uid="{2E5D6B31-F75B-4FD7-9E30-0AD5188CAA33}"/>
    <cellStyle name="Normal 9" xfId="41" xr:uid="{39AB14E0-4243-4100-BFF0-C370D69D72BA}"/>
    <cellStyle name="Normal 9 2" xfId="49" xr:uid="{64A3A71B-D04A-4B1F-868D-D3212D3D4F0D}"/>
    <cellStyle name="Porcentaje 2" xfId="11" xr:uid="{00000000-0005-0000-0000-00000E000000}"/>
    <cellStyle name="Porcentaje 2 2" xfId="45" xr:uid="{6D039C39-43EA-497B-9DC1-EDE97DD01223}"/>
    <cellStyle name="Porcentaje 3" xfId="44" xr:uid="{F5B350B2-6600-4AED-BC35-28C757FEF40D}"/>
    <cellStyle name="Porcentaje 9" xfId="46" xr:uid="{016DB406-716A-4376-9E6D-9BF7695BDE6A}"/>
    <cellStyle name="Porcentaje 9 2" xfId="51" xr:uid="{7D394AE5-8F67-48B2-883C-011A579F58B1}"/>
  </cellStyles>
  <dxfs count="7">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DBBB8"/>
      <color rgb="FF00788E"/>
      <color rgb="FF0899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microsoft.com/office/2017/06/relationships/rdRichValueTypes" Target="richData/rdRichValueTyp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emf"/></Relationships>
</file>

<file path=xl/drawings/_rels/drawing2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105657</xdr:colOff>
      <xdr:row>13</xdr:row>
      <xdr:rowOff>3175</xdr:rowOff>
    </xdr:from>
    <xdr:to>
      <xdr:col>8</xdr:col>
      <xdr:colOff>409575</xdr:colOff>
      <xdr:row>18</xdr:row>
      <xdr:rowOff>365125</xdr:rowOff>
    </xdr:to>
    <xdr:pic>
      <xdr:nvPicPr>
        <xdr:cNvPr id="2" name="Imagen 2">
          <a:extLst>
            <a:ext uri="{FF2B5EF4-FFF2-40B4-BE49-F238E27FC236}">
              <a16:creationId xmlns:a16="http://schemas.microsoft.com/office/drawing/2014/main" id="{439F3DF6-99FA-49CB-A4E9-B5FC5918FEBD}"/>
            </a:ext>
          </a:extLst>
        </xdr:cNvPr>
        <xdr:cNvPicPr>
          <a:picLocks noChangeAspect="1"/>
        </xdr:cNvPicPr>
      </xdr:nvPicPr>
      <xdr:blipFill>
        <a:blip xmlns:r="http://schemas.openxmlformats.org/officeDocument/2006/relationships" r:embed="rId1"/>
        <a:stretch>
          <a:fillRect/>
        </a:stretch>
      </xdr:blipFill>
      <xdr:spPr>
        <a:xfrm>
          <a:off x="2925057" y="2380615"/>
          <a:ext cx="3260478" cy="1581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200025</xdr:colOff>
      <xdr:row>1</xdr:row>
      <xdr:rowOff>9525</xdr:rowOff>
    </xdr:from>
    <xdr:to>
      <xdr:col>1</xdr:col>
      <xdr:colOff>1304925</xdr:colOff>
      <xdr:row>3</xdr:row>
      <xdr:rowOff>133350</xdr:rowOff>
    </xdr:to>
    <xdr:pic>
      <xdr:nvPicPr>
        <xdr:cNvPr id="2" name="Imagen 1">
          <a:extLst>
            <a:ext uri="{FF2B5EF4-FFF2-40B4-BE49-F238E27FC236}">
              <a16:creationId xmlns:a16="http://schemas.microsoft.com/office/drawing/2014/main" id="{C15272C0-4719-48C1-B30B-432DB55EF2E7}"/>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1095375" y="200025"/>
          <a:ext cx="1104900" cy="600075"/>
        </a:xfrm>
        <a:prstGeom prst="rect">
          <a:avLst/>
        </a:prstGeom>
      </xdr:spPr>
    </xdr:pic>
    <xdr:clientData/>
  </xdr:twoCellAnchor>
  <xdr:twoCellAnchor editAs="oneCell">
    <xdr:from>
      <xdr:col>0</xdr:col>
      <xdr:colOff>15875</xdr:colOff>
      <xdr:row>24</xdr:row>
      <xdr:rowOff>174625</xdr:rowOff>
    </xdr:from>
    <xdr:to>
      <xdr:col>13</xdr:col>
      <xdr:colOff>22917</xdr:colOff>
      <xdr:row>36</xdr:row>
      <xdr:rowOff>142875</xdr:rowOff>
    </xdr:to>
    <xdr:pic>
      <xdr:nvPicPr>
        <xdr:cNvPr id="3" name="Imagen 2">
          <a:extLst>
            <a:ext uri="{FF2B5EF4-FFF2-40B4-BE49-F238E27FC236}">
              <a16:creationId xmlns:a16="http://schemas.microsoft.com/office/drawing/2014/main" id="{3420E7CA-D7D0-CE71-88C9-C30EFB4B5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 y="7334250"/>
          <a:ext cx="17644167" cy="225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311150</xdr:colOff>
      <xdr:row>9</xdr:row>
      <xdr:rowOff>73025</xdr:rowOff>
    </xdr:from>
    <xdr:to>
      <xdr:col>8</xdr:col>
      <xdr:colOff>215900</xdr:colOff>
      <xdr:row>15</xdr:row>
      <xdr:rowOff>155575</xdr:rowOff>
    </xdr:to>
    <xdr:pic>
      <xdr:nvPicPr>
        <xdr:cNvPr id="2" name="Imagen 2">
          <a:extLst>
            <a:ext uri="{FF2B5EF4-FFF2-40B4-BE49-F238E27FC236}">
              <a16:creationId xmlns:a16="http://schemas.microsoft.com/office/drawing/2014/main" id="{63017FB0-86AF-4082-8444-E0D630C2B4A0}"/>
            </a:ext>
          </a:extLst>
        </xdr:cNvPr>
        <xdr:cNvPicPr>
          <a:picLocks noChangeAspect="1"/>
        </xdr:cNvPicPr>
      </xdr:nvPicPr>
      <xdr:blipFill>
        <a:blip xmlns:r="http://schemas.openxmlformats.org/officeDocument/2006/relationships" r:embed="rId1"/>
        <a:stretch>
          <a:fillRect/>
        </a:stretch>
      </xdr:blipFill>
      <xdr:spPr>
        <a:xfrm>
          <a:off x="3130550" y="1673225"/>
          <a:ext cx="2609850" cy="1149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269875</xdr:colOff>
      <xdr:row>1</xdr:row>
      <xdr:rowOff>228600</xdr:rowOff>
    </xdr:from>
    <xdr:to>
      <xdr:col>1</xdr:col>
      <xdr:colOff>1453593</xdr:colOff>
      <xdr:row>3</xdr:row>
      <xdr:rowOff>330200</xdr:rowOff>
    </xdr:to>
    <xdr:pic>
      <xdr:nvPicPr>
        <xdr:cNvPr id="2" name="Imagen 1">
          <a:extLst>
            <a:ext uri="{FF2B5EF4-FFF2-40B4-BE49-F238E27FC236}">
              <a16:creationId xmlns:a16="http://schemas.microsoft.com/office/drawing/2014/main" id="{A7089CD8-1B49-4140-BC19-D61830D2E7A3}"/>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52755" y="419100"/>
          <a:ext cx="1183718" cy="574040"/>
        </a:xfrm>
        <a:prstGeom prst="rect">
          <a:avLst/>
        </a:prstGeom>
      </xdr:spPr>
    </xdr:pic>
    <xdr:clientData/>
  </xdr:twoCellAnchor>
  <xdr:twoCellAnchor editAs="oneCell">
    <xdr:from>
      <xdr:col>1</xdr:col>
      <xdr:colOff>402166</xdr:colOff>
      <xdr:row>51</xdr:row>
      <xdr:rowOff>14394</xdr:rowOff>
    </xdr:from>
    <xdr:to>
      <xdr:col>6</xdr:col>
      <xdr:colOff>1092200</xdr:colOff>
      <xdr:row>63</xdr:row>
      <xdr:rowOff>51871</xdr:rowOff>
    </xdr:to>
    <xdr:pic>
      <xdr:nvPicPr>
        <xdr:cNvPr id="3" name="Imagen 2">
          <a:extLst>
            <a:ext uri="{FF2B5EF4-FFF2-40B4-BE49-F238E27FC236}">
              <a16:creationId xmlns:a16="http://schemas.microsoft.com/office/drawing/2014/main" id="{BE72AD66-2772-4581-8BAA-838D536A01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8433" y="11943927"/>
          <a:ext cx="7937500" cy="1459877"/>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211455</xdr:colOff>
      <xdr:row>1</xdr:row>
      <xdr:rowOff>203835</xdr:rowOff>
    </xdr:from>
    <xdr:to>
      <xdr:col>1</xdr:col>
      <xdr:colOff>1392555</xdr:colOff>
      <xdr:row>3</xdr:row>
      <xdr:rowOff>346710</xdr:rowOff>
    </xdr:to>
    <xdr:pic>
      <xdr:nvPicPr>
        <xdr:cNvPr id="2" name="Imagen 1">
          <a:extLst>
            <a:ext uri="{FF2B5EF4-FFF2-40B4-BE49-F238E27FC236}">
              <a16:creationId xmlns:a16="http://schemas.microsoft.com/office/drawing/2014/main" id="{D0274526-6088-4195-B2CA-3311E613C91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94335" y="409575"/>
          <a:ext cx="1181100" cy="554355"/>
        </a:xfrm>
        <a:prstGeom prst="rect">
          <a:avLst/>
        </a:prstGeom>
      </xdr:spPr>
    </xdr:pic>
    <xdr:clientData/>
  </xdr:twoCellAnchor>
  <xdr:twoCellAnchor editAs="oneCell">
    <xdr:from>
      <xdr:col>1</xdr:col>
      <xdr:colOff>508634</xdr:colOff>
      <xdr:row>34</xdr:row>
      <xdr:rowOff>43815</xdr:rowOff>
    </xdr:from>
    <xdr:to>
      <xdr:col>7</xdr:col>
      <xdr:colOff>86489</xdr:colOff>
      <xdr:row>40</xdr:row>
      <xdr:rowOff>158115</xdr:rowOff>
    </xdr:to>
    <xdr:pic>
      <xdr:nvPicPr>
        <xdr:cNvPr id="3" name="Imagen 2">
          <a:extLst>
            <a:ext uri="{FF2B5EF4-FFF2-40B4-BE49-F238E27FC236}">
              <a16:creationId xmlns:a16="http://schemas.microsoft.com/office/drawing/2014/main" id="{FCE9F47F-A895-4FAC-91E7-15F26F1484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09" y="8987790"/>
          <a:ext cx="7609811" cy="1371600"/>
        </a:xfrm>
        <a:prstGeom prst="rect">
          <a:avLst/>
        </a:prstGeom>
        <a:noFill/>
        <a:ln>
          <a:noFill/>
        </a:ln>
      </xdr:spPr>
    </xdr:pic>
    <xdr:clientData/>
  </xdr:twoCellAnchor>
  <xdr:twoCellAnchor editAs="oneCell">
    <xdr:from>
      <xdr:col>1</xdr:col>
      <xdr:colOff>320040</xdr:colOff>
      <xdr:row>14</xdr:row>
      <xdr:rowOff>53340</xdr:rowOff>
    </xdr:from>
    <xdr:to>
      <xdr:col>1</xdr:col>
      <xdr:colOff>1501140</xdr:colOff>
      <xdr:row>15</xdr:row>
      <xdr:rowOff>417195</xdr:rowOff>
    </xdr:to>
    <xdr:pic>
      <xdr:nvPicPr>
        <xdr:cNvPr id="4" name="Imagen 3">
          <a:extLst>
            <a:ext uri="{FF2B5EF4-FFF2-40B4-BE49-F238E27FC236}">
              <a16:creationId xmlns:a16="http://schemas.microsoft.com/office/drawing/2014/main" id="{B2ED453B-3238-49E2-B737-A808249FD86F}"/>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502920" y="4267200"/>
          <a:ext cx="1181100" cy="5543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240030</xdr:colOff>
      <xdr:row>2</xdr:row>
      <xdr:rowOff>87631</xdr:rowOff>
    </xdr:from>
    <xdr:to>
      <xdr:col>1</xdr:col>
      <xdr:colOff>1278090</xdr:colOff>
      <xdr:row>4</xdr:row>
      <xdr:rowOff>209551</xdr:rowOff>
    </xdr:to>
    <xdr:pic>
      <xdr:nvPicPr>
        <xdr:cNvPr id="3" name="Imagen 2">
          <a:extLst>
            <a:ext uri="{FF2B5EF4-FFF2-40B4-BE49-F238E27FC236}">
              <a16:creationId xmlns:a16="http://schemas.microsoft.com/office/drawing/2014/main" id="{3A2AD6F8-D9E3-4550-A703-9207587BB2B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22910" y="461011"/>
          <a:ext cx="1038060" cy="487680"/>
        </a:xfrm>
        <a:prstGeom prst="rect">
          <a:avLst/>
        </a:prstGeom>
      </xdr:spPr>
    </xdr:pic>
    <xdr:clientData/>
  </xdr:twoCellAnchor>
  <xdr:twoCellAnchor editAs="oneCell">
    <xdr:from>
      <xdr:col>1</xdr:col>
      <xdr:colOff>228601</xdr:colOff>
      <xdr:row>23</xdr:row>
      <xdr:rowOff>76201</xdr:rowOff>
    </xdr:from>
    <xdr:to>
      <xdr:col>8</xdr:col>
      <xdr:colOff>1</xdr:colOff>
      <xdr:row>29</xdr:row>
      <xdr:rowOff>175827</xdr:rowOff>
    </xdr:to>
    <xdr:pic>
      <xdr:nvPicPr>
        <xdr:cNvPr id="4" name="Imagen 3">
          <a:extLst>
            <a:ext uri="{FF2B5EF4-FFF2-40B4-BE49-F238E27FC236}">
              <a16:creationId xmlns:a16="http://schemas.microsoft.com/office/drawing/2014/main" id="{86B3E35E-89CC-4630-B0E7-2E38023204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4868" y="4995334"/>
          <a:ext cx="7408333" cy="1268026"/>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899158</xdr:colOff>
      <xdr:row>90</xdr:row>
      <xdr:rowOff>22860</xdr:rowOff>
    </xdr:from>
    <xdr:to>
      <xdr:col>6</xdr:col>
      <xdr:colOff>1002439</xdr:colOff>
      <xdr:row>98</xdr:row>
      <xdr:rowOff>38100</xdr:rowOff>
    </xdr:to>
    <xdr:pic>
      <xdr:nvPicPr>
        <xdr:cNvPr id="2" name="Imagen 1">
          <a:extLst>
            <a:ext uri="{FF2B5EF4-FFF2-40B4-BE49-F238E27FC236}">
              <a16:creationId xmlns:a16="http://schemas.microsoft.com/office/drawing/2014/main" id="{AFD17F4C-7146-4955-AA33-28809EF959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0133" y="18272760"/>
          <a:ext cx="9030587" cy="1615440"/>
        </a:xfrm>
        <a:prstGeom prst="rect">
          <a:avLst/>
        </a:prstGeom>
        <a:noFill/>
        <a:ln>
          <a:noFill/>
        </a:ln>
      </xdr:spPr>
    </xdr:pic>
    <xdr:clientData/>
  </xdr:twoCellAnchor>
  <xdr:oneCellAnchor>
    <xdr:from>
      <xdr:col>1</xdr:col>
      <xdr:colOff>464820</xdr:colOff>
      <xdr:row>1</xdr:row>
      <xdr:rowOff>213360</xdr:rowOff>
    </xdr:from>
    <xdr:ext cx="1219200" cy="609600"/>
    <xdr:pic>
      <xdr:nvPicPr>
        <xdr:cNvPr id="3" name="Imagen 2">
          <a:extLst>
            <a:ext uri="{FF2B5EF4-FFF2-40B4-BE49-F238E27FC236}">
              <a16:creationId xmlns:a16="http://schemas.microsoft.com/office/drawing/2014/main" id="{77BCB86D-1062-41BC-9BD8-9CDFA6465188}"/>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2"/>
        <a:stretch>
          <a:fillRect/>
        </a:stretch>
      </xdr:blipFill>
      <xdr:spPr>
        <a:xfrm>
          <a:off x="647700" y="403860"/>
          <a:ext cx="1219200" cy="6096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601134</xdr:colOff>
      <xdr:row>47</xdr:row>
      <xdr:rowOff>148167</xdr:rowOff>
    </xdr:from>
    <xdr:to>
      <xdr:col>7</xdr:col>
      <xdr:colOff>914400</xdr:colOff>
      <xdr:row>55</xdr:row>
      <xdr:rowOff>72518</xdr:rowOff>
    </xdr:to>
    <xdr:pic>
      <xdr:nvPicPr>
        <xdr:cNvPr id="2" name="Imagen 1">
          <a:extLst>
            <a:ext uri="{FF2B5EF4-FFF2-40B4-BE49-F238E27FC236}">
              <a16:creationId xmlns:a16="http://schemas.microsoft.com/office/drawing/2014/main" id="{747E8519-8506-4E73-A47E-AB800DD24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401" y="10164234"/>
          <a:ext cx="8508999" cy="1482217"/>
        </a:xfrm>
        <a:prstGeom prst="rect">
          <a:avLst/>
        </a:prstGeom>
        <a:noFill/>
        <a:ln>
          <a:noFill/>
        </a:ln>
      </xdr:spPr>
    </xdr:pic>
    <xdr:clientData/>
  </xdr:twoCellAnchor>
  <xdr:oneCellAnchor>
    <xdr:from>
      <xdr:col>1</xdr:col>
      <xdr:colOff>464820</xdr:colOff>
      <xdr:row>1</xdr:row>
      <xdr:rowOff>213360</xdr:rowOff>
    </xdr:from>
    <xdr:ext cx="1219200" cy="609600"/>
    <xdr:pic>
      <xdr:nvPicPr>
        <xdr:cNvPr id="3" name="Imagen 2">
          <a:extLst>
            <a:ext uri="{FF2B5EF4-FFF2-40B4-BE49-F238E27FC236}">
              <a16:creationId xmlns:a16="http://schemas.microsoft.com/office/drawing/2014/main" id="{88F63E8F-B4C2-4EAE-900B-C1B5AF8A401E}"/>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2"/>
        <a:stretch>
          <a:fillRect/>
        </a:stretch>
      </xdr:blipFill>
      <xdr:spPr>
        <a:xfrm>
          <a:off x="647700" y="403860"/>
          <a:ext cx="1219200" cy="6096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259080</xdr:colOff>
      <xdr:row>2</xdr:row>
      <xdr:rowOff>76200</xdr:rowOff>
    </xdr:from>
    <xdr:to>
      <xdr:col>1</xdr:col>
      <xdr:colOff>1116330</xdr:colOff>
      <xdr:row>3</xdr:row>
      <xdr:rowOff>306705</xdr:rowOff>
    </xdr:to>
    <xdr:pic>
      <xdr:nvPicPr>
        <xdr:cNvPr id="2" name="Imagen 1">
          <a:extLst>
            <a:ext uri="{FF2B5EF4-FFF2-40B4-BE49-F238E27FC236}">
              <a16:creationId xmlns:a16="http://schemas.microsoft.com/office/drawing/2014/main" id="{A91D55C1-5BFC-4A4A-B76E-24C611B80DD0}"/>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41960" y="457200"/>
          <a:ext cx="857250" cy="413385"/>
        </a:xfrm>
        <a:prstGeom prst="rect">
          <a:avLst/>
        </a:prstGeom>
      </xdr:spPr>
    </xdr:pic>
    <xdr:clientData/>
  </xdr:twoCellAnchor>
  <xdr:twoCellAnchor editAs="oneCell">
    <xdr:from>
      <xdr:col>1</xdr:col>
      <xdr:colOff>327660</xdr:colOff>
      <xdr:row>27</xdr:row>
      <xdr:rowOff>30481</xdr:rowOff>
    </xdr:from>
    <xdr:to>
      <xdr:col>4</xdr:col>
      <xdr:colOff>1341120</xdr:colOff>
      <xdr:row>33</xdr:row>
      <xdr:rowOff>134233</xdr:rowOff>
    </xdr:to>
    <xdr:pic>
      <xdr:nvPicPr>
        <xdr:cNvPr id="3" name="Imagen 2">
          <a:extLst>
            <a:ext uri="{FF2B5EF4-FFF2-40B4-BE49-F238E27FC236}">
              <a16:creationId xmlns:a16="http://schemas.microsoft.com/office/drawing/2014/main" id="{3F56CFB8-F69B-4D47-BC3E-85DDB92183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540" y="5372101"/>
          <a:ext cx="7292340" cy="1292472"/>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1905000</xdr:colOff>
      <xdr:row>8</xdr:row>
      <xdr:rowOff>47625</xdr:rowOff>
    </xdr:from>
    <xdr:ext cx="3371850" cy="933450"/>
    <xdr:sp macro="" textlink="">
      <xdr:nvSpPr>
        <xdr:cNvPr id="2" name="Rectángulo 1">
          <a:extLst>
            <a:ext uri="{FF2B5EF4-FFF2-40B4-BE49-F238E27FC236}">
              <a16:creationId xmlns:a16="http://schemas.microsoft.com/office/drawing/2014/main" id="{97CBDEEE-6B9C-4453-A943-7305BD12C6BC}"/>
            </a:ext>
          </a:extLst>
        </xdr:cNvPr>
        <xdr:cNvSpPr/>
      </xdr:nvSpPr>
      <xdr:spPr>
        <a:xfrm>
          <a:off x="2087880" y="1724025"/>
          <a:ext cx="3371850" cy="933450"/>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5400" b="1" i="0" u="none" strike="noStrike" kern="0" cap="none" spc="50" normalizeH="0" noProof="0">
              <a:ln/>
              <a:solidFill>
                <a:srgbClr val="EEECE1"/>
              </a:solidFill>
              <a:effectLst>
                <a:innerShdw blurRad="63500" dist="50800" dir="13500000">
                  <a:srgbClr val="000000">
                    <a:alpha val="50000"/>
                  </a:srgbClr>
                </a:innerShdw>
              </a:effectLst>
            </a:rPr>
            <a:t>NO APLICA</a:t>
          </a:r>
        </a:p>
      </xdr:txBody>
    </xdr:sp>
    <xdr:clientData fLocksWithSheet="0"/>
  </xdr:oneCellAnchor>
  <xdr:twoCellAnchor editAs="oneCell">
    <xdr:from>
      <xdr:col>1</xdr:col>
      <xdr:colOff>234315</xdr:colOff>
      <xdr:row>2</xdr:row>
      <xdr:rowOff>57150</xdr:rowOff>
    </xdr:from>
    <xdr:to>
      <xdr:col>1</xdr:col>
      <xdr:colOff>1082040</xdr:colOff>
      <xdr:row>3</xdr:row>
      <xdr:rowOff>287655</xdr:rowOff>
    </xdr:to>
    <xdr:pic>
      <xdr:nvPicPr>
        <xdr:cNvPr id="3" name="Imagen 2">
          <a:extLst>
            <a:ext uri="{FF2B5EF4-FFF2-40B4-BE49-F238E27FC236}">
              <a16:creationId xmlns:a16="http://schemas.microsoft.com/office/drawing/2014/main" id="{2AC21F5B-2451-41A8-8D42-E75F40D6C5CF}"/>
            </a:ext>
            <a:ext uri="{147F2762-F138-4A5C-976F-8EAC2B608ADB}">
              <a16:predDERef xmlns:a16="http://schemas.microsoft.com/office/drawing/2014/main" pred="{00000000-0008-0000-1500-000003000000}"/>
            </a:ext>
          </a:extLst>
        </xdr:cNvPr>
        <xdr:cNvPicPr>
          <a:picLocks noChangeAspect="1"/>
        </xdr:cNvPicPr>
      </xdr:nvPicPr>
      <xdr:blipFill>
        <a:blip xmlns:r="http://schemas.openxmlformats.org/officeDocument/2006/relationships" r:embed="rId1"/>
        <a:stretch>
          <a:fillRect/>
        </a:stretch>
      </xdr:blipFill>
      <xdr:spPr>
        <a:xfrm>
          <a:off x="417195" y="430530"/>
          <a:ext cx="847725" cy="413385"/>
        </a:xfrm>
        <a:prstGeom prst="rect">
          <a:avLst/>
        </a:prstGeom>
      </xdr:spPr>
    </xdr:pic>
    <xdr:clientData/>
  </xdr:twoCellAnchor>
  <xdr:twoCellAnchor editAs="oneCell">
    <xdr:from>
      <xdr:col>1</xdr:col>
      <xdr:colOff>274320</xdr:colOff>
      <xdr:row>25</xdr:row>
      <xdr:rowOff>91440</xdr:rowOff>
    </xdr:from>
    <xdr:to>
      <xdr:col>3</xdr:col>
      <xdr:colOff>1638300</xdr:colOff>
      <xdr:row>31</xdr:row>
      <xdr:rowOff>76344</xdr:rowOff>
    </xdr:to>
    <xdr:pic>
      <xdr:nvPicPr>
        <xdr:cNvPr id="4" name="Imagen 3">
          <a:extLst>
            <a:ext uri="{FF2B5EF4-FFF2-40B4-BE49-F238E27FC236}">
              <a16:creationId xmlns:a16="http://schemas.microsoft.com/office/drawing/2014/main" id="{9A561E57-9E54-4D46-B309-63E62A0383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5181600"/>
          <a:ext cx="6621780" cy="1173624"/>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323850</xdr:colOff>
      <xdr:row>2</xdr:row>
      <xdr:rowOff>66675</xdr:rowOff>
    </xdr:from>
    <xdr:to>
      <xdr:col>2</xdr:col>
      <xdr:colOff>561975</xdr:colOff>
      <xdr:row>4</xdr:row>
      <xdr:rowOff>28575</xdr:rowOff>
    </xdr:to>
    <xdr:pic>
      <xdr:nvPicPr>
        <xdr:cNvPr id="2" name="Imagen 1">
          <a:extLst>
            <a:ext uri="{FF2B5EF4-FFF2-40B4-BE49-F238E27FC236}">
              <a16:creationId xmlns:a16="http://schemas.microsoft.com/office/drawing/2014/main" id="{3E83DA7C-8C6D-4480-857D-70E8126D8E1E}"/>
            </a:ext>
            <a:ext uri="{147F2762-F138-4A5C-976F-8EAC2B608ADB}">
              <a16:predDERef xmlns:a16="http://schemas.microsoft.com/office/drawing/2014/main" pred="{8A74DEB4-417D-4663-80CB-266BF4E6AEE8}"/>
            </a:ext>
          </a:extLst>
        </xdr:cNvPr>
        <xdr:cNvPicPr>
          <a:picLocks noChangeAspect="1"/>
        </xdr:cNvPicPr>
      </xdr:nvPicPr>
      <xdr:blipFill>
        <a:blip xmlns:r="http://schemas.openxmlformats.org/officeDocument/2006/relationships" r:embed="rId1"/>
        <a:stretch>
          <a:fillRect/>
        </a:stretch>
      </xdr:blipFill>
      <xdr:spPr>
        <a:xfrm>
          <a:off x="506730" y="447675"/>
          <a:ext cx="969645" cy="472440"/>
        </a:xfrm>
        <a:prstGeom prst="rect">
          <a:avLst/>
        </a:prstGeom>
      </xdr:spPr>
    </xdr:pic>
    <xdr:clientData/>
  </xdr:twoCellAnchor>
  <xdr:twoCellAnchor editAs="oneCell">
    <xdr:from>
      <xdr:col>1</xdr:col>
      <xdr:colOff>386080</xdr:colOff>
      <xdr:row>34</xdr:row>
      <xdr:rowOff>26247</xdr:rowOff>
    </xdr:from>
    <xdr:to>
      <xdr:col>5</xdr:col>
      <xdr:colOff>917315</xdr:colOff>
      <xdr:row>39</xdr:row>
      <xdr:rowOff>175260</xdr:rowOff>
    </xdr:to>
    <xdr:pic>
      <xdr:nvPicPr>
        <xdr:cNvPr id="3" name="Imagen 2">
          <a:extLst>
            <a:ext uri="{FF2B5EF4-FFF2-40B4-BE49-F238E27FC236}">
              <a16:creationId xmlns:a16="http://schemas.microsoft.com/office/drawing/2014/main" id="{58B21C1D-B9D0-4427-829B-4B2E9A35D7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2347" y="6748780"/>
          <a:ext cx="6618768" cy="112268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365760</xdr:colOff>
      <xdr:row>1</xdr:row>
      <xdr:rowOff>160020</xdr:rowOff>
    </xdr:from>
    <xdr:to>
      <xdr:col>1</xdr:col>
      <xdr:colOff>1294015</xdr:colOff>
      <xdr:row>4</xdr:row>
      <xdr:rowOff>64578</xdr:rowOff>
    </xdr:to>
    <xdr:pic>
      <xdr:nvPicPr>
        <xdr:cNvPr id="2" name="Imagen 1">
          <a:extLst>
            <a:ext uri="{FF2B5EF4-FFF2-40B4-BE49-F238E27FC236}">
              <a16:creationId xmlns:a16="http://schemas.microsoft.com/office/drawing/2014/main" id="{A136809D-D265-40F7-A937-2B3450EAE90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65760" y="160020"/>
          <a:ext cx="928255" cy="498918"/>
        </a:xfrm>
        <a:prstGeom prst="rect">
          <a:avLst/>
        </a:prstGeom>
      </xdr:spPr>
    </xdr:pic>
    <xdr:clientData/>
  </xdr:twoCellAnchor>
  <xdr:twoCellAnchor editAs="oneCell">
    <xdr:from>
      <xdr:col>1</xdr:col>
      <xdr:colOff>512445</xdr:colOff>
      <xdr:row>77</xdr:row>
      <xdr:rowOff>142875</xdr:rowOff>
    </xdr:from>
    <xdr:to>
      <xdr:col>3</xdr:col>
      <xdr:colOff>988525</xdr:colOff>
      <xdr:row>85</xdr:row>
      <xdr:rowOff>74295</xdr:rowOff>
    </xdr:to>
    <xdr:pic>
      <xdr:nvPicPr>
        <xdr:cNvPr id="4" name="Imagen 3">
          <a:extLst>
            <a:ext uri="{FF2B5EF4-FFF2-40B4-BE49-F238E27FC236}">
              <a16:creationId xmlns:a16="http://schemas.microsoft.com/office/drawing/2014/main" id="{A78D9495-1B07-7FD7-023A-737289C640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2945" y="16059150"/>
          <a:ext cx="8057980" cy="137922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469900</xdr:colOff>
      <xdr:row>14</xdr:row>
      <xdr:rowOff>88900</xdr:rowOff>
    </xdr:from>
    <xdr:to>
      <xdr:col>8</xdr:col>
      <xdr:colOff>374650</xdr:colOff>
      <xdr:row>18</xdr:row>
      <xdr:rowOff>222250</xdr:rowOff>
    </xdr:to>
    <xdr:pic>
      <xdr:nvPicPr>
        <xdr:cNvPr id="2" name="Imagen 2">
          <a:extLst>
            <a:ext uri="{FF2B5EF4-FFF2-40B4-BE49-F238E27FC236}">
              <a16:creationId xmlns:a16="http://schemas.microsoft.com/office/drawing/2014/main" id="{2943AAF4-E0F4-467A-88EE-20FD1CB87A32}"/>
            </a:ext>
          </a:extLst>
        </xdr:cNvPr>
        <xdr:cNvPicPr>
          <a:picLocks noChangeAspect="1"/>
        </xdr:cNvPicPr>
      </xdr:nvPicPr>
      <xdr:blipFill>
        <a:blip xmlns:r="http://schemas.openxmlformats.org/officeDocument/2006/relationships" r:embed="rId1"/>
        <a:stretch>
          <a:fillRect/>
        </a:stretch>
      </xdr:blipFill>
      <xdr:spPr>
        <a:xfrm>
          <a:off x="3289300" y="2578100"/>
          <a:ext cx="2609850" cy="11493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434340</xdr:colOff>
      <xdr:row>1</xdr:row>
      <xdr:rowOff>175261</xdr:rowOff>
    </xdr:from>
    <xdr:ext cx="1030229" cy="510540"/>
    <xdr:pic>
      <xdr:nvPicPr>
        <xdr:cNvPr id="2" name="Imagen 1">
          <a:extLst>
            <a:ext uri="{FF2B5EF4-FFF2-40B4-BE49-F238E27FC236}">
              <a16:creationId xmlns:a16="http://schemas.microsoft.com/office/drawing/2014/main" id="{82CA5836-ED13-41A1-B8D7-7C30654CE923}"/>
            </a:ext>
            <a:ext uri="{147F2762-F138-4A5C-976F-8EAC2B608ADB}">
              <a16:predDERef xmlns:a16="http://schemas.microsoft.com/office/drawing/2014/main" pred="{8D33A542-FDAB-46A7-8CF9-48D78E91F2B1}"/>
            </a:ext>
          </a:extLst>
        </xdr:cNvPr>
        <xdr:cNvPicPr>
          <a:picLocks noChangeAspect="1"/>
        </xdr:cNvPicPr>
      </xdr:nvPicPr>
      <xdr:blipFill>
        <a:blip xmlns:r="http://schemas.openxmlformats.org/officeDocument/2006/relationships" r:embed="rId1"/>
        <a:stretch>
          <a:fillRect/>
        </a:stretch>
      </xdr:blipFill>
      <xdr:spPr>
        <a:xfrm>
          <a:off x="617220" y="365761"/>
          <a:ext cx="1030229" cy="510540"/>
        </a:xfrm>
        <a:prstGeom prst="rect">
          <a:avLst/>
        </a:prstGeom>
      </xdr:spPr>
    </xdr:pic>
    <xdr:clientData/>
  </xdr:oneCellAnchor>
  <xdr:twoCellAnchor editAs="oneCell">
    <xdr:from>
      <xdr:col>1</xdr:col>
      <xdr:colOff>643467</xdr:colOff>
      <xdr:row>50</xdr:row>
      <xdr:rowOff>101600</xdr:rowOff>
    </xdr:from>
    <xdr:to>
      <xdr:col>7</xdr:col>
      <xdr:colOff>571723</xdr:colOff>
      <xdr:row>57</xdr:row>
      <xdr:rowOff>160867</xdr:rowOff>
    </xdr:to>
    <xdr:pic>
      <xdr:nvPicPr>
        <xdr:cNvPr id="3" name="Imagen 2">
          <a:extLst>
            <a:ext uri="{FF2B5EF4-FFF2-40B4-BE49-F238E27FC236}">
              <a16:creationId xmlns:a16="http://schemas.microsoft.com/office/drawing/2014/main" id="{B9AB17CB-476C-4845-8E96-C738A70CDB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9734" y="11277600"/>
          <a:ext cx="8310256" cy="142240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175261</xdr:colOff>
      <xdr:row>12</xdr:row>
      <xdr:rowOff>38100</xdr:rowOff>
    </xdr:from>
    <xdr:to>
      <xdr:col>5</xdr:col>
      <xdr:colOff>1455420</xdr:colOff>
      <xdr:row>16</xdr:row>
      <xdr:rowOff>167763</xdr:rowOff>
    </xdr:to>
    <xdr:pic>
      <xdr:nvPicPr>
        <xdr:cNvPr id="3" name="Imagen 2">
          <a:extLst>
            <a:ext uri="{FF2B5EF4-FFF2-40B4-BE49-F238E27FC236}">
              <a16:creationId xmlns:a16="http://schemas.microsoft.com/office/drawing/2014/main" id="{D1BC9506-BB9B-435C-8BF0-9B350F5D758E}"/>
            </a:ext>
            <a:ext uri="{147F2762-F138-4A5C-976F-8EAC2B608ADB}">
              <a16:predDERef xmlns:a16="http://schemas.microsoft.com/office/drawing/2014/main" pred="{FEA5B970-DFD9-450D-8F33-67871CD995CD}"/>
            </a:ext>
          </a:extLst>
        </xdr:cNvPr>
        <xdr:cNvPicPr>
          <a:picLocks noChangeAspect="1"/>
        </xdr:cNvPicPr>
      </xdr:nvPicPr>
      <xdr:blipFill>
        <a:blip xmlns:r="http://schemas.openxmlformats.org/officeDocument/2006/relationships" r:embed="rId1"/>
        <a:stretch>
          <a:fillRect/>
        </a:stretch>
      </xdr:blipFill>
      <xdr:spPr>
        <a:xfrm>
          <a:off x="365761" y="4411980"/>
          <a:ext cx="7048499" cy="86118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326571</xdr:colOff>
      <xdr:row>1</xdr:row>
      <xdr:rowOff>141514</xdr:rowOff>
    </xdr:from>
    <xdr:to>
      <xdr:col>2</xdr:col>
      <xdr:colOff>264126</xdr:colOff>
      <xdr:row>1</xdr:row>
      <xdr:rowOff>685799</xdr:rowOff>
    </xdr:to>
    <xdr:pic>
      <xdr:nvPicPr>
        <xdr:cNvPr id="2" name="Imagen 1">
          <a:extLst>
            <a:ext uri="{FF2B5EF4-FFF2-40B4-BE49-F238E27FC236}">
              <a16:creationId xmlns:a16="http://schemas.microsoft.com/office/drawing/2014/main" id="{D8CD6A90-52F3-4DE4-9F3E-8EFAC72B30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451" y="332014"/>
          <a:ext cx="1011975" cy="544285"/>
        </a:xfrm>
        <a:prstGeom prst="rect">
          <a:avLst/>
        </a:prstGeom>
      </xdr:spPr>
    </xdr:pic>
    <xdr:clientData/>
  </xdr:twoCellAnchor>
  <xdr:twoCellAnchor editAs="oneCell">
    <xdr:from>
      <xdr:col>4</xdr:col>
      <xdr:colOff>552450</xdr:colOff>
      <xdr:row>235</xdr:row>
      <xdr:rowOff>171451</xdr:rowOff>
    </xdr:from>
    <xdr:to>
      <xdr:col>15</xdr:col>
      <xdr:colOff>1062817</xdr:colOff>
      <xdr:row>247</xdr:row>
      <xdr:rowOff>133351</xdr:rowOff>
    </xdr:to>
    <xdr:pic>
      <xdr:nvPicPr>
        <xdr:cNvPr id="3" name="Imagen 2">
          <a:extLst>
            <a:ext uri="{FF2B5EF4-FFF2-40B4-BE49-F238E27FC236}">
              <a16:creationId xmlns:a16="http://schemas.microsoft.com/office/drawing/2014/main" id="{C2649BE5-E2D6-4DB0-8EA6-E97C6FE7D937}"/>
            </a:ext>
            <a:ext uri="{147F2762-F138-4A5C-976F-8EAC2B608ADB}">
              <a16:predDERef xmlns:a16="http://schemas.microsoft.com/office/drawing/2014/main" pred="{FEA5B970-DFD9-450D-8F33-67871CD995CD}"/>
            </a:ext>
          </a:extLst>
        </xdr:cNvPr>
        <xdr:cNvPicPr>
          <a:picLocks noChangeAspect="1"/>
        </xdr:cNvPicPr>
      </xdr:nvPicPr>
      <xdr:blipFill>
        <a:blip xmlns:r="http://schemas.openxmlformats.org/officeDocument/2006/relationships" r:embed="rId2"/>
        <a:stretch>
          <a:fillRect/>
        </a:stretch>
      </xdr:blipFill>
      <xdr:spPr>
        <a:xfrm>
          <a:off x="5657850" y="239877601"/>
          <a:ext cx="18398317" cy="2247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607695</xdr:colOff>
      <xdr:row>0</xdr:row>
      <xdr:rowOff>0</xdr:rowOff>
    </xdr:from>
    <xdr:to>
      <xdr:col>1</xdr:col>
      <xdr:colOff>1528713</xdr:colOff>
      <xdr:row>2</xdr:row>
      <xdr:rowOff>100489</xdr:rowOff>
    </xdr:to>
    <xdr:pic>
      <xdr:nvPicPr>
        <xdr:cNvPr id="2" name="Imagen 1">
          <a:extLst>
            <a:ext uri="{FF2B5EF4-FFF2-40B4-BE49-F238E27FC236}">
              <a16:creationId xmlns:a16="http://schemas.microsoft.com/office/drawing/2014/main" id="{26EB515A-6A5E-470F-8449-DC3C61405552}"/>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607695" y="0"/>
          <a:ext cx="921018" cy="481489"/>
        </a:xfrm>
        <a:prstGeom prst="rect">
          <a:avLst/>
        </a:prstGeom>
      </xdr:spPr>
    </xdr:pic>
    <xdr:clientData/>
  </xdr:twoCellAnchor>
  <xdr:twoCellAnchor editAs="oneCell">
    <xdr:from>
      <xdr:col>1</xdr:col>
      <xdr:colOff>904876</xdr:colOff>
      <xdr:row>8135</xdr:row>
      <xdr:rowOff>183928</xdr:rowOff>
    </xdr:from>
    <xdr:to>
      <xdr:col>6</xdr:col>
      <xdr:colOff>19290</xdr:colOff>
      <xdr:row>8143</xdr:row>
      <xdr:rowOff>59019</xdr:rowOff>
    </xdr:to>
    <xdr:pic>
      <xdr:nvPicPr>
        <xdr:cNvPr id="3" name="Imagen 2">
          <a:extLst>
            <a:ext uri="{FF2B5EF4-FFF2-40B4-BE49-F238E27FC236}">
              <a16:creationId xmlns:a16="http://schemas.microsoft.com/office/drawing/2014/main" id="{F42E9B7A-F23E-4CFD-BFB8-8A5CACC33522}"/>
            </a:ext>
            <a:ext uri="{147F2762-F138-4A5C-976F-8EAC2B608ADB}">
              <a16:predDERef xmlns:a16="http://schemas.microsoft.com/office/drawing/2014/main" pred="{04E8F794-F331-4E30-B4F4-D0A0419245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6" y="2545349653"/>
          <a:ext cx="9694308" cy="139909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422274</xdr:colOff>
      <xdr:row>3623</xdr:row>
      <xdr:rowOff>149452</xdr:rowOff>
    </xdr:from>
    <xdr:to>
      <xdr:col>7</xdr:col>
      <xdr:colOff>375974</xdr:colOff>
      <xdr:row>3629</xdr:row>
      <xdr:rowOff>143374</xdr:rowOff>
    </xdr:to>
    <xdr:pic>
      <xdr:nvPicPr>
        <xdr:cNvPr id="3" name="Imagen 2">
          <a:extLst>
            <a:ext uri="{FF2B5EF4-FFF2-40B4-BE49-F238E27FC236}">
              <a16:creationId xmlns:a16="http://schemas.microsoft.com/office/drawing/2014/main" id="{9AD29C95-5766-4DF2-86A4-22285E10F3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774" y="581393527"/>
          <a:ext cx="10352619" cy="1365522"/>
        </a:xfrm>
        <a:prstGeom prst="rect">
          <a:avLst/>
        </a:prstGeom>
        <a:noFill/>
        <a:ln>
          <a:noFill/>
        </a:ln>
      </xdr:spPr>
    </xdr:pic>
    <xdr:clientData/>
  </xdr:twoCellAnchor>
  <xdr:twoCellAnchor editAs="oneCell">
    <xdr:from>
      <xdr:col>1</xdr:col>
      <xdr:colOff>625475</xdr:colOff>
      <xdr:row>1</xdr:row>
      <xdr:rowOff>106892</xdr:rowOff>
    </xdr:from>
    <xdr:to>
      <xdr:col>1</xdr:col>
      <xdr:colOff>1634067</xdr:colOff>
      <xdr:row>3</xdr:row>
      <xdr:rowOff>224328</xdr:rowOff>
    </xdr:to>
    <xdr:pic>
      <xdr:nvPicPr>
        <xdr:cNvPr id="4" name="Imagen 1">
          <a:extLst>
            <a:ext uri="{FF2B5EF4-FFF2-40B4-BE49-F238E27FC236}">
              <a16:creationId xmlns:a16="http://schemas.microsoft.com/office/drawing/2014/main" id="{2563B3A0-1E01-4AC1-8A94-AF49C85E4F2A}"/>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2"/>
        <a:stretch>
          <a:fillRect/>
        </a:stretch>
      </xdr:blipFill>
      <xdr:spPr>
        <a:xfrm>
          <a:off x="820208" y="293159"/>
          <a:ext cx="1008592" cy="5069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2</xdr:col>
      <xdr:colOff>1143000</xdr:colOff>
      <xdr:row>9</xdr:row>
      <xdr:rowOff>19050</xdr:rowOff>
    </xdr:from>
    <xdr:ext cx="3371850" cy="933450"/>
    <xdr:sp macro="" textlink="">
      <xdr:nvSpPr>
        <xdr:cNvPr id="13" name="Rectángulo 12">
          <a:extLst>
            <a:ext uri="{FF2B5EF4-FFF2-40B4-BE49-F238E27FC236}">
              <a16:creationId xmlns:a16="http://schemas.microsoft.com/office/drawing/2014/main" id="{00000000-0008-0000-2000-00000D000000}"/>
            </a:ext>
          </a:extLst>
        </xdr:cNvPr>
        <xdr:cNvSpPr/>
      </xdr:nvSpPr>
      <xdr:spPr>
        <a:xfrm>
          <a:off x="3390900" y="1581150"/>
          <a:ext cx="3371850" cy="933450"/>
        </a:xfrm>
        <a:prstGeom prst="rect">
          <a:avLst/>
        </a:prstGeom>
        <a:noFill/>
      </xdr:spPr>
      <xdr:txBody>
        <a:bodyPr wrap="none" lIns="91440" tIns="45720" rIns="91440" bIns="45720">
          <a:spAutoFit/>
        </a:bodyPr>
        <a:lstStyle/>
        <a:p>
          <a:pPr lvl="0" algn="ctr"/>
          <a:r>
            <a:rPr lang="es-ES" sz="5400" b="1" cap="none" spc="50">
              <a:ln/>
              <a:solidFill>
                <a:schemeClr val="bg2"/>
              </a:solidFill>
              <a:effectLst>
                <a:innerShdw blurRad="63500" dist="50800" dir="13500000">
                  <a:srgbClr val="000000">
                    <a:alpha val="50000"/>
                  </a:srgbClr>
                </a:innerShdw>
              </a:effectLst>
            </a:rPr>
            <a:t>NO APLICA</a:t>
          </a:r>
        </a:p>
      </xdr:txBody>
    </xdr:sp>
    <xdr:clientData fLocksWithSheet="0"/>
  </xdr:oneCellAnchor>
  <xdr:twoCellAnchor editAs="oneCell">
    <xdr:from>
      <xdr:col>1</xdr:col>
      <xdr:colOff>483447</xdr:colOff>
      <xdr:row>1</xdr:row>
      <xdr:rowOff>91651</xdr:rowOff>
    </xdr:from>
    <xdr:to>
      <xdr:col>1</xdr:col>
      <xdr:colOff>1515533</xdr:colOff>
      <xdr:row>4</xdr:row>
      <xdr:rowOff>10179</xdr:rowOff>
    </xdr:to>
    <xdr:pic>
      <xdr:nvPicPr>
        <xdr:cNvPr id="2" name="Imagen 1">
          <a:extLst>
            <a:ext uri="{FF2B5EF4-FFF2-40B4-BE49-F238E27FC236}">
              <a16:creationId xmlns:a16="http://schemas.microsoft.com/office/drawing/2014/main" id="{3219443C-CA7C-4DFA-8DCA-C9B71B3D9BCF}"/>
            </a:ext>
            <a:ext uri="{147F2762-F138-4A5C-976F-8EAC2B608ADB}">
              <a16:predDERef xmlns:a16="http://schemas.microsoft.com/office/drawing/2014/main" pred="{00000000-0008-0000-2000-00000D000000}"/>
            </a:ext>
          </a:extLst>
        </xdr:cNvPr>
        <xdr:cNvPicPr>
          <a:picLocks noChangeAspect="1"/>
        </xdr:cNvPicPr>
      </xdr:nvPicPr>
      <xdr:blipFill>
        <a:blip xmlns:r="http://schemas.openxmlformats.org/officeDocument/2006/relationships" r:embed="rId1"/>
        <a:stretch>
          <a:fillRect/>
        </a:stretch>
      </xdr:blipFill>
      <xdr:spPr>
        <a:xfrm>
          <a:off x="669714" y="286384"/>
          <a:ext cx="1032086" cy="485795"/>
        </a:xfrm>
        <a:prstGeom prst="rect">
          <a:avLst/>
        </a:prstGeom>
      </xdr:spPr>
    </xdr:pic>
    <xdr:clientData/>
  </xdr:twoCellAnchor>
  <xdr:twoCellAnchor editAs="oneCell">
    <xdr:from>
      <xdr:col>1</xdr:col>
      <xdr:colOff>372533</xdr:colOff>
      <xdr:row>19</xdr:row>
      <xdr:rowOff>2539</xdr:rowOff>
    </xdr:from>
    <xdr:to>
      <xdr:col>3</xdr:col>
      <xdr:colOff>1270000</xdr:colOff>
      <xdr:row>25</xdr:row>
      <xdr:rowOff>62816</xdr:rowOff>
    </xdr:to>
    <xdr:pic>
      <xdr:nvPicPr>
        <xdr:cNvPr id="4" name="Imagen 3">
          <a:extLst>
            <a:ext uri="{FF2B5EF4-FFF2-40B4-BE49-F238E27FC236}">
              <a16:creationId xmlns:a16="http://schemas.microsoft.com/office/drawing/2014/main" id="{718A2C75-8C0B-4486-ADBC-A5E17F354E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800" y="3431539"/>
          <a:ext cx="9465733" cy="1228677"/>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381000</xdr:colOff>
      <xdr:row>1</xdr:row>
      <xdr:rowOff>144780</xdr:rowOff>
    </xdr:from>
    <xdr:to>
      <xdr:col>1</xdr:col>
      <xdr:colOff>1143000</xdr:colOff>
      <xdr:row>3</xdr:row>
      <xdr:rowOff>152399</xdr:rowOff>
    </xdr:to>
    <xdr:pic>
      <xdr:nvPicPr>
        <xdr:cNvPr id="3" name="Imagen 2">
          <a:extLst>
            <a:ext uri="{FF2B5EF4-FFF2-40B4-BE49-F238E27FC236}">
              <a16:creationId xmlns:a16="http://schemas.microsoft.com/office/drawing/2014/main" id="{9CE07855-085E-43E8-882F-7B670E9A9F8F}"/>
            </a:ext>
            <a:ext uri="{147F2762-F138-4A5C-976F-8EAC2B608ADB}">
              <a16:predDERef xmlns:a16="http://schemas.microsoft.com/office/drawing/2014/main" pred="{00000000-0008-0000-2000-00000D000000}"/>
            </a:ext>
          </a:extLst>
        </xdr:cNvPr>
        <xdr:cNvPicPr>
          <a:picLocks noChangeAspect="1"/>
        </xdr:cNvPicPr>
      </xdr:nvPicPr>
      <xdr:blipFill>
        <a:blip xmlns:r="http://schemas.openxmlformats.org/officeDocument/2006/relationships" r:embed="rId1"/>
        <a:stretch>
          <a:fillRect/>
        </a:stretch>
      </xdr:blipFill>
      <xdr:spPr>
        <a:xfrm>
          <a:off x="563880" y="335280"/>
          <a:ext cx="762000" cy="388619"/>
        </a:xfrm>
        <a:prstGeom prst="rect">
          <a:avLst/>
        </a:prstGeom>
      </xdr:spPr>
    </xdr:pic>
    <xdr:clientData/>
  </xdr:twoCellAnchor>
  <xdr:twoCellAnchor editAs="oneCell">
    <xdr:from>
      <xdr:col>1</xdr:col>
      <xdr:colOff>563880</xdr:colOff>
      <xdr:row>23</xdr:row>
      <xdr:rowOff>91440</xdr:rowOff>
    </xdr:from>
    <xdr:to>
      <xdr:col>6</xdr:col>
      <xdr:colOff>807720</xdr:colOff>
      <xdr:row>29</xdr:row>
      <xdr:rowOff>69002</xdr:rowOff>
    </xdr:to>
    <xdr:pic>
      <xdr:nvPicPr>
        <xdr:cNvPr id="2" name="Imagen 1">
          <a:extLst>
            <a:ext uri="{FF2B5EF4-FFF2-40B4-BE49-F238E27FC236}">
              <a16:creationId xmlns:a16="http://schemas.microsoft.com/office/drawing/2014/main" id="{810BEA62-FC02-4438-BE9E-6A3A1CE662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760" y="4541520"/>
          <a:ext cx="6606540" cy="1166282"/>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2771775</xdr:colOff>
      <xdr:row>8</xdr:row>
      <xdr:rowOff>133350</xdr:rowOff>
    </xdr:from>
    <xdr:ext cx="3371850" cy="933450"/>
    <xdr:sp macro="" textlink="">
      <xdr:nvSpPr>
        <xdr:cNvPr id="2" name="Rectángulo 1">
          <a:extLst>
            <a:ext uri="{FF2B5EF4-FFF2-40B4-BE49-F238E27FC236}">
              <a16:creationId xmlns:a16="http://schemas.microsoft.com/office/drawing/2014/main" id="{00000000-0008-0000-2200-000002000000}"/>
            </a:ext>
          </a:extLst>
        </xdr:cNvPr>
        <xdr:cNvSpPr/>
      </xdr:nvSpPr>
      <xdr:spPr>
        <a:xfrm>
          <a:off x="2771775" y="1466850"/>
          <a:ext cx="3371850" cy="933450"/>
        </a:xfrm>
        <a:prstGeom prst="rect">
          <a:avLst/>
        </a:prstGeom>
        <a:noFill/>
      </xdr:spPr>
      <xdr:txBody>
        <a:bodyPr wrap="none" lIns="91440" tIns="45720" rIns="91440" bIns="45720">
          <a:spAutoFit/>
        </a:bodyPr>
        <a:lstStyle/>
        <a:p>
          <a:pPr lvl="0" algn="ctr"/>
          <a:r>
            <a:rPr lang="es-ES" sz="5400" b="1" cap="none" spc="50">
              <a:ln/>
              <a:solidFill>
                <a:schemeClr val="bg2"/>
              </a:solidFill>
              <a:effectLst>
                <a:innerShdw blurRad="63500" dist="50800" dir="13500000">
                  <a:srgbClr val="000000">
                    <a:alpha val="50000"/>
                  </a:srgbClr>
                </a:innerShdw>
              </a:effectLst>
            </a:rPr>
            <a:t>NO APLICA</a:t>
          </a:r>
        </a:p>
      </xdr:txBody>
    </xdr:sp>
    <xdr:clientData fLocksWithSheet="0"/>
  </xdr:oneCellAnchor>
  <xdr:twoCellAnchor editAs="oneCell">
    <xdr:from>
      <xdr:col>1</xdr:col>
      <xdr:colOff>314325</xdr:colOff>
      <xdr:row>1</xdr:row>
      <xdr:rowOff>66675</xdr:rowOff>
    </xdr:from>
    <xdr:to>
      <xdr:col>1</xdr:col>
      <xdr:colOff>1343025</xdr:colOff>
      <xdr:row>4</xdr:row>
      <xdr:rowOff>47625</xdr:rowOff>
    </xdr:to>
    <xdr:pic>
      <xdr:nvPicPr>
        <xdr:cNvPr id="6" name="Imagen 2">
          <a:extLst>
            <a:ext uri="{FF2B5EF4-FFF2-40B4-BE49-F238E27FC236}">
              <a16:creationId xmlns:a16="http://schemas.microsoft.com/office/drawing/2014/main" id="{DE0A050C-ADC2-4226-A593-F7532AB1ABAF}"/>
            </a:ext>
            <a:ext uri="{147F2762-F138-4A5C-976F-8EAC2B608ADB}">
              <a16:predDERef xmlns:a16="http://schemas.microsoft.com/office/drawing/2014/main" pred="{00000000-0008-0000-2200-000002000000}"/>
            </a:ext>
          </a:extLst>
        </xdr:cNvPr>
        <xdr:cNvPicPr>
          <a:picLocks noChangeAspect="1"/>
        </xdr:cNvPicPr>
      </xdr:nvPicPr>
      <xdr:blipFill>
        <a:blip xmlns:r="http://schemas.openxmlformats.org/officeDocument/2006/relationships" r:embed="rId1"/>
        <a:stretch>
          <a:fillRect/>
        </a:stretch>
      </xdr:blipFill>
      <xdr:spPr>
        <a:xfrm>
          <a:off x="495300" y="257175"/>
          <a:ext cx="1028700" cy="552450"/>
        </a:xfrm>
        <a:prstGeom prst="rect">
          <a:avLst/>
        </a:prstGeom>
      </xdr:spPr>
    </xdr:pic>
    <xdr:clientData/>
  </xdr:twoCellAnchor>
  <xdr:twoCellAnchor editAs="oneCell">
    <xdr:from>
      <xdr:col>1</xdr:col>
      <xdr:colOff>755650</xdr:colOff>
      <xdr:row>18</xdr:row>
      <xdr:rowOff>62441</xdr:rowOff>
    </xdr:from>
    <xdr:to>
      <xdr:col>4</xdr:col>
      <xdr:colOff>795866</xdr:colOff>
      <xdr:row>25</xdr:row>
      <xdr:rowOff>69535</xdr:rowOff>
    </xdr:to>
    <xdr:pic>
      <xdr:nvPicPr>
        <xdr:cNvPr id="4" name="Imagen 3">
          <a:extLst>
            <a:ext uri="{FF2B5EF4-FFF2-40B4-BE49-F238E27FC236}">
              <a16:creationId xmlns:a16="http://schemas.microsoft.com/office/drawing/2014/main" id="{9406CBD4-D5FD-3DF7-004B-1334702502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1917" y="3559174"/>
          <a:ext cx="7761816" cy="137022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678135</xdr:colOff>
      <xdr:row>2</xdr:row>
      <xdr:rowOff>150100</xdr:rowOff>
    </xdr:from>
    <xdr:to>
      <xdr:col>1</xdr:col>
      <xdr:colOff>2028296</xdr:colOff>
      <xdr:row>6</xdr:row>
      <xdr:rowOff>8759</xdr:rowOff>
    </xdr:to>
    <xdr:pic>
      <xdr:nvPicPr>
        <xdr:cNvPr id="2" name="Imagen 2">
          <a:extLst>
            <a:ext uri="{FF2B5EF4-FFF2-40B4-BE49-F238E27FC236}">
              <a16:creationId xmlns:a16="http://schemas.microsoft.com/office/drawing/2014/main" id="{7F6A9EB6-1C43-4A34-AD84-FD82714303DD}"/>
            </a:ext>
          </a:extLst>
        </xdr:cNvPr>
        <xdr:cNvPicPr>
          <a:picLocks noChangeAspect="1"/>
        </xdr:cNvPicPr>
      </xdr:nvPicPr>
      <xdr:blipFill>
        <a:blip xmlns:r="http://schemas.openxmlformats.org/officeDocument/2006/relationships" r:embed="rId1"/>
        <a:stretch>
          <a:fillRect/>
        </a:stretch>
      </xdr:blipFill>
      <xdr:spPr>
        <a:xfrm>
          <a:off x="862066" y="552997"/>
          <a:ext cx="1350161" cy="629417"/>
        </a:xfrm>
        <a:prstGeom prst="rect">
          <a:avLst/>
        </a:prstGeom>
      </xdr:spPr>
    </xdr:pic>
    <xdr:clientData/>
  </xdr:twoCellAnchor>
  <xdr:twoCellAnchor editAs="oneCell">
    <xdr:from>
      <xdr:col>1</xdr:col>
      <xdr:colOff>952500</xdr:colOff>
      <xdr:row>54</xdr:row>
      <xdr:rowOff>19049</xdr:rowOff>
    </xdr:from>
    <xdr:to>
      <xdr:col>7</xdr:col>
      <xdr:colOff>567809</xdr:colOff>
      <xdr:row>63</xdr:row>
      <xdr:rowOff>19049</xdr:rowOff>
    </xdr:to>
    <xdr:pic>
      <xdr:nvPicPr>
        <xdr:cNvPr id="3" name="Imagen 2">
          <a:extLst>
            <a:ext uri="{FF2B5EF4-FFF2-40B4-BE49-F238E27FC236}">
              <a16:creationId xmlns:a16="http://schemas.microsoft.com/office/drawing/2014/main" id="{2D84B35A-9543-4743-B0E0-43F5F630F2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 y="11429999"/>
          <a:ext cx="10197584" cy="18002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381000</xdr:colOff>
      <xdr:row>1</xdr:row>
      <xdr:rowOff>144780</xdr:rowOff>
    </xdr:from>
    <xdr:to>
      <xdr:col>1</xdr:col>
      <xdr:colOff>1309255</xdr:colOff>
      <xdr:row>4</xdr:row>
      <xdr:rowOff>95058</xdr:rowOff>
    </xdr:to>
    <xdr:pic>
      <xdr:nvPicPr>
        <xdr:cNvPr id="2" name="Imagen 1">
          <a:extLst>
            <a:ext uri="{FF2B5EF4-FFF2-40B4-BE49-F238E27FC236}">
              <a16:creationId xmlns:a16="http://schemas.microsoft.com/office/drawing/2014/main" id="{D93B0E71-B20A-4CC6-9138-5805C7E616F0}"/>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81000" y="144780"/>
          <a:ext cx="928255" cy="498918"/>
        </a:xfrm>
        <a:prstGeom prst="rect">
          <a:avLst/>
        </a:prstGeom>
      </xdr:spPr>
    </xdr:pic>
    <xdr:clientData/>
  </xdr:twoCellAnchor>
  <xdr:twoCellAnchor editAs="oneCell">
    <xdr:from>
      <xdr:col>1</xdr:col>
      <xdr:colOff>1805940</xdr:colOff>
      <xdr:row>59</xdr:row>
      <xdr:rowOff>57150</xdr:rowOff>
    </xdr:from>
    <xdr:to>
      <xdr:col>6</xdr:col>
      <xdr:colOff>623862</xdr:colOff>
      <xdr:row>69</xdr:row>
      <xdr:rowOff>100965</xdr:rowOff>
    </xdr:to>
    <xdr:pic>
      <xdr:nvPicPr>
        <xdr:cNvPr id="4" name="Imagen 3">
          <a:extLst>
            <a:ext uri="{FF2B5EF4-FFF2-40B4-BE49-F238E27FC236}">
              <a16:creationId xmlns:a16="http://schemas.microsoft.com/office/drawing/2014/main" id="{884A7AC7-E15E-4CF5-9A3A-DD0E6CAC2B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96440" y="12668250"/>
          <a:ext cx="10809897" cy="1853565"/>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497205</xdr:colOff>
      <xdr:row>2</xdr:row>
      <xdr:rowOff>175260</xdr:rowOff>
    </xdr:from>
    <xdr:to>
      <xdr:col>1</xdr:col>
      <xdr:colOff>1638300</xdr:colOff>
      <xdr:row>6</xdr:row>
      <xdr:rowOff>36776</xdr:rowOff>
    </xdr:to>
    <xdr:pic>
      <xdr:nvPicPr>
        <xdr:cNvPr id="2" name="Imagen 2">
          <a:extLst>
            <a:ext uri="{FF2B5EF4-FFF2-40B4-BE49-F238E27FC236}">
              <a16:creationId xmlns:a16="http://schemas.microsoft.com/office/drawing/2014/main" id="{51B23644-2152-468D-BC3A-5432099BCC3C}"/>
            </a:ext>
          </a:extLst>
        </xdr:cNvPr>
        <xdr:cNvPicPr>
          <a:picLocks noChangeAspect="1"/>
        </xdr:cNvPicPr>
      </xdr:nvPicPr>
      <xdr:blipFill>
        <a:blip xmlns:r="http://schemas.openxmlformats.org/officeDocument/2006/relationships" r:embed="rId1"/>
        <a:stretch>
          <a:fillRect/>
        </a:stretch>
      </xdr:blipFill>
      <xdr:spPr>
        <a:xfrm>
          <a:off x="680085" y="548640"/>
          <a:ext cx="1141095" cy="593036"/>
        </a:xfrm>
        <a:prstGeom prst="rect">
          <a:avLst/>
        </a:prstGeom>
      </xdr:spPr>
    </xdr:pic>
    <xdr:clientData/>
  </xdr:twoCellAnchor>
  <xdr:twoCellAnchor editAs="oneCell">
    <xdr:from>
      <xdr:col>1</xdr:col>
      <xdr:colOff>638174</xdr:colOff>
      <xdr:row>45</xdr:row>
      <xdr:rowOff>19049</xdr:rowOff>
    </xdr:from>
    <xdr:to>
      <xdr:col>7</xdr:col>
      <xdr:colOff>930227</xdr:colOff>
      <xdr:row>54</xdr:row>
      <xdr:rowOff>47624</xdr:rowOff>
    </xdr:to>
    <xdr:pic>
      <xdr:nvPicPr>
        <xdr:cNvPr id="3" name="Imagen 2">
          <a:extLst>
            <a:ext uri="{FF2B5EF4-FFF2-40B4-BE49-F238E27FC236}">
              <a16:creationId xmlns:a16="http://schemas.microsoft.com/office/drawing/2014/main" id="{02A6800F-1935-48F1-B481-A27D1F3754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8674" y="9791699"/>
          <a:ext cx="8902653" cy="157162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466726</xdr:colOff>
      <xdr:row>2</xdr:row>
      <xdr:rowOff>24493</xdr:rowOff>
    </xdr:from>
    <xdr:to>
      <xdr:col>1</xdr:col>
      <xdr:colOff>1521184</xdr:colOff>
      <xdr:row>5</xdr:row>
      <xdr:rowOff>78922</xdr:rowOff>
    </xdr:to>
    <xdr:pic>
      <xdr:nvPicPr>
        <xdr:cNvPr id="11" name="Imagen 2">
          <a:extLst>
            <a:ext uri="{FF2B5EF4-FFF2-40B4-BE49-F238E27FC236}">
              <a16:creationId xmlns:a16="http://schemas.microsoft.com/office/drawing/2014/main" id="{599F9DB3-3D7F-4111-BDEF-2A611AB6BFF7}"/>
            </a:ext>
          </a:extLst>
        </xdr:cNvPr>
        <xdr:cNvPicPr>
          <a:picLocks noChangeAspect="1"/>
        </xdr:cNvPicPr>
      </xdr:nvPicPr>
      <xdr:blipFill>
        <a:blip xmlns:r="http://schemas.openxmlformats.org/officeDocument/2006/relationships" r:embed="rId1"/>
        <a:stretch>
          <a:fillRect/>
        </a:stretch>
      </xdr:blipFill>
      <xdr:spPr>
        <a:xfrm>
          <a:off x="662669" y="372836"/>
          <a:ext cx="1054458" cy="576943"/>
        </a:xfrm>
        <a:prstGeom prst="rect">
          <a:avLst/>
        </a:prstGeom>
      </xdr:spPr>
    </xdr:pic>
    <xdr:clientData/>
  </xdr:twoCellAnchor>
  <xdr:twoCellAnchor editAs="oneCell">
    <xdr:from>
      <xdr:col>1</xdr:col>
      <xdr:colOff>664028</xdr:colOff>
      <xdr:row>51</xdr:row>
      <xdr:rowOff>152399</xdr:rowOff>
    </xdr:from>
    <xdr:to>
      <xdr:col>7</xdr:col>
      <xdr:colOff>729649</xdr:colOff>
      <xdr:row>61</xdr:row>
      <xdr:rowOff>32657</xdr:rowOff>
    </xdr:to>
    <xdr:pic>
      <xdr:nvPicPr>
        <xdr:cNvPr id="2" name="Imagen 1">
          <a:extLst>
            <a:ext uri="{FF2B5EF4-FFF2-40B4-BE49-F238E27FC236}">
              <a16:creationId xmlns:a16="http://schemas.microsoft.com/office/drawing/2014/main" id="{D74AAFFB-8E99-488E-8587-73A1DD3F84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971" y="9535885"/>
          <a:ext cx="9187849" cy="1621972"/>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302895</xdr:colOff>
      <xdr:row>1</xdr:row>
      <xdr:rowOff>129540</xdr:rowOff>
    </xdr:from>
    <xdr:to>
      <xdr:col>1</xdr:col>
      <xdr:colOff>1387750</xdr:colOff>
      <xdr:row>4</xdr:row>
      <xdr:rowOff>142875</xdr:rowOff>
    </xdr:to>
    <xdr:pic>
      <xdr:nvPicPr>
        <xdr:cNvPr id="7" name="Imagen 2">
          <a:extLst>
            <a:ext uri="{FF2B5EF4-FFF2-40B4-BE49-F238E27FC236}">
              <a16:creationId xmlns:a16="http://schemas.microsoft.com/office/drawing/2014/main" id="{67F64FA0-C226-45FA-A3F7-83D027ED12FC}"/>
            </a:ext>
          </a:extLst>
        </xdr:cNvPr>
        <xdr:cNvPicPr>
          <a:picLocks noChangeAspect="1"/>
        </xdr:cNvPicPr>
      </xdr:nvPicPr>
      <xdr:blipFill>
        <a:blip xmlns:r="http://schemas.openxmlformats.org/officeDocument/2006/relationships" r:embed="rId1"/>
        <a:stretch>
          <a:fillRect/>
        </a:stretch>
      </xdr:blipFill>
      <xdr:spPr>
        <a:xfrm>
          <a:off x="493395" y="300990"/>
          <a:ext cx="1084855" cy="527685"/>
        </a:xfrm>
        <a:prstGeom prst="rect">
          <a:avLst/>
        </a:prstGeom>
      </xdr:spPr>
    </xdr:pic>
    <xdr:clientData/>
  </xdr:twoCellAnchor>
  <xdr:twoCellAnchor editAs="oneCell">
    <xdr:from>
      <xdr:col>1</xdr:col>
      <xdr:colOff>819150</xdr:colOff>
      <xdr:row>37</xdr:row>
      <xdr:rowOff>9525</xdr:rowOff>
    </xdr:from>
    <xdr:to>
      <xdr:col>7</xdr:col>
      <xdr:colOff>885817</xdr:colOff>
      <xdr:row>45</xdr:row>
      <xdr:rowOff>20109</xdr:rowOff>
    </xdr:to>
    <xdr:pic>
      <xdr:nvPicPr>
        <xdr:cNvPr id="2" name="Imagen 1">
          <a:extLst>
            <a:ext uri="{FF2B5EF4-FFF2-40B4-BE49-F238E27FC236}">
              <a16:creationId xmlns:a16="http://schemas.microsoft.com/office/drawing/2014/main" id="{CB511002-5D2F-4CD8-BB29-79E7CA2CCA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9650" y="7772400"/>
          <a:ext cx="7829542" cy="138218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346363</xdr:colOff>
      <xdr:row>1</xdr:row>
      <xdr:rowOff>103909</xdr:rowOff>
    </xdr:from>
    <xdr:to>
      <xdr:col>1</xdr:col>
      <xdr:colOff>1274618</xdr:colOff>
      <xdr:row>4</xdr:row>
      <xdr:rowOff>54187</xdr:rowOff>
    </xdr:to>
    <xdr:pic>
      <xdr:nvPicPr>
        <xdr:cNvPr id="2" name="Imagen 1">
          <a:extLst>
            <a:ext uri="{FF2B5EF4-FFF2-40B4-BE49-F238E27FC236}">
              <a16:creationId xmlns:a16="http://schemas.microsoft.com/office/drawing/2014/main" id="{1919CABE-A649-4A2B-B153-690A8EDF1F3C}"/>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46363" y="103909"/>
          <a:ext cx="928255" cy="490605"/>
        </a:xfrm>
        <a:prstGeom prst="rect">
          <a:avLst/>
        </a:prstGeom>
      </xdr:spPr>
    </xdr:pic>
    <xdr:clientData/>
  </xdr:twoCellAnchor>
  <xdr:twoCellAnchor editAs="oneCell">
    <xdr:from>
      <xdr:col>1</xdr:col>
      <xdr:colOff>742950</xdr:colOff>
      <xdr:row>47</xdr:row>
      <xdr:rowOff>95250</xdr:rowOff>
    </xdr:from>
    <xdr:to>
      <xdr:col>6</xdr:col>
      <xdr:colOff>793168</xdr:colOff>
      <xdr:row>55</xdr:row>
      <xdr:rowOff>161925</xdr:rowOff>
    </xdr:to>
    <xdr:pic>
      <xdr:nvPicPr>
        <xdr:cNvPr id="4" name="Imagen 3">
          <a:extLst>
            <a:ext uri="{FF2B5EF4-FFF2-40B4-BE49-F238E27FC236}">
              <a16:creationId xmlns:a16="http://schemas.microsoft.com/office/drawing/2014/main" id="{720D2265-1CDE-48F5-B074-241CCF0F2C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 y="11287125"/>
          <a:ext cx="8822743" cy="15144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228600</xdr:colOff>
      <xdr:row>1</xdr:row>
      <xdr:rowOff>137161</xdr:rowOff>
    </xdr:from>
    <xdr:to>
      <xdr:col>1</xdr:col>
      <xdr:colOff>1223409</xdr:colOff>
      <xdr:row>4</xdr:row>
      <xdr:rowOff>68581</xdr:rowOff>
    </xdr:to>
    <xdr:pic>
      <xdr:nvPicPr>
        <xdr:cNvPr id="2" name="Imagen 1">
          <a:extLst>
            <a:ext uri="{FF2B5EF4-FFF2-40B4-BE49-F238E27FC236}">
              <a16:creationId xmlns:a16="http://schemas.microsoft.com/office/drawing/2014/main" id="{91EE4687-29B7-4920-9AD8-F5BC35D22CB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228600" y="137161"/>
          <a:ext cx="994809" cy="525780"/>
        </a:xfrm>
        <a:prstGeom prst="rect">
          <a:avLst/>
        </a:prstGeom>
      </xdr:spPr>
    </xdr:pic>
    <xdr:clientData/>
  </xdr:twoCellAnchor>
  <xdr:twoCellAnchor editAs="oneCell">
    <xdr:from>
      <xdr:col>1</xdr:col>
      <xdr:colOff>323850</xdr:colOff>
      <xdr:row>68</xdr:row>
      <xdr:rowOff>114300</xdr:rowOff>
    </xdr:from>
    <xdr:to>
      <xdr:col>3</xdr:col>
      <xdr:colOff>990600</xdr:colOff>
      <xdr:row>75</xdr:row>
      <xdr:rowOff>76735</xdr:rowOff>
    </xdr:to>
    <xdr:pic>
      <xdr:nvPicPr>
        <xdr:cNvPr id="3" name="Imagen 2">
          <a:extLst>
            <a:ext uri="{FF2B5EF4-FFF2-40B4-BE49-F238E27FC236}">
              <a16:creationId xmlns:a16="http://schemas.microsoft.com/office/drawing/2014/main" id="{AA6003F1-3949-4BBC-8772-8249A04245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13620750"/>
          <a:ext cx="7181850" cy="122926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242455</xdr:colOff>
      <xdr:row>1</xdr:row>
      <xdr:rowOff>124692</xdr:rowOff>
    </xdr:from>
    <xdr:to>
      <xdr:col>1</xdr:col>
      <xdr:colOff>1239982</xdr:colOff>
      <xdr:row>4</xdr:row>
      <xdr:rowOff>49236</xdr:rowOff>
    </xdr:to>
    <xdr:pic>
      <xdr:nvPicPr>
        <xdr:cNvPr id="2" name="Imagen 1">
          <a:extLst>
            <a:ext uri="{FF2B5EF4-FFF2-40B4-BE49-F238E27FC236}">
              <a16:creationId xmlns:a16="http://schemas.microsoft.com/office/drawing/2014/main" id="{F7C32FAF-437F-4AB2-81CE-4AFA48078C83}"/>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242455" y="124692"/>
          <a:ext cx="997527" cy="527217"/>
        </a:xfrm>
        <a:prstGeom prst="rect">
          <a:avLst/>
        </a:prstGeom>
      </xdr:spPr>
    </xdr:pic>
    <xdr:clientData/>
  </xdr:twoCellAnchor>
  <xdr:twoCellAnchor editAs="oneCell">
    <xdr:from>
      <xdr:col>1</xdr:col>
      <xdr:colOff>487680</xdr:colOff>
      <xdr:row>75</xdr:row>
      <xdr:rowOff>114300</xdr:rowOff>
    </xdr:from>
    <xdr:to>
      <xdr:col>3</xdr:col>
      <xdr:colOff>963760</xdr:colOff>
      <xdr:row>83</xdr:row>
      <xdr:rowOff>45720</xdr:rowOff>
    </xdr:to>
    <xdr:pic>
      <xdr:nvPicPr>
        <xdr:cNvPr id="4" name="Imagen 3">
          <a:extLst>
            <a:ext uri="{FF2B5EF4-FFF2-40B4-BE49-F238E27FC236}">
              <a16:creationId xmlns:a16="http://schemas.microsoft.com/office/drawing/2014/main" id="{88B361B7-10A4-416F-B32B-1B7F807470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7680" y="14714220"/>
          <a:ext cx="8065600" cy="139446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323850</xdr:colOff>
      <xdr:row>1</xdr:row>
      <xdr:rowOff>228600</xdr:rowOff>
    </xdr:from>
    <xdr:to>
      <xdr:col>2</xdr:col>
      <xdr:colOff>260350</xdr:colOff>
      <xdr:row>1</xdr:row>
      <xdr:rowOff>714375</xdr:rowOff>
    </xdr:to>
    <xdr:pic>
      <xdr:nvPicPr>
        <xdr:cNvPr id="2" name="Imagen 1">
          <a:extLst>
            <a:ext uri="{FF2B5EF4-FFF2-40B4-BE49-F238E27FC236}">
              <a16:creationId xmlns:a16="http://schemas.microsoft.com/office/drawing/2014/main" id="{5BA354E9-CCEE-455B-9DF9-99AADB0442A4}"/>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504825" y="419100"/>
          <a:ext cx="917575" cy="485775"/>
        </a:xfrm>
        <a:prstGeom prst="rect">
          <a:avLst/>
        </a:prstGeom>
      </xdr:spPr>
    </xdr:pic>
    <xdr:clientData/>
  </xdr:twoCellAnchor>
  <xdr:twoCellAnchor editAs="oneCell">
    <xdr:from>
      <xdr:col>1</xdr:col>
      <xdr:colOff>914399</xdr:colOff>
      <xdr:row>11</xdr:row>
      <xdr:rowOff>1905</xdr:rowOff>
    </xdr:from>
    <xdr:to>
      <xdr:col>5</xdr:col>
      <xdr:colOff>2513174</xdr:colOff>
      <xdr:row>18</xdr:row>
      <xdr:rowOff>121920</xdr:rowOff>
    </xdr:to>
    <xdr:pic>
      <xdr:nvPicPr>
        <xdr:cNvPr id="4" name="Imagen 3">
          <a:extLst>
            <a:ext uri="{FF2B5EF4-FFF2-40B4-BE49-F238E27FC236}">
              <a16:creationId xmlns:a16="http://schemas.microsoft.com/office/drawing/2014/main" id="{9F89801E-F4F4-EE98-2E9B-EA4FAA1F55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5374" y="2707005"/>
          <a:ext cx="8190075" cy="138684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238125</xdr:colOff>
      <xdr:row>1</xdr:row>
      <xdr:rowOff>173355</xdr:rowOff>
    </xdr:from>
    <xdr:to>
      <xdr:col>1</xdr:col>
      <xdr:colOff>1066800</xdr:colOff>
      <xdr:row>3</xdr:row>
      <xdr:rowOff>262136</xdr:rowOff>
    </xdr:to>
    <xdr:pic>
      <xdr:nvPicPr>
        <xdr:cNvPr id="3" name="Imagen 2">
          <a:extLst>
            <a:ext uri="{FF2B5EF4-FFF2-40B4-BE49-F238E27FC236}">
              <a16:creationId xmlns:a16="http://schemas.microsoft.com/office/drawing/2014/main" id="{0C113FFA-5086-47F3-A2E8-B72F88AE7A12}"/>
            </a:ext>
            <a:ext uri="{147F2762-F138-4A5C-976F-8EAC2B608ADB}">
              <a16:predDERef xmlns:a16="http://schemas.microsoft.com/office/drawing/2014/main" pred="{4170AD2C-88AF-40CE-B6BE-8A704EF1C1F7}"/>
            </a:ext>
          </a:extLst>
        </xdr:cNvPr>
        <xdr:cNvPicPr>
          <a:picLocks noChangeAspect="1"/>
        </xdr:cNvPicPr>
      </xdr:nvPicPr>
      <xdr:blipFill>
        <a:blip xmlns:r="http://schemas.openxmlformats.org/officeDocument/2006/relationships" r:embed="rId1"/>
        <a:stretch>
          <a:fillRect/>
        </a:stretch>
      </xdr:blipFill>
      <xdr:spPr>
        <a:xfrm>
          <a:off x="421005" y="363855"/>
          <a:ext cx="828675" cy="454541"/>
        </a:xfrm>
        <a:prstGeom prst="rect">
          <a:avLst/>
        </a:prstGeom>
      </xdr:spPr>
    </xdr:pic>
    <xdr:clientData/>
  </xdr:twoCellAnchor>
  <xdr:twoCellAnchor editAs="oneCell">
    <xdr:from>
      <xdr:col>1</xdr:col>
      <xdr:colOff>321733</xdr:colOff>
      <xdr:row>31</xdr:row>
      <xdr:rowOff>5927</xdr:rowOff>
    </xdr:from>
    <xdr:to>
      <xdr:col>7</xdr:col>
      <xdr:colOff>611717</xdr:colOff>
      <xdr:row>42</xdr:row>
      <xdr:rowOff>15139</xdr:rowOff>
    </xdr:to>
    <xdr:pic>
      <xdr:nvPicPr>
        <xdr:cNvPr id="4" name="Imagen 3">
          <a:extLst>
            <a:ext uri="{FF2B5EF4-FFF2-40B4-BE49-F238E27FC236}">
              <a16:creationId xmlns:a16="http://schemas.microsoft.com/office/drawing/2014/main" id="{6B9B6DB5-28FE-4D71-B1E6-4A9A9BDBB1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8000" y="6576060"/>
          <a:ext cx="7763933" cy="134694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133350</xdr:colOff>
      <xdr:row>1</xdr:row>
      <xdr:rowOff>228600</xdr:rowOff>
    </xdr:from>
    <xdr:to>
      <xdr:col>2</xdr:col>
      <xdr:colOff>685800</xdr:colOff>
      <xdr:row>1</xdr:row>
      <xdr:rowOff>628650</xdr:rowOff>
    </xdr:to>
    <xdr:pic>
      <xdr:nvPicPr>
        <xdr:cNvPr id="2" name="Imagen 1">
          <a:extLst>
            <a:ext uri="{FF2B5EF4-FFF2-40B4-BE49-F238E27FC236}">
              <a16:creationId xmlns:a16="http://schemas.microsoft.com/office/drawing/2014/main" id="{3C04CB41-84B0-4883-B919-A094C4590FF2}"/>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14325" y="419100"/>
          <a:ext cx="742950" cy="400050"/>
        </a:xfrm>
        <a:prstGeom prst="rect">
          <a:avLst/>
        </a:prstGeom>
      </xdr:spPr>
    </xdr:pic>
    <xdr:clientData/>
  </xdr:twoCellAnchor>
  <xdr:twoCellAnchor editAs="oneCell">
    <xdr:from>
      <xdr:col>2</xdr:col>
      <xdr:colOff>74122</xdr:colOff>
      <xdr:row>40</xdr:row>
      <xdr:rowOff>15240</xdr:rowOff>
    </xdr:from>
    <xdr:to>
      <xdr:col>7</xdr:col>
      <xdr:colOff>28402</xdr:colOff>
      <xdr:row>49</xdr:row>
      <xdr:rowOff>27303</xdr:rowOff>
    </xdr:to>
    <xdr:pic>
      <xdr:nvPicPr>
        <xdr:cNvPr id="4" name="Imagen 3">
          <a:extLst>
            <a:ext uri="{FF2B5EF4-FFF2-40B4-BE49-F238E27FC236}">
              <a16:creationId xmlns:a16="http://schemas.microsoft.com/office/drawing/2014/main" id="{3F6F9697-C78D-4F94-A4F2-A5DDC93914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2049" y="5771804"/>
          <a:ext cx="6029498" cy="1071935"/>
        </a:xfrm>
        <a:prstGeom prst="rect">
          <a:avLst/>
        </a:prstGeom>
        <a:noFill/>
        <a:ln>
          <a:noFill/>
        </a:ln>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EF053-B7CA-423D-88DD-822C1802C5C8}">
  <dimension ref="A1:K900"/>
  <sheetViews>
    <sheetView workbookViewId="0">
      <selection activeCell="C156" sqref="C156"/>
    </sheetView>
  </sheetViews>
  <sheetFormatPr baseColWidth="10" defaultColWidth="8.85546875" defaultRowHeight="15"/>
  <cols>
    <col min="1" max="1" width="3.85546875" style="347" customWidth="1"/>
    <col min="2" max="2" width="12.85546875" customWidth="1"/>
    <col min="3" max="3" width="51.140625" bestFit="1" customWidth="1"/>
    <col min="4" max="4" width="12.140625" bestFit="1" customWidth="1"/>
    <col min="5" max="5" width="13.140625" customWidth="1"/>
    <col min="6" max="7" width="13.5703125" bestFit="1" customWidth="1"/>
    <col min="8" max="8" width="12.140625" bestFit="1" customWidth="1"/>
    <col min="9" max="9" width="22" bestFit="1" customWidth="1"/>
    <col min="10" max="10" width="12.42578125" customWidth="1"/>
  </cols>
  <sheetData>
    <row r="1" spans="1:9" ht="15.75">
      <c r="A1" s="345"/>
      <c r="B1" s="339" t="s">
        <v>0</v>
      </c>
      <c r="C1" s="340"/>
      <c r="D1" s="338"/>
      <c r="E1" s="341" t="s">
        <v>1</v>
      </c>
      <c r="F1" s="338"/>
      <c r="G1" s="338"/>
      <c r="H1" s="338"/>
      <c r="I1" s="341" t="s">
        <v>2</v>
      </c>
    </row>
    <row r="2" spans="1:9" ht="15.75">
      <c r="A2" s="345"/>
      <c r="B2" s="341" t="s">
        <v>3</v>
      </c>
      <c r="C2" s="338"/>
      <c r="D2" s="338"/>
      <c r="E2" s="338"/>
      <c r="F2" s="338"/>
      <c r="G2" s="338"/>
      <c r="H2" s="338"/>
      <c r="I2" s="341" t="s">
        <v>4</v>
      </c>
    </row>
    <row r="3" spans="1:9" ht="15.75">
      <c r="A3" s="345"/>
      <c r="B3" s="341" t="s">
        <v>5</v>
      </c>
      <c r="C3" s="338"/>
      <c r="D3" s="338"/>
      <c r="E3" s="338"/>
      <c r="F3" s="338"/>
      <c r="G3" s="338"/>
      <c r="H3" s="338"/>
      <c r="I3" s="338"/>
    </row>
    <row r="4" spans="1:9">
      <c r="A4" s="345"/>
      <c r="B4" s="338"/>
      <c r="C4" s="338"/>
      <c r="D4" s="338"/>
      <c r="E4" s="338"/>
      <c r="F4" s="338"/>
      <c r="G4" s="338"/>
      <c r="H4" s="338"/>
      <c r="I4" s="338"/>
    </row>
    <row r="5" spans="1:9">
      <c r="A5" s="345"/>
      <c r="B5" s="413" t="s">
        <v>6</v>
      </c>
      <c r="C5" s="413" t="s">
        <v>7</v>
      </c>
      <c r="D5" s="413" t="s">
        <v>8</v>
      </c>
      <c r="E5" s="413" t="s">
        <v>9</v>
      </c>
      <c r="F5" s="414"/>
      <c r="G5" s="414"/>
      <c r="H5" s="413" t="s">
        <v>8</v>
      </c>
      <c r="I5" s="413" t="s">
        <v>10</v>
      </c>
    </row>
    <row r="6" spans="1:9">
      <c r="A6" s="345"/>
      <c r="B6" s="414"/>
      <c r="C6" s="414"/>
      <c r="D6" s="413" t="s">
        <v>11</v>
      </c>
      <c r="E6" s="413" t="s">
        <v>12</v>
      </c>
      <c r="F6" s="413" t="s">
        <v>13</v>
      </c>
      <c r="G6" s="413" t="s">
        <v>14</v>
      </c>
      <c r="H6" s="413" t="s">
        <v>11</v>
      </c>
      <c r="I6" s="413" t="s">
        <v>12</v>
      </c>
    </row>
    <row r="7" spans="1:9">
      <c r="A7" s="346">
        <v>1</v>
      </c>
      <c r="B7" s="415" t="s">
        <v>15</v>
      </c>
      <c r="C7" s="415" t="s">
        <v>16</v>
      </c>
      <c r="D7" s="416">
        <v>74714745.799999997</v>
      </c>
      <c r="E7" s="417" t="s">
        <v>17</v>
      </c>
      <c r="F7" s="416">
        <v>3229654433.7199998</v>
      </c>
      <c r="G7" s="416">
        <v>3231952990.3000002</v>
      </c>
      <c r="H7" s="416">
        <v>72416189.219999999</v>
      </c>
      <c r="I7" s="415" t="s">
        <v>17</v>
      </c>
    </row>
    <row r="8" spans="1:9" hidden="1">
      <c r="A8" s="345">
        <v>2</v>
      </c>
      <c r="B8" s="418" t="s">
        <v>18</v>
      </c>
      <c r="C8" s="418" t="s">
        <v>19</v>
      </c>
      <c r="D8" s="419">
        <v>1268489.52</v>
      </c>
      <c r="E8" s="418" t="s">
        <v>17</v>
      </c>
      <c r="F8" s="419">
        <v>31108009.850000001</v>
      </c>
      <c r="G8" s="419">
        <v>32265344.280000001</v>
      </c>
      <c r="H8" s="419">
        <v>111155.09</v>
      </c>
      <c r="I8" s="418" t="s">
        <v>17</v>
      </c>
    </row>
    <row r="9" spans="1:9" hidden="1">
      <c r="A9" s="345">
        <v>2</v>
      </c>
      <c r="B9" s="418" t="s">
        <v>20</v>
      </c>
      <c r="C9" s="418" t="s">
        <v>21</v>
      </c>
      <c r="D9" s="419">
        <v>43406658.630000003</v>
      </c>
      <c r="E9" s="418" t="s">
        <v>17</v>
      </c>
      <c r="F9" s="419">
        <v>491325.29</v>
      </c>
      <c r="G9" s="419">
        <v>43885938.030000001</v>
      </c>
      <c r="H9" s="419">
        <v>12045.89</v>
      </c>
      <c r="I9" s="418" t="s">
        <v>17</v>
      </c>
    </row>
    <row r="10" spans="1:9" hidden="1">
      <c r="A10" s="345">
        <v>2</v>
      </c>
      <c r="B10" s="418" t="s">
        <v>22</v>
      </c>
      <c r="C10" s="418" t="s">
        <v>23</v>
      </c>
      <c r="D10" s="419">
        <v>34222.28</v>
      </c>
      <c r="E10" s="418" t="s">
        <v>17</v>
      </c>
      <c r="F10" s="419">
        <v>801723.54</v>
      </c>
      <c r="G10" s="419">
        <v>532215.06999999995</v>
      </c>
      <c r="H10" s="419">
        <v>303730.75</v>
      </c>
      <c r="I10" s="418" t="s">
        <v>17</v>
      </c>
    </row>
    <row r="11" spans="1:9" hidden="1">
      <c r="A11" s="345">
        <v>2</v>
      </c>
      <c r="B11" s="418" t="s">
        <v>24</v>
      </c>
      <c r="C11" s="418" t="s">
        <v>25</v>
      </c>
      <c r="D11" s="419">
        <v>624084.26</v>
      </c>
      <c r="E11" s="418" t="s">
        <v>17</v>
      </c>
      <c r="F11" s="419">
        <v>334602.03000000003</v>
      </c>
      <c r="G11" s="419">
        <v>829942.9</v>
      </c>
      <c r="H11" s="419">
        <v>128743.39</v>
      </c>
      <c r="I11" s="418" t="s">
        <v>17</v>
      </c>
    </row>
    <row r="12" spans="1:9" hidden="1">
      <c r="A12" s="345">
        <v>2</v>
      </c>
      <c r="B12" s="418" t="s">
        <v>26</v>
      </c>
      <c r="C12" s="418" t="s">
        <v>27</v>
      </c>
      <c r="D12" s="419">
        <v>19495152.870000001</v>
      </c>
      <c r="E12" s="418" t="s">
        <v>17</v>
      </c>
      <c r="F12" s="419">
        <v>76825985.079999998</v>
      </c>
      <c r="G12" s="419">
        <v>96312619.790000007</v>
      </c>
      <c r="H12" s="419">
        <v>8518.16</v>
      </c>
      <c r="I12" s="418" t="s">
        <v>17</v>
      </c>
    </row>
    <row r="13" spans="1:9" hidden="1">
      <c r="A13" s="345">
        <v>2</v>
      </c>
      <c r="B13" s="418" t="s">
        <v>28</v>
      </c>
      <c r="C13" s="418" t="s">
        <v>29</v>
      </c>
      <c r="D13" s="419">
        <v>7465832.04</v>
      </c>
      <c r="E13" s="418" t="s">
        <v>17</v>
      </c>
      <c r="F13" s="419">
        <v>320391228.54000002</v>
      </c>
      <c r="G13" s="419">
        <v>319634198.70999998</v>
      </c>
      <c r="H13" s="419">
        <v>8222861.8700000001</v>
      </c>
      <c r="I13" s="418" t="s">
        <v>17</v>
      </c>
    </row>
    <row r="14" spans="1:9" hidden="1">
      <c r="A14" s="345">
        <v>2</v>
      </c>
      <c r="B14" s="418" t="s">
        <v>30</v>
      </c>
      <c r="C14" s="418" t="s">
        <v>31</v>
      </c>
      <c r="D14" s="419">
        <v>391034.78</v>
      </c>
      <c r="E14" s="418" t="s">
        <v>17</v>
      </c>
      <c r="F14" s="419">
        <v>29392.85</v>
      </c>
      <c r="G14" s="418">
        <v>0</v>
      </c>
      <c r="H14" s="419">
        <v>420427.63</v>
      </c>
      <c r="I14" s="418" t="s">
        <v>17</v>
      </c>
    </row>
    <row r="15" spans="1:9" hidden="1">
      <c r="A15" s="345">
        <v>2</v>
      </c>
      <c r="B15" s="418" t="s">
        <v>32</v>
      </c>
      <c r="C15" s="418" t="s">
        <v>33</v>
      </c>
      <c r="D15" s="419">
        <v>84462.09</v>
      </c>
      <c r="E15" s="418" t="s">
        <v>17</v>
      </c>
      <c r="F15" s="419">
        <v>142366811.61000001</v>
      </c>
      <c r="G15" s="419">
        <v>142432128.58000001</v>
      </c>
      <c r="H15" s="419">
        <v>19145.12</v>
      </c>
      <c r="I15" s="418" t="s">
        <v>17</v>
      </c>
    </row>
    <row r="16" spans="1:9" hidden="1">
      <c r="A16" s="345">
        <v>2</v>
      </c>
      <c r="B16" s="418" t="s">
        <v>34</v>
      </c>
      <c r="C16" s="418" t="s">
        <v>35</v>
      </c>
      <c r="D16" s="418">
        <v>0</v>
      </c>
      <c r="E16" s="418" t="s">
        <v>17</v>
      </c>
      <c r="F16" s="419">
        <v>2021897.6</v>
      </c>
      <c r="G16" s="419">
        <v>1929171.87</v>
      </c>
      <c r="H16" s="419">
        <v>92725.73</v>
      </c>
      <c r="I16" s="418" t="s">
        <v>17</v>
      </c>
    </row>
    <row r="17" spans="1:9" hidden="1">
      <c r="A17" s="345">
        <v>2</v>
      </c>
      <c r="B17" s="418" t="s">
        <v>36</v>
      </c>
      <c r="C17" s="418" t="s">
        <v>37</v>
      </c>
      <c r="D17" s="418">
        <v>0</v>
      </c>
      <c r="E17" s="418" t="s">
        <v>17</v>
      </c>
      <c r="F17" s="419">
        <v>2016883081.25</v>
      </c>
      <c r="G17" s="419">
        <v>2013156278.45</v>
      </c>
      <c r="H17" s="419">
        <v>3726802.8</v>
      </c>
      <c r="I17" s="418" t="s">
        <v>17</v>
      </c>
    </row>
    <row r="18" spans="1:9" hidden="1">
      <c r="A18" s="345">
        <v>2</v>
      </c>
      <c r="B18" s="418" t="s">
        <v>38</v>
      </c>
      <c r="C18" s="418" t="s">
        <v>39</v>
      </c>
      <c r="D18" s="418">
        <v>0</v>
      </c>
      <c r="E18" s="418" t="s">
        <v>17</v>
      </c>
      <c r="F18" s="419">
        <v>81103186.310000002</v>
      </c>
      <c r="G18" s="419">
        <v>21723920.120000001</v>
      </c>
      <c r="H18" s="419">
        <v>59379266.189999998</v>
      </c>
      <c r="I18" s="418" t="s">
        <v>17</v>
      </c>
    </row>
    <row r="19" spans="1:9">
      <c r="A19" s="346">
        <v>1</v>
      </c>
      <c r="B19" s="415" t="s">
        <v>40</v>
      </c>
      <c r="C19" s="415" t="s">
        <v>41</v>
      </c>
      <c r="D19" s="416">
        <v>22593.84</v>
      </c>
      <c r="E19" s="417" t="s">
        <v>17</v>
      </c>
      <c r="F19" s="416">
        <v>1484704.55</v>
      </c>
      <c r="G19" s="416">
        <v>1465230.21</v>
      </c>
      <c r="H19" s="416">
        <v>42068.18</v>
      </c>
      <c r="I19" s="415" t="s">
        <v>17</v>
      </c>
    </row>
    <row r="20" spans="1:9" hidden="1">
      <c r="A20" s="345">
        <v>2</v>
      </c>
      <c r="B20" s="418" t="s">
        <v>42</v>
      </c>
      <c r="C20" s="418" t="s">
        <v>43</v>
      </c>
      <c r="D20" s="418">
        <v>0</v>
      </c>
      <c r="E20" s="418" t="s">
        <v>17</v>
      </c>
      <c r="F20" s="419">
        <v>1484704.55</v>
      </c>
      <c r="G20" s="419">
        <v>1442636.37</v>
      </c>
      <c r="H20" s="419">
        <v>42068.18</v>
      </c>
      <c r="I20" s="418" t="s">
        <v>17</v>
      </c>
    </row>
    <row r="21" spans="1:9" hidden="1">
      <c r="A21" s="345">
        <v>2</v>
      </c>
      <c r="B21" s="418" t="s">
        <v>44</v>
      </c>
      <c r="C21" s="418" t="s">
        <v>45</v>
      </c>
      <c r="D21" s="418">
        <v>0</v>
      </c>
      <c r="E21" s="418" t="s">
        <v>17</v>
      </c>
      <c r="F21" s="419">
        <v>40000</v>
      </c>
      <c r="G21" s="419">
        <v>26287.82</v>
      </c>
      <c r="H21" s="419">
        <v>13712.18</v>
      </c>
      <c r="I21" s="418" t="s">
        <v>17</v>
      </c>
    </row>
    <row r="22" spans="1:9" hidden="1">
      <c r="A22" s="345">
        <v>2</v>
      </c>
      <c r="B22" s="418" t="s">
        <v>46</v>
      </c>
      <c r="C22" s="418" t="s">
        <v>47</v>
      </c>
      <c r="D22" s="418">
        <v>0</v>
      </c>
      <c r="E22" s="418" t="s">
        <v>17</v>
      </c>
      <c r="F22" s="419">
        <v>6500</v>
      </c>
      <c r="G22" s="419">
        <v>3644</v>
      </c>
      <c r="H22" s="419">
        <v>2856</v>
      </c>
      <c r="I22" s="418" t="s">
        <v>17</v>
      </c>
    </row>
    <row r="23" spans="1:9" hidden="1">
      <c r="A23" s="345">
        <v>2</v>
      </c>
      <c r="B23" s="418" t="s">
        <v>48</v>
      </c>
      <c r="C23" s="418" t="s">
        <v>49</v>
      </c>
      <c r="D23" s="418">
        <v>0</v>
      </c>
      <c r="E23" s="418" t="s">
        <v>17</v>
      </c>
      <c r="F23" s="419">
        <v>25500</v>
      </c>
      <c r="G23" s="419">
        <v>6500</v>
      </c>
      <c r="H23" s="419">
        <v>19000</v>
      </c>
      <c r="I23" s="418" t="s">
        <v>17</v>
      </c>
    </row>
    <row r="24" spans="1:9" hidden="1">
      <c r="A24" s="345">
        <v>2</v>
      </c>
      <c r="B24" s="418" t="s">
        <v>50</v>
      </c>
      <c r="C24" s="418" t="s">
        <v>51</v>
      </c>
      <c r="D24" s="418">
        <v>0</v>
      </c>
      <c r="E24" s="418" t="s">
        <v>17</v>
      </c>
      <c r="F24" s="419">
        <v>6500</v>
      </c>
      <c r="G24" s="418">
        <v>0</v>
      </c>
      <c r="H24" s="419">
        <v>6500</v>
      </c>
      <c r="I24" s="418" t="s">
        <v>17</v>
      </c>
    </row>
    <row r="25" spans="1:9">
      <c r="A25" s="346">
        <v>1</v>
      </c>
      <c r="B25" s="415" t="s">
        <v>52</v>
      </c>
      <c r="C25" s="415" t="s">
        <v>53</v>
      </c>
      <c r="D25" s="416">
        <v>2572274.25</v>
      </c>
      <c r="E25" s="417" t="s">
        <v>17</v>
      </c>
      <c r="F25" s="416">
        <v>1096596</v>
      </c>
      <c r="G25" s="416">
        <v>1504450</v>
      </c>
      <c r="H25" s="416">
        <v>2164420.25</v>
      </c>
      <c r="I25" s="415" t="s">
        <v>17</v>
      </c>
    </row>
    <row r="26" spans="1:9" hidden="1">
      <c r="A26" s="345">
        <v>2</v>
      </c>
      <c r="B26" s="418" t="s">
        <v>54</v>
      </c>
      <c r="C26" s="418" t="s">
        <v>55</v>
      </c>
      <c r="D26" s="419">
        <v>2572274.25</v>
      </c>
      <c r="E26" s="418" t="s">
        <v>17</v>
      </c>
      <c r="F26" s="419">
        <v>1096596</v>
      </c>
      <c r="G26" s="419">
        <v>1504450</v>
      </c>
      <c r="H26" s="419">
        <v>2164420.25</v>
      </c>
      <c r="I26" s="418" t="s">
        <v>17</v>
      </c>
    </row>
    <row r="27" spans="1:9" hidden="1">
      <c r="A27" s="345">
        <v>2</v>
      </c>
      <c r="B27" s="418" t="s">
        <v>56</v>
      </c>
      <c r="C27" s="418" t="s">
        <v>57</v>
      </c>
      <c r="D27" s="419">
        <v>55000</v>
      </c>
      <c r="E27" s="418" t="s">
        <v>17</v>
      </c>
      <c r="F27" s="418">
        <v>0</v>
      </c>
      <c r="G27" s="418">
        <v>0</v>
      </c>
      <c r="H27" s="419">
        <v>55000</v>
      </c>
      <c r="I27" s="418" t="s">
        <v>17</v>
      </c>
    </row>
    <row r="28" spans="1:9" hidden="1">
      <c r="A28" s="345">
        <v>2</v>
      </c>
      <c r="B28" s="418" t="s">
        <v>58</v>
      </c>
      <c r="C28" s="418" t="s">
        <v>59</v>
      </c>
      <c r="D28" s="419">
        <v>76000</v>
      </c>
      <c r="E28" s="418" t="s">
        <v>17</v>
      </c>
      <c r="F28" s="418">
        <v>0</v>
      </c>
      <c r="G28" s="418">
        <v>0</v>
      </c>
      <c r="H28" s="419">
        <v>76000</v>
      </c>
      <c r="I28" s="418" t="s">
        <v>17</v>
      </c>
    </row>
    <row r="29" spans="1:9" hidden="1">
      <c r="A29" s="345">
        <v>2</v>
      </c>
      <c r="B29" s="418" t="s">
        <v>60</v>
      </c>
      <c r="C29" s="418" t="s">
        <v>61</v>
      </c>
      <c r="D29" s="419">
        <v>29000</v>
      </c>
      <c r="E29" s="418" t="s">
        <v>17</v>
      </c>
      <c r="F29" s="418">
        <v>0</v>
      </c>
      <c r="G29" s="418">
        <v>0</v>
      </c>
      <c r="H29" s="419">
        <v>29000</v>
      </c>
      <c r="I29" s="418" t="s">
        <v>17</v>
      </c>
    </row>
    <row r="30" spans="1:9" hidden="1">
      <c r="A30" s="345">
        <v>2</v>
      </c>
      <c r="B30" s="418" t="s">
        <v>62</v>
      </c>
      <c r="C30" s="418" t="s">
        <v>63</v>
      </c>
      <c r="D30" s="419">
        <v>26741</v>
      </c>
      <c r="E30" s="418" t="s">
        <v>17</v>
      </c>
      <c r="F30" s="418">
        <v>0</v>
      </c>
      <c r="G30" s="418">
        <v>0</v>
      </c>
      <c r="H30" s="419">
        <v>26741</v>
      </c>
      <c r="I30" s="418" t="s">
        <v>17</v>
      </c>
    </row>
    <row r="31" spans="1:9" hidden="1">
      <c r="A31" s="345">
        <v>2</v>
      </c>
      <c r="B31" s="418" t="s">
        <v>64</v>
      </c>
      <c r="C31" s="418" t="s">
        <v>65</v>
      </c>
      <c r="D31" s="419">
        <v>30000</v>
      </c>
      <c r="E31" s="418" t="s">
        <v>17</v>
      </c>
      <c r="F31" s="418">
        <v>0</v>
      </c>
      <c r="G31" s="418">
        <v>0</v>
      </c>
      <c r="H31" s="419">
        <v>30000</v>
      </c>
      <c r="I31" s="418" t="s">
        <v>17</v>
      </c>
    </row>
    <row r="32" spans="1:9" hidden="1">
      <c r="A32" s="345">
        <v>2</v>
      </c>
      <c r="B32" s="418" t="s">
        <v>66</v>
      </c>
      <c r="C32" s="418" t="s">
        <v>67</v>
      </c>
      <c r="D32" s="419">
        <v>2256</v>
      </c>
      <c r="E32" s="418" t="s">
        <v>17</v>
      </c>
      <c r="F32" s="418">
        <v>0</v>
      </c>
      <c r="G32" s="418">
        <v>0</v>
      </c>
      <c r="H32" s="419">
        <v>2256</v>
      </c>
      <c r="I32" s="418" t="s">
        <v>17</v>
      </c>
    </row>
    <row r="33" spans="1:9" hidden="1">
      <c r="A33" s="345">
        <v>2</v>
      </c>
      <c r="B33" s="418" t="s">
        <v>68</v>
      </c>
      <c r="C33" s="418" t="s">
        <v>69</v>
      </c>
      <c r="D33" s="419">
        <v>2410</v>
      </c>
      <c r="E33" s="418" t="s">
        <v>17</v>
      </c>
      <c r="F33" s="418">
        <v>0</v>
      </c>
      <c r="G33" s="418">
        <v>0</v>
      </c>
      <c r="H33" s="419">
        <v>2410</v>
      </c>
      <c r="I33" s="418" t="s">
        <v>17</v>
      </c>
    </row>
    <row r="34" spans="1:9" hidden="1">
      <c r="A34" s="345">
        <v>2</v>
      </c>
      <c r="B34" s="418" t="s">
        <v>70</v>
      </c>
      <c r="C34" s="418" t="s">
        <v>71</v>
      </c>
      <c r="D34" s="419">
        <v>9760</v>
      </c>
      <c r="E34" s="418" t="s">
        <v>17</v>
      </c>
      <c r="F34" s="418">
        <v>0</v>
      </c>
      <c r="G34" s="418">
        <v>0</v>
      </c>
      <c r="H34" s="419">
        <v>9760</v>
      </c>
      <c r="I34" s="418" t="s">
        <v>17</v>
      </c>
    </row>
    <row r="35" spans="1:9" hidden="1">
      <c r="A35" s="345">
        <v>2</v>
      </c>
      <c r="B35" s="418" t="s">
        <v>72</v>
      </c>
      <c r="C35" s="418" t="s">
        <v>73</v>
      </c>
      <c r="D35" s="419">
        <v>85000</v>
      </c>
      <c r="E35" s="418" t="s">
        <v>17</v>
      </c>
      <c r="F35" s="418">
        <v>0</v>
      </c>
      <c r="G35" s="418">
        <v>0</v>
      </c>
      <c r="H35" s="419">
        <v>85000</v>
      </c>
      <c r="I35" s="418" t="s">
        <v>17</v>
      </c>
    </row>
    <row r="36" spans="1:9" hidden="1">
      <c r="A36" s="345">
        <v>2</v>
      </c>
      <c r="B36" s="418" t="s">
        <v>74</v>
      </c>
      <c r="C36" s="418" t="s">
        <v>75</v>
      </c>
      <c r="D36" s="419">
        <v>220000</v>
      </c>
      <c r="E36" s="418" t="s">
        <v>17</v>
      </c>
      <c r="F36" s="418">
        <v>0</v>
      </c>
      <c r="G36" s="418">
        <v>0</v>
      </c>
      <c r="H36" s="419">
        <v>220000</v>
      </c>
      <c r="I36" s="418" t="s">
        <v>17</v>
      </c>
    </row>
    <row r="37" spans="1:9" hidden="1">
      <c r="A37" s="345">
        <v>2</v>
      </c>
      <c r="B37" s="418" t="s">
        <v>76</v>
      </c>
      <c r="C37" s="418" t="s">
        <v>77</v>
      </c>
      <c r="D37" s="419">
        <v>6054</v>
      </c>
      <c r="E37" s="418" t="s">
        <v>17</v>
      </c>
      <c r="F37" s="418">
        <v>0</v>
      </c>
      <c r="G37" s="418">
        <v>0</v>
      </c>
      <c r="H37" s="419">
        <v>6054</v>
      </c>
      <c r="I37" s="418" t="s">
        <v>17</v>
      </c>
    </row>
    <row r="38" spans="1:9" hidden="1">
      <c r="A38" s="345">
        <v>2</v>
      </c>
      <c r="B38" s="418" t="s">
        <v>78</v>
      </c>
      <c r="C38" s="418" t="s">
        <v>79</v>
      </c>
      <c r="D38" s="419">
        <v>50000</v>
      </c>
      <c r="E38" s="418" t="s">
        <v>17</v>
      </c>
      <c r="F38" s="418">
        <v>0</v>
      </c>
      <c r="G38" s="418">
        <v>0</v>
      </c>
      <c r="H38" s="419">
        <v>50000</v>
      </c>
      <c r="I38" s="418" t="s">
        <v>17</v>
      </c>
    </row>
    <row r="39" spans="1:9" hidden="1">
      <c r="A39" s="345">
        <v>2</v>
      </c>
      <c r="B39" s="418" t="s">
        <v>80</v>
      </c>
      <c r="C39" s="418" t="s">
        <v>81</v>
      </c>
      <c r="D39" s="419">
        <v>18000</v>
      </c>
      <c r="E39" s="418" t="s">
        <v>17</v>
      </c>
      <c r="F39" s="418">
        <v>0</v>
      </c>
      <c r="G39" s="418">
        <v>0</v>
      </c>
      <c r="H39" s="419">
        <v>18000</v>
      </c>
      <c r="I39" s="418" t="s">
        <v>17</v>
      </c>
    </row>
    <row r="40" spans="1:9" hidden="1">
      <c r="A40" s="345">
        <v>2</v>
      </c>
      <c r="B40" s="418" t="s">
        <v>82</v>
      </c>
      <c r="C40" s="418" t="s">
        <v>83</v>
      </c>
      <c r="D40" s="419">
        <v>100000</v>
      </c>
      <c r="E40" s="418" t="s">
        <v>17</v>
      </c>
      <c r="F40" s="418">
        <v>0</v>
      </c>
      <c r="G40" s="418">
        <v>0</v>
      </c>
      <c r="H40" s="419">
        <v>100000</v>
      </c>
      <c r="I40" s="418" t="s">
        <v>17</v>
      </c>
    </row>
    <row r="41" spans="1:9" hidden="1">
      <c r="A41" s="345">
        <v>2</v>
      </c>
      <c r="B41" s="418" t="s">
        <v>84</v>
      </c>
      <c r="C41" s="418" t="s">
        <v>85</v>
      </c>
      <c r="D41" s="419">
        <v>60000</v>
      </c>
      <c r="E41" s="418" t="s">
        <v>17</v>
      </c>
      <c r="F41" s="418">
        <v>0</v>
      </c>
      <c r="G41" s="418">
        <v>0</v>
      </c>
      <c r="H41" s="419">
        <v>60000</v>
      </c>
      <c r="I41" s="418" t="s">
        <v>17</v>
      </c>
    </row>
    <row r="42" spans="1:9" hidden="1">
      <c r="A42" s="345">
        <v>2</v>
      </c>
      <c r="B42" s="418" t="s">
        <v>86</v>
      </c>
      <c r="C42" s="418" t="s">
        <v>87</v>
      </c>
      <c r="D42" s="419">
        <v>45000</v>
      </c>
      <c r="E42" s="418" t="s">
        <v>17</v>
      </c>
      <c r="F42" s="418">
        <v>0</v>
      </c>
      <c r="G42" s="418">
        <v>0</v>
      </c>
      <c r="H42" s="419">
        <v>45000</v>
      </c>
      <c r="I42" s="418" t="s">
        <v>17</v>
      </c>
    </row>
    <row r="43" spans="1:9" hidden="1">
      <c r="A43" s="345">
        <v>2</v>
      </c>
      <c r="B43" s="418" t="s">
        <v>88</v>
      </c>
      <c r="C43" s="418" t="s">
        <v>89</v>
      </c>
      <c r="D43" s="419">
        <v>30172.41</v>
      </c>
      <c r="E43" s="418" t="s">
        <v>17</v>
      </c>
      <c r="F43" s="418">
        <v>0</v>
      </c>
      <c r="G43" s="418">
        <v>0</v>
      </c>
      <c r="H43" s="419">
        <v>30172.41</v>
      </c>
      <c r="I43" s="418" t="s">
        <v>17</v>
      </c>
    </row>
    <row r="44" spans="1:9" hidden="1">
      <c r="A44" s="345">
        <v>2</v>
      </c>
      <c r="B44" s="418" t="s">
        <v>90</v>
      </c>
      <c r="C44" s="418" t="s">
        <v>91</v>
      </c>
      <c r="D44" s="419">
        <v>51450</v>
      </c>
      <c r="E44" s="418" t="s">
        <v>17</v>
      </c>
      <c r="F44" s="418">
        <v>0</v>
      </c>
      <c r="G44" s="418">
        <v>0</v>
      </c>
      <c r="H44" s="419">
        <v>51450</v>
      </c>
      <c r="I44" s="418" t="s">
        <v>17</v>
      </c>
    </row>
    <row r="45" spans="1:9" hidden="1">
      <c r="A45" s="345">
        <v>2</v>
      </c>
      <c r="B45" s="418" t="s">
        <v>92</v>
      </c>
      <c r="C45" s="418" t="s">
        <v>93</v>
      </c>
      <c r="D45" s="419">
        <v>24000</v>
      </c>
      <c r="E45" s="418" t="s">
        <v>17</v>
      </c>
      <c r="F45" s="418">
        <v>0</v>
      </c>
      <c r="G45" s="418">
        <v>0</v>
      </c>
      <c r="H45" s="419">
        <v>24000</v>
      </c>
      <c r="I45" s="418" t="s">
        <v>17</v>
      </c>
    </row>
    <row r="46" spans="1:9" hidden="1">
      <c r="A46" s="345">
        <v>2</v>
      </c>
      <c r="B46" s="418" t="s">
        <v>94</v>
      </c>
      <c r="C46" s="418" t="s">
        <v>95</v>
      </c>
      <c r="D46" s="419">
        <v>20000</v>
      </c>
      <c r="E46" s="418" t="s">
        <v>17</v>
      </c>
      <c r="F46" s="418">
        <v>0</v>
      </c>
      <c r="G46" s="418">
        <v>0</v>
      </c>
      <c r="H46" s="419">
        <v>20000</v>
      </c>
      <c r="I46" s="418" t="s">
        <v>17</v>
      </c>
    </row>
    <row r="47" spans="1:9" hidden="1">
      <c r="A47" s="345">
        <v>2</v>
      </c>
      <c r="B47" s="418" t="s">
        <v>96</v>
      </c>
      <c r="C47" s="418" t="s">
        <v>97</v>
      </c>
      <c r="D47" s="419">
        <v>29000</v>
      </c>
      <c r="E47" s="418" t="s">
        <v>17</v>
      </c>
      <c r="F47" s="418">
        <v>0</v>
      </c>
      <c r="G47" s="418">
        <v>0</v>
      </c>
      <c r="H47" s="419">
        <v>29000</v>
      </c>
      <c r="I47" s="418" t="s">
        <v>17</v>
      </c>
    </row>
    <row r="48" spans="1:9" hidden="1">
      <c r="A48" s="345">
        <v>2</v>
      </c>
      <c r="B48" s="418" t="s">
        <v>98</v>
      </c>
      <c r="C48" s="418" t="s">
        <v>99</v>
      </c>
      <c r="D48" s="419">
        <v>839160.84</v>
      </c>
      <c r="E48" s="418" t="s">
        <v>17</v>
      </c>
      <c r="F48" s="418">
        <v>0</v>
      </c>
      <c r="G48" s="418">
        <v>0</v>
      </c>
      <c r="H48" s="419">
        <v>839160.84</v>
      </c>
      <c r="I48" s="418" t="s">
        <v>17</v>
      </c>
    </row>
    <row r="49" spans="1:9" hidden="1">
      <c r="A49" s="345">
        <v>2</v>
      </c>
      <c r="B49" s="418" t="s">
        <v>100</v>
      </c>
      <c r="C49" s="418" t="s">
        <v>101</v>
      </c>
      <c r="D49" s="418">
        <v>0</v>
      </c>
      <c r="E49" s="418" t="s">
        <v>17</v>
      </c>
      <c r="F49" s="419">
        <v>125000</v>
      </c>
      <c r="G49" s="419">
        <v>18380</v>
      </c>
      <c r="H49" s="419">
        <v>106620</v>
      </c>
      <c r="I49" s="418" t="s">
        <v>17</v>
      </c>
    </row>
    <row r="50" spans="1:9" hidden="1">
      <c r="A50" s="345">
        <v>2</v>
      </c>
      <c r="B50" s="418" t="s">
        <v>102</v>
      </c>
      <c r="C50" s="418" t="s">
        <v>103</v>
      </c>
      <c r="D50" s="418">
        <v>0</v>
      </c>
      <c r="E50" s="418" t="s">
        <v>17</v>
      </c>
      <c r="F50" s="419">
        <v>18380</v>
      </c>
      <c r="G50" s="418">
        <v>0</v>
      </c>
      <c r="H50" s="419">
        <v>18380</v>
      </c>
      <c r="I50" s="418" t="s">
        <v>17</v>
      </c>
    </row>
    <row r="51" spans="1:9" hidden="1">
      <c r="A51" s="345">
        <v>2</v>
      </c>
      <c r="B51" s="418" t="s">
        <v>104</v>
      </c>
      <c r="C51" s="418" t="s">
        <v>105</v>
      </c>
      <c r="D51" s="418">
        <v>0</v>
      </c>
      <c r="E51" s="418" t="s">
        <v>17</v>
      </c>
      <c r="F51" s="419">
        <v>80000</v>
      </c>
      <c r="G51" s="418">
        <v>0</v>
      </c>
      <c r="H51" s="419">
        <v>80000</v>
      </c>
      <c r="I51" s="418" t="s">
        <v>17</v>
      </c>
    </row>
    <row r="52" spans="1:9" hidden="1">
      <c r="A52" s="345">
        <v>2</v>
      </c>
      <c r="B52" s="418" t="s">
        <v>106</v>
      </c>
      <c r="C52" s="418" t="s">
        <v>107</v>
      </c>
      <c r="D52" s="418">
        <v>0</v>
      </c>
      <c r="E52" s="418" t="s">
        <v>17</v>
      </c>
      <c r="F52" s="419">
        <v>20000</v>
      </c>
      <c r="G52" s="418">
        <v>0</v>
      </c>
      <c r="H52" s="419">
        <v>20000</v>
      </c>
      <c r="I52" s="418" t="s">
        <v>17</v>
      </c>
    </row>
    <row r="53" spans="1:9" hidden="1">
      <c r="A53" s="345">
        <v>2</v>
      </c>
      <c r="B53" s="418" t="s">
        <v>108</v>
      </c>
      <c r="C53" s="418" t="s">
        <v>109</v>
      </c>
      <c r="D53" s="418">
        <v>0</v>
      </c>
      <c r="E53" s="418" t="s">
        <v>17</v>
      </c>
      <c r="F53" s="419">
        <v>130416</v>
      </c>
      <c r="G53" s="418">
        <v>0</v>
      </c>
      <c r="H53" s="419">
        <v>130416</v>
      </c>
      <c r="I53" s="418" t="s">
        <v>17</v>
      </c>
    </row>
    <row r="54" spans="1:9">
      <c r="A54" s="346">
        <v>1</v>
      </c>
      <c r="B54" s="415" t="s">
        <v>110</v>
      </c>
      <c r="C54" s="415" t="s">
        <v>111</v>
      </c>
      <c r="D54" s="416">
        <v>2082889.64</v>
      </c>
      <c r="E54" s="417" t="s">
        <v>17</v>
      </c>
      <c r="F54" s="416">
        <v>6379395.1399999997</v>
      </c>
      <c r="G54" s="416">
        <v>6963316.71</v>
      </c>
      <c r="H54" s="416">
        <v>1498968.07</v>
      </c>
      <c r="I54" s="415" t="s">
        <v>17</v>
      </c>
    </row>
    <row r="55" spans="1:9" hidden="1">
      <c r="A55" s="345">
        <v>2</v>
      </c>
      <c r="B55" s="418" t="s">
        <v>112</v>
      </c>
      <c r="C55" s="418" t="s">
        <v>113</v>
      </c>
      <c r="D55" s="419">
        <v>616457.99</v>
      </c>
      <c r="E55" s="418" t="s">
        <v>17</v>
      </c>
      <c r="F55" s="419">
        <v>4757325.5</v>
      </c>
      <c r="G55" s="419">
        <v>5274309.68</v>
      </c>
      <c r="H55" s="419">
        <v>99473.81</v>
      </c>
      <c r="I55" s="418" t="s">
        <v>17</v>
      </c>
    </row>
    <row r="56" spans="1:9" hidden="1">
      <c r="A56" s="345">
        <v>2</v>
      </c>
      <c r="B56" s="418" t="s">
        <v>114</v>
      </c>
      <c r="C56" s="418" t="s">
        <v>115</v>
      </c>
      <c r="D56" s="419">
        <v>7296.94</v>
      </c>
      <c r="E56" s="418" t="s">
        <v>17</v>
      </c>
      <c r="F56" s="419">
        <v>68128</v>
      </c>
      <c r="G56" s="419">
        <v>69954.94</v>
      </c>
      <c r="H56" s="419">
        <v>5470</v>
      </c>
      <c r="I56" s="418" t="s">
        <v>17</v>
      </c>
    </row>
    <row r="57" spans="1:9" hidden="1">
      <c r="A57" s="345">
        <v>2</v>
      </c>
      <c r="B57" s="418" t="s">
        <v>116</v>
      </c>
      <c r="C57" s="418" t="s">
        <v>117</v>
      </c>
      <c r="D57" s="419">
        <v>20000</v>
      </c>
      <c r="E57" s="418" t="s">
        <v>17</v>
      </c>
      <c r="F57" s="418">
        <v>0</v>
      </c>
      <c r="G57" s="418">
        <v>0</v>
      </c>
      <c r="H57" s="419">
        <v>20000</v>
      </c>
      <c r="I57" s="418" t="s">
        <v>17</v>
      </c>
    </row>
    <row r="58" spans="1:9" hidden="1">
      <c r="A58" s="345">
        <v>2</v>
      </c>
      <c r="B58" s="418" t="s">
        <v>118</v>
      </c>
      <c r="C58" s="418" t="s">
        <v>119</v>
      </c>
      <c r="D58" s="419">
        <v>30943.51</v>
      </c>
      <c r="E58" s="418" t="s">
        <v>17</v>
      </c>
      <c r="F58" s="419">
        <v>52982</v>
      </c>
      <c r="G58" s="419">
        <v>55884.62</v>
      </c>
      <c r="H58" s="419">
        <v>28040.89</v>
      </c>
      <c r="I58" s="418" t="s">
        <v>17</v>
      </c>
    </row>
    <row r="59" spans="1:9" hidden="1">
      <c r="A59" s="345">
        <v>2</v>
      </c>
      <c r="B59" s="418" t="s">
        <v>120</v>
      </c>
      <c r="C59" s="418" t="s">
        <v>121</v>
      </c>
      <c r="D59" s="419">
        <v>48361.48</v>
      </c>
      <c r="E59" s="418" t="s">
        <v>17</v>
      </c>
      <c r="F59" s="418">
        <v>0</v>
      </c>
      <c r="G59" s="419">
        <v>30000</v>
      </c>
      <c r="H59" s="419">
        <v>18361.48</v>
      </c>
      <c r="I59" s="418" t="s">
        <v>17</v>
      </c>
    </row>
    <row r="60" spans="1:9" hidden="1">
      <c r="A60" s="345">
        <v>2</v>
      </c>
      <c r="B60" s="418" t="s">
        <v>122</v>
      </c>
      <c r="C60" s="418" t="s">
        <v>123</v>
      </c>
      <c r="D60" s="419">
        <v>18555.599999999999</v>
      </c>
      <c r="E60" s="418" t="s">
        <v>17</v>
      </c>
      <c r="F60" s="419">
        <v>23950</v>
      </c>
      <c r="G60" s="419">
        <v>34864</v>
      </c>
      <c r="H60" s="419">
        <v>7641.6</v>
      </c>
      <c r="I60" s="418" t="s">
        <v>17</v>
      </c>
    </row>
    <row r="61" spans="1:9" hidden="1">
      <c r="A61" s="345">
        <v>2</v>
      </c>
      <c r="B61" s="418" t="s">
        <v>124</v>
      </c>
      <c r="C61" s="418" t="s">
        <v>125</v>
      </c>
      <c r="D61" s="419">
        <v>3048.71</v>
      </c>
      <c r="E61" s="418" t="s">
        <v>17</v>
      </c>
      <c r="F61" s="419">
        <v>2438</v>
      </c>
      <c r="G61" s="419">
        <v>2438.9299999999998</v>
      </c>
      <c r="H61" s="419">
        <v>3047.78</v>
      </c>
      <c r="I61" s="418" t="s">
        <v>17</v>
      </c>
    </row>
    <row r="62" spans="1:9" hidden="1">
      <c r="A62" s="345">
        <v>2</v>
      </c>
      <c r="B62" s="418" t="s">
        <v>126</v>
      </c>
      <c r="C62" s="418" t="s">
        <v>127</v>
      </c>
      <c r="D62" s="419">
        <v>3933.99</v>
      </c>
      <c r="E62" s="418" t="s">
        <v>17</v>
      </c>
      <c r="F62" s="419">
        <v>4086.77</v>
      </c>
      <c r="G62" s="419">
        <v>5259.53</v>
      </c>
      <c r="H62" s="419">
        <v>2761.23</v>
      </c>
      <c r="I62" s="418" t="s">
        <v>17</v>
      </c>
    </row>
    <row r="63" spans="1:9" hidden="1">
      <c r="A63" s="345">
        <v>2</v>
      </c>
      <c r="B63" s="418" t="s">
        <v>128</v>
      </c>
      <c r="C63" s="418" t="s">
        <v>129</v>
      </c>
      <c r="D63" s="419">
        <v>14087.04</v>
      </c>
      <c r="E63" s="418" t="s">
        <v>17</v>
      </c>
      <c r="F63" s="419">
        <v>1828</v>
      </c>
      <c r="G63" s="419">
        <v>9034</v>
      </c>
      <c r="H63" s="419">
        <v>6881.04</v>
      </c>
      <c r="I63" s="418" t="s">
        <v>17</v>
      </c>
    </row>
    <row r="64" spans="1:9" hidden="1">
      <c r="A64" s="345">
        <v>2</v>
      </c>
      <c r="B64" s="418" t="s">
        <v>130</v>
      </c>
      <c r="C64" s="418" t="s">
        <v>131</v>
      </c>
      <c r="D64" s="418">
        <v>0</v>
      </c>
      <c r="E64" s="418" t="s">
        <v>17</v>
      </c>
      <c r="F64" s="419">
        <v>9000</v>
      </c>
      <c r="G64" s="419">
        <v>1775.01</v>
      </c>
      <c r="H64" s="419">
        <v>7224.99</v>
      </c>
      <c r="I64" s="418" t="s">
        <v>17</v>
      </c>
    </row>
    <row r="65" spans="1:10" hidden="1">
      <c r="A65" s="345">
        <v>2</v>
      </c>
      <c r="B65" s="418" t="s">
        <v>132</v>
      </c>
      <c r="C65" s="418" t="s">
        <v>133</v>
      </c>
      <c r="D65" s="418">
        <v>0</v>
      </c>
      <c r="E65" s="418" t="s">
        <v>17</v>
      </c>
      <c r="F65" s="419">
        <v>1544.8</v>
      </c>
      <c r="G65" s="419">
        <v>1500</v>
      </c>
      <c r="H65" s="418">
        <v>44.8</v>
      </c>
      <c r="I65" s="418" t="s">
        <v>17</v>
      </c>
    </row>
    <row r="66" spans="1:10" hidden="1">
      <c r="A66" s="345">
        <v>2</v>
      </c>
      <c r="B66" s="418" t="s">
        <v>134</v>
      </c>
      <c r="C66" s="418" t="s">
        <v>135</v>
      </c>
      <c r="D66" s="419">
        <v>1466431.65</v>
      </c>
      <c r="E66" s="418" t="s">
        <v>17</v>
      </c>
      <c r="F66" s="419">
        <v>1622069.64</v>
      </c>
      <c r="G66" s="419">
        <v>1689007.03</v>
      </c>
      <c r="H66" s="419">
        <v>1399494.26</v>
      </c>
      <c r="I66" s="418" t="s">
        <v>17</v>
      </c>
    </row>
    <row r="67" spans="1:10" hidden="1">
      <c r="A67" s="345">
        <v>2</v>
      </c>
      <c r="B67" s="418" t="s">
        <v>136</v>
      </c>
      <c r="C67" s="418" t="s">
        <v>137</v>
      </c>
      <c r="D67" s="419">
        <v>1385010.07</v>
      </c>
      <c r="E67" s="418" t="s">
        <v>17</v>
      </c>
      <c r="F67" s="418">
        <v>0</v>
      </c>
      <c r="G67" s="418">
        <v>0</v>
      </c>
      <c r="H67" s="419">
        <v>1385010.07</v>
      </c>
      <c r="I67" s="418" t="s">
        <v>17</v>
      </c>
    </row>
    <row r="68" spans="1:10" hidden="1">
      <c r="A68" s="345">
        <v>2</v>
      </c>
      <c r="B68" s="418" t="s">
        <v>138</v>
      </c>
      <c r="C68" s="418" t="s">
        <v>139</v>
      </c>
      <c r="D68" s="419">
        <v>4200</v>
      </c>
      <c r="E68" s="418" t="s">
        <v>17</v>
      </c>
      <c r="F68" s="418">
        <v>0</v>
      </c>
      <c r="G68" s="419">
        <v>4176</v>
      </c>
      <c r="H68" s="418">
        <v>24</v>
      </c>
      <c r="I68" s="418" t="s">
        <v>17</v>
      </c>
    </row>
    <row r="69" spans="1:10" hidden="1">
      <c r="A69" s="345">
        <v>2</v>
      </c>
      <c r="B69" s="418" t="s">
        <v>140</v>
      </c>
      <c r="C69" s="418" t="s">
        <v>141</v>
      </c>
      <c r="D69" s="418">
        <v>0</v>
      </c>
      <c r="E69" s="418" t="s">
        <v>17</v>
      </c>
      <c r="F69" s="418">
        <v>187.29</v>
      </c>
      <c r="G69" s="418">
        <v>0</v>
      </c>
      <c r="H69" s="418">
        <v>187.29</v>
      </c>
      <c r="I69" s="418" t="s">
        <v>17</v>
      </c>
    </row>
    <row r="70" spans="1:10" hidden="1">
      <c r="A70" s="345">
        <v>2</v>
      </c>
      <c r="B70" s="418" t="s">
        <v>142</v>
      </c>
      <c r="C70" s="418" t="s">
        <v>143</v>
      </c>
      <c r="D70" s="418">
        <v>0</v>
      </c>
      <c r="E70" s="418" t="s">
        <v>17</v>
      </c>
      <c r="F70" s="419">
        <v>10587</v>
      </c>
      <c r="G70" s="418">
        <v>0</v>
      </c>
      <c r="H70" s="419">
        <v>10587</v>
      </c>
      <c r="I70" s="418" t="s">
        <v>17</v>
      </c>
    </row>
    <row r="71" spans="1:10" hidden="1">
      <c r="A71" s="345">
        <v>2</v>
      </c>
      <c r="B71" s="418" t="s">
        <v>144</v>
      </c>
      <c r="C71" s="418" t="s">
        <v>145</v>
      </c>
      <c r="D71" s="418">
        <v>0</v>
      </c>
      <c r="E71" s="418" t="s">
        <v>17</v>
      </c>
      <c r="F71" s="419">
        <v>49100.74</v>
      </c>
      <c r="G71" s="419">
        <v>45414.84</v>
      </c>
      <c r="H71" s="419">
        <v>3685.9</v>
      </c>
      <c r="I71" s="418" t="s">
        <v>17</v>
      </c>
    </row>
    <row r="72" spans="1:10">
      <c r="A72" s="346">
        <v>1</v>
      </c>
      <c r="B72" s="415" t="s">
        <v>146</v>
      </c>
      <c r="C72" s="415" t="s">
        <v>147</v>
      </c>
      <c r="D72" s="416">
        <v>359858.27</v>
      </c>
      <c r="E72" s="417" t="s">
        <v>17</v>
      </c>
      <c r="F72" s="416">
        <v>487200</v>
      </c>
      <c r="G72" s="416">
        <v>35058.269999999997</v>
      </c>
      <c r="H72" s="416">
        <v>812000</v>
      </c>
      <c r="I72" s="415" t="s">
        <v>17</v>
      </c>
    </row>
    <row r="73" spans="1:10">
      <c r="A73" s="345">
        <v>2</v>
      </c>
      <c r="B73" s="418" t="s">
        <v>148</v>
      </c>
      <c r="C73" s="418" t="s">
        <v>149</v>
      </c>
      <c r="D73" s="419">
        <v>324800</v>
      </c>
      <c r="E73" s="418" t="s">
        <v>17</v>
      </c>
      <c r="F73" s="419">
        <v>487200</v>
      </c>
      <c r="G73" s="418">
        <v>0</v>
      </c>
      <c r="H73" s="419">
        <v>812000</v>
      </c>
      <c r="I73" s="418" t="s">
        <v>17</v>
      </c>
    </row>
    <row r="74" spans="1:10">
      <c r="A74" s="346">
        <v>1</v>
      </c>
      <c r="B74" s="415" t="s">
        <v>150</v>
      </c>
      <c r="C74" s="415" t="s">
        <v>151</v>
      </c>
      <c r="D74" s="420">
        <f>SUM(D75:D87)</f>
        <v>196939236.74000001</v>
      </c>
      <c r="E74" s="415" t="s">
        <v>17</v>
      </c>
      <c r="F74" s="420">
        <f t="shared" ref="F74:H74" si="0">SUM(F75:F87)</f>
        <v>-103570915.31999999</v>
      </c>
      <c r="G74" s="415">
        <f t="shared" si="0"/>
        <v>0</v>
      </c>
      <c r="H74" s="420">
        <f t="shared" si="0"/>
        <v>93368321.420000002</v>
      </c>
      <c r="I74" s="415" t="s">
        <v>17</v>
      </c>
    </row>
    <row r="75" spans="1:10">
      <c r="A75" s="345">
        <v>2</v>
      </c>
      <c r="B75" s="418" t="s">
        <v>152</v>
      </c>
      <c r="C75" s="418" t="s">
        <v>153</v>
      </c>
      <c r="D75" s="419">
        <v>5849345.29</v>
      </c>
      <c r="E75" s="418" t="s">
        <v>17</v>
      </c>
      <c r="F75" s="419">
        <v>1126791.3</v>
      </c>
      <c r="G75" s="418">
        <v>0</v>
      </c>
      <c r="H75" s="419">
        <v>6976136.5899999999</v>
      </c>
      <c r="I75" s="418" t="s">
        <v>17</v>
      </c>
      <c r="J75" s="124">
        <f>SUM(F75:F86)</f>
        <v>7270619.2000000011</v>
      </c>
    </row>
    <row r="76" spans="1:10">
      <c r="A76" s="345">
        <v>2</v>
      </c>
      <c r="B76" s="418" t="s">
        <v>154</v>
      </c>
      <c r="C76" s="418" t="s">
        <v>155</v>
      </c>
      <c r="D76" s="419">
        <v>83148.800000000003</v>
      </c>
      <c r="E76" s="418" t="s">
        <v>17</v>
      </c>
      <c r="F76" s="418">
        <v>0</v>
      </c>
      <c r="G76" s="418">
        <v>0</v>
      </c>
      <c r="H76" s="419">
        <v>83148.800000000003</v>
      </c>
      <c r="I76" s="418" t="s">
        <v>17</v>
      </c>
    </row>
    <row r="77" spans="1:10">
      <c r="A77" s="345">
        <v>2</v>
      </c>
      <c r="B77" s="418" t="s">
        <v>156</v>
      </c>
      <c r="C77" s="418" t="s">
        <v>157</v>
      </c>
      <c r="D77" s="419">
        <v>69145436.799999997</v>
      </c>
      <c r="E77" s="418" t="s">
        <v>17</v>
      </c>
      <c r="F77" s="419">
        <v>2265647.63</v>
      </c>
      <c r="G77" s="418">
        <v>0</v>
      </c>
      <c r="H77" s="419">
        <v>71411084.430000007</v>
      </c>
      <c r="I77" s="418" t="s">
        <v>17</v>
      </c>
    </row>
    <row r="78" spans="1:10">
      <c r="A78" s="345">
        <v>2</v>
      </c>
      <c r="B78" s="418" t="s">
        <v>158</v>
      </c>
      <c r="C78" s="418" t="s">
        <v>159</v>
      </c>
      <c r="D78" s="419">
        <v>526703.68000000005</v>
      </c>
      <c r="E78" s="418" t="s">
        <v>17</v>
      </c>
      <c r="F78" s="419">
        <v>109427.45</v>
      </c>
      <c r="G78" s="418">
        <v>0</v>
      </c>
      <c r="H78" s="419">
        <v>636131.13</v>
      </c>
      <c r="I78" s="418" t="s">
        <v>17</v>
      </c>
    </row>
    <row r="79" spans="1:10">
      <c r="A79" s="345">
        <v>2</v>
      </c>
      <c r="B79" s="418" t="s">
        <v>160</v>
      </c>
      <c r="C79" s="418" t="s">
        <v>161</v>
      </c>
      <c r="D79" s="419">
        <v>1350879.06</v>
      </c>
      <c r="E79" s="418" t="s">
        <v>17</v>
      </c>
      <c r="F79" s="419">
        <v>159802.41</v>
      </c>
      <c r="G79" s="418">
        <v>0</v>
      </c>
      <c r="H79" s="419">
        <v>1510681.47</v>
      </c>
      <c r="I79" s="418" t="s">
        <v>17</v>
      </c>
    </row>
    <row r="80" spans="1:10">
      <c r="A80" s="345">
        <v>2</v>
      </c>
      <c r="B80" s="418" t="s">
        <v>162</v>
      </c>
      <c r="C80" s="418" t="s">
        <v>163</v>
      </c>
      <c r="D80" s="419">
        <v>213955.04</v>
      </c>
      <c r="E80" s="418" t="s">
        <v>17</v>
      </c>
      <c r="F80" s="419">
        <v>438264.24</v>
      </c>
      <c r="G80" s="418">
        <v>0</v>
      </c>
      <c r="H80" s="419">
        <v>652219.28</v>
      </c>
      <c r="I80" s="418" t="s">
        <v>17</v>
      </c>
    </row>
    <row r="81" spans="1:10">
      <c r="A81" s="345">
        <v>2</v>
      </c>
      <c r="B81" s="418" t="s">
        <v>164</v>
      </c>
      <c r="C81" s="418" t="s">
        <v>165</v>
      </c>
      <c r="D81" s="419">
        <v>7498493.9900000002</v>
      </c>
      <c r="E81" s="418" t="s">
        <v>17</v>
      </c>
      <c r="F81" s="418">
        <v>0</v>
      </c>
      <c r="G81" s="418">
        <v>0</v>
      </c>
      <c r="H81" s="419">
        <v>7498493.9900000002</v>
      </c>
      <c r="I81" s="418" t="s">
        <v>17</v>
      </c>
    </row>
    <row r="82" spans="1:10">
      <c r="A82" s="345">
        <v>2</v>
      </c>
      <c r="B82" s="418" t="s">
        <v>166</v>
      </c>
      <c r="C82" s="418" t="s">
        <v>167</v>
      </c>
      <c r="D82" s="418">
        <v>0</v>
      </c>
      <c r="E82" s="418" t="s">
        <v>17</v>
      </c>
      <c r="F82" s="419">
        <v>1099970</v>
      </c>
      <c r="G82" s="418">
        <v>0</v>
      </c>
      <c r="H82" s="419">
        <v>1099970</v>
      </c>
      <c r="I82" s="418" t="s">
        <v>17</v>
      </c>
    </row>
    <row r="83" spans="1:10">
      <c r="A83" s="345">
        <v>2</v>
      </c>
      <c r="B83" s="418" t="s">
        <v>168</v>
      </c>
      <c r="C83" s="418" t="s">
        <v>169</v>
      </c>
      <c r="D83" s="419">
        <v>607370.64</v>
      </c>
      <c r="E83" s="418" t="s">
        <v>17</v>
      </c>
      <c r="F83" s="419">
        <v>589864.65</v>
      </c>
      <c r="G83" s="418">
        <v>0</v>
      </c>
      <c r="H83" s="419">
        <v>1197235.29</v>
      </c>
      <c r="I83" s="418" t="s">
        <v>17</v>
      </c>
    </row>
    <row r="84" spans="1:10">
      <c r="A84" s="345">
        <v>2</v>
      </c>
      <c r="B84" s="418" t="s">
        <v>170</v>
      </c>
      <c r="C84" s="418" t="s">
        <v>171</v>
      </c>
      <c r="D84" s="419">
        <v>374014.13</v>
      </c>
      <c r="E84" s="418" t="s">
        <v>17</v>
      </c>
      <c r="F84" s="418">
        <v>0</v>
      </c>
      <c r="G84" s="418">
        <v>0</v>
      </c>
      <c r="H84" s="419">
        <v>374014.13</v>
      </c>
      <c r="I84" s="418" t="s">
        <v>17</v>
      </c>
    </row>
    <row r="85" spans="1:10">
      <c r="A85" s="345">
        <v>2</v>
      </c>
      <c r="B85" s="418" t="s">
        <v>172</v>
      </c>
      <c r="C85" s="418" t="s">
        <v>173</v>
      </c>
      <c r="D85" s="419">
        <v>67860</v>
      </c>
      <c r="E85" s="418" t="s">
        <v>17</v>
      </c>
      <c r="F85" s="419">
        <v>835311.52</v>
      </c>
      <c r="G85" s="418">
        <v>0</v>
      </c>
      <c r="H85" s="419">
        <v>903171.52</v>
      </c>
      <c r="I85" s="418" t="s">
        <v>17</v>
      </c>
    </row>
    <row r="86" spans="1:10">
      <c r="A86" s="345">
        <v>2</v>
      </c>
      <c r="B86" s="418" t="s">
        <v>174</v>
      </c>
      <c r="C86" s="418" t="s">
        <v>175</v>
      </c>
      <c r="D86" s="418">
        <v>0</v>
      </c>
      <c r="E86" s="418" t="s">
        <v>17</v>
      </c>
      <c r="F86" s="419">
        <v>645540</v>
      </c>
      <c r="G86" s="418">
        <v>0</v>
      </c>
      <c r="H86" s="419">
        <v>645540</v>
      </c>
      <c r="I86" s="418" t="s">
        <v>17</v>
      </c>
    </row>
    <row r="87" spans="1:10">
      <c r="A87" s="345">
        <v>2</v>
      </c>
      <c r="B87" s="418" t="s">
        <v>176</v>
      </c>
      <c r="C87" s="418" t="s">
        <v>177</v>
      </c>
      <c r="D87" s="419">
        <v>111222029.31</v>
      </c>
      <c r="E87" s="418" t="s">
        <v>17</v>
      </c>
      <c r="F87" s="419">
        <v>-110841534.52</v>
      </c>
      <c r="G87" s="418">
        <v>0</v>
      </c>
      <c r="H87" s="419">
        <v>380494.79</v>
      </c>
      <c r="I87" s="418" t="s">
        <v>17</v>
      </c>
    </row>
    <row r="88" spans="1:10">
      <c r="A88" s="346">
        <v>1</v>
      </c>
      <c r="B88" s="421" t="s">
        <v>178</v>
      </c>
      <c r="C88" s="421" t="s">
        <v>178</v>
      </c>
      <c r="D88" s="420">
        <f>SUM(D89:D90)</f>
        <v>9136942.0899999999</v>
      </c>
      <c r="E88" s="415">
        <f t="shared" ref="E88:H88" si="1">SUM(E89:E90)</f>
        <v>0</v>
      </c>
      <c r="F88" s="415">
        <f t="shared" si="1"/>
        <v>272307.99</v>
      </c>
      <c r="G88" s="415">
        <f t="shared" si="1"/>
        <v>0</v>
      </c>
      <c r="H88" s="415">
        <f t="shared" si="1"/>
        <v>9409250.0800000001</v>
      </c>
      <c r="I88" s="421" t="s">
        <v>178</v>
      </c>
    </row>
    <row r="89" spans="1:10">
      <c r="A89" s="345">
        <v>2</v>
      </c>
      <c r="B89" s="418" t="s">
        <v>179</v>
      </c>
      <c r="C89" s="418" t="s">
        <v>180</v>
      </c>
      <c r="D89" s="419">
        <v>9096342.0899999999</v>
      </c>
      <c r="E89" s="418" t="s">
        <v>17</v>
      </c>
      <c r="F89" s="419">
        <v>229680.31</v>
      </c>
      <c r="G89" s="418">
        <v>0</v>
      </c>
      <c r="H89" s="419">
        <v>9326022.4000000004</v>
      </c>
      <c r="I89" s="418" t="s">
        <v>17</v>
      </c>
      <c r="J89" s="124">
        <f>+F89+F90</f>
        <v>272307.99</v>
      </c>
    </row>
    <row r="90" spans="1:10">
      <c r="A90" s="345">
        <v>2</v>
      </c>
      <c r="B90" s="418" t="s">
        <v>181</v>
      </c>
      <c r="C90" s="418" t="s">
        <v>182</v>
      </c>
      <c r="D90" s="419">
        <v>40600</v>
      </c>
      <c r="E90" s="418" t="s">
        <v>17</v>
      </c>
      <c r="F90" s="419">
        <v>42627.68</v>
      </c>
      <c r="G90" s="418">
        <v>0</v>
      </c>
      <c r="H90" s="419">
        <v>83227.679999999993</v>
      </c>
      <c r="I90" s="418" t="s">
        <v>17</v>
      </c>
      <c r="J90" s="124">
        <f>+J89+J75</f>
        <v>7542927.1900000013</v>
      </c>
    </row>
    <row r="91" spans="1:10" s="348" customFormat="1">
      <c r="A91" s="349">
        <v>1</v>
      </c>
      <c r="B91" s="415" t="s">
        <v>178</v>
      </c>
      <c r="C91" s="415" t="s">
        <v>178</v>
      </c>
      <c r="D91" s="415">
        <f>SUM(D92:D105)</f>
        <v>-6832815.8900000006</v>
      </c>
      <c r="E91" s="422">
        <f t="shared" ref="E91:I91" si="2">SUM(E92:E105)</f>
        <v>181394462.97999996</v>
      </c>
      <c r="F91" s="422">
        <f t="shared" si="2"/>
        <v>110841534.52</v>
      </c>
      <c r="G91" s="422">
        <f t="shared" si="2"/>
        <v>0</v>
      </c>
      <c r="H91" s="422">
        <f t="shared" si="2"/>
        <v>-6832815.8900000006</v>
      </c>
      <c r="I91" s="422">
        <f t="shared" si="2"/>
        <v>70552928.459999993</v>
      </c>
      <c r="J91" s="122"/>
    </row>
    <row r="92" spans="1:10">
      <c r="A92" s="345">
        <v>2</v>
      </c>
      <c r="B92" s="418" t="s">
        <v>183</v>
      </c>
      <c r="C92" s="418" t="s">
        <v>184</v>
      </c>
      <c r="D92" s="418" t="s">
        <v>17</v>
      </c>
      <c r="E92" s="419">
        <v>3736485.47</v>
      </c>
      <c r="F92" s="418">
        <v>0</v>
      </c>
      <c r="G92" s="418">
        <v>0</v>
      </c>
      <c r="H92" s="418" t="s">
        <v>17</v>
      </c>
      <c r="I92" s="419">
        <v>3736485.47</v>
      </c>
    </row>
    <row r="93" spans="1:10">
      <c r="A93" s="345">
        <v>2</v>
      </c>
      <c r="B93" s="418" t="s">
        <v>185</v>
      </c>
      <c r="C93" s="418" t="s">
        <v>186</v>
      </c>
      <c r="D93" s="418" t="s">
        <v>17</v>
      </c>
      <c r="E93" s="419">
        <v>61546991</v>
      </c>
      <c r="F93" s="418">
        <v>0</v>
      </c>
      <c r="G93" s="418">
        <v>0</v>
      </c>
      <c r="H93" s="418" t="s">
        <v>17</v>
      </c>
      <c r="I93" s="419">
        <v>61546991</v>
      </c>
    </row>
    <row r="94" spans="1:10">
      <c r="A94" s="345">
        <v>2</v>
      </c>
      <c r="B94" s="418" t="s">
        <v>187</v>
      </c>
      <c r="C94" s="418" t="s">
        <v>188</v>
      </c>
      <c r="D94" s="418" t="s">
        <v>17</v>
      </c>
      <c r="E94" s="419">
        <v>36690100.030000001</v>
      </c>
      <c r="F94" s="418">
        <v>0</v>
      </c>
      <c r="G94" s="418">
        <v>0</v>
      </c>
      <c r="H94" s="418" t="s">
        <v>17</v>
      </c>
      <c r="I94" s="419">
        <v>36690100.030000001</v>
      </c>
    </row>
    <row r="95" spans="1:10">
      <c r="A95" s="345">
        <v>2</v>
      </c>
      <c r="B95" s="418" t="s">
        <v>189</v>
      </c>
      <c r="C95" s="418" t="s">
        <v>190</v>
      </c>
      <c r="D95" s="418" t="s">
        <v>17</v>
      </c>
      <c r="E95" s="419">
        <v>726560.53</v>
      </c>
      <c r="F95" s="418">
        <v>0</v>
      </c>
      <c r="G95" s="418">
        <v>0</v>
      </c>
      <c r="H95" s="418" t="s">
        <v>17</v>
      </c>
      <c r="I95" s="419">
        <v>726560.53</v>
      </c>
    </row>
    <row r="96" spans="1:10">
      <c r="A96" s="345">
        <v>2</v>
      </c>
      <c r="B96" s="418" t="s">
        <v>191</v>
      </c>
      <c r="C96" s="418" t="s">
        <v>192</v>
      </c>
      <c r="D96" s="342">
        <v>-8338.74</v>
      </c>
      <c r="E96" s="418" t="s">
        <v>17</v>
      </c>
      <c r="F96" s="418">
        <v>0</v>
      </c>
      <c r="G96" s="418">
        <v>0</v>
      </c>
      <c r="H96" s="342">
        <v>-8338.74</v>
      </c>
      <c r="I96" s="418" t="s">
        <v>17</v>
      </c>
    </row>
    <row r="97" spans="1:9">
      <c r="A97" s="345">
        <v>2</v>
      </c>
      <c r="B97" s="418" t="s">
        <v>193</v>
      </c>
      <c r="C97" s="418" t="s">
        <v>194</v>
      </c>
      <c r="D97" s="418" t="s">
        <v>17</v>
      </c>
      <c r="E97" s="419">
        <v>4201352.99</v>
      </c>
      <c r="F97" s="418">
        <v>0</v>
      </c>
      <c r="G97" s="418">
        <v>0</v>
      </c>
      <c r="H97" s="418" t="s">
        <v>17</v>
      </c>
      <c r="I97" s="419">
        <v>4201352.99</v>
      </c>
    </row>
    <row r="98" spans="1:9">
      <c r="A98" s="345">
        <v>2</v>
      </c>
      <c r="B98" s="418" t="s">
        <v>195</v>
      </c>
      <c r="C98" s="418" t="s">
        <v>196</v>
      </c>
      <c r="D98" s="418" t="s">
        <v>17</v>
      </c>
      <c r="E98" s="419">
        <v>178087.97</v>
      </c>
      <c r="F98" s="418">
        <v>0</v>
      </c>
      <c r="G98" s="418">
        <v>0</v>
      </c>
      <c r="H98" s="418" t="s">
        <v>17</v>
      </c>
      <c r="I98" s="419">
        <v>178087.97</v>
      </c>
    </row>
    <row r="99" spans="1:9">
      <c r="A99" s="345">
        <v>2</v>
      </c>
      <c r="B99" s="418" t="s">
        <v>197</v>
      </c>
      <c r="C99" s="418" t="s">
        <v>198</v>
      </c>
      <c r="D99" s="418" t="s">
        <v>17</v>
      </c>
      <c r="E99" s="419">
        <v>347656.13</v>
      </c>
      <c r="F99" s="418">
        <v>0</v>
      </c>
      <c r="G99" s="418">
        <v>0</v>
      </c>
      <c r="H99" s="418" t="s">
        <v>17</v>
      </c>
      <c r="I99" s="419">
        <v>347656.13</v>
      </c>
    </row>
    <row r="100" spans="1:9">
      <c r="A100" s="345">
        <v>2</v>
      </c>
      <c r="B100" s="418" t="s">
        <v>199</v>
      </c>
      <c r="C100" s="418" t="s">
        <v>200</v>
      </c>
      <c r="D100" s="418" t="s">
        <v>17</v>
      </c>
      <c r="E100" s="419">
        <v>73175012.469999999</v>
      </c>
      <c r="F100" s="419">
        <v>110841534.52</v>
      </c>
      <c r="G100" s="418">
        <v>0</v>
      </c>
      <c r="H100" s="418" t="s">
        <v>17</v>
      </c>
      <c r="I100" s="342">
        <v>-37666522.049999997</v>
      </c>
    </row>
    <row r="101" spans="1:9">
      <c r="A101" s="345">
        <v>2</v>
      </c>
      <c r="B101" s="418" t="s">
        <v>201</v>
      </c>
      <c r="C101" s="418" t="s">
        <v>177</v>
      </c>
      <c r="D101" s="418" t="s">
        <v>17</v>
      </c>
      <c r="E101" s="419">
        <v>3075</v>
      </c>
      <c r="F101" s="418">
        <v>0</v>
      </c>
      <c r="G101" s="418">
        <v>0</v>
      </c>
      <c r="H101" s="418" t="s">
        <v>17</v>
      </c>
      <c r="I101" s="419">
        <v>3075</v>
      </c>
    </row>
    <row r="102" spans="1:9">
      <c r="A102" s="345">
        <v>2</v>
      </c>
      <c r="B102" s="418" t="s">
        <v>202</v>
      </c>
      <c r="C102" s="418" t="s">
        <v>203</v>
      </c>
      <c r="D102" s="342">
        <v>-7611588.54</v>
      </c>
      <c r="E102" s="418" t="s">
        <v>17</v>
      </c>
      <c r="F102" s="418">
        <v>0</v>
      </c>
      <c r="G102" s="418">
        <v>0</v>
      </c>
      <c r="H102" s="342">
        <v>-7611588.54</v>
      </c>
      <c r="I102" s="418" t="s">
        <v>17</v>
      </c>
    </row>
    <row r="103" spans="1:9">
      <c r="A103" s="345">
        <v>2</v>
      </c>
      <c r="B103" s="418" t="s">
        <v>204</v>
      </c>
      <c r="C103" s="418" t="s">
        <v>205</v>
      </c>
      <c r="D103" s="342">
        <v>-2030</v>
      </c>
      <c r="E103" s="418" t="s">
        <v>17</v>
      </c>
      <c r="F103" s="418">
        <v>0</v>
      </c>
      <c r="G103" s="418">
        <v>0</v>
      </c>
      <c r="H103" s="342">
        <v>-2030</v>
      </c>
      <c r="I103" s="418" t="s">
        <v>17</v>
      </c>
    </row>
    <row r="104" spans="1:9">
      <c r="A104" s="345">
        <v>2</v>
      </c>
      <c r="B104" s="418" t="s">
        <v>206</v>
      </c>
      <c r="C104" s="418" t="s">
        <v>207</v>
      </c>
      <c r="D104" s="419">
        <v>789141.39</v>
      </c>
      <c r="E104" s="418" t="s">
        <v>17</v>
      </c>
      <c r="F104" s="418">
        <v>0</v>
      </c>
      <c r="G104" s="418">
        <v>0</v>
      </c>
      <c r="H104" s="419">
        <v>789141.39</v>
      </c>
      <c r="I104" s="418" t="s">
        <v>17</v>
      </c>
    </row>
    <row r="105" spans="1:9">
      <c r="A105" s="345">
        <v>2</v>
      </c>
      <c r="B105" s="418" t="s">
        <v>208</v>
      </c>
      <c r="C105" s="418" t="s">
        <v>209</v>
      </c>
      <c r="D105" s="418" t="s">
        <v>17</v>
      </c>
      <c r="E105" s="419">
        <v>789141.39</v>
      </c>
      <c r="F105" s="418">
        <v>0</v>
      </c>
      <c r="G105" s="418">
        <v>0</v>
      </c>
      <c r="H105" s="418" t="s">
        <v>17</v>
      </c>
      <c r="I105" s="419">
        <v>789141.39</v>
      </c>
    </row>
    <row r="106" spans="1:9">
      <c r="A106" s="350">
        <v>1</v>
      </c>
      <c r="B106" s="423" t="s">
        <v>210</v>
      </c>
      <c r="C106" s="423" t="s">
        <v>211</v>
      </c>
      <c r="D106" s="423" t="s">
        <v>17</v>
      </c>
      <c r="E106" s="424">
        <v>9363660.5099999998</v>
      </c>
      <c r="F106" s="424">
        <v>1401532069.22</v>
      </c>
      <c r="G106" s="424">
        <v>1400799988.4300001</v>
      </c>
      <c r="H106" s="423" t="s">
        <v>17</v>
      </c>
      <c r="I106" s="424">
        <v>8631579.7200000007</v>
      </c>
    </row>
    <row r="107" spans="1:9">
      <c r="A107" s="345">
        <v>2</v>
      </c>
      <c r="B107" s="418" t="s">
        <v>212</v>
      </c>
      <c r="C107" s="418" t="s">
        <v>213</v>
      </c>
      <c r="D107" s="418" t="s">
        <v>17</v>
      </c>
      <c r="E107" s="419">
        <v>1062618.98</v>
      </c>
      <c r="F107" s="419">
        <v>63040828.170000002</v>
      </c>
      <c r="G107" s="419">
        <v>62600228.170000002</v>
      </c>
      <c r="H107" s="418" t="s">
        <v>17</v>
      </c>
      <c r="I107" s="419">
        <v>622018.98</v>
      </c>
    </row>
    <row r="108" spans="1:9">
      <c r="A108" s="345">
        <v>2</v>
      </c>
      <c r="B108" s="418" t="s">
        <v>214</v>
      </c>
      <c r="C108" s="418" t="s">
        <v>215</v>
      </c>
      <c r="D108" s="418" t="s">
        <v>17</v>
      </c>
      <c r="E108" s="419">
        <v>972178.3</v>
      </c>
      <c r="F108" s="419">
        <v>62950387.490000002</v>
      </c>
      <c r="G108" s="419">
        <v>62600228.170000002</v>
      </c>
      <c r="H108" s="418" t="s">
        <v>17</v>
      </c>
      <c r="I108" s="419">
        <v>622018.98</v>
      </c>
    </row>
    <row r="109" spans="1:9">
      <c r="A109" s="350">
        <v>2</v>
      </c>
      <c r="B109" s="425" t="s">
        <v>216</v>
      </c>
      <c r="C109" s="425" t="s">
        <v>217</v>
      </c>
      <c r="D109" s="425" t="s">
        <v>17</v>
      </c>
      <c r="E109" s="426">
        <v>104923.8</v>
      </c>
      <c r="F109" s="426">
        <v>396068628.69</v>
      </c>
      <c r="G109" s="426">
        <v>396606019.80000001</v>
      </c>
      <c r="H109" s="425" t="s">
        <v>17</v>
      </c>
      <c r="I109" s="426">
        <v>642314.91</v>
      </c>
    </row>
    <row r="110" spans="1:9">
      <c r="A110" s="345">
        <v>3</v>
      </c>
      <c r="B110" s="418" t="s">
        <v>218</v>
      </c>
      <c r="C110" s="418" t="s">
        <v>219</v>
      </c>
      <c r="D110" s="418" t="s">
        <v>17</v>
      </c>
      <c r="E110" s="418">
        <v>0</v>
      </c>
      <c r="F110" s="419">
        <v>232900</v>
      </c>
      <c r="G110" s="419">
        <v>236500</v>
      </c>
      <c r="H110" s="418" t="s">
        <v>17</v>
      </c>
      <c r="I110" s="419">
        <v>3600</v>
      </c>
    </row>
    <row r="111" spans="1:9">
      <c r="A111" s="345">
        <v>3</v>
      </c>
      <c r="B111" s="418" t="s">
        <v>220</v>
      </c>
      <c r="C111" s="418" t="s">
        <v>221</v>
      </c>
      <c r="D111" s="418" t="s">
        <v>17</v>
      </c>
      <c r="E111" s="419">
        <v>4384.8</v>
      </c>
      <c r="F111" s="418">
        <v>0</v>
      </c>
      <c r="G111" s="418">
        <v>0</v>
      </c>
      <c r="H111" s="418" t="s">
        <v>17</v>
      </c>
      <c r="I111" s="419">
        <v>4384.8</v>
      </c>
    </row>
    <row r="112" spans="1:9">
      <c r="A112" s="345">
        <v>3</v>
      </c>
      <c r="B112" s="418" t="s">
        <v>222</v>
      </c>
      <c r="C112" s="418" t="s">
        <v>223</v>
      </c>
      <c r="D112" s="418" t="s">
        <v>17</v>
      </c>
      <c r="E112" s="418">
        <v>0</v>
      </c>
      <c r="F112" s="419">
        <v>291953.64</v>
      </c>
      <c r="G112" s="419">
        <v>318494.88</v>
      </c>
      <c r="H112" s="418" t="s">
        <v>17</v>
      </c>
      <c r="I112" s="419">
        <v>26541.24</v>
      </c>
    </row>
    <row r="113" spans="1:9">
      <c r="A113" s="345">
        <v>3</v>
      </c>
      <c r="B113" s="418" t="s">
        <v>224</v>
      </c>
      <c r="C113" s="418" t="s">
        <v>225</v>
      </c>
      <c r="D113" s="418" t="s">
        <v>17</v>
      </c>
      <c r="E113" s="418">
        <v>0</v>
      </c>
      <c r="F113" s="419">
        <v>365855</v>
      </c>
      <c r="G113" s="419">
        <v>376585</v>
      </c>
      <c r="H113" s="418" t="s">
        <v>17</v>
      </c>
      <c r="I113" s="419">
        <v>10730</v>
      </c>
    </row>
    <row r="114" spans="1:9">
      <c r="A114" s="345">
        <v>3</v>
      </c>
      <c r="B114" s="418" t="s">
        <v>226</v>
      </c>
      <c r="C114" s="418" t="s">
        <v>227</v>
      </c>
      <c r="D114" s="418" t="s">
        <v>17</v>
      </c>
      <c r="E114" s="418">
        <v>0</v>
      </c>
      <c r="F114" s="419">
        <v>7190465.3899999997</v>
      </c>
      <c r="G114" s="419">
        <v>7207281.0300000003</v>
      </c>
      <c r="H114" s="418" t="s">
        <v>17</v>
      </c>
      <c r="I114" s="419">
        <v>16815.64</v>
      </c>
    </row>
    <row r="115" spans="1:9">
      <c r="A115" s="345">
        <v>3</v>
      </c>
      <c r="B115" s="418" t="s">
        <v>228</v>
      </c>
      <c r="C115" s="418" t="s">
        <v>229</v>
      </c>
      <c r="D115" s="418" t="s">
        <v>17</v>
      </c>
      <c r="E115" s="418">
        <v>0</v>
      </c>
      <c r="F115" s="419">
        <v>1890369.73</v>
      </c>
      <c r="G115" s="419">
        <v>2002733.93</v>
      </c>
      <c r="H115" s="418" t="s">
        <v>17</v>
      </c>
      <c r="I115" s="419">
        <v>112364.2</v>
      </c>
    </row>
    <row r="116" spans="1:9">
      <c r="A116" s="345">
        <v>3</v>
      </c>
      <c r="B116" s="418" t="s">
        <v>230</v>
      </c>
      <c r="C116" s="418" t="s">
        <v>231</v>
      </c>
      <c r="D116" s="418" t="s">
        <v>17</v>
      </c>
      <c r="E116" s="418">
        <v>0</v>
      </c>
      <c r="F116" s="419">
        <v>107670</v>
      </c>
      <c r="G116" s="419">
        <v>109725</v>
      </c>
      <c r="H116" s="418" t="s">
        <v>17</v>
      </c>
      <c r="I116" s="419">
        <v>2055</v>
      </c>
    </row>
    <row r="117" spans="1:9">
      <c r="A117" s="345">
        <v>3</v>
      </c>
      <c r="B117" s="418" t="s">
        <v>232</v>
      </c>
      <c r="C117" s="418" t="s">
        <v>233</v>
      </c>
      <c r="D117" s="418" t="s">
        <v>17</v>
      </c>
      <c r="E117" s="418">
        <v>0</v>
      </c>
      <c r="F117" s="419">
        <v>893200</v>
      </c>
      <c r="G117" s="419">
        <v>974400</v>
      </c>
      <c r="H117" s="418" t="s">
        <v>17</v>
      </c>
      <c r="I117" s="419">
        <v>81200</v>
      </c>
    </row>
    <row r="118" spans="1:9">
      <c r="A118" s="345">
        <v>3</v>
      </c>
      <c r="B118" s="418" t="s">
        <v>234</v>
      </c>
      <c r="C118" s="418" t="s">
        <v>235</v>
      </c>
      <c r="D118" s="418" t="s">
        <v>17</v>
      </c>
      <c r="E118" s="418">
        <v>0</v>
      </c>
      <c r="F118" s="418">
        <v>0</v>
      </c>
      <c r="G118" s="419">
        <v>83040.03</v>
      </c>
      <c r="H118" s="418" t="s">
        <v>17</v>
      </c>
      <c r="I118" s="419">
        <v>83040.03</v>
      </c>
    </row>
    <row r="119" spans="1:9">
      <c r="A119" s="345">
        <v>3</v>
      </c>
      <c r="B119" s="418" t="s">
        <v>236</v>
      </c>
      <c r="C119" s="418" t="s">
        <v>237</v>
      </c>
      <c r="D119" s="418" t="s">
        <v>17</v>
      </c>
      <c r="E119" s="418">
        <v>0</v>
      </c>
      <c r="F119" s="419">
        <v>2000</v>
      </c>
      <c r="G119" s="419">
        <v>5000</v>
      </c>
      <c r="H119" s="418" t="s">
        <v>17</v>
      </c>
      <c r="I119" s="419">
        <v>3000</v>
      </c>
    </row>
    <row r="120" spans="1:9">
      <c r="A120" s="345">
        <v>3</v>
      </c>
      <c r="B120" s="418" t="s">
        <v>238</v>
      </c>
      <c r="C120" s="418" t="s">
        <v>239</v>
      </c>
      <c r="D120" s="418" t="s">
        <v>17</v>
      </c>
      <c r="E120" s="418">
        <v>0</v>
      </c>
      <c r="F120" s="418">
        <v>0</v>
      </c>
      <c r="G120" s="419">
        <v>298584</v>
      </c>
      <c r="H120" s="418" t="s">
        <v>17</v>
      </c>
      <c r="I120" s="419">
        <v>298584</v>
      </c>
    </row>
    <row r="121" spans="1:9">
      <c r="A121" s="350">
        <v>2</v>
      </c>
      <c r="B121" s="425" t="s">
        <v>240</v>
      </c>
      <c r="C121" s="425" t="s">
        <v>241</v>
      </c>
      <c r="D121" s="425" t="s">
        <v>17</v>
      </c>
      <c r="E121" s="426">
        <v>5051061.9400000004</v>
      </c>
      <c r="F121" s="426">
        <v>82781539.120000005</v>
      </c>
      <c r="G121" s="426">
        <v>84354889.060000002</v>
      </c>
      <c r="H121" s="425" t="s">
        <v>17</v>
      </c>
      <c r="I121" s="426">
        <v>6624411.8799999999</v>
      </c>
    </row>
    <row r="122" spans="1:9">
      <c r="A122" s="345">
        <v>3</v>
      </c>
      <c r="B122" s="418" t="s">
        <v>242</v>
      </c>
      <c r="C122" s="418" t="s">
        <v>243</v>
      </c>
      <c r="D122" s="418" t="s">
        <v>17</v>
      </c>
      <c r="E122" s="419">
        <v>2299005.2200000002</v>
      </c>
      <c r="F122" s="419">
        <v>20532867.5</v>
      </c>
      <c r="G122" s="419">
        <v>18454088.809999999</v>
      </c>
      <c r="H122" s="418" t="s">
        <v>17</v>
      </c>
      <c r="I122" s="419">
        <v>220226.53</v>
      </c>
    </row>
    <row r="123" spans="1:9">
      <c r="A123" s="345">
        <v>3</v>
      </c>
      <c r="B123" s="418" t="s">
        <v>244</v>
      </c>
      <c r="C123" s="418" t="s">
        <v>245</v>
      </c>
      <c r="D123" s="418" t="s">
        <v>17</v>
      </c>
      <c r="E123" s="419">
        <v>26228.240000000002</v>
      </c>
      <c r="F123" s="419">
        <v>40518.239999999998</v>
      </c>
      <c r="G123" s="419">
        <v>112888.66</v>
      </c>
      <c r="H123" s="418" t="s">
        <v>17</v>
      </c>
      <c r="I123" s="419">
        <v>98598.66</v>
      </c>
    </row>
    <row r="124" spans="1:9">
      <c r="A124" s="345">
        <v>3</v>
      </c>
      <c r="B124" s="418" t="s">
        <v>246</v>
      </c>
      <c r="C124" s="418" t="s">
        <v>247</v>
      </c>
      <c r="D124" s="418" t="s">
        <v>17</v>
      </c>
      <c r="E124" s="419">
        <v>198484.13</v>
      </c>
      <c r="F124" s="419">
        <v>1072131.81</v>
      </c>
      <c r="G124" s="419">
        <v>1024115.79</v>
      </c>
      <c r="H124" s="418" t="s">
        <v>17</v>
      </c>
      <c r="I124" s="419">
        <v>150468.10999999999</v>
      </c>
    </row>
    <row r="125" spans="1:9">
      <c r="A125" s="345">
        <v>3</v>
      </c>
      <c r="B125" s="418" t="s">
        <v>248</v>
      </c>
      <c r="C125" s="418" t="s">
        <v>249</v>
      </c>
      <c r="D125" s="418" t="s">
        <v>17</v>
      </c>
      <c r="E125" s="419">
        <v>25072.1</v>
      </c>
      <c r="F125" s="418">
        <v>0</v>
      </c>
      <c r="G125" s="419">
        <v>97309.5</v>
      </c>
      <c r="H125" s="418" t="s">
        <v>17</v>
      </c>
      <c r="I125" s="419">
        <v>122381.6</v>
      </c>
    </row>
    <row r="126" spans="1:9">
      <c r="A126" s="345">
        <v>3</v>
      </c>
      <c r="B126" s="418" t="s">
        <v>250</v>
      </c>
      <c r="C126" s="418" t="s">
        <v>251</v>
      </c>
      <c r="D126" s="418" t="s">
        <v>17</v>
      </c>
      <c r="E126" s="419">
        <v>157176.04999999999</v>
      </c>
      <c r="F126" s="419">
        <v>2370329.1</v>
      </c>
      <c r="G126" s="419">
        <v>2447268.21</v>
      </c>
      <c r="H126" s="418" t="s">
        <v>17</v>
      </c>
      <c r="I126" s="419">
        <v>234115.16</v>
      </c>
    </row>
    <row r="127" spans="1:9">
      <c r="A127" s="345">
        <v>3</v>
      </c>
      <c r="B127" s="418" t="s">
        <v>252</v>
      </c>
      <c r="C127" s="418" t="s">
        <v>253</v>
      </c>
      <c r="D127" s="418" t="s">
        <v>17</v>
      </c>
      <c r="E127" s="419">
        <v>43800.07</v>
      </c>
      <c r="F127" s="419">
        <v>194182.73</v>
      </c>
      <c r="G127" s="419">
        <v>177853.42</v>
      </c>
      <c r="H127" s="418" t="s">
        <v>17</v>
      </c>
      <c r="I127" s="419">
        <v>27470.76</v>
      </c>
    </row>
    <row r="128" spans="1:9">
      <c r="A128" s="345">
        <v>3</v>
      </c>
      <c r="B128" s="418" t="s">
        <v>254</v>
      </c>
      <c r="C128" s="418" t="s">
        <v>255</v>
      </c>
      <c r="D128" s="418" t="s">
        <v>17</v>
      </c>
      <c r="E128" s="419">
        <v>535416.32999999996</v>
      </c>
      <c r="F128" s="419">
        <v>14215431.470000001</v>
      </c>
      <c r="G128" s="419">
        <v>13680738.99</v>
      </c>
      <c r="H128" s="418" t="s">
        <v>17</v>
      </c>
      <c r="I128" s="418">
        <v>723.85</v>
      </c>
    </row>
    <row r="129" spans="1:9">
      <c r="A129" s="345">
        <v>3</v>
      </c>
      <c r="B129" s="418" t="s">
        <v>256</v>
      </c>
      <c r="C129" s="418" t="s">
        <v>257</v>
      </c>
      <c r="D129" s="418" t="s">
        <v>17</v>
      </c>
      <c r="E129" s="419">
        <v>92870.34</v>
      </c>
      <c r="F129" s="419">
        <v>2333578.86</v>
      </c>
      <c r="G129" s="419">
        <v>2343224.61</v>
      </c>
      <c r="H129" s="418" t="s">
        <v>17</v>
      </c>
      <c r="I129" s="419">
        <v>102516.09</v>
      </c>
    </row>
    <row r="130" spans="1:9">
      <c r="A130" s="345">
        <v>3</v>
      </c>
      <c r="B130" s="418" t="s">
        <v>258</v>
      </c>
      <c r="C130" s="418" t="s">
        <v>259</v>
      </c>
      <c r="D130" s="418" t="s">
        <v>17</v>
      </c>
      <c r="E130" s="419">
        <v>175795.45</v>
      </c>
      <c r="F130" s="419">
        <v>1695141.92</v>
      </c>
      <c r="G130" s="419">
        <v>1589250.1</v>
      </c>
      <c r="H130" s="418" t="s">
        <v>17</v>
      </c>
      <c r="I130" s="419">
        <v>69903.63</v>
      </c>
    </row>
    <row r="131" spans="1:9">
      <c r="A131" s="345">
        <v>3</v>
      </c>
      <c r="B131" s="418" t="s">
        <v>260</v>
      </c>
      <c r="C131" s="418" t="s">
        <v>261</v>
      </c>
      <c r="D131" s="418" t="s">
        <v>17</v>
      </c>
      <c r="E131" s="419">
        <v>224534.64</v>
      </c>
      <c r="F131" s="419">
        <v>4707727.13</v>
      </c>
      <c r="G131" s="419">
        <v>4489753.6500000004</v>
      </c>
      <c r="H131" s="418" t="s">
        <v>17</v>
      </c>
      <c r="I131" s="419">
        <v>6561.16</v>
      </c>
    </row>
    <row r="132" spans="1:9">
      <c r="A132" s="345">
        <v>3</v>
      </c>
      <c r="B132" s="418" t="s">
        <v>262</v>
      </c>
      <c r="C132" s="418" t="s">
        <v>263</v>
      </c>
      <c r="D132" s="418" t="s">
        <v>17</v>
      </c>
      <c r="E132" s="419">
        <v>26500.26</v>
      </c>
      <c r="F132" s="419">
        <v>376277.95</v>
      </c>
      <c r="G132" s="419">
        <v>356780.24</v>
      </c>
      <c r="H132" s="418" t="s">
        <v>17</v>
      </c>
      <c r="I132" s="419">
        <v>7002.55</v>
      </c>
    </row>
    <row r="133" spans="1:9">
      <c r="A133" s="345">
        <v>3</v>
      </c>
      <c r="B133" s="418" t="s">
        <v>264</v>
      </c>
      <c r="C133" s="418" t="s">
        <v>265</v>
      </c>
      <c r="D133" s="418" t="s">
        <v>17</v>
      </c>
      <c r="E133" s="419">
        <v>12238.4</v>
      </c>
      <c r="F133" s="419">
        <v>400500.05</v>
      </c>
      <c r="G133" s="419">
        <v>417291</v>
      </c>
      <c r="H133" s="418" t="s">
        <v>17</v>
      </c>
      <c r="I133" s="419">
        <v>29029.35</v>
      </c>
    </row>
    <row r="134" spans="1:9">
      <c r="A134" s="345">
        <v>3</v>
      </c>
      <c r="B134" s="418" t="s">
        <v>266</v>
      </c>
      <c r="C134" s="418" t="s">
        <v>267</v>
      </c>
      <c r="D134" s="418" t="s">
        <v>17</v>
      </c>
      <c r="E134" s="419">
        <v>382424.02</v>
      </c>
      <c r="F134" s="419">
        <v>9333697.4700000007</v>
      </c>
      <c r="G134" s="419">
        <v>8980073.7899999991</v>
      </c>
      <c r="H134" s="418" t="s">
        <v>17</v>
      </c>
      <c r="I134" s="419">
        <v>28800.34</v>
      </c>
    </row>
    <row r="135" spans="1:9">
      <c r="A135" s="345">
        <v>3</v>
      </c>
      <c r="B135" s="418" t="s">
        <v>268</v>
      </c>
      <c r="C135" s="418" t="s">
        <v>269</v>
      </c>
      <c r="D135" s="418" t="s">
        <v>17</v>
      </c>
      <c r="E135" s="419">
        <v>12703.87</v>
      </c>
      <c r="F135" s="419">
        <v>112045.67</v>
      </c>
      <c r="G135" s="419">
        <v>99773.8</v>
      </c>
      <c r="H135" s="418" t="s">
        <v>17</v>
      </c>
      <c r="I135" s="418">
        <v>432</v>
      </c>
    </row>
    <row r="136" spans="1:9">
      <c r="A136" s="345">
        <v>3</v>
      </c>
      <c r="B136" s="418" t="s">
        <v>270</v>
      </c>
      <c r="C136" s="418" t="s">
        <v>271</v>
      </c>
      <c r="D136" s="418" t="s">
        <v>17</v>
      </c>
      <c r="E136" s="419">
        <v>533718.88</v>
      </c>
      <c r="F136" s="419">
        <v>22041228.120000001</v>
      </c>
      <c r="G136" s="419">
        <v>21933324.300000001</v>
      </c>
      <c r="H136" s="418" t="s">
        <v>17</v>
      </c>
      <c r="I136" s="419">
        <v>425815.06</v>
      </c>
    </row>
    <row r="137" spans="1:9">
      <c r="A137" s="345">
        <v>3</v>
      </c>
      <c r="B137" s="418" t="s">
        <v>272</v>
      </c>
      <c r="C137" s="418" t="s">
        <v>273</v>
      </c>
      <c r="D137" s="418" t="s">
        <v>17</v>
      </c>
      <c r="E137" s="419">
        <v>176818.19</v>
      </c>
      <c r="F137" s="419">
        <v>1191961.74</v>
      </c>
      <c r="G137" s="419">
        <v>1137337.57</v>
      </c>
      <c r="H137" s="418" t="s">
        <v>17</v>
      </c>
      <c r="I137" s="419">
        <v>122194.02</v>
      </c>
    </row>
    <row r="138" spans="1:9">
      <c r="A138" s="345">
        <v>3</v>
      </c>
      <c r="B138" s="418" t="s">
        <v>274</v>
      </c>
      <c r="C138" s="418" t="s">
        <v>275</v>
      </c>
      <c r="D138" s="418" t="s">
        <v>17</v>
      </c>
      <c r="E138" s="419">
        <v>31083.4</v>
      </c>
      <c r="F138" s="419">
        <v>656749.06999999995</v>
      </c>
      <c r="G138" s="419">
        <v>646164.11</v>
      </c>
      <c r="H138" s="418" t="s">
        <v>17</v>
      </c>
      <c r="I138" s="419">
        <v>20498.439999999999</v>
      </c>
    </row>
    <row r="139" spans="1:9">
      <c r="A139" s="345">
        <v>3</v>
      </c>
      <c r="B139" s="418" t="s">
        <v>276</v>
      </c>
      <c r="C139" s="418" t="s">
        <v>277</v>
      </c>
      <c r="D139" s="418" t="s">
        <v>17</v>
      </c>
      <c r="E139" s="419">
        <v>8651.5499999999993</v>
      </c>
      <c r="F139" s="418">
        <v>0</v>
      </c>
      <c r="G139" s="419">
        <v>2536.04</v>
      </c>
      <c r="H139" s="418" t="s">
        <v>17</v>
      </c>
      <c r="I139" s="419">
        <v>11187.59</v>
      </c>
    </row>
    <row r="140" spans="1:9">
      <c r="A140" s="345">
        <v>3</v>
      </c>
      <c r="B140" s="418" t="s">
        <v>278</v>
      </c>
      <c r="C140" s="418" t="s">
        <v>279</v>
      </c>
      <c r="D140" s="418" t="s">
        <v>17</v>
      </c>
      <c r="E140" s="418">
        <v>0</v>
      </c>
      <c r="F140" s="418">
        <v>0</v>
      </c>
      <c r="G140" s="419">
        <v>320148.09999999998</v>
      </c>
      <c r="H140" s="418" t="s">
        <v>17</v>
      </c>
      <c r="I140" s="419">
        <v>320148.09999999998</v>
      </c>
    </row>
    <row r="141" spans="1:9">
      <c r="A141" s="345">
        <v>3</v>
      </c>
      <c r="B141" s="418" t="s">
        <v>280</v>
      </c>
      <c r="C141" s="418" t="s">
        <v>281</v>
      </c>
      <c r="D141" s="418" t="s">
        <v>17</v>
      </c>
      <c r="E141" s="418">
        <v>0</v>
      </c>
      <c r="F141" s="418">
        <v>0</v>
      </c>
      <c r="G141" s="419">
        <v>4448282.1900000004</v>
      </c>
      <c r="H141" s="418" t="s">
        <v>17</v>
      </c>
      <c r="I141" s="419">
        <v>4448282.1900000004</v>
      </c>
    </row>
    <row r="142" spans="1:9">
      <c r="A142" s="345">
        <v>3</v>
      </c>
      <c r="B142" s="418" t="s">
        <v>282</v>
      </c>
      <c r="C142" s="418" t="s">
        <v>283</v>
      </c>
      <c r="D142" s="418" t="s">
        <v>17</v>
      </c>
      <c r="E142" s="418">
        <v>0</v>
      </c>
      <c r="F142" s="418">
        <v>0</v>
      </c>
      <c r="G142" s="419">
        <v>165374.1</v>
      </c>
      <c r="H142" s="418" t="s">
        <v>17</v>
      </c>
      <c r="I142" s="419">
        <v>165374.1</v>
      </c>
    </row>
    <row r="143" spans="1:9">
      <c r="A143" s="345">
        <v>3</v>
      </c>
      <c r="B143" s="418" t="s">
        <v>284</v>
      </c>
      <c r="C143" s="418" t="s">
        <v>285</v>
      </c>
      <c r="D143" s="418" t="s">
        <v>17</v>
      </c>
      <c r="E143" s="419">
        <v>43741.3</v>
      </c>
      <c r="F143" s="419">
        <v>350497.52</v>
      </c>
      <c r="G143" s="419">
        <v>319438.81</v>
      </c>
      <c r="H143" s="418" t="s">
        <v>17</v>
      </c>
      <c r="I143" s="419">
        <v>12682.59</v>
      </c>
    </row>
    <row r="144" spans="1:9">
      <c r="A144" s="345">
        <v>3</v>
      </c>
      <c r="B144" s="418" t="s">
        <v>286</v>
      </c>
      <c r="C144" s="418" t="s">
        <v>287</v>
      </c>
      <c r="D144" s="418" t="s">
        <v>17</v>
      </c>
      <c r="E144" s="419">
        <v>36241.800000000003</v>
      </c>
      <c r="F144" s="419">
        <v>281918.17</v>
      </c>
      <c r="G144" s="419">
        <v>252602.18</v>
      </c>
      <c r="H144" s="418" t="s">
        <v>17</v>
      </c>
      <c r="I144" s="419">
        <v>6925.81</v>
      </c>
    </row>
    <row r="145" spans="1:11">
      <c r="A145" s="345">
        <v>3</v>
      </c>
      <c r="B145" s="418" t="s">
        <v>288</v>
      </c>
      <c r="C145" s="418" t="s">
        <v>289</v>
      </c>
      <c r="D145" s="418" t="s">
        <v>17</v>
      </c>
      <c r="E145" s="419">
        <v>7499.5</v>
      </c>
      <c r="F145" s="419">
        <v>58579.35</v>
      </c>
      <c r="G145" s="419">
        <v>53322.76</v>
      </c>
      <c r="H145" s="418" t="s">
        <v>17</v>
      </c>
      <c r="I145" s="419">
        <v>2242.91</v>
      </c>
    </row>
    <row r="146" spans="1:11">
      <c r="A146" s="345">
        <v>3</v>
      </c>
      <c r="B146" s="418" t="s">
        <v>290</v>
      </c>
      <c r="C146" s="418" t="s">
        <v>291</v>
      </c>
      <c r="D146" s="418" t="s">
        <v>17</v>
      </c>
      <c r="E146" s="418">
        <v>0</v>
      </c>
      <c r="F146" s="419">
        <v>10000</v>
      </c>
      <c r="G146" s="419">
        <v>13513.87</v>
      </c>
      <c r="H146" s="418" t="s">
        <v>17</v>
      </c>
      <c r="I146" s="419">
        <v>3513.87</v>
      </c>
    </row>
    <row r="147" spans="1:11">
      <c r="A147" s="351">
        <v>2</v>
      </c>
      <c r="B147" s="423" t="s">
        <v>292</v>
      </c>
      <c r="C147" s="423" t="s">
        <v>293</v>
      </c>
      <c r="D147" s="423" t="s">
        <v>17</v>
      </c>
      <c r="E147" s="424">
        <v>3145055.79</v>
      </c>
      <c r="F147" s="424">
        <v>859641073.24000001</v>
      </c>
      <c r="G147" s="424">
        <v>857238851.39999998</v>
      </c>
      <c r="H147" s="423" t="s">
        <v>17</v>
      </c>
      <c r="I147" s="424">
        <v>742833.95</v>
      </c>
      <c r="J147">
        <v>733600.55</v>
      </c>
      <c r="K147" s="124">
        <f>+I147-J147</f>
        <v>9233.3999999999069</v>
      </c>
    </row>
    <row r="148" spans="1:11">
      <c r="A148" s="345">
        <v>3</v>
      </c>
      <c r="B148" s="418" t="s">
        <v>294</v>
      </c>
      <c r="C148" s="418" t="s">
        <v>295</v>
      </c>
      <c r="D148" s="418" t="s">
        <v>17</v>
      </c>
      <c r="E148" s="419">
        <v>2827402.66</v>
      </c>
      <c r="F148" s="419">
        <v>692986505.78999996</v>
      </c>
      <c r="G148" s="419">
        <v>690216542.53999996</v>
      </c>
      <c r="H148" s="418" t="s">
        <v>17</v>
      </c>
      <c r="I148" s="419">
        <v>57439.41</v>
      </c>
    </row>
    <row r="149" spans="1:11">
      <c r="A149" s="345">
        <v>4</v>
      </c>
      <c r="B149" s="418" t="s">
        <v>296</v>
      </c>
      <c r="C149" s="418" t="s">
        <v>297</v>
      </c>
      <c r="D149" s="418" t="s">
        <v>17</v>
      </c>
      <c r="E149" s="418">
        <v>23.02</v>
      </c>
      <c r="F149" s="419">
        <v>29244.03</v>
      </c>
      <c r="G149" s="419">
        <v>32998.089999999997</v>
      </c>
      <c r="H149" s="418" t="s">
        <v>17</v>
      </c>
      <c r="I149" s="419">
        <v>3777.08</v>
      </c>
    </row>
    <row r="150" spans="1:11">
      <c r="A150" s="345">
        <v>4</v>
      </c>
      <c r="B150" s="418" t="s">
        <v>298</v>
      </c>
      <c r="C150" s="418" t="s">
        <v>299</v>
      </c>
      <c r="D150" s="418" t="s">
        <v>17</v>
      </c>
      <c r="E150" s="418">
        <v>446.58</v>
      </c>
      <c r="F150" s="419">
        <v>86733.05</v>
      </c>
      <c r="G150" s="419">
        <v>86733.05</v>
      </c>
      <c r="H150" s="418" t="s">
        <v>17</v>
      </c>
      <c r="I150" s="418">
        <v>446.58</v>
      </c>
    </row>
    <row r="151" spans="1:11">
      <c r="A151" s="345">
        <v>4</v>
      </c>
      <c r="B151" s="418" t="s">
        <v>300</v>
      </c>
      <c r="C151" s="418" t="s">
        <v>301</v>
      </c>
      <c r="D151" s="418" t="s">
        <v>17</v>
      </c>
      <c r="E151" s="418">
        <v>697.5</v>
      </c>
      <c r="F151" s="418">
        <v>0</v>
      </c>
      <c r="G151" s="418">
        <v>0</v>
      </c>
      <c r="H151" s="418" t="s">
        <v>17</v>
      </c>
      <c r="I151" s="418">
        <v>697.5</v>
      </c>
    </row>
    <row r="152" spans="1:11">
      <c r="A152" s="345">
        <v>4</v>
      </c>
      <c r="B152" s="418" t="s">
        <v>302</v>
      </c>
      <c r="C152" s="418" t="s">
        <v>303</v>
      </c>
      <c r="D152" s="418" t="s">
        <v>17</v>
      </c>
      <c r="E152" s="418">
        <v>49.06</v>
      </c>
      <c r="F152" s="418">
        <v>0</v>
      </c>
      <c r="G152" s="418">
        <v>0</v>
      </c>
      <c r="H152" s="418" t="s">
        <v>17</v>
      </c>
      <c r="I152" s="418">
        <v>49.06</v>
      </c>
    </row>
    <row r="153" spans="1:11">
      <c r="A153" s="345">
        <v>4</v>
      </c>
      <c r="B153" s="418" t="s">
        <v>304</v>
      </c>
      <c r="C153" s="418" t="s">
        <v>305</v>
      </c>
      <c r="D153" s="418" t="s">
        <v>17</v>
      </c>
      <c r="E153" s="418">
        <v>543</v>
      </c>
      <c r="F153" s="418">
        <v>0</v>
      </c>
      <c r="G153" s="418">
        <v>0</v>
      </c>
      <c r="H153" s="418" t="s">
        <v>17</v>
      </c>
      <c r="I153" s="418">
        <v>543</v>
      </c>
    </row>
    <row r="154" spans="1:11">
      <c r="A154" s="345">
        <v>4</v>
      </c>
      <c r="B154" s="418" t="s">
        <v>306</v>
      </c>
      <c r="C154" s="418" t="s">
        <v>307</v>
      </c>
      <c r="D154" s="418" t="s">
        <v>17</v>
      </c>
      <c r="E154" s="418">
        <v>106</v>
      </c>
      <c r="F154" s="418">
        <v>0</v>
      </c>
      <c r="G154" s="418">
        <v>0</v>
      </c>
      <c r="H154" s="418" t="s">
        <v>17</v>
      </c>
      <c r="I154" s="418">
        <v>106</v>
      </c>
    </row>
    <row r="155" spans="1:11">
      <c r="A155" s="345">
        <v>4</v>
      </c>
      <c r="B155" s="418" t="s">
        <v>308</v>
      </c>
      <c r="C155" s="418" t="s">
        <v>309</v>
      </c>
      <c r="D155" s="418" t="s">
        <v>17</v>
      </c>
      <c r="E155" s="418">
        <v>142.43</v>
      </c>
      <c r="F155" s="419">
        <v>4392.9799999999996</v>
      </c>
      <c r="G155" s="419">
        <v>4392.9799999999996</v>
      </c>
      <c r="H155" s="418" t="s">
        <v>17</v>
      </c>
      <c r="I155" s="418">
        <v>142.43</v>
      </c>
    </row>
    <row r="156" spans="1:11">
      <c r="A156" s="345">
        <v>4</v>
      </c>
      <c r="B156" s="418" t="s">
        <v>310</v>
      </c>
      <c r="C156" s="418" t="s">
        <v>311</v>
      </c>
      <c r="D156" s="418" t="s">
        <v>17</v>
      </c>
      <c r="E156" s="418">
        <v>136.24</v>
      </c>
      <c r="F156" s="419">
        <v>1651</v>
      </c>
      <c r="G156" s="419">
        <v>1651</v>
      </c>
      <c r="H156" s="418" t="s">
        <v>17</v>
      </c>
      <c r="I156" s="418">
        <v>136.24</v>
      </c>
    </row>
    <row r="157" spans="1:11">
      <c r="A157" s="345">
        <v>4</v>
      </c>
      <c r="B157" s="418" t="s">
        <v>312</v>
      </c>
      <c r="C157" s="418" t="s">
        <v>313</v>
      </c>
      <c r="D157" s="418" t="s">
        <v>17</v>
      </c>
      <c r="E157" s="418">
        <v>0</v>
      </c>
      <c r="F157" s="419">
        <v>22192.91</v>
      </c>
      <c r="G157" s="419">
        <v>22411.89</v>
      </c>
      <c r="H157" s="418" t="s">
        <v>17</v>
      </c>
      <c r="I157" s="418">
        <v>218.98</v>
      </c>
    </row>
    <row r="158" spans="1:11">
      <c r="A158" s="345">
        <v>4</v>
      </c>
      <c r="B158" s="418" t="s">
        <v>314</v>
      </c>
      <c r="C158" s="418" t="s">
        <v>119</v>
      </c>
      <c r="D158" s="418" t="s">
        <v>17</v>
      </c>
      <c r="E158" s="418">
        <v>210.13</v>
      </c>
      <c r="F158" s="419">
        <v>1670.34</v>
      </c>
      <c r="G158" s="419">
        <v>2001.34</v>
      </c>
      <c r="H158" s="418" t="s">
        <v>17</v>
      </c>
      <c r="I158" s="418">
        <v>541.13</v>
      </c>
    </row>
    <row r="159" spans="1:11">
      <c r="A159" s="345">
        <v>4</v>
      </c>
      <c r="B159" s="418" t="s">
        <v>315</v>
      </c>
      <c r="C159" s="418" t="s">
        <v>316</v>
      </c>
      <c r="D159" s="418" t="s">
        <v>17</v>
      </c>
      <c r="E159" s="418">
        <v>95.06</v>
      </c>
      <c r="F159" s="418">
        <v>209.66</v>
      </c>
      <c r="G159" s="418">
        <v>436.71</v>
      </c>
      <c r="H159" s="418" t="s">
        <v>17</v>
      </c>
      <c r="I159" s="418">
        <v>322.11</v>
      </c>
    </row>
    <row r="160" spans="1:11">
      <c r="A160" s="345">
        <v>4</v>
      </c>
      <c r="B160" s="418" t="s">
        <v>317</v>
      </c>
      <c r="C160" s="418" t="s">
        <v>318</v>
      </c>
      <c r="D160" s="418" t="s">
        <v>17</v>
      </c>
      <c r="E160" s="418">
        <v>767.95</v>
      </c>
      <c r="F160" s="419">
        <v>28015.41</v>
      </c>
      <c r="G160" s="419">
        <v>28441.78</v>
      </c>
      <c r="H160" s="418" t="s">
        <v>17</v>
      </c>
      <c r="I160" s="419">
        <v>1194.32</v>
      </c>
    </row>
    <row r="161" spans="1:9">
      <c r="A161" s="345">
        <v>4</v>
      </c>
      <c r="B161" s="418" t="s">
        <v>319</v>
      </c>
      <c r="C161" s="418" t="s">
        <v>320</v>
      </c>
      <c r="D161" s="418" t="s">
        <v>17</v>
      </c>
      <c r="E161" s="418">
        <v>237.3</v>
      </c>
      <c r="F161" s="419">
        <v>1333.66</v>
      </c>
      <c r="G161" s="419">
        <v>4000.98</v>
      </c>
      <c r="H161" s="418" t="s">
        <v>17</v>
      </c>
      <c r="I161" s="419">
        <v>2904.62</v>
      </c>
    </row>
    <row r="162" spans="1:9">
      <c r="A162" s="345">
        <v>4</v>
      </c>
      <c r="B162" s="418" t="s">
        <v>321</v>
      </c>
      <c r="C162" s="418" t="s">
        <v>322</v>
      </c>
      <c r="D162" s="418" t="s">
        <v>17</v>
      </c>
      <c r="E162" s="418">
        <v>599.72</v>
      </c>
      <c r="F162" s="418">
        <v>0</v>
      </c>
      <c r="G162" s="418">
        <v>0</v>
      </c>
      <c r="H162" s="418" t="s">
        <v>17</v>
      </c>
      <c r="I162" s="418">
        <v>599.72</v>
      </c>
    </row>
    <row r="163" spans="1:9">
      <c r="A163" s="345">
        <v>4</v>
      </c>
      <c r="B163" s="418" t="s">
        <v>323</v>
      </c>
      <c r="C163" s="418" t="s">
        <v>324</v>
      </c>
      <c r="D163" s="418" t="s">
        <v>17</v>
      </c>
      <c r="E163" s="418">
        <v>728.23</v>
      </c>
      <c r="F163" s="418">
        <v>0</v>
      </c>
      <c r="G163" s="418">
        <v>0</v>
      </c>
      <c r="H163" s="418" t="s">
        <v>17</v>
      </c>
      <c r="I163" s="418">
        <v>728.23</v>
      </c>
    </row>
    <row r="164" spans="1:9">
      <c r="A164" s="345">
        <v>4</v>
      </c>
      <c r="B164" s="418" t="s">
        <v>325</v>
      </c>
      <c r="C164" s="418" t="s">
        <v>326</v>
      </c>
      <c r="D164" s="418" t="s">
        <v>17</v>
      </c>
      <c r="E164" s="419">
        <v>2251.67</v>
      </c>
      <c r="F164" s="419">
        <v>96592.56</v>
      </c>
      <c r="G164" s="419">
        <v>113358.22</v>
      </c>
      <c r="H164" s="418" t="s">
        <v>17</v>
      </c>
      <c r="I164" s="419">
        <v>19017.330000000002</v>
      </c>
    </row>
    <row r="165" spans="1:9">
      <c r="A165" s="345">
        <v>4</v>
      </c>
      <c r="B165" s="418" t="s">
        <v>327</v>
      </c>
      <c r="C165" s="418" t="s">
        <v>328</v>
      </c>
      <c r="D165" s="418" t="s">
        <v>17</v>
      </c>
      <c r="E165" s="418">
        <v>0</v>
      </c>
      <c r="F165" s="419">
        <v>8577.51</v>
      </c>
      <c r="G165" s="419">
        <v>11690.99</v>
      </c>
      <c r="H165" s="418" t="s">
        <v>17</v>
      </c>
      <c r="I165" s="419">
        <v>3113.48</v>
      </c>
    </row>
    <row r="166" spans="1:9">
      <c r="A166" s="345">
        <v>4</v>
      </c>
      <c r="B166" s="418" t="s">
        <v>329</v>
      </c>
      <c r="C166" s="418" t="s">
        <v>330</v>
      </c>
      <c r="D166" s="418" t="s">
        <v>17</v>
      </c>
      <c r="E166" s="418">
        <v>0</v>
      </c>
      <c r="F166" s="419">
        <v>87811.839999999997</v>
      </c>
      <c r="G166" s="419">
        <v>89026.84</v>
      </c>
      <c r="H166" s="418" t="s">
        <v>17</v>
      </c>
      <c r="I166" s="419">
        <v>1215</v>
      </c>
    </row>
    <row r="167" spans="1:9">
      <c r="A167" s="345">
        <v>4</v>
      </c>
      <c r="B167" s="418" t="s">
        <v>331</v>
      </c>
      <c r="C167" s="418" t="s">
        <v>332</v>
      </c>
      <c r="D167" s="418" t="s">
        <v>17</v>
      </c>
      <c r="E167" s="418">
        <v>498.79</v>
      </c>
      <c r="F167" s="418">
        <v>213.33</v>
      </c>
      <c r="G167" s="419">
        <v>10261.33</v>
      </c>
      <c r="H167" s="418" t="s">
        <v>17</v>
      </c>
      <c r="I167" s="419">
        <v>10546.79</v>
      </c>
    </row>
    <row r="168" spans="1:9">
      <c r="A168" s="345">
        <v>4</v>
      </c>
      <c r="B168" s="418" t="s">
        <v>333</v>
      </c>
      <c r="C168" s="418" t="s">
        <v>334</v>
      </c>
      <c r="D168" s="418" t="s">
        <v>17</v>
      </c>
      <c r="E168" s="418">
        <v>502.72</v>
      </c>
      <c r="F168" s="418">
        <v>0</v>
      </c>
      <c r="G168" s="418">
        <v>12</v>
      </c>
      <c r="H168" s="418" t="s">
        <v>17</v>
      </c>
      <c r="I168" s="418">
        <v>514.72</v>
      </c>
    </row>
    <row r="169" spans="1:9">
      <c r="A169" s="345">
        <v>4</v>
      </c>
      <c r="B169" s="418" t="s">
        <v>335</v>
      </c>
      <c r="C169" s="418" t="s">
        <v>336</v>
      </c>
      <c r="D169" s="418" t="s">
        <v>17</v>
      </c>
      <c r="E169" s="418">
        <v>71.73</v>
      </c>
      <c r="F169" s="419">
        <v>1486.07</v>
      </c>
      <c r="G169" s="419">
        <v>1486.07</v>
      </c>
      <c r="H169" s="418" t="s">
        <v>17</v>
      </c>
      <c r="I169" s="418">
        <v>71.73</v>
      </c>
    </row>
    <row r="170" spans="1:9">
      <c r="A170" s="345">
        <v>4</v>
      </c>
      <c r="B170" s="418" t="s">
        <v>337</v>
      </c>
      <c r="C170" s="418" t="s">
        <v>338</v>
      </c>
      <c r="D170" s="418" t="s">
        <v>17</v>
      </c>
      <c r="E170" s="418">
        <v>53.33</v>
      </c>
      <c r="F170" s="418">
        <v>0</v>
      </c>
      <c r="G170" s="418">
        <v>0</v>
      </c>
      <c r="H170" s="418" t="s">
        <v>17</v>
      </c>
      <c r="I170" s="418">
        <v>53.33</v>
      </c>
    </row>
    <row r="171" spans="1:9">
      <c r="A171" s="345">
        <v>4</v>
      </c>
      <c r="B171" s="418" t="s">
        <v>339</v>
      </c>
      <c r="C171" s="418" t="s">
        <v>123</v>
      </c>
      <c r="D171" s="418" t="s">
        <v>17</v>
      </c>
      <c r="E171" s="418">
        <v>200</v>
      </c>
      <c r="F171" s="418">
        <v>0</v>
      </c>
      <c r="G171" s="418">
        <v>0</v>
      </c>
      <c r="H171" s="418" t="s">
        <v>17</v>
      </c>
      <c r="I171" s="418">
        <v>200</v>
      </c>
    </row>
    <row r="172" spans="1:9">
      <c r="A172" s="345">
        <v>4</v>
      </c>
      <c r="B172" s="418" t="s">
        <v>340</v>
      </c>
      <c r="C172" s="418" t="s">
        <v>341</v>
      </c>
      <c r="D172" s="418" t="s">
        <v>17</v>
      </c>
      <c r="E172" s="418">
        <v>0</v>
      </c>
      <c r="F172" s="419">
        <v>2090.46</v>
      </c>
      <c r="G172" s="419">
        <v>4180.93</v>
      </c>
      <c r="H172" s="418" t="s">
        <v>17</v>
      </c>
      <c r="I172" s="419">
        <v>2090.4699999999998</v>
      </c>
    </row>
    <row r="173" spans="1:9">
      <c r="A173" s="345">
        <v>4</v>
      </c>
      <c r="B173" s="418" t="s">
        <v>342</v>
      </c>
      <c r="C173" s="418" t="s">
        <v>343</v>
      </c>
      <c r="D173" s="418" t="s">
        <v>17</v>
      </c>
      <c r="E173" s="418">
        <v>38.78</v>
      </c>
      <c r="F173" s="418">
        <v>0</v>
      </c>
      <c r="G173" s="418">
        <v>0</v>
      </c>
      <c r="H173" s="418" t="s">
        <v>17</v>
      </c>
      <c r="I173" s="418">
        <v>38.78</v>
      </c>
    </row>
    <row r="174" spans="1:9">
      <c r="A174" s="345">
        <v>4</v>
      </c>
      <c r="B174" s="418" t="s">
        <v>344</v>
      </c>
      <c r="C174" s="418" t="s">
        <v>345</v>
      </c>
      <c r="D174" s="418" t="s">
        <v>17</v>
      </c>
      <c r="E174" s="418">
        <v>76.59</v>
      </c>
      <c r="F174" s="418">
        <v>0</v>
      </c>
      <c r="G174" s="418">
        <v>0</v>
      </c>
      <c r="H174" s="418" t="s">
        <v>17</v>
      </c>
      <c r="I174" s="418">
        <v>76.59</v>
      </c>
    </row>
    <row r="175" spans="1:9">
      <c r="A175" s="345">
        <v>4</v>
      </c>
      <c r="B175" s="418" t="s">
        <v>346</v>
      </c>
      <c r="C175" s="418" t="s">
        <v>347</v>
      </c>
      <c r="D175" s="418" t="s">
        <v>17</v>
      </c>
      <c r="E175" s="418">
        <v>244.5</v>
      </c>
      <c r="F175" s="418">
        <v>0</v>
      </c>
      <c r="G175" s="418">
        <v>0</v>
      </c>
      <c r="H175" s="418" t="s">
        <v>17</v>
      </c>
      <c r="I175" s="418">
        <v>244.5</v>
      </c>
    </row>
    <row r="176" spans="1:9">
      <c r="A176" s="345">
        <v>4</v>
      </c>
      <c r="B176" s="418" t="s">
        <v>348</v>
      </c>
      <c r="C176" s="418" t="s">
        <v>349</v>
      </c>
      <c r="D176" s="418" t="s">
        <v>17</v>
      </c>
      <c r="E176" s="418">
        <v>27.23</v>
      </c>
      <c r="F176" s="418">
        <v>0</v>
      </c>
      <c r="G176" s="418">
        <v>0</v>
      </c>
      <c r="H176" s="418" t="s">
        <v>17</v>
      </c>
      <c r="I176" s="418">
        <v>27.23</v>
      </c>
    </row>
    <row r="177" spans="1:9">
      <c r="A177" s="345">
        <v>4</v>
      </c>
      <c r="B177" s="418" t="s">
        <v>350</v>
      </c>
      <c r="C177" s="418" t="s">
        <v>351</v>
      </c>
      <c r="D177" s="418" t="s">
        <v>17</v>
      </c>
      <c r="E177" s="418">
        <v>170.18</v>
      </c>
      <c r="F177" s="418">
        <v>0</v>
      </c>
      <c r="G177" s="418">
        <v>0</v>
      </c>
      <c r="H177" s="418" t="s">
        <v>17</v>
      </c>
      <c r="I177" s="418">
        <v>170.18</v>
      </c>
    </row>
    <row r="178" spans="1:9">
      <c r="A178" s="345">
        <v>4</v>
      </c>
      <c r="B178" s="418" t="s">
        <v>352</v>
      </c>
      <c r="C178" s="418" t="s">
        <v>353</v>
      </c>
      <c r="D178" s="418" t="s">
        <v>17</v>
      </c>
      <c r="E178" s="418">
        <v>302.2</v>
      </c>
      <c r="F178" s="418">
        <v>0</v>
      </c>
      <c r="G178" s="418">
        <v>0</v>
      </c>
      <c r="H178" s="418" t="s">
        <v>17</v>
      </c>
      <c r="I178" s="418">
        <v>302.2</v>
      </c>
    </row>
    <row r="179" spans="1:9">
      <c r="A179" s="345">
        <v>4</v>
      </c>
      <c r="B179" s="418" t="s">
        <v>354</v>
      </c>
      <c r="C179" s="418" t="s">
        <v>355</v>
      </c>
      <c r="D179" s="418" t="s">
        <v>17</v>
      </c>
      <c r="E179" s="418">
        <v>0</v>
      </c>
      <c r="F179" s="419">
        <v>5277</v>
      </c>
      <c r="G179" s="419">
        <v>5527</v>
      </c>
      <c r="H179" s="418" t="s">
        <v>17</v>
      </c>
      <c r="I179" s="418">
        <v>250</v>
      </c>
    </row>
    <row r="180" spans="1:9">
      <c r="A180" s="345">
        <v>4</v>
      </c>
      <c r="B180" s="418" t="s">
        <v>356</v>
      </c>
      <c r="C180" s="418" t="s">
        <v>357</v>
      </c>
      <c r="D180" s="418" t="s">
        <v>17</v>
      </c>
      <c r="E180" s="418">
        <v>0</v>
      </c>
      <c r="F180" s="419">
        <v>1196</v>
      </c>
      <c r="G180" s="419">
        <v>2392</v>
      </c>
      <c r="H180" s="418" t="s">
        <v>17</v>
      </c>
      <c r="I180" s="419">
        <v>1196</v>
      </c>
    </row>
    <row r="181" spans="1:9">
      <c r="A181" s="345">
        <v>4</v>
      </c>
      <c r="B181" s="418" t="s">
        <v>358</v>
      </c>
      <c r="C181" s="418" t="s">
        <v>359</v>
      </c>
      <c r="D181" s="418" t="s">
        <v>17</v>
      </c>
      <c r="E181" s="418">
        <v>0</v>
      </c>
      <c r="F181" s="419">
        <v>4666.3500000000004</v>
      </c>
      <c r="G181" s="419">
        <v>4889.55</v>
      </c>
      <c r="H181" s="418" t="s">
        <v>17</v>
      </c>
      <c r="I181" s="418">
        <v>223.2</v>
      </c>
    </row>
    <row r="182" spans="1:9">
      <c r="A182" s="345">
        <v>4</v>
      </c>
      <c r="B182" s="418" t="s">
        <v>360</v>
      </c>
      <c r="C182" s="418" t="s">
        <v>361</v>
      </c>
      <c r="D182" s="418" t="s">
        <v>17</v>
      </c>
      <c r="E182" s="418">
        <v>0</v>
      </c>
      <c r="F182" s="418">
        <v>0</v>
      </c>
      <c r="G182" s="418">
        <v>799.66</v>
      </c>
      <c r="H182" s="418" t="s">
        <v>17</v>
      </c>
      <c r="I182" s="418">
        <v>799.66</v>
      </c>
    </row>
    <row r="183" spans="1:9">
      <c r="A183" s="345">
        <v>4</v>
      </c>
      <c r="B183" s="418" t="s">
        <v>362</v>
      </c>
      <c r="C183" s="418" t="s">
        <v>363</v>
      </c>
      <c r="D183" s="418" t="s">
        <v>17</v>
      </c>
      <c r="E183" s="418">
        <v>0</v>
      </c>
      <c r="F183" s="418">
        <v>0</v>
      </c>
      <c r="G183" s="418">
        <v>122.68</v>
      </c>
      <c r="H183" s="418" t="s">
        <v>17</v>
      </c>
      <c r="I183" s="418">
        <v>122.68</v>
      </c>
    </row>
    <row r="184" spans="1:9">
      <c r="A184" s="345">
        <v>4</v>
      </c>
      <c r="B184" s="418" t="s">
        <v>364</v>
      </c>
      <c r="C184" s="418" t="s">
        <v>365</v>
      </c>
      <c r="D184" s="418" t="s">
        <v>17</v>
      </c>
      <c r="E184" s="418">
        <v>0</v>
      </c>
      <c r="F184" s="418">
        <v>0</v>
      </c>
      <c r="G184" s="418">
        <v>10</v>
      </c>
      <c r="H184" s="418" t="s">
        <v>17</v>
      </c>
      <c r="I184" s="418">
        <v>10</v>
      </c>
    </row>
    <row r="185" spans="1:9">
      <c r="A185" s="345">
        <v>4</v>
      </c>
      <c r="B185" s="418" t="s">
        <v>366</v>
      </c>
      <c r="C185" s="418" t="s">
        <v>367</v>
      </c>
      <c r="D185" s="418" t="s">
        <v>17</v>
      </c>
      <c r="E185" s="418">
        <v>0</v>
      </c>
      <c r="F185" s="418">
        <v>0</v>
      </c>
      <c r="G185" s="418">
        <v>82</v>
      </c>
      <c r="H185" s="418" t="s">
        <v>17</v>
      </c>
      <c r="I185" s="418">
        <v>82</v>
      </c>
    </row>
    <row r="186" spans="1:9">
      <c r="A186" s="345">
        <v>4</v>
      </c>
      <c r="B186" s="418" t="s">
        <v>368</v>
      </c>
      <c r="C186" s="418" t="s">
        <v>369</v>
      </c>
      <c r="D186" s="418" t="s">
        <v>17</v>
      </c>
      <c r="E186" s="418">
        <v>0</v>
      </c>
      <c r="F186" s="419">
        <v>9976</v>
      </c>
      <c r="G186" s="419">
        <v>10140.74</v>
      </c>
      <c r="H186" s="418" t="s">
        <v>17</v>
      </c>
      <c r="I186" s="418">
        <v>164.74</v>
      </c>
    </row>
    <row r="187" spans="1:9">
      <c r="A187" s="345">
        <v>4</v>
      </c>
      <c r="B187" s="418" t="s">
        <v>370</v>
      </c>
      <c r="C187" s="418" t="s">
        <v>371</v>
      </c>
      <c r="D187" s="418" t="s">
        <v>17</v>
      </c>
      <c r="E187" s="418">
        <v>0</v>
      </c>
      <c r="F187" s="418">
        <v>0</v>
      </c>
      <c r="G187" s="418">
        <v>676.8</v>
      </c>
      <c r="H187" s="418" t="s">
        <v>17</v>
      </c>
      <c r="I187" s="418">
        <v>676.8</v>
      </c>
    </row>
    <row r="188" spans="1:9">
      <c r="A188" s="345">
        <v>4</v>
      </c>
      <c r="B188" s="418" t="s">
        <v>372</v>
      </c>
      <c r="C188" s="418" t="s">
        <v>373</v>
      </c>
      <c r="D188" s="418" t="s">
        <v>17</v>
      </c>
      <c r="E188" s="418">
        <v>0</v>
      </c>
      <c r="F188" s="419">
        <v>1357.24</v>
      </c>
      <c r="G188" s="419">
        <v>4357.24</v>
      </c>
      <c r="H188" s="418" t="s">
        <v>17</v>
      </c>
      <c r="I188" s="419">
        <v>3000</v>
      </c>
    </row>
    <row r="189" spans="1:9">
      <c r="A189" s="345">
        <v>4</v>
      </c>
      <c r="B189" s="418" t="s">
        <v>374</v>
      </c>
      <c r="C189" s="418" t="s">
        <v>375</v>
      </c>
      <c r="D189" s="418" t="s">
        <v>17</v>
      </c>
      <c r="E189" s="418">
        <v>0</v>
      </c>
      <c r="F189" s="418">
        <v>0</v>
      </c>
      <c r="G189" s="418">
        <v>185</v>
      </c>
      <c r="H189" s="418" t="s">
        <v>17</v>
      </c>
      <c r="I189" s="418">
        <v>185</v>
      </c>
    </row>
    <row r="190" spans="1:9">
      <c r="A190" s="345">
        <v>4</v>
      </c>
      <c r="B190" s="418" t="s">
        <v>376</v>
      </c>
      <c r="C190" s="418" t="s">
        <v>377</v>
      </c>
      <c r="D190" s="418" t="s">
        <v>17</v>
      </c>
      <c r="E190" s="418">
        <v>0</v>
      </c>
      <c r="F190" s="418">
        <v>0</v>
      </c>
      <c r="G190" s="418">
        <v>640</v>
      </c>
      <c r="H190" s="418" t="s">
        <v>17</v>
      </c>
      <c r="I190" s="418">
        <v>640</v>
      </c>
    </row>
    <row r="191" spans="1:9">
      <c r="A191" s="345">
        <v>3</v>
      </c>
      <c r="B191" s="418" t="s">
        <v>378</v>
      </c>
      <c r="C191" s="418" t="s">
        <v>379</v>
      </c>
      <c r="D191" s="418" t="s">
        <v>17</v>
      </c>
      <c r="E191" s="419">
        <v>317653.13</v>
      </c>
      <c r="F191" s="419">
        <v>166654567.44999999</v>
      </c>
      <c r="G191" s="419">
        <v>167022308.86000001</v>
      </c>
      <c r="H191" s="418" t="s">
        <v>17</v>
      </c>
      <c r="I191" s="419">
        <v>685394.54</v>
      </c>
    </row>
    <row r="192" spans="1:9">
      <c r="A192" s="345">
        <v>4</v>
      </c>
      <c r="B192" s="418" t="s">
        <v>380</v>
      </c>
      <c r="C192" s="418" t="s">
        <v>381</v>
      </c>
      <c r="D192" s="418" t="s">
        <v>17</v>
      </c>
      <c r="E192" s="419">
        <v>10659.49</v>
      </c>
      <c r="F192" s="418">
        <v>0</v>
      </c>
      <c r="G192" s="418">
        <v>0</v>
      </c>
      <c r="H192" s="418" t="s">
        <v>17</v>
      </c>
      <c r="I192" s="419">
        <v>10659.49</v>
      </c>
    </row>
    <row r="193" spans="1:9">
      <c r="A193" s="345">
        <v>4</v>
      </c>
      <c r="B193" s="418" t="s">
        <v>382</v>
      </c>
      <c r="C193" s="418" t="s">
        <v>383</v>
      </c>
      <c r="D193" s="418" t="s">
        <v>17</v>
      </c>
      <c r="E193" s="419">
        <v>255873.22</v>
      </c>
      <c r="F193" s="419">
        <v>165739277.58000001</v>
      </c>
      <c r="G193" s="419">
        <v>166055057.02000001</v>
      </c>
      <c r="H193" s="418" t="s">
        <v>17</v>
      </c>
      <c r="I193" s="419">
        <v>571652.66</v>
      </c>
    </row>
    <row r="194" spans="1:9">
      <c r="A194" s="345">
        <v>4</v>
      </c>
      <c r="B194" s="418" t="s">
        <v>384</v>
      </c>
      <c r="C194" s="418" t="s">
        <v>385</v>
      </c>
      <c r="D194" s="418" t="s">
        <v>17</v>
      </c>
      <c r="E194" s="419">
        <v>23666.560000000001</v>
      </c>
      <c r="F194" s="418">
        <v>0</v>
      </c>
      <c r="G194" s="418">
        <v>110</v>
      </c>
      <c r="H194" s="418" t="s">
        <v>17</v>
      </c>
      <c r="I194" s="419">
        <v>23776.560000000001</v>
      </c>
    </row>
    <row r="195" spans="1:9">
      <c r="A195" s="345">
        <v>4</v>
      </c>
      <c r="B195" s="418" t="s">
        <v>386</v>
      </c>
      <c r="C195" s="418" t="s">
        <v>387</v>
      </c>
      <c r="D195" s="418" t="s">
        <v>17</v>
      </c>
      <c r="E195" s="418">
        <v>0</v>
      </c>
      <c r="F195" s="419">
        <v>10717.97</v>
      </c>
      <c r="G195" s="419">
        <v>10863.36</v>
      </c>
      <c r="H195" s="418" t="s">
        <v>17</v>
      </c>
      <c r="I195" s="418">
        <v>145.38999999999999</v>
      </c>
    </row>
    <row r="196" spans="1:9">
      <c r="A196" s="345">
        <v>4</v>
      </c>
      <c r="B196" s="418" t="s">
        <v>388</v>
      </c>
      <c r="C196" s="418" t="s">
        <v>389</v>
      </c>
      <c r="D196" s="418" t="s">
        <v>17</v>
      </c>
      <c r="E196" s="418">
        <v>0</v>
      </c>
      <c r="F196" s="419">
        <v>2737.2</v>
      </c>
      <c r="G196" s="419">
        <v>2747.2</v>
      </c>
      <c r="H196" s="418" t="s">
        <v>17</v>
      </c>
      <c r="I196" s="418">
        <v>10</v>
      </c>
    </row>
    <row r="197" spans="1:9">
      <c r="A197" s="345">
        <v>4</v>
      </c>
      <c r="B197" s="418" t="s">
        <v>390</v>
      </c>
      <c r="C197" s="418" t="s">
        <v>391</v>
      </c>
      <c r="D197" s="418" t="s">
        <v>17</v>
      </c>
      <c r="E197" s="418">
        <v>74</v>
      </c>
      <c r="F197" s="418">
        <v>789.99</v>
      </c>
      <c r="G197" s="418">
        <v>803.39</v>
      </c>
      <c r="H197" s="418" t="s">
        <v>17</v>
      </c>
      <c r="I197" s="418">
        <v>87.4</v>
      </c>
    </row>
    <row r="198" spans="1:9">
      <c r="A198" s="345">
        <v>4</v>
      </c>
      <c r="B198" s="418" t="s">
        <v>392</v>
      </c>
      <c r="C198" s="418" t="s">
        <v>393</v>
      </c>
      <c r="D198" s="418" t="s">
        <v>17</v>
      </c>
      <c r="E198" s="418">
        <v>0</v>
      </c>
      <c r="F198" s="419">
        <v>44317.26</v>
      </c>
      <c r="G198" s="419">
        <v>44748.25</v>
      </c>
      <c r="H198" s="418" t="s">
        <v>17</v>
      </c>
      <c r="I198" s="418">
        <v>430.99</v>
      </c>
    </row>
    <row r="199" spans="1:9">
      <c r="A199" s="345">
        <v>4</v>
      </c>
      <c r="B199" s="418" t="s">
        <v>394</v>
      </c>
      <c r="C199" s="418" t="s">
        <v>395</v>
      </c>
      <c r="D199" s="418" t="s">
        <v>17</v>
      </c>
      <c r="E199" s="418">
        <v>291.8</v>
      </c>
      <c r="F199" s="419">
        <v>2804.36</v>
      </c>
      <c r="G199" s="419">
        <v>2700.36</v>
      </c>
      <c r="H199" s="418" t="s">
        <v>17</v>
      </c>
      <c r="I199" s="418">
        <v>187.8</v>
      </c>
    </row>
    <row r="200" spans="1:9">
      <c r="A200" s="345">
        <v>4</v>
      </c>
      <c r="B200" s="418" t="s">
        <v>396</v>
      </c>
      <c r="C200" s="418" t="s">
        <v>397</v>
      </c>
      <c r="D200" s="418" t="s">
        <v>17</v>
      </c>
      <c r="E200" s="418">
        <v>745</v>
      </c>
      <c r="F200" s="419">
        <v>1696.34</v>
      </c>
      <c r="G200" s="418">
        <v>979.84</v>
      </c>
      <c r="H200" s="418" t="s">
        <v>17</v>
      </c>
      <c r="I200" s="418">
        <v>28.5</v>
      </c>
    </row>
    <row r="201" spans="1:9">
      <c r="A201" s="345">
        <v>4</v>
      </c>
      <c r="B201" s="418" t="s">
        <v>398</v>
      </c>
      <c r="C201" s="418" t="s">
        <v>399</v>
      </c>
      <c r="D201" s="418" t="s">
        <v>17</v>
      </c>
      <c r="E201" s="419">
        <v>3385.5</v>
      </c>
      <c r="F201" s="419">
        <v>1676.69</v>
      </c>
      <c r="G201" s="419">
        <v>1676.69</v>
      </c>
      <c r="H201" s="418" t="s">
        <v>17</v>
      </c>
      <c r="I201" s="419">
        <v>3385.5</v>
      </c>
    </row>
    <row r="202" spans="1:9">
      <c r="A202" s="345">
        <v>4</v>
      </c>
      <c r="B202" s="418" t="s">
        <v>400</v>
      </c>
      <c r="C202" s="418" t="s">
        <v>401</v>
      </c>
      <c r="D202" s="418" t="s">
        <v>17</v>
      </c>
      <c r="E202" s="418">
        <v>543.29999999999995</v>
      </c>
      <c r="F202" s="419">
        <v>6771</v>
      </c>
      <c r="G202" s="419">
        <v>6771</v>
      </c>
      <c r="H202" s="418" t="s">
        <v>17</v>
      </c>
      <c r="I202" s="418">
        <v>543.29999999999995</v>
      </c>
    </row>
    <row r="203" spans="1:9">
      <c r="A203" s="345">
        <v>4</v>
      </c>
      <c r="B203" s="418" t="s">
        <v>402</v>
      </c>
      <c r="C203" s="418" t="s">
        <v>403</v>
      </c>
      <c r="D203" s="418" t="s">
        <v>17</v>
      </c>
      <c r="E203" s="418">
        <v>444.25</v>
      </c>
      <c r="F203" s="419">
        <v>1002.5</v>
      </c>
      <c r="G203" s="418">
        <v>902.5</v>
      </c>
      <c r="H203" s="418" t="s">
        <v>17</v>
      </c>
      <c r="I203" s="418">
        <v>344.25</v>
      </c>
    </row>
    <row r="204" spans="1:9">
      <c r="A204" s="345">
        <v>4</v>
      </c>
      <c r="B204" s="418" t="s">
        <v>404</v>
      </c>
      <c r="C204" s="418" t="s">
        <v>405</v>
      </c>
      <c r="D204" s="418" t="s">
        <v>17</v>
      </c>
      <c r="E204" s="419">
        <v>1557</v>
      </c>
      <c r="F204" s="419">
        <v>8880.59</v>
      </c>
      <c r="G204" s="419">
        <v>8920.99</v>
      </c>
      <c r="H204" s="418" t="s">
        <v>17</v>
      </c>
      <c r="I204" s="419">
        <v>1597.4</v>
      </c>
    </row>
    <row r="205" spans="1:9">
      <c r="A205" s="345">
        <v>4</v>
      </c>
      <c r="B205" s="418" t="s">
        <v>406</v>
      </c>
      <c r="C205" s="418" t="s">
        <v>407</v>
      </c>
      <c r="D205" s="418" t="s">
        <v>17</v>
      </c>
      <c r="E205" s="418">
        <v>942</v>
      </c>
      <c r="F205" s="419">
        <v>2185.54</v>
      </c>
      <c r="G205" s="419">
        <v>2537.65</v>
      </c>
      <c r="H205" s="418" t="s">
        <v>17</v>
      </c>
      <c r="I205" s="419">
        <v>1294.1099999999999</v>
      </c>
    </row>
    <row r="206" spans="1:9">
      <c r="A206" s="345">
        <v>4</v>
      </c>
      <c r="B206" s="418" t="s">
        <v>408</v>
      </c>
      <c r="C206" s="418" t="s">
        <v>409</v>
      </c>
      <c r="D206" s="418" t="s">
        <v>17</v>
      </c>
      <c r="E206" s="418">
        <v>141</v>
      </c>
      <c r="F206" s="419">
        <v>6314.69</v>
      </c>
      <c r="G206" s="419">
        <v>6983.56</v>
      </c>
      <c r="H206" s="418" t="s">
        <v>17</v>
      </c>
      <c r="I206" s="418">
        <v>809.87</v>
      </c>
    </row>
    <row r="207" spans="1:9">
      <c r="A207" s="345">
        <v>4</v>
      </c>
      <c r="B207" s="418" t="s">
        <v>410</v>
      </c>
      <c r="C207" s="418" t="s">
        <v>411</v>
      </c>
      <c r="D207" s="418" t="s">
        <v>17</v>
      </c>
      <c r="E207" s="418">
        <v>0</v>
      </c>
      <c r="F207" s="419">
        <v>13678.6</v>
      </c>
      <c r="G207" s="419">
        <v>14431.6</v>
      </c>
      <c r="H207" s="418" t="s">
        <v>17</v>
      </c>
      <c r="I207" s="418">
        <v>753</v>
      </c>
    </row>
    <row r="208" spans="1:9">
      <c r="A208" s="345">
        <v>4</v>
      </c>
      <c r="B208" s="418" t="s">
        <v>412</v>
      </c>
      <c r="C208" s="418" t="s">
        <v>413</v>
      </c>
      <c r="D208" s="418" t="s">
        <v>17</v>
      </c>
      <c r="E208" s="418">
        <v>77.02</v>
      </c>
      <c r="F208" s="419">
        <v>10781.5</v>
      </c>
      <c r="G208" s="419">
        <v>10984.25</v>
      </c>
      <c r="H208" s="418" t="s">
        <v>17</v>
      </c>
      <c r="I208" s="418">
        <v>279.77</v>
      </c>
    </row>
    <row r="209" spans="1:9">
      <c r="A209" s="345">
        <v>4</v>
      </c>
      <c r="B209" s="418" t="s">
        <v>414</v>
      </c>
      <c r="C209" s="418" t="s">
        <v>415</v>
      </c>
      <c r="D209" s="418" t="s">
        <v>17</v>
      </c>
      <c r="E209" s="418">
        <v>477.99</v>
      </c>
      <c r="F209" s="419">
        <v>18137.189999999999</v>
      </c>
      <c r="G209" s="419">
        <v>17686.2</v>
      </c>
      <c r="H209" s="418" t="s">
        <v>17</v>
      </c>
      <c r="I209" s="418">
        <v>27</v>
      </c>
    </row>
    <row r="210" spans="1:9">
      <c r="A210" s="345">
        <v>4</v>
      </c>
      <c r="B210" s="418" t="s">
        <v>416</v>
      </c>
      <c r="C210" s="418" t="s">
        <v>417</v>
      </c>
      <c r="D210" s="418" t="s">
        <v>17</v>
      </c>
      <c r="E210" s="418">
        <v>214</v>
      </c>
      <c r="F210" s="419">
        <v>1801.55</v>
      </c>
      <c r="G210" s="419">
        <v>1801.55</v>
      </c>
      <c r="H210" s="418" t="s">
        <v>17</v>
      </c>
      <c r="I210" s="418">
        <v>214</v>
      </c>
    </row>
    <row r="211" spans="1:9">
      <c r="A211" s="345">
        <v>4</v>
      </c>
      <c r="B211" s="418" t="s">
        <v>418</v>
      </c>
      <c r="C211" s="418" t="s">
        <v>419</v>
      </c>
      <c r="D211" s="418" t="s">
        <v>17</v>
      </c>
      <c r="E211" s="418">
        <v>0</v>
      </c>
      <c r="F211" s="418">
        <v>0</v>
      </c>
      <c r="G211" s="418">
        <v>412.16</v>
      </c>
      <c r="H211" s="418" t="s">
        <v>17</v>
      </c>
      <c r="I211" s="418">
        <v>412.16</v>
      </c>
    </row>
    <row r="212" spans="1:9">
      <c r="A212" s="345">
        <v>4</v>
      </c>
      <c r="B212" s="418" t="s">
        <v>420</v>
      </c>
      <c r="C212" s="418" t="s">
        <v>421</v>
      </c>
      <c r="D212" s="418" t="s">
        <v>17</v>
      </c>
      <c r="E212" s="418">
        <v>0</v>
      </c>
      <c r="F212" s="418">
        <v>0</v>
      </c>
      <c r="G212" s="418">
        <v>471.5</v>
      </c>
      <c r="H212" s="418" t="s">
        <v>17</v>
      </c>
      <c r="I212" s="418">
        <v>471.5</v>
      </c>
    </row>
    <row r="213" spans="1:9">
      <c r="A213" s="345">
        <v>4</v>
      </c>
      <c r="B213" s="418" t="s">
        <v>422</v>
      </c>
      <c r="C213" s="418" t="s">
        <v>423</v>
      </c>
      <c r="D213" s="418" t="s">
        <v>17</v>
      </c>
      <c r="E213" s="418">
        <v>0</v>
      </c>
      <c r="F213" s="418">
        <v>0</v>
      </c>
      <c r="G213" s="419">
        <v>2153</v>
      </c>
      <c r="H213" s="418" t="s">
        <v>17</v>
      </c>
      <c r="I213" s="419">
        <v>2153</v>
      </c>
    </row>
    <row r="214" spans="1:9">
      <c r="A214" s="345">
        <v>4</v>
      </c>
      <c r="B214" s="418" t="s">
        <v>424</v>
      </c>
      <c r="C214" s="418" t="s">
        <v>425</v>
      </c>
      <c r="D214" s="418" t="s">
        <v>17</v>
      </c>
      <c r="E214" s="418">
        <v>0</v>
      </c>
      <c r="F214" s="418">
        <v>0</v>
      </c>
      <c r="G214" s="419">
        <v>1737.41</v>
      </c>
      <c r="H214" s="418" t="s">
        <v>17</v>
      </c>
      <c r="I214" s="419">
        <v>1737.41</v>
      </c>
    </row>
    <row r="215" spans="1:9">
      <c r="A215" s="345">
        <v>4</v>
      </c>
      <c r="B215" s="418" t="s">
        <v>426</v>
      </c>
      <c r="C215" s="418" t="s">
        <v>427</v>
      </c>
      <c r="D215" s="418" t="s">
        <v>17</v>
      </c>
      <c r="E215" s="418">
        <v>0</v>
      </c>
      <c r="F215" s="419">
        <v>3712</v>
      </c>
      <c r="G215" s="419">
        <v>4094</v>
      </c>
      <c r="H215" s="418" t="s">
        <v>17</v>
      </c>
      <c r="I215" s="418">
        <v>382</v>
      </c>
    </row>
    <row r="216" spans="1:9">
      <c r="A216" s="345">
        <v>4</v>
      </c>
      <c r="B216" s="418" t="s">
        <v>428</v>
      </c>
      <c r="C216" s="418" t="s">
        <v>429</v>
      </c>
      <c r="D216" s="418" t="s">
        <v>17</v>
      </c>
      <c r="E216" s="418">
        <v>0</v>
      </c>
      <c r="F216" s="418">
        <v>0</v>
      </c>
      <c r="G216" s="419">
        <v>13938.4</v>
      </c>
      <c r="H216" s="418" t="s">
        <v>17</v>
      </c>
      <c r="I216" s="419">
        <v>13938.4</v>
      </c>
    </row>
    <row r="217" spans="1:9">
      <c r="A217" s="345">
        <v>4</v>
      </c>
      <c r="B217" s="418" t="s">
        <v>430</v>
      </c>
      <c r="C217" s="418" t="s">
        <v>431</v>
      </c>
      <c r="D217" s="418" t="s">
        <v>17</v>
      </c>
      <c r="E217" s="418">
        <v>0</v>
      </c>
      <c r="F217" s="418">
        <v>0</v>
      </c>
      <c r="G217" s="418">
        <v>272.04000000000002</v>
      </c>
      <c r="H217" s="418" t="s">
        <v>17</v>
      </c>
      <c r="I217" s="418">
        <v>272.04000000000002</v>
      </c>
    </row>
    <row r="218" spans="1:9">
      <c r="A218" s="345">
        <v>4</v>
      </c>
      <c r="B218" s="418" t="s">
        <v>432</v>
      </c>
      <c r="C218" s="418" t="s">
        <v>433</v>
      </c>
      <c r="D218" s="418" t="s">
        <v>17</v>
      </c>
      <c r="E218" s="418">
        <v>0</v>
      </c>
      <c r="F218" s="418">
        <v>0</v>
      </c>
      <c r="G218" s="418">
        <v>754</v>
      </c>
      <c r="H218" s="418" t="s">
        <v>17</v>
      </c>
      <c r="I218" s="418">
        <v>754</v>
      </c>
    </row>
    <row r="219" spans="1:9">
      <c r="A219" s="345">
        <v>4</v>
      </c>
      <c r="B219" s="418" t="s">
        <v>434</v>
      </c>
      <c r="C219" s="418" t="s">
        <v>435</v>
      </c>
      <c r="D219" s="418" t="s">
        <v>17</v>
      </c>
      <c r="E219" s="418">
        <v>0</v>
      </c>
      <c r="F219" s="418">
        <v>0</v>
      </c>
      <c r="G219" s="419">
        <v>1899.21</v>
      </c>
      <c r="H219" s="418" t="s">
        <v>17</v>
      </c>
      <c r="I219" s="419">
        <v>1899.21</v>
      </c>
    </row>
    <row r="220" spans="1:9">
      <c r="A220" s="345">
        <v>4</v>
      </c>
      <c r="B220" s="418" t="s">
        <v>436</v>
      </c>
      <c r="C220" s="418" t="s">
        <v>437</v>
      </c>
      <c r="D220" s="418" t="s">
        <v>17</v>
      </c>
      <c r="E220" s="418">
        <v>0</v>
      </c>
      <c r="F220" s="419">
        <v>39291.440000000002</v>
      </c>
      <c r="G220" s="419">
        <v>78582.880000000005</v>
      </c>
      <c r="H220" s="418" t="s">
        <v>17</v>
      </c>
      <c r="I220" s="419">
        <v>39291.440000000002</v>
      </c>
    </row>
    <row r="221" spans="1:9">
      <c r="A221" s="345">
        <v>4</v>
      </c>
      <c r="B221" s="418" t="s">
        <v>438</v>
      </c>
      <c r="C221" s="418" t="s">
        <v>439</v>
      </c>
      <c r="D221" s="418" t="s">
        <v>17</v>
      </c>
      <c r="E221" s="418">
        <v>0</v>
      </c>
      <c r="F221" s="419">
        <v>1565</v>
      </c>
      <c r="G221" s="419">
        <v>1985</v>
      </c>
      <c r="H221" s="418" t="s">
        <v>17</v>
      </c>
      <c r="I221" s="418">
        <v>420</v>
      </c>
    </row>
    <row r="222" spans="1:9">
      <c r="A222" s="345">
        <v>4</v>
      </c>
      <c r="B222" s="418" t="s">
        <v>440</v>
      </c>
      <c r="C222" s="418" t="s">
        <v>441</v>
      </c>
      <c r="D222" s="418" t="s">
        <v>17</v>
      </c>
      <c r="E222" s="418">
        <v>0</v>
      </c>
      <c r="F222" s="418">
        <v>0</v>
      </c>
      <c r="G222" s="419">
        <v>2100</v>
      </c>
      <c r="H222" s="418" t="s">
        <v>17</v>
      </c>
      <c r="I222" s="419">
        <v>2100</v>
      </c>
    </row>
    <row r="223" spans="1:9">
      <c r="A223" s="345">
        <v>4</v>
      </c>
      <c r="B223" s="418" t="s">
        <v>442</v>
      </c>
      <c r="C223" s="418" t="s">
        <v>443</v>
      </c>
      <c r="D223" s="418" t="s">
        <v>17</v>
      </c>
      <c r="E223" s="418">
        <v>0</v>
      </c>
      <c r="F223" s="418">
        <v>0</v>
      </c>
      <c r="G223" s="419">
        <v>5336.39</v>
      </c>
      <c r="H223" s="418" t="s">
        <v>17</v>
      </c>
      <c r="I223" s="419">
        <v>5336.39</v>
      </c>
    </row>
    <row r="224" spans="1:9">
      <c r="A224" s="350">
        <v>1</v>
      </c>
      <c r="B224" s="423" t="s">
        <v>444</v>
      </c>
      <c r="C224" s="423" t="s">
        <v>445</v>
      </c>
      <c r="D224" s="423" t="s">
        <v>17</v>
      </c>
      <c r="E224" s="424">
        <v>42008.47</v>
      </c>
      <c r="F224" s="423">
        <v>0</v>
      </c>
      <c r="G224" s="423">
        <v>0</v>
      </c>
      <c r="H224" s="423" t="s">
        <v>17</v>
      </c>
      <c r="I224" s="424">
        <v>42008.47</v>
      </c>
    </row>
    <row r="225" spans="1:9">
      <c r="A225" s="345">
        <v>2</v>
      </c>
      <c r="B225" s="418" t="s">
        <v>446</v>
      </c>
      <c r="C225" s="418" t="s">
        <v>447</v>
      </c>
      <c r="D225" s="418" t="s">
        <v>17</v>
      </c>
      <c r="E225" s="419">
        <v>42008.47</v>
      </c>
      <c r="F225" s="418">
        <v>0</v>
      </c>
      <c r="G225" s="418">
        <v>0</v>
      </c>
      <c r="H225" s="418" t="s">
        <v>17</v>
      </c>
      <c r="I225" s="419">
        <v>42008.47</v>
      </c>
    </row>
    <row r="226" spans="1:9">
      <c r="A226" s="350">
        <v>1</v>
      </c>
      <c r="B226" s="423" t="s">
        <v>448</v>
      </c>
      <c r="C226" s="423" t="s">
        <v>449</v>
      </c>
      <c r="D226" s="423" t="s">
        <v>17</v>
      </c>
      <c r="E226" s="424">
        <v>89736581.989999995</v>
      </c>
      <c r="F226" s="423">
        <v>0</v>
      </c>
      <c r="G226" s="423">
        <v>0</v>
      </c>
      <c r="H226" s="423" t="s">
        <v>17</v>
      </c>
      <c r="I226" s="424">
        <v>89736581.989999995</v>
      </c>
    </row>
    <row r="227" spans="1:9">
      <c r="A227" s="345">
        <v>2</v>
      </c>
      <c r="B227" s="418" t="s">
        <v>450</v>
      </c>
      <c r="C227" s="418" t="s">
        <v>451</v>
      </c>
      <c r="D227" s="418" t="s">
        <v>17</v>
      </c>
      <c r="E227" s="419">
        <v>265798.96000000002</v>
      </c>
      <c r="F227" s="418">
        <v>0</v>
      </c>
      <c r="G227" s="418">
        <v>0</v>
      </c>
      <c r="H227" s="418" t="s">
        <v>17</v>
      </c>
      <c r="I227" s="419">
        <v>265798.96000000002</v>
      </c>
    </row>
    <row r="228" spans="1:9">
      <c r="A228" s="345">
        <v>2</v>
      </c>
      <c r="B228" s="418" t="s">
        <v>452</v>
      </c>
      <c r="C228" s="418" t="s">
        <v>453</v>
      </c>
      <c r="D228" s="418" t="s">
        <v>17</v>
      </c>
      <c r="E228" s="419">
        <v>147230.1</v>
      </c>
      <c r="F228" s="418">
        <v>0</v>
      </c>
      <c r="G228" s="418">
        <v>0</v>
      </c>
      <c r="H228" s="418" t="s">
        <v>17</v>
      </c>
      <c r="I228" s="419">
        <v>147230.1</v>
      </c>
    </row>
    <row r="229" spans="1:9">
      <c r="A229" s="345">
        <v>2</v>
      </c>
      <c r="B229" s="418" t="s">
        <v>454</v>
      </c>
      <c r="C229" s="418" t="s">
        <v>455</v>
      </c>
      <c r="D229" s="418" t="s">
        <v>17</v>
      </c>
      <c r="E229" s="342">
        <v>-119347.84</v>
      </c>
      <c r="F229" s="418">
        <v>0</v>
      </c>
      <c r="G229" s="418">
        <v>0</v>
      </c>
      <c r="H229" s="418" t="s">
        <v>17</v>
      </c>
      <c r="I229" s="342">
        <v>-119347.84</v>
      </c>
    </row>
    <row r="230" spans="1:9">
      <c r="A230" s="345">
        <v>2</v>
      </c>
      <c r="B230" s="418" t="s">
        <v>456</v>
      </c>
      <c r="C230" s="418" t="s">
        <v>457</v>
      </c>
      <c r="D230" s="418" t="s">
        <v>17</v>
      </c>
      <c r="E230" s="419">
        <v>2592682.5</v>
      </c>
      <c r="F230" s="418">
        <v>0</v>
      </c>
      <c r="G230" s="418">
        <v>0</v>
      </c>
      <c r="H230" s="418" t="s">
        <v>17</v>
      </c>
      <c r="I230" s="419">
        <v>2592682.5</v>
      </c>
    </row>
    <row r="231" spans="1:9">
      <c r="A231" s="345">
        <v>2</v>
      </c>
      <c r="B231" s="418" t="s">
        <v>458</v>
      </c>
      <c r="C231" s="418" t="s">
        <v>459</v>
      </c>
      <c r="D231" s="418" t="s">
        <v>17</v>
      </c>
      <c r="E231" s="419">
        <v>202767.73</v>
      </c>
      <c r="F231" s="418">
        <v>0</v>
      </c>
      <c r="G231" s="418">
        <v>0</v>
      </c>
      <c r="H231" s="418" t="s">
        <v>17</v>
      </c>
      <c r="I231" s="419">
        <v>202767.73</v>
      </c>
    </row>
    <row r="232" spans="1:9">
      <c r="A232" s="345">
        <v>2</v>
      </c>
      <c r="B232" s="418" t="s">
        <v>460</v>
      </c>
      <c r="C232" s="418" t="s">
        <v>461</v>
      </c>
      <c r="D232" s="418" t="s">
        <v>17</v>
      </c>
      <c r="E232" s="419">
        <v>917369.92</v>
      </c>
      <c r="F232" s="418">
        <v>0</v>
      </c>
      <c r="G232" s="418">
        <v>0</v>
      </c>
      <c r="H232" s="418" t="s">
        <v>17</v>
      </c>
      <c r="I232" s="419">
        <v>917369.92</v>
      </c>
    </row>
    <row r="233" spans="1:9">
      <c r="A233" s="345">
        <v>2</v>
      </c>
      <c r="B233" s="418" t="s">
        <v>462</v>
      </c>
      <c r="C233" s="418" t="s">
        <v>463</v>
      </c>
      <c r="D233" s="418" t="s">
        <v>17</v>
      </c>
      <c r="E233" s="419">
        <v>44145.72</v>
      </c>
      <c r="F233" s="418">
        <v>0</v>
      </c>
      <c r="G233" s="418">
        <v>0</v>
      </c>
      <c r="H233" s="418" t="s">
        <v>17</v>
      </c>
      <c r="I233" s="419">
        <v>44145.72</v>
      </c>
    </row>
    <row r="234" spans="1:9">
      <c r="A234" s="345">
        <v>2</v>
      </c>
      <c r="B234" s="418" t="s">
        <v>464</v>
      </c>
      <c r="C234" s="418" t="s">
        <v>465</v>
      </c>
      <c r="D234" s="418" t="s">
        <v>17</v>
      </c>
      <c r="E234" s="342">
        <v>-2404754.0099999998</v>
      </c>
      <c r="F234" s="418">
        <v>0</v>
      </c>
      <c r="G234" s="418">
        <v>0</v>
      </c>
      <c r="H234" s="418" t="s">
        <v>17</v>
      </c>
      <c r="I234" s="342">
        <v>-2404754.0099999998</v>
      </c>
    </row>
    <row r="235" spans="1:9">
      <c r="A235" s="345">
        <v>2</v>
      </c>
      <c r="B235" s="418" t="s">
        <v>466</v>
      </c>
      <c r="C235" s="418" t="s">
        <v>467</v>
      </c>
      <c r="D235" s="418" t="s">
        <v>17</v>
      </c>
      <c r="E235" s="342">
        <v>-390052.08</v>
      </c>
      <c r="F235" s="418">
        <v>0</v>
      </c>
      <c r="G235" s="418">
        <v>0</v>
      </c>
      <c r="H235" s="418" t="s">
        <v>17</v>
      </c>
      <c r="I235" s="342">
        <v>-390052.08</v>
      </c>
    </row>
    <row r="236" spans="1:9">
      <c r="A236" s="345">
        <v>2</v>
      </c>
      <c r="B236" s="418" t="s">
        <v>468</v>
      </c>
      <c r="C236" s="418" t="s">
        <v>469</v>
      </c>
      <c r="D236" s="418" t="s">
        <v>17</v>
      </c>
      <c r="E236" s="419">
        <v>4685587.17</v>
      </c>
      <c r="F236" s="418">
        <v>0</v>
      </c>
      <c r="G236" s="418">
        <v>0</v>
      </c>
      <c r="H236" s="418" t="s">
        <v>17</v>
      </c>
      <c r="I236" s="419">
        <v>4685587.17</v>
      </c>
    </row>
    <row r="237" spans="1:9">
      <c r="A237" s="345">
        <v>2</v>
      </c>
      <c r="B237" s="418" t="s">
        <v>470</v>
      </c>
      <c r="C237" s="418" t="s">
        <v>471</v>
      </c>
      <c r="D237" s="418" t="s">
        <v>17</v>
      </c>
      <c r="E237" s="342">
        <v>-9113836.3399999999</v>
      </c>
      <c r="F237" s="418">
        <v>0</v>
      </c>
      <c r="G237" s="418">
        <v>0</v>
      </c>
      <c r="H237" s="418" t="s">
        <v>17</v>
      </c>
      <c r="I237" s="342">
        <v>-9113836.3399999999</v>
      </c>
    </row>
    <row r="238" spans="1:9">
      <c r="A238" s="345">
        <v>2</v>
      </c>
      <c r="B238" s="418" t="s">
        <v>472</v>
      </c>
      <c r="C238" s="418" t="s">
        <v>473</v>
      </c>
      <c r="D238" s="418" t="s">
        <v>17</v>
      </c>
      <c r="E238" s="342">
        <v>-3226393.8</v>
      </c>
      <c r="F238" s="418">
        <v>0</v>
      </c>
      <c r="G238" s="418">
        <v>0</v>
      </c>
      <c r="H238" s="418" t="s">
        <v>17</v>
      </c>
      <c r="I238" s="342">
        <v>-3226393.8</v>
      </c>
    </row>
    <row r="239" spans="1:9">
      <c r="A239" s="345">
        <v>2</v>
      </c>
      <c r="B239" s="418" t="s">
        <v>474</v>
      </c>
      <c r="C239" s="418" t="s">
        <v>475</v>
      </c>
      <c r="D239" s="418" t="s">
        <v>17</v>
      </c>
      <c r="E239" s="419">
        <v>13493881.119999999</v>
      </c>
      <c r="F239" s="418">
        <v>0</v>
      </c>
      <c r="G239" s="418">
        <v>0</v>
      </c>
      <c r="H239" s="418" t="s">
        <v>17</v>
      </c>
      <c r="I239" s="419">
        <v>13493881.119999999</v>
      </c>
    </row>
    <row r="240" spans="1:9">
      <c r="A240" s="345">
        <v>2</v>
      </c>
      <c r="B240" s="418" t="s">
        <v>476</v>
      </c>
      <c r="C240" s="418" t="s">
        <v>477</v>
      </c>
      <c r="D240" s="418" t="s">
        <v>17</v>
      </c>
      <c r="E240" s="342">
        <v>-2627427.41</v>
      </c>
      <c r="F240" s="418">
        <v>0</v>
      </c>
      <c r="G240" s="418">
        <v>0</v>
      </c>
      <c r="H240" s="418" t="s">
        <v>17</v>
      </c>
      <c r="I240" s="342">
        <v>-2627427.41</v>
      </c>
    </row>
    <row r="241" spans="1:9">
      <c r="A241" s="345">
        <v>2</v>
      </c>
      <c r="B241" s="418" t="s">
        <v>478</v>
      </c>
      <c r="C241" s="418" t="s">
        <v>479</v>
      </c>
      <c r="D241" s="418" t="s">
        <v>17</v>
      </c>
      <c r="E241" s="419">
        <v>14287482.390000001</v>
      </c>
      <c r="F241" s="418">
        <v>0</v>
      </c>
      <c r="G241" s="418">
        <v>0</v>
      </c>
      <c r="H241" s="418" t="s">
        <v>17</v>
      </c>
      <c r="I241" s="419">
        <v>14287482.390000001</v>
      </c>
    </row>
    <row r="242" spans="1:9">
      <c r="A242" s="345">
        <v>2</v>
      </c>
      <c r="B242" s="418" t="s">
        <v>480</v>
      </c>
      <c r="C242" s="418" t="s">
        <v>481</v>
      </c>
      <c r="D242" s="418" t="s">
        <v>17</v>
      </c>
      <c r="E242" s="419">
        <v>28193726.16</v>
      </c>
      <c r="F242" s="418">
        <v>0</v>
      </c>
      <c r="G242" s="418">
        <v>0</v>
      </c>
      <c r="H242" s="418" t="s">
        <v>17</v>
      </c>
      <c r="I242" s="419">
        <v>28193726.16</v>
      </c>
    </row>
    <row r="243" spans="1:9">
      <c r="A243" s="345">
        <v>2</v>
      </c>
      <c r="B243" s="418" t="s">
        <v>482</v>
      </c>
      <c r="C243" s="418" t="s">
        <v>483</v>
      </c>
      <c r="D243" s="418" t="s">
        <v>17</v>
      </c>
      <c r="E243" s="419">
        <v>6455629.9199999999</v>
      </c>
      <c r="F243" s="418">
        <v>0</v>
      </c>
      <c r="G243" s="418">
        <v>0</v>
      </c>
      <c r="H243" s="418" t="s">
        <v>17</v>
      </c>
      <c r="I243" s="419">
        <v>6455629.9199999999</v>
      </c>
    </row>
    <row r="244" spans="1:9">
      <c r="A244" s="345">
        <v>2</v>
      </c>
      <c r="B244" s="418" t="s">
        <v>484</v>
      </c>
      <c r="C244" s="418" t="s">
        <v>485</v>
      </c>
      <c r="D244" s="418" t="s">
        <v>17</v>
      </c>
      <c r="E244" s="419">
        <v>46173823.030000001</v>
      </c>
      <c r="F244" s="418">
        <v>0</v>
      </c>
      <c r="G244" s="418">
        <v>0</v>
      </c>
      <c r="H244" s="418" t="s">
        <v>17</v>
      </c>
      <c r="I244" s="419">
        <v>46173823.030000001</v>
      </c>
    </row>
    <row r="245" spans="1:9">
      <c r="A245" s="345">
        <v>2</v>
      </c>
      <c r="B245" s="418" t="s">
        <v>486</v>
      </c>
      <c r="C245" s="418" t="s">
        <v>487</v>
      </c>
      <c r="D245" s="418" t="s">
        <v>17</v>
      </c>
      <c r="E245" s="342">
        <v>-67568674.140000001</v>
      </c>
      <c r="F245" s="418">
        <v>0</v>
      </c>
      <c r="G245" s="418">
        <v>0</v>
      </c>
      <c r="H245" s="418" t="s">
        <v>17</v>
      </c>
      <c r="I245" s="342">
        <v>-67568674.140000001</v>
      </c>
    </row>
    <row r="246" spans="1:9">
      <c r="A246" s="345">
        <v>2</v>
      </c>
      <c r="B246" s="418" t="s">
        <v>488</v>
      </c>
      <c r="C246" s="418" t="s">
        <v>489</v>
      </c>
      <c r="D246" s="418" t="s">
        <v>17</v>
      </c>
      <c r="E246" s="342">
        <v>-10909601.65</v>
      </c>
      <c r="F246" s="418">
        <v>0</v>
      </c>
      <c r="G246" s="418">
        <v>0</v>
      </c>
      <c r="H246" s="418" t="s">
        <v>17</v>
      </c>
      <c r="I246" s="342">
        <v>-10909601.65</v>
      </c>
    </row>
    <row r="247" spans="1:9">
      <c r="A247" s="345">
        <v>2</v>
      </c>
      <c r="B247" s="418" t="s">
        <v>490</v>
      </c>
      <c r="C247" s="418" t="s">
        <v>491</v>
      </c>
      <c r="D247" s="418" t="s">
        <v>17</v>
      </c>
      <c r="E247" s="342">
        <v>-3985181.02</v>
      </c>
      <c r="F247" s="418">
        <v>0</v>
      </c>
      <c r="G247" s="418">
        <v>0</v>
      </c>
      <c r="H247" s="418" t="s">
        <v>17</v>
      </c>
      <c r="I247" s="342">
        <v>-3985181.02</v>
      </c>
    </row>
    <row r="248" spans="1:9">
      <c r="A248" s="345">
        <v>2</v>
      </c>
      <c r="B248" s="418" t="s">
        <v>492</v>
      </c>
      <c r="C248" s="418" t="s">
        <v>493</v>
      </c>
      <c r="D248" s="418" t="s">
        <v>17</v>
      </c>
      <c r="E248" s="342">
        <v>-52077173.840000004</v>
      </c>
      <c r="F248" s="418">
        <v>0</v>
      </c>
      <c r="G248" s="418">
        <v>0</v>
      </c>
      <c r="H248" s="418" t="s">
        <v>17</v>
      </c>
      <c r="I248" s="342">
        <v>-52077173.840000004</v>
      </c>
    </row>
    <row r="249" spans="1:9">
      <c r="A249" s="345">
        <v>2</v>
      </c>
      <c r="B249" s="418" t="s">
        <v>494</v>
      </c>
      <c r="C249" s="418" t="s">
        <v>495</v>
      </c>
      <c r="D249" s="418" t="s">
        <v>17</v>
      </c>
      <c r="E249" s="419">
        <v>41935123.490000002</v>
      </c>
      <c r="F249" s="418">
        <v>0</v>
      </c>
      <c r="G249" s="418">
        <v>0</v>
      </c>
      <c r="H249" s="418" t="s">
        <v>17</v>
      </c>
      <c r="I249" s="419">
        <v>41935123.490000002</v>
      </c>
    </row>
    <row r="250" spans="1:9">
      <c r="A250" s="345">
        <v>2</v>
      </c>
      <c r="B250" s="418" t="s">
        <v>496</v>
      </c>
      <c r="C250" s="418" t="s">
        <v>497</v>
      </c>
      <c r="D250" s="418" t="s">
        <v>17</v>
      </c>
      <c r="E250" s="419">
        <v>20727671.91</v>
      </c>
      <c r="F250" s="418">
        <v>0</v>
      </c>
      <c r="G250" s="418">
        <v>0</v>
      </c>
      <c r="H250" s="418" t="s">
        <v>17</v>
      </c>
      <c r="I250" s="419">
        <v>20727671.91</v>
      </c>
    </row>
    <row r="251" spans="1:9">
      <c r="A251" s="345">
        <v>2</v>
      </c>
      <c r="B251" s="418" t="s">
        <v>498</v>
      </c>
      <c r="C251" s="418" t="s">
        <v>499</v>
      </c>
      <c r="D251" s="418" t="s">
        <v>17</v>
      </c>
      <c r="E251" s="419">
        <v>131034876.45</v>
      </c>
      <c r="F251" s="418">
        <v>0</v>
      </c>
      <c r="G251" s="418">
        <v>0</v>
      </c>
      <c r="H251" s="418" t="s">
        <v>17</v>
      </c>
      <c r="I251" s="419">
        <v>131034876.45</v>
      </c>
    </row>
    <row r="252" spans="1:9">
      <c r="A252" s="345">
        <v>2</v>
      </c>
      <c r="B252" s="418" t="s">
        <v>500</v>
      </c>
      <c r="C252" s="418" t="s">
        <v>501</v>
      </c>
      <c r="D252" s="418" t="s">
        <v>17</v>
      </c>
      <c r="E252" s="342">
        <v>-45052540.840000004</v>
      </c>
      <c r="F252" s="418">
        <v>0</v>
      </c>
      <c r="G252" s="418">
        <v>0</v>
      </c>
      <c r="H252" s="418" t="s">
        <v>17</v>
      </c>
      <c r="I252" s="342">
        <v>-45052540.840000004</v>
      </c>
    </row>
    <row r="253" spans="1:9">
      <c r="A253" s="345">
        <v>2</v>
      </c>
      <c r="B253" s="418" t="s">
        <v>502</v>
      </c>
      <c r="C253" s="418" t="s">
        <v>503</v>
      </c>
      <c r="D253" s="418" t="s">
        <v>17</v>
      </c>
      <c r="E253" s="342">
        <v>-31646672.690000001</v>
      </c>
      <c r="F253" s="418">
        <v>0</v>
      </c>
      <c r="G253" s="418">
        <v>0</v>
      </c>
      <c r="H253" s="418" t="s">
        <v>17</v>
      </c>
      <c r="I253" s="342">
        <v>-31646672.690000001</v>
      </c>
    </row>
    <row r="254" spans="1:9">
      <c r="A254" s="345">
        <v>2</v>
      </c>
      <c r="B254" s="418" t="s">
        <v>504</v>
      </c>
      <c r="C254" s="418" t="s">
        <v>505</v>
      </c>
      <c r="D254" s="418" t="s">
        <v>17</v>
      </c>
      <c r="E254" s="419">
        <v>35810521.630000003</v>
      </c>
      <c r="F254" s="418">
        <v>0</v>
      </c>
      <c r="G254" s="418">
        <v>0</v>
      </c>
      <c r="H254" s="418" t="s">
        <v>17</v>
      </c>
      <c r="I254" s="419">
        <v>35810521.630000003</v>
      </c>
    </row>
    <row r="255" spans="1:9">
      <c r="A255" s="345">
        <v>2</v>
      </c>
      <c r="B255" s="418" t="s">
        <v>506</v>
      </c>
      <c r="C255" s="418" t="s">
        <v>507</v>
      </c>
      <c r="D255" s="418" t="s">
        <v>17</v>
      </c>
      <c r="E255" s="342">
        <v>-41222495.479999997</v>
      </c>
      <c r="F255" s="418">
        <v>0</v>
      </c>
      <c r="G255" s="418">
        <v>0</v>
      </c>
      <c r="H255" s="418" t="s">
        <v>17</v>
      </c>
      <c r="I255" s="342">
        <v>-41222495.479999997</v>
      </c>
    </row>
    <row r="256" spans="1:9">
      <c r="A256" s="345">
        <v>2</v>
      </c>
      <c r="B256" s="418" t="s">
        <v>508</v>
      </c>
      <c r="C256" s="418" t="s">
        <v>509</v>
      </c>
      <c r="D256" s="418" t="s">
        <v>17</v>
      </c>
      <c r="E256" s="419">
        <v>13112414.93</v>
      </c>
      <c r="F256" s="418">
        <v>0</v>
      </c>
      <c r="G256" s="418">
        <v>0</v>
      </c>
      <c r="H256" s="418" t="s">
        <v>17</v>
      </c>
      <c r="I256" s="419">
        <v>13112414.93</v>
      </c>
    </row>
    <row r="257" spans="1:10">
      <c r="A257" s="350">
        <v>1</v>
      </c>
      <c r="B257" s="423" t="s">
        <v>510</v>
      </c>
      <c r="C257" s="423" t="s">
        <v>511</v>
      </c>
      <c r="D257" s="423" t="s">
        <v>17</v>
      </c>
      <c r="E257" s="424">
        <v>473373.63</v>
      </c>
      <c r="F257" s="424">
        <v>27734.17</v>
      </c>
      <c r="G257" s="424">
        <v>2125347.83</v>
      </c>
      <c r="H257" s="423" t="s">
        <v>17</v>
      </c>
      <c r="I257" s="424">
        <v>2570987.29</v>
      </c>
      <c r="J257" s="124">
        <f>+G257-F257</f>
        <v>2097613.66</v>
      </c>
    </row>
    <row r="258" spans="1:10">
      <c r="A258" s="345">
        <v>2</v>
      </c>
      <c r="B258" s="418" t="s">
        <v>512</v>
      </c>
      <c r="C258" s="418" t="s">
        <v>513</v>
      </c>
      <c r="D258" s="418" t="s">
        <v>17</v>
      </c>
      <c r="E258" s="419">
        <v>964030.4</v>
      </c>
      <c r="F258" s="418">
        <v>0</v>
      </c>
      <c r="G258" s="418">
        <v>0</v>
      </c>
      <c r="H258" s="418" t="s">
        <v>17</v>
      </c>
      <c r="I258" s="419">
        <v>964030.4</v>
      </c>
    </row>
    <row r="259" spans="1:10">
      <c r="A259" s="345">
        <v>2</v>
      </c>
      <c r="B259" s="418" t="s">
        <v>514</v>
      </c>
      <c r="C259" s="418" t="s">
        <v>515</v>
      </c>
      <c r="D259" s="418" t="s">
        <v>17</v>
      </c>
      <c r="E259" s="419">
        <v>118919.11</v>
      </c>
      <c r="F259" s="418">
        <v>0</v>
      </c>
      <c r="G259" s="419">
        <v>-152399.94</v>
      </c>
      <c r="H259" s="418" t="s">
        <v>17</v>
      </c>
      <c r="I259" s="342">
        <v>-33480.83</v>
      </c>
    </row>
    <row r="260" spans="1:10">
      <c r="A260" s="345">
        <v>2</v>
      </c>
      <c r="B260" s="418" t="s">
        <v>516</v>
      </c>
      <c r="C260" s="418" t="s">
        <v>517</v>
      </c>
      <c r="D260" s="418" t="s">
        <v>17</v>
      </c>
      <c r="E260" s="342">
        <v>-609575.88</v>
      </c>
      <c r="F260" s="418">
        <v>0</v>
      </c>
      <c r="G260" s="419">
        <v>799506.43</v>
      </c>
      <c r="H260" s="418" t="s">
        <v>17</v>
      </c>
      <c r="I260" s="419">
        <v>189930.55</v>
      </c>
    </row>
    <row r="261" spans="1:10">
      <c r="A261" s="345">
        <v>2</v>
      </c>
      <c r="B261" s="418" t="s">
        <v>518</v>
      </c>
      <c r="C261" s="418" t="s">
        <v>519</v>
      </c>
      <c r="D261" s="418" t="s">
        <v>17</v>
      </c>
      <c r="E261" s="418">
        <v>0</v>
      </c>
      <c r="F261" s="419">
        <v>27734.17</v>
      </c>
      <c r="G261" s="419">
        <v>1478241.34</v>
      </c>
      <c r="H261" s="418" t="s">
        <v>17</v>
      </c>
      <c r="I261" s="419">
        <v>1450507.17</v>
      </c>
    </row>
    <row r="262" spans="1:10">
      <c r="A262" s="350">
        <v>1</v>
      </c>
      <c r="B262" s="423" t="s">
        <v>520</v>
      </c>
      <c r="C262" s="423" t="s">
        <v>521</v>
      </c>
      <c r="D262" s="423" t="s">
        <v>17</v>
      </c>
      <c r="E262" s="352">
        <v>-2014362.84</v>
      </c>
      <c r="F262" s="423">
        <v>0</v>
      </c>
      <c r="G262" s="423">
        <v>0</v>
      </c>
      <c r="H262" s="423" t="s">
        <v>17</v>
      </c>
      <c r="I262" s="352">
        <v>-2014362.84</v>
      </c>
    </row>
    <row r="263" spans="1:10">
      <c r="A263" s="345">
        <v>2</v>
      </c>
      <c r="B263" s="418" t="s">
        <v>522</v>
      </c>
      <c r="C263" s="418" t="s">
        <v>523</v>
      </c>
      <c r="D263" s="418" t="s">
        <v>17</v>
      </c>
      <c r="E263" s="342">
        <v>-2014362.84</v>
      </c>
      <c r="F263" s="418">
        <v>0</v>
      </c>
      <c r="G263" s="418">
        <v>0</v>
      </c>
      <c r="H263" s="418" t="s">
        <v>17</v>
      </c>
      <c r="I263" s="342">
        <v>-2014362.84</v>
      </c>
    </row>
    <row r="264" spans="1:10">
      <c r="A264" s="350">
        <v>1</v>
      </c>
      <c r="B264" s="423" t="s">
        <v>524</v>
      </c>
      <c r="C264" s="423" t="s">
        <v>525</v>
      </c>
      <c r="D264" s="423" t="s">
        <v>17</v>
      </c>
      <c r="E264" s="423">
        <v>0</v>
      </c>
      <c r="F264" s="423">
        <v>0</v>
      </c>
      <c r="G264" s="424">
        <v>1466356230</v>
      </c>
      <c r="H264" s="423" t="s">
        <v>17</v>
      </c>
      <c r="I264" s="424">
        <v>1466356230</v>
      </c>
    </row>
    <row r="265" spans="1:10">
      <c r="A265" s="345">
        <v>2</v>
      </c>
      <c r="B265" s="418" t="s">
        <v>526</v>
      </c>
      <c r="C265" s="418" t="s">
        <v>527</v>
      </c>
      <c r="D265" s="418" t="s">
        <v>17</v>
      </c>
      <c r="E265" s="418">
        <v>0</v>
      </c>
      <c r="F265" s="418">
        <v>0</v>
      </c>
      <c r="G265" s="419">
        <v>128283135</v>
      </c>
      <c r="H265" s="418" t="s">
        <v>17</v>
      </c>
      <c r="I265" s="419">
        <v>128283135</v>
      </c>
    </row>
    <row r="266" spans="1:10">
      <c r="A266" s="345">
        <v>2</v>
      </c>
      <c r="B266" s="418" t="s">
        <v>528</v>
      </c>
      <c r="C266" s="418" t="s">
        <v>529</v>
      </c>
      <c r="D266" s="418" t="s">
        <v>17</v>
      </c>
      <c r="E266" s="418">
        <v>0</v>
      </c>
      <c r="F266" s="418">
        <v>0</v>
      </c>
      <c r="G266" s="419">
        <v>444560783</v>
      </c>
      <c r="H266" s="418" t="s">
        <v>17</v>
      </c>
      <c r="I266" s="419">
        <v>444560783</v>
      </c>
    </row>
    <row r="267" spans="1:10">
      <c r="A267" s="345">
        <v>2</v>
      </c>
      <c r="B267" s="418" t="s">
        <v>530</v>
      </c>
      <c r="C267" s="418" t="s">
        <v>531</v>
      </c>
      <c r="D267" s="418" t="s">
        <v>17</v>
      </c>
      <c r="E267" s="418">
        <v>0</v>
      </c>
      <c r="F267" s="418">
        <v>0</v>
      </c>
      <c r="G267" s="419">
        <v>13336823</v>
      </c>
      <c r="H267" s="418" t="s">
        <v>17</v>
      </c>
      <c r="I267" s="419">
        <v>13336823</v>
      </c>
    </row>
    <row r="268" spans="1:10">
      <c r="A268" s="345">
        <v>2</v>
      </c>
      <c r="B268" s="418" t="s">
        <v>532</v>
      </c>
      <c r="C268" s="418" t="s">
        <v>533</v>
      </c>
      <c r="D268" s="418" t="s">
        <v>17</v>
      </c>
      <c r="E268" s="418">
        <v>0</v>
      </c>
      <c r="F268" s="418">
        <v>0</v>
      </c>
      <c r="G268" s="419">
        <v>644558274</v>
      </c>
      <c r="H268" s="418" t="s">
        <v>17</v>
      </c>
      <c r="I268" s="419">
        <v>644558274</v>
      </c>
    </row>
    <row r="269" spans="1:10">
      <c r="A269" s="345">
        <v>2</v>
      </c>
      <c r="B269" s="418" t="s">
        <v>534</v>
      </c>
      <c r="C269" s="418" t="s">
        <v>535</v>
      </c>
      <c r="D269" s="418" t="s">
        <v>17</v>
      </c>
      <c r="E269" s="418">
        <v>0</v>
      </c>
      <c r="F269" s="418">
        <v>0</v>
      </c>
      <c r="G269" s="419">
        <v>235617215</v>
      </c>
      <c r="H269" s="418" t="s">
        <v>17</v>
      </c>
      <c r="I269" s="419">
        <v>235617215</v>
      </c>
    </row>
    <row r="270" spans="1:10">
      <c r="A270" s="350">
        <v>1</v>
      </c>
      <c r="B270" s="423" t="s">
        <v>536</v>
      </c>
      <c r="C270" s="423" t="s">
        <v>537</v>
      </c>
      <c r="D270" s="423" t="s">
        <v>17</v>
      </c>
      <c r="E270" s="423">
        <v>0</v>
      </c>
      <c r="F270" s="423">
        <v>0</v>
      </c>
      <c r="G270" s="424">
        <v>10455794.199999999</v>
      </c>
      <c r="H270" s="423" t="s">
        <v>17</v>
      </c>
      <c r="I270" s="424">
        <v>10455794.199999999</v>
      </c>
    </row>
    <row r="271" spans="1:10">
      <c r="A271" s="350">
        <v>2</v>
      </c>
      <c r="B271" s="425" t="s">
        <v>538</v>
      </c>
      <c r="C271" s="425" t="s">
        <v>539</v>
      </c>
      <c r="D271" s="425" t="s">
        <v>17</v>
      </c>
      <c r="E271" s="425">
        <v>0</v>
      </c>
      <c r="F271" s="425">
        <v>0</v>
      </c>
      <c r="G271" s="426">
        <v>4924832.46</v>
      </c>
      <c r="H271" s="425" t="s">
        <v>17</v>
      </c>
      <c r="I271" s="426">
        <v>4924832.46</v>
      </c>
    </row>
    <row r="272" spans="1:10">
      <c r="A272" s="350">
        <v>2</v>
      </c>
      <c r="B272" s="425" t="s">
        <v>540</v>
      </c>
      <c r="C272" s="425" t="s">
        <v>541</v>
      </c>
      <c r="D272" s="425" t="s">
        <v>17</v>
      </c>
      <c r="E272" s="425">
        <v>0</v>
      </c>
      <c r="F272" s="425">
        <v>0</v>
      </c>
      <c r="G272" s="426">
        <v>5530961.7400000002</v>
      </c>
      <c r="H272" s="425" t="s">
        <v>17</v>
      </c>
      <c r="I272" s="426">
        <v>5530961.7400000002</v>
      </c>
    </row>
    <row r="273" spans="1:9">
      <c r="A273" s="345">
        <v>2</v>
      </c>
      <c r="B273" s="418" t="s">
        <v>542</v>
      </c>
      <c r="C273" s="418" t="s">
        <v>543</v>
      </c>
      <c r="D273" s="418" t="s">
        <v>17</v>
      </c>
      <c r="E273" s="418">
        <v>0</v>
      </c>
      <c r="F273" s="418">
        <v>0</v>
      </c>
      <c r="G273" s="419">
        <v>496744.99</v>
      </c>
      <c r="H273" s="418" t="s">
        <v>17</v>
      </c>
      <c r="I273" s="419">
        <v>496744.99</v>
      </c>
    </row>
    <row r="274" spans="1:9">
      <c r="A274" s="345">
        <v>2</v>
      </c>
      <c r="B274" s="418" t="s">
        <v>544</v>
      </c>
      <c r="C274" s="418" t="s">
        <v>545</v>
      </c>
      <c r="D274" s="418" t="s">
        <v>17</v>
      </c>
      <c r="E274" s="418">
        <v>0</v>
      </c>
      <c r="F274" s="418">
        <v>0</v>
      </c>
      <c r="G274" s="418">
        <v>438.19</v>
      </c>
      <c r="H274" s="418" t="s">
        <v>17</v>
      </c>
      <c r="I274" s="418">
        <v>438.19</v>
      </c>
    </row>
    <row r="275" spans="1:9">
      <c r="A275" s="345">
        <v>2</v>
      </c>
      <c r="B275" s="418" t="s">
        <v>546</v>
      </c>
      <c r="C275" s="418" t="s">
        <v>547</v>
      </c>
      <c r="D275" s="418" t="s">
        <v>17</v>
      </c>
      <c r="E275" s="418">
        <v>0</v>
      </c>
      <c r="F275" s="418">
        <v>0</v>
      </c>
      <c r="G275" s="419">
        <v>488683.84</v>
      </c>
      <c r="H275" s="418" t="s">
        <v>17</v>
      </c>
      <c r="I275" s="419">
        <v>488683.84</v>
      </c>
    </row>
    <row r="276" spans="1:9">
      <c r="A276" s="345">
        <v>2</v>
      </c>
      <c r="B276" s="418" t="s">
        <v>548</v>
      </c>
      <c r="C276" s="418" t="s">
        <v>549</v>
      </c>
      <c r="D276" s="418" t="s">
        <v>17</v>
      </c>
      <c r="E276" s="418">
        <v>0</v>
      </c>
      <c r="F276" s="418">
        <v>0</v>
      </c>
      <c r="G276" s="419">
        <v>4407876.71</v>
      </c>
      <c r="H276" s="418" t="s">
        <v>17</v>
      </c>
      <c r="I276" s="419">
        <v>4407876.71</v>
      </c>
    </row>
    <row r="277" spans="1:9">
      <c r="A277" s="345">
        <v>2</v>
      </c>
      <c r="B277" s="418" t="s">
        <v>550</v>
      </c>
      <c r="C277" s="418" t="s">
        <v>551</v>
      </c>
      <c r="D277" s="418" t="s">
        <v>17</v>
      </c>
      <c r="E277" s="418">
        <v>0</v>
      </c>
      <c r="F277" s="418">
        <v>0</v>
      </c>
      <c r="G277" s="419">
        <v>17030</v>
      </c>
      <c r="H277" s="418" t="s">
        <v>17</v>
      </c>
      <c r="I277" s="419">
        <v>17030</v>
      </c>
    </row>
    <row r="278" spans="1:9">
      <c r="A278" s="345">
        <v>2</v>
      </c>
      <c r="B278" s="418" t="s">
        <v>552</v>
      </c>
      <c r="C278" s="418" t="s">
        <v>553</v>
      </c>
      <c r="D278" s="418" t="s">
        <v>17</v>
      </c>
      <c r="E278" s="418">
        <v>0</v>
      </c>
      <c r="F278" s="418">
        <v>0</v>
      </c>
      <c r="G278" s="419">
        <v>74620</v>
      </c>
      <c r="H278" s="418" t="s">
        <v>17</v>
      </c>
      <c r="I278" s="419">
        <v>74620</v>
      </c>
    </row>
    <row r="279" spans="1:9">
      <c r="A279" s="345">
        <v>2</v>
      </c>
      <c r="B279" s="418" t="s">
        <v>554</v>
      </c>
      <c r="C279" s="418" t="s">
        <v>555</v>
      </c>
      <c r="D279" s="418" t="s">
        <v>17</v>
      </c>
      <c r="E279" s="418">
        <v>0</v>
      </c>
      <c r="F279" s="418">
        <v>0</v>
      </c>
      <c r="G279" s="419">
        <v>34368.01</v>
      </c>
      <c r="H279" s="418" t="s">
        <v>17</v>
      </c>
      <c r="I279" s="419">
        <v>34368.01</v>
      </c>
    </row>
    <row r="280" spans="1:9">
      <c r="A280" s="345">
        <v>2</v>
      </c>
      <c r="B280" s="418" t="s">
        <v>556</v>
      </c>
      <c r="C280" s="418" t="s">
        <v>557</v>
      </c>
      <c r="D280" s="418" t="s">
        <v>17</v>
      </c>
      <c r="E280" s="418">
        <v>0</v>
      </c>
      <c r="F280" s="418">
        <v>0</v>
      </c>
      <c r="G280" s="419">
        <v>11200</v>
      </c>
      <c r="H280" s="418" t="s">
        <v>17</v>
      </c>
      <c r="I280" s="419">
        <v>11200</v>
      </c>
    </row>
    <row r="281" spans="1:9">
      <c r="A281" s="353">
        <v>1</v>
      </c>
      <c r="B281" s="427" t="s">
        <v>558</v>
      </c>
      <c r="C281" s="427" t="s">
        <v>559</v>
      </c>
      <c r="D281" s="427">
        <v>0</v>
      </c>
      <c r="E281" s="427" t="s">
        <v>17</v>
      </c>
      <c r="F281" s="428">
        <v>315209569.44</v>
      </c>
      <c r="G281" s="428">
        <v>16025.33</v>
      </c>
      <c r="H281" s="428">
        <v>315193544.11000001</v>
      </c>
      <c r="I281" s="427" t="s">
        <v>17</v>
      </c>
    </row>
    <row r="282" spans="1:9">
      <c r="A282" s="345">
        <v>2</v>
      </c>
      <c r="B282" s="418" t="s">
        <v>560</v>
      </c>
      <c r="C282" s="418" t="s">
        <v>561</v>
      </c>
      <c r="D282" s="418">
        <v>0</v>
      </c>
      <c r="E282" s="418" t="s">
        <v>17</v>
      </c>
      <c r="F282" s="419">
        <v>58913438.380000003</v>
      </c>
      <c r="G282" s="419">
        <v>8817.4699999999993</v>
      </c>
      <c r="H282" s="419">
        <v>58904620.909999996</v>
      </c>
      <c r="I282" s="418" t="s">
        <v>17</v>
      </c>
    </row>
    <row r="283" spans="1:9">
      <c r="A283" s="345">
        <v>3</v>
      </c>
      <c r="B283" s="418" t="s">
        <v>562</v>
      </c>
      <c r="C283" s="418" t="s">
        <v>563</v>
      </c>
      <c r="D283" s="418">
        <v>0</v>
      </c>
      <c r="E283" s="418" t="s">
        <v>17</v>
      </c>
      <c r="F283" s="419">
        <v>58913438.380000003</v>
      </c>
      <c r="G283" s="419">
        <v>8817.4699999999993</v>
      </c>
      <c r="H283" s="419">
        <v>58904620.909999996</v>
      </c>
      <c r="I283" s="418" t="s">
        <v>17</v>
      </c>
    </row>
    <row r="284" spans="1:9">
      <c r="A284" s="345">
        <v>4</v>
      </c>
      <c r="B284" s="418" t="s">
        <v>564</v>
      </c>
      <c r="C284" s="418" t="s">
        <v>565</v>
      </c>
      <c r="D284" s="418">
        <v>0</v>
      </c>
      <c r="E284" s="418" t="s">
        <v>17</v>
      </c>
      <c r="F284" s="419">
        <v>58913438.380000003</v>
      </c>
      <c r="G284" s="419">
        <v>8817.4699999999993</v>
      </c>
      <c r="H284" s="419">
        <v>58904620.909999996</v>
      </c>
      <c r="I284" s="418" t="s">
        <v>17</v>
      </c>
    </row>
    <row r="285" spans="1:9">
      <c r="A285" s="345">
        <v>2</v>
      </c>
      <c r="B285" s="418" t="s">
        <v>566</v>
      </c>
      <c r="C285" s="418" t="s">
        <v>567</v>
      </c>
      <c r="D285" s="418">
        <v>0</v>
      </c>
      <c r="E285" s="418" t="s">
        <v>17</v>
      </c>
      <c r="F285" s="419">
        <v>199309990.03</v>
      </c>
      <c r="G285" s="418">
        <v>0</v>
      </c>
      <c r="H285" s="419">
        <v>199309990.03</v>
      </c>
      <c r="I285" s="418" t="s">
        <v>17</v>
      </c>
    </row>
    <row r="286" spans="1:9">
      <c r="A286" s="345">
        <v>3</v>
      </c>
      <c r="B286" s="418" t="s">
        <v>568</v>
      </c>
      <c r="C286" s="418" t="s">
        <v>569</v>
      </c>
      <c r="D286" s="418">
        <v>0</v>
      </c>
      <c r="E286" s="418" t="s">
        <v>17</v>
      </c>
      <c r="F286" s="419">
        <v>194042902.03</v>
      </c>
      <c r="G286" s="418">
        <v>0</v>
      </c>
      <c r="H286" s="419">
        <v>194042902.03</v>
      </c>
      <c r="I286" s="418" t="s">
        <v>17</v>
      </c>
    </row>
    <row r="287" spans="1:9">
      <c r="A287" s="345">
        <v>4</v>
      </c>
      <c r="B287" s="418" t="s">
        <v>570</v>
      </c>
      <c r="C287" s="418" t="s">
        <v>571</v>
      </c>
      <c r="D287" s="418">
        <v>0</v>
      </c>
      <c r="E287" s="418" t="s">
        <v>17</v>
      </c>
      <c r="F287" s="419">
        <v>194042902.03</v>
      </c>
      <c r="G287" s="418">
        <v>0</v>
      </c>
      <c r="H287" s="419">
        <v>194042902.03</v>
      </c>
      <c r="I287" s="418" t="s">
        <v>17</v>
      </c>
    </row>
    <row r="288" spans="1:9">
      <c r="A288" s="345">
        <v>4</v>
      </c>
      <c r="B288" s="418" t="s">
        <v>572</v>
      </c>
      <c r="C288" s="418" t="s">
        <v>573</v>
      </c>
      <c r="D288" s="418">
        <v>0</v>
      </c>
      <c r="E288" s="418" t="s">
        <v>17</v>
      </c>
      <c r="F288" s="419">
        <v>194042902.03</v>
      </c>
      <c r="G288" s="418">
        <v>0</v>
      </c>
      <c r="H288" s="419">
        <v>194042902.03</v>
      </c>
      <c r="I288" s="418" t="s">
        <v>17</v>
      </c>
    </row>
    <row r="289" spans="1:9">
      <c r="A289" s="345">
        <v>3</v>
      </c>
      <c r="B289" s="418" t="s">
        <v>574</v>
      </c>
      <c r="C289" s="418" t="s">
        <v>575</v>
      </c>
      <c r="D289" s="418">
        <v>0</v>
      </c>
      <c r="E289" s="418" t="s">
        <v>17</v>
      </c>
      <c r="F289" s="419">
        <v>5267088</v>
      </c>
      <c r="G289" s="418">
        <v>0</v>
      </c>
      <c r="H289" s="419">
        <v>5267088</v>
      </c>
      <c r="I289" s="418" t="s">
        <v>17</v>
      </c>
    </row>
    <row r="290" spans="1:9">
      <c r="A290" s="345">
        <v>3</v>
      </c>
      <c r="B290" s="418" t="s">
        <v>576</v>
      </c>
      <c r="C290" s="418" t="s">
        <v>577</v>
      </c>
      <c r="D290" s="418">
        <v>0</v>
      </c>
      <c r="E290" s="418" t="s">
        <v>17</v>
      </c>
      <c r="F290" s="419">
        <v>5267088</v>
      </c>
      <c r="G290" s="418">
        <v>0</v>
      </c>
      <c r="H290" s="419">
        <v>5267088</v>
      </c>
      <c r="I290" s="418" t="s">
        <v>17</v>
      </c>
    </row>
    <row r="291" spans="1:9">
      <c r="A291" s="345">
        <v>2</v>
      </c>
      <c r="B291" s="418" t="s">
        <v>578</v>
      </c>
      <c r="C291" s="418" t="s">
        <v>579</v>
      </c>
      <c r="D291" s="418">
        <v>0</v>
      </c>
      <c r="E291" s="418" t="s">
        <v>17</v>
      </c>
      <c r="F291" s="419">
        <v>27293997.859999999</v>
      </c>
      <c r="G291" s="418">
        <v>0</v>
      </c>
      <c r="H291" s="419">
        <v>27293997.859999999</v>
      </c>
      <c r="I291" s="418" t="s">
        <v>17</v>
      </c>
    </row>
    <row r="292" spans="1:9">
      <c r="A292" s="345">
        <v>2</v>
      </c>
      <c r="B292" s="418" t="s">
        <v>580</v>
      </c>
      <c r="C292" s="418" t="s">
        <v>581</v>
      </c>
      <c r="D292" s="418">
        <v>0</v>
      </c>
      <c r="E292" s="418" t="s">
        <v>17</v>
      </c>
      <c r="F292" s="419">
        <v>948494.02</v>
      </c>
      <c r="G292" s="418">
        <v>0</v>
      </c>
      <c r="H292" s="419">
        <v>948494.02</v>
      </c>
      <c r="I292" s="418" t="s">
        <v>17</v>
      </c>
    </row>
    <row r="293" spans="1:9">
      <c r="A293" s="345">
        <v>3</v>
      </c>
      <c r="B293" s="418" t="s">
        <v>582</v>
      </c>
      <c r="C293" s="418" t="s">
        <v>583</v>
      </c>
      <c r="D293" s="418">
        <v>0</v>
      </c>
      <c r="E293" s="418" t="s">
        <v>17</v>
      </c>
      <c r="F293" s="419">
        <v>948494.02</v>
      </c>
      <c r="G293" s="418">
        <v>0</v>
      </c>
      <c r="H293" s="419">
        <v>948494.02</v>
      </c>
      <c r="I293" s="418" t="s">
        <v>17</v>
      </c>
    </row>
    <row r="294" spans="1:9">
      <c r="A294" s="345">
        <v>2</v>
      </c>
      <c r="B294" s="418" t="s">
        <v>584</v>
      </c>
      <c r="C294" s="418" t="s">
        <v>585</v>
      </c>
      <c r="D294" s="418">
        <v>0</v>
      </c>
      <c r="E294" s="418" t="s">
        <v>17</v>
      </c>
      <c r="F294" s="419">
        <v>11725229.630000001</v>
      </c>
      <c r="G294" s="418">
        <v>0</v>
      </c>
      <c r="H294" s="419">
        <v>11725229.630000001</v>
      </c>
      <c r="I294" s="418" t="s">
        <v>17</v>
      </c>
    </row>
    <row r="295" spans="1:9">
      <c r="A295" s="345">
        <v>3</v>
      </c>
      <c r="B295" s="418" t="s">
        <v>586</v>
      </c>
      <c r="C295" s="418" t="s">
        <v>583</v>
      </c>
      <c r="D295" s="418">
        <v>0</v>
      </c>
      <c r="E295" s="418" t="s">
        <v>17</v>
      </c>
      <c r="F295" s="419">
        <v>11725229.630000001</v>
      </c>
      <c r="G295" s="418">
        <v>0</v>
      </c>
      <c r="H295" s="419">
        <v>11725229.630000001</v>
      </c>
      <c r="I295" s="418" t="s">
        <v>17</v>
      </c>
    </row>
    <row r="296" spans="1:9">
      <c r="A296" s="345">
        <v>2</v>
      </c>
      <c r="B296" s="418" t="s">
        <v>587</v>
      </c>
      <c r="C296" s="418" t="s">
        <v>588</v>
      </c>
      <c r="D296" s="418">
        <v>0</v>
      </c>
      <c r="E296" s="418" t="s">
        <v>17</v>
      </c>
      <c r="F296" s="419">
        <v>14620274.210000001</v>
      </c>
      <c r="G296" s="418">
        <v>0</v>
      </c>
      <c r="H296" s="419">
        <v>14620274.210000001</v>
      </c>
      <c r="I296" s="418" t="s">
        <v>17</v>
      </c>
    </row>
    <row r="297" spans="1:9">
      <c r="A297" s="345">
        <v>3</v>
      </c>
      <c r="B297" s="418" t="s">
        <v>589</v>
      </c>
      <c r="C297" s="418" t="s">
        <v>573</v>
      </c>
      <c r="D297" s="418">
        <v>0</v>
      </c>
      <c r="E297" s="418" t="s">
        <v>17</v>
      </c>
      <c r="F297" s="419">
        <v>14620274.210000001</v>
      </c>
      <c r="G297" s="418">
        <v>0</v>
      </c>
      <c r="H297" s="419">
        <v>14620274.210000001</v>
      </c>
      <c r="I297" s="418" t="s">
        <v>17</v>
      </c>
    </row>
    <row r="298" spans="1:9">
      <c r="A298" s="345">
        <v>2</v>
      </c>
      <c r="B298" s="418" t="s">
        <v>590</v>
      </c>
      <c r="C298" s="418" t="s">
        <v>591</v>
      </c>
      <c r="D298" s="418">
        <v>0</v>
      </c>
      <c r="E298" s="418" t="s">
        <v>17</v>
      </c>
      <c r="F298" s="419">
        <v>21865751.739999998</v>
      </c>
      <c r="G298" s="419">
        <v>7207.86</v>
      </c>
      <c r="H298" s="419">
        <v>21858543.879999999</v>
      </c>
      <c r="I298" s="418" t="s">
        <v>17</v>
      </c>
    </row>
    <row r="299" spans="1:9">
      <c r="A299" s="345">
        <v>2</v>
      </c>
      <c r="B299" s="418" t="s">
        <v>592</v>
      </c>
      <c r="C299" s="418" t="s">
        <v>593</v>
      </c>
      <c r="D299" s="418">
        <v>0</v>
      </c>
      <c r="E299" s="418" t="s">
        <v>17</v>
      </c>
      <c r="F299" s="419">
        <v>2895336.95</v>
      </c>
      <c r="G299" s="418">
        <v>0</v>
      </c>
      <c r="H299" s="419">
        <v>2895336.95</v>
      </c>
      <c r="I299" s="418" t="s">
        <v>17</v>
      </c>
    </row>
    <row r="300" spans="1:9">
      <c r="A300" s="345">
        <v>3</v>
      </c>
      <c r="B300" s="418" t="s">
        <v>594</v>
      </c>
      <c r="C300" s="418" t="s">
        <v>583</v>
      </c>
      <c r="D300" s="418">
        <v>0</v>
      </c>
      <c r="E300" s="418" t="s">
        <v>17</v>
      </c>
      <c r="F300" s="419">
        <v>2895336.95</v>
      </c>
      <c r="G300" s="418">
        <v>0</v>
      </c>
      <c r="H300" s="419">
        <v>2895336.95</v>
      </c>
      <c r="I300" s="418" t="s">
        <v>17</v>
      </c>
    </row>
    <row r="301" spans="1:9">
      <c r="A301" s="345">
        <v>2</v>
      </c>
      <c r="B301" s="418" t="s">
        <v>595</v>
      </c>
      <c r="C301" s="418" t="s">
        <v>596</v>
      </c>
      <c r="D301" s="418">
        <v>0</v>
      </c>
      <c r="E301" s="418" t="s">
        <v>17</v>
      </c>
      <c r="F301" s="419">
        <v>2343004.7400000002</v>
      </c>
      <c r="G301" s="418">
        <v>0</v>
      </c>
      <c r="H301" s="419">
        <v>2343004.7400000002</v>
      </c>
      <c r="I301" s="418" t="s">
        <v>17</v>
      </c>
    </row>
    <row r="302" spans="1:9">
      <c r="A302" s="345">
        <v>3</v>
      </c>
      <c r="B302" s="418" t="s">
        <v>597</v>
      </c>
      <c r="C302" s="418" t="s">
        <v>583</v>
      </c>
      <c r="D302" s="418">
        <v>0</v>
      </c>
      <c r="E302" s="418" t="s">
        <v>17</v>
      </c>
      <c r="F302" s="419">
        <v>2343004.7400000002</v>
      </c>
      <c r="G302" s="418">
        <v>0</v>
      </c>
      <c r="H302" s="419">
        <v>2343004.7400000002</v>
      </c>
      <c r="I302" s="418" t="s">
        <v>17</v>
      </c>
    </row>
    <row r="303" spans="1:9">
      <c r="A303" s="345">
        <v>2</v>
      </c>
      <c r="B303" s="418" t="s">
        <v>598</v>
      </c>
      <c r="C303" s="418" t="s">
        <v>599</v>
      </c>
      <c r="D303" s="418">
        <v>0</v>
      </c>
      <c r="E303" s="418" t="s">
        <v>17</v>
      </c>
      <c r="F303" s="419">
        <v>13826204.49</v>
      </c>
      <c r="G303" s="419">
        <v>7207.86</v>
      </c>
      <c r="H303" s="419">
        <v>13818996.630000001</v>
      </c>
      <c r="I303" s="418" t="s">
        <v>17</v>
      </c>
    </row>
    <row r="304" spans="1:9">
      <c r="A304" s="345">
        <v>3</v>
      </c>
      <c r="B304" s="418" t="s">
        <v>600</v>
      </c>
      <c r="C304" s="418" t="s">
        <v>583</v>
      </c>
      <c r="D304" s="418">
        <v>0</v>
      </c>
      <c r="E304" s="418" t="s">
        <v>17</v>
      </c>
      <c r="F304" s="419">
        <v>13819681.609999999</v>
      </c>
      <c r="G304" s="419">
        <v>7207.86</v>
      </c>
      <c r="H304" s="419">
        <v>13812473.75</v>
      </c>
      <c r="I304" s="418" t="s">
        <v>17</v>
      </c>
    </row>
    <row r="305" spans="1:9">
      <c r="A305" s="345">
        <v>3</v>
      </c>
      <c r="B305" s="418" t="s">
        <v>601</v>
      </c>
      <c r="C305" s="418" t="s">
        <v>602</v>
      </c>
      <c r="D305" s="418">
        <v>0</v>
      </c>
      <c r="E305" s="418" t="s">
        <v>17</v>
      </c>
      <c r="F305" s="419">
        <v>6522.88</v>
      </c>
      <c r="G305" s="418">
        <v>0</v>
      </c>
      <c r="H305" s="419">
        <v>6522.88</v>
      </c>
      <c r="I305" s="418" t="s">
        <v>17</v>
      </c>
    </row>
    <row r="306" spans="1:9">
      <c r="A306" s="345">
        <v>2</v>
      </c>
      <c r="B306" s="418" t="s">
        <v>603</v>
      </c>
      <c r="C306" s="418" t="s">
        <v>604</v>
      </c>
      <c r="D306" s="418">
        <v>0</v>
      </c>
      <c r="E306" s="418" t="s">
        <v>17</v>
      </c>
      <c r="F306" s="419">
        <v>1590266.92</v>
      </c>
      <c r="G306" s="418">
        <v>0</v>
      </c>
      <c r="H306" s="419">
        <v>1590266.92</v>
      </c>
      <c r="I306" s="418" t="s">
        <v>17</v>
      </c>
    </row>
    <row r="307" spans="1:9">
      <c r="A307" s="345">
        <v>3</v>
      </c>
      <c r="B307" s="418" t="s">
        <v>605</v>
      </c>
      <c r="C307" s="418" t="s">
        <v>583</v>
      </c>
      <c r="D307" s="418">
        <v>0</v>
      </c>
      <c r="E307" s="418" t="s">
        <v>17</v>
      </c>
      <c r="F307" s="419">
        <v>1590266.92</v>
      </c>
      <c r="G307" s="418">
        <v>0</v>
      </c>
      <c r="H307" s="419">
        <v>1590266.92</v>
      </c>
      <c r="I307" s="418" t="s">
        <v>17</v>
      </c>
    </row>
    <row r="308" spans="1:9">
      <c r="A308" s="345">
        <v>2</v>
      </c>
      <c r="B308" s="418" t="s">
        <v>606</v>
      </c>
      <c r="C308" s="418" t="s">
        <v>607</v>
      </c>
      <c r="D308" s="418">
        <v>0</v>
      </c>
      <c r="E308" s="418" t="s">
        <v>17</v>
      </c>
      <c r="F308" s="419">
        <v>1210938.6399999999</v>
      </c>
      <c r="G308" s="418">
        <v>0</v>
      </c>
      <c r="H308" s="419">
        <v>1210938.6399999999</v>
      </c>
      <c r="I308" s="418" t="s">
        <v>17</v>
      </c>
    </row>
    <row r="309" spans="1:9">
      <c r="A309" s="345">
        <v>3</v>
      </c>
      <c r="B309" s="418" t="s">
        <v>608</v>
      </c>
      <c r="C309" s="418" t="s">
        <v>583</v>
      </c>
      <c r="D309" s="418">
        <v>0</v>
      </c>
      <c r="E309" s="418" t="s">
        <v>17</v>
      </c>
      <c r="F309" s="419">
        <v>555206.31000000006</v>
      </c>
      <c r="G309" s="418">
        <v>0</v>
      </c>
      <c r="H309" s="419">
        <v>555206.31000000006</v>
      </c>
      <c r="I309" s="418" t="s">
        <v>17</v>
      </c>
    </row>
    <row r="310" spans="1:9">
      <c r="A310" s="345">
        <v>3</v>
      </c>
      <c r="B310" s="418" t="s">
        <v>609</v>
      </c>
      <c r="C310" s="418" t="s">
        <v>573</v>
      </c>
      <c r="D310" s="418">
        <v>0</v>
      </c>
      <c r="E310" s="418" t="s">
        <v>17</v>
      </c>
      <c r="F310" s="419">
        <v>655732.32999999996</v>
      </c>
      <c r="G310" s="418">
        <v>0</v>
      </c>
      <c r="H310" s="419">
        <v>655732.32999999996</v>
      </c>
      <c r="I310" s="418" t="s">
        <v>17</v>
      </c>
    </row>
    <row r="311" spans="1:9">
      <c r="A311" s="345">
        <v>2</v>
      </c>
      <c r="B311" s="418" t="s">
        <v>610</v>
      </c>
      <c r="C311" s="418" t="s">
        <v>611</v>
      </c>
      <c r="D311" s="418">
        <v>0</v>
      </c>
      <c r="E311" s="418" t="s">
        <v>17</v>
      </c>
      <c r="F311" s="419">
        <v>356425.68</v>
      </c>
      <c r="G311" s="418">
        <v>0</v>
      </c>
      <c r="H311" s="419">
        <v>356425.68</v>
      </c>
      <c r="I311" s="418" t="s">
        <v>17</v>
      </c>
    </row>
    <row r="312" spans="1:9">
      <c r="A312" s="345">
        <v>2</v>
      </c>
      <c r="B312" s="418" t="s">
        <v>612</v>
      </c>
      <c r="C312" s="418" t="s">
        <v>611</v>
      </c>
      <c r="D312" s="418">
        <v>0</v>
      </c>
      <c r="E312" s="418" t="s">
        <v>17</v>
      </c>
      <c r="F312" s="419">
        <v>307871.82</v>
      </c>
      <c r="G312" s="418">
        <v>0</v>
      </c>
      <c r="H312" s="419">
        <v>307871.82</v>
      </c>
      <c r="I312" s="418" t="s">
        <v>17</v>
      </c>
    </row>
    <row r="313" spans="1:9">
      <c r="A313" s="345">
        <v>3</v>
      </c>
      <c r="B313" s="418" t="s">
        <v>613</v>
      </c>
      <c r="C313" s="418" t="s">
        <v>614</v>
      </c>
      <c r="D313" s="418">
        <v>0</v>
      </c>
      <c r="E313" s="418" t="s">
        <v>17</v>
      </c>
      <c r="F313" s="419">
        <v>307871.82</v>
      </c>
      <c r="G313" s="418">
        <v>0</v>
      </c>
      <c r="H313" s="419">
        <v>307871.82</v>
      </c>
      <c r="I313" s="418" t="s">
        <v>17</v>
      </c>
    </row>
    <row r="314" spans="1:9">
      <c r="A314" s="345">
        <v>2</v>
      </c>
      <c r="B314" s="418" t="s">
        <v>615</v>
      </c>
      <c r="C314" s="418" t="s">
        <v>616</v>
      </c>
      <c r="D314" s="418">
        <v>0</v>
      </c>
      <c r="E314" s="418" t="s">
        <v>17</v>
      </c>
      <c r="F314" s="419">
        <v>48553.86</v>
      </c>
      <c r="G314" s="418">
        <v>0</v>
      </c>
      <c r="H314" s="419">
        <v>48553.86</v>
      </c>
      <c r="I314" s="418" t="s">
        <v>17</v>
      </c>
    </row>
    <row r="315" spans="1:9">
      <c r="A315" s="345">
        <v>3</v>
      </c>
      <c r="B315" s="418" t="s">
        <v>617</v>
      </c>
      <c r="C315" s="418" t="s">
        <v>618</v>
      </c>
      <c r="D315" s="418">
        <v>0</v>
      </c>
      <c r="E315" s="418" t="s">
        <v>17</v>
      </c>
      <c r="F315" s="419">
        <v>48553.86</v>
      </c>
      <c r="G315" s="418">
        <v>0</v>
      </c>
      <c r="H315" s="419">
        <v>48553.86</v>
      </c>
      <c r="I315" s="418" t="s">
        <v>17</v>
      </c>
    </row>
    <row r="316" spans="1:9">
      <c r="A316" s="345">
        <v>2</v>
      </c>
      <c r="B316" s="418" t="s">
        <v>619</v>
      </c>
      <c r="C316" s="418" t="s">
        <v>620</v>
      </c>
      <c r="D316" s="418">
        <v>0</v>
      </c>
      <c r="E316" s="418" t="s">
        <v>17</v>
      </c>
      <c r="F316" s="419">
        <v>7469965.75</v>
      </c>
      <c r="G316" s="418">
        <v>0</v>
      </c>
      <c r="H316" s="419">
        <v>7469965.75</v>
      </c>
      <c r="I316" s="418" t="s">
        <v>17</v>
      </c>
    </row>
    <row r="317" spans="1:9">
      <c r="A317" s="345">
        <v>2</v>
      </c>
      <c r="B317" s="418" t="s">
        <v>621</v>
      </c>
      <c r="C317" s="418" t="s">
        <v>622</v>
      </c>
      <c r="D317" s="418">
        <v>0</v>
      </c>
      <c r="E317" s="418" t="s">
        <v>17</v>
      </c>
      <c r="F317" s="419">
        <v>3465274.45</v>
      </c>
      <c r="G317" s="418">
        <v>0</v>
      </c>
      <c r="H317" s="419">
        <v>3465274.45</v>
      </c>
      <c r="I317" s="418" t="s">
        <v>17</v>
      </c>
    </row>
    <row r="318" spans="1:9">
      <c r="A318" s="345">
        <v>3</v>
      </c>
      <c r="B318" s="418" t="s">
        <v>623</v>
      </c>
      <c r="C318" s="418" t="s">
        <v>583</v>
      </c>
      <c r="D318" s="418">
        <v>0</v>
      </c>
      <c r="E318" s="418" t="s">
        <v>17</v>
      </c>
      <c r="F318" s="419">
        <v>3465274.45</v>
      </c>
      <c r="G318" s="418">
        <v>0</v>
      </c>
      <c r="H318" s="419">
        <v>3465274.45</v>
      </c>
      <c r="I318" s="418" t="s">
        <v>17</v>
      </c>
    </row>
    <row r="319" spans="1:9">
      <c r="A319" s="345">
        <v>2</v>
      </c>
      <c r="B319" s="418" t="s">
        <v>624</v>
      </c>
      <c r="C319" s="418" t="s">
        <v>625</v>
      </c>
      <c r="D319" s="418">
        <v>0</v>
      </c>
      <c r="E319" s="418" t="s">
        <v>17</v>
      </c>
      <c r="F319" s="419">
        <v>999120</v>
      </c>
      <c r="G319" s="418">
        <v>0</v>
      </c>
      <c r="H319" s="419">
        <v>999120</v>
      </c>
      <c r="I319" s="418" t="s">
        <v>17</v>
      </c>
    </row>
    <row r="320" spans="1:9">
      <c r="A320" s="345">
        <v>3</v>
      </c>
      <c r="B320" s="418" t="s">
        <v>626</v>
      </c>
      <c r="C320" s="418" t="s">
        <v>627</v>
      </c>
      <c r="D320" s="418">
        <v>0</v>
      </c>
      <c r="E320" s="418" t="s">
        <v>17</v>
      </c>
      <c r="F320" s="419">
        <v>999120</v>
      </c>
      <c r="G320" s="418">
        <v>0</v>
      </c>
      <c r="H320" s="419">
        <v>999120</v>
      </c>
      <c r="I320" s="418" t="s">
        <v>17</v>
      </c>
    </row>
    <row r="321" spans="1:9">
      <c r="A321" s="345">
        <v>2</v>
      </c>
      <c r="B321" s="418" t="s">
        <v>628</v>
      </c>
      <c r="C321" s="418" t="s">
        <v>629</v>
      </c>
      <c r="D321" s="418">
        <v>0</v>
      </c>
      <c r="E321" s="418" t="s">
        <v>17</v>
      </c>
      <c r="F321" s="419">
        <v>2795871.3</v>
      </c>
      <c r="G321" s="418">
        <v>0</v>
      </c>
      <c r="H321" s="419">
        <v>2795871.3</v>
      </c>
      <c r="I321" s="418" t="s">
        <v>17</v>
      </c>
    </row>
    <row r="322" spans="1:9">
      <c r="A322" s="345">
        <v>3</v>
      </c>
      <c r="B322" s="418" t="s">
        <v>630</v>
      </c>
      <c r="C322" s="418" t="s">
        <v>583</v>
      </c>
      <c r="D322" s="418">
        <v>0</v>
      </c>
      <c r="E322" s="418" t="s">
        <v>17</v>
      </c>
      <c r="F322" s="419">
        <v>2795871.3</v>
      </c>
      <c r="G322" s="418">
        <v>0</v>
      </c>
      <c r="H322" s="419">
        <v>2795871.3</v>
      </c>
      <c r="I322" s="418" t="s">
        <v>17</v>
      </c>
    </row>
    <row r="323" spans="1:9">
      <c r="A323" s="345">
        <v>2</v>
      </c>
      <c r="B323" s="418" t="s">
        <v>631</v>
      </c>
      <c r="C323" s="418" t="s">
        <v>632</v>
      </c>
      <c r="D323" s="418">
        <v>0</v>
      </c>
      <c r="E323" s="418" t="s">
        <v>17</v>
      </c>
      <c r="F323" s="419">
        <v>209700</v>
      </c>
      <c r="G323" s="418">
        <v>0</v>
      </c>
      <c r="H323" s="419">
        <v>209700</v>
      </c>
      <c r="I323" s="418" t="s">
        <v>17</v>
      </c>
    </row>
    <row r="324" spans="1:9">
      <c r="A324" s="345">
        <v>3</v>
      </c>
      <c r="B324" s="418" t="s">
        <v>633</v>
      </c>
      <c r="C324" s="418" t="s">
        <v>634</v>
      </c>
      <c r="D324" s="418">
        <v>0</v>
      </c>
      <c r="E324" s="418" t="s">
        <v>17</v>
      </c>
      <c r="F324" s="419">
        <v>209700</v>
      </c>
      <c r="G324" s="418">
        <v>0</v>
      </c>
      <c r="H324" s="419">
        <v>209700</v>
      </c>
      <c r="I324" s="418" t="s">
        <v>17</v>
      </c>
    </row>
    <row r="325" spans="1:9">
      <c r="A325" s="353">
        <v>1</v>
      </c>
      <c r="B325" s="427" t="s">
        <v>635</v>
      </c>
      <c r="C325" s="427" t="s">
        <v>636</v>
      </c>
      <c r="D325" s="427">
        <v>0</v>
      </c>
      <c r="E325" s="427" t="s">
        <v>17</v>
      </c>
      <c r="F325" s="428">
        <v>168417653.03999999</v>
      </c>
      <c r="G325" s="428">
        <v>29812</v>
      </c>
      <c r="H325" s="428">
        <v>168387841.03999999</v>
      </c>
      <c r="I325" s="429" t="s">
        <v>17</v>
      </c>
    </row>
    <row r="326" spans="1:9">
      <c r="A326" s="345">
        <v>2</v>
      </c>
      <c r="B326" s="418" t="s">
        <v>637</v>
      </c>
      <c r="C326" s="418" t="s">
        <v>638</v>
      </c>
      <c r="D326" s="418">
        <v>0</v>
      </c>
      <c r="E326" s="418" t="s">
        <v>17</v>
      </c>
      <c r="F326" s="419">
        <v>118588592.06</v>
      </c>
      <c r="G326" s="418">
        <v>0</v>
      </c>
      <c r="H326" s="419">
        <v>118588592.06</v>
      </c>
      <c r="I326" s="418" t="s">
        <v>17</v>
      </c>
    </row>
    <row r="327" spans="1:9">
      <c r="A327" s="345">
        <v>2</v>
      </c>
      <c r="B327" s="418" t="s">
        <v>639</v>
      </c>
      <c r="C327" s="418" t="s">
        <v>640</v>
      </c>
      <c r="D327" s="418">
        <v>0</v>
      </c>
      <c r="E327" s="418" t="s">
        <v>17</v>
      </c>
      <c r="F327" s="419">
        <v>115332305.92</v>
      </c>
      <c r="G327" s="418">
        <v>0</v>
      </c>
      <c r="H327" s="419">
        <v>115332305.92</v>
      </c>
      <c r="I327" s="418" t="s">
        <v>17</v>
      </c>
    </row>
    <row r="328" spans="1:9">
      <c r="A328" s="345">
        <v>3</v>
      </c>
      <c r="B328" s="418" t="s">
        <v>641</v>
      </c>
      <c r="C328" s="418" t="s">
        <v>642</v>
      </c>
      <c r="D328" s="418">
        <v>0</v>
      </c>
      <c r="E328" s="418" t="s">
        <v>17</v>
      </c>
      <c r="F328" s="418">
        <v>128.5</v>
      </c>
      <c r="G328" s="418">
        <v>0</v>
      </c>
      <c r="H328" s="418">
        <v>128.5</v>
      </c>
      <c r="I328" s="418" t="s">
        <v>17</v>
      </c>
    </row>
    <row r="329" spans="1:9">
      <c r="A329" s="345">
        <v>3</v>
      </c>
      <c r="B329" s="418" t="s">
        <v>643</v>
      </c>
      <c r="C329" s="418" t="s">
        <v>583</v>
      </c>
      <c r="D329" s="418">
        <v>0</v>
      </c>
      <c r="E329" s="418" t="s">
        <v>17</v>
      </c>
      <c r="F329" s="419">
        <v>75595.47</v>
      </c>
      <c r="G329" s="418">
        <v>0</v>
      </c>
      <c r="H329" s="419">
        <v>75595.47</v>
      </c>
      <c r="I329" s="418" t="s">
        <v>17</v>
      </c>
    </row>
    <row r="330" spans="1:9">
      <c r="A330" s="345">
        <v>3</v>
      </c>
      <c r="B330" s="418" t="s">
        <v>644</v>
      </c>
      <c r="C330" s="418" t="s">
        <v>645</v>
      </c>
      <c r="D330" s="418">
        <v>0</v>
      </c>
      <c r="E330" s="418" t="s">
        <v>17</v>
      </c>
      <c r="F330" s="419">
        <v>115024419.45999999</v>
      </c>
      <c r="G330" s="418">
        <v>0</v>
      </c>
      <c r="H330" s="419">
        <v>115024419.45999999</v>
      </c>
      <c r="I330" s="418" t="s">
        <v>17</v>
      </c>
    </row>
    <row r="331" spans="1:9">
      <c r="A331" s="345">
        <v>3</v>
      </c>
      <c r="B331" s="418" t="s">
        <v>646</v>
      </c>
      <c r="C331" s="418" t="s">
        <v>647</v>
      </c>
      <c r="D331" s="418">
        <v>0</v>
      </c>
      <c r="E331" s="418" t="s">
        <v>17</v>
      </c>
      <c r="F331" s="419">
        <v>5400.25</v>
      </c>
      <c r="G331" s="418">
        <v>0</v>
      </c>
      <c r="H331" s="419">
        <v>5400.25</v>
      </c>
      <c r="I331" s="418" t="s">
        <v>17</v>
      </c>
    </row>
    <row r="332" spans="1:9">
      <c r="A332" s="345">
        <v>3</v>
      </c>
      <c r="B332" s="418" t="s">
        <v>648</v>
      </c>
      <c r="C332" s="418" t="s">
        <v>649</v>
      </c>
      <c r="D332" s="418">
        <v>0</v>
      </c>
      <c r="E332" s="418" t="s">
        <v>17</v>
      </c>
      <c r="F332" s="419">
        <v>4533.2</v>
      </c>
      <c r="G332" s="418">
        <v>0</v>
      </c>
      <c r="H332" s="419">
        <v>4533.2</v>
      </c>
      <c r="I332" s="418" t="s">
        <v>17</v>
      </c>
    </row>
    <row r="333" spans="1:9">
      <c r="A333" s="345">
        <v>3</v>
      </c>
      <c r="B333" s="418" t="s">
        <v>650</v>
      </c>
      <c r="C333" s="418" t="s">
        <v>651</v>
      </c>
      <c r="D333" s="418">
        <v>0</v>
      </c>
      <c r="E333" s="418" t="s">
        <v>17</v>
      </c>
      <c r="F333" s="419">
        <v>6005.16</v>
      </c>
      <c r="G333" s="418">
        <v>0</v>
      </c>
      <c r="H333" s="419">
        <v>6005.16</v>
      </c>
      <c r="I333" s="418" t="s">
        <v>17</v>
      </c>
    </row>
    <row r="334" spans="1:9">
      <c r="A334" s="345">
        <v>3</v>
      </c>
      <c r="B334" s="418" t="s">
        <v>652</v>
      </c>
      <c r="C334" s="418" t="s">
        <v>653</v>
      </c>
      <c r="D334" s="418">
        <v>0</v>
      </c>
      <c r="E334" s="418" t="s">
        <v>17</v>
      </c>
      <c r="F334" s="419">
        <v>5422.35</v>
      </c>
      <c r="G334" s="418">
        <v>0</v>
      </c>
      <c r="H334" s="419">
        <v>5422.35</v>
      </c>
      <c r="I334" s="418" t="s">
        <v>17</v>
      </c>
    </row>
    <row r="335" spans="1:9">
      <c r="A335" s="345">
        <v>3</v>
      </c>
      <c r="B335" s="418" t="s">
        <v>654</v>
      </c>
      <c r="C335" s="418" t="s">
        <v>655</v>
      </c>
      <c r="D335" s="418">
        <v>0</v>
      </c>
      <c r="E335" s="418" t="s">
        <v>17</v>
      </c>
      <c r="F335" s="419">
        <v>18880.490000000002</v>
      </c>
      <c r="G335" s="418">
        <v>0</v>
      </c>
      <c r="H335" s="419">
        <v>18880.490000000002</v>
      </c>
      <c r="I335" s="418" t="s">
        <v>17</v>
      </c>
    </row>
    <row r="336" spans="1:9">
      <c r="A336" s="345">
        <v>3</v>
      </c>
      <c r="B336" s="418" t="s">
        <v>656</v>
      </c>
      <c r="C336" s="418" t="s">
        <v>657</v>
      </c>
      <c r="D336" s="418">
        <v>0</v>
      </c>
      <c r="E336" s="418" t="s">
        <v>17</v>
      </c>
      <c r="F336" s="419">
        <v>8587.31</v>
      </c>
      <c r="G336" s="418">
        <v>0</v>
      </c>
      <c r="H336" s="419">
        <v>8587.31</v>
      </c>
      <c r="I336" s="418" t="s">
        <v>17</v>
      </c>
    </row>
    <row r="337" spans="1:9">
      <c r="A337" s="345">
        <v>3</v>
      </c>
      <c r="B337" s="418" t="s">
        <v>658</v>
      </c>
      <c r="C337" s="418" t="s">
        <v>659</v>
      </c>
      <c r="D337" s="418">
        <v>0</v>
      </c>
      <c r="E337" s="418" t="s">
        <v>17</v>
      </c>
      <c r="F337" s="419">
        <v>4189.5600000000004</v>
      </c>
      <c r="G337" s="418">
        <v>0</v>
      </c>
      <c r="H337" s="419">
        <v>4189.5600000000004</v>
      </c>
      <c r="I337" s="418" t="s">
        <v>17</v>
      </c>
    </row>
    <row r="338" spans="1:9">
      <c r="A338" s="345">
        <v>3</v>
      </c>
      <c r="B338" s="418" t="s">
        <v>660</v>
      </c>
      <c r="C338" s="418" t="s">
        <v>661</v>
      </c>
      <c r="D338" s="418">
        <v>0</v>
      </c>
      <c r="E338" s="418" t="s">
        <v>17</v>
      </c>
      <c r="F338" s="419">
        <v>3288.47</v>
      </c>
      <c r="G338" s="418">
        <v>0</v>
      </c>
      <c r="H338" s="419">
        <v>3288.47</v>
      </c>
      <c r="I338" s="418" t="s">
        <v>17</v>
      </c>
    </row>
    <row r="339" spans="1:9">
      <c r="A339" s="345">
        <v>3</v>
      </c>
      <c r="B339" s="418" t="s">
        <v>662</v>
      </c>
      <c r="C339" s="418" t="s">
        <v>663</v>
      </c>
      <c r="D339" s="418">
        <v>0</v>
      </c>
      <c r="E339" s="418" t="s">
        <v>17</v>
      </c>
      <c r="F339" s="419">
        <v>12651.99</v>
      </c>
      <c r="G339" s="418">
        <v>0</v>
      </c>
      <c r="H339" s="419">
        <v>12651.99</v>
      </c>
      <c r="I339" s="418" t="s">
        <v>17</v>
      </c>
    </row>
    <row r="340" spans="1:9">
      <c r="A340" s="345">
        <v>3</v>
      </c>
      <c r="B340" s="418" t="s">
        <v>664</v>
      </c>
      <c r="C340" s="418" t="s">
        <v>665</v>
      </c>
      <c r="D340" s="418">
        <v>0</v>
      </c>
      <c r="E340" s="418" t="s">
        <v>17</v>
      </c>
      <c r="F340" s="419">
        <v>8542.69</v>
      </c>
      <c r="G340" s="418">
        <v>0</v>
      </c>
      <c r="H340" s="419">
        <v>8542.69</v>
      </c>
      <c r="I340" s="418" t="s">
        <v>17</v>
      </c>
    </row>
    <row r="341" spans="1:9">
      <c r="A341" s="345">
        <v>3</v>
      </c>
      <c r="B341" s="418" t="s">
        <v>666</v>
      </c>
      <c r="C341" s="418" t="s">
        <v>667</v>
      </c>
      <c r="D341" s="418">
        <v>0</v>
      </c>
      <c r="E341" s="418" t="s">
        <v>17</v>
      </c>
      <c r="F341" s="419">
        <v>8084.21</v>
      </c>
      <c r="G341" s="418">
        <v>0</v>
      </c>
      <c r="H341" s="419">
        <v>8084.21</v>
      </c>
      <c r="I341" s="418" t="s">
        <v>17</v>
      </c>
    </row>
    <row r="342" spans="1:9">
      <c r="A342" s="345">
        <v>3</v>
      </c>
      <c r="B342" s="418" t="s">
        <v>668</v>
      </c>
      <c r="C342" s="418" t="s">
        <v>669</v>
      </c>
      <c r="D342" s="418">
        <v>0</v>
      </c>
      <c r="E342" s="418" t="s">
        <v>17</v>
      </c>
      <c r="F342" s="419">
        <v>14274.22</v>
      </c>
      <c r="G342" s="418">
        <v>0</v>
      </c>
      <c r="H342" s="419">
        <v>14274.22</v>
      </c>
      <c r="I342" s="418" t="s">
        <v>17</v>
      </c>
    </row>
    <row r="343" spans="1:9">
      <c r="A343" s="345">
        <v>3</v>
      </c>
      <c r="B343" s="418" t="s">
        <v>670</v>
      </c>
      <c r="C343" s="418" t="s">
        <v>671</v>
      </c>
      <c r="D343" s="418">
        <v>0</v>
      </c>
      <c r="E343" s="418" t="s">
        <v>17</v>
      </c>
      <c r="F343" s="419">
        <v>6746.45</v>
      </c>
      <c r="G343" s="418">
        <v>0</v>
      </c>
      <c r="H343" s="419">
        <v>6746.45</v>
      </c>
      <c r="I343" s="418" t="s">
        <v>17</v>
      </c>
    </row>
    <row r="344" spans="1:9">
      <c r="A344" s="345">
        <v>3</v>
      </c>
      <c r="B344" s="418" t="s">
        <v>672</v>
      </c>
      <c r="C344" s="418" t="s">
        <v>673</v>
      </c>
      <c r="D344" s="418">
        <v>0</v>
      </c>
      <c r="E344" s="418" t="s">
        <v>17</v>
      </c>
      <c r="F344" s="419">
        <v>8126.23</v>
      </c>
      <c r="G344" s="418">
        <v>0</v>
      </c>
      <c r="H344" s="419">
        <v>8126.23</v>
      </c>
      <c r="I344" s="418" t="s">
        <v>17</v>
      </c>
    </row>
    <row r="345" spans="1:9">
      <c r="A345" s="345">
        <v>3</v>
      </c>
      <c r="B345" s="418" t="s">
        <v>674</v>
      </c>
      <c r="C345" s="418" t="s">
        <v>675</v>
      </c>
      <c r="D345" s="418">
        <v>0</v>
      </c>
      <c r="E345" s="418" t="s">
        <v>17</v>
      </c>
      <c r="F345" s="419">
        <v>18787.75</v>
      </c>
      <c r="G345" s="418">
        <v>0</v>
      </c>
      <c r="H345" s="419">
        <v>18787.75</v>
      </c>
      <c r="I345" s="418" t="s">
        <v>17</v>
      </c>
    </row>
    <row r="346" spans="1:9">
      <c r="A346" s="345">
        <v>3</v>
      </c>
      <c r="B346" s="418" t="s">
        <v>676</v>
      </c>
      <c r="C346" s="418" t="s">
        <v>677</v>
      </c>
      <c r="D346" s="418">
        <v>0</v>
      </c>
      <c r="E346" s="418" t="s">
        <v>17</v>
      </c>
      <c r="F346" s="419">
        <v>12397.01</v>
      </c>
      <c r="G346" s="418">
        <v>0</v>
      </c>
      <c r="H346" s="419">
        <v>12397.01</v>
      </c>
      <c r="I346" s="418" t="s">
        <v>17</v>
      </c>
    </row>
    <row r="347" spans="1:9">
      <c r="A347" s="345">
        <v>3</v>
      </c>
      <c r="B347" s="418" t="s">
        <v>678</v>
      </c>
      <c r="C347" s="418" t="s">
        <v>679</v>
      </c>
      <c r="D347" s="418">
        <v>0</v>
      </c>
      <c r="E347" s="418" t="s">
        <v>17</v>
      </c>
      <c r="F347" s="419">
        <v>6816.02</v>
      </c>
      <c r="G347" s="418">
        <v>0</v>
      </c>
      <c r="H347" s="419">
        <v>6816.02</v>
      </c>
      <c r="I347" s="418" t="s">
        <v>17</v>
      </c>
    </row>
    <row r="348" spans="1:9">
      <c r="A348" s="345">
        <v>3</v>
      </c>
      <c r="B348" s="418" t="s">
        <v>680</v>
      </c>
      <c r="C348" s="418" t="s">
        <v>681</v>
      </c>
      <c r="D348" s="418">
        <v>0</v>
      </c>
      <c r="E348" s="418" t="s">
        <v>17</v>
      </c>
      <c r="F348" s="419">
        <v>9452.5400000000009</v>
      </c>
      <c r="G348" s="418">
        <v>0</v>
      </c>
      <c r="H348" s="419">
        <v>9452.5400000000009</v>
      </c>
      <c r="I348" s="418" t="s">
        <v>17</v>
      </c>
    </row>
    <row r="349" spans="1:9">
      <c r="A349" s="345">
        <v>3</v>
      </c>
      <c r="B349" s="418" t="s">
        <v>682</v>
      </c>
      <c r="C349" s="418" t="s">
        <v>683</v>
      </c>
      <c r="D349" s="418">
        <v>0</v>
      </c>
      <c r="E349" s="418" t="s">
        <v>17</v>
      </c>
      <c r="F349" s="419">
        <v>5215.5600000000004</v>
      </c>
      <c r="G349" s="418">
        <v>0</v>
      </c>
      <c r="H349" s="419">
        <v>5215.5600000000004</v>
      </c>
      <c r="I349" s="418" t="s">
        <v>17</v>
      </c>
    </row>
    <row r="350" spans="1:9">
      <c r="A350" s="345">
        <v>3</v>
      </c>
      <c r="B350" s="418" t="s">
        <v>684</v>
      </c>
      <c r="C350" s="418" t="s">
        <v>685</v>
      </c>
      <c r="D350" s="418">
        <v>0</v>
      </c>
      <c r="E350" s="418" t="s">
        <v>17</v>
      </c>
      <c r="F350" s="419">
        <v>6750.43</v>
      </c>
      <c r="G350" s="418">
        <v>0</v>
      </c>
      <c r="H350" s="419">
        <v>6750.43</v>
      </c>
      <c r="I350" s="418" t="s">
        <v>17</v>
      </c>
    </row>
    <row r="351" spans="1:9">
      <c r="A351" s="345">
        <v>3</v>
      </c>
      <c r="B351" s="418" t="s">
        <v>686</v>
      </c>
      <c r="C351" s="418" t="s">
        <v>687</v>
      </c>
      <c r="D351" s="418">
        <v>0</v>
      </c>
      <c r="E351" s="418" t="s">
        <v>17</v>
      </c>
      <c r="F351" s="418">
        <v>923.2</v>
      </c>
      <c r="G351" s="418">
        <v>0</v>
      </c>
      <c r="H351" s="418">
        <v>923.2</v>
      </c>
      <c r="I351" s="418" t="s">
        <v>17</v>
      </c>
    </row>
    <row r="352" spans="1:9">
      <c r="A352" s="345">
        <v>3</v>
      </c>
      <c r="B352" s="418" t="s">
        <v>688</v>
      </c>
      <c r="C352" s="418" t="s">
        <v>689</v>
      </c>
      <c r="D352" s="418">
        <v>0</v>
      </c>
      <c r="E352" s="418" t="s">
        <v>17</v>
      </c>
      <c r="F352" s="418">
        <v>592</v>
      </c>
      <c r="G352" s="418">
        <v>0</v>
      </c>
      <c r="H352" s="418">
        <v>592</v>
      </c>
      <c r="I352" s="418" t="s">
        <v>17</v>
      </c>
    </row>
    <row r="353" spans="1:9">
      <c r="A353" s="345">
        <v>3</v>
      </c>
      <c r="B353" s="418" t="s">
        <v>690</v>
      </c>
      <c r="C353" s="418" t="s">
        <v>691</v>
      </c>
      <c r="D353" s="418">
        <v>0</v>
      </c>
      <c r="E353" s="418" t="s">
        <v>17</v>
      </c>
      <c r="F353" s="418">
        <v>361.08</v>
      </c>
      <c r="G353" s="418">
        <v>0</v>
      </c>
      <c r="H353" s="418">
        <v>361.08</v>
      </c>
      <c r="I353" s="418" t="s">
        <v>17</v>
      </c>
    </row>
    <row r="354" spans="1:9">
      <c r="A354" s="345">
        <v>3</v>
      </c>
      <c r="B354" s="418" t="s">
        <v>692</v>
      </c>
      <c r="C354" s="418" t="s">
        <v>693</v>
      </c>
      <c r="D354" s="418">
        <v>0</v>
      </c>
      <c r="E354" s="418" t="s">
        <v>17</v>
      </c>
      <c r="F354" s="418">
        <v>170.02</v>
      </c>
      <c r="G354" s="418">
        <v>0</v>
      </c>
      <c r="H354" s="418">
        <v>170.02</v>
      </c>
      <c r="I354" s="418" t="s">
        <v>17</v>
      </c>
    </row>
    <row r="355" spans="1:9">
      <c r="A355" s="345">
        <v>3</v>
      </c>
      <c r="B355" s="418" t="s">
        <v>694</v>
      </c>
      <c r="C355" s="418" t="s">
        <v>695</v>
      </c>
      <c r="D355" s="418">
        <v>0</v>
      </c>
      <c r="E355" s="418" t="s">
        <v>17</v>
      </c>
      <c r="F355" s="419">
        <v>55964.3</v>
      </c>
      <c r="G355" s="418">
        <v>0</v>
      </c>
      <c r="H355" s="419">
        <v>55964.3</v>
      </c>
      <c r="I355" s="418" t="s">
        <v>17</v>
      </c>
    </row>
    <row r="356" spans="1:9">
      <c r="A356" s="345">
        <v>2</v>
      </c>
      <c r="B356" s="418" t="s">
        <v>696</v>
      </c>
      <c r="C356" s="418" t="s">
        <v>697</v>
      </c>
      <c r="D356" s="418">
        <v>0</v>
      </c>
      <c r="E356" s="418" t="s">
        <v>17</v>
      </c>
      <c r="F356" s="419">
        <v>428241.09</v>
      </c>
      <c r="G356" s="418">
        <v>0</v>
      </c>
      <c r="H356" s="419">
        <v>428241.09</v>
      </c>
      <c r="I356" s="418" t="s">
        <v>17</v>
      </c>
    </row>
    <row r="357" spans="1:9">
      <c r="A357" s="345">
        <v>3</v>
      </c>
      <c r="B357" s="418" t="s">
        <v>698</v>
      </c>
      <c r="C357" s="418" t="s">
        <v>573</v>
      </c>
      <c r="D357" s="418">
        <v>0</v>
      </c>
      <c r="E357" s="418" t="s">
        <v>17</v>
      </c>
      <c r="F357" s="419">
        <v>426986.1</v>
      </c>
      <c r="G357" s="418">
        <v>0</v>
      </c>
      <c r="H357" s="419">
        <v>426986.1</v>
      </c>
      <c r="I357" s="418" t="s">
        <v>17</v>
      </c>
    </row>
    <row r="358" spans="1:9">
      <c r="A358" s="345">
        <v>3</v>
      </c>
      <c r="B358" s="418" t="s">
        <v>699</v>
      </c>
      <c r="C358" s="418" t="s">
        <v>667</v>
      </c>
      <c r="D358" s="418">
        <v>0</v>
      </c>
      <c r="E358" s="418" t="s">
        <v>17</v>
      </c>
      <c r="F358" s="418">
        <v>819.99</v>
      </c>
      <c r="G358" s="418">
        <v>0</v>
      </c>
      <c r="H358" s="418">
        <v>819.99</v>
      </c>
      <c r="I358" s="418" t="s">
        <v>17</v>
      </c>
    </row>
    <row r="359" spans="1:9">
      <c r="A359" s="345">
        <v>3</v>
      </c>
      <c r="B359" s="418" t="s">
        <v>700</v>
      </c>
      <c r="C359" s="418" t="s">
        <v>675</v>
      </c>
      <c r="D359" s="418">
        <v>0</v>
      </c>
      <c r="E359" s="418" t="s">
        <v>17</v>
      </c>
      <c r="F359" s="418">
        <v>435</v>
      </c>
      <c r="G359" s="418">
        <v>0</v>
      </c>
      <c r="H359" s="418">
        <v>435</v>
      </c>
      <c r="I359" s="418" t="s">
        <v>17</v>
      </c>
    </row>
    <row r="360" spans="1:9">
      <c r="A360" s="345">
        <v>2</v>
      </c>
      <c r="B360" s="418" t="s">
        <v>701</v>
      </c>
      <c r="C360" s="418" t="s">
        <v>702</v>
      </c>
      <c r="D360" s="418">
        <v>0</v>
      </c>
      <c r="E360" s="418" t="s">
        <v>17</v>
      </c>
      <c r="F360" s="419">
        <v>699614.3</v>
      </c>
      <c r="G360" s="418">
        <v>0</v>
      </c>
      <c r="H360" s="419">
        <v>699614.3</v>
      </c>
      <c r="I360" s="418" t="s">
        <v>17</v>
      </c>
    </row>
    <row r="361" spans="1:9">
      <c r="A361" s="345">
        <v>3</v>
      </c>
      <c r="B361" s="418" t="s">
        <v>703</v>
      </c>
      <c r="C361" s="418" t="s">
        <v>704</v>
      </c>
      <c r="D361" s="418">
        <v>0</v>
      </c>
      <c r="E361" s="418" t="s">
        <v>17</v>
      </c>
      <c r="F361" s="419">
        <v>686194.21</v>
      </c>
      <c r="G361" s="418">
        <v>0</v>
      </c>
      <c r="H361" s="419">
        <v>686194.21</v>
      </c>
      <c r="I361" s="418" t="s">
        <v>17</v>
      </c>
    </row>
    <row r="362" spans="1:9">
      <c r="A362" s="345">
        <v>3</v>
      </c>
      <c r="B362" s="418" t="s">
        <v>705</v>
      </c>
      <c r="C362" s="418" t="s">
        <v>649</v>
      </c>
      <c r="D362" s="418">
        <v>0</v>
      </c>
      <c r="E362" s="418" t="s">
        <v>17</v>
      </c>
      <c r="F362" s="419">
        <v>1385</v>
      </c>
      <c r="G362" s="418">
        <v>0</v>
      </c>
      <c r="H362" s="419">
        <v>1385</v>
      </c>
      <c r="I362" s="418" t="s">
        <v>17</v>
      </c>
    </row>
    <row r="363" spans="1:9">
      <c r="A363" s="345">
        <v>3</v>
      </c>
      <c r="B363" s="418" t="s">
        <v>706</v>
      </c>
      <c r="C363" s="418" t="s">
        <v>651</v>
      </c>
      <c r="D363" s="418">
        <v>0</v>
      </c>
      <c r="E363" s="418" t="s">
        <v>17</v>
      </c>
      <c r="F363" s="419">
        <v>1150</v>
      </c>
      <c r="G363" s="418">
        <v>0</v>
      </c>
      <c r="H363" s="419">
        <v>1150</v>
      </c>
      <c r="I363" s="418" t="s">
        <v>17</v>
      </c>
    </row>
    <row r="364" spans="1:9">
      <c r="A364" s="345">
        <v>3</v>
      </c>
      <c r="B364" s="418" t="s">
        <v>707</v>
      </c>
      <c r="C364" s="418" t="s">
        <v>655</v>
      </c>
      <c r="D364" s="418">
        <v>0</v>
      </c>
      <c r="E364" s="418" t="s">
        <v>17</v>
      </c>
      <c r="F364" s="419">
        <v>1507</v>
      </c>
      <c r="G364" s="418">
        <v>0</v>
      </c>
      <c r="H364" s="419">
        <v>1507</v>
      </c>
      <c r="I364" s="418" t="s">
        <v>17</v>
      </c>
    </row>
    <row r="365" spans="1:9">
      <c r="A365" s="345">
        <v>3</v>
      </c>
      <c r="B365" s="418" t="s">
        <v>708</v>
      </c>
      <c r="C365" s="418" t="s">
        <v>665</v>
      </c>
      <c r="D365" s="418">
        <v>0</v>
      </c>
      <c r="E365" s="418" t="s">
        <v>17</v>
      </c>
      <c r="F365" s="418">
        <v>107.5</v>
      </c>
      <c r="G365" s="418">
        <v>0</v>
      </c>
      <c r="H365" s="418">
        <v>107.5</v>
      </c>
      <c r="I365" s="418" t="s">
        <v>17</v>
      </c>
    </row>
    <row r="366" spans="1:9">
      <c r="A366" s="345">
        <v>3</v>
      </c>
      <c r="B366" s="418" t="s">
        <v>709</v>
      </c>
      <c r="C366" s="418" t="s">
        <v>667</v>
      </c>
      <c r="D366" s="418">
        <v>0</v>
      </c>
      <c r="E366" s="418" t="s">
        <v>17</v>
      </c>
      <c r="F366" s="419">
        <v>1191.22</v>
      </c>
      <c r="G366" s="418">
        <v>0</v>
      </c>
      <c r="H366" s="419">
        <v>1191.22</v>
      </c>
      <c r="I366" s="418" t="s">
        <v>17</v>
      </c>
    </row>
    <row r="367" spans="1:9">
      <c r="A367" s="345">
        <v>3</v>
      </c>
      <c r="B367" s="418" t="s">
        <v>710</v>
      </c>
      <c r="C367" s="418" t="s">
        <v>675</v>
      </c>
      <c r="D367" s="418">
        <v>0</v>
      </c>
      <c r="E367" s="418" t="s">
        <v>17</v>
      </c>
      <c r="F367" s="419">
        <v>1237.75</v>
      </c>
      <c r="G367" s="418">
        <v>0</v>
      </c>
      <c r="H367" s="419">
        <v>1237.75</v>
      </c>
      <c r="I367" s="418" t="s">
        <v>17</v>
      </c>
    </row>
    <row r="368" spans="1:9">
      <c r="A368" s="345">
        <v>3</v>
      </c>
      <c r="B368" s="418" t="s">
        <v>711</v>
      </c>
      <c r="C368" s="418" t="s">
        <v>677</v>
      </c>
      <c r="D368" s="418">
        <v>0</v>
      </c>
      <c r="E368" s="418" t="s">
        <v>17</v>
      </c>
      <c r="F368" s="418">
        <v>458</v>
      </c>
      <c r="G368" s="418">
        <v>0</v>
      </c>
      <c r="H368" s="418">
        <v>458</v>
      </c>
      <c r="I368" s="418" t="s">
        <v>17</v>
      </c>
    </row>
    <row r="369" spans="1:9">
      <c r="A369" s="345">
        <v>3</v>
      </c>
      <c r="B369" s="418" t="s">
        <v>712</v>
      </c>
      <c r="C369" s="418" t="s">
        <v>713</v>
      </c>
      <c r="D369" s="418">
        <v>0</v>
      </c>
      <c r="E369" s="418" t="s">
        <v>17</v>
      </c>
      <c r="F369" s="419">
        <v>2672.98</v>
      </c>
      <c r="G369" s="418">
        <v>0</v>
      </c>
      <c r="H369" s="419">
        <v>2672.98</v>
      </c>
      <c r="I369" s="418" t="s">
        <v>17</v>
      </c>
    </row>
    <row r="370" spans="1:9">
      <c r="A370" s="345">
        <v>3</v>
      </c>
      <c r="B370" s="418" t="s">
        <v>714</v>
      </c>
      <c r="C370" s="418" t="s">
        <v>715</v>
      </c>
      <c r="D370" s="418">
        <v>0</v>
      </c>
      <c r="E370" s="418" t="s">
        <v>17</v>
      </c>
      <c r="F370" s="419">
        <v>1109.78</v>
      </c>
      <c r="G370" s="418">
        <v>0</v>
      </c>
      <c r="H370" s="419">
        <v>1109.78</v>
      </c>
      <c r="I370" s="418" t="s">
        <v>17</v>
      </c>
    </row>
    <row r="371" spans="1:9">
      <c r="A371" s="345">
        <v>3</v>
      </c>
      <c r="B371" s="418" t="s">
        <v>716</v>
      </c>
      <c r="C371" s="418" t="s">
        <v>695</v>
      </c>
      <c r="D371" s="418">
        <v>0</v>
      </c>
      <c r="E371" s="418" t="s">
        <v>17</v>
      </c>
      <c r="F371" s="419">
        <v>2600.86</v>
      </c>
      <c r="G371" s="418">
        <v>0</v>
      </c>
      <c r="H371" s="419">
        <v>2600.86</v>
      </c>
      <c r="I371" s="418" t="s">
        <v>17</v>
      </c>
    </row>
    <row r="372" spans="1:9">
      <c r="A372" s="345">
        <v>2</v>
      </c>
      <c r="B372" s="418" t="s">
        <v>717</v>
      </c>
      <c r="C372" s="418" t="s">
        <v>718</v>
      </c>
      <c r="D372" s="418">
        <v>0</v>
      </c>
      <c r="E372" s="418" t="s">
        <v>17</v>
      </c>
      <c r="F372" s="419">
        <v>667565.31999999995</v>
      </c>
      <c r="G372" s="418">
        <v>0</v>
      </c>
      <c r="H372" s="419">
        <v>667565.31999999995</v>
      </c>
      <c r="I372" s="418" t="s">
        <v>17</v>
      </c>
    </row>
    <row r="373" spans="1:9">
      <c r="A373" s="345">
        <v>3</v>
      </c>
      <c r="B373" s="418" t="s">
        <v>719</v>
      </c>
      <c r="C373" s="418" t="s">
        <v>704</v>
      </c>
      <c r="D373" s="418">
        <v>0</v>
      </c>
      <c r="E373" s="418" t="s">
        <v>17</v>
      </c>
      <c r="F373" s="419">
        <v>665973.76000000001</v>
      </c>
      <c r="G373" s="418">
        <v>0</v>
      </c>
      <c r="H373" s="419">
        <v>665973.76000000001</v>
      </c>
      <c r="I373" s="418" t="s">
        <v>17</v>
      </c>
    </row>
    <row r="374" spans="1:9">
      <c r="A374" s="345">
        <v>3</v>
      </c>
      <c r="B374" s="418" t="s">
        <v>720</v>
      </c>
      <c r="C374" s="418" t="s">
        <v>721</v>
      </c>
      <c r="D374" s="418">
        <v>0</v>
      </c>
      <c r="E374" s="418" t="s">
        <v>17</v>
      </c>
      <c r="F374" s="419">
        <v>1281.56</v>
      </c>
      <c r="G374" s="418">
        <v>0</v>
      </c>
      <c r="H374" s="419">
        <v>1281.56</v>
      </c>
      <c r="I374" s="418" t="s">
        <v>17</v>
      </c>
    </row>
    <row r="375" spans="1:9">
      <c r="A375" s="345">
        <v>3</v>
      </c>
      <c r="B375" s="418" t="s">
        <v>722</v>
      </c>
      <c r="C375" s="418" t="s">
        <v>657</v>
      </c>
      <c r="D375" s="418">
        <v>0</v>
      </c>
      <c r="E375" s="418" t="s">
        <v>17</v>
      </c>
      <c r="F375" s="418">
        <v>310</v>
      </c>
      <c r="G375" s="418">
        <v>0</v>
      </c>
      <c r="H375" s="418">
        <v>310</v>
      </c>
      <c r="I375" s="418" t="s">
        <v>17</v>
      </c>
    </row>
    <row r="376" spans="1:9">
      <c r="A376" s="345">
        <v>2</v>
      </c>
      <c r="B376" s="418" t="s">
        <v>723</v>
      </c>
      <c r="C376" s="418" t="s">
        <v>724</v>
      </c>
      <c r="D376" s="418">
        <v>0</v>
      </c>
      <c r="E376" s="418" t="s">
        <v>17</v>
      </c>
      <c r="F376" s="419">
        <v>1460865.43</v>
      </c>
      <c r="G376" s="418">
        <v>0</v>
      </c>
      <c r="H376" s="419">
        <v>1460865.43</v>
      </c>
      <c r="I376" s="418" t="s">
        <v>17</v>
      </c>
    </row>
    <row r="377" spans="1:9">
      <c r="A377" s="345">
        <v>3</v>
      </c>
      <c r="B377" s="418" t="s">
        <v>725</v>
      </c>
      <c r="C377" s="418" t="s">
        <v>583</v>
      </c>
      <c r="D377" s="418">
        <v>0</v>
      </c>
      <c r="E377" s="418" t="s">
        <v>17</v>
      </c>
      <c r="F377" s="418">
        <v>896.5</v>
      </c>
      <c r="G377" s="418">
        <v>0</v>
      </c>
      <c r="H377" s="418">
        <v>896.5</v>
      </c>
      <c r="I377" s="418" t="s">
        <v>17</v>
      </c>
    </row>
    <row r="378" spans="1:9">
      <c r="A378" s="345">
        <v>3</v>
      </c>
      <c r="B378" s="418" t="s">
        <v>726</v>
      </c>
      <c r="C378" s="418" t="s">
        <v>704</v>
      </c>
      <c r="D378" s="418">
        <v>0</v>
      </c>
      <c r="E378" s="418" t="s">
        <v>17</v>
      </c>
      <c r="F378" s="419">
        <v>1443467.28</v>
      </c>
      <c r="G378" s="418">
        <v>0</v>
      </c>
      <c r="H378" s="419">
        <v>1443467.28</v>
      </c>
      <c r="I378" s="418" t="s">
        <v>17</v>
      </c>
    </row>
    <row r="379" spans="1:9">
      <c r="A379" s="345">
        <v>3</v>
      </c>
      <c r="B379" s="418" t="s">
        <v>727</v>
      </c>
      <c r="C379" s="418" t="s">
        <v>647</v>
      </c>
      <c r="D379" s="418">
        <v>0</v>
      </c>
      <c r="E379" s="418" t="s">
        <v>17</v>
      </c>
      <c r="F379" s="418">
        <v>136</v>
      </c>
      <c r="G379" s="418">
        <v>0</v>
      </c>
      <c r="H379" s="418">
        <v>136</v>
      </c>
      <c r="I379" s="418" t="s">
        <v>17</v>
      </c>
    </row>
    <row r="380" spans="1:9">
      <c r="A380" s="345">
        <v>3</v>
      </c>
      <c r="B380" s="418" t="s">
        <v>728</v>
      </c>
      <c r="C380" s="418" t="s">
        <v>649</v>
      </c>
      <c r="D380" s="418">
        <v>0</v>
      </c>
      <c r="E380" s="418" t="s">
        <v>17</v>
      </c>
      <c r="F380" s="418">
        <v>132</v>
      </c>
      <c r="G380" s="418">
        <v>0</v>
      </c>
      <c r="H380" s="418">
        <v>132</v>
      </c>
      <c r="I380" s="418" t="s">
        <v>17</v>
      </c>
    </row>
    <row r="381" spans="1:9">
      <c r="A381" s="345">
        <v>3</v>
      </c>
      <c r="B381" s="418" t="s">
        <v>729</v>
      </c>
      <c r="C381" s="418" t="s">
        <v>651</v>
      </c>
      <c r="D381" s="418">
        <v>0</v>
      </c>
      <c r="E381" s="418" t="s">
        <v>17</v>
      </c>
      <c r="F381" s="418">
        <v>748.37</v>
      </c>
      <c r="G381" s="418">
        <v>0</v>
      </c>
      <c r="H381" s="418">
        <v>748.37</v>
      </c>
      <c r="I381" s="418" t="s">
        <v>17</v>
      </c>
    </row>
    <row r="382" spans="1:9">
      <c r="A382" s="345">
        <v>3</v>
      </c>
      <c r="B382" s="418" t="s">
        <v>730</v>
      </c>
      <c r="C382" s="418" t="s">
        <v>657</v>
      </c>
      <c r="D382" s="418">
        <v>0</v>
      </c>
      <c r="E382" s="418" t="s">
        <v>17</v>
      </c>
      <c r="F382" s="418">
        <v>221.3</v>
      </c>
      <c r="G382" s="418">
        <v>0</v>
      </c>
      <c r="H382" s="418">
        <v>221.3</v>
      </c>
      <c r="I382" s="418" t="s">
        <v>17</v>
      </c>
    </row>
    <row r="383" spans="1:9">
      <c r="A383" s="345">
        <v>3</v>
      </c>
      <c r="B383" s="418" t="s">
        <v>731</v>
      </c>
      <c r="C383" s="418" t="s">
        <v>732</v>
      </c>
      <c r="D383" s="418">
        <v>0</v>
      </c>
      <c r="E383" s="418" t="s">
        <v>17</v>
      </c>
      <c r="F383" s="418">
        <v>291.99</v>
      </c>
      <c r="G383" s="418">
        <v>0</v>
      </c>
      <c r="H383" s="418">
        <v>291.99</v>
      </c>
      <c r="I383" s="418" t="s">
        <v>17</v>
      </c>
    </row>
    <row r="384" spans="1:9">
      <c r="A384" s="345">
        <v>3</v>
      </c>
      <c r="B384" s="418" t="s">
        <v>733</v>
      </c>
      <c r="C384" s="418" t="s">
        <v>663</v>
      </c>
      <c r="D384" s="418">
        <v>0</v>
      </c>
      <c r="E384" s="418" t="s">
        <v>17</v>
      </c>
      <c r="F384" s="418">
        <v>404.81</v>
      </c>
      <c r="G384" s="418">
        <v>0</v>
      </c>
      <c r="H384" s="418">
        <v>404.81</v>
      </c>
      <c r="I384" s="418" t="s">
        <v>17</v>
      </c>
    </row>
    <row r="385" spans="1:9">
      <c r="A385" s="345">
        <v>3</v>
      </c>
      <c r="B385" s="418" t="s">
        <v>734</v>
      </c>
      <c r="C385" s="418" t="s">
        <v>665</v>
      </c>
      <c r="D385" s="418">
        <v>0</v>
      </c>
      <c r="E385" s="418" t="s">
        <v>17</v>
      </c>
      <c r="F385" s="418">
        <v>205</v>
      </c>
      <c r="G385" s="418">
        <v>0</v>
      </c>
      <c r="H385" s="418">
        <v>205</v>
      </c>
      <c r="I385" s="418" t="s">
        <v>17</v>
      </c>
    </row>
    <row r="386" spans="1:9">
      <c r="A386" s="345">
        <v>3</v>
      </c>
      <c r="B386" s="418" t="s">
        <v>735</v>
      </c>
      <c r="C386" s="418" t="s">
        <v>669</v>
      </c>
      <c r="D386" s="418">
        <v>0</v>
      </c>
      <c r="E386" s="418" t="s">
        <v>17</v>
      </c>
      <c r="F386" s="419">
        <v>1718</v>
      </c>
      <c r="G386" s="418">
        <v>0</v>
      </c>
      <c r="H386" s="419">
        <v>1718</v>
      </c>
      <c r="I386" s="418" t="s">
        <v>17</v>
      </c>
    </row>
    <row r="387" spans="1:9">
      <c r="A387" s="345">
        <v>3</v>
      </c>
      <c r="B387" s="418" t="s">
        <v>736</v>
      </c>
      <c r="C387" s="418" t="s">
        <v>671</v>
      </c>
      <c r="D387" s="418">
        <v>0</v>
      </c>
      <c r="E387" s="418" t="s">
        <v>17</v>
      </c>
      <c r="F387" s="418">
        <v>55.27</v>
      </c>
      <c r="G387" s="418">
        <v>0</v>
      </c>
      <c r="H387" s="418">
        <v>55.27</v>
      </c>
      <c r="I387" s="418" t="s">
        <v>17</v>
      </c>
    </row>
    <row r="388" spans="1:9">
      <c r="A388" s="345">
        <v>3</v>
      </c>
      <c r="B388" s="418" t="s">
        <v>737</v>
      </c>
      <c r="C388" s="418" t="s">
        <v>675</v>
      </c>
      <c r="D388" s="418">
        <v>0</v>
      </c>
      <c r="E388" s="418" t="s">
        <v>17</v>
      </c>
      <c r="F388" s="419">
        <v>1600.99</v>
      </c>
      <c r="G388" s="418">
        <v>0</v>
      </c>
      <c r="H388" s="419">
        <v>1600.99</v>
      </c>
      <c r="I388" s="418" t="s">
        <v>17</v>
      </c>
    </row>
    <row r="389" spans="1:9">
      <c r="A389" s="345">
        <v>3</v>
      </c>
      <c r="B389" s="418" t="s">
        <v>738</v>
      </c>
      <c r="C389" s="418" t="s">
        <v>739</v>
      </c>
      <c r="D389" s="418">
        <v>0</v>
      </c>
      <c r="E389" s="418" t="s">
        <v>17</v>
      </c>
      <c r="F389" s="419">
        <v>1353</v>
      </c>
      <c r="G389" s="418">
        <v>0</v>
      </c>
      <c r="H389" s="419">
        <v>1353</v>
      </c>
      <c r="I389" s="418" t="s">
        <v>17</v>
      </c>
    </row>
    <row r="390" spans="1:9">
      <c r="A390" s="345">
        <v>3</v>
      </c>
      <c r="B390" s="418" t="s">
        <v>740</v>
      </c>
      <c r="C390" s="418" t="s">
        <v>685</v>
      </c>
      <c r="D390" s="418">
        <v>0</v>
      </c>
      <c r="E390" s="418" t="s">
        <v>17</v>
      </c>
      <c r="F390" s="419">
        <v>1431</v>
      </c>
      <c r="G390" s="418">
        <v>0</v>
      </c>
      <c r="H390" s="419">
        <v>1431</v>
      </c>
      <c r="I390" s="418" t="s">
        <v>17</v>
      </c>
    </row>
    <row r="391" spans="1:9">
      <c r="A391" s="345">
        <v>3</v>
      </c>
      <c r="B391" s="418" t="s">
        <v>741</v>
      </c>
      <c r="C391" s="418" t="s">
        <v>687</v>
      </c>
      <c r="D391" s="418">
        <v>0</v>
      </c>
      <c r="E391" s="418" t="s">
        <v>17</v>
      </c>
      <c r="F391" s="418">
        <v>430</v>
      </c>
      <c r="G391" s="418">
        <v>0</v>
      </c>
      <c r="H391" s="418">
        <v>430</v>
      </c>
      <c r="I391" s="418" t="s">
        <v>17</v>
      </c>
    </row>
    <row r="392" spans="1:9">
      <c r="A392" s="345">
        <v>3</v>
      </c>
      <c r="B392" s="418" t="s">
        <v>742</v>
      </c>
      <c r="C392" s="418" t="s">
        <v>691</v>
      </c>
      <c r="D392" s="418">
        <v>0</v>
      </c>
      <c r="E392" s="418" t="s">
        <v>17</v>
      </c>
      <c r="F392" s="418">
        <v>541.95000000000005</v>
      </c>
      <c r="G392" s="418">
        <v>0</v>
      </c>
      <c r="H392" s="418">
        <v>541.95000000000005</v>
      </c>
      <c r="I392" s="418" t="s">
        <v>17</v>
      </c>
    </row>
    <row r="393" spans="1:9">
      <c r="A393" s="345">
        <v>3</v>
      </c>
      <c r="B393" s="418" t="s">
        <v>743</v>
      </c>
      <c r="C393" s="418" t="s">
        <v>695</v>
      </c>
      <c r="D393" s="418">
        <v>0</v>
      </c>
      <c r="E393" s="418" t="s">
        <v>17</v>
      </c>
      <c r="F393" s="419">
        <v>7231.97</v>
      </c>
      <c r="G393" s="418">
        <v>0</v>
      </c>
      <c r="H393" s="419">
        <v>7231.97</v>
      </c>
      <c r="I393" s="418" t="s">
        <v>17</v>
      </c>
    </row>
    <row r="394" spans="1:9">
      <c r="A394" s="345">
        <v>2</v>
      </c>
      <c r="B394" s="418" t="s">
        <v>744</v>
      </c>
      <c r="C394" s="418" t="s">
        <v>745</v>
      </c>
      <c r="D394" s="418">
        <v>0</v>
      </c>
      <c r="E394" s="418" t="s">
        <v>17</v>
      </c>
      <c r="F394" s="419">
        <v>14461537.4</v>
      </c>
      <c r="G394" s="419">
        <v>29812</v>
      </c>
      <c r="H394" s="419">
        <v>14431725.4</v>
      </c>
      <c r="I394" s="418" t="s">
        <v>17</v>
      </c>
    </row>
    <row r="395" spans="1:9">
      <c r="A395" s="345">
        <v>2</v>
      </c>
      <c r="B395" s="418" t="s">
        <v>746</v>
      </c>
      <c r="C395" s="418" t="s">
        <v>747</v>
      </c>
      <c r="D395" s="418">
        <v>0</v>
      </c>
      <c r="E395" s="418" t="s">
        <v>17</v>
      </c>
      <c r="F395" s="419">
        <v>14328580.140000001</v>
      </c>
      <c r="G395" s="419">
        <v>29812</v>
      </c>
      <c r="H395" s="419">
        <v>14298768.140000001</v>
      </c>
      <c r="I395" s="418" t="s">
        <v>17</v>
      </c>
    </row>
    <row r="396" spans="1:9">
      <c r="A396" s="345">
        <v>3</v>
      </c>
      <c r="B396" s="418" t="s">
        <v>748</v>
      </c>
      <c r="C396" s="418" t="s">
        <v>642</v>
      </c>
      <c r="D396" s="418">
        <v>0</v>
      </c>
      <c r="E396" s="418" t="s">
        <v>17</v>
      </c>
      <c r="F396" s="419">
        <v>16080.64</v>
      </c>
      <c r="G396" s="418">
        <v>0</v>
      </c>
      <c r="H396" s="419">
        <v>16080.64</v>
      </c>
      <c r="I396" s="418" t="s">
        <v>17</v>
      </c>
    </row>
    <row r="397" spans="1:9">
      <c r="A397" s="345">
        <v>3</v>
      </c>
      <c r="B397" s="418" t="s">
        <v>749</v>
      </c>
      <c r="C397" s="418" t="s">
        <v>583</v>
      </c>
      <c r="D397" s="418">
        <v>0</v>
      </c>
      <c r="E397" s="418" t="s">
        <v>17</v>
      </c>
      <c r="F397" s="419">
        <v>291550.75</v>
      </c>
      <c r="G397" s="418">
        <v>0</v>
      </c>
      <c r="H397" s="419">
        <v>291550.75</v>
      </c>
      <c r="I397" s="418" t="s">
        <v>17</v>
      </c>
    </row>
    <row r="398" spans="1:9">
      <c r="A398" s="345">
        <v>3</v>
      </c>
      <c r="B398" s="418" t="s">
        <v>750</v>
      </c>
      <c r="C398" s="418" t="s">
        <v>645</v>
      </c>
      <c r="D398" s="418">
        <v>0</v>
      </c>
      <c r="E398" s="418" t="s">
        <v>17</v>
      </c>
      <c r="F398" s="419">
        <v>2204</v>
      </c>
      <c r="G398" s="418">
        <v>0</v>
      </c>
      <c r="H398" s="419">
        <v>2204</v>
      </c>
      <c r="I398" s="418" t="s">
        <v>17</v>
      </c>
    </row>
    <row r="399" spans="1:9">
      <c r="A399" s="345">
        <v>3</v>
      </c>
      <c r="B399" s="418" t="s">
        <v>751</v>
      </c>
      <c r="C399" s="418" t="s">
        <v>752</v>
      </c>
      <c r="D399" s="418">
        <v>0</v>
      </c>
      <c r="E399" s="418" t="s">
        <v>17</v>
      </c>
      <c r="F399" s="419">
        <v>6499610.6799999997</v>
      </c>
      <c r="G399" s="419">
        <v>29812</v>
      </c>
      <c r="H399" s="419">
        <v>6469798.6799999997</v>
      </c>
      <c r="I399" s="418" t="s">
        <v>17</v>
      </c>
    </row>
    <row r="400" spans="1:9">
      <c r="A400" s="345">
        <v>3</v>
      </c>
      <c r="B400" s="418" t="s">
        <v>753</v>
      </c>
      <c r="C400" s="418" t="s">
        <v>647</v>
      </c>
      <c r="D400" s="418">
        <v>0</v>
      </c>
      <c r="E400" s="418" t="s">
        <v>17</v>
      </c>
      <c r="F400" s="419">
        <v>280275.02</v>
      </c>
      <c r="G400" s="418">
        <v>0</v>
      </c>
      <c r="H400" s="419">
        <v>280275.02</v>
      </c>
      <c r="I400" s="418" t="s">
        <v>17</v>
      </c>
    </row>
    <row r="401" spans="1:9">
      <c r="A401" s="345">
        <v>3</v>
      </c>
      <c r="B401" s="418" t="s">
        <v>754</v>
      </c>
      <c r="C401" s="418" t="s">
        <v>755</v>
      </c>
      <c r="D401" s="418">
        <v>0</v>
      </c>
      <c r="E401" s="418" t="s">
        <v>17</v>
      </c>
      <c r="F401" s="419">
        <v>382378.43</v>
      </c>
      <c r="G401" s="418">
        <v>0</v>
      </c>
      <c r="H401" s="419">
        <v>382378.43</v>
      </c>
      <c r="I401" s="418" t="s">
        <v>17</v>
      </c>
    </row>
    <row r="402" spans="1:9">
      <c r="A402" s="345">
        <v>3</v>
      </c>
      <c r="B402" s="418" t="s">
        <v>756</v>
      </c>
      <c r="C402" s="418" t="s">
        <v>757</v>
      </c>
      <c r="D402" s="418">
        <v>0</v>
      </c>
      <c r="E402" s="418" t="s">
        <v>17</v>
      </c>
      <c r="F402" s="419">
        <v>180132.68</v>
      </c>
      <c r="G402" s="418">
        <v>0</v>
      </c>
      <c r="H402" s="419">
        <v>180132.68</v>
      </c>
      <c r="I402" s="418" t="s">
        <v>17</v>
      </c>
    </row>
    <row r="403" spans="1:9">
      <c r="A403" s="345">
        <v>3</v>
      </c>
      <c r="B403" s="418" t="s">
        <v>758</v>
      </c>
      <c r="C403" s="418" t="s">
        <v>653</v>
      </c>
      <c r="D403" s="418">
        <v>0</v>
      </c>
      <c r="E403" s="418" t="s">
        <v>17</v>
      </c>
      <c r="F403" s="419">
        <v>261258.42</v>
      </c>
      <c r="G403" s="418">
        <v>0</v>
      </c>
      <c r="H403" s="419">
        <v>261258.42</v>
      </c>
      <c r="I403" s="418" t="s">
        <v>17</v>
      </c>
    </row>
    <row r="404" spans="1:9">
      <c r="A404" s="345">
        <v>3</v>
      </c>
      <c r="B404" s="418" t="s">
        <v>759</v>
      </c>
      <c r="C404" s="418" t="s">
        <v>655</v>
      </c>
      <c r="D404" s="418">
        <v>0</v>
      </c>
      <c r="E404" s="418" t="s">
        <v>17</v>
      </c>
      <c r="F404" s="419">
        <v>236334.67</v>
      </c>
      <c r="G404" s="418">
        <v>0</v>
      </c>
      <c r="H404" s="419">
        <v>236334.67</v>
      </c>
      <c r="I404" s="418" t="s">
        <v>17</v>
      </c>
    </row>
    <row r="405" spans="1:9">
      <c r="A405" s="345">
        <v>3</v>
      </c>
      <c r="B405" s="418" t="s">
        <v>760</v>
      </c>
      <c r="C405" s="418" t="s">
        <v>657</v>
      </c>
      <c r="D405" s="418">
        <v>0</v>
      </c>
      <c r="E405" s="418" t="s">
        <v>17</v>
      </c>
      <c r="F405" s="419">
        <v>244671.89</v>
      </c>
      <c r="G405" s="418">
        <v>0</v>
      </c>
      <c r="H405" s="419">
        <v>244671.89</v>
      </c>
      <c r="I405" s="418" t="s">
        <v>17</v>
      </c>
    </row>
    <row r="406" spans="1:9">
      <c r="A406" s="345">
        <v>3</v>
      </c>
      <c r="B406" s="418" t="s">
        <v>761</v>
      </c>
      <c r="C406" s="418" t="s">
        <v>659</v>
      </c>
      <c r="D406" s="418">
        <v>0</v>
      </c>
      <c r="E406" s="418" t="s">
        <v>17</v>
      </c>
      <c r="F406" s="419">
        <v>140240.71</v>
      </c>
      <c r="G406" s="418">
        <v>0</v>
      </c>
      <c r="H406" s="419">
        <v>140240.71</v>
      </c>
      <c r="I406" s="418" t="s">
        <v>17</v>
      </c>
    </row>
    <row r="407" spans="1:9">
      <c r="A407" s="345">
        <v>3</v>
      </c>
      <c r="B407" s="418" t="s">
        <v>762</v>
      </c>
      <c r="C407" s="418" t="s">
        <v>661</v>
      </c>
      <c r="D407" s="418">
        <v>0</v>
      </c>
      <c r="E407" s="418" t="s">
        <v>17</v>
      </c>
      <c r="F407" s="419">
        <v>275235.53999999998</v>
      </c>
      <c r="G407" s="418">
        <v>0</v>
      </c>
      <c r="H407" s="419">
        <v>275235.53999999998</v>
      </c>
      <c r="I407" s="418" t="s">
        <v>17</v>
      </c>
    </row>
    <row r="408" spans="1:9">
      <c r="A408" s="345">
        <v>3</v>
      </c>
      <c r="B408" s="418" t="s">
        <v>763</v>
      </c>
      <c r="C408" s="418" t="s">
        <v>663</v>
      </c>
      <c r="D408" s="418">
        <v>0</v>
      </c>
      <c r="E408" s="418" t="s">
        <v>17</v>
      </c>
      <c r="F408" s="419">
        <v>555462.84</v>
      </c>
      <c r="G408" s="418">
        <v>0</v>
      </c>
      <c r="H408" s="419">
        <v>555462.84</v>
      </c>
      <c r="I408" s="418" t="s">
        <v>17</v>
      </c>
    </row>
    <row r="409" spans="1:9">
      <c r="A409" s="345">
        <v>3</v>
      </c>
      <c r="B409" s="418" t="s">
        <v>764</v>
      </c>
      <c r="C409" s="418" t="s">
        <v>665</v>
      </c>
      <c r="D409" s="418">
        <v>0</v>
      </c>
      <c r="E409" s="418" t="s">
        <v>17</v>
      </c>
      <c r="F409" s="419">
        <v>617796</v>
      </c>
      <c r="G409" s="418">
        <v>0</v>
      </c>
      <c r="H409" s="419">
        <v>617796</v>
      </c>
      <c r="I409" s="418" t="s">
        <v>17</v>
      </c>
    </row>
    <row r="410" spans="1:9">
      <c r="A410" s="345">
        <v>3</v>
      </c>
      <c r="B410" s="418" t="s">
        <v>765</v>
      </c>
      <c r="C410" s="418" t="s">
        <v>667</v>
      </c>
      <c r="D410" s="418">
        <v>0</v>
      </c>
      <c r="E410" s="418" t="s">
        <v>17</v>
      </c>
      <c r="F410" s="419">
        <v>253895.11</v>
      </c>
      <c r="G410" s="418">
        <v>0</v>
      </c>
      <c r="H410" s="419">
        <v>253895.11</v>
      </c>
      <c r="I410" s="418" t="s">
        <v>17</v>
      </c>
    </row>
    <row r="411" spans="1:9">
      <c r="A411" s="345">
        <v>3</v>
      </c>
      <c r="B411" s="418" t="s">
        <v>766</v>
      </c>
      <c r="C411" s="418" t="s">
        <v>767</v>
      </c>
      <c r="D411" s="418">
        <v>0</v>
      </c>
      <c r="E411" s="418" t="s">
        <v>17</v>
      </c>
      <c r="F411" s="419">
        <v>161842.54</v>
      </c>
      <c r="G411" s="418">
        <v>0</v>
      </c>
      <c r="H411" s="419">
        <v>161842.54</v>
      </c>
      <c r="I411" s="418" t="s">
        <v>17</v>
      </c>
    </row>
    <row r="412" spans="1:9">
      <c r="A412" s="345">
        <v>3</v>
      </c>
      <c r="B412" s="418" t="s">
        <v>768</v>
      </c>
      <c r="C412" s="418" t="s">
        <v>671</v>
      </c>
      <c r="D412" s="418">
        <v>0</v>
      </c>
      <c r="E412" s="418" t="s">
        <v>17</v>
      </c>
      <c r="F412" s="419">
        <v>156718.01</v>
      </c>
      <c r="G412" s="418">
        <v>0</v>
      </c>
      <c r="H412" s="419">
        <v>156718.01</v>
      </c>
      <c r="I412" s="418" t="s">
        <v>17</v>
      </c>
    </row>
    <row r="413" spans="1:9">
      <c r="A413" s="345">
        <v>3</v>
      </c>
      <c r="B413" s="418" t="s">
        <v>769</v>
      </c>
      <c r="C413" s="418" t="s">
        <v>770</v>
      </c>
      <c r="D413" s="418">
        <v>0</v>
      </c>
      <c r="E413" s="418" t="s">
        <v>17</v>
      </c>
      <c r="F413" s="419">
        <v>208661.48</v>
      </c>
      <c r="G413" s="418">
        <v>0</v>
      </c>
      <c r="H413" s="419">
        <v>208661.48</v>
      </c>
      <c r="I413" s="418" t="s">
        <v>17</v>
      </c>
    </row>
    <row r="414" spans="1:9">
      <c r="A414" s="345">
        <v>3</v>
      </c>
      <c r="B414" s="418" t="s">
        <v>771</v>
      </c>
      <c r="C414" s="418" t="s">
        <v>675</v>
      </c>
      <c r="D414" s="418">
        <v>0</v>
      </c>
      <c r="E414" s="418" t="s">
        <v>17</v>
      </c>
      <c r="F414" s="419">
        <v>235850.33</v>
      </c>
      <c r="G414" s="418">
        <v>0</v>
      </c>
      <c r="H414" s="419">
        <v>235850.33</v>
      </c>
      <c r="I414" s="418" t="s">
        <v>17</v>
      </c>
    </row>
    <row r="415" spans="1:9">
      <c r="A415" s="345">
        <v>3</v>
      </c>
      <c r="B415" s="418" t="s">
        <v>772</v>
      </c>
      <c r="C415" s="418" t="s">
        <v>677</v>
      </c>
      <c r="D415" s="418">
        <v>0</v>
      </c>
      <c r="E415" s="418" t="s">
        <v>17</v>
      </c>
      <c r="F415" s="419">
        <v>190251.31</v>
      </c>
      <c r="G415" s="418">
        <v>0</v>
      </c>
      <c r="H415" s="419">
        <v>190251.31</v>
      </c>
      <c r="I415" s="418" t="s">
        <v>17</v>
      </c>
    </row>
    <row r="416" spans="1:9">
      <c r="A416" s="345">
        <v>3</v>
      </c>
      <c r="B416" s="418" t="s">
        <v>773</v>
      </c>
      <c r="C416" s="418" t="s">
        <v>679</v>
      </c>
      <c r="D416" s="418">
        <v>0</v>
      </c>
      <c r="E416" s="418" t="s">
        <v>17</v>
      </c>
      <c r="F416" s="419">
        <v>292420.28999999998</v>
      </c>
      <c r="G416" s="418">
        <v>0</v>
      </c>
      <c r="H416" s="419">
        <v>292420.28999999998</v>
      </c>
      <c r="I416" s="418" t="s">
        <v>17</v>
      </c>
    </row>
    <row r="417" spans="1:9">
      <c r="A417" s="345">
        <v>3</v>
      </c>
      <c r="B417" s="418" t="s">
        <v>774</v>
      </c>
      <c r="C417" s="418" t="s">
        <v>775</v>
      </c>
      <c r="D417" s="418">
        <v>0</v>
      </c>
      <c r="E417" s="418" t="s">
        <v>17</v>
      </c>
      <c r="F417" s="419">
        <v>214700.81</v>
      </c>
      <c r="G417" s="418">
        <v>0</v>
      </c>
      <c r="H417" s="419">
        <v>214700.81</v>
      </c>
      <c r="I417" s="418" t="s">
        <v>17</v>
      </c>
    </row>
    <row r="418" spans="1:9">
      <c r="A418" s="345">
        <v>3</v>
      </c>
      <c r="B418" s="418" t="s">
        <v>776</v>
      </c>
      <c r="C418" s="418" t="s">
        <v>683</v>
      </c>
      <c r="D418" s="418">
        <v>0</v>
      </c>
      <c r="E418" s="418" t="s">
        <v>17</v>
      </c>
      <c r="F418" s="419">
        <v>195612.78</v>
      </c>
      <c r="G418" s="418">
        <v>0</v>
      </c>
      <c r="H418" s="419">
        <v>195612.78</v>
      </c>
      <c r="I418" s="418" t="s">
        <v>17</v>
      </c>
    </row>
    <row r="419" spans="1:9">
      <c r="A419" s="345">
        <v>3</v>
      </c>
      <c r="B419" s="418" t="s">
        <v>777</v>
      </c>
      <c r="C419" s="418" t="s">
        <v>685</v>
      </c>
      <c r="D419" s="418">
        <v>0</v>
      </c>
      <c r="E419" s="418" t="s">
        <v>17</v>
      </c>
      <c r="F419" s="419">
        <v>114978.41</v>
      </c>
      <c r="G419" s="418">
        <v>0</v>
      </c>
      <c r="H419" s="419">
        <v>114978.41</v>
      </c>
      <c r="I419" s="418" t="s">
        <v>17</v>
      </c>
    </row>
    <row r="420" spans="1:9">
      <c r="A420" s="345">
        <v>3</v>
      </c>
      <c r="B420" s="418" t="s">
        <v>778</v>
      </c>
      <c r="C420" s="418" t="s">
        <v>779</v>
      </c>
      <c r="D420" s="418">
        <v>0</v>
      </c>
      <c r="E420" s="418" t="s">
        <v>17</v>
      </c>
      <c r="F420" s="419">
        <v>9553.76</v>
      </c>
      <c r="G420" s="418">
        <v>0</v>
      </c>
      <c r="H420" s="419">
        <v>9553.76</v>
      </c>
      <c r="I420" s="418" t="s">
        <v>17</v>
      </c>
    </row>
    <row r="421" spans="1:9">
      <c r="A421" s="345">
        <v>3</v>
      </c>
      <c r="B421" s="418" t="s">
        <v>780</v>
      </c>
      <c r="C421" s="418" t="s">
        <v>687</v>
      </c>
      <c r="D421" s="418">
        <v>0</v>
      </c>
      <c r="E421" s="418" t="s">
        <v>17</v>
      </c>
      <c r="F421" s="419">
        <v>12441.66</v>
      </c>
      <c r="G421" s="418">
        <v>0</v>
      </c>
      <c r="H421" s="419">
        <v>12441.66</v>
      </c>
      <c r="I421" s="418" t="s">
        <v>17</v>
      </c>
    </row>
    <row r="422" spans="1:9">
      <c r="A422" s="345">
        <v>3</v>
      </c>
      <c r="B422" s="418" t="s">
        <v>781</v>
      </c>
      <c r="C422" s="418" t="s">
        <v>689</v>
      </c>
      <c r="D422" s="418">
        <v>0</v>
      </c>
      <c r="E422" s="418" t="s">
        <v>17</v>
      </c>
      <c r="F422" s="419">
        <v>11086.33</v>
      </c>
      <c r="G422" s="418">
        <v>0</v>
      </c>
      <c r="H422" s="419">
        <v>11086.33</v>
      </c>
      <c r="I422" s="418" t="s">
        <v>17</v>
      </c>
    </row>
    <row r="423" spans="1:9">
      <c r="A423" s="345">
        <v>3</v>
      </c>
      <c r="B423" s="418" t="s">
        <v>782</v>
      </c>
      <c r="C423" s="418" t="s">
        <v>691</v>
      </c>
      <c r="D423" s="418">
        <v>0</v>
      </c>
      <c r="E423" s="418" t="s">
        <v>17</v>
      </c>
      <c r="F423" s="419">
        <v>8689.4699999999993</v>
      </c>
      <c r="G423" s="418">
        <v>0</v>
      </c>
      <c r="H423" s="419">
        <v>8689.4699999999993</v>
      </c>
      <c r="I423" s="418" t="s">
        <v>17</v>
      </c>
    </row>
    <row r="424" spans="1:9">
      <c r="A424" s="345">
        <v>3</v>
      </c>
      <c r="B424" s="418" t="s">
        <v>783</v>
      </c>
      <c r="C424" s="418" t="s">
        <v>693</v>
      </c>
      <c r="D424" s="418">
        <v>0</v>
      </c>
      <c r="E424" s="418" t="s">
        <v>17</v>
      </c>
      <c r="F424" s="419">
        <v>6999.03</v>
      </c>
      <c r="G424" s="418">
        <v>0</v>
      </c>
      <c r="H424" s="419">
        <v>6999.03</v>
      </c>
      <c r="I424" s="418" t="s">
        <v>17</v>
      </c>
    </row>
    <row r="425" spans="1:9">
      <c r="A425" s="345">
        <v>3</v>
      </c>
      <c r="B425" s="418" t="s">
        <v>784</v>
      </c>
      <c r="C425" s="418" t="s">
        <v>695</v>
      </c>
      <c r="D425" s="418">
        <v>0</v>
      </c>
      <c r="E425" s="418" t="s">
        <v>17</v>
      </c>
      <c r="F425" s="419">
        <v>2271646.5499999998</v>
      </c>
      <c r="G425" s="418">
        <v>0</v>
      </c>
      <c r="H425" s="419">
        <v>2271646.5499999998</v>
      </c>
      <c r="I425" s="418" t="s">
        <v>17</v>
      </c>
    </row>
    <row r="426" spans="1:9">
      <c r="A426" s="345">
        <v>2</v>
      </c>
      <c r="B426" s="418" t="s">
        <v>785</v>
      </c>
      <c r="C426" s="418" t="s">
        <v>786</v>
      </c>
      <c r="D426" s="418">
        <v>0</v>
      </c>
      <c r="E426" s="418" t="s">
        <v>17</v>
      </c>
      <c r="F426" s="419">
        <v>132957.26</v>
      </c>
      <c r="G426" s="418">
        <v>0</v>
      </c>
      <c r="H426" s="419">
        <v>132957.26</v>
      </c>
      <c r="I426" s="418" t="s">
        <v>17</v>
      </c>
    </row>
    <row r="427" spans="1:9">
      <c r="A427" s="345">
        <v>3</v>
      </c>
      <c r="B427" s="418" t="s">
        <v>787</v>
      </c>
      <c r="C427" s="418" t="s">
        <v>704</v>
      </c>
      <c r="D427" s="418">
        <v>0</v>
      </c>
      <c r="E427" s="418" t="s">
        <v>17</v>
      </c>
      <c r="F427" s="419">
        <v>118671.6</v>
      </c>
      <c r="G427" s="418">
        <v>0</v>
      </c>
      <c r="H427" s="419">
        <v>118671.6</v>
      </c>
      <c r="I427" s="418" t="s">
        <v>17</v>
      </c>
    </row>
    <row r="428" spans="1:9">
      <c r="A428" s="345">
        <v>3</v>
      </c>
      <c r="B428" s="418" t="s">
        <v>788</v>
      </c>
      <c r="C428" s="418" t="s">
        <v>647</v>
      </c>
      <c r="D428" s="418">
        <v>0</v>
      </c>
      <c r="E428" s="418" t="s">
        <v>17</v>
      </c>
      <c r="F428" s="418">
        <v>115.5</v>
      </c>
      <c r="G428" s="418">
        <v>0</v>
      </c>
      <c r="H428" s="418">
        <v>115.5</v>
      </c>
      <c r="I428" s="418" t="s">
        <v>17</v>
      </c>
    </row>
    <row r="429" spans="1:9">
      <c r="A429" s="345">
        <v>3</v>
      </c>
      <c r="B429" s="418" t="s">
        <v>789</v>
      </c>
      <c r="C429" s="418" t="s">
        <v>721</v>
      </c>
      <c r="D429" s="418">
        <v>0</v>
      </c>
      <c r="E429" s="418" t="s">
        <v>17</v>
      </c>
      <c r="F429" s="419">
        <v>1490</v>
      </c>
      <c r="G429" s="418">
        <v>0</v>
      </c>
      <c r="H429" s="419">
        <v>1490</v>
      </c>
      <c r="I429" s="418" t="s">
        <v>17</v>
      </c>
    </row>
    <row r="430" spans="1:9">
      <c r="A430" s="345">
        <v>3</v>
      </c>
      <c r="B430" s="418" t="s">
        <v>790</v>
      </c>
      <c r="C430" s="418" t="s">
        <v>791</v>
      </c>
      <c r="D430" s="418">
        <v>0</v>
      </c>
      <c r="E430" s="418" t="s">
        <v>17</v>
      </c>
      <c r="F430" s="419">
        <v>11695.99</v>
      </c>
      <c r="G430" s="418">
        <v>0</v>
      </c>
      <c r="H430" s="419">
        <v>11695.99</v>
      </c>
      <c r="I430" s="418" t="s">
        <v>17</v>
      </c>
    </row>
    <row r="431" spans="1:9">
      <c r="A431" s="345">
        <v>3</v>
      </c>
      <c r="B431" s="418" t="s">
        <v>792</v>
      </c>
      <c r="C431" s="418" t="s">
        <v>667</v>
      </c>
      <c r="D431" s="418">
        <v>0</v>
      </c>
      <c r="E431" s="418" t="s">
        <v>17</v>
      </c>
      <c r="F431" s="418">
        <v>984.17</v>
      </c>
      <c r="G431" s="418">
        <v>0</v>
      </c>
      <c r="H431" s="418">
        <v>984.17</v>
      </c>
      <c r="I431" s="418" t="s">
        <v>17</v>
      </c>
    </row>
    <row r="432" spans="1:9">
      <c r="A432" s="345">
        <v>2</v>
      </c>
      <c r="B432" s="418" t="s">
        <v>793</v>
      </c>
      <c r="C432" s="418" t="s">
        <v>794</v>
      </c>
      <c r="D432" s="418">
        <v>0</v>
      </c>
      <c r="E432" s="418" t="s">
        <v>17</v>
      </c>
      <c r="F432" s="419">
        <v>5962347.8300000001</v>
      </c>
      <c r="G432" s="418">
        <v>0</v>
      </c>
      <c r="H432" s="419">
        <v>5962347.8300000001</v>
      </c>
      <c r="I432" s="418" t="s">
        <v>17</v>
      </c>
    </row>
    <row r="433" spans="1:9">
      <c r="A433" s="345">
        <v>2</v>
      </c>
      <c r="B433" s="418" t="s">
        <v>795</v>
      </c>
      <c r="C433" s="418" t="s">
        <v>796</v>
      </c>
      <c r="D433" s="418">
        <v>0</v>
      </c>
      <c r="E433" s="418" t="s">
        <v>17</v>
      </c>
      <c r="F433" s="419">
        <v>1091589.42</v>
      </c>
      <c r="G433" s="418">
        <v>0</v>
      </c>
      <c r="H433" s="419">
        <v>1091589.42</v>
      </c>
      <c r="I433" s="418" t="s">
        <v>17</v>
      </c>
    </row>
    <row r="434" spans="1:9">
      <c r="A434" s="345">
        <v>3</v>
      </c>
      <c r="B434" s="418" t="s">
        <v>797</v>
      </c>
      <c r="C434" s="418" t="s">
        <v>704</v>
      </c>
      <c r="D434" s="418">
        <v>0</v>
      </c>
      <c r="E434" s="418" t="s">
        <v>17</v>
      </c>
      <c r="F434" s="419">
        <v>1091589.42</v>
      </c>
      <c r="G434" s="418">
        <v>0</v>
      </c>
      <c r="H434" s="419">
        <v>1091589.42</v>
      </c>
      <c r="I434" s="418" t="s">
        <v>17</v>
      </c>
    </row>
    <row r="435" spans="1:9">
      <c r="A435" s="345">
        <v>2</v>
      </c>
      <c r="B435" s="418" t="s">
        <v>798</v>
      </c>
      <c r="C435" s="418" t="s">
        <v>799</v>
      </c>
      <c r="D435" s="418">
        <v>0</v>
      </c>
      <c r="E435" s="418" t="s">
        <v>17</v>
      </c>
      <c r="F435" s="419">
        <v>1901716.72</v>
      </c>
      <c r="G435" s="418">
        <v>0</v>
      </c>
      <c r="H435" s="419">
        <v>1901716.72</v>
      </c>
      <c r="I435" s="418" t="s">
        <v>17</v>
      </c>
    </row>
    <row r="436" spans="1:9">
      <c r="A436" s="345">
        <v>3</v>
      </c>
      <c r="B436" s="418" t="s">
        <v>800</v>
      </c>
      <c r="C436" s="418" t="s">
        <v>583</v>
      </c>
      <c r="D436" s="418">
        <v>0</v>
      </c>
      <c r="E436" s="418" t="s">
        <v>17</v>
      </c>
      <c r="F436" s="419">
        <v>25697.37</v>
      </c>
      <c r="G436" s="418">
        <v>0</v>
      </c>
      <c r="H436" s="419">
        <v>25697.37</v>
      </c>
      <c r="I436" s="418" t="s">
        <v>17</v>
      </c>
    </row>
    <row r="437" spans="1:9">
      <c r="A437" s="345">
        <v>3</v>
      </c>
      <c r="B437" s="418" t="s">
        <v>801</v>
      </c>
      <c r="C437" s="418" t="s">
        <v>704</v>
      </c>
      <c r="D437" s="418">
        <v>0</v>
      </c>
      <c r="E437" s="418" t="s">
        <v>17</v>
      </c>
      <c r="F437" s="419">
        <v>1842073.38</v>
      </c>
      <c r="G437" s="418">
        <v>0</v>
      </c>
      <c r="H437" s="419">
        <v>1842073.38</v>
      </c>
      <c r="I437" s="418" t="s">
        <v>17</v>
      </c>
    </row>
    <row r="438" spans="1:9">
      <c r="A438" s="345">
        <v>3</v>
      </c>
      <c r="B438" s="418" t="s">
        <v>802</v>
      </c>
      <c r="C438" s="418" t="s">
        <v>803</v>
      </c>
      <c r="D438" s="418">
        <v>0</v>
      </c>
      <c r="E438" s="418" t="s">
        <v>17</v>
      </c>
      <c r="F438" s="418">
        <v>384.01</v>
      </c>
      <c r="G438" s="418">
        <v>0</v>
      </c>
      <c r="H438" s="418">
        <v>384.01</v>
      </c>
      <c r="I438" s="418" t="s">
        <v>17</v>
      </c>
    </row>
    <row r="439" spans="1:9">
      <c r="A439" s="345">
        <v>3</v>
      </c>
      <c r="B439" s="418" t="s">
        <v>804</v>
      </c>
      <c r="C439" s="418" t="s">
        <v>649</v>
      </c>
      <c r="D439" s="418">
        <v>0</v>
      </c>
      <c r="E439" s="418" t="s">
        <v>17</v>
      </c>
      <c r="F439" s="418">
        <v>135</v>
      </c>
      <c r="G439" s="418">
        <v>0</v>
      </c>
      <c r="H439" s="418">
        <v>135</v>
      </c>
      <c r="I439" s="418" t="s">
        <v>17</v>
      </c>
    </row>
    <row r="440" spans="1:9">
      <c r="A440" s="345">
        <v>3</v>
      </c>
      <c r="B440" s="418" t="s">
        <v>805</v>
      </c>
      <c r="C440" s="418" t="s">
        <v>655</v>
      </c>
      <c r="D440" s="418">
        <v>0</v>
      </c>
      <c r="E440" s="418" t="s">
        <v>17</v>
      </c>
      <c r="F440" s="418">
        <v>772</v>
      </c>
      <c r="G440" s="418">
        <v>0</v>
      </c>
      <c r="H440" s="418">
        <v>772</v>
      </c>
      <c r="I440" s="418" t="s">
        <v>17</v>
      </c>
    </row>
    <row r="441" spans="1:9">
      <c r="A441" s="345">
        <v>3</v>
      </c>
      <c r="B441" s="418" t="s">
        <v>806</v>
      </c>
      <c r="C441" s="418" t="s">
        <v>657</v>
      </c>
      <c r="D441" s="418">
        <v>0</v>
      </c>
      <c r="E441" s="418" t="s">
        <v>17</v>
      </c>
      <c r="F441" s="418">
        <v>668.25</v>
      </c>
      <c r="G441" s="418">
        <v>0</v>
      </c>
      <c r="H441" s="418">
        <v>668.25</v>
      </c>
      <c r="I441" s="418" t="s">
        <v>17</v>
      </c>
    </row>
    <row r="442" spans="1:9">
      <c r="A442" s="345">
        <v>3</v>
      </c>
      <c r="B442" s="418" t="s">
        <v>807</v>
      </c>
      <c r="C442" s="418" t="s">
        <v>732</v>
      </c>
      <c r="D442" s="418">
        <v>0</v>
      </c>
      <c r="E442" s="418" t="s">
        <v>17</v>
      </c>
      <c r="F442" s="419">
        <v>4770.4799999999996</v>
      </c>
      <c r="G442" s="418">
        <v>0</v>
      </c>
      <c r="H442" s="419">
        <v>4770.4799999999996</v>
      </c>
      <c r="I442" s="418" t="s">
        <v>17</v>
      </c>
    </row>
    <row r="443" spans="1:9">
      <c r="A443" s="345">
        <v>3</v>
      </c>
      <c r="B443" s="418" t="s">
        <v>808</v>
      </c>
      <c r="C443" s="418" t="s">
        <v>665</v>
      </c>
      <c r="D443" s="418">
        <v>0</v>
      </c>
      <c r="E443" s="418" t="s">
        <v>17</v>
      </c>
      <c r="F443" s="419">
        <v>1078</v>
      </c>
      <c r="G443" s="418">
        <v>0</v>
      </c>
      <c r="H443" s="419">
        <v>1078</v>
      </c>
      <c r="I443" s="418" t="s">
        <v>17</v>
      </c>
    </row>
    <row r="444" spans="1:9">
      <c r="A444" s="345">
        <v>3</v>
      </c>
      <c r="B444" s="418" t="s">
        <v>809</v>
      </c>
      <c r="C444" s="418" t="s">
        <v>667</v>
      </c>
      <c r="D444" s="418">
        <v>0</v>
      </c>
      <c r="E444" s="418" t="s">
        <v>17</v>
      </c>
      <c r="F444" s="419">
        <v>3040.99</v>
      </c>
      <c r="G444" s="418">
        <v>0</v>
      </c>
      <c r="H444" s="419">
        <v>3040.99</v>
      </c>
      <c r="I444" s="418" t="s">
        <v>17</v>
      </c>
    </row>
    <row r="445" spans="1:9">
      <c r="A445" s="345">
        <v>3</v>
      </c>
      <c r="B445" s="418" t="s">
        <v>810</v>
      </c>
      <c r="C445" s="418" t="s">
        <v>671</v>
      </c>
      <c r="D445" s="418">
        <v>0</v>
      </c>
      <c r="E445" s="418" t="s">
        <v>17</v>
      </c>
      <c r="F445" s="419">
        <v>1296.99</v>
      </c>
      <c r="G445" s="418">
        <v>0</v>
      </c>
      <c r="H445" s="419">
        <v>1296.99</v>
      </c>
      <c r="I445" s="418" t="s">
        <v>17</v>
      </c>
    </row>
    <row r="446" spans="1:9">
      <c r="A446" s="345">
        <v>3</v>
      </c>
      <c r="B446" s="418" t="s">
        <v>811</v>
      </c>
      <c r="C446" s="418" t="s">
        <v>673</v>
      </c>
      <c r="D446" s="418">
        <v>0</v>
      </c>
      <c r="E446" s="418" t="s">
        <v>17</v>
      </c>
      <c r="F446" s="418">
        <v>559.5</v>
      </c>
      <c r="G446" s="418">
        <v>0</v>
      </c>
      <c r="H446" s="418">
        <v>559.5</v>
      </c>
      <c r="I446" s="418" t="s">
        <v>17</v>
      </c>
    </row>
    <row r="447" spans="1:9">
      <c r="A447" s="345">
        <v>3</v>
      </c>
      <c r="B447" s="418" t="s">
        <v>812</v>
      </c>
      <c r="C447" s="418" t="s">
        <v>675</v>
      </c>
      <c r="D447" s="418">
        <v>0</v>
      </c>
      <c r="E447" s="418" t="s">
        <v>17</v>
      </c>
      <c r="F447" s="419">
        <v>5450.09</v>
      </c>
      <c r="G447" s="418">
        <v>0</v>
      </c>
      <c r="H447" s="419">
        <v>5450.09</v>
      </c>
      <c r="I447" s="418" t="s">
        <v>17</v>
      </c>
    </row>
    <row r="448" spans="1:9">
      <c r="A448" s="345">
        <v>3</v>
      </c>
      <c r="B448" s="418" t="s">
        <v>813</v>
      </c>
      <c r="C448" s="418" t="s">
        <v>814</v>
      </c>
      <c r="D448" s="418">
        <v>0</v>
      </c>
      <c r="E448" s="418" t="s">
        <v>17</v>
      </c>
      <c r="F448" s="418">
        <v>834.1</v>
      </c>
      <c r="G448" s="418">
        <v>0</v>
      </c>
      <c r="H448" s="418">
        <v>834.1</v>
      </c>
      <c r="I448" s="418" t="s">
        <v>17</v>
      </c>
    </row>
    <row r="449" spans="1:9">
      <c r="A449" s="345">
        <v>3</v>
      </c>
      <c r="B449" s="418" t="s">
        <v>815</v>
      </c>
      <c r="C449" s="418" t="s">
        <v>681</v>
      </c>
      <c r="D449" s="418">
        <v>0</v>
      </c>
      <c r="E449" s="418" t="s">
        <v>17</v>
      </c>
      <c r="F449" s="418">
        <v>779</v>
      </c>
      <c r="G449" s="418">
        <v>0</v>
      </c>
      <c r="H449" s="418">
        <v>779</v>
      </c>
      <c r="I449" s="418" t="s">
        <v>17</v>
      </c>
    </row>
    <row r="450" spans="1:9">
      <c r="A450" s="345">
        <v>3</v>
      </c>
      <c r="B450" s="418" t="s">
        <v>816</v>
      </c>
      <c r="C450" s="418" t="s">
        <v>713</v>
      </c>
      <c r="D450" s="418">
        <v>0</v>
      </c>
      <c r="E450" s="418" t="s">
        <v>17</v>
      </c>
      <c r="F450" s="418">
        <v>572.27</v>
      </c>
      <c r="G450" s="418">
        <v>0</v>
      </c>
      <c r="H450" s="418">
        <v>572.27</v>
      </c>
      <c r="I450" s="418" t="s">
        <v>17</v>
      </c>
    </row>
    <row r="451" spans="1:9">
      <c r="A451" s="345">
        <v>3</v>
      </c>
      <c r="B451" s="418" t="s">
        <v>817</v>
      </c>
      <c r="C451" s="418" t="s">
        <v>685</v>
      </c>
      <c r="D451" s="418">
        <v>0</v>
      </c>
      <c r="E451" s="418" t="s">
        <v>17</v>
      </c>
      <c r="F451" s="419">
        <v>1313.98</v>
      </c>
      <c r="G451" s="418">
        <v>0</v>
      </c>
      <c r="H451" s="419">
        <v>1313.98</v>
      </c>
      <c r="I451" s="418" t="s">
        <v>17</v>
      </c>
    </row>
    <row r="452" spans="1:9">
      <c r="A452" s="345">
        <v>3</v>
      </c>
      <c r="B452" s="418" t="s">
        <v>818</v>
      </c>
      <c r="C452" s="418" t="s">
        <v>693</v>
      </c>
      <c r="D452" s="418">
        <v>0</v>
      </c>
      <c r="E452" s="418" t="s">
        <v>17</v>
      </c>
      <c r="F452" s="418">
        <v>300.19</v>
      </c>
      <c r="G452" s="418">
        <v>0</v>
      </c>
      <c r="H452" s="418">
        <v>300.19</v>
      </c>
      <c r="I452" s="418" t="s">
        <v>17</v>
      </c>
    </row>
    <row r="453" spans="1:9">
      <c r="A453" s="345">
        <v>3</v>
      </c>
      <c r="B453" s="418" t="s">
        <v>819</v>
      </c>
      <c r="C453" s="418" t="s">
        <v>695</v>
      </c>
      <c r="D453" s="418">
        <v>0</v>
      </c>
      <c r="E453" s="418" t="s">
        <v>17</v>
      </c>
      <c r="F453" s="419">
        <v>11991.12</v>
      </c>
      <c r="G453" s="418">
        <v>0</v>
      </c>
      <c r="H453" s="419">
        <v>11991.12</v>
      </c>
      <c r="I453" s="418" t="s">
        <v>17</v>
      </c>
    </row>
    <row r="454" spans="1:9">
      <c r="A454" s="345">
        <v>2</v>
      </c>
      <c r="B454" s="418" t="s">
        <v>820</v>
      </c>
      <c r="C454" s="418" t="s">
        <v>821</v>
      </c>
      <c r="D454" s="418">
        <v>0</v>
      </c>
      <c r="E454" s="418" t="s">
        <v>17</v>
      </c>
      <c r="F454" s="418">
        <v>100</v>
      </c>
      <c r="G454" s="418">
        <v>0</v>
      </c>
      <c r="H454" s="418">
        <v>100</v>
      </c>
      <c r="I454" s="418" t="s">
        <v>17</v>
      </c>
    </row>
    <row r="455" spans="1:9">
      <c r="A455" s="345">
        <v>3</v>
      </c>
      <c r="B455" s="418" t="s">
        <v>822</v>
      </c>
      <c r="C455" s="418" t="s">
        <v>695</v>
      </c>
      <c r="D455" s="418">
        <v>0</v>
      </c>
      <c r="E455" s="418" t="s">
        <v>17</v>
      </c>
      <c r="F455" s="418">
        <v>100</v>
      </c>
      <c r="G455" s="418">
        <v>0</v>
      </c>
      <c r="H455" s="418">
        <v>100</v>
      </c>
      <c r="I455" s="418" t="s">
        <v>17</v>
      </c>
    </row>
    <row r="456" spans="1:9">
      <c r="A456" s="345">
        <v>2</v>
      </c>
      <c r="B456" s="418" t="s">
        <v>823</v>
      </c>
      <c r="C456" s="418" t="s">
        <v>824</v>
      </c>
      <c r="D456" s="418">
        <v>0</v>
      </c>
      <c r="E456" s="418" t="s">
        <v>17</v>
      </c>
      <c r="F456" s="419">
        <v>1571023.02</v>
      </c>
      <c r="G456" s="418">
        <v>0</v>
      </c>
      <c r="H456" s="419">
        <v>1571023.02</v>
      </c>
      <c r="I456" s="418" t="s">
        <v>17</v>
      </c>
    </row>
    <row r="457" spans="1:9">
      <c r="A457" s="345">
        <v>3</v>
      </c>
      <c r="B457" s="418" t="s">
        <v>825</v>
      </c>
      <c r="C457" s="418" t="s">
        <v>583</v>
      </c>
      <c r="D457" s="418">
        <v>0</v>
      </c>
      <c r="E457" s="418" t="s">
        <v>17</v>
      </c>
      <c r="F457" s="419">
        <v>66447.83</v>
      </c>
      <c r="G457" s="418">
        <v>0</v>
      </c>
      <c r="H457" s="419">
        <v>66447.83</v>
      </c>
      <c r="I457" s="418" t="s">
        <v>17</v>
      </c>
    </row>
    <row r="458" spans="1:9">
      <c r="A458" s="345">
        <v>3</v>
      </c>
      <c r="B458" s="418" t="s">
        <v>826</v>
      </c>
      <c r="C458" s="418" t="s">
        <v>704</v>
      </c>
      <c r="D458" s="418">
        <v>0</v>
      </c>
      <c r="E458" s="418" t="s">
        <v>17</v>
      </c>
      <c r="F458" s="419">
        <v>1416150.39</v>
      </c>
      <c r="G458" s="418">
        <v>0</v>
      </c>
      <c r="H458" s="419">
        <v>1416150.39</v>
      </c>
      <c r="I458" s="418" t="s">
        <v>17</v>
      </c>
    </row>
    <row r="459" spans="1:9">
      <c r="A459" s="345">
        <v>3</v>
      </c>
      <c r="B459" s="418" t="s">
        <v>827</v>
      </c>
      <c r="C459" s="418" t="s">
        <v>647</v>
      </c>
      <c r="D459" s="418">
        <v>0</v>
      </c>
      <c r="E459" s="418" t="s">
        <v>17</v>
      </c>
      <c r="F459" s="419">
        <v>1725.51</v>
      </c>
      <c r="G459" s="418">
        <v>0</v>
      </c>
      <c r="H459" s="419">
        <v>1725.51</v>
      </c>
      <c r="I459" s="418" t="s">
        <v>17</v>
      </c>
    </row>
    <row r="460" spans="1:9">
      <c r="A460" s="345">
        <v>3</v>
      </c>
      <c r="B460" s="418" t="s">
        <v>828</v>
      </c>
      <c r="C460" s="418" t="s">
        <v>829</v>
      </c>
      <c r="D460" s="418">
        <v>0</v>
      </c>
      <c r="E460" s="418" t="s">
        <v>17</v>
      </c>
      <c r="F460" s="419">
        <v>1039</v>
      </c>
      <c r="G460" s="418">
        <v>0</v>
      </c>
      <c r="H460" s="419">
        <v>1039</v>
      </c>
      <c r="I460" s="418" t="s">
        <v>17</v>
      </c>
    </row>
    <row r="461" spans="1:9">
      <c r="A461" s="345">
        <v>3</v>
      </c>
      <c r="B461" s="418" t="s">
        <v>830</v>
      </c>
      <c r="C461" s="418" t="s">
        <v>757</v>
      </c>
      <c r="D461" s="418">
        <v>0</v>
      </c>
      <c r="E461" s="418" t="s">
        <v>17</v>
      </c>
      <c r="F461" s="419">
        <v>1180.8399999999999</v>
      </c>
      <c r="G461" s="418">
        <v>0</v>
      </c>
      <c r="H461" s="419">
        <v>1180.8399999999999</v>
      </c>
      <c r="I461" s="418" t="s">
        <v>17</v>
      </c>
    </row>
    <row r="462" spans="1:9">
      <c r="A462" s="345">
        <v>3</v>
      </c>
      <c r="B462" s="418" t="s">
        <v>831</v>
      </c>
      <c r="C462" s="418" t="s">
        <v>653</v>
      </c>
      <c r="D462" s="418">
        <v>0</v>
      </c>
      <c r="E462" s="418" t="s">
        <v>17</v>
      </c>
      <c r="F462" s="418">
        <v>746.71</v>
      </c>
      <c r="G462" s="418">
        <v>0</v>
      </c>
      <c r="H462" s="418">
        <v>746.71</v>
      </c>
      <c r="I462" s="418" t="s">
        <v>17</v>
      </c>
    </row>
    <row r="463" spans="1:9">
      <c r="A463" s="345">
        <v>3</v>
      </c>
      <c r="B463" s="418" t="s">
        <v>832</v>
      </c>
      <c r="C463" s="418" t="s">
        <v>655</v>
      </c>
      <c r="D463" s="418">
        <v>0</v>
      </c>
      <c r="E463" s="418" t="s">
        <v>17</v>
      </c>
      <c r="F463" s="419">
        <v>1107.43</v>
      </c>
      <c r="G463" s="418">
        <v>0</v>
      </c>
      <c r="H463" s="419">
        <v>1107.43</v>
      </c>
      <c r="I463" s="418" t="s">
        <v>17</v>
      </c>
    </row>
    <row r="464" spans="1:9">
      <c r="A464" s="345">
        <v>3</v>
      </c>
      <c r="B464" s="418" t="s">
        <v>833</v>
      </c>
      <c r="C464" s="418" t="s">
        <v>657</v>
      </c>
      <c r="D464" s="418">
        <v>0</v>
      </c>
      <c r="E464" s="418" t="s">
        <v>17</v>
      </c>
      <c r="F464" s="419">
        <v>2849.06</v>
      </c>
      <c r="G464" s="418">
        <v>0</v>
      </c>
      <c r="H464" s="419">
        <v>2849.06</v>
      </c>
      <c r="I464" s="418" t="s">
        <v>17</v>
      </c>
    </row>
    <row r="465" spans="1:9">
      <c r="A465" s="345">
        <v>3</v>
      </c>
      <c r="B465" s="418" t="s">
        <v>834</v>
      </c>
      <c r="C465" s="418" t="s">
        <v>659</v>
      </c>
      <c r="D465" s="418">
        <v>0</v>
      </c>
      <c r="E465" s="418" t="s">
        <v>17</v>
      </c>
      <c r="F465" s="419">
        <v>9394.43</v>
      </c>
      <c r="G465" s="418">
        <v>0</v>
      </c>
      <c r="H465" s="419">
        <v>9394.43</v>
      </c>
      <c r="I465" s="418" t="s">
        <v>17</v>
      </c>
    </row>
    <row r="466" spans="1:9">
      <c r="A466" s="345">
        <v>3</v>
      </c>
      <c r="B466" s="418" t="s">
        <v>835</v>
      </c>
      <c r="C466" s="418" t="s">
        <v>663</v>
      </c>
      <c r="D466" s="418">
        <v>0</v>
      </c>
      <c r="E466" s="418" t="s">
        <v>17</v>
      </c>
      <c r="F466" s="419">
        <v>3329.68</v>
      </c>
      <c r="G466" s="418">
        <v>0</v>
      </c>
      <c r="H466" s="419">
        <v>3329.68</v>
      </c>
      <c r="I466" s="418" t="s">
        <v>17</v>
      </c>
    </row>
    <row r="467" spans="1:9">
      <c r="A467" s="345">
        <v>3</v>
      </c>
      <c r="B467" s="418" t="s">
        <v>836</v>
      </c>
      <c r="C467" s="418" t="s">
        <v>665</v>
      </c>
      <c r="D467" s="418">
        <v>0</v>
      </c>
      <c r="E467" s="418" t="s">
        <v>17</v>
      </c>
      <c r="F467" s="419">
        <v>25489.78</v>
      </c>
      <c r="G467" s="418">
        <v>0</v>
      </c>
      <c r="H467" s="419">
        <v>25489.78</v>
      </c>
      <c r="I467" s="418" t="s">
        <v>17</v>
      </c>
    </row>
    <row r="468" spans="1:9">
      <c r="A468" s="345">
        <v>3</v>
      </c>
      <c r="B468" s="418" t="s">
        <v>837</v>
      </c>
      <c r="C468" s="418" t="s">
        <v>667</v>
      </c>
      <c r="D468" s="418">
        <v>0</v>
      </c>
      <c r="E468" s="418" t="s">
        <v>17</v>
      </c>
      <c r="F468" s="419">
        <v>1190.99</v>
      </c>
      <c r="G468" s="418">
        <v>0</v>
      </c>
      <c r="H468" s="419">
        <v>1190.99</v>
      </c>
      <c r="I468" s="418" t="s">
        <v>17</v>
      </c>
    </row>
    <row r="469" spans="1:9">
      <c r="A469" s="345">
        <v>3</v>
      </c>
      <c r="B469" s="418" t="s">
        <v>838</v>
      </c>
      <c r="C469" s="418" t="s">
        <v>767</v>
      </c>
      <c r="D469" s="418">
        <v>0</v>
      </c>
      <c r="E469" s="418" t="s">
        <v>17</v>
      </c>
      <c r="F469" s="418">
        <v>537.25</v>
      </c>
      <c r="G469" s="418">
        <v>0</v>
      </c>
      <c r="H469" s="418">
        <v>537.25</v>
      </c>
      <c r="I469" s="418" t="s">
        <v>17</v>
      </c>
    </row>
    <row r="470" spans="1:9">
      <c r="A470" s="345">
        <v>3</v>
      </c>
      <c r="B470" s="418" t="s">
        <v>839</v>
      </c>
      <c r="C470" s="418" t="s">
        <v>671</v>
      </c>
      <c r="D470" s="418">
        <v>0</v>
      </c>
      <c r="E470" s="418" t="s">
        <v>17</v>
      </c>
      <c r="F470" s="419">
        <v>3542.89</v>
      </c>
      <c r="G470" s="418">
        <v>0</v>
      </c>
      <c r="H470" s="419">
        <v>3542.89</v>
      </c>
      <c r="I470" s="418" t="s">
        <v>17</v>
      </c>
    </row>
    <row r="471" spans="1:9">
      <c r="A471" s="345">
        <v>3</v>
      </c>
      <c r="B471" s="418" t="s">
        <v>840</v>
      </c>
      <c r="C471" s="418" t="s">
        <v>770</v>
      </c>
      <c r="D471" s="418">
        <v>0</v>
      </c>
      <c r="E471" s="418" t="s">
        <v>17</v>
      </c>
      <c r="F471" s="419">
        <v>2061.9899999999998</v>
      </c>
      <c r="G471" s="418">
        <v>0</v>
      </c>
      <c r="H471" s="419">
        <v>2061.9899999999998</v>
      </c>
      <c r="I471" s="418" t="s">
        <v>17</v>
      </c>
    </row>
    <row r="472" spans="1:9">
      <c r="A472" s="345">
        <v>3</v>
      </c>
      <c r="B472" s="418" t="s">
        <v>841</v>
      </c>
      <c r="C472" s="418" t="s">
        <v>675</v>
      </c>
      <c r="D472" s="418">
        <v>0</v>
      </c>
      <c r="E472" s="418" t="s">
        <v>17</v>
      </c>
      <c r="F472" s="419">
        <v>2561.6</v>
      </c>
      <c r="G472" s="418">
        <v>0</v>
      </c>
      <c r="H472" s="419">
        <v>2561.6</v>
      </c>
      <c r="I472" s="418" t="s">
        <v>17</v>
      </c>
    </row>
    <row r="473" spans="1:9">
      <c r="A473" s="345">
        <v>3</v>
      </c>
      <c r="B473" s="418" t="s">
        <v>842</v>
      </c>
      <c r="C473" s="418" t="s">
        <v>677</v>
      </c>
      <c r="D473" s="418">
        <v>0</v>
      </c>
      <c r="E473" s="418" t="s">
        <v>17</v>
      </c>
      <c r="F473" s="419">
        <v>2497</v>
      </c>
      <c r="G473" s="418">
        <v>0</v>
      </c>
      <c r="H473" s="419">
        <v>2497</v>
      </c>
      <c r="I473" s="418" t="s">
        <v>17</v>
      </c>
    </row>
    <row r="474" spans="1:9">
      <c r="A474" s="345">
        <v>3</v>
      </c>
      <c r="B474" s="418" t="s">
        <v>843</v>
      </c>
      <c r="C474" s="418" t="s">
        <v>775</v>
      </c>
      <c r="D474" s="418">
        <v>0</v>
      </c>
      <c r="E474" s="418" t="s">
        <v>17</v>
      </c>
      <c r="F474" s="418">
        <v>895.97</v>
      </c>
      <c r="G474" s="418">
        <v>0</v>
      </c>
      <c r="H474" s="418">
        <v>895.97</v>
      </c>
      <c r="I474" s="418" t="s">
        <v>17</v>
      </c>
    </row>
    <row r="475" spans="1:9">
      <c r="A475" s="345">
        <v>3</v>
      </c>
      <c r="B475" s="418" t="s">
        <v>844</v>
      </c>
      <c r="C475" s="418" t="s">
        <v>683</v>
      </c>
      <c r="D475" s="418">
        <v>0</v>
      </c>
      <c r="E475" s="418" t="s">
        <v>17</v>
      </c>
      <c r="F475" s="418">
        <v>83.29</v>
      </c>
      <c r="G475" s="418">
        <v>0</v>
      </c>
      <c r="H475" s="418">
        <v>83.29</v>
      </c>
      <c r="I475" s="418" t="s">
        <v>17</v>
      </c>
    </row>
    <row r="476" spans="1:9">
      <c r="A476" s="345">
        <v>3</v>
      </c>
      <c r="B476" s="418" t="s">
        <v>845</v>
      </c>
      <c r="C476" s="418" t="s">
        <v>685</v>
      </c>
      <c r="D476" s="418">
        <v>0</v>
      </c>
      <c r="E476" s="418" t="s">
        <v>17</v>
      </c>
      <c r="F476" s="419">
        <v>1197.5</v>
      </c>
      <c r="G476" s="418">
        <v>0</v>
      </c>
      <c r="H476" s="419">
        <v>1197.5</v>
      </c>
      <c r="I476" s="418" t="s">
        <v>17</v>
      </c>
    </row>
    <row r="477" spans="1:9">
      <c r="A477" s="345">
        <v>3</v>
      </c>
      <c r="B477" s="418" t="s">
        <v>846</v>
      </c>
      <c r="C477" s="418" t="s">
        <v>687</v>
      </c>
      <c r="D477" s="418">
        <v>0</v>
      </c>
      <c r="E477" s="418" t="s">
        <v>17</v>
      </c>
      <c r="F477" s="418">
        <v>652.62</v>
      </c>
      <c r="G477" s="418">
        <v>0</v>
      </c>
      <c r="H477" s="418">
        <v>652.62</v>
      </c>
      <c r="I477" s="418" t="s">
        <v>17</v>
      </c>
    </row>
    <row r="478" spans="1:9">
      <c r="A478" s="345">
        <v>3</v>
      </c>
      <c r="B478" s="418" t="s">
        <v>847</v>
      </c>
      <c r="C478" s="418" t="s">
        <v>689</v>
      </c>
      <c r="D478" s="418">
        <v>0</v>
      </c>
      <c r="E478" s="418" t="s">
        <v>17</v>
      </c>
      <c r="F478" s="419">
        <v>4392.5</v>
      </c>
      <c r="G478" s="418">
        <v>0</v>
      </c>
      <c r="H478" s="419">
        <v>4392.5</v>
      </c>
      <c r="I478" s="418" t="s">
        <v>17</v>
      </c>
    </row>
    <row r="479" spans="1:9">
      <c r="A479" s="345">
        <v>3</v>
      </c>
      <c r="B479" s="418" t="s">
        <v>848</v>
      </c>
      <c r="C479" s="418" t="s">
        <v>695</v>
      </c>
      <c r="D479" s="418">
        <v>0</v>
      </c>
      <c r="E479" s="418" t="s">
        <v>17</v>
      </c>
      <c r="F479" s="419">
        <v>21948.76</v>
      </c>
      <c r="G479" s="418">
        <v>0</v>
      </c>
      <c r="H479" s="419">
        <v>21948.76</v>
      </c>
      <c r="I479" s="418" t="s">
        <v>17</v>
      </c>
    </row>
    <row r="480" spans="1:9">
      <c r="A480" s="345">
        <v>2</v>
      </c>
      <c r="B480" s="418" t="s">
        <v>849</v>
      </c>
      <c r="C480" s="418" t="s">
        <v>850</v>
      </c>
      <c r="D480" s="418">
        <v>0</v>
      </c>
      <c r="E480" s="418" t="s">
        <v>17</v>
      </c>
      <c r="F480" s="419">
        <v>1397918.67</v>
      </c>
      <c r="G480" s="418">
        <v>0</v>
      </c>
      <c r="H480" s="419">
        <v>1397918.67</v>
      </c>
      <c r="I480" s="418" t="s">
        <v>17</v>
      </c>
    </row>
    <row r="481" spans="1:9">
      <c r="A481" s="345">
        <v>3</v>
      </c>
      <c r="B481" s="418" t="s">
        <v>851</v>
      </c>
      <c r="C481" s="418" t="s">
        <v>852</v>
      </c>
      <c r="D481" s="418">
        <v>0</v>
      </c>
      <c r="E481" s="418" t="s">
        <v>17</v>
      </c>
      <c r="F481" s="419">
        <v>51640</v>
      </c>
      <c r="G481" s="418">
        <v>0</v>
      </c>
      <c r="H481" s="419">
        <v>51640</v>
      </c>
      <c r="I481" s="418" t="s">
        <v>17</v>
      </c>
    </row>
    <row r="482" spans="1:9">
      <c r="A482" s="345">
        <v>3</v>
      </c>
      <c r="B482" s="418" t="s">
        <v>853</v>
      </c>
      <c r="C482" s="418" t="s">
        <v>704</v>
      </c>
      <c r="D482" s="418">
        <v>0</v>
      </c>
      <c r="E482" s="418" t="s">
        <v>17</v>
      </c>
      <c r="F482" s="419">
        <v>1345117.8</v>
      </c>
      <c r="G482" s="418">
        <v>0</v>
      </c>
      <c r="H482" s="419">
        <v>1345117.8</v>
      </c>
      <c r="I482" s="418" t="s">
        <v>17</v>
      </c>
    </row>
    <row r="483" spans="1:9">
      <c r="A483" s="345">
        <v>3</v>
      </c>
      <c r="B483" s="418" t="s">
        <v>854</v>
      </c>
      <c r="C483" s="418" t="s">
        <v>657</v>
      </c>
      <c r="D483" s="418">
        <v>0</v>
      </c>
      <c r="E483" s="418" t="s">
        <v>17</v>
      </c>
      <c r="F483" s="418">
        <v>97</v>
      </c>
      <c r="G483" s="418">
        <v>0</v>
      </c>
      <c r="H483" s="418">
        <v>97</v>
      </c>
      <c r="I483" s="418" t="s">
        <v>17</v>
      </c>
    </row>
    <row r="484" spans="1:9">
      <c r="A484" s="345">
        <v>3</v>
      </c>
      <c r="B484" s="418" t="s">
        <v>855</v>
      </c>
      <c r="C484" s="418" t="s">
        <v>856</v>
      </c>
      <c r="D484" s="418">
        <v>0</v>
      </c>
      <c r="E484" s="418" t="s">
        <v>17</v>
      </c>
      <c r="F484" s="419">
        <v>1063.8699999999999</v>
      </c>
      <c r="G484" s="418">
        <v>0</v>
      </c>
      <c r="H484" s="419">
        <v>1063.8699999999999</v>
      </c>
      <c r="I484" s="418" t="s">
        <v>17</v>
      </c>
    </row>
    <row r="485" spans="1:9">
      <c r="A485" s="345">
        <v>2</v>
      </c>
      <c r="B485" s="418" t="s">
        <v>857</v>
      </c>
      <c r="C485" s="418" t="s">
        <v>858</v>
      </c>
      <c r="D485" s="418">
        <v>0</v>
      </c>
      <c r="E485" s="418" t="s">
        <v>17</v>
      </c>
      <c r="F485" s="419">
        <v>820022.37</v>
      </c>
      <c r="G485" s="418">
        <v>0</v>
      </c>
      <c r="H485" s="419">
        <v>820022.37</v>
      </c>
      <c r="I485" s="418" t="s">
        <v>17</v>
      </c>
    </row>
    <row r="486" spans="1:9">
      <c r="A486" s="345">
        <v>2</v>
      </c>
      <c r="B486" s="418" t="s">
        <v>859</v>
      </c>
      <c r="C486" s="418" t="s">
        <v>860</v>
      </c>
      <c r="D486" s="418">
        <v>0</v>
      </c>
      <c r="E486" s="418" t="s">
        <v>17</v>
      </c>
      <c r="F486" s="419">
        <v>820022.37</v>
      </c>
      <c r="G486" s="418">
        <v>0</v>
      </c>
      <c r="H486" s="419">
        <v>820022.37</v>
      </c>
      <c r="I486" s="418" t="s">
        <v>17</v>
      </c>
    </row>
    <row r="487" spans="1:9">
      <c r="A487" s="345">
        <v>3</v>
      </c>
      <c r="B487" s="418" t="s">
        <v>861</v>
      </c>
      <c r="C487" s="418" t="s">
        <v>862</v>
      </c>
      <c r="D487" s="418">
        <v>0</v>
      </c>
      <c r="E487" s="418" t="s">
        <v>17</v>
      </c>
      <c r="F487" s="419">
        <v>138582.88</v>
      </c>
      <c r="G487" s="418">
        <v>0</v>
      </c>
      <c r="H487" s="419">
        <v>138582.88</v>
      </c>
      <c r="I487" s="418" t="s">
        <v>17</v>
      </c>
    </row>
    <row r="488" spans="1:9">
      <c r="A488" s="345">
        <v>3</v>
      </c>
      <c r="B488" s="418" t="s">
        <v>863</v>
      </c>
      <c r="C488" s="418" t="s">
        <v>704</v>
      </c>
      <c r="D488" s="418">
        <v>0</v>
      </c>
      <c r="E488" s="418" t="s">
        <v>17</v>
      </c>
      <c r="F488" s="419">
        <v>668041.18999999994</v>
      </c>
      <c r="G488" s="418">
        <v>0</v>
      </c>
      <c r="H488" s="419">
        <v>668041.18999999994</v>
      </c>
      <c r="I488" s="418" t="s">
        <v>17</v>
      </c>
    </row>
    <row r="489" spans="1:9">
      <c r="A489" s="345">
        <v>3</v>
      </c>
      <c r="B489" s="418" t="s">
        <v>864</v>
      </c>
      <c r="C489" s="418" t="s">
        <v>721</v>
      </c>
      <c r="D489" s="418">
        <v>0</v>
      </c>
      <c r="E489" s="418" t="s">
        <v>17</v>
      </c>
      <c r="F489" s="418">
        <v>160.19</v>
      </c>
      <c r="G489" s="418">
        <v>0</v>
      </c>
      <c r="H489" s="418">
        <v>160.19</v>
      </c>
      <c r="I489" s="418" t="s">
        <v>17</v>
      </c>
    </row>
    <row r="490" spans="1:9">
      <c r="A490" s="345">
        <v>3</v>
      </c>
      <c r="B490" s="418" t="s">
        <v>865</v>
      </c>
      <c r="C490" s="418" t="s">
        <v>653</v>
      </c>
      <c r="D490" s="418">
        <v>0</v>
      </c>
      <c r="E490" s="418" t="s">
        <v>17</v>
      </c>
      <c r="F490" s="418">
        <v>192</v>
      </c>
      <c r="G490" s="418">
        <v>0</v>
      </c>
      <c r="H490" s="418">
        <v>192</v>
      </c>
      <c r="I490" s="418" t="s">
        <v>17</v>
      </c>
    </row>
    <row r="491" spans="1:9">
      <c r="A491" s="345">
        <v>3</v>
      </c>
      <c r="B491" s="418" t="s">
        <v>866</v>
      </c>
      <c r="C491" s="418" t="s">
        <v>867</v>
      </c>
      <c r="D491" s="418">
        <v>0</v>
      </c>
      <c r="E491" s="418" t="s">
        <v>17</v>
      </c>
      <c r="F491" s="419">
        <v>6077.7</v>
      </c>
      <c r="G491" s="418">
        <v>0</v>
      </c>
      <c r="H491" s="419">
        <v>6077.7</v>
      </c>
      <c r="I491" s="418" t="s">
        <v>17</v>
      </c>
    </row>
    <row r="492" spans="1:9">
      <c r="A492" s="345">
        <v>3</v>
      </c>
      <c r="B492" s="418" t="s">
        <v>868</v>
      </c>
      <c r="C492" s="418" t="s">
        <v>869</v>
      </c>
      <c r="D492" s="418">
        <v>0</v>
      </c>
      <c r="E492" s="418" t="s">
        <v>17</v>
      </c>
      <c r="F492" s="418">
        <v>109</v>
      </c>
      <c r="G492" s="418">
        <v>0</v>
      </c>
      <c r="H492" s="418">
        <v>109</v>
      </c>
      <c r="I492" s="418" t="s">
        <v>17</v>
      </c>
    </row>
    <row r="493" spans="1:9">
      <c r="A493" s="345">
        <v>3</v>
      </c>
      <c r="B493" s="418" t="s">
        <v>870</v>
      </c>
      <c r="C493" s="418" t="s">
        <v>673</v>
      </c>
      <c r="D493" s="418">
        <v>0</v>
      </c>
      <c r="E493" s="418" t="s">
        <v>17</v>
      </c>
      <c r="F493" s="418">
        <v>270.72000000000003</v>
      </c>
      <c r="G493" s="418">
        <v>0</v>
      </c>
      <c r="H493" s="418">
        <v>270.72000000000003</v>
      </c>
      <c r="I493" s="418" t="s">
        <v>17</v>
      </c>
    </row>
    <row r="494" spans="1:9">
      <c r="A494" s="345">
        <v>3</v>
      </c>
      <c r="B494" s="418" t="s">
        <v>871</v>
      </c>
      <c r="C494" s="418" t="s">
        <v>675</v>
      </c>
      <c r="D494" s="418">
        <v>0</v>
      </c>
      <c r="E494" s="418" t="s">
        <v>17</v>
      </c>
      <c r="F494" s="418">
        <v>254.99</v>
      </c>
      <c r="G494" s="418">
        <v>0</v>
      </c>
      <c r="H494" s="418">
        <v>254.99</v>
      </c>
      <c r="I494" s="418" t="s">
        <v>17</v>
      </c>
    </row>
    <row r="495" spans="1:9">
      <c r="A495" s="345">
        <v>3</v>
      </c>
      <c r="B495" s="418" t="s">
        <v>872</v>
      </c>
      <c r="C495" s="418" t="s">
        <v>695</v>
      </c>
      <c r="D495" s="418">
        <v>0</v>
      </c>
      <c r="E495" s="418" t="s">
        <v>17</v>
      </c>
      <c r="F495" s="419">
        <v>6333.7</v>
      </c>
      <c r="G495" s="418">
        <v>0</v>
      </c>
      <c r="H495" s="419">
        <v>6333.7</v>
      </c>
      <c r="I495" s="418" t="s">
        <v>17</v>
      </c>
    </row>
    <row r="496" spans="1:9">
      <c r="A496" s="345"/>
      <c r="B496" s="418" t="s">
        <v>873</v>
      </c>
      <c r="C496" s="418" t="s">
        <v>874</v>
      </c>
      <c r="D496" s="418">
        <v>0</v>
      </c>
      <c r="E496" s="418" t="s">
        <v>17</v>
      </c>
      <c r="F496" s="419">
        <v>7307952.4299999997</v>
      </c>
      <c r="G496" s="418">
        <v>0</v>
      </c>
      <c r="H496" s="419">
        <v>7307952.4299999997</v>
      </c>
      <c r="I496" s="418" t="s">
        <v>17</v>
      </c>
    </row>
    <row r="497" spans="1:9">
      <c r="A497" s="345"/>
      <c r="B497" s="418" t="s">
        <v>875</v>
      </c>
      <c r="C497" s="418" t="s">
        <v>876</v>
      </c>
      <c r="D497" s="418">
        <v>0</v>
      </c>
      <c r="E497" s="418" t="s">
        <v>17</v>
      </c>
      <c r="F497" s="419">
        <v>7307952.4299999997</v>
      </c>
      <c r="G497" s="418">
        <v>0</v>
      </c>
      <c r="H497" s="419">
        <v>7307952.4299999997</v>
      </c>
      <c r="I497" s="418" t="s">
        <v>17</v>
      </c>
    </row>
    <row r="498" spans="1:9">
      <c r="A498" s="345"/>
      <c r="B498" s="418" t="s">
        <v>877</v>
      </c>
      <c r="C498" s="418" t="s">
        <v>583</v>
      </c>
      <c r="D498" s="418">
        <v>0</v>
      </c>
      <c r="E498" s="418" t="s">
        <v>17</v>
      </c>
      <c r="F498" s="419">
        <v>98486.41</v>
      </c>
      <c r="G498" s="418">
        <v>0</v>
      </c>
      <c r="H498" s="419">
        <v>98486.41</v>
      </c>
      <c r="I498" s="418" t="s">
        <v>17</v>
      </c>
    </row>
    <row r="499" spans="1:9">
      <c r="A499" s="345"/>
      <c r="B499" s="418" t="s">
        <v>878</v>
      </c>
      <c r="C499" s="418" t="s">
        <v>704</v>
      </c>
      <c r="D499" s="418">
        <v>0</v>
      </c>
      <c r="E499" s="418" t="s">
        <v>17</v>
      </c>
      <c r="F499" s="419">
        <v>6959724.4000000004</v>
      </c>
      <c r="G499" s="418">
        <v>0</v>
      </c>
      <c r="H499" s="419">
        <v>6959724.4000000004</v>
      </c>
      <c r="I499" s="418" t="s">
        <v>17</v>
      </c>
    </row>
    <row r="500" spans="1:9">
      <c r="A500" s="345"/>
      <c r="B500" s="418" t="s">
        <v>879</v>
      </c>
      <c r="C500" s="418" t="s">
        <v>803</v>
      </c>
      <c r="D500" s="418">
        <v>0</v>
      </c>
      <c r="E500" s="418" t="s">
        <v>17</v>
      </c>
      <c r="F500" s="419">
        <v>6614.49</v>
      </c>
      <c r="G500" s="418">
        <v>0</v>
      </c>
      <c r="H500" s="419">
        <v>6614.49</v>
      </c>
      <c r="I500" s="418" t="s">
        <v>17</v>
      </c>
    </row>
    <row r="501" spans="1:9">
      <c r="A501" s="345"/>
      <c r="B501" s="418" t="s">
        <v>880</v>
      </c>
      <c r="C501" s="418" t="s">
        <v>721</v>
      </c>
      <c r="D501" s="418">
        <v>0</v>
      </c>
      <c r="E501" s="418" t="s">
        <v>17</v>
      </c>
      <c r="F501" s="419">
        <v>1757</v>
      </c>
      <c r="G501" s="418">
        <v>0</v>
      </c>
      <c r="H501" s="419">
        <v>1757</v>
      </c>
      <c r="I501" s="418" t="s">
        <v>17</v>
      </c>
    </row>
    <row r="502" spans="1:9">
      <c r="A502" s="345"/>
      <c r="B502" s="418" t="s">
        <v>881</v>
      </c>
      <c r="C502" s="418" t="s">
        <v>653</v>
      </c>
      <c r="D502" s="418">
        <v>0</v>
      </c>
      <c r="E502" s="418" t="s">
        <v>17</v>
      </c>
      <c r="F502" s="418">
        <v>439.8</v>
      </c>
      <c r="G502" s="418">
        <v>0</v>
      </c>
      <c r="H502" s="418">
        <v>439.8</v>
      </c>
      <c r="I502" s="418" t="s">
        <v>17</v>
      </c>
    </row>
    <row r="503" spans="1:9">
      <c r="A503" s="345"/>
      <c r="B503" s="418" t="s">
        <v>882</v>
      </c>
      <c r="C503" s="418" t="s">
        <v>655</v>
      </c>
      <c r="D503" s="418">
        <v>0</v>
      </c>
      <c r="E503" s="418" t="s">
        <v>17</v>
      </c>
      <c r="F503" s="419">
        <v>3796.8</v>
      </c>
      <c r="G503" s="418">
        <v>0</v>
      </c>
      <c r="H503" s="419">
        <v>3796.8</v>
      </c>
      <c r="I503" s="418" t="s">
        <v>17</v>
      </c>
    </row>
    <row r="504" spans="1:9">
      <c r="A504" s="345"/>
      <c r="B504" s="418" t="s">
        <v>883</v>
      </c>
      <c r="C504" s="418" t="s">
        <v>657</v>
      </c>
      <c r="D504" s="418">
        <v>0</v>
      </c>
      <c r="E504" s="418" t="s">
        <v>17</v>
      </c>
      <c r="F504" s="419">
        <v>1607.76</v>
      </c>
      <c r="G504" s="418">
        <v>0</v>
      </c>
      <c r="H504" s="419">
        <v>1607.76</v>
      </c>
      <c r="I504" s="418" t="s">
        <v>17</v>
      </c>
    </row>
    <row r="505" spans="1:9">
      <c r="A505" s="345"/>
      <c r="B505" s="418" t="s">
        <v>884</v>
      </c>
      <c r="C505" s="418" t="s">
        <v>732</v>
      </c>
      <c r="D505" s="418">
        <v>0</v>
      </c>
      <c r="E505" s="418" t="s">
        <v>17</v>
      </c>
      <c r="F505" s="418">
        <v>944.49</v>
      </c>
      <c r="G505" s="418">
        <v>0</v>
      </c>
      <c r="H505" s="418">
        <v>944.49</v>
      </c>
      <c r="I505" s="418" t="s">
        <v>17</v>
      </c>
    </row>
    <row r="506" spans="1:9">
      <c r="A506" s="345"/>
      <c r="B506" s="418" t="s">
        <v>885</v>
      </c>
      <c r="C506" s="418" t="s">
        <v>665</v>
      </c>
      <c r="D506" s="418">
        <v>0</v>
      </c>
      <c r="E506" s="418" t="s">
        <v>17</v>
      </c>
      <c r="F506" s="419">
        <v>4765.6099999999997</v>
      </c>
      <c r="G506" s="418">
        <v>0</v>
      </c>
      <c r="H506" s="419">
        <v>4765.6099999999997</v>
      </c>
      <c r="I506" s="418" t="s">
        <v>17</v>
      </c>
    </row>
    <row r="507" spans="1:9">
      <c r="A507" s="345"/>
      <c r="B507" s="418" t="s">
        <v>886</v>
      </c>
      <c r="C507" s="418" t="s">
        <v>667</v>
      </c>
      <c r="D507" s="418">
        <v>0</v>
      </c>
      <c r="E507" s="418" t="s">
        <v>17</v>
      </c>
      <c r="F507" s="419">
        <v>1769.7</v>
      </c>
      <c r="G507" s="418">
        <v>0</v>
      </c>
      <c r="H507" s="419">
        <v>1769.7</v>
      </c>
      <c r="I507" s="418" t="s">
        <v>17</v>
      </c>
    </row>
    <row r="508" spans="1:9">
      <c r="A508" s="345"/>
      <c r="B508" s="418" t="s">
        <v>887</v>
      </c>
      <c r="C508" s="418" t="s">
        <v>671</v>
      </c>
      <c r="D508" s="418">
        <v>0</v>
      </c>
      <c r="E508" s="418" t="s">
        <v>17</v>
      </c>
      <c r="F508" s="418">
        <v>520.54999999999995</v>
      </c>
      <c r="G508" s="418">
        <v>0</v>
      </c>
      <c r="H508" s="418">
        <v>520.54999999999995</v>
      </c>
      <c r="I508" s="418" t="s">
        <v>17</v>
      </c>
    </row>
    <row r="509" spans="1:9">
      <c r="A509" s="345"/>
      <c r="B509" s="418" t="s">
        <v>888</v>
      </c>
      <c r="C509" s="418" t="s">
        <v>889</v>
      </c>
      <c r="D509" s="418">
        <v>0</v>
      </c>
      <c r="E509" s="418" t="s">
        <v>17</v>
      </c>
      <c r="F509" s="418">
        <v>310</v>
      </c>
      <c r="G509" s="418">
        <v>0</v>
      </c>
      <c r="H509" s="418">
        <v>310</v>
      </c>
      <c r="I509" s="418" t="s">
        <v>17</v>
      </c>
    </row>
    <row r="510" spans="1:9">
      <c r="A510" s="345"/>
      <c r="B510" s="418" t="s">
        <v>890</v>
      </c>
      <c r="C510" s="418" t="s">
        <v>675</v>
      </c>
      <c r="D510" s="418">
        <v>0</v>
      </c>
      <c r="E510" s="418" t="s">
        <v>17</v>
      </c>
      <c r="F510" s="419">
        <v>24501.39</v>
      </c>
      <c r="G510" s="418">
        <v>0</v>
      </c>
      <c r="H510" s="419">
        <v>24501.39</v>
      </c>
      <c r="I510" s="418" t="s">
        <v>17</v>
      </c>
    </row>
    <row r="511" spans="1:9">
      <c r="A511" s="345"/>
      <c r="B511" s="418" t="s">
        <v>891</v>
      </c>
      <c r="C511" s="418" t="s">
        <v>677</v>
      </c>
      <c r="D511" s="418">
        <v>0</v>
      </c>
      <c r="E511" s="418" t="s">
        <v>17</v>
      </c>
      <c r="F511" s="418">
        <v>497.8</v>
      </c>
      <c r="G511" s="418">
        <v>0</v>
      </c>
      <c r="H511" s="418">
        <v>497.8</v>
      </c>
      <c r="I511" s="418" t="s">
        <v>17</v>
      </c>
    </row>
    <row r="512" spans="1:9">
      <c r="A512" s="345"/>
      <c r="B512" s="418" t="s">
        <v>892</v>
      </c>
      <c r="C512" s="418" t="s">
        <v>679</v>
      </c>
      <c r="D512" s="418">
        <v>0</v>
      </c>
      <c r="E512" s="418" t="s">
        <v>17</v>
      </c>
      <c r="F512" s="419">
        <v>2637.16</v>
      </c>
      <c r="G512" s="418">
        <v>0</v>
      </c>
      <c r="H512" s="419">
        <v>2637.16</v>
      </c>
      <c r="I512" s="418" t="s">
        <v>17</v>
      </c>
    </row>
    <row r="513" spans="1:9">
      <c r="A513" s="345"/>
      <c r="B513" s="418" t="s">
        <v>893</v>
      </c>
      <c r="C513" s="418" t="s">
        <v>681</v>
      </c>
      <c r="D513" s="418">
        <v>0</v>
      </c>
      <c r="E513" s="418" t="s">
        <v>17</v>
      </c>
      <c r="F513" s="419">
        <v>1920</v>
      </c>
      <c r="G513" s="418">
        <v>0</v>
      </c>
      <c r="H513" s="419">
        <v>1920</v>
      </c>
      <c r="I513" s="418" t="s">
        <v>17</v>
      </c>
    </row>
    <row r="514" spans="1:9">
      <c r="A514" s="345"/>
      <c r="B514" s="418" t="s">
        <v>894</v>
      </c>
      <c r="C514" s="418" t="s">
        <v>713</v>
      </c>
      <c r="D514" s="418">
        <v>0</v>
      </c>
      <c r="E514" s="418" t="s">
        <v>17</v>
      </c>
      <c r="F514" s="419">
        <v>1000</v>
      </c>
      <c r="G514" s="418">
        <v>0</v>
      </c>
      <c r="H514" s="419">
        <v>1000</v>
      </c>
      <c r="I514" s="418" t="s">
        <v>17</v>
      </c>
    </row>
    <row r="515" spans="1:9">
      <c r="A515" s="345"/>
      <c r="B515" s="418" t="s">
        <v>895</v>
      </c>
      <c r="C515" s="418" t="s">
        <v>715</v>
      </c>
      <c r="D515" s="418">
        <v>0</v>
      </c>
      <c r="E515" s="418" t="s">
        <v>17</v>
      </c>
      <c r="F515" s="419">
        <v>3081.98</v>
      </c>
      <c r="G515" s="418">
        <v>0</v>
      </c>
      <c r="H515" s="419">
        <v>3081.98</v>
      </c>
      <c r="I515" s="418" t="s">
        <v>17</v>
      </c>
    </row>
    <row r="516" spans="1:9">
      <c r="A516" s="345"/>
      <c r="B516" s="418" t="s">
        <v>896</v>
      </c>
      <c r="C516" s="418" t="s">
        <v>779</v>
      </c>
      <c r="D516" s="418">
        <v>0</v>
      </c>
      <c r="E516" s="418" t="s">
        <v>17</v>
      </c>
      <c r="F516" s="419">
        <v>1100</v>
      </c>
      <c r="G516" s="418">
        <v>0</v>
      </c>
      <c r="H516" s="419">
        <v>1100</v>
      </c>
      <c r="I516" s="418" t="s">
        <v>17</v>
      </c>
    </row>
    <row r="517" spans="1:9">
      <c r="A517" s="345"/>
      <c r="B517" s="418" t="s">
        <v>897</v>
      </c>
      <c r="C517" s="418" t="s">
        <v>687</v>
      </c>
      <c r="D517" s="418">
        <v>0</v>
      </c>
      <c r="E517" s="418" t="s">
        <v>17</v>
      </c>
      <c r="F517" s="419">
        <v>1038</v>
      </c>
      <c r="G517" s="418">
        <v>0</v>
      </c>
      <c r="H517" s="419">
        <v>1038</v>
      </c>
      <c r="I517" s="418" t="s">
        <v>17</v>
      </c>
    </row>
    <row r="518" spans="1:9">
      <c r="A518" s="345"/>
      <c r="B518" s="418" t="s">
        <v>898</v>
      </c>
      <c r="C518" s="418" t="s">
        <v>689</v>
      </c>
      <c r="D518" s="418">
        <v>0</v>
      </c>
      <c r="E518" s="418" t="s">
        <v>17</v>
      </c>
      <c r="F518" s="419">
        <v>1557</v>
      </c>
      <c r="G518" s="418">
        <v>0</v>
      </c>
      <c r="H518" s="419">
        <v>1557</v>
      </c>
      <c r="I518" s="418" t="s">
        <v>17</v>
      </c>
    </row>
    <row r="519" spans="1:9">
      <c r="A519" s="345"/>
      <c r="B519" s="418" t="s">
        <v>899</v>
      </c>
      <c r="C519" s="418" t="s">
        <v>691</v>
      </c>
      <c r="D519" s="418">
        <v>0</v>
      </c>
      <c r="E519" s="418" t="s">
        <v>17</v>
      </c>
      <c r="F519" s="419">
        <v>3617.9</v>
      </c>
      <c r="G519" s="418">
        <v>0</v>
      </c>
      <c r="H519" s="419">
        <v>3617.9</v>
      </c>
      <c r="I519" s="418" t="s">
        <v>17</v>
      </c>
    </row>
    <row r="520" spans="1:9">
      <c r="A520" s="345"/>
      <c r="B520" s="418" t="s">
        <v>900</v>
      </c>
      <c r="C520" s="418" t="s">
        <v>693</v>
      </c>
      <c r="D520" s="418">
        <v>0</v>
      </c>
      <c r="E520" s="418" t="s">
        <v>17</v>
      </c>
      <c r="F520" s="419">
        <v>6014.5</v>
      </c>
      <c r="G520" s="418">
        <v>0</v>
      </c>
      <c r="H520" s="419">
        <v>6014.5</v>
      </c>
      <c r="I520" s="418" t="s">
        <v>17</v>
      </c>
    </row>
    <row r="521" spans="1:9">
      <c r="A521" s="345"/>
      <c r="B521" s="418" t="s">
        <v>901</v>
      </c>
      <c r="C521" s="418" t="s">
        <v>695</v>
      </c>
      <c r="D521" s="418">
        <v>0</v>
      </c>
      <c r="E521" s="418" t="s">
        <v>17</v>
      </c>
      <c r="F521" s="419">
        <v>180249.69</v>
      </c>
      <c r="G521" s="418">
        <v>0</v>
      </c>
      <c r="H521" s="419">
        <v>180249.69</v>
      </c>
      <c r="I521" s="418" t="s">
        <v>17</v>
      </c>
    </row>
    <row r="522" spans="1:9">
      <c r="A522" s="345"/>
      <c r="B522" s="418" t="s">
        <v>902</v>
      </c>
      <c r="C522" s="418" t="s">
        <v>903</v>
      </c>
      <c r="D522" s="418">
        <v>0</v>
      </c>
      <c r="E522" s="418" t="s">
        <v>17</v>
      </c>
      <c r="F522" s="419">
        <v>5001866.22</v>
      </c>
      <c r="G522" s="418">
        <v>0</v>
      </c>
      <c r="H522" s="419">
        <v>5001866.22</v>
      </c>
      <c r="I522" s="418" t="s">
        <v>17</v>
      </c>
    </row>
    <row r="523" spans="1:9">
      <c r="A523" s="345"/>
      <c r="B523" s="418" t="s">
        <v>904</v>
      </c>
      <c r="C523" s="418" t="s">
        <v>905</v>
      </c>
      <c r="D523" s="418">
        <v>0</v>
      </c>
      <c r="E523" s="418" t="s">
        <v>17</v>
      </c>
      <c r="F523" s="419">
        <v>3946409.2</v>
      </c>
      <c r="G523" s="418">
        <v>0</v>
      </c>
      <c r="H523" s="419">
        <v>3946409.2</v>
      </c>
      <c r="I523" s="418" t="s">
        <v>17</v>
      </c>
    </row>
    <row r="524" spans="1:9">
      <c r="A524" s="345"/>
      <c r="B524" s="418" t="s">
        <v>906</v>
      </c>
      <c r="C524" s="418" t="s">
        <v>907</v>
      </c>
      <c r="D524" s="418">
        <v>0</v>
      </c>
      <c r="E524" s="418" t="s">
        <v>17</v>
      </c>
      <c r="F524" s="419">
        <v>3946409.2</v>
      </c>
      <c r="G524" s="418">
        <v>0</v>
      </c>
      <c r="H524" s="419">
        <v>3946409.2</v>
      </c>
      <c r="I524" s="418" t="s">
        <v>17</v>
      </c>
    </row>
    <row r="525" spans="1:9">
      <c r="A525" s="345"/>
      <c r="B525" s="418" t="s">
        <v>908</v>
      </c>
      <c r="C525" s="418" t="s">
        <v>909</v>
      </c>
      <c r="D525" s="418">
        <v>0</v>
      </c>
      <c r="E525" s="418" t="s">
        <v>17</v>
      </c>
      <c r="F525" s="419">
        <v>472508.41</v>
      </c>
      <c r="G525" s="418">
        <v>0</v>
      </c>
      <c r="H525" s="419">
        <v>472508.41</v>
      </c>
      <c r="I525" s="418" t="s">
        <v>17</v>
      </c>
    </row>
    <row r="526" spans="1:9">
      <c r="A526" s="345"/>
      <c r="B526" s="418" t="s">
        <v>910</v>
      </c>
      <c r="C526" s="418" t="s">
        <v>583</v>
      </c>
      <c r="D526" s="418">
        <v>0</v>
      </c>
      <c r="E526" s="418" t="s">
        <v>17</v>
      </c>
      <c r="F526" s="419">
        <v>213546.72</v>
      </c>
      <c r="G526" s="418">
        <v>0</v>
      </c>
      <c r="H526" s="419">
        <v>213546.72</v>
      </c>
      <c r="I526" s="418" t="s">
        <v>17</v>
      </c>
    </row>
    <row r="527" spans="1:9">
      <c r="A527" s="345"/>
      <c r="B527" s="418" t="s">
        <v>911</v>
      </c>
      <c r="C527" s="418" t="s">
        <v>704</v>
      </c>
      <c r="D527" s="418">
        <v>0</v>
      </c>
      <c r="E527" s="418" t="s">
        <v>17</v>
      </c>
      <c r="F527" s="419">
        <v>258961.69</v>
      </c>
      <c r="G527" s="418">
        <v>0</v>
      </c>
      <c r="H527" s="419">
        <v>258961.69</v>
      </c>
      <c r="I527" s="418" t="s">
        <v>17</v>
      </c>
    </row>
    <row r="528" spans="1:9">
      <c r="A528" s="345"/>
      <c r="B528" s="418" t="s">
        <v>912</v>
      </c>
      <c r="C528" s="418" t="s">
        <v>913</v>
      </c>
      <c r="D528" s="418">
        <v>0</v>
      </c>
      <c r="E528" s="418" t="s">
        <v>17</v>
      </c>
      <c r="F528" s="419">
        <v>582948.61</v>
      </c>
      <c r="G528" s="418">
        <v>0</v>
      </c>
      <c r="H528" s="419">
        <v>582948.61</v>
      </c>
      <c r="I528" s="418" t="s">
        <v>17</v>
      </c>
    </row>
    <row r="529" spans="1:9">
      <c r="A529" s="345"/>
      <c r="B529" s="418" t="s">
        <v>914</v>
      </c>
      <c r="C529" s="418" t="s">
        <v>704</v>
      </c>
      <c r="D529" s="418">
        <v>0</v>
      </c>
      <c r="E529" s="418" t="s">
        <v>17</v>
      </c>
      <c r="F529" s="419">
        <v>582857.6</v>
      </c>
      <c r="G529" s="418">
        <v>0</v>
      </c>
      <c r="H529" s="419">
        <v>582857.6</v>
      </c>
      <c r="I529" s="418" t="s">
        <v>17</v>
      </c>
    </row>
    <row r="530" spans="1:9">
      <c r="A530" s="345"/>
      <c r="B530" s="418" t="s">
        <v>915</v>
      </c>
      <c r="C530" s="418" t="s">
        <v>916</v>
      </c>
      <c r="D530" s="418">
        <v>0</v>
      </c>
      <c r="E530" s="418" t="s">
        <v>17</v>
      </c>
      <c r="F530" s="418">
        <v>91.01</v>
      </c>
      <c r="G530" s="418">
        <v>0</v>
      </c>
      <c r="H530" s="418">
        <v>91.01</v>
      </c>
      <c r="I530" s="418" t="s">
        <v>17</v>
      </c>
    </row>
    <row r="531" spans="1:9">
      <c r="A531" s="345"/>
      <c r="B531" s="418" t="s">
        <v>917</v>
      </c>
      <c r="C531" s="418" t="s">
        <v>918</v>
      </c>
      <c r="D531" s="418">
        <v>0</v>
      </c>
      <c r="E531" s="418" t="s">
        <v>17</v>
      </c>
      <c r="F531" s="419">
        <v>16275334.73</v>
      </c>
      <c r="G531" s="418">
        <v>0</v>
      </c>
      <c r="H531" s="419">
        <v>16275334.73</v>
      </c>
      <c r="I531" s="418" t="s">
        <v>17</v>
      </c>
    </row>
    <row r="532" spans="1:9">
      <c r="A532" s="345"/>
      <c r="B532" s="418" t="s">
        <v>919</v>
      </c>
      <c r="C532" s="418" t="s">
        <v>920</v>
      </c>
      <c r="D532" s="418">
        <v>0</v>
      </c>
      <c r="E532" s="418" t="s">
        <v>17</v>
      </c>
      <c r="F532" s="419">
        <v>159620.31</v>
      </c>
      <c r="G532" s="418">
        <v>0</v>
      </c>
      <c r="H532" s="419">
        <v>159620.31</v>
      </c>
      <c r="I532" s="418" t="s">
        <v>17</v>
      </c>
    </row>
    <row r="533" spans="1:9">
      <c r="A533" s="345"/>
      <c r="B533" s="418" t="s">
        <v>921</v>
      </c>
      <c r="C533" s="418" t="s">
        <v>704</v>
      </c>
      <c r="D533" s="418">
        <v>0</v>
      </c>
      <c r="E533" s="418" t="s">
        <v>17</v>
      </c>
      <c r="F533" s="419">
        <v>133808.85</v>
      </c>
      <c r="G533" s="418">
        <v>0</v>
      </c>
      <c r="H533" s="419">
        <v>133808.85</v>
      </c>
      <c r="I533" s="418" t="s">
        <v>17</v>
      </c>
    </row>
    <row r="534" spans="1:9">
      <c r="A534" s="345"/>
      <c r="B534" s="418" t="s">
        <v>922</v>
      </c>
      <c r="C534" s="418" t="s">
        <v>803</v>
      </c>
      <c r="D534" s="418">
        <v>0</v>
      </c>
      <c r="E534" s="418" t="s">
        <v>17</v>
      </c>
      <c r="F534" s="418">
        <v>59</v>
      </c>
      <c r="G534" s="418">
        <v>0</v>
      </c>
      <c r="H534" s="418">
        <v>59</v>
      </c>
      <c r="I534" s="418" t="s">
        <v>17</v>
      </c>
    </row>
    <row r="535" spans="1:9">
      <c r="A535" s="345"/>
      <c r="B535" s="418" t="s">
        <v>923</v>
      </c>
      <c r="C535" s="418" t="s">
        <v>653</v>
      </c>
      <c r="D535" s="418">
        <v>0</v>
      </c>
      <c r="E535" s="418" t="s">
        <v>17</v>
      </c>
      <c r="F535" s="418">
        <v>193</v>
      </c>
      <c r="G535" s="418">
        <v>0</v>
      </c>
      <c r="H535" s="418">
        <v>193</v>
      </c>
      <c r="I535" s="418" t="s">
        <v>17</v>
      </c>
    </row>
    <row r="536" spans="1:9">
      <c r="A536" s="345"/>
      <c r="B536" s="418" t="s">
        <v>924</v>
      </c>
      <c r="C536" s="418" t="s">
        <v>925</v>
      </c>
      <c r="D536" s="418">
        <v>0</v>
      </c>
      <c r="E536" s="418" t="s">
        <v>17</v>
      </c>
      <c r="F536" s="419">
        <v>6283.05</v>
      </c>
      <c r="G536" s="418">
        <v>0</v>
      </c>
      <c r="H536" s="419">
        <v>6283.05</v>
      </c>
      <c r="I536" s="418" t="s">
        <v>17</v>
      </c>
    </row>
    <row r="537" spans="1:9">
      <c r="A537" s="345"/>
      <c r="B537" s="418" t="s">
        <v>926</v>
      </c>
      <c r="C537" s="418" t="s">
        <v>916</v>
      </c>
      <c r="D537" s="418">
        <v>0</v>
      </c>
      <c r="E537" s="418" t="s">
        <v>17</v>
      </c>
      <c r="F537" s="418">
        <v>683.49</v>
      </c>
      <c r="G537" s="418">
        <v>0</v>
      </c>
      <c r="H537" s="418">
        <v>683.49</v>
      </c>
      <c r="I537" s="418" t="s">
        <v>17</v>
      </c>
    </row>
    <row r="538" spans="1:9">
      <c r="A538" s="345"/>
      <c r="B538" s="418" t="s">
        <v>927</v>
      </c>
      <c r="C538" s="418" t="s">
        <v>669</v>
      </c>
      <c r="D538" s="418">
        <v>0</v>
      </c>
      <c r="E538" s="418" t="s">
        <v>17</v>
      </c>
      <c r="F538" s="419">
        <v>3382.08</v>
      </c>
      <c r="G538" s="418">
        <v>0</v>
      </c>
      <c r="H538" s="419">
        <v>3382.08</v>
      </c>
      <c r="I538" s="418" t="s">
        <v>17</v>
      </c>
    </row>
    <row r="539" spans="1:9">
      <c r="A539" s="345"/>
      <c r="B539" s="418" t="s">
        <v>928</v>
      </c>
      <c r="C539" s="418" t="s">
        <v>889</v>
      </c>
      <c r="D539" s="418">
        <v>0</v>
      </c>
      <c r="E539" s="418" t="s">
        <v>17</v>
      </c>
      <c r="F539" s="419">
        <v>1389.99</v>
      </c>
      <c r="G539" s="418">
        <v>0</v>
      </c>
      <c r="H539" s="419">
        <v>1389.99</v>
      </c>
      <c r="I539" s="418" t="s">
        <v>17</v>
      </c>
    </row>
    <row r="540" spans="1:9">
      <c r="A540" s="345"/>
      <c r="B540" s="418" t="s">
        <v>929</v>
      </c>
      <c r="C540" s="418" t="s">
        <v>675</v>
      </c>
      <c r="D540" s="418">
        <v>0</v>
      </c>
      <c r="E540" s="418" t="s">
        <v>17</v>
      </c>
      <c r="F540" s="419">
        <v>2464.02</v>
      </c>
      <c r="G540" s="418">
        <v>0</v>
      </c>
      <c r="H540" s="419">
        <v>2464.02</v>
      </c>
      <c r="I540" s="418" t="s">
        <v>17</v>
      </c>
    </row>
    <row r="541" spans="1:9">
      <c r="A541" s="345"/>
      <c r="B541" s="418" t="s">
        <v>930</v>
      </c>
      <c r="C541" s="418" t="s">
        <v>677</v>
      </c>
      <c r="D541" s="418">
        <v>0</v>
      </c>
      <c r="E541" s="418" t="s">
        <v>17</v>
      </c>
      <c r="F541" s="419">
        <v>2847.99</v>
      </c>
      <c r="G541" s="418">
        <v>0</v>
      </c>
      <c r="H541" s="419">
        <v>2847.99</v>
      </c>
      <c r="I541" s="418" t="s">
        <v>17</v>
      </c>
    </row>
    <row r="542" spans="1:9">
      <c r="A542" s="345"/>
      <c r="B542" s="418" t="s">
        <v>931</v>
      </c>
      <c r="C542" s="418" t="s">
        <v>932</v>
      </c>
      <c r="D542" s="418">
        <v>0</v>
      </c>
      <c r="E542" s="418" t="s">
        <v>17</v>
      </c>
      <c r="F542" s="418">
        <v>199.95</v>
      </c>
      <c r="G542" s="418">
        <v>0</v>
      </c>
      <c r="H542" s="418">
        <v>199.95</v>
      </c>
      <c r="I542" s="418" t="s">
        <v>17</v>
      </c>
    </row>
    <row r="543" spans="1:9">
      <c r="A543" s="345"/>
      <c r="B543" s="418" t="s">
        <v>933</v>
      </c>
      <c r="C543" s="418" t="s">
        <v>715</v>
      </c>
      <c r="D543" s="418">
        <v>0</v>
      </c>
      <c r="E543" s="418" t="s">
        <v>17</v>
      </c>
      <c r="F543" s="418">
        <v>480.4</v>
      </c>
      <c r="G543" s="418">
        <v>0</v>
      </c>
      <c r="H543" s="418">
        <v>480.4</v>
      </c>
      <c r="I543" s="418" t="s">
        <v>17</v>
      </c>
    </row>
    <row r="544" spans="1:9">
      <c r="A544" s="345"/>
      <c r="B544" s="418" t="s">
        <v>934</v>
      </c>
      <c r="C544" s="418" t="s">
        <v>935</v>
      </c>
      <c r="D544" s="418">
        <v>0</v>
      </c>
      <c r="E544" s="418" t="s">
        <v>17</v>
      </c>
      <c r="F544" s="419">
        <v>1009.2</v>
      </c>
      <c r="G544" s="418">
        <v>0</v>
      </c>
      <c r="H544" s="419">
        <v>1009.2</v>
      </c>
      <c r="I544" s="418" t="s">
        <v>17</v>
      </c>
    </row>
    <row r="545" spans="1:9">
      <c r="A545" s="345"/>
      <c r="B545" s="418" t="s">
        <v>936</v>
      </c>
      <c r="C545" s="418" t="s">
        <v>695</v>
      </c>
      <c r="D545" s="418">
        <v>0</v>
      </c>
      <c r="E545" s="418" t="s">
        <v>17</v>
      </c>
      <c r="F545" s="419">
        <v>6819.29</v>
      </c>
      <c r="G545" s="418">
        <v>0</v>
      </c>
      <c r="H545" s="419">
        <v>6819.29</v>
      </c>
      <c r="I545" s="418" t="s">
        <v>17</v>
      </c>
    </row>
    <row r="546" spans="1:9">
      <c r="A546" s="345"/>
      <c r="B546" s="418" t="s">
        <v>937</v>
      </c>
      <c r="C546" s="418" t="s">
        <v>938</v>
      </c>
      <c r="D546" s="418">
        <v>0</v>
      </c>
      <c r="E546" s="418" t="s">
        <v>17</v>
      </c>
      <c r="F546" s="419">
        <v>1092474.27</v>
      </c>
      <c r="G546" s="418">
        <v>0</v>
      </c>
      <c r="H546" s="419">
        <v>1092474.27</v>
      </c>
      <c r="I546" s="418" t="s">
        <v>17</v>
      </c>
    </row>
    <row r="547" spans="1:9">
      <c r="A547" s="345"/>
      <c r="B547" s="418" t="s">
        <v>939</v>
      </c>
      <c r="C547" s="418" t="s">
        <v>704</v>
      </c>
      <c r="D547" s="418">
        <v>0</v>
      </c>
      <c r="E547" s="418" t="s">
        <v>17</v>
      </c>
      <c r="F547" s="419">
        <v>1081181.24</v>
      </c>
      <c r="G547" s="418">
        <v>0</v>
      </c>
      <c r="H547" s="419">
        <v>1081181.24</v>
      </c>
      <c r="I547" s="418" t="s">
        <v>17</v>
      </c>
    </row>
    <row r="548" spans="1:9">
      <c r="A548" s="345"/>
      <c r="B548" s="418" t="s">
        <v>940</v>
      </c>
      <c r="C548" s="418" t="s">
        <v>803</v>
      </c>
      <c r="D548" s="418">
        <v>0</v>
      </c>
      <c r="E548" s="418" t="s">
        <v>17</v>
      </c>
      <c r="F548" s="418">
        <v>650.01</v>
      </c>
      <c r="G548" s="418">
        <v>0</v>
      </c>
      <c r="H548" s="418">
        <v>650.01</v>
      </c>
      <c r="I548" s="418" t="s">
        <v>17</v>
      </c>
    </row>
    <row r="549" spans="1:9">
      <c r="A549" s="345"/>
      <c r="B549" s="418" t="s">
        <v>941</v>
      </c>
      <c r="C549" s="418" t="s">
        <v>655</v>
      </c>
      <c r="D549" s="418">
        <v>0</v>
      </c>
      <c r="E549" s="418" t="s">
        <v>17</v>
      </c>
      <c r="F549" s="418">
        <v>850</v>
      </c>
      <c r="G549" s="418">
        <v>0</v>
      </c>
      <c r="H549" s="418">
        <v>850</v>
      </c>
      <c r="I549" s="418" t="s">
        <v>17</v>
      </c>
    </row>
    <row r="550" spans="1:9">
      <c r="A550" s="345"/>
      <c r="B550" s="418" t="s">
        <v>942</v>
      </c>
      <c r="C550" s="418" t="s">
        <v>732</v>
      </c>
      <c r="D550" s="418">
        <v>0</v>
      </c>
      <c r="E550" s="418" t="s">
        <v>17</v>
      </c>
      <c r="F550" s="418">
        <v>485</v>
      </c>
      <c r="G550" s="418">
        <v>0</v>
      </c>
      <c r="H550" s="418">
        <v>485</v>
      </c>
      <c r="I550" s="418" t="s">
        <v>17</v>
      </c>
    </row>
    <row r="551" spans="1:9">
      <c r="A551" s="345"/>
      <c r="B551" s="418" t="s">
        <v>943</v>
      </c>
      <c r="C551" s="418" t="s">
        <v>667</v>
      </c>
      <c r="D551" s="418">
        <v>0</v>
      </c>
      <c r="E551" s="418" t="s">
        <v>17</v>
      </c>
      <c r="F551" s="418">
        <v>522</v>
      </c>
      <c r="G551" s="418">
        <v>0</v>
      </c>
      <c r="H551" s="418">
        <v>522</v>
      </c>
      <c r="I551" s="418" t="s">
        <v>17</v>
      </c>
    </row>
    <row r="552" spans="1:9">
      <c r="A552" s="345"/>
      <c r="B552" s="418" t="s">
        <v>944</v>
      </c>
      <c r="C552" s="418" t="s">
        <v>669</v>
      </c>
      <c r="D552" s="418">
        <v>0</v>
      </c>
      <c r="E552" s="418" t="s">
        <v>17</v>
      </c>
      <c r="F552" s="418">
        <v>537.25</v>
      </c>
      <c r="G552" s="418">
        <v>0</v>
      </c>
      <c r="H552" s="418">
        <v>537.25</v>
      </c>
      <c r="I552" s="418" t="s">
        <v>17</v>
      </c>
    </row>
    <row r="553" spans="1:9">
      <c r="A553" s="345"/>
      <c r="B553" s="418" t="s">
        <v>945</v>
      </c>
      <c r="C553" s="418" t="s">
        <v>671</v>
      </c>
      <c r="D553" s="418">
        <v>0</v>
      </c>
      <c r="E553" s="418" t="s">
        <v>17</v>
      </c>
      <c r="F553" s="418">
        <v>522</v>
      </c>
      <c r="G553" s="418">
        <v>0</v>
      </c>
      <c r="H553" s="418">
        <v>522</v>
      </c>
      <c r="I553" s="418" t="s">
        <v>17</v>
      </c>
    </row>
    <row r="554" spans="1:9">
      <c r="A554" s="345"/>
      <c r="B554" s="418" t="s">
        <v>946</v>
      </c>
      <c r="C554" s="418" t="s">
        <v>947</v>
      </c>
      <c r="D554" s="418">
        <v>0</v>
      </c>
      <c r="E554" s="418" t="s">
        <v>17</v>
      </c>
      <c r="F554" s="418">
        <v>628</v>
      </c>
      <c r="G554" s="418">
        <v>0</v>
      </c>
      <c r="H554" s="418">
        <v>628</v>
      </c>
      <c r="I554" s="418" t="s">
        <v>17</v>
      </c>
    </row>
    <row r="555" spans="1:9">
      <c r="A555" s="345"/>
      <c r="B555" s="418" t="s">
        <v>948</v>
      </c>
      <c r="C555" s="418" t="s">
        <v>949</v>
      </c>
      <c r="D555" s="418">
        <v>0</v>
      </c>
      <c r="E555" s="418" t="s">
        <v>17</v>
      </c>
      <c r="F555" s="418">
        <v>202</v>
      </c>
      <c r="G555" s="418">
        <v>0</v>
      </c>
      <c r="H555" s="418">
        <v>202</v>
      </c>
      <c r="I555" s="418" t="s">
        <v>17</v>
      </c>
    </row>
    <row r="556" spans="1:9">
      <c r="A556" s="345"/>
      <c r="B556" s="418" t="s">
        <v>950</v>
      </c>
      <c r="C556" s="418" t="s">
        <v>687</v>
      </c>
      <c r="D556" s="418">
        <v>0</v>
      </c>
      <c r="E556" s="418" t="s">
        <v>17</v>
      </c>
      <c r="F556" s="419">
        <v>1757.4</v>
      </c>
      <c r="G556" s="418">
        <v>0</v>
      </c>
      <c r="H556" s="419">
        <v>1757.4</v>
      </c>
      <c r="I556" s="418" t="s">
        <v>17</v>
      </c>
    </row>
    <row r="557" spans="1:9">
      <c r="A557" s="345"/>
      <c r="B557" s="418" t="s">
        <v>951</v>
      </c>
      <c r="C557" s="418" t="s">
        <v>695</v>
      </c>
      <c r="D557" s="418">
        <v>0</v>
      </c>
      <c r="E557" s="418" t="s">
        <v>17</v>
      </c>
      <c r="F557" s="419">
        <v>5139.37</v>
      </c>
      <c r="G557" s="418">
        <v>0</v>
      </c>
      <c r="H557" s="419">
        <v>5139.37</v>
      </c>
      <c r="I557" s="418" t="s">
        <v>17</v>
      </c>
    </row>
    <row r="558" spans="1:9">
      <c r="A558" s="345"/>
      <c r="B558" s="418" t="s">
        <v>952</v>
      </c>
      <c r="C558" s="418" t="s">
        <v>953</v>
      </c>
      <c r="D558" s="418">
        <v>0</v>
      </c>
      <c r="E558" s="418" t="s">
        <v>17</v>
      </c>
      <c r="F558" s="419">
        <v>50576</v>
      </c>
      <c r="G558" s="418">
        <v>0</v>
      </c>
      <c r="H558" s="419">
        <v>50576</v>
      </c>
      <c r="I558" s="418" t="s">
        <v>17</v>
      </c>
    </row>
    <row r="559" spans="1:9">
      <c r="A559" s="345"/>
      <c r="B559" s="418" t="s">
        <v>954</v>
      </c>
      <c r="C559" s="418" t="s">
        <v>704</v>
      </c>
      <c r="D559" s="418">
        <v>0</v>
      </c>
      <c r="E559" s="418" t="s">
        <v>17</v>
      </c>
      <c r="F559" s="419">
        <v>50576</v>
      </c>
      <c r="G559" s="418">
        <v>0</v>
      </c>
      <c r="H559" s="419">
        <v>50576</v>
      </c>
      <c r="I559" s="418" t="s">
        <v>17</v>
      </c>
    </row>
    <row r="560" spans="1:9">
      <c r="A560" s="345"/>
      <c r="B560" s="418" t="s">
        <v>955</v>
      </c>
      <c r="C560" s="418" t="s">
        <v>956</v>
      </c>
      <c r="D560" s="418">
        <v>0</v>
      </c>
      <c r="E560" s="418" t="s">
        <v>17</v>
      </c>
      <c r="F560" s="419">
        <v>14478079.369999999</v>
      </c>
      <c r="G560" s="418">
        <v>0</v>
      </c>
      <c r="H560" s="419">
        <v>14478079.369999999</v>
      </c>
      <c r="I560" s="418" t="s">
        <v>17</v>
      </c>
    </row>
    <row r="561" spans="1:9">
      <c r="A561" s="345"/>
      <c r="B561" s="418" t="s">
        <v>957</v>
      </c>
      <c r="C561" s="418" t="s">
        <v>583</v>
      </c>
      <c r="D561" s="418">
        <v>0</v>
      </c>
      <c r="E561" s="418" t="s">
        <v>17</v>
      </c>
      <c r="F561" s="418">
        <v>390</v>
      </c>
      <c r="G561" s="418">
        <v>0</v>
      </c>
      <c r="H561" s="418">
        <v>390</v>
      </c>
      <c r="I561" s="418" t="s">
        <v>17</v>
      </c>
    </row>
    <row r="562" spans="1:9">
      <c r="A562" s="345"/>
      <c r="B562" s="418" t="s">
        <v>958</v>
      </c>
      <c r="C562" s="418" t="s">
        <v>704</v>
      </c>
      <c r="D562" s="418">
        <v>0</v>
      </c>
      <c r="E562" s="418" t="s">
        <v>17</v>
      </c>
      <c r="F562" s="419">
        <v>14470640.130000001</v>
      </c>
      <c r="G562" s="418">
        <v>0</v>
      </c>
      <c r="H562" s="419">
        <v>14470640.130000001</v>
      </c>
      <c r="I562" s="418" t="s">
        <v>17</v>
      </c>
    </row>
    <row r="563" spans="1:9">
      <c r="A563" s="345"/>
      <c r="B563" s="418" t="s">
        <v>959</v>
      </c>
      <c r="C563" s="418" t="s">
        <v>653</v>
      </c>
      <c r="D563" s="418">
        <v>0</v>
      </c>
      <c r="E563" s="418" t="s">
        <v>17</v>
      </c>
      <c r="F563" s="418">
        <v>884.23</v>
      </c>
      <c r="G563" s="418">
        <v>0</v>
      </c>
      <c r="H563" s="418">
        <v>884.23</v>
      </c>
      <c r="I563" s="418" t="s">
        <v>17</v>
      </c>
    </row>
    <row r="564" spans="1:9">
      <c r="A564" s="345"/>
      <c r="B564" s="418" t="s">
        <v>960</v>
      </c>
      <c r="C564" s="418" t="s">
        <v>665</v>
      </c>
      <c r="D564" s="418">
        <v>0</v>
      </c>
      <c r="E564" s="418" t="s">
        <v>17</v>
      </c>
      <c r="F564" s="418">
        <v>458</v>
      </c>
      <c r="G564" s="418">
        <v>0</v>
      </c>
      <c r="H564" s="418">
        <v>458</v>
      </c>
      <c r="I564" s="418" t="s">
        <v>17</v>
      </c>
    </row>
    <row r="565" spans="1:9">
      <c r="A565" s="345"/>
      <c r="B565" s="418" t="s">
        <v>961</v>
      </c>
      <c r="C565" s="418" t="s">
        <v>671</v>
      </c>
      <c r="D565" s="418">
        <v>0</v>
      </c>
      <c r="E565" s="418" t="s">
        <v>17</v>
      </c>
      <c r="F565" s="419">
        <v>2890</v>
      </c>
      <c r="G565" s="418">
        <v>0</v>
      </c>
      <c r="H565" s="419">
        <v>2890</v>
      </c>
      <c r="I565" s="418" t="s">
        <v>17</v>
      </c>
    </row>
    <row r="566" spans="1:9">
      <c r="A566" s="345"/>
      <c r="B566" s="418" t="s">
        <v>962</v>
      </c>
      <c r="C566" s="418" t="s">
        <v>963</v>
      </c>
      <c r="D566" s="418">
        <v>0</v>
      </c>
      <c r="E566" s="418" t="s">
        <v>17</v>
      </c>
      <c r="F566" s="419">
        <v>2817.01</v>
      </c>
      <c r="G566" s="418">
        <v>0</v>
      </c>
      <c r="H566" s="419">
        <v>2817.01</v>
      </c>
      <c r="I566" s="418" t="s">
        <v>17</v>
      </c>
    </row>
    <row r="567" spans="1:9">
      <c r="A567" s="345"/>
      <c r="B567" s="418" t="s">
        <v>964</v>
      </c>
      <c r="C567" s="418" t="s">
        <v>965</v>
      </c>
      <c r="D567" s="418">
        <v>0</v>
      </c>
      <c r="E567" s="418" t="s">
        <v>17</v>
      </c>
      <c r="F567" s="419">
        <v>494584.78</v>
      </c>
      <c r="G567" s="418">
        <v>0</v>
      </c>
      <c r="H567" s="419">
        <v>494584.78</v>
      </c>
      <c r="I567" s="418" t="s">
        <v>17</v>
      </c>
    </row>
    <row r="568" spans="1:9">
      <c r="A568" s="345"/>
      <c r="B568" s="418" t="s">
        <v>966</v>
      </c>
      <c r="C568" s="418" t="s">
        <v>967</v>
      </c>
      <c r="D568" s="418">
        <v>0</v>
      </c>
      <c r="E568" s="418" t="s">
        <v>17</v>
      </c>
      <c r="F568" s="419">
        <v>287168.65000000002</v>
      </c>
      <c r="G568" s="418">
        <v>0</v>
      </c>
      <c r="H568" s="419">
        <v>287168.65000000002</v>
      </c>
      <c r="I568" s="418" t="s">
        <v>17</v>
      </c>
    </row>
    <row r="569" spans="1:9">
      <c r="A569" s="345"/>
      <c r="B569" s="418" t="s">
        <v>968</v>
      </c>
      <c r="C569" s="418" t="s">
        <v>704</v>
      </c>
      <c r="D569" s="418">
        <v>0</v>
      </c>
      <c r="E569" s="418" t="s">
        <v>17</v>
      </c>
      <c r="F569" s="419">
        <v>204916.13</v>
      </c>
      <c r="G569" s="418">
        <v>0</v>
      </c>
      <c r="H569" s="419">
        <v>204916.13</v>
      </c>
      <c r="I569" s="418" t="s">
        <v>17</v>
      </c>
    </row>
    <row r="570" spans="1:9">
      <c r="A570" s="345"/>
      <c r="B570" s="418" t="s">
        <v>969</v>
      </c>
      <c r="C570" s="418" t="s">
        <v>687</v>
      </c>
      <c r="D570" s="418">
        <v>0</v>
      </c>
      <c r="E570" s="418" t="s">
        <v>17</v>
      </c>
      <c r="F570" s="419">
        <v>2500</v>
      </c>
      <c r="G570" s="418">
        <v>0</v>
      </c>
      <c r="H570" s="419">
        <v>2500</v>
      </c>
      <c r="I570" s="418" t="s">
        <v>17</v>
      </c>
    </row>
    <row r="571" spans="1:9">
      <c r="A571" s="353"/>
      <c r="B571" s="427" t="s">
        <v>970</v>
      </c>
      <c r="C571" s="427" t="s">
        <v>971</v>
      </c>
      <c r="D571" s="427">
        <v>0</v>
      </c>
      <c r="E571" s="427" t="s">
        <v>17</v>
      </c>
      <c r="F571" s="428">
        <v>230191220.86000001</v>
      </c>
      <c r="G571" s="427">
        <v>102.83</v>
      </c>
      <c r="H571" s="428">
        <v>230191118.03</v>
      </c>
      <c r="I571" s="427" t="s">
        <v>17</v>
      </c>
    </row>
    <row r="572" spans="1:9">
      <c r="A572" s="345"/>
      <c r="B572" s="418" t="s">
        <v>972</v>
      </c>
      <c r="C572" s="418" t="s">
        <v>973</v>
      </c>
      <c r="D572" s="418">
        <v>0</v>
      </c>
      <c r="E572" s="418" t="s">
        <v>17</v>
      </c>
      <c r="F572" s="419">
        <v>7978270.3099999996</v>
      </c>
      <c r="G572" s="418">
        <v>0</v>
      </c>
      <c r="H572" s="419">
        <v>7978270.3099999996</v>
      </c>
      <c r="I572" s="418" t="s">
        <v>17</v>
      </c>
    </row>
    <row r="573" spans="1:9">
      <c r="A573" s="345"/>
      <c r="B573" s="418" t="s">
        <v>974</v>
      </c>
      <c r="C573" s="418" t="s">
        <v>975</v>
      </c>
      <c r="D573" s="418">
        <v>0</v>
      </c>
      <c r="E573" s="418" t="s">
        <v>17</v>
      </c>
      <c r="F573" s="419">
        <v>2768122.38</v>
      </c>
      <c r="G573" s="418">
        <v>0</v>
      </c>
      <c r="H573" s="419">
        <v>2768122.38</v>
      </c>
      <c r="I573" s="418" t="s">
        <v>17</v>
      </c>
    </row>
    <row r="574" spans="1:9">
      <c r="A574" s="345"/>
      <c r="B574" s="418" t="s">
        <v>976</v>
      </c>
      <c r="C574" s="418" t="s">
        <v>583</v>
      </c>
      <c r="D574" s="418">
        <v>0</v>
      </c>
      <c r="E574" s="418" t="s">
        <v>17</v>
      </c>
      <c r="F574" s="419">
        <v>40517</v>
      </c>
      <c r="G574" s="418">
        <v>0</v>
      </c>
      <c r="H574" s="419">
        <v>40517</v>
      </c>
      <c r="I574" s="418" t="s">
        <v>17</v>
      </c>
    </row>
    <row r="575" spans="1:9">
      <c r="A575" s="345"/>
      <c r="B575" s="418" t="s">
        <v>977</v>
      </c>
      <c r="C575" s="418" t="s">
        <v>704</v>
      </c>
      <c r="D575" s="418">
        <v>0</v>
      </c>
      <c r="E575" s="418" t="s">
        <v>17</v>
      </c>
      <c r="F575" s="419">
        <v>2604247.1800000002</v>
      </c>
      <c r="G575" s="418">
        <v>0</v>
      </c>
      <c r="H575" s="419">
        <v>2604247.1800000002</v>
      </c>
      <c r="I575" s="418" t="s">
        <v>17</v>
      </c>
    </row>
    <row r="576" spans="1:9">
      <c r="A576" s="345"/>
      <c r="B576" s="418" t="s">
        <v>978</v>
      </c>
      <c r="C576" s="418" t="s">
        <v>647</v>
      </c>
      <c r="D576" s="418">
        <v>0</v>
      </c>
      <c r="E576" s="418" t="s">
        <v>17</v>
      </c>
      <c r="F576" s="419">
        <v>4334</v>
      </c>
      <c r="G576" s="418">
        <v>0</v>
      </c>
      <c r="H576" s="419">
        <v>4334</v>
      </c>
      <c r="I576" s="418" t="s">
        <v>17</v>
      </c>
    </row>
    <row r="577" spans="1:9">
      <c r="A577" s="345"/>
      <c r="B577" s="418" t="s">
        <v>979</v>
      </c>
      <c r="C577" s="418" t="s">
        <v>755</v>
      </c>
      <c r="D577" s="418">
        <v>0</v>
      </c>
      <c r="E577" s="418" t="s">
        <v>17</v>
      </c>
      <c r="F577" s="419">
        <v>7468</v>
      </c>
      <c r="G577" s="418">
        <v>0</v>
      </c>
      <c r="H577" s="419">
        <v>7468</v>
      </c>
      <c r="I577" s="418" t="s">
        <v>17</v>
      </c>
    </row>
    <row r="578" spans="1:9">
      <c r="A578" s="345"/>
      <c r="B578" s="418" t="s">
        <v>980</v>
      </c>
      <c r="C578" s="418" t="s">
        <v>757</v>
      </c>
      <c r="D578" s="418">
        <v>0</v>
      </c>
      <c r="E578" s="418" t="s">
        <v>17</v>
      </c>
      <c r="F578" s="419">
        <v>3996.54</v>
      </c>
      <c r="G578" s="418">
        <v>0</v>
      </c>
      <c r="H578" s="419">
        <v>3996.54</v>
      </c>
      <c r="I578" s="418" t="s">
        <v>17</v>
      </c>
    </row>
    <row r="579" spans="1:9">
      <c r="A579" s="345"/>
      <c r="B579" s="418" t="s">
        <v>981</v>
      </c>
      <c r="C579" s="418" t="s">
        <v>653</v>
      </c>
      <c r="D579" s="418">
        <v>0</v>
      </c>
      <c r="E579" s="418" t="s">
        <v>17</v>
      </c>
      <c r="F579" s="419">
        <v>1459</v>
      </c>
      <c r="G579" s="418">
        <v>0</v>
      </c>
      <c r="H579" s="419">
        <v>1459</v>
      </c>
      <c r="I579" s="418" t="s">
        <v>17</v>
      </c>
    </row>
    <row r="580" spans="1:9">
      <c r="A580" s="345"/>
      <c r="B580" s="418" t="s">
        <v>982</v>
      </c>
      <c r="C580" s="418" t="s">
        <v>657</v>
      </c>
      <c r="D580" s="418">
        <v>0</v>
      </c>
      <c r="E580" s="418" t="s">
        <v>17</v>
      </c>
      <c r="F580" s="419">
        <v>11896</v>
      </c>
      <c r="G580" s="418">
        <v>0</v>
      </c>
      <c r="H580" s="419">
        <v>11896</v>
      </c>
      <c r="I580" s="418" t="s">
        <v>17</v>
      </c>
    </row>
    <row r="581" spans="1:9">
      <c r="A581" s="345"/>
      <c r="B581" s="418" t="s">
        <v>983</v>
      </c>
      <c r="C581" s="418" t="s">
        <v>659</v>
      </c>
      <c r="D581" s="418">
        <v>0</v>
      </c>
      <c r="E581" s="418" t="s">
        <v>17</v>
      </c>
      <c r="F581" s="419">
        <v>6078</v>
      </c>
      <c r="G581" s="418">
        <v>0</v>
      </c>
      <c r="H581" s="419">
        <v>6078</v>
      </c>
      <c r="I581" s="418" t="s">
        <v>17</v>
      </c>
    </row>
    <row r="582" spans="1:9">
      <c r="A582" s="345"/>
      <c r="B582" s="418" t="s">
        <v>984</v>
      </c>
      <c r="C582" s="418" t="s">
        <v>661</v>
      </c>
      <c r="D582" s="418">
        <v>0</v>
      </c>
      <c r="E582" s="418" t="s">
        <v>17</v>
      </c>
      <c r="F582" s="418">
        <v>118</v>
      </c>
      <c r="G582" s="418">
        <v>0</v>
      </c>
      <c r="H582" s="418">
        <v>118</v>
      </c>
      <c r="I582" s="418" t="s">
        <v>17</v>
      </c>
    </row>
    <row r="583" spans="1:9">
      <c r="A583" s="345"/>
      <c r="B583" s="418" t="s">
        <v>985</v>
      </c>
      <c r="C583" s="418" t="s">
        <v>663</v>
      </c>
      <c r="D583" s="418">
        <v>0</v>
      </c>
      <c r="E583" s="418" t="s">
        <v>17</v>
      </c>
      <c r="F583" s="419">
        <v>13592.66</v>
      </c>
      <c r="G583" s="418">
        <v>0</v>
      </c>
      <c r="H583" s="419">
        <v>13592.66</v>
      </c>
      <c r="I583" s="418" t="s">
        <v>17</v>
      </c>
    </row>
    <row r="584" spans="1:9">
      <c r="A584" s="345"/>
      <c r="B584" s="418" t="s">
        <v>986</v>
      </c>
      <c r="C584" s="418" t="s">
        <v>665</v>
      </c>
      <c r="D584" s="418">
        <v>0</v>
      </c>
      <c r="E584" s="418" t="s">
        <v>17</v>
      </c>
      <c r="F584" s="419">
        <v>3135.01</v>
      </c>
      <c r="G584" s="418">
        <v>0</v>
      </c>
      <c r="H584" s="419">
        <v>3135.01</v>
      </c>
      <c r="I584" s="418" t="s">
        <v>17</v>
      </c>
    </row>
    <row r="585" spans="1:9">
      <c r="A585" s="345"/>
      <c r="B585" s="418" t="s">
        <v>987</v>
      </c>
      <c r="C585" s="418" t="s">
        <v>667</v>
      </c>
      <c r="D585" s="418">
        <v>0</v>
      </c>
      <c r="E585" s="418" t="s">
        <v>17</v>
      </c>
      <c r="F585" s="419">
        <v>7712</v>
      </c>
      <c r="G585" s="418">
        <v>0</v>
      </c>
      <c r="H585" s="419">
        <v>7712</v>
      </c>
      <c r="I585" s="418" t="s">
        <v>17</v>
      </c>
    </row>
    <row r="586" spans="1:9">
      <c r="A586" s="345"/>
      <c r="B586" s="418" t="s">
        <v>988</v>
      </c>
      <c r="C586" s="418" t="s">
        <v>767</v>
      </c>
      <c r="D586" s="418">
        <v>0</v>
      </c>
      <c r="E586" s="418" t="s">
        <v>17</v>
      </c>
      <c r="F586" s="419">
        <v>2416</v>
      </c>
      <c r="G586" s="418">
        <v>0</v>
      </c>
      <c r="H586" s="419">
        <v>2416</v>
      </c>
      <c r="I586" s="418" t="s">
        <v>17</v>
      </c>
    </row>
    <row r="587" spans="1:9">
      <c r="A587" s="345"/>
      <c r="B587" s="418" t="s">
        <v>989</v>
      </c>
      <c r="C587" s="418" t="s">
        <v>671</v>
      </c>
      <c r="D587" s="418">
        <v>0</v>
      </c>
      <c r="E587" s="418" t="s">
        <v>17</v>
      </c>
      <c r="F587" s="419">
        <v>3435</v>
      </c>
      <c r="G587" s="418">
        <v>0</v>
      </c>
      <c r="H587" s="419">
        <v>3435</v>
      </c>
      <c r="I587" s="418" t="s">
        <v>17</v>
      </c>
    </row>
    <row r="588" spans="1:9">
      <c r="A588" s="345"/>
      <c r="B588" s="418" t="s">
        <v>990</v>
      </c>
      <c r="C588" s="418" t="s">
        <v>770</v>
      </c>
      <c r="D588" s="418">
        <v>0</v>
      </c>
      <c r="E588" s="418" t="s">
        <v>17</v>
      </c>
      <c r="F588" s="419">
        <v>7833</v>
      </c>
      <c r="G588" s="418">
        <v>0</v>
      </c>
      <c r="H588" s="419">
        <v>7833</v>
      </c>
      <c r="I588" s="418" t="s">
        <v>17</v>
      </c>
    </row>
    <row r="589" spans="1:9">
      <c r="A589" s="345"/>
      <c r="B589" s="418" t="s">
        <v>991</v>
      </c>
      <c r="C589" s="418" t="s">
        <v>675</v>
      </c>
      <c r="D589" s="418">
        <v>0</v>
      </c>
      <c r="E589" s="418" t="s">
        <v>17</v>
      </c>
      <c r="F589" s="419">
        <v>5231</v>
      </c>
      <c r="G589" s="418">
        <v>0</v>
      </c>
      <c r="H589" s="419">
        <v>5231</v>
      </c>
      <c r="I589" s="418" t="s">
        <v>17</v>
      </c>
    </row>
    <row r="590" spans="1:9">
      <c r="A590" s="345"/>
      <c r="B590" s="418" t="s">
        <v>992</v>
      </c>
      <c r="C590" s="418" t="s">
        <v>677</v>
      </c>
      <c r="D590" s="418">
        <v>0</v>
      </c>
      <c r="E590" s="418" t="s">
        <v>17</v>
      </c>
      <c r="F590" s="419">
        <v>5822</v>
      </c>
      <c r="G590" s="418">
        <v>0</v>
      </c>
      <c r="H590" s="419">
        <v>5822</v>
      </c>
      <c r="I590" s="418" t="s">
        <v>17</v>
      </c>
    </row>
    <row r="591" spans="1:9">
      <c r="A591" s="345"/>
      <c r="B591" s="418" t="s">
        <v>993</v>
      </c>
      <c r="C591" s="418" t="s">
        <v>679</v>
      </c>
      <c r="D591" s="418">
        <v>0</v>
      </c>
      <c r="E591" s="418" t="s">
        <v>17</v>
      </c>
      <c r="F591" s="419">
        <v>10584.99</v>
      </c>
      <c r="G591" s="418">
        <v>0</v>
      </c>
      <c r="H591" s="419">
        <v>10584.99</v>
      </c>
      <c r="I591" s="418" t="s">
        <v>17</v>
      </c>
    </row>
    <row r="592" spans="1:9">
      <c r="A592" s="345"/>
      <c r="B592" s="418" t="s">
        <v>994</v>
      </c>
      <c r="C592" s="418" t="s">
        <v>775</v>
      </c>
      <c r="D592" s="418">
        <v>0</v>
      </c>
      <c r="E592" s="418" t="s">
        <v>17</v>
      </c>
      <c r="F592" s="419">
        <v>2173</v>
      </c>
      <c r="G592" s="418">
        <v>0</v>
      </c>
      <c r="H592" s="419">
        <v>2173</v>
      </c>
      <c r="I592" s="418" t="s">
        <v>17</v>
      </c>
    </row>
    <row r="593" spans="1:9">
      <c r="A593" s="345"/>
      <c r="B593" s="418" t="s">
        <v>995</v>
      </c>
      <c r="C593" s="418" t="s">
        <v>683</v>
      </c>
      <c r="D593" s="418">
        <v>0</v>
      </c>
      <c r="E593" s="418" t="s">
        <v>17</v>
      </c>
      <c r="F593" s="419">
        <v>4837</v>
      </c>
      <c r="G593" s="418">
        <v>0</v>
      </c>
      <c r="H593" s="419">
        <v>4837</v>
      </c>
      <c r="I593" s="418" t="s">
        <v>17</v>
      </c>
    </row>
    <row r="594" spans="1:9">
      <c r="A594" s="345"/>
      <c r="B594" s="418" t="s">
        <v>996</v>
      </c>
      <c r="C594" s="418" t="s">
        <v>687</v>
      </c>
      <c r="D594" s="418">
        <v>0</v>
      </c>
      <c r="E594" s="418" t="s">
        <v>17</v>
      </c>
      <c r="F594" s="419">
        <v>1438</v>
      </c>
      <c r="G594" s="418">
        <v>0</v>
      </c>
      <c r="H594" s="419">
        <v>1438</v>
      </c>
      <c r="I594" s="418" t="s">
        <v>17</v>
      </c>
    </row>
    <row r="595" spans="1:9">
      <c r="A595" s="345"/>
      <c r="B595" s="418" t="s">
        <v>997</v>
      </c>
      <c r="C595" s="418" t="s">
        <v>689</v>
      </c>
      <c r="D595" s="418">
        <v>0</v>
      </c>
      <c r="E595" s="418" t="s">
        <v>17</v>
      </c>
      <c r="F595" s="419">
        <v>2173</v>
      </c>
      <c r="G595" s="418">
        <v>0</v>
      </c>
      <c r="H595" s="419">
        <v>2173</v>
      </c>
      <c r="I595" s="418" t="s">
        <v>17</v>
      </c>
    </row>
    <row r="596" spans="1:9">
      <c r="A596" s="345"/>
      <c r="B596" s="418" t="s">
        <v>998</v>
      </c>
      <c r="C596" s="418" t="s">
        <v>691</v>
      </c>
      <c r="D596" s="418">
        <v>0</v>
      </c>
      <c r="E596" s="418" t="s">
        <v>17</v>
      </c>
      <c r="F596" s="419">
        <v>2990</v>
      </c>
      <c r="G596" s="418">
        <v>0</v>
      </c>
      <c r="H596" s="419">
        <v>2990</v>
      </c>
      <c r="I596" s="418" t="s">
        <v>17</v>
      </c>
    </row>
    <row r="597" spans="1:9">
      <c r="A597" s="345"/>
      <c r="B597" s="418" t="s">
        <v>999</v>
      </c>
      <c r="C597" s="418" t="s">
        <v>695</v>
      </c>
      <c r="D597" s="418">
        <v>0</v>
      </c>
      <c r="E597" s="418" t="s">
        <v>17</v>
      </c>
      <c r="F597" s="419">
        <v>14636</v>
      </c>
      <c r="G597" s="418">
        <v>0</v>
      </c>
      <c r="H597" s="419">
        <v>14636</v>
      </c>
      <c r="I597" s="418" t="s">
        <v>17</v>
      </c>
    </row>
    <row r="598" spans="1:9">
      <c r="A598" s="345"/>
      <c r="B598" s="418" t="s">
        <v>1000</v>
      </c>
      <c r="C598" s="418" t="s">
        <v>1001</v>
      </c>
      <c r="D598" s="418">
        <v>0</v>
      </c>
      <c r="E598" s="418" t="s">
        <v>17</v>
      </c>
      <c r="F598" s="419">
        <v>476777.66</v>
      </c>
      <c r="G598" s="418">
        <v>0</v>
      </c>
      <c r="H598" s="419">
        <v>476777.66</v>
      </c>
      <c r="I598" s="418" t="s">
        <v>17</v>
      </c>
    </row>
    <row r="599" spans="1:9">
      <c r="A599" s="345"/>
      <c r="B599" s="418" t="s">
        <v>1002</v>
      </c>
      <c r="C599" s="418" t="s">
        <v>704</v>
      </c>
      <c r="D599" s="418">
        <v>0</v>
      </c>
      <c r="E599" s="418" t="s">
        <v>17</v>
      </c>
      <c r="F599" s="419">
        <v>447051.03</v>
      </c>
      <c r="G599" s="418">
        <v>0</v>
      </c>
      <c r="H599" s="419">
        <v>447051.03</v>
      </c>
      <c r="I599" s="418" t="s">
        <v>17</v>
      </c>
    </row>
    <row r="600" spans="1:9">
      <c r="A600" s="345"/>
      <c r="B600" s="418" t="s">
        <v>1003</v>
      </c>
      <c r="C600" s="418" t="s">
        <v>757</v>
      </c>
      <c r="D600" s="418">
        <v>0</v>
      </c>
      <c r="E600" s="418" t="s">
        <v>17</v>
      </c>
      <c r="F600" s="419">
        <v>2216</v>
      </c>
      <c r="G600" s="418">
        <v>0</v>
      </c>
      <c r="H600" s="419">
        <v>2216</v>
      </c>
      <c r="I600" s="418" t="s">
        <v>17</v>
      </c>
    </row>
    <row r="601" spans="1:9">
      <c r="A601" s="345"/>
      <c r="B601" s="418" t="s">
        <v>1004</v>
      </c>
      <c r="C601" s="418" t="s">
        <v>653</v>
      </c>
      <c r="D601" s="418">
        <v>0</v>
      </c>
      <c r="E601" s="418" t="s">
        <v>17</v>
      </c>
      <c r="F601" s="419">
        <v>9036</v>
      </c>
      <c r="G601" s="418">
        <v>0</v>
      </c>
      <c r="H601" s="419">
        <v>9036</v>
      </c>
      <c r="I601" s="418" t="s">
        <v>17</v>
      </c>
    </row>
    <row r="602" spans="1:9">
      <c r="A602" s="345"/>
      <c r="B602" s="418" t="s">
        <v>1005</v>
      </c>
      <c r="C602" s="418" t="s">
        <v>655</v>
      </c>
      <c r="D602" s="418">
        <v>0</v>
      </c>
      <c r="E602" s="418" t="s">
        <v>17</v>
      </c>
      <c r="F602" s="419">
        <v>2178</v>
      </c>
      <c r="G602" s="418">
        <v>0</v>
      </c>
      <c r="H602" s="419">
        <v>2178</v>
      </c>
      <c r="I602" s="418" t="s">
        <v>17</v>
      </c>
    </row>
    <row r="603" spans="1:9">
      <c r="A603" s="345"/>
      <c r="B603" s="418" t="s">
        <v>1006</v>
      </c>
      <c r="C603" s="418" t="s">
        <v>659</v>
      </c>
      <c r="D603" s="418">
        <v>0</v>
      </c>
      <c r="E603" s="418" t="s">
        <v>17</v>
      </c>
      <c r="F603" s="419">
        <v>3156.2</v>
      </c>
      <c r="G603" s="418">
        <v>0</v>
      </c>
      <c r="H603" s="419">
        <v>3156.2</v>
      </c>
      <c r="I603" s="418" t="s">
        <v>17</v>
      </c>
    </row>
    <row r="604" spans="1:9">
      <c r="A604" s="345"/>
      <c r="B604" s="418" t="s">
        <v>1007</v>
      </c>
      <c r="C604" s="418" t="s">
        <v>661</v>
      </c>
      <c r="D604" s="418">
        <v>0</v>
      </c>
      <c r="E604" s="418" t="s">
        <v>17</v>
      </c>
      <c r="F604" s="419">
        <v>1667</v>
      </c>
      <c r="G604" s="418">
        <v>0</v>
      </c>
      <c r="H604" s="419">
        <v>1667</v>
      </c>
      <c r="I604" s="418" t="s">
        <v>17</v>
      </c>
    </row>
    <row r="605" spans="1:9">
      <c r="A605" s="345"/>
      <c r="B605" s="418" t="s">
        <v>1008</v>
      </c>
      <c r="C605" s="418" t="s">
        <v>663</v>
      </c>
      <c r="D605" s="418">
        <v>0</v>
      </c>
      <c r="E605" s="418" t="s">
        <v>17</v>
      </c>
      <c r="F605" s="419">
        <v>1177</v>
      </c>
      <c r="G605" s="418">
        <v>0</v>
      </c>
      <c r="H605" s="419">
        <v>1177</v>
      </c>
      <c r="I605" s="418" t="s">
        <v>17</v>
      </c>
    </row>
    <row r="606" spans="1:9">
      <c r="A606" s="345"/>
      <c r="B606" s="418" t="s">
        <v>1009</v>
      </c>
      <c r="C606" s="418" t="s">
        <v>665</v>
      </c>
      <c r="D606" s="418">
        <v>0</v>
      </c>
      <c r="E606" s="418" t="s">
        <v>17</v>
      </c>
      <c r="F606" s="418">
        <v>990</v>
      </c>
      <c r="G606" s="418">
        <v>0</v>
      </c>
      <c r="H606" s="418">
        <v>990</v>
      </c>
      <c r="I606" s="418" t="s">
        <v>17</v>
      </c>
    </row>
    <row r="607" spans="1:9">
      <c r="A607" s="345"/>
      <c r="B607" s="418" t="s">
        <v>1010</v>
      </c>
      <c r="C607" s="418" t="s">
        <v>667</v>
      </c>
      <c r="D607" s="418">
        <v>0</v>
      </c>
      <c r="E607" s="418" t="s">
        <v>17</v>
      </c>
      <c r="F607" s="419">
        <v>1547</v>
      </c>
      <c r="G607" s="418">
        <v>0</v>
      </c>
      <c r="H607" s="419">
        <v>1547</v>
      </c>
      <c r="I607" s="418" t="s">
        <v>17</v>
      </c>
    </row>
    <row r="608" spans="1:9">
      <c r="A608" s="345"/>
      <c r="B608" s="418" t="s">
        <v>1011</v>
      </c>
      <c r="C608" s="418" t="s">
        <v>683</v>
      </c>
      <c r="D608" s="418">
        <v>0</v>
      </c>
      <c r="E608" s="418" t="s">
        <v>17</v>
      </c>
      <c r="F608" s="419">
        <v>4086.86</v>
      </c>
      <c r="G608" s="418">
        <v>0</v>
      </c>
      <c r="H608" s="419">
        <v>4086.86</v>
      </c>
      <c r="I608" s="418" t="s">
        <v>17</v>
      </c>
    </row>
    <row r="609" spans="1:9">
      <c r="A609" s="345"/>
      <c r="B609" s="418" t="s">
        <v>1012</v>
      </c>
      <c r="C609" s="418" t="s">
        <v>1013</v>
      </c>
      <c r="D609" s="418">
        <v>0</v>
      </c>
      <c r="E609" s="418" t="s">
        <v>17</v>
      </c>
      <c r="F609" s="419">
        <v>1419.57</v>
      </c>
      <c r="G609" s="418">
        <v>0</v>
      </c>
      <c r="H609" s="419">
        <v>1419.57</v>
      </c>
      <c r="I609" s="418" t="s">
        <v>17</v>
      </c>
    </row>
    <row r="610" spans="1:9">
      <c r="A610" s="345"/>
      <c r="B610" s="418" t="s">
        <v>1014</v>
      </c>
      <c r="C610" s="418" t="s">
        <v>695</v>
      </c>
      <c r="D610" s="418">
        <v>0</v>
      </c>
      <c r="E610" s="418" t="s">
        <v>17</v>
      </c>
      <c r="F610" s="419">
        <v>2253</v>
      </c>
      <c r="G610" s="418">
        <v>0</v>
      </c>
      <c r="H610" s="419">
        <v>2253</v>
      </c>
      <c r="I610" s="418" t="s">
        <v>17</v>
      </c>
    </row>
    <row r="611" spans="1:9">
      <c r="A611" s="345"/>
      <c r="B611" s="418" t="s">
        <v>1015</v>
      </c>
      <c r="C611" s="418" t="s">
        <v>1016</v>
      </c>
      <c r="D611" s="418">
        <v>0</v>
      </c>
      <c r="E611" s="418" t="s">
        <v>17</v>
      </c>
      <c r="F611" s="419">
        <v>1393769.28</v>
      </c>
      <c r="G611" s="418">
        <v>0</v>
      </c>
      <c r="H611" s="419">
        <v>1393769.28</v>
      </c>
      <c r="I611" s="418" t="s">
        <v>17</v>
      </c>
    </row>
    <row r="612" spans="1:9">
      <c r="A612" s="345"/>
      <c r="B612" s="418" t="s">
        <v>1017</v>
      </c>
      <c r="C612" s="418" t="s">
        <v>704</v>
      </c>
      <c r="D612" s="418">
        <v>0</v>
      </c>
      <c r="E612" s="418" t="s">
        <v>17</v>
      </c>
      <c r="F612" s="419">
        <v>1393769.28</v>
      </c>
      <c r="G612" s="418">
        <v>0</v>
      </c>
      <c r="H612" s="419">
        <v>1393769.28</v>
      </c>
      <c r="I612" s="418" t="s">
        <v>17</v>
      </c>
    </row>
    <row r="613" spans="1:9">
      <c r="A613" s="345"/>
      <c r="B613" s="418" t="s">
        <v>1018</v>
      </c>
      <c r="C613" s="418" t="s">
        <v>1019</v>
      </c>
      <c r="D613" s="418">
        <v>0</v>
      </c>
      <c r="E613" s="418" t="s">
        <v>17</v>
      </c>
      <c r="F613" s="419">
        <v>274280.40000000002</v>
      </c>
      <c r="G613" s="418">
        <v>0</v>
      </c>
      <c r="H613" s="419">
        <v>274280.40000000002</v>
      </c>
      <c r="I613" s="418" t="s">
        <v>17</v>
      </c>
    </row>
    <row r="614" spans="1:9">
      <c r="A614" s="345"/>
      <c r="B614" s="418" t="s">
        <v>1020</v>
      </c>
      <c r="C614" s="418" t="s">
        <v>704</v>
      </c>
      <c r="D614" s="418">
        <v>0</v>
      </c>
      <c r="E614" s="418" t="s">
        <v>17</v>
      </c>
      <c r="F614" s="419">
        <v>274280.40000000002</v>
      </c>
      <c r="G614" s="418">
        <v>0</v>
      </c>
      <c r="H614" s="419">
        <v>274280.40000000002</v>
      </c>
      <c r="I614" s="418" t="s">
        <v>17</v>
      </c>
    </row>
    <row r="615" spans="1:9">
      <c r="A615" s="345"/>
      <c r="B615" s="418" t="s">
        <v>1021</v>
      </c>
      <c r="C615" s="418" t="s">
        <v>1022</v>
      </c>
      <c r="D615" s="418">
        <v>0</v>
      </c>
      <c r="E615" s="418" t="s">
        <v>17</v>
      </c>
      <c r="F615" s="419">
        <v>2830415.58</v>
      </c>
      <c r="G615" s="418">
        <v>0</v>
      </c>
      <c r="H615" s="419">
        <v>2830415.58</v>
      </c>
      <c r="I615" s="418" t="s">
        <v>17</v>
      </c>
    </row>
    <row r="616" spans="1:9">
      <c r="A616" s="345"/>
      <c r="B616" s="418" t="s">
        <v>1023</v>
      </c>
      <c r="C616" s="418" t="s">
        <v>583</v>
      </c>
      <c r="D616" s="418">
        <v>0</v>
      </c>
      <c r="E616" s="418" t="s">
        <v>17</v>
      </c>
      <c r="F616" s="419">
        <v>553329.93999999994</v>
      </c>
      <c r="G616" s="418">
        <v>0</v>
      </c>
      <c r="H616" s="419">
        <v>553329.93999999994</v>
      </c>
      <c r="I616" s="418" t="s">
        <v>17</v>
      </c>
    </row>
    <row r="617" spans="1:9">
      <c r="A617" s="345"/>
      <c r="B617" s="418" t="s">
        <v>1024</v>
      </c>
      <c r="C617" s="418" t="s">
        <v>704</v>
      </c>
      <c r="D617" s="418">
        <v>0</v>
      </c>
      <c r="E617" s="418" t="s">
        <v>17</v>
      </c>
      <c r="F617" s="419">
        <v>2274621.64</v>
      </c>
      <c r="G617" s="418">
        <v>0</v>
      </c>
      <c r="H617" s="419">
        <v>2274621.64</v>
      </c>
      <c r="I617" s="418" t="s">
        <v>17</v>
      </c>
    </row>
    <row r="618" spans="1:9">
      <c r="A618" s="345"/>
      <c r="B618" s="418" t="s">
        <v>1025</v>
      </c>
      <c r="C618" s="418" t="s">
        <v>655</v>
      </c>
      <c r="D618" s="418">
        <v>0</v>
      </c>
      <c r="E618" s="418" t="s">
        <v>17</v>
      </c>
      <c r="F618" s="419">
        <v>2464</v>
      </c>
      <c r="G618" s="418">
        <v>0</v>
      </c>
      <c r="H618" s="419">
        <v>2464</v>
      </c>
      <c r="I618" s="418" t="s">
        <v>17</v>
      </c>
    </row>
    <row r="619" spans="1:9">
      <c r="A619" s="345"/>
      <c r="B619" s="418" t="s">
        <v>1026</v>
      </c>
      <c r="C619" s="418" t="s">
        <v>1027</v>
      </c>
      <c r="D619" s="418">
        <v>0</v>
      </c>
      <c r="E619" s="418" t="s">
        <v>17</v>
      </c>
      <c r="F619" s="419">
        <v>234905.01</v>
      </c>
      <c r="G619" s="418">
        <v>0</v>
      </c>
      <c r="H619" s="419">
        <v>234905.01</v>
      </c>
      <c r="I619" s="418" t="s">
        <v>17</v>
      </c>
    </row>
    <row r="620" spans="1:9">
      <c r="A620" s="345"/>
      <c r="B620" s="418" t="s">
        <v>1028</v>
      </c>
      <c r="C620" s="418" t="s">
        <v>583</v>
      </c>
      <c r="D620" s="418">
        <v>0</v>
      </c>
      <c r="E620" s="418" t="s">
        <v>17</v>
      </c>
      <c r="F620" s="419">
        <v>201998.84</v>
      </c>
      <c r="G620" s="418">
        <v>0</v>
      </c>
      <c r="H620" s="419">
        <v>201998.84</v>
      </c>
      <c r="I620" s="418" t="s">
        <v>17</v>
      </c>
    </row>
    <row r="621" spans="1:9">
      <c r="A621" s="345"/>
      <c r="B621" s="418" t="s">
        <v>1029</v>
      </c>
      <c r="C621" s="418" t="s">
        <v>704</v>
      </c>
      <c r="D621" s="418">
        <v>0</v>
      </c>
      <c r="E621" s="418" t="s">
        <v>17</v>
      </c>
      <c r="F621" s="419">
        <v>31622.400000000001</v>
      </c>
      <c r="G621" s="418">
        <v>0</v>
      </c>
      <c r="H621" s="419">
        <v>31622.400000000001</v>
      </c>
      <c r="I621" s="418" t="s">
        <v>17</v>
      </c>
    </row>
    <row r="622" spans="1:9">
      <c r="A622" s="345"/>
      <c r="B622" s="418" t="s">
        <v>1030</v>
      </c>
      <c r="C622" s="418" t="s">
        <v>695</v>
      </c>
      <c r="D622" s="418">
        <v>0</v>
      </c>
      <c r="E622" s="418" t="s">
        <v>17</v>
      </c>
      <c r="F622" s="419">
        <v>1283.77</v>
      </c>
      <c r="G622" s="418">
        <v>0</v>
      </c>
      <c r="H622" s="419">
        <v>1283.77</v>
      </c>
      <c r="I622" s="418" t="s">
        <v>17</v>
      </c>
    </row>
    <row r="623" spans="1:9">
      <c r="A623" s="345"/>
      <c r="B623" s="418" t="s">
        <v>1031</v>
      </c>
      <c r="C623" s="418" t="s">
        <v>1032</v>
      </c>
      <c r="D623" s="418">
        <v>0</v>
      </c>
      <c r="E623" s="418" t="s">
        <v>17</v>
      </c>
      <c r="F623" s="419">
        <v>35331621.539999999</v>
      </c>
      <c r="G623" s="418">
        <v>0</v>
      </c>
      <c r="H623" s="419">
        <v>35331621.539999999</v>
      </c>
      <c r="I623" s="418" t="s">
        <v>17</v>
      </c>
    </row>
    <row r="624" spans="1:9">
      <c r="A624" s="345"/>
      <c r="B624" s="418" t="s">
        <v>1033</v>
      </c>
      <c r="C624" s="418" t="s">
        <v>1034</v>
      </c>
      <c r="D624" s="418">
        <v>0</v>
      </c>
      <c r="E624" s="418" t="s">
        <v>17</v>
      </c>
      <c r="F624" s="419">
        <v>22282972.02</v>
      </c>
      <c r="G624" s="418">
        <v>0</v>
      </c>
      <c r="H624" s="419">
        <v>22282972.02</v>
      </c>
      <c r="I624" s="418" t="s">
        <v>17</v>
      </c>
    </row>
    <row r="625" spans="1:9">
      <c r="A625" s="345"/>
      <c r="B625" s="418" t="s">
        <v>1035</v>
      </c>
      <c r="C625" s="418" t="s">
        <v>583</v>
      </c>
      <c r="D625" s="418">
        <v>0</v>
      </c>
      <c r="E625" s="418" t="s">
        <v>17</v>
      </c>
      <c r="F625" s="419">
        <v>92800</v>
      </c>
      <c r="G625" s="418">
        <v>0</v>
      </c>
      <c r="H625" s="419">
        <v>92800</v>
      </c>
      <c r="I625" s="418" t="s">
        <v>17</v>
      </c>
    </row>
    <row r="626" spans="1:9">
      <c r="A626" s="345"/>
      <c r="B626" s="418" t="s">
        <v>1036</v>
      </c>
      <c r="C626" s="418" t="s">
        <v>704</v>
      </c>
      <c r="D626" s="418">
        <v>0</v>
      </c>
      <c r="E626" s="418" t="s">
        <v>17</v>
      </c>
      <c r="F626" s="419">
        <v>22190172.02</v>
      </c>
      <c r="G626" s="418">
        <v>0</v>
      </c>
      <c r="H626" s="419">
        <v>22190172.02</v>
      </c>
      <c r="I626" s="418" t="s">
        <v>17</v>
      </c>
    </row>
    <row r="627" spans="1:9">
      <c r="A627" s="345"/>
      <c r="B627" s="418" t="s">
        <v>1037</v>
      </c>
      <c r="C627" s="418" t="s">
        <v>1038</v>
      </c>
      <c r="D627" s="418">
        <v>0</v>
      </c>
      <c r="E627" s="418" t="s">
        <v>17</v>
      </c>
      <c r="F627" s="419">
        <v>6705213.3899999997</v>
      </c>
      <c r="G627" s="418">
        <v>0</v>
      </c>
      <c r="H627" s="419">
        <v>6705213.3899999997</v>
      </c>
      <c r="I627" s="418" t="s">
        <v>17</v>
      </c>
    </row>
    <row r="628" spans="1:9">
      <c r="A628" s="345"/>
      <c r="B628" s="418" t="s">
        <v>1039</v>
      </c>
      <c r="C628" s="418" t="s">
        <v>583</v>
      </c>
      <c r="D628" s="418">
        <v>0</v>
      </c>
      <c r="E628" s="418" t="s">
        <v>17</v>
      </c>
      <c r="F628" s="419">
        <v>14384</v>
      </c>
      <c r="G628" s="418">
        <v>0</v>
      </c>
      <c r="H628" s="419">
        <v>14384</v>
      </c>
      <c r="I628" s="418" t="s">
        <v>17</v>
      </c>
    </row>
    <row r="629" spans="1:9">
      <c r="A629" s="345"/>
      <c r="B629" s="418" t="s">
        <v>1040</v>
      </c>
      <c r="C629" s="418" t="s">
        <v>704</v>
      </c>
      <c r="D629" s="418">
        <v>0</v>
      </c>
      <c r="E629" s="418" t="s">
        <v>17</v>
      </c>
      <c r="F629" s="419">
        <v>6304060.4299999997</v>
      </c>
      <c r="G629" s="418">
        <v>0</v>
      </c>
      <c r="H629" s="419">
        <v>6304060.4299999997</v>
      </c>
      <c r="I629" s="418" t="s">
        <v>17</v>
      </c>
    </row>
    <row r="630" spans="1:9">
      <c r="A630" s="345"/>
      <c r="B630" s="418" t="s">
        <v>1041</v>
      </c>
      <c r="C630" s="418" t="s">
        <v>1042</v>
      </c>
      <c r="D630" s="418">
        <v>0</v>
      </c>
      <c r="E630" s="418" t="s">
        <v>17</v>
      </c>
      <c r="F630" s="419">
        <v>2900</v>
      </c>
      <c r="G630" s="418">
        <v>0</v>
      </c>
      <c r="H630" s="419">
        <v>2900</v>
      </c>
      <c r="I630" s="418" t="s">
        <v>17</v>
      </c>
    </row>
    <row r="631" spans="1:9">
      <c r="A631" s="345"/>
      <c r="B631" s="418" t="s">
        <v>1043</v>
      </c>
      <c r="C631" s="418" t="s">
        <v>1044</v>
      </c>
      <c r="D631" s="418">
        <v>0</v>
      </c>
      <c r="E631" s="418" t="s">
        <v>17</v>
      </c>
      <c r="F631" s="419">
        <v>4640</v>
      </c>
      <c r="G631" s="418">
        <v>0</v>
      </c>
      <c r="H631" s="419">
        <v>4640</v>
      </c>
      <c r="I631" s="418" t="s">
        <v>17</v>
      </c>
    </row>
    <row r="632" spans="1:9">
      <c r="A632" s="345"/>
      <c r="B632" s="418" t="s">
        <v>1045</v>
      </c>
      <c r="C632" s="418" t="s">
        <v>655</v>
      </c>
      <c r="D632" s="418">
        <v>0</v>
      </c>
      <c r="E632" s="418" t="s">
        <v>17</v>
      </c>
      <c r="F632" s="419">
        <v>31036.07</v>
      </c>
      <c r="G632" s="418">
        <v>0</v>
      </c>
      <c r="H632" s="419">
        <v>31036.07</v>
      </c>
      <c r="I632" s="418" t="s">
        <v>17</v>
      </c>
    </row>
    <row r="633" spans="1:9">
      <c r="A633" s="345"/>
      <c r="B633" s="418" t="s">
        <v>1046</v>
      </c>
      <c r="C633" s="418" t="s">
        <v>661</v>
      </c>
      <c r="D633" s="418">
        <v>0</v>
      </c>
      <c r="E633" s="418" t="s">
        <v>17</v>
      </c>
      <c r="F633" s="419">
        <v>21954.75</v>
      </c>
      <c r="G633" s="418">
        <v>0</v>
      </c>
      <c r="H633" s="419">
        <v>21954.75</v>
      </c>
      <c r="I633" s="418" t="s">
        <v>17</v>
      </c>
    </row>
    <row r="634" spans="1:9">
      <c r="A634" s="345"/>
      <c r="B634" s="418" t="s">
        <v>1047</v>
      </c>
      <c r="C634" s="418" t="s">
        <v>1048</v>
      </c>
      <c r="D634" s="418">
        <v>0</v>
      </c>
      <c r="E634" s="418" t="s">
        <v>17</v>
      </c>
      <c r="F634" s="419">
        <v>98882</v>
      </c>
      <c r="G634" s="418">
        <v>0</v>
      </c>
      <c r="H634" s="419">
        <v>98882</v>
      </c>
      <c r="I634" s="418" t="s">
        <v>17</v>
      </c>
    </row>
    <row r="635" spans="1:9">
      <c r="A635" s="345"/>
      <c r="B635" s="418" t="s">
        <v>1049</v>
      </c>
      <c r="C635" s="418" t="s">
        <v>667</v>
      </c>
      <c r="D635" s="418">
        <v>0</v>
      </c>
      <c r="E635" s="418" t="s">
        <v>17</v>
      </c>
      <c r="F635" s="419">
        <v>4213.34</v>
      </c>
      <c r="G635" s="418">
        <v>0</v>
      </c>
      <c r="H635" s="419">
        <v>4213.34</v>
      </c>
      <c r="I635" s="418" t="s">
        <v>17</v>
      </c>
    </row>
    <row r="636" spans="1:9">
      <c r="A636" s="345"/>
      <c r="B636" s="418" t="s">
        <v>1050</v>
      </c>
      <c r="C636" s="418" t="s">
        <v>669</v>
      </c>
      <c r="D636" s="418">
        <v>0</v>
      </c>
      <c r="E636" s="418" t="s">
        <v>17</v>
      </c>
      <c r="F636" s="419">
        <v>48480</v>
      </c>
      <c r="G636" s="418">
        <v>0</v>
      </c>
      <c r="H636" s="419">
        <v>48480</v>
      </c>
      <c r="I636" s="418" t="s">
        <v>17</v>
      </c>
    </row>
    <row r="637" spans="1:9">
      <c r="A637" s="345"/>
      <c r="B637" s="418" t="s">
        <v>1051</v>
      </c>
      <c r="C637" s="418" t="s">
        <v>675</v>
      </c>
      <c r="D637" s="418">
        <v>0</v>
      </c>
      <c r="E637" s="418" t="s">
        <v>17</v>
      </c>
      <c r="F637" s="419">
        <v>13456</v>
      </c>
      <c r="G637" s="418">
        <v>0</v>
      </c>
      <c r="H637" s="419">
        <v>13456</v>
      </c>
      <c r="I637" s="418" t="s">
        <v>17</v>
      </c>
    </row>
    <row r="638" spans="1:9">
      <c r="A638" s="345"/>
      <c r="B638" s="418" t="s">
        <v>1052</v>
      </c>
      <c r="C638" s="418" t="s">
        <v>677</v>
      </c>
      <c r="D638" s="418">
        <v>0</v>
      </c>
      <c r="E638" s="418" t="s">
        <v>17</v>
      </c>
      <c r="F638" s="419">
        <v>5220</v>
      </c>
      <c r="G638" s="418">
        <v>0</v>
      </c>
      <c r="H638" s="419">
        <v>5220</v>
      </c>
      <c r="I638" s="418" t="s">
        <v>17</v>
      </c>
    </row>
    <row r="639" spans="1:9">
      <c r="A639" s="345"/>
      <c r="B639" s="418" t="s">
        <v>1053</v>
      </c>
      <c r="C639" s="418" t="s">
        <v>679</v>
      </c>
      <c r="D639" s="418">
        <v>0</v>
      </c>
      <c r="E639" s="418" t="s">
        <v>17</v>
      </c>
      <c r="F639" s="419">
        <v>14000</v>
      </c>
      <c r="G639" s="418">
        <v>0</v>
      </c>
      <c r="H639" s="419">
        <v>14000</v>
      </c>
      <c r="I639" s="418" t="s">
        <v>17</v>
      </c>
    </row>
    <row r="640" spans="1:9">
      <c r="A640" s="345"/>
      <c r="B640" s="418" t="s">
        <v>1054</v>
      </c>
      <c r="C640" s="418" t="s">
        <v>681</v>
      </c>
      <c r="D640" s="418">
        <v>0</v>
      </c>
      <c r="E640" s="418" t="s">
        <v>17</v>
      </c>
      <c r="F640" s="419">
        <v>11600</v>
      </c>
      <c r="G640" s="418">
        <v>0</v>
      </c>
      <c r="H640" s="419">
        <v>11600</v>
      </c>
      <c r="I640" s="418" t="s">
        <v>17</v>
      </c>
    </row>
    <row r="641" spans="1:9">
      <c r="A641" s="345"/>
      <c r="B641" s="418" t="s">
        <v>1055</v>
      </c>
      <c r="C641" s="418" t="s">
        <v>695</v>
      </c>
      <c r="D641" s="418">
        <v>0</v>
      </c>
      <c r="E641" s="418" t="s">
        <v>17</v>
      </c>
      <c r="F641" s="419">
        <v>130386.8</v>
      </c>
      <c r="G641" s="418">
        <v>0</v>
      </c>
      <c r="H641" s="419">
        <v>130386.8</v>
      </c>
      <c r="I641" s="418" t="s">
        <v>17</v>
      </c>
    </row>
    <row r="642" spans="1:9">
      <c r="A642" s="345"/>
      <c r="B642" s="418" t="s">
        <v>1056</v>
      </c>
      <c r="C642" s="418" t="s">
        <v>1057</v>
      </c>
      <c r="D642" s="418">
        <v>0</v>
      </c>
      <c r="E642" s="418" t="s">
        <v>17</v>
      </c>
      <c r="F642" s="419">
        <v>164740.92000000001</v>
      </c>
      <c r="G642" s="418">
        <v>0</v>
      </c>
      <c r="H642" s="419">
        <v>164740.92000000001</v>
      </c>
      <c r="I642" s="418" t="s">
        <v>17</v>
      </c>
    </row>
    <row r="643" spans="1:9">
      <c r="A643" s="345"/>
      <c r="B643" s="418" t="s">
        <v>1058</v>
      </c>
      <c r="C643" s="418" t="s">
        <v>704</v>
      </c>
      <c r="D643" s="418">
        <v>0</v>
      </c>
      <c r="E643" s="418" t="s">
        <v>17</v>
      </c>
      <c r="F643" s="419">
        <v>164740.92000000001</v>
      </c>
      <c r="G643" s="418">
        <v>0</v>
      </c>
      <c r="H643" s="419">
        <v>164740.92000000001</v>
      </c>
      <c r="I643" s="418" t="s">
        <v>17</v>
      </c>
    </row>
    <row r="644" spans="1:9">
      <c r="A644" s="345"/>
      <c r="B644" s="418" t="s">
        <v>1059</v>
      </c>
      <c r="C644" s="418" t="s">
        <v>1060</v>
      </c>
      <c r="D644" s="418">
        <v>0</v>
      </c>
      <c r="E644" s="418" t="s">
        <v>17</v>
      </c>
      <c r="F644" s="419">
        <v>3233882.8</v>
      </c>
      <c r="G644" s="418">
        <v>0</v>
      </c>
      <c r="H644" s="419">
        <v>3233882.8</v>
      </c>
      <c r="I644" s="418" t="s">
        <v>17</v>
      </c>
    </row>
    <row r="645" spans="1:9">
      <c r="A645" s="345"/>
      <c r="B645" s="418" t="s">
        <v>1061</v>
      </c>
      <c r="C645" s="418" t="s">
        <v>704</v>
      </c>
      <c r="D645" s="418">
        <v>0</v>
      </c>
      <c r="E645" s="418" t="s">
        <v>17</v>
      </c>
      <c r="F645" s="419">
        <v>874764</v>
      </c>
      <c r="G645" s="418">
        <v>0</v>
      </c>
      <c r="H645" s="419">
        <v>874764</v>
      </c>
      <c r="I645" s="418" t="s">
        <v>17</v>
      </c>
    </row>
    <row r="646" spans="1:9">
      <c r="A646" s="345"/>
      <c r="B646" s="418" t="s">
        <v>1062</v>
      </c>
      <c r="C646" s="418" t="s">
        <v>1063</v>
      </c>
      <c r="D646" s="418">
        <v>0</v>
      </c>
      <c r="E646" s="418" t="s">
        <v>17</v>
      </c>
      <c r="F646" s="419">
        <v>153816</v>
      </c>
      <c r="G646" s="418">
        <v>0</v>
      </c>
      <c r="H646" s="419">
        <v>153816</v>
      </c>
      <c r="I646" s="418" t="s">
        <v>17</v>
      </c>
    </row>
    <row r="647" spans="1:9">
      <c r="A647" s="345"/>
      <c r="B647" s="418" t="s">
        <v>1064</v>
      </c>
      <c r="C647" s="418" t="s">
        <v>649</v>
      </c>
      <c r="D647" s="418">
        <v>0</v>
      </c>
      <c r="E647" s="418" t="s">
        <v>17</v>
      </c>
      <c r="F647" s="419">
        <v>84912</v>
      </c>
      <c r="G647" s="418">
        <v>0</v>
      </c>
      <c r="H647" s="419">
        <v>84912</v>
      </c>
      <c r="I647" s="418" t="s">
        <v>17</v>
      </c>
    </row>
    <row r="648" spans="1:9">
      <c r="A648" s="345"/>
      <c r="B648" s="418" t="s">
        <v>1065</v>
      </c>
      <c r="C648" s="418" t="s">
        <v>721</v>
      </c>
      <c r="D648" s="418">
        <v>0</v>
      </c>
      <c r="E648" s="418" t="s">
        <v>17</v>
      </c>
      <c r="F648" s="419">
        <v>70470</v>
      </c>
      <c r="G648" s="418">
        <v>0</v>
      </c>
      <c r="H648" s="419">
        <v>70470</v>
      </c>
      <c r="I648" s="418" t="s">
        <v>17</v>
      </c>
    </row>
    <row r="649" spans="1:9">
      <c r="A649" s="345"/>
      <c r="B649" s="418" t="s">
        <v>1066</v>
      </c>
      <c r="C649" s="418" t="s">
        <v>1067</v>
      </c>
      <c r="D649" s="418">
        <v>0</v>
      </c>
      <c r="E649" s="418" t="s">
        <v>17</v>
      </c>
      <c r="F649" s="419">
        <v>50112</v>
      </c>
      <c r="G649" s="418">
        <v>0</v>
      </c>
      <c r="H649" s="419">
        <v>50112</v>
      </c>
      <c r="I649" s="418" t="s">
        <v>17</v>
      </c>
    </row>
    <row r="650" spans="1:9">
      <c r="A650" s="345"/>
      <c r="B650" s="418" t="s">
        <v>1068</v>
      </c>
      <c r="C650" s="418" t="s">
        <v>655</v>
      </c>
      <c r="D650" s="418">
        <v>0</v>
      </c>
      <c r="E650" s="418" t="s">
        <v>17</v>
      </c>
      <c r="F650" s="419">
        <v>197640</v>
      </c>
      <c r="G650" s="418">
        <v>0</v>
      </c>
      <c r="H650" s="419">
        <v>197640</v>
      </c>
      <c r="I650" s="418" t="s">
        <v>17</v>
      </c>
    </row>
    <row r="651" spans="1:9">
      <c r="A651" s="345"/>
      <c r="B651" s="418" t="s">
        <v>1069</v>
      </c>
      <c r="C651" s="418" t="s">
        <v>657</v>
      </c>
      <c r="D651" s="418">
        <v>0</v>
      </c>
      <c r="E651" s="418" t="s">
        <v>17</v>
      </c>
      <c r="F651" s="419">
        <v>88508</v>
      </c>
      <c r="G651" s="418">
        <v>0</v>
      </c>
      <c r="H651" s="419">
        <v>88508</v>
      </c>
      <c r="I651" s="418" t="s">
        <v>17</v>
      </c>
    </row>
    <row r="652" spans="1:9">
      <c r="A652" s="345"/>
      <c r="B652" s="418" t="s">
        <v>1070</v>
      </c>
      <c r="C652" s="418" t="s">
        <v>732</v>
      </c>
      <c r="D652" s="418">
        <v>0</v>
      </c>
      <c r="E652" s="418" t="s">
        <v>17</v>
      </c>
      <c r="F652" s="419">
        <v>93496</v>
      </c>
      <c r="G652" s="418">
        <v>0</v>
      </c>
      <c r="H652" s="419">
        <v>93496</v>
      </c>
      <c r="I652" s="418" t="s">
        <v>17</v>
      </c>
    </row>
    <row r="653" spans="1:9">
      <c r="A653" s="345"/>
      <c r="B653" s="418" t="s">
        <v>1071</v>
      </c>
      <c r="C653" s="418" t="s">
        <v>1072</v>
      </c>
      <c r="D653" s="418">
        <v>0</v>
      </c>
      <c r="E653" s="418" t="s">
        <v>17</v>
      </c>
      <c r="F653" s="419">
        <v>90712</v>
      </c>
      <c r="G653" s="418">
        <v>0</v>
      </c>
      <c r="H653" s="419">
        <v>90712</v>
      </c>
      <c r="I653" s="418" t="s">
        <v>17</v>
      </c>
    </row>
    <row r="654" spans="1:9">
      <c r="A654" s="345"/>
      <c r="B654" s="418" t="s">
        <v>1073</v>
      </c>
      <c r="C654" s="418" t="s">
        <v>1074</v>
      </c>
      <c r="D654" s="418">
        <v>0</v>
      </c>
      <c r="E654" s="418" t="s">
        <v>17</v>
      </c>
      <c r="F654" s="419">
        <v>99064</v>
      </c>
      <c r="G654" s="418">
        <v>0</v>
      </c>
      <c r="H654" s="419">
        <v>99064</v>
      </c>
      <c r="I654" s="418" t="s">
        <v>17</v>
      </c>
    </row>
    <row r="655" spans="1:9">
      <c r="A655" s="345"/>
      <c r="B655" s="418" t="s">
        <v>1075</v>
      </c>
      <c r="C655" s="418" t="s">
        <v>665</v>
      </c>
      <c r="D655" s="418">
        <v>0</v>
      </c>
      <c r="E655" s="418" t="s">
        <v>17</v>
      </c>
      <c r="F655" s="419">
        <v>93960</v>
      </c>
      <c r="G655" s="418">
        <v>0</v>
      </c>
      <c r="H655" s="419">
        <v>93960</v>
      </c>
      <c r="I655" s="418" t="s">
        <v>17</v>
      </c>
    </row>
    <row r="656" spans="1:9">
      <c r="A656" s="345"/>
      <c r="B656" s="418" t="s">
        <v>1076</v>
      </c>
      <c r="C656" s="418" t="s">
        <v>1077</v>
      </c>
      <c r="D656" s="418">
        <v>0</v>
      </c>
      <c r="E656" s="418" t="s">
        <v>17</v>
      </c>
      <c r="F656" s="419">
        <v>89853.6</v>
      </c>
      <c r="G656" s="418">
        <v>0</v>
      </c>
      <c r="H656" s="419">
        <v>89853.6</v>
      </c>
      <c r="I656" s="418" t="s">
        <v>17</v>
      </c>
    </row>
    <row r="657" spans="1:9">
      <c r="A657" s="345"/>
      <c r="B657" s="418" t="s">
        <v>1078</v>
      </c>
      <c r="C657" s="418" t="s">
        <v>869</v>
      </c>
      <c r="D657" s="418">
        <v>0</v>
      </c>
      <c r="E657" s="418" t="s">
        <v>17</v>
      </c>
      <c r="F657" s="419">
        <v>104400</v>
      </c>
      <c r="G657" s="418">
        <v>0</v>
      </c>
      <c r="H657" s="419">
        <v>104400</v>
      </c>
      <c r="I657" s="418" t="s">
        <v>17</v>
      </c>
    </row>
    <row r="658" spans="1:9">
      <c r="A658" s="345"/>
      <c r="B658" s="418" t="s">
        <v>1079</v>
      </c>
      <c r="C658" s="418" t="s">
        <v>1080</v>
      </c>
      <c r="D658" s="418">
        <v>0</v>
      </c>
      <c r="E658" s="418" t="s">
        <v>17</v>
      </c>
      <c r="F658" s="419">
        <v>138968</v>
      </c>
      <c r="G658" s="418">
        <v>0</v>
      </c>
      <c r="H658" s="419">
        <v>138968</v>
      </c>
      <c r="I658" s="418" t="s">
        <v>17</v>
      </c>
    </row>
    <row r="659" spans="1:9">
      <c r="A659" s="345"/>
      <c r="B659" s="418" t="s">
        <v>1081</v>
      </c>
      <c r="C659" s="418" t="s">
        <v>947</v>
      </c>
      <c r="D659" s="418">
        <v>0</v>
      </c>
      <c r="E659" s="418" t="s">
        <v>17</v>
      </c>
      <c r="F659" s="419">
        <v>95468</v>
      </c>
      <c r="G659" s="418">
        <v>0</v>
      </c>
      <c r="H659" s="419">
        <v>95468</v>
      </c>
      <c r="I659" s="418" t="s">
        <v>17</v>
      </c>
    </row>
    <row r="660" spans="1:9">
      <c r="A660" s="345"/>
      <c r="B660" s="418" t="s">
        <v>1082</v>
      </c>
      <c r="C660" s="418" t="s">
        <v>675</v>
      </c>
      <c r="D660" s="418">
        <v>0</v>
      </c>
      <c r="E660" s="418" t="s">
        <v>17</v>
      </c>
      <c r="F660" s="419">
        <v>146972</v>
      </c>
      <c r="G660" s="418">
        <v>0</v>
      </c>
      <c r="H660" s="419">
        <v>146972</v>
      </c>
      <c r="I660" s="418" t="s">
        <v>17</v>
      </c>
    </row>
    <row r="661" spans="1:9">
      <c r="A661" s="345"/>
      <c r="B661" s="418" t="s">
        <v>1083</v>
      </c>
      <c r="C661" s="418" t="s">
        <v>1084</v>
      </c>
      <c r="D661" s="418">
        <v>0</v>
      </c>
      <c r="E661" s="418" t="s">
        <v>17</v>
      </c>
      <c r="F661" s="419">
        <v>94250</v>
      </c>
      <c r="G661" s="418">
        <v>0</v>
      </c>
      <c r="H661" s="419">
        <v>94250</v>
      </c>
      <c r="I661" s="418" t="s">
        <v>17</v>
      </c>
    </row>
    <row r="662" spans="1:9">
      <c r="A662" s="345"/>
      <c r="B662" s="418" t="s">
        <v>1085</v>
      </c>
      <c r="C662" s="418" t="s">
        <v>679</v>
      </c>
      <c r="D662" s="418">
        <v>0</v>
      </c>
      <c r="E662" s="418" t="s">
        <v>17</v>
      </c>
      <c r="F662" s="419">
        <v>148016</v>
      </c>
      <c r="G662" s="418">
        <v>0</v>
      </c>
      <c r="H662" s="419">
        <v>148016</v>
      </c>
      <c r="I662" s="418" t="s">
        <v>17</v>
      </c>
    </row>
    <row r="663" spans="1:9">
      <c r="A663" s="345"/>
      <c r="B663" s="418" t="s">
        <v>1086</v>
      </c>
      <c r="C663" s="418" t="s">
        <v>681</v>
      </c>
      <c r="D663" s="418">
        <v>0</v>
      </c>
      <c r="E663" s="418" t="s">
        <v>17</v>
      </c>
      <c r="F663" s="419">
        <v>176378</v>
      </c>
      <c r="G663" s="418">
        <v>0</v>
      </c>
      <c r="H663" s="419">
        <v>176378</v>
      </c>
      <c r="I663" s="418" t="s">
        <v>17</v>
      </c>
    </row>
    <row r="664" spans="1:9">
      <c r="A664" s="345"/>
      <c r="B664" s="418" t="s">
        <v>1087</v>
      </c>
      <c r="C664" s="418" t="s">
        <v>713</v>
      </c>
      <c r="D664" s="418">
        <v>0</v>
      </c>
      <c r="E664" s="418" t="s">
        <v>17</v>
      </c>
      <c r="F664" s="419">
        <v>172260</v>
      </c>
      <c r="G664" s="418">
        <v>0</v>
      </c>
      <c r="H664" s="419">
        <v>172260</v>
      </c>
      <c r="I664" s="418" t="s">
        <v>17</v>
      </c>
    </row>
    <row r="665" spans="1:9">
      <c r="A665" s="345"/>
      <c r="B665" s="418" t="s">
        <v>1088</v>
      </c>
      <c r="C665" s="418" t="s">
        <v>715</v>
      </c>
      <c r="D665" s="418">
        <v>0</v>
      </c>
      <c r="E665" s="418" t="s">
        <v>17</v>
      </c>
      <c r="F665" s="419">
        <v>117948.8</v>
      </c>
      <c r="G665" s="418">
        <v>0</v>
      </c>
      <c r="H665" s="419">
        <v>117948.8</v>
      </c>
      <c r="I665" s="418" t="s">
        <v>17</v>
      </c>
    </row>
    <row r="666" spans="1:9">
      <c r="A666" s="345"/>
      <c r="B666" s="418" t="s">
        <v>1089</v>
      </c>
      <c r="C666" s="418" t="s">
        <v>689</v>
      </c>
      <c r="D666" s="418">
        <v>0</v>
      </c>
      <c r="E666" s="418" t="s">
        <v>17</v>
      </c>
      <c r="F666" s="419">
        <v>14560</v>
      </c>
      <c r="G666" s="418">
        <v>0</v>
      </c>
      <c r="H666" s="419">
        <v>14560</v>
      </c>
      <c r="I666" s="418" t="s">
        <v>17</v>
      </c>
    </row>
    <row r="667" spans="1:9">
      <c r="A667" s="345"/>
      <c r="B667" s="418" t="s">
        <v>1090</v>
      </c>
      <c r="C667" s="418" t="s">
        <v>695</v>
      </c>
      <c r="D667" s="418">
        <v>0</v>
      </c>
      <c r="E667" s="418" t="s">
        <v>17</v>
      </c>
      <c r="F667" s="419">
        <v>37354.400000000001</v>
      </c>
      <c r="G667" s="418">
        <v>0</v>
      </c>
      <c r="H667" s="419">
        <v>37354.400000000001</v>
      </c>
      <c r="I667" s="418" t="s">
        <v>17</v>
      </c>
    </row>
    <row r="668" spans="1:9">
      <c r="A668" s="345"/>
      <c r="B668" s="418" t="s">
        <v>1091</v>
      </c>
      <c r="C668" s="418" t="s">
        <v>1092</v>
      </c>
      <c r="D668" s="418">
        <v>0</v>
      </c>
      <c r="E668" s="418" t="s">
        <v>17</v>
      </c>
      <c r="F668" s="419">
        <v>879967.81</v>
      </c>
      <c r="G668" s="418">
        <v>0</v>
      </c>
      <c r="H668" s="419">
        <v>879967.81</v>
      </c>
      <c r="I668" s="418" t="s">
        <v>17</v>
      </c>
    </row>
    <row r="669" spans="1:9">
      <c r="A669" s="345"/>
      <c r="B669" s="418" t="s">
        <v>1093</v>
      </c>
      <c r="C669" s="418" t="s">
        <v>704</v>
      </c>
      <c r="D669" s="418">
        <v>0</v>
      </c>
      <c r="E669" s="418" t="s">
        <v>17</v>
      </c>
      <c r="F669" s="419">
        <v>879213.81</v>
      </c>
      <c r="G669" s="418">
        <v>0</v>
      </c>
      <c r="H669" s="419">
        <v>879213.81</v>
      </c>
      <c r="I669" s="418" t="s">
        <v>17</v>
      </c>
    </row>
    <row r="670" spans="1:9">
      <c r="A670" s="345"/>
      <c r="B670" s="418" t="s">
        <v>1094</v>
      </c>
      <c r="C670" s="418" t="s">
        <v>695</v>
      </c>
      <c r="D670" s="418">
        <v>0</v>
      </c>
      <c r="E670" s="418" t="s">
        <v>17</v>
      </c>
      <c r="F670" s="418">
        <v>754</v>
      </c>
      <c r="G670" s="418">
        <v>0</v>
      </c>
      <c r="H670" s="418">
        <v>754</v>
      </c>
      <c r="I670" s="418" t="s">
        <v>17</v>
      </c>
    </row>
    <row r="671" spans="1:9">
      <c r="A671" s="345"/>
      <c r="B671" s="418" t="s">
        <v>1095</v>
      </c>
      <c r="C671" s="418" t="s">
        <v>1096</v>
      </c>
      <c r="D671" s="418">
        <v>0</v>
      </c>
      <c r="E671" s="418" t="s">
        <v>17</v>
      </c>
      <c r="F671" s="419">
        <v>2064844.6</v>
      </c>
      <c r="G671" s="418">
        <v>0</v>
      </c>
      <c r="H671" s="419">
        <v>2064844.6</v>
      </c>
      <c r="I671" s="418" t="s">
        <v>17</v>
      </c>
    </row>
    <row r="672" spans="1:9">
      <c r="A672" s="345"/>
      <c r="B672" s="418" t="s">
        <v>1097</v>
      </c>
      <c r="C672" s="418" t="s">
        <v>583</v>
      </c>
      <c r="D672" s="418">
        <v>0</v>
      </c>
      <c r="E672" s="418" t="s">
        <v>17</v>
      </c>
      <c r="F672" s="419">
        <v>10837</v>
      </c>
      <c r="G672" s="418">
        <v>0</v>
      </c>
      <c r="H672" s="419">
        <v>10837</v>
      </c>
      <c r="I672" s="418" t="s">
        <v>17</v>
      </c>
    </row>
    <row r="673" spans="1:9">
      <c r="A673" s="345"/>
      <c r="B673" s="418" t="s">
        <v>1098</v>
      </c>
      <c r="C673" s="418" t="s">
        <v>704</v>
      </c>
      <c r="D673" s="418">
        <v>0</v>
      </c>
      <c r="E673" s="418" t="s">
        <v>17</v>
      </c>
      <c r="F673" s="419">
        <v>2054007.6</v>
      </c>
      <c r="G673" s="418">
        <v>0</v>
      </c>
      <c r="H673" s="419">
        <v>2054007.6</v>
      </c>
      <c r="I673" s="418" t="s">
        <v>17</v>
      </c>
    </row>
    <row r="674" spans="1:9">
      <c r="A674" s="345"/>
      <c r="B674" s="418" t="s">
        <v>1099</v>
      </c>
      <c r="C674" s="418" t="s">
        <v>1100</v>
      </c>
      <c r="D674" s="418">
        <v>0</v>
      </c>
      <c r="E674" s="418" t="s">
        <v>17</v>
      </c>
      <c r="F674" s="419">
        <v>112406091.19</v>
      </c>
      <c r="G674" s="418">
        <v>0</v>
      </c>
      <c r="H674" s="419">
        <v>112406091.19</v>
      </c>
      <c r="I674" s="418" t="s">
        <v>17</v>
      </c>
    </row>
    <row r="675" spans="1:9">
      <c r="A675" s="345"/>
      <c r="B675" s="418" t="s">
        <v>1101</v>
      </c>
      <c r="C675" s="418" t="s">
        <v>1102</v>
      </c>
      <c r="D675" s="418">
        <v>0</v>
      </c>
      <c r="E675" s="418" t="s">
        <v>17</v>
      </c>
      <c r="F675" s="419">
        <v>2437137.15</v>
      </c>
      <c r="G675" s="418">
        <v>0</v>
      </c>
      <c r="H675" s="419">
        <v>2437137.15</v>
      </c>
      <c r="I675" s="418" t="s">
        <v>17</v>
      </c>
    </row>
    <row r="676" spans="1:9">
      <c r="A676" s="345"/>
      <c r="B676" s="418" t="s">
        <v>1103</v>
      </c>
      <c r="C676" s="418" t="s">
        <v>583</v>
      </c>
      <c r="D676" s="418">
        <v>0</v>
      </c>
      <c r="E676" s="418" t="s">
        <v>17</v>
      </c>
      <c r="F676" s="419">
        <v>105212</v>
      </c>
      <c r="G676" s="418">
        <v>0</v>
      </c>
      <c r="H676" s="419">
        <v>105212</v>
      </c>
      <c r="I676" s="418" t="s">
        <v>17</v>
      </c>
    </row>
    <row r="677" spans="1:9">
      <c r="A677" s="345"/>
      <c r="B677" s="418" t="s">
        <v>1104</v>
      </c>
      <c r="C677" s="418" t="s">
        <v>704</v>
      </c>
      <c r="D677" s="418">
        <v>0</v>
      </c>
      <c r="E677" s="418" t="s">
        <v>17</v>
      </c>
      <c r="F677" s="419">
        <v>2331925.15</v>
      </c>
      <c r="G677" s="418">
        <v>0</v>
      </c>
      <c r="H677" s="419">
        <v>2331925.15</v>
      </c>
      <c r="I677" s="418" t="s">
        <v>17</v>
      </c>
    </row>
    <row r="678" spans="1:9">
      <c r="A678" s="345"/>
      <c r="B678" s="418" t="s">
        <v>1105</v>
      </c>
      <c r="C678" s="418" t="s">
        <v>1106</v>
      </c>
      <c r="D678" s="418">
        <v>0</v>
      </c>
      <c r="E678" s="418" t="s">
        <v>17</v>
      </c>
      <c r="F678" s="419">
        <v>1529137.59</v>
      </c>
      <c r="G678" s="418">
        <v>0</v>
      </c>
      <c r="H678" s="419">
        <v>1529137.59</v>
      </c>
      <c r="I678" s="418" t="s">
        <v>17</v>
      </c>
    </row>
    <row r="679" spans="1:9">
      <c r="A679" s="345"/>
      <c r="B679" s="418" t="s">
        <v>1107</v>
      </c>
      <c r="C679" s="418" t="s">
        <v>704</v>
      </c>
      <c r="D679" s="418">
        <v>0</v>
      </c>
      <c r="E679" s="418" t="s">
        <v>17</v>
      </c>
      <c r="F679" s="419">
        <v>1529137.59</v>
      </c>
      <c r="G679" s="418">
        <v>0</v>
      </c>
      <c r="H679" s="419">
        <v>1529137.59</v>
      </c>
      <c r="I679" s="418" t="s">
        <v>17</v>
      </c>
    </row>
    <row r="680" spans="1:9">
      <c r="A680" s="345"/>
      <c r="B680" s="418" t="s">
        <v>1108</v>
      </c>
      <c r="C680" s="418" t="s">
        <v>1109</v>
      </c>
      <c r="D680" s="418">
        <v>0</v>
      </c>
      <c r="E680" s="418" t="s">
        <v>17</v>
      </c>
      <c r="F680" s="419">
        <v>348776.36</v>
      </c>
      <c r="G680" s="418">
        <v>0</v>
      </c>
      <c r="H680" s="419">
        <v>348776.36</v>
      </c>
      <c r="I680" s="418" t="s">
        <v>17</v>
      </c>
    </row>
    <row r="681" spans="1:9">
      <c r="A681" s="345"/>
      <c r="B681" s="418" t="s">
        <v>1110</v>
      </c>
      <c r="C681" s="418" t="s">
        <v>704</v>
      </c>
      <c r="D681" s="418">
        <v>0</v>
      </c>
      <c r="E681" s="418" t="s">
        <v>17</v>
      </c>
      <c r="F681" s="419">
        <v>348776.36</v>
      </c>
      <c r="G681" s="418">
        <v>0</v>
      </c>
      <c r="H681" s="419">
        <v>348776.36</v>
      </c>
      <c r="I681" s="418" t="s">
        <v>17</v>
      </c>
    </row>
    <row r="682" spans="1:9">
      <c r="A682" s="345"/>
      <c r="B682" s="418" t="s">
        <v>1111</v>
      </c>
      <c r="C682" s="418" t="s">
        <v>1112</v>
      </c>
      <c r="D682" s="418">
        <v>0</v>
      </c>
      <c r="E682" s="418" t="s">
        <v>17</v>
      </c>
      <c r="F682" s="419">
        <v>407222.75</v>
      </c>
      <c r="G682" s="418">
        <v>0</v>
      </c>
      <c r="H682" s="419">
        <v>407222.75</v>
      </c>
      <c r="I682" s="418" t="s">
        <v>17</v>
      </c>
    </row>
    <row r="683" spans="1:9">
      <c r="A683" s="345"/>
      <c r="B683" s="418" t="s">
        <v>1113</v>
      </c>
      <c r="C683" s="418" t="s">
        <v>704</v>
      </c>
      <c r="D683" s="418">
        <v>0</v>
      </c>
      <c r="E683" s="418" t="s">
        <v>17</v>
      </c>
      <c r="F683" s="419">
        <v>407222.75</v>
      </c>
      <c r="G683" s="418">
        <v>0</v>
      </c>
      <c r="H683" s="419">
        <v>407222.75</v>
      </c>
      <c r="I683" s="418" t="s">
        <v>17</v>
      </c>
    </row>
    <row r="684" spans="1:9">
      <c r="A684" s="345"/>
      <c r="B684" s="418" t="s">
        <v>1114</v>
      </c>
      <c r="C684" s="418" t="s">
        <v>1115</v>
      </c>
      <c r="D684" s="418">
        <v>0</v>
      </c>
      <c r="E684" s="418" t="s">
        <v>17</v>
      </c>
      <c r="F684" s="419">
        <v>85425119.409999996</v>
      </c>
      <c r="G684" s="418">
        <v>0</v>
      </c>
      <c r="H684" s="419">
        <v>85425119.409999996</v>
      </c>
      <c r="I684" s="418" t="s">
        <v>17</v>
      </c>
    </row>
    <row r="685" spans="1:9">
      <c r="A685" s="345"/>
      <c r="B685" s="418" t="s">
        <v>1116</v>
      </c>
      <c r="C685" s="418" t="s">
        <v>704</v>
      </c>
      <c r="D685" s="418">
        <v>0</v>
      </c>
      <c r="E685" s="418" t="s">
        <v>17</v>
      </c>
      <c r="F685" s="419">
        <v>85424979.420000002</v>
      </c>
      <c r="G685" s="418">
        <v>0</v>
      </c>
      <c r="H685" s="419">
        <v>85424979.420000002</v>
      </c>
      <c r="I685" s="418" t="s">
        <v>17</v>
      </c>
    </row>
    <row r="686" spans="1:9">
      <c r="A686" s="345"/>
      <c r="B686" s="418" t="s">
        <v>1117</v>
      </c>
      <c r="C686" s="418" t="s">
        <v>657</v>
      </c>
      <c r="D686" s="418">
        <v>0</v>
      </c>
      <c r="E686" s="418" t="s">
        <v>17</v>
      </c>
      <c r="F686" s="418">
        <v>139.99</v>
      </c>
      <c r="G686" s="418">
        <v>0</v>
      </c>
      <c r="H686" s="418">
        <v>139.99</v>
      </c>
      <c r="I686" s="418" t="s">
        <v>17</v>
      </c>
    </row>
    <row r="687" spans="1:9">
      <c r="A687" s="345"/>
      <c r="B687" s="418" t="s">
        <v>1118</v>
      </c>
      <c r="C687" s="418" t="s">
        <v>1119</v>
      </c>
      <c r="D687" s="418">
        <v>0</v>
      </c>
      <c r="E687" s="418" t="s">
        <v>17</v>
      </c>
      <c r="F687" s="419">
        <v>10561525.26</v>
      </c>
      <c r="G687" s="418">
        <v>0</v>
      </c>
      <c r="H687" s="419">
        <v>10561525.26</v>
      </c>
      <c r="I687" s="418" t="s">
        <v>17</v>
      </c>
    </row>
    <row r="688" spans="1:9">
      <c r="A688" s="345"/>
      <c r="B688" s="418" t="s">
        <v>1120</v>
      </c>
      <c r="C688" s="418" t="s">
        <v>1121</v>
      </c>
      <c r="D688" s="418">
        <v>0</v>
      </c>
      <c r="E688" s="418" t="s">
        <v>17</v>
      </c>
      <c r="F688" s="419">
        <v>25752</v>
      </c>
      <c r="G688" s="418">
        <v>0</v>
      </c>
      <c r="H688" s="419">
        <v>25752</v>
      </c>
      <c r="I688" s="418" t="s">
        <v>17</v>
      </c>
    </row>
    <row r="689" spans="1:9">
      <c r="A689" s="345"/>
      <c r="B689" s="418" t="s">
        <v>1122</v>
      </c>
      <c r="C689" s="418" t="s">
        <v>704</v>
      </c>
      <c r="D689" s="418">
        <v>0</v>
      </c>
      <c r="E689" s="418" t="s">
        <v>17</v>
      </c>
      <c r="F689" s="419">
        <v>10527225.5</v>
      </c>
      <c r="G689" s="418">
        <v>0</v>
      </c>
      <c r="H689" s="419">
        <v>10527225.5</v>
      </c>
      <c r="I689" s="418" t="s">
        <v>17</v>
      </c>
    </row>
    <row r="690" spans="1:9">
      <c r="A690" s="345"/>
      <c r="B690" s="418" t="s">
        <v>1123</v>
      </c>
      <c r="C690" s="418" t="s">
        <v>803</v>
      </c>
      <c r="D690" s="418">
        <v>0</v>
      </c>
      <c r="E690" s="418" t="s">
        <v>17</v>
      </c>
      <c r="F690" s="418">
        <v>478.67</v>
      </c>
      <c r="G690" s="418">
        <v>0</v>
      </c>
      <c r="H690" s="418">
        <v>478.67</v>
      </c>
      <c r="I690" s="418" t="s">
        <v>17</v>
      </c>
    </row>
    <row r="691" spans="1:9">
      <c r="A691" s="345"/>
      <c r="B691" s="418" t="s">
        <v>1124</v>
      </c>
      <c r="C691" s="418" t="s">
        <v>655</v>
      </c>
      <c r="D691" s="418">
        <v>0</v>
      </c>
      <c r="E691" s="418" t="s">
        <v>17</v>
      </c>
      <c r="F691" s="419">
        <v>3248</v>
      </c>
      <c r="G691" s="418">
        <v>0</v>
      </c>
      <c r="H691" s="419">
        <v>3248</v>
      </c>
      <c r="I691" s="418" t="s">
        <v>17</v>
      </c>
    </row>
    <row r="692" spans="1:9">
      <c r="A692" s="345"/>
      <c r="B692" s="418" t="s">
        <v>1125</v>
      </c>
      <c r="C692" s="418" t="s">
        <v>657</v>
      </c>
      <c r="D692" s="418">
        <v>0</v>
      </c>
      <c r="E692" s="418" t="s">
        <v>17</v>
      </c>
      <c r="F692" s="418">
        <v>92.8</v>
      </c>
      <c r="G692" s="418">
        <v>0</v>
      </c>
      <c r="H692" s="418">
        <v>92.8</v>
      </c>
      <c r="I692" s="418" t="s">
        <v>17</v>
      </c>
    </row>
    <row r="693" spans="1:9">
      <c r="A693" s="345"/>
      <c r="B693" s="418" t="s">
        <v>1126</v>
      </c>
      <c r="C693" s="418" t="s">
        <v>732</v>
      </c>
      <c r="D693" s="418">
        <v>0</v>
      </c>
      <c r="E693" s="418" t="s">
        <v>17</v>
      </c>
      <c r="F693" s="418">
        <v>375</v>
      </c>
      <c r="G693" s="418">
        <v>0</v>
      </c>
      <c r="H693" s="418">
        <v>375</v>
      </c>
      <c r="I693" s="418" t="s">
        <v>17</v>
      </c>
    </row>
    <row r="694" spans="1:9">
      <c r="A694" s="345"/>
      <c r="B694" s="418" t="s">
        <v>1127</v>
      </c>
      <c r="C694" s="418" t="s">
        <v>665</v>
      </c>
      <c r="D694" s="418">
        <v>0</v>
      </c>
      <c r="E694" s="418" t="s">
        <v>17</v>
      </c>
      <c r="F694" s="419">
        <v>2041.6</v>
      </c>
      <c r="G694" s="418">
        <v>0</v>
      </c>
      <c r="H694" s="419">
        <v>2041.6</v>
      </c>
      <c r="I694" s="418" t="s">
        <v>17</v>
      </c>
    </row>
    <row r="695" spans="1:9">
      <c r="A695" s="345"/>
      <c r="B695" s="418" t="s">
        <v>1128</v>
      </c>
      <c r="C695" s="418" t="s">
        <v>667</v>
      </c>
      <c r="D695" s="418">
        <v>0</v>
      </c>
      <c r="E695" s="418" t="s">
        <v>17</v>
      </c>
      <c r="F695" s="419">
        <v>1961.23</v>
      </c>
      <c r="G695" s="418">
        <v>0</v>
      </c>
      <c r="H695" s="419">
        <v>1961.23</v>
      </c>
      <c r="I695" s="418" t="s">
        <v>17</v>
      </c>
    </row>
    <row r="696" spans="1:9">
      <c r="A696" s="345"/>
      <c r="B696" s="418" t="s">
        <v>1129</v>
      </c>
      <c r="C696" s="418" t="s">
        <v>671</v>
      </c>
      <c r="D696" s="418">
        <v>0</v>
      </c>
      <c r="E696" s="418" t="s">
        <v>17</v>
      </c>
      <c r="F696" s="418">
        <v>350.46</v>
      </c>
      <c r="G696" s="418">
        <v>0</v>
      </c>
      <c r="H696" s="418">
        <v>350.46</v>
      </c>
      <c r="I696" s="418" t="s">
        <v>17</v>
      </c>
    </row>
    <row r="697" spans="1:9">
      <c r="A697" s="345"/>
      <c r="B697" s="418" t="s">
        <v>1130</v>
      </c>
      <c r="C697" s="418" t="s">
        <v>1131</v>
      </c>
      <c r="D697" s="418">
        <v>0</v>
      </c>
      <c r="E697" s="418" t="s">
        <v>17</v>
      </c>
      <c r="F697" s="419">
        <v>809173.05</v>
      </c>
      <c r="G697" s="418">
        <v>0</v>
      </c>
      <c r="H697" s="419">
        <v>809173.05</v>
      </c>
      <c r="I697" s="418" t="s">
        <v>17</v>
      </c>
    </row>
    <row r="698" spans="1:9">
      <c r="A698" s="345"/>
      <c r="B698" s="418" t="s">
        <v>1132</v>
      </c>
      <c r="C698" s="418" t="s">
        <v>583</v>
      </c>
      <c r="D698" s="418">
        <v>0</v>
      </c>
      <c r="E698" s="418" t="s">
        <v>17</v>
      </c>
      <c r="F698" s="419">
        <v>19200</v>
      </c>
      <c r="G698" s="418">
        <v>0</v>
      </c>
      <c r="H698" s="419">
        <v>19200</v>
      </c>
      <c r="I698" s="418" t="s">
        <v>17</v>
      </c>
    </row>
    <row r="699" spans="1:9">
      <c r="A699" s="345"/>
      <c r="B699" s="418" t="s">
        <v>1133</v>
      </c>
      <c r="C699" s="418" t="s">
        <v>704</v>
      </c>
      <c r="D699" s="418">
        <v>0</v>
      </c>
      <c r="E699" s="418" t="s">
        <v>17</v>
      </c>
      <c r="F699" s="419">
        <v>789973.05</v>
      </c>
      <c r="G699" s="418">
        <v>0</v>
      </c>
      <c r="H699" s="419">
        <v>789973.05</v>
      </c>
      <c r="I699" s="418" t="s">
        <v>17</v>
      </c>
    </row>
    <row r="700" spans="1:9">
      <c r="A700" s="345"/>
      <c r="B700" s="418" t="s">
        <v>1134</v>
      </c>
      <c r="C700" s="418" t="s">
        <v>1135</v>
      </c>
      <c r="D700" s="418">
        <v>0</v>
      </c>
      <c r="E700" s="418" t="s">
        <v>17</v>
      </c>
      <c r="F700" s="419">
        <v>10566428.51</v>
      </c>
      <c r="G700" s="418">
        <v>0</v>
      </c>
      <c r="H700" s="419">
        <v>10566428.51</v>
      </c>
      <c r="I700" s="418" t="s">
        <v>17</v>
      </c>
    </row>
    <row r="701" spans="1:9">
      <c r="A701" s="345"/>
      <c r="B701" s="418" t="s">
        <v>1136</v>
      </c>
      <c r="C701" s="418" t="s">
        <v>583</v>
      </c>
      <c r="D701" s="418">
        <v>0</v>
      </c>
      <c r="E701" s="418" t="s">
        <v>17</v>
      </c>
      <c r="F701" s="419">
        <v>473744</v>
      </c>
      <c r="G701" s="418">
        <v>0</v>
      </c>
      <c r="H701" s="419">
        <v>473744</v>
      </c>
      <c r="I701" s="418" t="s">
        <v>17</v>
      </c>
    </row>
    <row r="702" spans="1:9">
      <c r="A702" s="345"/>
      <c r="B702" s="418" t="s">
        <v>1137</v>
      </c>
      <c r="C702" s="418" t="s">
        <v>704</v>
      </c>
      <c r="D702" s="418">
        <v>0</v>
      </c>
      <c r="E702" s="418" t="s">
        <v>17</v>
      </c>
      <c r="F702" s="419">
        <v>10091124.51</v>
      </c>
      <c r="G702" s="418">
        <v>0</v>
      </c>
      <c r="H702" s="419">
        <v>10091124.51</v>
      </c>
      <c r="I702" s="418" t="s">
        <v>17</v>
      </c>
    </row>
    <row r="703" spans="1:9">
      <c r="A703" s="345"/>
      <c r="B703" s="418" t="s">
        <v>1138</v>
      </c>
      <c r="C703" s="418" t="s">
        <v>661</v>
      </c>
      <c r="D703" s="418">
        <v>0</v>
      </c>
      <c r="E703" s="418" t="s">
        <v>17</v>
      </c>
      <c r="F703" s="419">
        <v>1560</v>
      </c>
      <c r="G703" s="418">
        <v>0</v>
      </c>
      <c r="H703" s="419">
        <v>1560</v>
      </c>
      <c r="I703" s="418" t="s">
        <v>17</v>
      </c>
    </row>
    <row r="704" spans="1:9">
      <c r="A704" s="345"/>
      <c r="B704" s="418" t="s">
        <v>1139</v>
      </c>
      <c r="C704" s="418" t="s">
        <v>1140</v>
      </c>
      <c r="D704" s="418">
        <v>0</v>
      </c>
      <c r="E704" s="418" t="s">
        <v>17</v>
      </c>
      <c r="F704" s="419">
        <v>321571.11</v>
      </c>
      <c r="G704" s="418">
        <v>0</v>
      </c>
      <c r="H704" s="419">
        <v>321571.11</v>
      </c>
      <c r="I704" s="418" t="s">
        <v>17</v>
      </c>
    </row>
    <row r="705" spans="1:9">
      <c r="A705" s="345"/>
      <c r="B705" s="418" t="s">
        <v>1141</v>
      </c>
      <c r="C705" s="418" t="s">
        <v>704</v>
      </c>
      <c r="D705" s="418">
        <v>0</v>
      </c>
      <c r="E705" s="418" t="s">
        <v>17</v>
      </c>
      <c r="F705" s="419">
        <v>321571.11</v>
      </c>
      <c r="G705" s="418">
        <v>0</v>
      </c>
      <c r="H705" s="419">
        <v>321571.11</v>
      </c>
      <c r="I705" s="418" t="s">
        <v>17</v>
      </c>
    </row>
    <row r="706" spans="1:9">
      <c r="A706" s="345"/>
      <c r="B706" s="418" t="s">
        <v>1142</v>
      </c>
      <c r="C706" s="418" t="s">
        <v>1143</v>
      </c>
      <c r="D706" s="418">
        <v>0</v>
      </c>
      <c r="E706" s="418" t="s">
        <v>17</v>
      </c>
      <c r="F706" s="419">
        <v>3715002.72</v>
      </c>
      <c r="G706" s="418">
        <v>102.83</v>
      </c>
      <c r="H706" s="419">
        <v>3714899.89</v>
      </c>
      <c r="I706" s="418" t="s">
        <v>17</v>
      </c>
    </row>
    <row r="707" spans="1:9">
      <c r="A707" s="345"/>
      <c r="B707" s="418" t="s">
        <v>1144</v>
      </c>
      <c r="C707" s="418" t="s">
        <v>1145</v>
      </c>
      <c r="D707" s="418">
        <v>0</v>
      </c>
      <c r="E707" s="418" t="s">
        <v>17</v>
      </c>
      <c r="F707" s="419">
        <v>705335.52</v>
      </c>
      <c r="G707" s="418">
        <v>102.83</v>
      </c>
      <c r="H707" s="419">
        <v>705232.69</v>
      </c>
      <c r="I707" s="418" t="s">
        <v>17</v>
      </c>
    </row>
    <row r="708" spans="1:9">
      <c r="A708" s="345"/>
      <c r="B708" s="418" t="s">
        <v>1146</v>
      </c>
      <c r="C708" s="418" t="s">
        <v>583</v>
      </c>
      <c r="D708" s="418">
        <v>0</v>
      </c>
      <c r="E708" s="418" t="s">
        <v>17</v>
      </c>
      <c r="F708" s="419">
        <v>233678.07999999999</v>
      </c>
      <c r="G708" s="418">
        <v>102.66</v>
      </c>
      <c r="H708" s="419">
        <v>233575.42</v>
      </c>
      <c r="I708" s="418" t="s">
        <v>17</v>
      </c>
    </row>
    <row r="709" spans="1:9">
      <c r="A709" s="345"/>
      <c r="B709" s="418" t="s">
        <v>1147</v>
      </c>
      <c r="C709" s="418" t="s">
        <v>704</v>
      </c>
      <c r="D709" s="418">
        <v>0</v>
      </c>
      <c r="E709" s="418" t="s">
        <v>17</v>
      </c>
      <c r="F709" s="419">
        <v>471657.44</v>
      </c>
      <c r="G709" s="418">
        <v>0.17</v>
      </c>
      <c r="H709" s="419">
        <v>471657.27</v>
      </c>
      <c r="I709" s="418" t="s">
        <v>17</v>
      </c>
    </row>
    <row r="710" spans="1:9">
      <c r="A710" s="345"/>
      <c r="B710" s="418" t="s">
        <v>1148</v>
      </c>
      <c r="C710" s="418" t="s">
        <v>1149</v>
      </c>
      <c r="D710" s="418">
        <v>0</v>
      </c>
      <c r="E710" s="418" t="s">
        <v>17</v>
      </c>
      <c r="F710" s="419">
        <v>2417538.7400000002</v>
      </c>
      <c r="G710" s="418">
        <v>0</v>
      </c>
      <c r="H710" s="419">
        <v>2417538.7400000002</v>
      </c>
      <c r="I710" s="418" t="s">
        <v>17</v>
      </c>
    </row>
    <row r="711" spans="1:9">
      <c r="A711" s="345"/>
      <c r="B711" s="418" t="s">
        <v>1150</v>
      </c>
      <c r="C711" s="418" t="s">
        <v>583</v>
      </c>
      <c r="D711" s="418">
        <v>0</v>
      </c>
      <c r="E711" s="418" t="s">
        <v>17</v>
      </c>
      <c r="F711" s="419">
        <v>68658.33</v>
      </c>
      <c r="G711" s="418">
        <v>0</v>
      </c>
      <c r="H711" s="419">
        <v>68658.33</v>
      </c>
      <c r="I711" s="418" t="s">
        <v>17</v>
      </c>
    </row>
    <row r="712" spans="1:9">
      <c r="A712" s="345"/>
      <c r="B712" s="418" t="s">
        <v>1151</v>
      </c>
      <c r="C712" s="418" t="s">
        <v>573</v>
      </c>
      <c r="D712" s="418">
        <v>0</v>
      </c>
      <c r="E712" s="418" t="s">
        <v>17</v>
      </c>
      <c r="F712" s="419">
        <v>2348880.41</v>
      </c>
      <c r="G712" s="418">
        <v>0</v>
      </c>
      <c r="H712" s="419">
        <v>2348880.41</v>
      </c>
      <c r="I712" s="418" t="s">
        <v>17</v>
      </c>
    </row>
    <row r="713" spans="1:9">
      <c r="A713" s="345"/>
      <c r="B713" s="418" t="s">
        <v>1152</v>
      </c>
      <c r="C713" s="418" t="s">
        <v>1153</v>
      </c>
      <c r="D713" s="418">
        <v>0</v>
      </c>
      <c r="E713" s="418" t="s">
        <v>17</v>
      </c>
      <c r="F713" s="418">
        <v>315.86</v>
      </c>
      <c r="G713" s="418">
        <v>0</v>
      </c>
      <c r="H713" s="418">
        <v>315.86</v>
      </c>
      <c r="I713" s="418" t="s">
        <v>17</v>
      </c>
    </row>
    <row r="714" spans="1:9">
      <c r="A714" s="345"/>
      <c r="B714" s="418" t="s">
        <v>1154</v>
      </c>
      <c r="C714" s="418" t="s">
        <v>704</v>
      </c>
      <c r="D714" s="418">
        <v>0</v>
      </c>
      <c r="E714" s="418" t="s">
        <v>17</v>
      </c>
      <c r="F714" s="418">
        <v>315.86</v>
      </c>
      <c r="G714" s="418">
        <v>0</v>
      </c>
      <c r="H714" s="418">
        <v>315.86</v>
      </c>
      <c r="I714" s="418" t="s">
        <v>17</v>
      </c>
    </row>
    <row r="715" spans="1:9">
      <c r="A715" s="345"/>
      <c r="B715" s="418" t="s">
        <v>1155</v>
      </c>
      <c r="C715" s="418" t="s">
        <v>1156</v>
      </c>
      <c r="D715" s="418">
        <v>0</v>
      </c>
      <c r="E715" s="418" t="s">
        <v>17</v>
      </c>
      <c r="F715" s="419">
        <v>384404.6</v>
      </c>
      <c r="G715" s="418">
        <v>0</v>
      </c>
      <c r="H715" s="419">
        <v>384404.6</v>
      </c>
      <c r="I715" s="418" t="s">
        <v>17</v>
      </c>
    </row>
    <row r="716" spans="1:9">
      <c r="A716" s="345"/>
      <c r="B716" s="418" t="s">
        <v>1157</v>
      </c>
      <c r="C716" s="418" t="s">
        <v>573</v>
      </c>
      <c r="D716" s="418">
        <v>0</v>
      </c>
      <c r="E716" s="418" t="s">
        <v>17</v>
      </c>
      <c r="F716" s="419">
        <v>384404.6</v>
      </c>
      <c r="G716" s="418">
        <v>0</v>
      </c>
      <c r="H716" s="419">
        <v>384404.6</v>
      </c>
      <c r="I716" s="418" t="s">
        <v>17</v>
      </c>
    </row>
    <row r="717" spans="1:9">
      <c r="A717" s="345"/>
      <c r="B717" s="418" t="s">
        <v>1158</v>
      </c>
      <c r="C717" s="418" t="s">
        <v>1159</v>
      </c>
      <c r="D717" s="418">
        <v>0</v>
      </c>
      <c r="E717" s="418" t="s">
        <v>17</v>
      </c>
      <c r="F717" s="419">
        <v>207408</v>
      </c>
      <c r="G717" s="418">
        <v>0</v>
      </c>
      <c r="H717" s="419">
        <v>207408</v>
      </c>
      <c r="I717" s="418" t="s">
        <v>17</v>
      </c>
    </row>
    <row r="718" spans="1:9">
      <c r="A718" s="345"/>
      <c r="B718" s="418" t="s">
        <v>1160</v>
      </c>
      <c r="C718" s="418" t="s">
        <v>573</v>
      </c>
      <c r="D718" s="418">
        <v>0</v>
      </c>
      <c r="E718" s="418" t="s">
        <v>17</v>
      </c>
      <c r="F718" s="419">
        <v>207408</v>
      </c>
      <c r="G718" s="418">
        <v>0</v>
      </c>
      <c r="H718" s="419">
        <v>207408</v>
      </c>
      <c r="I718" s="418" t="s">
        <v>17</v>
      </c>
    </row>
    <row r="719" spans="1:9">
      <c r="A719" s="345"/>
      <c r="B719" s="418" t="s">
        <v>1161</v>
      </c>
      <c r="C719" s="418" t="s">
        <v>1162</v>
      </c>
      <c r="D719" s="418">
        <v>0</v>
      </c>
      <c r="E719" s="418" t="s">
        <v>17</v>
      </c>
      <c r="F719" s="419">
        <v>26155354.059999999</v>
      </c>
      <c r="G719" s="418">
        <v>0</v>
      </c>
      <c r="H719" s="419">
        <v>26155354.059999999</v>
      </c>
      <c r="I719" s="418" t="s">
        <v>17</v>
      </c>
    </row>
    <row r="720" spans="1:9">
      <c r="A720" s="345"/>
      <c r="B720" s="418" t="s">
        <v>1163</v>
      </c>
      <c r="C720" s="418" t="s">
        <v>1164</v>
      </c>
      <c r="D720" s="418">
        <v>0</v>
      </c>
      <c r="E720" s="418" t="s">
        <v>17</v>
      </c>
      <c r="F720" s="419">
        <v>16115205.34</v>
      </c>
      <c r="G720" s="418">
        <v>0</v>
      </c>
      <c r="H720" s="419">
        <v>16115205.34</v>
      </c>
      <c r="I720" s="418" t="s">
        <v>17</v>
      </c>
    </row>
    <row r="721" spans="1:9">
      <c r="A721" s="345"/>
      <c r="B721" s="418" t="s">
        <v>1165</v>
      </c>
      <c r="C721" s="418" t="s">
        <v>583</v>
      </c>
      <c r="D721" s="418">
        <v>0</v>
      </c>
      <c r="E721" s="418" t="s">
        <v>17</v>
      </c>
      <c r="F721" s="419">
        <v>182617.73</v>
      </c>
      <c r="G721" s="418">
        <v>0</v>
      </c>
      <c r="H721" s="419">
        <v>182617.73</v>
      </c>
      <c r="I721" s="418" t="s">
        <v>17</v>
      </c>
    </row>
    <row r="722" spans="1:9">
      <c r="A722" s="345"/>
      <c r="B722" s="418" t="s">
        <v>1166</v>
      </c>
      <c r="C722" s="418" t="s">
        <v>704</v>
      </c>
      <c r="D722" s="418">
        <v>0</v>
      </c>
      <c r="E722" s="418" t="s">
        <v>17</v>
      </c>
      <c r="F722" s="419">
        <v>15560669.27</v>
      </c>
      <c r="G722" s="418">
        <v>0</v>
      </c>
      <c r="H722" s="419">
        <v>15560669.27</v>
      </c>
      <c r="I722" s="418" t="s">
        <v>17</v>
      </c>
    </row>
    <row r="723" spans="1:9">
      <c r="A723" s="345"/>
      <c r="B723" s="418" t="s">
        <v>1167</v>
      </c>
      <c r="C723" s="418" t="s">
        <v>1042</v>
      </c>
      <c r="D723" s="418">
        <v>0</v>
      </c>
      <c r="E723" s="418" t="s">
        <v>17</v>
      </c>
      <c r="F723" s="419">
        <v>13870.54</v>
      </c>
      <c r="G723" s="418">
        <v>0</v>
      </c>
      <c r="H723" s="419">
        <v>13870.54</v>
      </c>
      <c r="I723" s="418" t="s">
        <v>17</v>
      </c>
    </row>
    <row r="724" spans="1:9">
      <c r="A724" s="345"/>
      <c r="B724" s="418" t="s">
        <v>1168</v>
      </c>
      <c r="C724" s="418" t="s">
        <v>721</v>
      </c>
      <c r="D724" s="418">
        <v>0</v>
      </c>
      <c r="E724" s="418" t="s">
        <v>17</v>
      </c>
      <c r="F724" s="419">
        <v>1641.08</v>
      </c>
      <c r="G724" s="418">
        <v>0</v>
      </c>
      <c r="H724" s="419">
        <v>1641.08</v>
      </c>
      <c r="I724" s="418" t="s">
        <v>17</v>
      </c>
    </row>
    <row r="725" spans="1:9">
      <c r="A725" s="345"/>
      <c r="B725" s="418" t="s">
        <v>1169</v>
      </c>
      <c r="C725" s="418" t="s">
        <v>1067</v>
      </c>
      <c r="D725" s="418">
        <v>0</v>
      </c>
      <c r="E725" s="418" t="s">
        <v>17</v>
      </c>
      <c r="F725" s="419">
        <v>99500</v>
      </c>
      <c r="G725" s="418">
        <v>0</v>
      </c>
      <c r="H725" s="419">
        <v>99500</v>
      </c>
      <c r="I725" s="418" t="s">
        <v>17</v>
      </c>
    </row>
    <row r="726" spans="1:9">
      <c r="A726" s="345"/>
      <c r="B726" s="418" t="s">
        <v>1170</v>
      </c>
      <c r="C726" s="418" t="s">
        <v>657</v>
      </c>
      <c r="D726" s="418">
        <v>0</v>
      </c>
      <c r="E726" s="418" t="s">
        <v>17</v>
      </c>
      <c r="F726" s="419">
        <v>148120</v>
      </c>
      <c r="G726" s="418">
        <v>0</v>
      </c>
      <c r="H726" s="419">
        <v>148120</v>
      </c>
      <c r="I726" s="418" t="s">
        <v>17</v>
      </c>
    </row>
    <row r="727" spans="1:9">
      <c r="A727" s="345"/>
      <c r="B727" s="418" t="s">
        <v>1171</v>
      </c>
      <c r="C727" s="418" t="s">
        <v>732</v>
      </c>
      <c r="D727" s="418">
        <v>0</v>
      </c>
      <c r="E727" s="418" t="s">
        <v>17</v>
      </c>
      <c r="F727" s="419">
        <v>1150</v>
      </c>
      <c r="G727" s="418">
        <v>0</v>
      </c>
      <c r="H727" s="419">
        <v>1150</v>
      </c>
      <c r="I727" s="418" t="s">
        <v>17</v>
      </c>
    </row>
    <row r="728" spans="1:9">
      <c r="A728" s="345"/>
      <c r="B728" s="418" t="s">
        <v>1172</v>
      </c>
      <c r="C728" s="418" t="s">
        <v>661</v>
      </c>
      <c r="D728" s="418">
        <v>0</v>
      </c>
      <c r="E728" s="418" t="s">
        <v>17</v>
      </c>
      <c r="F728" s="418">
        <v>464</v>
      </c>
      <c r="G728" s="418">
        <v>0</v>
      </c>
      <c r="H728" s="418">
        <v>464</v>
      </c>
      <c r="I728" s="418" t="s">
        <v>17</v>
      </c>
    </row>
    <row r="729" spans="1:9">
      <c r="A729" s="345"/>
      <c r="B729" s="418" t="s">
        <v>1173</v>
      </c>
      <c r="C729" s="418" t="s">
        <v>663</v>
      </c>
      <c r="D729" s="418">
        <v>0</v>
      </c>
      <c r="E729" s="418" t="s">
        <v>17</v>
      </c>
      <c r="F729" s="418">
        <v>406</v>
      </c>
      <c r="G729" s="418">
        <v>0</v>
      </c>
      <c r="H729" s="418">
        <v>406</v>
      </c>
      <c r="I729" s="418" t="s">
        <v>17</v>
      </c>
    </row>
    <row r="730" spans="1:9">
      <c r="A730" s="345"/>
      <c r="B730" s="418" t="s">
        <v>1174</v>
      </c>
      <c r="C730" s="418" t="s">
        <v>665</v>
      </c>
      <c r="D730" s="418">
        <v>0</v>
      </c>
      <c r="E730" s="418" t="s">
        <v>17</v>
      </c>
      <c r="F730" s="419">
        <v>2873.75</v>
      </c>
      <c r="G730" s="418">
        <v>0</v>
      </c>
      <c r="H730" s="419">
        <v>2873.75</v>
      </c>
      <c r="I730" s="418" t="s">
        <v>17</v>
      </c>
    </row>
    <row r="731" spans="1:9">
      <c r="A731" s="345"/>
      <c r="B731" s="418" t="s">
        <v>1175</v>
      </c>
      <c r="C731" s="418" t="s">
        <v>667</v>
      </c>
      <c r="D731" s="418">
        <v>0</v>
      </c>
      <c r="E731" s="418" t="s">
        <v>17</v>
      </c>
      <c r="F731" s="419">
        <v>5576.4</v>
      </c>
      <c r="G731" s="418">
        <v>0</v>
      </c>
      <c r="H731" s="419">
        <v>5576.4</v>
      </c>
      <c r="I731" s="418" t="s">
        <v>17</v>
      </c>
    </row>
    <row r="732" spans="1:9">
      <c r="A732" s="345"/>
      <c r="B732" s="418" t="s">
        <v>1176</v>
      </c>
      <c r="C732" s="418" t="s">
        <v>856</v>
      </c>
      <c r="D732" s="418">
        <v>0</v>
      </c>
      <c r="E732" s="418" t="s">
        <v>17</v>
      </c>
      <c r="F732" s="419">
        <v>3000</v>
      </c>
      <c r="G732" s="418">
        <v>0</v>
      </c>
      <c r="H732" s="419">
        <v>3000</v>
      </c>
      <c r="I732" s="418" t="s">
        <v>17</v>
      </c>
    </row>
    <row r="733" spans="1:9">
      <c r="A733" s="345"/>
      <c r="B733" s="418" t="s">
        <v>1177</v>
      </c>
      <c r="C733" s="418" t="s">
        <v>671</v>
      </c>
      <c r="D733" s="418">
        <v>0</v>
      </c>
      <c r="E733" s="418" t="s">
        <v>17</v>
      </c>
      <c r="F733" s="418">
        <v>754</v>
      </c>
      <c r="G733" s="418">
        <v>0</v>
      </c>
      <c r="H733" s="418">
        <v>754</v>
      </c>
      <c r="I733" s="418" t="s">
        <v>17</v>
      </c>
    </row>
    <row r="734" spans="1:9">
      <c r="A734" s="345"/>
      <c r="B734" s="418" t="s">
        <v>1178</v>
      </c>
      <c r="C734" s="418" t="s">
        <v>673</v>
      </c>
      <c r="D734" s="418">
        <v>0</v>
      </c>
      <c r="E734" s="418" t="s">
        <v>17</v>
      </c>
      <c r="F734" s="419">
        <v>79000</v>
      </c>
      <c r="G734" s="418">
        <v>0</v>
      </c>
      <c r="H734" s="419">
        <v>79000</v>
      </c>
      <c r="I734" s="418" t="s">
        <v>17</v>
      </c>
    </row>
    <row r="735" spans="1:9">
      <c r="A735" s="345"/>
      <c r="B735" s="418" t="s">
        <v>1179</v>
      </c>
      <c r="C735" s="418" t="s">
        <v>679</v>
      </c>
      <c r="D735" s="418">
        <v>0</v>
      </c>
      <c r="E735" s="418" t="s">
        <v>17</v>
      </c>
      <c r="F735" s="419">
        <v>1044</v>
      </c>
      <c r="G735" s="418">
        <v>0</v>
      </c>
      <c r="H735" s="419">
        <v>1044</v>
      </c>
      <c r="I735" s="418" t="s">
        <v>17</v>
      </c>
    </row>
    <row r="736" spans="1:9">
      <c r="A736" s="345"/>
      <c r="B736" s="418" t="s">
        <v>1180</v>
      </c>
      <c r="C736" s="418" t="s">
        <v>681</v>
      </c>
      <c r="D736" s="418">
        <v>0</v>
      </c>
      <c r="E736" s="418" t="s">
        <v>17</v>
      </c>
      <c r="F736" s="419">
        <v>9243.48</v>
      </c>
      <c r="G736" s="418">
        <v>0</v>
      </c>
      <c r="H736" s="419">
        <v>9243.48</v>
      </c>
      <c r="I736" s="418" t="s">
        <v>17</v>
      </c>
    </row>
    <row r="737" spans="1:9">
      <c r="A737" s="345"/>
      <c r="B737" s="418" t="s">
        <v>1181</v>
      </c>
      <c r="C737" s="418" t="s">
        <v>1182</v>
      </c>
      <c r="D737" s="418">
        <v>0</v>
      </c>
      <c r="E737" s="418" t="s">
        <v>17</v>
      </c>
      <c r="F737" s="419">
        <v>1500</v>
      </c>
      <c r="G737" s="418">
        <v>0</v>
      </c>
      <c r="H737" s="419">
        <v>1500</v>
      </c>
      <c r="I737" s="418" t="s">
        <v>17</v>
      </c>
    </row>
    <row r="738" spans="1:9">
      <c r="A738" s="345"/>
      <c r="B738" s="418" t="s">
        <v>1183</v>
      </c>
      <c r="C738" s="418" t="s">
        <v>935</v>
      </c>
      <c r="D738" s="418">
        <v>0</v>
      </c>
      <c r="E738" s="418" t="s">
        <v>17</v>
      </c>
      <c r="F738" s="418">
        <v>612.29</v>
      </c>
      <c r="G738" s="418">
        <v>0</v>
      </c>
      <c r="H738" s="418">
        <v>612.29</v>
      </c>
      <c r="I738" s="418" t="s">
        <v>17</v>
      </c>
    </row>
    <row r="739" spans="1:9">
      <c r="A739" s="345"/>
      <c r="B739" s="418" t="s">
        <v>1184</v>
      </c>
      <c r="C739" s="418" t="s">
        <v>695</v>
      </c>
      <c r="D739" s="418">
        <v>0</v>
      </c>
      <c r="E739" s="418" t="s">
        <v>17</v>
      </c>
      <c r="F739" s="419">
        <v>3162.8</v>
      </c>
      <c r="G739" s="418">
        <v>0</v>
      </c>
      <c r="H739" s="419">
        <v>3162.8</v>
      </c>
      <c r="I739" s="418" t="s">
        <v>17</v>
      </c>
    </row>
    <row r="740" spans="1:9">
      <c r="A740" s="345"/>
      <c r="B740" s="418" t="s">
        <v>1185</v>
      </c>
      <c r="C740" s="418" t="s">
        <v>1186</v>
      </c>
      <c r="D740" s="418">
        <v>0</v>
      </c>
      <c r="E740" s="418" t="s">
        <v>17</v>
      </c>
      <c r="F740" s="419">
        <v>515860.3</v>
      </c>
      <c r="G740" s="418">
        <v>0</v>
      </c>
      <c r="H740" s="419">
        <v>515860.3</v>
      </c>
      <c r="I740" s="418" t="s">
        <v>17</v>
      </c>
    </row>
    <row r="741" spans="1:9">
      <c r="A741" s="345"/>
      <c r="B741" s="418" t="s">
        <v>1187</v>
      </c>
      <c r="C741" s="418" t="s">
        <v>704</v>
      </c>
      <c r="D741" s="418">
        <v>0</v>
      </c>
      <c r="E741" s="418" t="s">
        <v>17</v>
      </c>
      <c r="F741" s="419">
        <v>515860.3</v>
      </c>
      <c r="G741" s="418">
        <v>0</v>
      </c>
      <c r="H741" s="419">
        <v>515860.3</v>
      </c>
      <c r="I741" s="418" t="s">
        <v>17</v>
      </c>
    </row>
    <row r="742" spans="1:9">
      <c r="A742" s="345"/>
      <c r="B742" s="418" t="s">
        <v>1188</v>
      </c>
      <c r="C742" s="418" t="s">
        <v>1189</v>
      </c>
      <c r="D742" s="418">
        <v>0</v>
      </c>
      <c r="E742" s="418" t="s">
        <v>17</v>
      </c>
      <c r="F742" s="419">
        <v>2768950.48</v>
      </c>
      <c r="G742" s="418">
        <v>0</v>
      </c>
      <c r="H742" s="419">
        <v>2768950.48</v>
      </c>
      <c r="I742" s="418" t="s">
        <v>17</v>
      </c>
    </row>
    <row r="743" spans="1:9">
      <c r="A743" s="345"/>
      <c r="B743" s="418" t="s">
        <v>1190</v>
      </c>
      <c r="C743" s="418" t="s">
        <v>704</v>
      </c>
      <c r="D743" s="418">
        <v>0</v>
      </c>
      <c r="E743" s="418" t="s">
        <v>17</v>
      </c>
      <c r="F743" s="419">
        <v>2768950.48</v>
      </c>
      <c r="G743" s="418">
        <v>0</v>
      </c>
      <c r="H743" s="419">
        <v>2768950.48</v>
      </c>
      <c r="I743" s="418" t="s">
        <v>17</v>
      </c>
    </row>
    <row r="744" spans="1:9">
      <c r="A744" s="345"/>
      <c r="B744" s="418" t="s">
        <v>1191</v>
      </c>
      <c r="C744" s="418" t="s">
        <v>1192</v>
      </c>
      <c r="D744" s="418">
        <v>0</v>
      </c>
      <c r="E744" s="418" t="s">
        <v>17</v>
      </c>
      <c r="F744" s="419">
        <v>2320751.04</v>
      </c>
      <c r="G744" s="418">
        <v>0</v>
      </c>
      <c r="H744" s="419">
        <v>2320751.04</v>
      </c>
      <c r="I744" s="418" t="s">
        <v>17</v>
      </c>
    </row>
    <row r="745" spans="1:9">
      <c r="A745" s="345"/>
      <c r="B745" s="418" t="s">
        <v>1193</v>
      </c>
      <c r="C745" s="418" t="s">
        <v>642</v>
      </c>
      <c r="D745" s="418">
        <v>0</v>
      </c>
      <c r="E745" s="418" t="s">
        <v>17</v>
      </c>
      <c r="F745" s="418">
        <v>775.31</v>
      </c>
      <c r="G745" s="418">
        <v>0</v>
      </c>
      <c r="H745" s="418">
        <v>775.31</v>
      </c>
      <c r="I745" s="418" t="s">
        <v>17</v>
      </c>
    </row>
    <row r="746" spans="1:9">
      <c r="A746" s="345"/>
      <c r="B746" s="418" t="s">
        <v>1194</v>
      </c>
      <c r="C746" s="418" t="s">
        <v>583</v>
      </c>
      <c r="D746" s="418">
        <v>0</v>
      </c>
      <c r="E746" s="418" t="s">
        <v>17</v>
      </c>
      <c r="F746" s="419">
        <v>31414.66</v>
      </c>
      <c r="G746" s="418">
        <v>0</v>
      </c>
      <c r="H746" s="419">
        <v>31414.66</v>
      </c>
      <c r="I746" s="418" t="s">
        <v>17</v>
      </c>
    </row>
    <row r="747" spans="1:9">
      <c r="A747" s="345"/>
      <c r="B747" s="418" t="s">
        <v>1195</v>
      </c>
      <c r="C747" s="418" t="s">
        <v>704</v>
      </c>
      <c r="D747" s="418">
        <v>0</v>
      </c>
      <c r="E747" s="418" t="s">
        <v>17</v>
      </c>
      <c r="F747" s="419">
        <v>2279242.89</v>
      </c>
      <c r="G747" s="418">
        <v>0</v>
      </c>
      <c r="H747" s="419">
        <v>2279242.89</v>
      </c>
      <c r="I747" s="418" t="s">
        <v>17</v>
      </c>
    </row>
    <row r="748" spans="1:9">
      <c r="A748" s="345"/>
      <c r="B748" s="418" t="s">
        <v>1196</v>
      </c>
      <c r="C748" s="418" t="s">
        <v>647</v>
      </c>
      <c r="D748" s="418">
        <v>0</v>
      </c>
      <c r="E748" s="418" t="s">
        <v>17</v>
      </c>
      <c r="F748" s="418">
        <v>300</v>
      </c>
      <c r="G748" s="418">
        <v>0</v>
      </c>
      <c r="H748" s="418">
        <v>300</v>
      </c>
      <c r="I748" s="418" t="s">
        <v>17</v>
      </c>
    </row>
    <row r="749" spans="1:9">
      <c r="A749" s="345"/>
      <c r="B749" s="418" t="s">
        <v>1197</v>
      </c>
      <c r="C749" s="418" t="s">
        <v>657</v>
      </c>
      <c r="D749" s="418">
        <v>0</v>
      </c>
      <c r="E749" s="418" t="s">
        <v>17</v>
      </c>
      <c r="F749" s="418">
        <v>613.70000000000005</v>
      </c>
      <c r="G749" s="418">
        <v>0</v>
      </c>
      <c r="H749" s="418">
        <v>613.70000000000005</v>
      </c>
      <c r="I749" s="418" t="s">
        <v>17</v>
      </c>
    </row>
    <row r="750" spans="1:9">
      <c r="A750" s="345"/>
      <c r="B750" s="418" t="s">
        <v>1198</v>
      </c>
      <c r="C750" s="418" t="s">
        <v>671</v>
      </c>
      <c r="D750" s="418">
        <v>0</v>
      </c>
      <c r="E750" s="418" t="s">
        <v>17</v>
      </c>
      <c r="F750" s="418">
        <v>80.33</v>
      </c>
      <c r="G750" s="418">
        <v>0</v>
      </c>
      <c r="H750" s="418">
        <v>80.33</v>
      </c>
      <c r="I750" s="418" t="s">
        <v>17</v>
      </c>
    </row>
    <row r="751" spans="1:9">
      <c r="A751" s="345"/>
      <c r="B751" s="418" t="s">
        <v>1199</v>
      </c>
      <c r="C751" s="418" t="s">
        <v>675</v>
      </c>
      <c r="D751" s="418">
        <v>0</v>
      </c>
      <c r="E751" s="418" t="s">
        <v>17</v>
      </c>
      <c r="F751" s="418">
        <v>270</v>
      </c>
      <c r="G751" s="418">
        <v>0</v>
      </c>
      <c r="H751" s="418">
        <v>270</v>
      </c>
      <c r="I751" s="418" t="s">
        <v>17</v>
      </c>
    </row>
    <row r="752" spans="1:9">
      <c r="A752" s="345"/>
      <c r="B752" s="418" t="s">
        <v>1200</v>
      </c>
      <c r="C752" s="418" t="s">
        <v>679</v>
      </c>
      <c r="D752" s="418">
        <v>0</v>
      </c>
      <c r="E752" s="418" t="s">
        <v>17</v>
      </c>
      <c r="F752" s="419">
        <v>2700</v>
      </c>
      <c r="G752" s="418">
        <v>0</v>
      </c>
      <c r="H752" s="419">
        <v>2700</v>
      </c>
      <c r="I752" s="418" t="s">
        <v>17</v>
      </c>
    </row>
    <row r="753" spans="1:9">
      <c r="A753" s="345"/>
      <c r="B753" s="418" t="s">
        <v>1201</v>
      </c>
      <c r="C753" s="418" t="s">
        <v>693</v>
      </c>
      <c r="D753" s="418">
        <v>0</v>
      </c>
      <c r="E753" s="418" t="s">
        <v>17</v>
      </c>
      <c r="F753" s="419">
        <v>4316.1499999999996</v>
      </c>
      <c r="G753" s="418">
        <v>0</v>
      </c>
      <c r="H753" s="419">
        <v>4316.1499999999996</v>
      </c>
      <c r="I753" s="418" t="s">
        <v>17</v>
      </c>
    </row>
    <row r="754" spans="1:9">
      <c r="A754" s="345"/>
      <c r="B754" s="418" t="s">
        <v>1202</v>
      </c>
      <c r="C754" s="418" t="s">
        <v>695</v>
      </c>
      <c r="D754" s="418">
        <v>0</v>
      </c>
      <c r="E754" s="418" t="s">
        <v>17</v>
      </c>
      <c r="F754" s="419">
        <v>1038</v>
      </c>
      <c r="G754" s="418">
        <v>0</v>
      </c>
      <c r="H754" s="419">
        <v>1038</v>
      </c>
      <c r="I754" s="418" t="s">
        <v>17</v>
      </c>
    </row>
    <row r="755" spans="1:9">
      <c r="A755" s="345"/>
      <c r="B755" s="418" t="s">
        <v>1203</v>
      </c>
      <c r="C755" s="418" t="s">
        <v>1204</v>
      </c>
      <c r="D755" s="418">
        <v>0</v>
      </c>
      <c r="E755" s="418" t="s">
        <v>17</v>
      </c>
      <c r="F755" s="419">
        <v>990007.82</v>
      </c>
      <c r="G755" s="418">
        <v>0</v>
      </c>
      <c r="H755" s="419">
        <v>990007.82</v>
      </c>
      <c r="I755" s="418" t="s">
        <v>17</v>
      </c>
    </row>
    <row r="756" spans="1:9">
      <c r="A756" s="345"/>
      <c r="B756" s="418" t="s">
        <v>1205</v>
      </c>
      <c r="C756" s="418" t="s">
        <v>583</v>
      </c>
      <c r="D756" s="418">
        <v>0</v>
      </c>
      <c r="E756" s="418" t="s">
        <v>17</v>
      </c>
      <c r="F756" s="419">
        <v>46864</v>
      </c>
      <c r="G756" s="418">
        <v>0</v>
      </c>
      <c r="H756" s="419">
        <v>46864</v>
      </c>
      <c r="I756" s="418" t="s">
        <v>17</v>
      </c>
    </row>
    <row r="757" spans="1:9">
      <c r="A757" s="345"/>
      <c r="B757" s="418" t="s">
        <v>1206</v>
      </c>
      <c r="C757" s="418" t="s">
        <v>704</v>
      </c>
      <c r="D757" s="418">
        <v>0</v>
      </c>
      <c r="E757" s="418" t="s">
        <v>17</v>
      </c>
      <c r="F757" s="419">
        <v>943143.82</v>
      </c>
      <c r="G757" s="418">
        <v>0</v>
      </c>
      <c r="H757" s="419">
        <v>943143.82</v>
      </c>
      <c r="I757" s="418" t="s">
        <v>17</v>
      </c>
    </row>
    <row r="758" spans="1:9">
      <c r="A758" s="345"/>
      <c r="B758" s="418" t="s">
        <v>1207</v>
      </c>
      <c r="C758" s="418" t="s">
        <v>1208</v>
      </c>
      <c r="D758" s="418">
        <v>0</v>
      </c>
      <c r="E758" s="418" t="s">
        <v>17</v>
      </c>
      <c r="F758" s="419">
        <v>3204294.02</v>
      </c>
      <c r="G758" s="418">
        <v>0</v>
      </c>
      <c r="H758" s="419">
        <v>3204294.02</v>
      </c>
      <c r="I758" s="418" t="s">
        <v>17</v>
      </c>
    </row>
    <row r="759" spans="1:9">
      <c r="A759" s="345"/>
      <c r="B759" s="418" t="s">
        <v>1209</v>
      </c>
      <c r="C759" s="418" t="s">
        <v>583</v>
      </c>
      <c r="D759" s="418">
        <v>0</v>
      </c>
      <c r="E759" s="418" t="s">
        <v>17</v>
      </c>
      <c r="F759" s="419">
        <v>1800</v>
      </c>
      <c r="G759" s="418">
        <v>0</v>
      </c>
      <c r="H759" s="419">
        <v>1800</v>
      </c>
      <c r="I759" s="418" t="s">
        <v>17</v>
      </c>
    </row>
    <row r="760" spans="1:9">
      <c r="A760" s="345"/>
      <c r="B760" s="418" t="s">
        <v>1210</v>
      </c>
      <c r="C760" s="418" t="s">
        <v>704</v>
      </c>
      <c r="D760" s="418">
        <v>0</v>
      </c>
      <c r="E760" s="418" t="s">
        <v>17</v>
      </c>
      <c r="F760" s="419">
        <v>3200750</v>
      </c>
      <c r="G760" s="418">
        <v>0</v>
      </c>
      <c r="H760" s="419">
        <v>3200750</v>
      </c>
      <c r="I760" s="418" t="s">
        <v>17</v>
      </c>
    </row>
    <row r="761" spans="1:9">
      <c r="A761" s="345"/>
      <c r="B761" s="418" t="s">
        <v>1211</v>
      </c>
      <c r="C761" s="418" t="s">
        <v>653</v>
      </c>
      <c r="D761" s="418">
        <v>0</v>
      </c>
      <c r="E761" s="418" t="s">
        <v>17</v>
      </c>
      <c r="F761" s="418">
        <v>777</v>
      </c>
      <c r="G761" s="418">
        <v>0</v>
      </c>
      <c r="H761" s="418">
        <v>777</v>
      </c>
      <c r="I761" s="418" t="s">
        <v>17</v>
      </c>
    </row>
    <row r="762" spans="1:9">
      <c r="A762" s="345"/>
      <c r="B762" s="418" t="s">
        <v>1212</v>
      </c>
      <c r="C762" s="418" t="s">
        <v>657</v>
      </c>
      <c r="D762" s="418">
        <v>0</v>
      </c>
      <c r="E762" s="418" t="s">
        <v>17</v>
      </c>
      <c r="F762" s="418">
        <v>91.02</v>
      </c>
      <c r="G762" s="418">
        <v>0</v>
      </c>
      <c r="H762" s="418">
        <v>91.02</v>
      </c>
      <c r="I762" s="418" t="s">
        <v>17</v>
      </c>
    </row>
    <row r="763" spans="1:9">
      <c r="A763" s="345"/>
      <c r="B763" s="418" t="s">
        <v>1213</v>
      </c>
      <c r="C763" s="418" t="s">
        <v>732</v>
      </c>
      <c r="D763" s="418">
        <v>0</v>
      </c>
      <c r="E763" s="418" t="s">
        <v>17</v>
      </c>
      <c r="F763" s="418">
        <v>200</v>
      </c>
      <c r="G763" s="418">
        <v>0</v>
      </c>
      <c r="H763" s="418">
        <v>200</v>
      </c>
      <c r="I763" s="418" t="s">
        <v>17</v>
      </c>
    </row>
    <row r="764" spans="1:9">
      <c r="A764" s="345"/>
      <c r="B764" s="418" t="s">
        <v>1214</v>
      </c>
      <c r="C764" s="418" t="s">
        <v>673</v>
      </c>
      <c r="D764" s="418">
        <v>0</v>
      </c>
      <c r="E764" s="418" t="s">
        <v>17</v>
      </c>
      <c r="F764" s="418">
        <v>476</v>
      </c>
      <c r="G764" s="418">
        <v>0</v>
      </c>
      <c r="H764" s="418">
        <v>476</v>
      </c>
      <c r="I764" s="418" t="s">
        <v>17</v>
      </c>
    </row>
    <row r="765" spans="1:9">
      <c r="A765" s="345"/>
      <c r="B765" s="418" t="s">
        <v>1215</v>
      </c>
      <c r="C765" s="418" t="s">
        <v>675</v>
      </c>
      <c r="D765" s="418">
        <v>0</v>
      </c>
      <c r="E765" s="418" t="s">
        <v>17</v>
      </c>
      <c r="F765" s="418">
        <v>50</v>
      </c>
      <c r="G765" s="418">
        <v>0</v>
      </c>
      <c r="H765" s="418">
        <v>50</v>
      </c>
      <c r="I765" s="418" t="s">
        <v>17</v>
      </c>
    </row>
    <row r="766" spans="1:9">
      <c r="A766" s="345"/>
      <c r="B766" s="418" t="s">
        <v>1216</v>
      </c>
      <c r="C766" s="418" t="s">
        <v>695</v>
      </c>
      <c r="D766" s="418">
        <v>0</v>
      </c>
      <c r="E766" s="418" t="s">
        <v>17</v>
      </c>
      <c r="F766" s="418">
        <v>150</v>
      </c>
      <c r="G766" s="418">
        <v>0</v>
      </c>
      <c r="H766" s="418">
        <v>150</v>
      </c>
      <c r="I766" s="418" t="s">
        <v>17</v>
      </c>
    </row>
    <row r="767" spans="1:9">
      <c r="A767" s="345"/>
      <c r="B767" s="418" t="s">
        <v>1217</v>
      </c>
      <c r="C767" s="418" t="s">
        <v>1218</v>
      </c>
      <c r="D767" s="418">
        <v>0</v>
      </c>
      <c r="E767" s="418" t="s">
        <v>17</v>
      </c>
      <c r="F767" s="419">
        <v>240285.06</v>
      </c>
      <c r="G767" s="418">
        <v>0</v>
      </c>
      <c r="H767" s="419">
        <v>240285.06</v>
      </c>
      <c r="I767" s="418" t="s">
        <v>17</v>
      </c>
    </row>
    <row r="768" spans="1:9">
      <c r="A768" s="345"/>
      <c r="B768" s="418" t="s">
        <v>1219</v>
      </c>
      <c r="C768" s="418" t="s">
        <v>704</v>
      </c>
      <c r="D768" s="418">
        <v>0</v>
      </c>
      <c r="E768" s="418" t="s">
        <v>17</v>
      </c>
      <c r="F768" s="419">
        <v>211591.06</v>
      </c>
      <c r="G768" s="418">
        <v>0</v>
      </c>
      <c r="H768" s="419">
        <v>211591.06</v>
      </c>
      <c r="I768" s="418" t="s">
        <v>17</v>
      </c>
    </row>
    <row r="769" spans="1:9">
      <c r="A769" s="345"/>
      <c r="B769" s="418" t="s">
        <v>1220</v>
      </c>
      <c r="C769" s="418" t="s">
        <v>657</v>
      </c>
      <c r="D769" s="418">
        <v>0</v>
      </c>
      <c r="E769" s="418" t="s">
        <v>17</v>
      </c>
      <c r="F769" s="419">
        <v>2088</v>
      </c>
      <c r="G769" s="418">
        <v>0</v>
      </c>
      <c r="H769" s="419">
        <v>2088</v>
      </c>
      <c r="I769" s="418" t="s">
        <v>17</v>
      </c>
    </row>
    <row r="770" spans="1:9">
      <c r="A770" s="345"/>
      <c r="B770" s="418" t="s">
        <v>1221</v>
      </c>
      <c r="C770" s="418" t="s">
        <v>667</v>
      </c>
      <c r="D770" s="418">
        <v>0</v>
      </c>
      <c r="E770" s="418" t="s">
        <v>17</v>
      </c>
      <c r="F770" s="419">
        <v>3828</v>
      </c>
      <c r="G770" s="418">
        <v>0</v>
      </c>
      <c r="H770" s="419">
        <v>3828</v>
      </c>
      <c r="I770" s="418" t="s">
        <v>17</v>
      </c>
    </row>
    <row r="771" spans="1:9">
      <c r="A771" s="345"/>
      <c r="B771" s="418" t="s">
        <v>1222</v>
      </c>
      <c r="C771" s="418" t="s">
        <v>673</v>
      </c>
      <c r="D771" s="418">
        <v>0</v>
      </c>
      <c r="E771" s="418" t="s">
        <v>17</v>
      </c>
      <c r="F771" s="419">
        <v>3016</v>
      </c>
      <c r="G771" s="418">
        <v>0</v>
      </c>
      <c r="H771" s="419">
        <v>3016</v>
      </c>
      <c r="I771" s="418" t="s">
        <v>17</v>
      </c>
    </row>
    <row r="772" spans="1:9">
      <c r="A772" s="345"/>
      <c r="B772" s="418" t="s">
        <v>1223</v>
      </c>
      <c r="C772" s="418" t="s">
        <v>1224</v>
      </c>
      <c r="D772" s="418">
        <v>0</v>
      </c>
      <c r="E772" s="418" t="s">
        <v>17</v>
      </c>
      <c r="F772" s="419">
        <v>13440</v>
      </c>
      <c r="G772" s="418">
        <v>0</v>
      </c>
      <c r="H772" s="419">
        <v>13440</v>
      </c>
      <c r="I772" s="418" t="s">
        <v>17</v>
      </c>
    </row>
    <row r="773" spans="1:9">
      <c r="A773" s="345"/>
      <c r="B773" s="418" t="s">
        <v>1225</v>
      </c>
      <c r="C773" s="418" t="s">
        <v>695</v>
      </c>
      <c r="D773" s="418">
        <v>0</v>
      </c>
      <c r="E773" s="418" t="s">
        <v>17</v>
      </c>
      <c r="F773" s="419">
        <v>6322</v>
      </c>
      <c r="G773" s="418">
        <v>0</v>
      </c>
      <c r="H773" s="419">
        <v>6322</v>
      </c>
      <c r="I773" s="418" t="s">
        <v>17</v>
      </c>
    </row>
    <row r="774" spans="1:9">
      <c r="A774" s="345"/>
      <c r="B774" s="418" t="s">
        <v>1226</v>
      </c>
      <c r="C774" s="418" t="s">
        <v>1227</v>
      </c>
      <c r="D774" s="418">
        <v>0</v>
      </c>
      <c r="E774" s="418" t="s">
        <v>17</v>
      </c>
      <c r="F774" s="419">
        <v>32010513.530000001</v>
      </c>
      <c r="G774" s="418">
        <v>0</v>
      </c>
      <c r="H774" s="419">
        <v>32010513.530000001</v>
      </c>
      <c r="I774" s="418" t="s">
        <v>17</v>
      </c>
    </row>
    <row r="775" spans="1:9">
      <c r="A775" s="345"/>
      <c r="B775" s="418" t="s">
        <v>1228</v>
      </c>
      <c r="C775" s="418" t="s">
        <v>1229</v>
      </c>
      <c r="D775" s="418">
        <v>0</v>
      </c>
      <c r="E775" s="418" t="s">
        <v>17</v>
      </c>
      <c r="F775" s="419">
        <v>15481224.67</v>
      </c>
      <c r="G775" s="418">
        <v>0</v>
      </c>
      <c r="H775" s="419">
        <v>15481224.67</v>
      </c>
      <c r="I775" s="418" t="s">
        <v>17</v>
      </c>
    </row>
    <row r="776" spans="1:9">
      <c r="A776" s="345"/>
      <c r="B776" s="418" t="s">
        <v>1230</v>
      </c>
      <c r="C776" s="418" t="s">
        <v>704</v>
      </c>
      <c r="D776" s="418">
        <v>0</v>
      </c>
      <c r="E776" s="418" t="s">
        <v>17</v>
      </c>
      <c r="F776" s="419">
        <v>15481224.67</v>
      </c>
      <c r="G776" s="418">
        <v>0</v>
      </c>
      <c r="H776" s="419">
        <v>15481224.67</v>
      </c>
      <c r="I776" s="418" t="s">
        <v>17</v>
      </c>
    </row>
    <row r="777" spans="1:9">
      <c r="A777" s="345"/>
      <c r="B777" s="418" t="s">
        <v>1231</v>
      </c>
      <c r="C777" s="418" t="s">
        <v>1232</v>
      </c>
      <c r="D777" s="418">
        <v>0</v>
      </c>
      <c r="E777" s="418" t="s">
        <v>17</v>
      </c>
      <c r="F777" s="419">
        <v>1903906.7</v>
      </c>
      <c r="G777" s="418">
        <v>0</v>
      </c>
      <c r="H777" s="419">
        <v>1903906.7</v>
      </c>
      <c r="I777" s="418" t="s">
        <v>17</v>
      </c>
    </row>
    <row r="778" spans="1:9">
      <c r="A778" s="345"/>
      <c r="B778" s="418" t="s">
        <v>1233</v>
      </c>
      <c r="C778" s="418" t="s">
        <v>704</v>
      </c>
      <c r="D778" s="418">
        <v>0</v>
      </c>
      <c r="E778" s="418" t="s">
        <v>17</v>
      </c>
      <c r="F778" s="419">
        <v>1903906.7</v>
      </c>
      <c r="G778" s="418">
        <v>0</v>
      </c>
      <c r="H778" s="419">
        <v>1903906.7</v>
      </c>
      <c r="I778" s="418" t="s">
        <v>17</v>
      </c>
    </row>
    <row r="779" spans="1:9">
      <c r="A779" s="345"/>
      <c r="B779" s="418" t="s">
        <v>1234</v>
      </c>
      <c r="C779" s="418" t="s">
        <v>1235</v>
      </c>
      <c r="D779" s="418">
        <v>0</v>
      </c>
      <c r="E779" s="418" t="s">
        <v>17</v>
      </c>
      <c r="F779" s="419">
        <v>2633959.16</v>
      </c>
      <c r="G779" s="418">
        <v>0</v>
      </c>
      <c r="H779" s="419">
        <v>2633959.16</v>
      </c>
      <c r="I779" s="418" t="s">
        <v>17</v>
      </c>
    </row>
    <row r="780" spans="1:9">
      <c r="A780" s="345"/>
      <c r="B780" s="418" t="s">
        <v>1236</v>
      </c>
      <c r="C780" s="418" t="s">
        <v>1121</v>
      </c>
      <c r="D780" s="418">
        <v>0</v>
      </c>
      <c r="E780" s="418" t="s">
        <v>17</v>
      </c>
      <c r="F780" s="419">
        <v>47989.2</v>
      </c>
      <c r="G780" s="418">
        <v>0</v>
      </c>
      <c r="H780" s="419">
        <v>47989.2</v>
      </c>
      <c r="I780" s="418" t="s">
        <v>17</v>
      </c>
    </row>
    <row r="781" spans="1:9">
      <c r="A781" s="345"/>
      <c r="B781" s="418" t="s">
        <v>1237</v>
      </c>
      <c r="C781" s="418" t="s">
        <v>704</v>
      </c>
      <c r="D781" s="418">
        <v>0</v>
      </c>
      <c r="E781" s="418" t="s">
        <v>17</v>
      </c>
      <c r="F781" s="419">
        <v>2585969.96</v>
      </c>
      <c r="G781" s="418">
        <v>0</v>
      </c>
      <c r="H781" s="419">
        <v>2585969.96</v>
      </c>
      <c r="I781" s="418" t="s">
        <v>17</v>
      </c>
    </row>
    <row r="782" spans="1:9">
      <c r="A782" s="345"/>
      <c r="B782" s="418" t="s">
        <v>1238</v>
      </c>
      <c r="C782" s="418" t="s">
        <v>1239</v>
      </c>
      <c r="D782" s="418">
        <v>0</v>
      </c>
      <c r="E782" s="418" t="s">
        <v>17</v>
      </c>
      <c r="F782" s="419">
        <v>11991423</v>
      </c>
      <c r="G782" s="418">
        <v>0</v>
      </c>
      <c r="H782" s="419">
        <v>11991423</v>
      </c>
      <c r="I782" s="418" t="s">
        <v>17</v>
      </c>
    </row>
    <row r="783" spans="1:9">
      <c r="A783" s="345"/>
      <c r="B783" s="418" t="s">
        <v>1240</v>
      </c>
      <c r="C783" s="418" t="s">
        <v>704</v>
      </c>
      <c r="D783" s="418">
        <v>0</v>
      </c>
      <c r="E783" s="418" t="s">
        <v>17</v>
      </c>
      <c r="F783" s="419">
        <v>11988073</v>
      </c>
      <c r="G783" s="418">
        <v>0</v>
      </c>
      <c r="H783" s="419">
        <v>11988073</v>
      </c>
      <c r="I783" s="418" t="s">
        <v>17</v>
      </c>
    </row>
    <row r="784" spans="1:9">
      <c r="A784" s="345"/>
      <c r="B784" s="418" t="s">
        <v>1241</v>
      </c>
      <c r="C784" s="418" t="s">
        <v>679</v>
      </c>
      <c r="D784" s="418">
        <v>0</v>
      </c>
      <c r="E784" s="418" t="s">
        <v>17</v>
      </c>
      <c r="F784" s="419">
        <v>3350</v>
      </c>
      <c r="G784" s="418">
        <v>0</v>
      </c>
      <c r="H784" s="419">
        <v>3350</v>
      </c>
      <c r="I784" s="418" t="s">
        <v>17</v>
      </c>
    </row>
    <row r="785" spans="1:9">
      <c r="A785" s="345"/>
      <c r="B785" s="418" t="s">
        <v>1242</v>
      </c>
      <c r="C785" s="418" t="s">
        <v>1243</v>
      </c>
      <c r="D785" s="418">
        <v>0</v>
      </c>
      <c r="E785" s="418" t="s">
        <v>17</v>
      </c>
      <c r="F785" s="419">
        <v>6670634.46</v>
      </c>
      <c r="G785" s="418">
        <v>0</v>
      </c>
      <c r="H785" s="419">
        <v>6670634.46</v>
      </c>
      <c r="I785" s="418" t="s">
        <v>17</v>
      </c>
    </row>
    <row r="786" spans="1:9">
      <c r="A786" s="345"/>
      <c r="B786" s="418" t="s">
        <v>1244</v>
      </c>
      <c r="C786" s="418" t="s">
        <v>1245</v>
      </c>
      <c r="D786" s="418">
        <v>0</v>
      </c>
      <c r="E786" s="418" t="s">
        <v>17</v>
      </c>
      <c r="F786" s="419">
        <v>560726.03</v>
      </c>
      <c r="G786" s="418">
        <v>0</v>
      </c>
      <c r="H786" s="419">
        <v>560726.03</v>
      </c>
      <c r="I786" s="418" t="s">
        <v>17</v>
      </c>
    </row>
    <row r="787" spans="1:9">
      <c r="A787" s="345"/>
      <c r="B787" s="418" t="s">
        <v>1246</v>
      </c>
      <c r="C787" s="418" t="s">
        <v>577</v>
      </c>
      <c r="D787" s="418">
        <v>0</v>
      </c>
      <c r="E787" s="418" t="s">
        <v>17</v>
      </c>
      <c r="F787" s="419">
        <v>5327.95</v>
      </c>
      <c r="G787" s="418">
        <v>0</v>
      </c>
      <c r="H787" s="419">
        <v>5327.95</v>
      </c>
      <c r="I787" s="418" t="s">
        <v>17</v>
      </c>
    </row>
    <row r="788" spans="1:9">
      <c r="A788" s="345"/>
      <c r="B788" s="418" t="s">
        <v>1247</v>
      </c>
      <c r="C788" s="418" t="s">
        <v>704</v>
      </c>
      <c r="D788" s="418">
        <v>0</v>
      </c>
      <c r="E788" s="418" t="s">
        <v>17</v>
      </c>
      <c r="F788" s="419">
        <v>555398.07999999996</v>
      </c>
      <c r="G788" s="418">
        <v>0</v>
      </c>
      <c r="H788" s="419">
        <v>555398.07999999996</v>
      </c>
      <c r="I788" s="418" t="s">
        <v>17</v>
      </c>
    </row>
    <row r="789" spans="1:9">
      <c r="A789" s="345"/>
      <c r="B789" s="418" t="s">
        <v>1248</v>
      </c>
      <c r="C789" s="418" t="s">
        <v>1249</v>
      </c>
      <c r="D789" s="418">
        <v>0</v>
      </c>
      <c r="E789" s="418" t="s">
        <v>17</v>
      </c>
      <c r="F789" s="419">
        <v>249925.64</v>
      </c>
      <c r="G789" s="418">
        <v>0</v>
      </c>
      <c r="H789" s="419">
        <v>249925.64</v>
      </c>
      <c r="I789" s="418" t="s">
        <v>17</v>
      </c>
    </row>
    <row r="790" spans="1:9">
      <c r="A790" s="345"/>
      <c r="B790" s="418" t="s">
        <v>1250</v>
      </c>
      <c r="C790" s="418" t="s">
        <v>573</v>
      </c>
      <c r="D790" s="418">
        <v>0</v>
      </c>
      <c r="E790" s="418" t="s">
        <v>17</v>
      </c>
      <c r="F790" s="419">
        <v>249925.64</v>
      </c>
      <c r="G790" s="418">
        <v>0</v>
      </c>
      <c r="H790" s="419">
        <v>249925.64</v>
      </c>
      <c r="I790" s="418" t="s">
        <v>17</v>
      </c>
    </row>
    <row r="791" spans="1:9">
      <c r="A791" s="345"/>
      <c r="B791" s="418" t="s">
        <v>1251</v>
      </c>
      <c r="C791" s="418" t="s">
        <v>1252</v>
      </c>
      <c r="D791" s="418">
        <v>0</v>
      </c>
      <c r="E791" s="418" t="s">
        <v>17</v>
      </c>
      <c r="F791" s="419">
        <v>191330.46</v>
      </c>
      <c r="G791" s="418">
        <v>0</v>
      </c>
      <c r="H791" s="419">
        <v>191330.46</v>
      </c>
      <c r="I791" s="418" t="s">
        <v>17</v>
      </c>
    </row>
    <row r="792" spans="1:9">
      <c r="A792" s="345"/>
      <c r="B792" s="418" t="s">
        <v>1253</v>
      </c>
      <c r="C792" s="418" t="s">
        <v>642</v>
      </c>
      <c r="D792" s="418">
        <v>0</v>
      </c>
      <c r="E792" s="418" t="s">
        <v>17</v>
      </c>
      <c r="F792" s="419">
        <v>5705.94</v>
      </c>
      <c r="G792" s="418">
        <v>0</v>
      </c>
      <c r="H792" s="419">
        <v>5705.94</v>
      </c>
      <c r="I792" s="418" t="s">
        <v>17</v>
      </c>
    </row>
    <row r="793" spans="1:9">
      <c r="A793" s="345"/>
      <c r="B793" s="418" t="s">
        <v>1254</v>
      </c>
      <c r="C793" s="418" t="s">
        <v>583</v>
      </c>
      <c r="D793" s="418">
        <v>0</v>
      </c>
      <c r="E793" s="418" t="s">
        <v>17</v>
      </c>
      <c r="F793" s="419">
        <v>5412.03</v>
      </c>
      <c r="G793" s="418">
        <v>0</v>
      </c>
      <c r="H793" s="419">
        <v>5412.03</v>
      </c>
      <c r="I793" s="418" t="s">
        <v>17</v>
      </c>
    </row>
    <row r="794" spans="1:9">
      <c r="A794" s="345"/>
      <c r="B794" s="418" t="s">
        <v>1255</v>
      </c>
      <c r="C794" s="418" t="s">
        <v>704</v>
      </c>
      <c r="D794" s="418">
        <v>0</v>
      </c>
      <c r="E794" s="418" t="s">
        <v>17</v>
      </c>
      <c r="F794" s="419">
        <v>162315.51999999999</v>
      </c>
      <c r="G794" s="418">
        <v>0</v>
      </c>
      <c r="H794" s="419">
        <v>162315.51999999999</v>
      </c>
      <c r="I794" s="418" t="s">
        <v>17</v>
      </c>
    </row>
    <row r="795" spans="1:9">
      <c r="A795" s="345"/>
      <c r="B795" s="418" t="s">
        <v>1256</v>
      </c>
      <c r="C795" s="418" t="s">
        <v>651</v>
      </c>
      <c r="D795" s="418">
        <v>0</v>
      </c>
      <c r="E795" s="418" t="s">
        <v>17</v>
      </c>
      <c r="F795" s="419">
        <v>1419</v>
      </c>
      <c r="G795" s="418">
        <v>0</v>
      </c>
      <c r="H795" s="419">
        <v>1419</v>
      </c>
      <c r="I795" s="418" t="s">
        <v>17</v>
      </c>
    </row>
    <row r="796" spans="1:9">
      <c r="A796" s="345"/>
      <c r="B796" s="418" t="s">
        <v>1257</v>
      </c>
      <c r="C796" s="418" t="s">
        <v>655</v>
      </c>
      <c r="D796" s="418">
        <v>0</v>
      </c>
      <c r="E796" s="418" t="s">
        <v>17</v>
      </c>
      <c r="F796" s="419">
        <v>1618</v>
      </c>
      <c r="G796" s="418">
        <v>0</v>
      </c>
      <c r="H796" s="419">
        <v>1618</v>
      </c>
      <c r="I796" s="418" t="s">
        <v>17</v>
      </c>
    </row>
    <row r="797" spans="1:9">
      <c r="A797" s="345"/>
      <c r="B797" s="418" t="s">
        <v>1258</v>
      </c>
      <c r="C797" s="418" t="s">
        <v>732</v>
      </c>
      <c r="D797" s="418">
        <v>0</v>
      </c>
      <c r="E797" s="418" t="s">
        <v>17</v>
      </c>
      <c r="F797" s="418">
        <v>115</v>
      </c>
      <c r="G797" s="418">
        <v>0</v>
      </c>
      <c r="H797" s="418">
        <v>115</v>
      </c>
      <c r="I797" s="418" t="s">
        <v>17</v>
      </c>
    </row>
    <row r="798" spans="1:9">
      <c r="A798" s="345"/>
      <c r="B798" s="418" t="s">
        <v>1259</v>
      </c>
      <c r="C798" s="418" t="s">
        <v>665</v>
      </c>
      <c r="D798" s="418">
        <v>0</v>
      </c>
      <c r="E798" s="418" t="s">
        <v>17</v>
      </c>
      <c r="F798" s="419">
        <v>1054.8800000000001</v>
      </c>
      <c r="G798" s="418">
        <v>0</v>
      </c>
      <c r="H798" s="419">
        <v>1054.8800000000001</v>
      </c>
      <c r="I798" s="418" t="s">
        <v>17</v>
      </c>
    </row>
    <row r="799" spans="1:9">
      <c r="A799" s="345"/>
      <c r="B799" s="418" t="s">
        <v>1260</v>
      </c>
      <c r="C799" s="418" t="s">
        <v>669</v>
      </c>
      <c r="D799" s="418">
        <v>0</v>
      </c>
      <c r="E799" s="418" t="s">
        <v>17</v>
      </c>
      <c r="F799" s="419">
        <v>1001.12</v>
      </c>
      <c r="G799" s="418">
        <v>0</v>
      </c>
      <c r="H799" s="419">
        <v>1001.12</v>
      </c>
      <c r="I799" s="418" t="s">
        <v>17</v>
      </c>
    </row>
    <row r="800" spans="1:9">
      <c r="A800" s="345"/>
      <c r="B800" s="418" t="s">
        <v>1261</v>
      </c>
      <c r="C800" s="418" t="s">
        <v>673</v>
      </c>
      <c r="D800" s="418">
        <v>0</v>
      </c>
      <c r="E800" s="418" t="s">
        <v>17</v>
      </c>
      <c r="F800" s="419">
        <v>2440.4499999999998</v>
      </c>
      <c r="G800" s="418">
        <v>0</v>
      </c>
      <c r="H800" s="419">
        <v>2440.4499999999998</v>
      </c>
      <c r="I800" s="418" t="s">
        <v>17</v>
      </c>
    </row>
    <row r="801" spans="1:9">
      <c r="A801" s="345"/>
      <c r="B801" s="418" t="s">
        <v>1262</v>
      </c>
      <c r="C801" s="418" t="s">
        <v>675</v>
      </c>
      <c r="D801" s="418">
        <v>0</v>
      </c>
      <c r="E801" s="418" t="s">
        <v>17</v>
      </c>
      <c r="F801" s="419">
        <v>2789.99</v>
      </c>
      <c r="G801" s="418">
        <v>0</v>
      </c>
      <c r="H801" s="419">
        <v>2789.99</v>
      </c>
      <c r="I801" s="418" t="s">
        <v>17</v>
      </c>
    </row>
    <row r="802" spans="1:9">
      <c r="A802" s="345"/>
      <c r="B802" s="418" t="s">
        <v>1263</v>
      </c>
      <c r="C802" s="418" t="s">
        <v>683</v>
      </c>
      <c r="D802" s="418">
        <v>0</v>
      </c>
      <c r="E802" s="418" t="s">
        <v>17</v>
      </c>
      <c r="F802" s="418">
        <v>545</v>
      </c>
      <c r="G802" s="418">
        <v>0</v>
      </c>
      <c r="H802" s="418">
        <v>545</v>
      </c>
      <c r="I802" s="418" t="s">
        <v>17</v>
      </c>
    </row>
    <row r="803" spans="1:9">
      <c r="A803" s="345"/>
      <c r="B803" s="418" t="s">
        <v>1264</v>
      </c>
      <c r="C803" s="418" t="s">
        <v>715</v>
      </c>
      <c r="D803" s="418">
        <v>0</v>
      </c>
      <c r="E803" s="418" t="s">
        <v>17</v>
      </c>
      <c r="F803" s="418">
        <v>188.13</v>
      </c>
      <c r="G803" s="418">
        <v>0</v>
      </c>
      <c r="H803" s="418">
        <v>188.13</v>
      </c>
      <c r="I803" s="418" t="s">
        <v>17</v>
      </c>
    </row>
    <row r="804" spans="1:9">
      <c r="A804" s="345"/>
      <c r="B804" s="418" t="s">
        <v>1265</v>
      </c>
      <c r="C804" s="418" t="s">
        <v>695</v>
      </c>
      <c r="D804" s="418">
        <v>0</v>
      </c>
      <c r="E804" s="418" t="s">
        <v>17</v>
      </c>
      <c r="F804" s="419">
        <v>6725.4</v>
      </c>
      <c r="G804" s="418">
        <v>0</v>
      </c>
      <c r="H804" s="419">
        <v>6725.4</v>
      </c>
      <c r="I804" s="418" t="s">
        <v>17</v>
      </c>
    </row>
    <row r="805" spans="1:9">
      <c r="A805" s="345"/>
      <c r="B805" s="418" t="s">
        <v>1266</v>
      </c>
      <c r="C805" s="418" t="s">
        <v>1267</v>
      </c>
      <c r="D805" s="418">
        <v>0</v>
      </c>
      <c r="E805" s="418" t="s">
        <v>17</v>
      </c>
      <c r="F805" s="419">
        <v>73447.789999999994</v>
      </c>
      <c r="G805" s="418">
        <v>0</v>
      </c>
      <c r="H805" s="419">
        <v>73447.789999999994</v>
      </c>
      <c r="I805" s="418" t="s">
        <v>17</v>
      </c>
    </row>
    <row r="806" spans="1:9">
      <c r="A806" s="345"/>
      <c r="B806" s="418" t="s">
        <v>1268</v>
      </c>
      <c r="C806" s="418" t="s">
        <v>573</v>
      </c>
      <c r="D806" s="418">
        <v>0</v>
      </c>
      <c r="E806" s="418" t="s">
        <v>17</v>
      </c>
      <c r="F806" s="419">
        <v>73447.789999999994</v>
      </c>
      <c r="G806" s="418">
        <v>0</v>
      </c>
      <c r="H806" s="419">
        <v>73447.789999999994</v>
      </c>
      <c r="I806" s="418" t="s">
        <v>17</v>
      </c>
    </row>
    <row r="807" spans="1:9">
      <c r="A807" s="345"/>
      <c r="B807" s="418" t="s">
        <v>1269</v>
      </c>
      <c r="C807" s="418" t="s">
        <v>1270</v>
      </c>
      <c r="D807" s="418">
        <v>0</v>
      </c>
      <c r="E807" s="418" t="s">
        <v>17</v>
      </c>
      <c r="F807" s="419">
        <v>3752093.1</v>
      </c>
      <c r="G807" s="418">
        <v>0</v>
      </c>
      <c r="H807" s="419">
        <v>3752093.1</v>
      </c>
      <c r="I807" s="418" t="s">
        <v>17</v>
      </c>
    </row>
    <row r="808" spans="1:9">
      <c r="A808" s="345"/>
      <c r="B808" s="418" t="s">
        <v>1271</v>
      </c>
      <c r="C808" s="418" t="s">
        <v>642</v>
      </c>
      <c r="D808" s="418">
        <v>0</v>
      </c>
      <c r="E808" s="418" t="s">
        <v>17</v>
      </c>
      <c r="F808" s="419">
        <v>1987</v>
      </c>
      <c r="G808" s="418">
        <v>0</v>
      </c>
      <c r="H808" s="419">
        <v>1987</v>
      </c>
      <c r="I808" s="418" t="s">
        <v>17</v>
      </c>
    </row>
    <row r="809" spans="1:9">
      <c r="A809" s="345"/>
      <c r="B809" s="418" t="s">
        <v>1272</v>
      </c>
      <c r="C809" s="418" t="s">
        <v>1273</v>
      </c>
      <c r="D809" s="418">
        <v>0</v>
      </c>
      <c r="E809" s="418" t="s">
        <v>17</v>
      </c>
      <c r="F809" s="419">
        <v>1777</v>
      </c>
      <c r="G809" s="418">
        <v>0</v>
      </c>
      <c r="H809" s="419">
        <v>1777</v>
      </c>
      <c r="I809" s="418" t="s">
        <v>17</v>
      </c>
    </row>
    <row r="810" spans="1:9">
      <c r="A810" s="345"/>
      <c r="B810" s="418" t="s">
        <v>1274</v>
      </c>
      <c r="C810" s="418" t="s">
        <v>583</v>
      </c>
      <c r="D810" s="418">
        <v>0</v>
      </c>
      <c r="E810" s="418" t="s">
        <v>17</v>
      </c>
      <c r="F810" s="419">
        <v>22006.11</v>
      </c>
      <c r="G810" s="418">
        <v>0</v>
      </c>
      <c r="H810" s="419">
        <v>22006.11</v>
      </c>
      <c r="I810" s="418" t="s">
        <v>17</v>
      </c>
    </row>
    <row r="811" spans="1:9">
      <c r="A811" s="345"/>
      <c r="B811" s="418" t="s">
        <v>1275</v>
      </c>
      <c r="C811" s="418" t="s">
        <v>704</v>
      </c>
      <c r="D811" s="418">
        <v>0</v>
      </c>
      <c r="E811" s="418" t="s">
        <v>17</v>
      </c>
      <c r="F811" s="419">
        <v>3538544.58</v>
      </c>
      <c r="G811" s="418">
        <v>0</v>
      </c>
      <c r="H811" s="419">
        <v>3538544.58</v>
      </c>
      <c r="I811" s="418" t="s">
        <v>17</v>
      </c>
    </row>
    <row r="812" spans="1:9">
      <c r="A812" s="345"/>
      <c r="B812" s="418" t="s">
        <v>1276</v>
      </c>
      <c r="C812" s="418" t="s">
        <v>803</v>
      </c>
      <c r="D812" s="418">
        <v>0</v>
      </c>
      <c r="E812" s="418" t="s">
        <v>17</v>
      </c>
      <c r="F812" s="419">
        <v>15953.16</v>
      </c>
      <c r="G812" s="418">
        <v>0</v>
      </c>
      <c r="H812" s="419">
        <v>15953.16</v>
      </c>
      <c r="I812" s="418" t="s">
        <v>17</v>
      </c>
    </row>
    <row r="813" spans="1:9">
      <c r="A813" s="345"/>
      <c r="B813" s="418" t="s">
        <v>1277</v>
      </c>
      <c r="C813" s="418" t="s">
        <v>1042</v>
      </c>
      <c r="D813" s="418">
        <v>0</v>
      </c>
      <c r="E813" s="418" t="s">
        <v>17</v>
      </c>
      <c r="F813" s="419">
        <v>4093</v>
      </c>
      <c r="G813" s="418">
        <v>0</v>
      </c>
      <c r="H813" s="419">
        <v>4093</v>
      </c>
      <c r="I813" s="418" t="s">
        <v>17</v>
      </c>
    </row>
    <row r="814" spans="1:9">
      <c r="A814" s="345"/>
      <c r="B814" s="418" t="s">
        <v>1278</v>
      </c>
      <c r="C814" s="418" t="s">
        <v>1279</v>
      </c>
      <c r="D814" s="418">
        <v>0</v>
      </c>
      <c r="E814" s="418" t="s">
        <v>17</v>
      </c>
      <c r="F814" s="419">
        <v>42909.14</v>
      </c>
      <c r="G814" s="418">
        <v>0</v>
      </c>
      <c r="H814" s="419">
        <v>42909.14</v>
      </c>
      <c r="I814" s="418" t="s">
        <v>17</v>
      </c>
    </row>
    <row r="815" spans="1:9">
      <c r="A815" s="345"/>
      <c r="B815" s="418" t="s">
        <v>1280</v>
      </c>
      <c r="C815" s="418" t="s">
        <v>1281</v>
      </c>
      <c r="D815" s="418">
        <v>0</v>
      </c>
      <c r="E815" s="418" t="s">
        <v>17</v>
      </c>
      <c r="F815" s="418">
        <v>305</v>
      </c>
      <c r="G815" s="418">
        <v>0</v>
      </c>
      <c r="H815" s="418">
        <v>305</v>
      </c>
      <c r="I815" s="418" t="s">
        <v>17</v>
      </c>
    </row>
    <row r="816" spans="1:9">
      <c r="A816" s="345"/>
      <c r="B816" s="418" t="s">
        <v>1282</v>
      </c>
      <c r="C816" s="418" t="s">
        <v>925</v>
      </c>
      <c r="D816" s="418">
        <v>0</v>
      </c>
      <c r="E816" s="418" t="s">
        <v>17</v>
      </c>
      <c r="F816" s="419">
        <v>24644.68</v>
      </c>
      <c r="G816" s="418">
        <v>0</v>
      </c>
      <c r="H816" s="419">
        <v>24644.68</v>
      </c>
      <c r="I816" s="418" t="s">
        <v>17</v>
      </c>
    </row>
    <row r="817" spans="1:9">
      <c r="A817" s="345"/>
      <c r="B817" s="418" t="s">
        <v>1283</v>
      </c>
      <c r="C817" s="418" t="s">
        <v>667</v>
      </c>
      <c r="D817" s="418">
        <v>0</v>
      </c>
      <c r="E817" s="418" t="s">
        <v>17</v>
      </c>
      <c r="F817" s="418">
        <v>355</v>
      </c>
      <c r="G817" s="418">
        <v>0</v>
      </c>
      <c r="H817" s="418">
        <v>355</v>
      </c>
      <c r="I817" s="418" t="s">
        <v>17</v>
      </c>
    </row>
    <row r="818" spans="1:9">
      <c r="A818" s="345"/>
      <c r="B818" s="418" t="s">
        <v>1284</v>
      </c>
      <c r="C818" s="418" t="s">
        <v>675</v>
      </c>
      <c r="D818" s="418">
        <v>0</v>
      </c>
      <c r="E818" s="418" t="s">
        <v>17</v>
      </c>
      <c r="F818" s="419">
        <v>1173</v>
      </c>
      <c r="G818" s="418">
        <v>0</v>
      </c>
      <c r="H818" s="419">
        <v>1173</v>
      </c>
      <c r="I818" s="418" t="s">
        <v>17</v>
      </c>
    </row>
    <row r="819" spans="1:9">
      <c r="A819" s="345"/>
      <c r="B819" s="418" t="s">
        <v>1285</v>
      </c>
      <c r="C819" s="418" t="s">
        <v>679</v>
      </c>
      <c r="D819" s="418">
        <v>0</v>
      </c>
      <c r="E819" s="418" t="s">
        <v>17</v>
      </c>
      <c r="F819" s="418">
        <v>784</v>
      </c>
      <c r="G819" s="418">
        <v>0</v>
      </c>
      <c r="H819" s="418">
        <v>784</v>
      </c>
      <c r="I819" s="418" t="s">
        <v>17</v>
      </c>
    </row>
    <row r="820" spans="1:9">
      <c r="A820" s="345"/>
      <c r="B820" s="418" t="s">
        <v>1286</v>
      </c>
      <c r="C820" s="418" t="s">
        <v>681</v>
      </c>
      <c r="D820" s="418">
        <v>0</v>
      </c>
      <c r="E820" s="418" t="s">
        <v>17</v>
      </c>
      <c r="F820" s="419">
        <v>31627.94</v>
      </c>
      <c r="G820" s="418">
        <v>0</v>
      </c>
      <c r="H820" s="419">
        <v>31627.94</v>
      </c>
      <c r="I820" s="418" t="s">
        <v>17</v>
      </c>
    </row>
    <row r="821" spans="1:9">
      <c r="A821" s="345"/>
      <c r="B821" s="418" t="s">
        <v>1287</v>
      </c>
      <c r="C821" s="418" t="s">
        <v>713</v>
      </c>
      <c r="D821" s="418">
        <v>0</v>
      </c>
      <c r="E821" s="418" t="s">
        <v>17</v>
      </c>
      <c r="F821" s="419">
        <v>26972.17</v>
      </c>
      <c r="G821" s="418">
        <v>0</v>
      </c>
      <c r="H821" s="419">
        <v>26972.17</v>
      </c>
      <c r="I821" s="418" t="s">
        <v>17</v>
      </c>
    </row>
    <row r="822" spans="1:9">
      <c r="A822" s="345"/>
      <c r="B822" s="418" t="s">
        <v>1288</v>
      </c>
      <c r="C822" s="418" t="s">
        <v>687</v>
      </c>
      <c r="D822" s="418">
        <v>0</v>
      </c>
      <c r="E822" s="418" t="s">
        <v>17</v>
      </c>
      <c r="F822" s="419">
        <v>21300.01</v>
      </c>
      <c r="G822" s="418">
        <v>0</v>
      </c>
      <c r="H822" s="419">
        <v>21300.01</v>
      </c>
      <c r="I822" s="418" t="s">
        <v>17</v>
      </c>
    </row>
    <row r="823" spans="1:9">
      <c r="A823" s="345"/>
      <c r="B823" s="418" t="s">
        <v>1289</v>
      </c>
      <c r="C823" s="418" t="s">
        <v>691</v>
      </c>
      <c r="D823" s="418">
        <v>0</v>
      </c>
      <c r="E823" s="418" t="s">
        <v>17</v>
      </c>
      <c r="F823" s="419">
        <v>8943.94</v>
      </c>
      <c r="G823" s="418">
        <v>0</v>
      </c>
      <c r="H823" s="419">
        <v>8943.94</v>
      </c>
      <c r="I823" s="418" t="s">
        <v>17</v>
      </c>
    </row>
    <row r="824" spans="1:9">
      <c r="A824" s="345"/>
      <c r="B824" s="418" t="s">
        <v>1290</v>
      </c>
      <c r="C824" s="418" t="s">
        <v>1291</v>
      </c>
      <c r="D824" s="418">
        <v>0</v>
      </c>
      <c r="E824" s="418" t="s">
        <v>17</v>
      </c>
      <c r="F824" s="418">
        <v>853</v>
      </c>
      <c r="G824" s="418">
        <v>0</v>
      </c>
      <c r="H824" s="418">
        <v>853</v>
      </c>
      <c r="I824" s="418" t="s">
        <v>17</v>
      </c>
    </row>
    <row r="825" spans="1:9">
      <c r="A825" s="345"/>
      <c r="B825" s="418" t="s">
        <v>1292</v>
      </c>
      <c r="C825" s="418" t="s">
        <v>695</v>
      </c>
      <c r="D825" s="418">
        <v>0</v>
      </c>
      <c r="E825" s="418" t="s">
        <v>17</v>
      </c>
      <c r="F825" s="419">
        <v>7864.37</v>
      </c>
      <c r="G825" s="418">
        <v>0</v>
      </c>
      <c r="H825" s="419">
        <v>7864.37</v>
      </c>
      <c r="I825" s="418" t="s">
        <v>17</v>
      </c>
    </row>
    <row r="826" spans="1:9">
      <c r="A826" s="345"/>
      <c r="B826" s="418" t="s">
        <v>1293</v>
      </c>
      <c r="C826" s="418" t="s">
        <v>1294</v>
      </c>
      <c r="D826" s="418">
        <v>0</v>
      </c>
      <c r="E826" s="418" t="s">
        <v>17</v>
      </c>
      <c r="F826" s="419">
        <v>612254.91</v>
      </c>
      <c r="G826" s="418">
        <v>0</v>
      </c>
      <c r="H826" s="419">
        <v>612254.91</v>
      </c>
      <c r="I826" s="418" t="s">
        <v>17</v>
      </c>
    </row>
    <row r="827" spans="1:9">
      <c r="A827" s="345"/>
      <c r="B827" s="418" t="s">
        <v>1295</v>
      </c>
      <c r="C827" s="418" t="s">
        <v>704</v>
      </c>
      <c r="D827" s="418">
        <v>0</v>
      </c>
      <c r="E827" s="418" t="s">
        <v>17</v>
      </c>
      <c r="F827" s="419">
        <v>612254.91</v>
      </c>
      <c r="G827" s="418">
        <v>0</v>
      </c>
      <c r="H827" s="419">
        <v>612254.91</v>
      </c>
      <c r="I827" s="418" t="s">
        <v>17</v>
      </c>
    </row>
    <row r="828" spans="1:9">
      <c r="A828" s="345"/>
      <c r="B828" s="418" t="s">
        <v>1296</v>
      </c>
      <c r="C828" s="418" t="s">
        <v>1297</v>
      </c>
      <c r="D828" s="418">
        <v>0</v>
      </c>
      <c r="E828" s="418" t="s">
        <v>17</v>
      </c>
      <c r="F828" s="419">
        <v>1230856.53</v>
      </c>
      <c r="G828" s="418">
        <v>0</v>
      </c>
      <c r="H828" s="419">
        <v>1230856.53</v>
      </c>
      <c r="I828" s="418" t="s">
        <v>17</v>
      </c>
    </row>
    <row r="829" spans="1:9">
      <c r="A829" s="345"/>
      <c r="B829" s="418" t="s">
        <v>1298</v>
      </c>
      <c r="C829" s="418" t="s">
        <v>577</v>
      </c>
      <c r="D829" s="418">
        <v>0</v>
      </c>
      <c r="E829" s="418" t="s">
        <v>17</v>
      </c>
      <c r="F829" s="418">
        <v>880</v>
      </c>
      <c r="G829" s="418">
        <v>0</v>
      </c>
      <c r="H829" s="418">
        <v>880</v>
      </c>
      <c r="I829" s="418" t="s">
        <v>17</v>
      </c>
    </row>
    <row r="830" spans="1:9">
      <c r="A830" s="345"/>
      <c r="B830" s="418" t="s">
        <v>1299</v>
      </c>
      <c r="C830" s="418" t="s">
        <v>583</v>
      </c>
      <c r="D830" s="418">
        <v>0</v>
      </c>
      <c r="E830" s="418" t="s">
        <v>17</v>
      </c>
      <c r="F830" s="419">
        <v>1595</v>
      </c>
      <c r="G830" s="418">
        <v>0</v>
      </c>
      <c r="H830" s="419">
        <v>1595</v>
      </c>
      <c r="I830" s="418" t="s">
        <v>17</v>
      </c>
    </row>
    <row r="831" spans="1:9">
      <c r="A831" s="345"/>
      <c r="B831" s="418" t="s">
        <v>1300</v>
      </c>
      <c r="C831" s="418" t="s">
        <v>704</v>
      </c>
      <c r="D831" s="418">
        <v>0</v>
      </c>
      <c r="E831" s="418" t="s">
        <v>17</v>
      </c>
      <c r="F831" s="419">
        <v>1216794.55</v>
      </c>
      <c r="G831" s="418">
        <v>0</v>
      </c>
      <c r="H831" s="419">
        <v>1216794.55</v>
      </c>
      <c r="I831" s="418" t="s">
        <v>17</v>
      </c>
    </row>
    <row r="832" spans="1:9">
      <c r="A832" s="345"/>
      <c r="B832" s="418" t="s">
        <v>1301</v>
      </c>
      <c r="C832" s="418" t="s">
        <v>647</v>
      </c>
      <c r="D832" s="418">
        <v>0</v>
      </c>
      <c r="E832" s="418" t="s">
        <v>17</v>
      </c>
      <c r="F832" s="419">
        <v>1700</v>
      </c>
      <c r="G832" s="418">
        <v>0</v>
      </c>
      <c r="H832" s="419">
        <v>1700</v>
      </c>
      <c r="I832" s="418" t="s">
        <v>17</v>
      </c>
    </row>
    <row r="833" spans="1:9">
      <c r="A833" s="345"/>
      <c r="B833" s="418" t="s">
        <v>1302</v>
      </c>
      <c r="C833" s="418" t="s">
        <v>665</v>
      </c>
      <c r="D833" s="418">
        <v>0</v>
      </c>
      <c r="E833" s="418" t="s">
        <v>17</v>
      </c>
      <c r="F833" s="419">
        <v>1594</v>
      </c>
      <c r="G833" s="418">
        <v>0</v>
      </c>
      <c r="H833" s="419">
        <v>1594</v>
      </c>
      <c r="I833" s="418" t="s">
        <v>17</v>
      </c>
    </row>
    <row r="834" spans="1:9">
      <c r="A834" s="345"/>
      <c r="B834" s="418" t="s">
        <v>1303</v>
      </c>
      <c r="C834" s="418" t="s">
        <v>673</v>
      </c>
      <c r="D834" s="418">
        <v>0</v>
      </c>
      <c r="E834" s="418" t="s">
        <v>17</v>
      </c>
      <c r="F834" s="418">
        <v>144.5</v>
      </c>
      <c r="G834" s="418">
        <v>0</v>
      </c>
      <c r="H834" s="418">
        <v>144.5</v>
      </c>
      <c r="I834" s="418" t="s">
        <v>17</v>
      </c>
    </row>
    <row r="835" spans="1:9">
      <c r="A835" s="345"/>
      <c r="B835" s="418" t="s">
        <v>1304</v>
      </c>
      <c r="C835" s="418" t="s">
        <v>685</v>
      </c>
      <c r="D835" s="418">
        <v>0</v>
      </c>
      <c r="E835" s="418" t="s">
        <v>17</v>
      </c>
      <c r="F835" s="419">
        <v>1795.95</v>
      </c>
      <c r="G835" s="418">
        <v>0</v>
      </c>
      <c r="H835" s="419">
        <v>1795.95</v>
      </c>
      <c r="I835" s="418" t="s">
        <v>17</v>
      </c>
    </row>
    <row r="836" spans="1:9">
      <c r="A836" s="345"/>
      <c r="B836" s="418" t="s">
        <v>1305</v>
      </c>
      <c r="C836" s="418" t="s">
        <v>695</v>
      </c>
      <c r="D836" s="418">
        <v>0</v>
      </c>
      <c r="E836" s="418" t="s">
        <v>17</v>
      </c>
      <c r="F836" s="419">
        <v>6352.53</v>
      </c>
      <c r="G836" s="418">
        <v>0</v>
      </c>
      <c r="H836" s="419">
        <v>6352.53</v>
      </c>
      <c r="I836" s="418" t="s">
        <v>17</v>
      </c>
    </row>
    <row r="837" spans="1:9">
      <c r="A837" s="345"/>
      <c r="B837" s="418" t="s">
        <v>1306</v>
      </c>
      <c r="C837" s="418" t="s">
        <v>1307</v>
      </c>
      <c r="D837" s="418">
        <v>0</v>
      </c>
      <c r="E837" s="418" t="s">
        <v>17</v>
      </c>
      <c r="F837" s="419">
        <v>5118229</v>
      </c>
      <c r="G837" s="418">
        <v>0</v>
      </c>
      <c r="H837" s="419">
        <v>5118229</v>
      </c>
      <c r="I837" s="418" t="s">
        <v>17</v>
      </c>
    </row>
    <row r="838" spans="1:9">
      <c r="A838" s="345"/>
      <c r="B838" s="418" t="s">
        <v>1308</v>
      </c>
      <c r="C838" s="418" t="s">
        <v>1309</v>
      </c>
      <c r="D838" s="418">
        <v>0</v>
      </c>
      <c r="E838" s="418" t="s">
        <v>17</v>
      </c>
      <c r="F838" s="419">
        <v>5118229</v>
      </c>
      <c r="G838" s="418">
        <v>0</v>
      </c>
      <c r="H838" s="419">
        <v>5118229</v>
      </c>
      <c r="I838" s="418" t="s">
        <v>17</v>
      </c>
    </row>
    <row r="839" spans="1:9">
      <c r="A839" s="345"/>
      <c r="B839" s="418" t="s">
        <v>1310</v>
      </c>
      <c r="C839" s="418" t="s">
        <v>1311</v>
      </c>
      <c r="D839" s="418">
        <v>0</v>
      </c>
      <c r="E839" s="418" t="s">
        <v>17</v>
      </c>
      <c r="F839" s="419">
        <v>8045</v>
      </c>
      <c r="G839" s="418">
        <v>0</v>
      </c>
      <c r="H839" s="419">
        <v>8045</v>
      </c>
      <c r="I839" s="418" t="s">
        <v>17</v>
      </c>
    </row>
    <row r="840" spans="1:9">
      <c r="A840" s="345"/>
      <c r="B840" s="418" t="s">
        <v>1312</v>
      </c>
      <c r="C840" s="418" t="s">
        <v>704</v>
      </c>
      <c r="D840" s="418">
        <v>0</v>
      </c>
      <c r="E840" s="418" t="s">
        <v>17</v>
      </c>
      <c r="F840" s="419">
        <v>5079574</v>
      </c>
      <c r="G840" s="418">
        <v>0</v>
      </c>
      <c r="H840" s="419">
        <v>5079574</v>
      </c>
      <c r="I840" s="418" t="s">
        <v>17</v>
      </c>
    </row>
    <row r="841" spans="1:9">
      <c r="A841" s="345"/>
      <c r="B841" s="418" t="s">
        <v>1313</v>
      </c>
      <c r="C841" s="418" t="s">
        <v>655</v>
      </c>
      <c r="D841" s="418">
        <v>0</v>
      </c>
      <c r="E841" s="418" t="s">
        <v>17</v>
      </c>
      <c r="F841" s="419">
        <v>30610</v>
      </c>
      <c r="G841" s="418">
        <v>0</v>
      </c>
      <c r="H841" s="419">
        <v>30610</v>
      </c>
      <c r="I841" s="418" t="s">
        <v>17</v>
      </c>
    </row>
    <row r="842" spans="1:9">
      <c r="A842" s="345"/>
      <c r="B842" s="418" t="s">
        <v>1314</v>
      </c>
      <c r="C842" s="418" t="s">
        <v>1315</v>
      </c>
      <c r="D842" s="418">
        <v>0</v>
      </c>
      <c r="E842" s="418" t="s">
        <v>17</v>
      </c>
      <c r="F842" s="419">
        <v>805504.05</v>
      </c>
      <c r="G842" s="418">
        <v>0</v>
      </c>
      <c r="H842" s="419">
        <v>805504.05</v>
      </c>
      <c r="I842" s="418" t="s">
        <v>17</v>
      </c>
    </row>
    <row r="843" spans="1:9">
      <c r="A843" s="345"/>
      <c r="B843" s="418" t="s">
        <v>1316</v>
      </c>
      <c r="C843" s="418" t="s">
        <v>1317</v>
      </c>
      <c r="D843" s="418">
        <v>0</v>
      </c>
      <c r="E843" s="418" t="s">
        <v>17</v>
      </c>
      <c r="F843" s="419">
        <v>805504.05</v>
      </c>
      <c r="G843" s="418">
        <v>0</v>
      </c>
      <c r="H843" s="419">
        <v>805504.05</v>
      </c>
      <c r="I843" s="418" t="s">
        <v>17</v>
      </c>
    </row>
    <row r="844" spans="1:9">
      <c r="A844" s="345"/>
      <c r="B844" s="418" t="s">
        <v>1318</v>
      </c>
      <c r="C844" s="418" t="s">
        <v>1319</v>
      </c>
      <c r="D844" s="418">
        <v>0</v>
      </c>
      <c r="E844" s="418" t="s">
        <v>17</v>
      </c>
      <c r="F844" s="418">
        <v>700</v>
      </c>
      <c r="G844" s="418">
        <v>0</v>
      </c>
      <c r="H844" s="418">
        <v>700</v>
      </c>
      <c r="I844" s="418" t="s">
        <v>17</v>
      </c>
    </row>
    <row r="845" spans="1:9">
      <c r="A845" s="345"/>
      <c r="B845" s="418" t="s">
        <v>1320</v>
      </c>
      <c r="C845" s="418" t="s">
        <v>1321</v>
      </c>
      <c r="D845" s="418">
        <v>0</v>
      </c>
      <c r="E845" s="418" t="s">
        <v>17</v>
      </c>
      <c r="F845" s="419">
        <v>14884</v>
      </c>
      <c r="G845" s="418">
        <v>0</v>
      </c>
      <c r="H845" s="419">
        <v>14884</v>
      </c>
      <c r="I845" s="418" t="s">
        <v>17</v>
      </c>
    </row>
    <row r="846" spans="1:9">
      <c r="A846" s="345"/>
      <c r="B846" s="418" t="s">
        <v>1322</v>
      </c>
      <c r="C846" s="418" t="s">
        <v>704</v>
      </c>
      <c r="D846" s="418">
        <v>0</v>
      </c>
      <c r="E846" s="418" t="s">
        <v>17</v>
      </c>
      <c r="F846" s="419">
        <v>655567.38</v>
      </c>
      <c r="G846" s="418">
        <v>0</v>
      </c>
      <c r="H846" s="419">
        <v>655567.38</v>
      </c>
      <c r="I846" s="418" t="s">
        <v>17</v>
      </c>
    </row>
    <row r="847" spans="1:9">
      <c r="A847" s="345"/>
      <c r="B847" s="418" t="s">
        <v>1323</v>
      </c>
      <c r="C847" s="418" t="s">
        <v>803</v>
      </c>
      <c r="D847" s="418">
        <v>0</v>
      </c>
      <c r="E847" s="418" t="s">
        <v>17</v>
      </c>
      <c r="F847" s="418">
        <v>935</v>
      </c>
      <c r="G847" s="418">
        <v>0</v>
      </c>
      <c r="H847" s="418">
        <v>935</v>
      </c>
      <c r="I847" s="418" t="s">
        <v>17</v>
      </c>
    </row>
    <row r="848" spans="1:9">
      <c r="A848" s="345"/>
      <c r="B848" s="418" t="s">
        <v>1324</v>
      </c>
      <c r="C848" s="418" t="s">
        <v>1042</v>
      </c>
      <c r="D848" s="418">
        <v>0</v>
      </c>
      <c r="E848" s="418" t="s">
        <v>17</v>
      </c>
      <c r="F848" s="419">
        <v>27029</v>
      </c>
      <c r="G848" s="418">
        <v>0</v>
      </c>
      <c r="H848" s="419">
        <v>27029</v>
      </c>
      <c r="I848" s="418" t="s">
        <v>17</v>
      </c>
    </row>
    <row r="849" spans="1:9">
      <c r="A849" s="345"/>
      <c r="B849" s="418" t="s">
        <v>1325</v>
      </c>
      <c r="C849" s="418" t="s">
        <v>1279</v>
      </c>
      <c r="D849" s="418">
        <v>0</v>
      </c>
      <c r="E849" s="418" t="s">
        <v>17</v>
      </c>
      <c r="F849" s="419">
        <v>30750</v>
      </c>
      <c r="G849" s="418">
        <v>0</v>
      </c>
      <c r="H849" s="419">
        <v>30750</v>
      </c>
      <c r="I849" s="418" t="s">
        <v>17</v>
      </c>
    </row>
    <row r="850" spans="1:9">
      <c r="A850" s="345"/>
      <c r="B850" s="418" t="s">
        <v>1326</v>
      </c>
      <c r="C850" s="418" t="s">
        <v>925</v>
      </c>
      <c r="D850" s="418">
        <v>0</v>
      </c>
      <c r="E850" s="418" t="s">
        <v>17</v>
      </c>
      <c r="F850" s="419">
        <v>36946.5</v>
      </c>
      <c r="G850" s="418">
        <v>0</v>
      </c>
      <c r="H850" s="419">
        <v>36946.5</v>
      </c>
      <c r="I850" s="418" t="s">
        <v>17</v>
      </c>
    </row>
    <row r="851" spans="1:9">
      <c r="A851" s="345"/>
      <c r="B851" s="418" t="s">
        <v>1327</v>
      </c>
      <c r="C851" s="418" t="s">
        <v>657</v>
      </c>
      <c r="D851" s="418">
        <v>0</v>
      </c>
      <c r="E851" s="418" t="s">
        <v>17</v>
      </c>
      <c r="F851" s="418">
        <v>250</v>
      </c>
      <c r="G851" s="418">
        <v>0</v>
      </c>
      <c r="H851" s="418">
        <v>250</v>
      </c>
      <c r="I851" s="418" t="s">
        <v>17</v>
      </c>
    </row>
    <row r="852" spans="1:9">
      <c r="A852" s="345"/>
      <c r="B852" s="418" t="s">
        <v>1328</v>
      </c>
      <c r="C852" s="418" t="s">
        <v>732</v>
      </c>
      <c r="D852" s="418">
        <v>0</v>
      </c>
      <c r="E852" s="418" t="s">
        <v>17</v>
      </c>
      <c r="F852" s="418">
        <v>250</v>
      </c>
      <c r="G852" s="418">
        <v>0</v>
      </c>
      <c r="H852" s="418">
        <v>250</v>
      </c>
      <c r="I852" s="418" t="s">
        <v>17</v>
      </c>
    </row>
    <row r="853" spans="1:9">
      <c r="A853" s="345"/>
      <c r="B853" s="418" t="s">
        <v>1329</v>
      </c>
      <c r="C853" s="418" t="s">
        <v>663</v>
      </c>
      <c r="D853" s="418">
        <v>0</v>
      </c>
      <c r="E853" s="418" t="s">
        <v>17</v>
      </c>
      <c r="F853" s="418">
        <v>574</v>
      </c>
      <c r="G853" s="418">
        <v>0</v>
      </c>
      <c r="H853" s="418">
        <v>574</v>
      </c>
      <c r="I853" s="418" t="s">
        <v>17</v>
      </c>
    </row>
    <row r="854" spans="1:9">
      <c r="A854" s="345"/>
      <c r="B854" s="418" t="s">
        <v>1330</v>
      </c>
      <c r="C854" s="418" t="s">
        <v>665</v>
      </c>
      <c r="D854" s="418">
        <v>0</v>
      </c>
      <c r="E854" s="418" t="s">
        <v>17</v>
      </c>
      <c r="F854" s="418">
        <v>250</v>
      </c>
      <c r="G854" s="418">
        <v>0</v>
      </c>
      <c r="H854" s="418">
        <v>250</v>
      </c>
      <c r="I854" s="418" t="s">
        <v>17</v>
      </c>
    </row>
    <row r="855" spans="1:9">
      <c r="A855" s="345"/>
      <c r="B855" s="418" t="s">
        <v>1331</v>
      </c>
      <c r="C855" s="418" t="s">
        <v>667</v>
      </c>
      <c r="D855" s="418">
        <v>0</v>
      </c>
      <c r="E855" s="418" t="s">
        <v>17</v>
      </c>
      <c r="F855" s="418">
        <v>500</v>
      </c>
      <c r="G855" s="418">
        <v>0</v>
      </c>
      <c r="H855" s="418">
        <v>500</v>
      </c>
      <c r="I855" s="418" t="s">
        <v>17</v>
      </c>
    </row>
    <row r="856" spans="1:9">
      <c r="A856" s="345"/>
      <c r="B856" s="418" t="s">
        <v>1332</v>
      </c>
      <c r="C856" s="418" t="s">
        <v>669</v>
      </c>
      <c r="D856" s="418">
        <v>0</v>
      </c>
      <c r="E856" s="418" t="s">
        <v>17</v>
      </c>
      <c r="F856" s="419">
        <v>3016.84</v>
      </c>
      <c r="G856" s="418">
        <v>0</v>
      </c>
      <c r="H856" s="419">
        <v>3016.84</v>
      </c>
      <c r="I856" s="418" t="s">
        <v>17</v>
      </c>
    </row>
    <row r="857" spans="1:9">
      <c r="A857" s="345"/>
      <c r="B857" s="418" t="s">
        <v>1333</v>
      </c>
      <c r="C857" s="418" t="s">
        <v>671</v>
      </c>
      <c r="D857" s="418">
        <v>0</v>
      </c>
      <c r="E857" s="418" t="s">
        <v>17</v>
      </c>
      <c r="F857" s="418">
        <v>500</v>
      </c>
      <c r="G857" s="418">
        <v>0</v>
      </c>
      <c r="H857" s="418">
        <v>500</v>
      </c>
      <c r="I857" s="418" t="s">
        <v>17</v>
      </c>
    </row>
    <row r="858" spans="1:9">
      <c r="A858" s="345"/>
      <c r="B858" s="418" t="s">
        <v>1334</v>
      </c>
      <c r="C858" s="418" t="s">
        <v>677</v>
      </c>
      <c r="D858" s="418">
        <v>0</v>
      </c>
      <c r="E858" s="418" t="s">
        <v>17</v>
      </c>
      <c r="F858" s="418">
        <v>574</v>
      </c>
      <c r="G858" s="418">
        <v>0</v>
      </c>
      <c r="H858" s="418">
        <v>574</v>
      </c>
      <c r="I858" s="418" t="s">
        <v>17</v>
      </c>
    </row>
    <row r="859" spans="1:9">
      <c r="A859" s="345"/>
      <c r="B859" s="418" t="s">
        <v>1335</v>
      </c>
      <c r="C859" s="418" t="s">
        <v>1336</v>
      </c>
      <c r="D859" s="418">
        <v>0</v>
      </c>
      <c r="E859" s="418" t="s">
        <v>17</v>
      </c>
      <c r="F859" s="419">
        <v>3740</v>
      </c>
      <c r="G859" s="418">
        <v>0</v>
      </c>
      <c r="H859" s="419">
        <v>3740</v>
      </c>
      <c r="I859" s="418" t="s">
        <v>17</v>
      </c>
    </row>
    <row r="860" spans="1:9">
      <c r="A860" s="345"/>
      <c r="B860" s="418" t="s">
        <v>1337</v>
      </c>
      <c r="C860" s="418" t="s">
        <v>1338</v>
      </c>
      <c r="D860" s="418">
        <v>0</v>
      </c>
      <c r="E860" s="418" t="s">
        <v>17</v>
      </c>
      <c r="F860" s="419">
        <v>10803</v>
      </c>
      <c r="G860" s="418">
        <v>0</v>
      </c>
      <c r="H860" s="419">
        <v>10803</v>
      </c>
      <c r="I860" s="418" t="s">
        <v>17</v>
      </c>
    </row>
    <row r="861" spans="1:9">
      <c r="A861" s="345"/>
      <c r="B861" s="418" t="s">
        <v>1339</v>
      </c>
      <c r="C861" s="418" t="s">
        <v>715</v>
      </c>
      <c r="D861" s="418">
        <v>0</v>
      </c>
      <c r="E861" s="418" t="s">
        <v>17</v>
      </c>
      <c r="F861" s="419">
        <v>1664</v>
      </c>
      <c r="G861" s="418">
        <v>0</v>
      </c>
      <c r="H861" s="419">
        <v>1664</v>
      </c>
      <c r="I861" s="418" t="s">
        <v>17</v>
      </c>
    </row>
    <row r="862" spans="1:9">
      <c r="A862" s="345"/>
      <c r="B862" s="418" t="s">
        <v>1340</v>
      </c>
      <c r="C862" s="418" t="s">
        <v>695</v>
      </c>
      <c r="D862" s="418">
        <v>0</v>
      </c>
      <c r="E862" s="418" t="s">
        <v>17</v>
      </c>
      <c r="F862" s="419">
        <v>16570.330000000002</v>
      </c>
      <c r="G862" s="418">
        <v>0</v>
      </c>
      <c r="H862" s="419">
        <v>16570.330000000002</v>
      </c>
      <c r="I862" s="418" t="s">
        <v>17</v>
      </c>
    </row>
    <row r="863" spans="1:9">
      <c r="A863" s="353"/>
      <c r="B863" s="427" t="s">
        <v>1341</v>
      </c>
      <c r="C863" s="427" t="s">
        <v>1342</v>
      </c>
      <c r="D863" s="427">
        <v>0</v>
      </c>
      <c r="E863" s="427" t="s">
        <v>17</v>
      </c>
      <c r="F863" s="428">
        <v>759671609.38</v>
      </c>
      <c r="G863" s="427">
        <v>0</v>
      </c>
      <c r="H863" s="428">
        <v>759671609.38</v>
      </c>
      <c r="I863" s="427" t="s">
        <v>17</v>
      </c>
    </row>
    <row r="864" spans="1:9">
      <c r="A864" s="345"/>
      <c r="B864" s="418" t="s">
        <v>1343</v>
      </c>
      <c r="C864" s="418" t="s">
        <v>1344</v>
      </c>
      <c r="D864" s="418">
        <v>0</v>
      </c>
      <c r="E864" s="418" t="s">
        <v>17</v>
      </c>
      <c r="F864" s="419">
        <v>30150419.5</v>
      </c>
      <c r="G864" s="418">
        <v>0</v>
      </c>
      <c r="H864" s="419">
        <v>30150419.5</v>
      </c>
      <c r="I864" s="418" t="s">
        <v>17</v>
      </c>
    </row>
    <row r="865" spans="1:9">
      <c r="A865" s="345"/>
      <c r="B865" s="418" t="s">
        <v>1345</v>
      </c>
      <c r="C865" s="418" t="s">
        <v>1346</v>
      </c>
      <c r="D865" s="418">
        <v>0</v>
      </c>
      <c r="E865" s="418" t="s">
        <v>17</v>
      </c>
      <c r="F865" s="419">
        <v>30150419.5</v>
      </c>
      <c r="G865" s="418">
        <v>0</v>
      </c>
      <c r="H865" s="419">
        <v>30150419.5</v>
      </c>
      <c r="I865" s="418" t="s">
        <v>17</v>
      </c>
    </row>
    <row r="866" spans="1:9">
      <c r="A866" s="345"/>
      <c r="B866" s="418" t="s">
        <v>1347</v>
      </c>
      <c r="C866" s="418" t="s">
        <v>1348</v>
      </c>
      <c r="D866" s="418">
        <v>0</v>
      </c>
      <c r="E866" s="418" t="s">
        <v>17</v>
      </c>
      <c r="F866" s="419">
        <v>444560782.56</v>
      </c>
      <c r="G866" s="418">
        <v>0</v>
      </c>
      <c r="H866" s="419">
        <v>444560782.56</v>
      </c>
      <c r="I866" s="418" t="s">
        <v>17</v>
      </c>
    </row>
    <row r="867" spans="1:9">
      <c r="A867" s="345"/>
      <c r="B867" s="418" t="s">
        <v>1349</v>
      </c>
      <c r="C867" s="418" t="s">
        <v>1350</v>
      </c>
      <c r="D867" s="418">
        <v>0</v>
      </c>
      <c r="E867" s="418" t="s">
        <v>17</v>
      </c>
      <c r="F867" s="419">
        <v>62180183.640000001</v>
      </c>
      <c r="G867" s="418">
        <v>0</v>
      </c>
      <c r="H867" s="419">
        <v>62180183.640000001</v>
      </c>
      <c r="I867" s="418" t="s">
        <v>17</v>
      </c>
    </row>
    <row r="868" spans="1:9">
      <c r="A868" s="345"/>
      <c r="B868" s="418" t="s">
        <v>1351</v>
      </c>
      <c r="C868" s="418" t="s">
        <v>1352</v>
      </c>
      <c r="D868" s="418">
        <v>0</v>
      </c>
      <c r="E868" s="418" t="s">
        <v>17</v>
      </c>
      <c r="F868" s="419">
        <v>61687570.439999998</v>
      </c>
      <c r="G868" s="418">
        <v>0</v>
      </c>
      <c r="H868" s="419">
        <v>61687570.439999998</v>
      </c>
      <c r="I868" s="418" t="s">
        <v>17</v>
      </c>
    </row>
    <row r="869" spans="1:9">
      <c r="A869" s="345"/>
      <c r="B869" s="418" t="s">
        <v>1353</v>
      </c>
      <c r="C869" s="418" t="s">
        <v>1354</v>
      </c>
      <c r="D869" s="418">
        <v>0</v>
      </c>
      <c r="E869" s="418" t="s">
        <v>17</v>
      </c>
      <c r="F869" s="419">
        <v>30081590.16</v>
      </c>
      <c r="G869" s="418">
        <v>0</v>
      </c>
      <c r="H869" s="419">
        <v>30081590.16</v>
      </c>
      <c r="I869" s="418" t="s">
        <v>17</v>
      </c>
    </row>
    <row r="870" spans="1:9">
      <c r="A870" s="345"/>
      <c r="B870" s="418" t="s">
        <v>1355</v>
      </c>
      <c r="C870" s="418" t="s">
        <v>1356</v>
      </c>
      <c r="D870" s="418">
        <v>0</v>
      </c>
      <c r="E870" s="418" t="s">
        <v>17</v>
      </c>
      <c r="F870" s="419">
        <v>131126059.92</v>
      </c>
      <c r="G870" s="418">
        <v>0</v>
      </c>
      <c r="H870" s="419">
        <v>131126059.92</v>
      </c>
      <c r="I870" s="418" t="s">
        <v>17</v>
      </c>
    </row>
    <row r="871" spans="1:9">
      <c r="A871" s="345"/>
      <c r="B871" s="418" t="s">
        <v>1357</v>
      </c>
      <c r="C871" s="418" t="s">
        <v>1358</v>
      </c>
      <c r="D871" s="418">
        <v>0</v>
      </c>
      <c r="E871" s="418" t="s">
        <v>17</v>
      </c>
      <c r="F871" s="419">
        <v>90909683.640000001</v>
      </c>
      <c r="G871" s="418">
        <v>0</v>
      </c>
      <c r="H871" s="419">
        <v>90909683.640000001</v>
      </c>
      <c r="I871" s="418" t="s">
        <v>17</v>
      </c>
    </row>
    <row r="872" spans="1:9">
      <c r="A872" s="345"/>
      <c r="B872" s="418" t="s">
        <v>1359</v>
      </c>
      <c r="C872" s="418" t="s">
        <v>1360</v>
      </c>
      <c r="D872" s="418">
        <v>0</v>
      </c>
      <c r="E872" s="418" t="s">
        <v>17</v>
      </c>
      <c r="F872" s="419">
        <v>35336595.600000001</v>
      </c>
      <c r="G872" s="418">
        <v>0</v>
      </c>
      <c r="H872" s="419">
        <v>35336595.600000001</v>
      </c>
      <c r="I872" s="418" t="s">
        <v>17</v>
      </c>
    </row>
    <row r="873" spans="1:9">
      <c r="A873" s="345"/>
      <c r="B873" s="418" t="s">
        <v>1361</v>
      </c>
      <c r="C873" s="418" t="s">
        <v>1362</v>
      </c>
      <c r="D873" s="418">
        <v>0</v>
      </c>
      <c r="E873" s="418" t="s">
        <v>17</v>
      </c>
      <c r="F873" s="419">
        <v>33239099.16</v>
      </c>
      <c r="G873" s="418">
        <v>0</v>
      </c>
      <c r="H873" s="419">
        <v>33239099.16</v>
      </c>
      <c r="I873" s="418" t="s">
        <v>17</v>
      </c>
    </row>
    <row r="874" spans="1:9">
      <c r="A874" s="345"/>
      <c r="B874" s="418" t="s">
        <v>1363</v>
      </c>
      <c r="C874" s="418" t="s">
        <v>1364</v>
      </c>
      <c r="D874" s="418">
        <v>0</v>
      </c>
      <c r="E874" s="418" t="s">
        <v>17</v>
      </c>
      <c r="F874" s="419">
        <v>13336823.640000001</v>
      </c>
      <c r="G874" s="418">
        <v>0</v>
      </c>
      <c r="H874" s="419">
        <v>13336823.640000001</v>
      </c>
      <c r="I874" s="418" t="s">
        <v>17</v>
      </c>
    </row>
    <row r="875" spans="1:9">
      <c r="A875" s="345"/>
      <c r="B875" s="418" t="s">
        <v>1365</v>
      </c>
      <c r="C875" s="418" t="s">
        <v>1350</v>
      </c>
      <c r="D875" s="418">
        <v>0</v>
      </c>
      <c r="E875" s="418" t="s">
        <v>17</v>
      </c>
      <c r="F875" s="419">
        <v>1865405.52</v>
      </c>
      <c r="G875" s="418">
        <v>0</v>
      </c>
      <c r="H875" s="419">
        <v>1865405.52</v>
      </c>
      <c r="I875" s="418" t="s">
        <v>17</v>
      </c>
    </row>
    <row r="876" spans="1:9">
      <c r="A876" s="345"/>
      <c r="B876" s="418" t="s">
        <v>1366</v>
      </c>
      <c r="C876" s="418" t="s">
        <v>1352</v>
      </c>
      <c r="D876" s="418">
        <v>0</v>
      </c>
      <c r="E876" s="418" t="s">
        <v>17</v>
      </c>
      <c r="F876" s="419">
        <v>1850627.16</v>
      </c>
      <c r="G876" s="418">
        <v>0</v>
      </c>
      <c r="H876" s="419">
        <v>1850627.16</v>
      </c>
      <c r="I876" s="418" t="s">
        <v>17</v>
      </c>
    </row>
    <row r="877" spans="1:9">
      <c r="A877" s="345"/>
      <c r="B877" s="418" t="s">
        <v>1367</v>
      </c>
      <c r="C877" s="418" t="s">
        <v>1354</v>
      </c>
      <c r="D877" s="418">
        <v>0</v>
      </c>
      <c r="E877" s="418" t="s">
        <v>17</v>
      </c>
      <c r="F877" s="419">
        <v>902447.76</v>
      </c>
      <c r="G877" s="418">
        <v>0</v>
      </c>
      <c r="H877" s="419">
        <v>902447.76</v>
      </c>
      <c r="I877" s="418" t="s">
        <v>17</v>
      </c>
    </row>
    <row r="878" spans="1:9">
      <c r="A878" s="345"/>
      <c r="B878" s="418" t="s">
        <v>1368</v>
      </c>
      <c r="C878" s="418" t="s">
        <v>1356</v>
      </c>
      <c r="D878" s="418">
        <v>0</v>
      </c>
      <c r="E878" s="418" t="s">
        <v>17</v>
      </c>
      <c r="F878" s="419">
        <v>3933781.8</v>
      </c>
      <c r="G878" s="418">
        <v>0</v>
      </c>
      <c r="H878" s="419">
        <v>3933781.8</v>
      </c>
      <c r="I878" s="418" t="s">
        <v>17</v>
      </c>
    </row>
    <row r="879" spans="1:9">
      <c r="A879" s="345"/>
      <c r="B879" s="418" t="s">
        <v>1369</v>
      </c>
      <c r="C879" s="418" t="s">
        <v>1358</v>
      </c>
      <c r="D879" s="418">
        <v>0</v>
      </c>
      <c r="E879" s="418" t="s">
        <v>17</v>
      </c>
      <c r="F879" s="419">
        <v>2727290.52</v>
      </c>
      <c r="G879" s="418">
        <v>0</v>
      </c>
      <c r="H879" s="419">
        <v>2727290.52</v>
      </c>
      <c r="I879" s="418" t="s">
        <v>17</v>
      </c>
    </row>
    <row r="880" spans="1:9">
      <c r="A880" s="345"/>
      <c r="B880" s="418" t="s">
        <v>1370</v>
      </c>
      <c r="C880" s="418" t="s">
        <v>1371</v>
      </c>
      <c r="D880" s="418">
        <v>0</v>
      </c>
      <c r="E880" s="418" t="s">
        <v>17</v>
      </c>
      <c r="F880" s="419">
        <v>1060097.8799999999</v>
      </c>
      <c r="G880" s="418">
        <v>0</v>
      </c>
      <c r="H880" s="419">
        <v>1060097.8799999999</v>
      </c>
      <c r="I880" s="418" t="s">
        <v>17</v>
      </c>
    </row>
    <row r="881" spans="1:9">
      <c r="A881" s="345"/>
      <c r="B881" s="418" t="s">
        <v>1372</v>
      </c>
      <c r="C881" s="418" t="s">
        <v>1373</v>
      </c>
      <c r="D881" s="418">
        <v>0</v>
      </c>
      <c r="E881" s="418" t="s">
        <v>17</v>
      </c>
      <c r="F881" s="419">
        <v>997173</v>
      </c>
      <c r="G881" s="418">
        <v>0</v>
      </c>
      <c r="H881" s="419">
        <v>997173</v>
      </c>
      <c r="I881" s="418" t="s">
        <v>17</v>
      </c>
    </row>
    <row r="882" spans="1:9">
      <c r="A882" s="345"/>
      <c r="B882" s="418" t="s">
        <v>1374</v>
      </c>
      <c r="C882" s="418" t="s">
        <v>1375</v>
      </c>
      <c r="D882" s="418">
        <v>0</v>
      </c>
      <c r="E882" s="418" t="s">
        <v>17</v>
      </c>
      <c r="F882" s="419">
        <v>367000</v>
      </c>
      <c r="G882" s="418">
        <v>0</v>
      </c>
      <c r="H882" s="419">
        <v>367000</v>
      </c>
      <c r="I882" s="418" t="s">
        <v>17</v>
      </c>
    </row>
    <row r="883" spans="1:9">
      <c r="A883" s="345"/>
      <c r="B883" s="418" t="s">
        <v>1376</v>
      </c>
      <c r="C883" s="418" t="s">
        <v>1377</v>
      </c>
      <c r="D883" s="418">
        <v>0</v>
      </c>
      <c r="E883" s="418" t="s">
        <v>17</v>
      </c>
      <c r="F883" s="419">
        <v>367000</v>
      </c>
      <c r="G883" s="418">
        <v>0</v>
      </c>
      <c r="H883" s="419">
        <v>367000</v>
      </c>
      <c r="I883" s="418" t="s">
        <v>17</v>
      </c>
    </row>
    <row r="884" spans="1:9">
      <c r="A884" s="345"/>
      <c r="B884" s="418" t="s">
        <v>1378</v>
      </c>
      <c r="C884" s="418" t="s">
        <v>1377</v>
      </c>
      <c r="D884" s="418">
        <v>0</v>
      </c>
      <c r="E884" s="418" t="s">
        <v>17</v>
      </c>
      <c r="F884" s="419">
        <v>367000</v>
      </c>
      <c r="G884" s="418">
        <v>0</v>
      </c>
      <c r="H884" s="419">
        <v>367000</v>
      </c>
      <c r="I884" s="418" t="s">
        <v>17</v>
      </c>
    </row>
    <row r="885" spans="1:9">
      <c r="A885" s="345"/>
      <c r="B885" s="418" t="s">
        <v>1379</v>
      </c>
      <c r="C885" s="418" t="s">
        <v>1380</v>
      </c>
      <c r="D885" s="418">
        <v>0</v>
      </c>
      <c r="E885" s="418" t="s">
        <v>17</v>
      </c>
      <c r="F885" s="419">
        <v>231226071.19</v>
      </c>
      <c r="G885" s="418">
        <v>0</v>
      </c>
      <c r="H885" s="419">
        <v>231226071.19</v>
      </c>
      <c r="I885" s="418" t="s">
        <v>17</v>
      </c>
    </row>
    <row r="886" spans="1:9">
      <c r="A886" s="345"/>
      <c r="B886" s="418" t="s">
        <v>1381</v>
      </c>
      <c r="C886" s="418" t="s">
        <v>1382</v>
      </c>
      <c r="D886" s="418">
        <v>0</v>
      </c>
      <c r="E886" s="418" t="s">
        <v>17</v>
      </c>
      <c r="F886" s="419">
        <v>31090091.829999998</v>
      </c>
      <c r="G886" s="418">
        <v>0</v>
      </c>
      <c r="H886" s="419">
        <v>31090091.829999998</v>
      </c>
      <c r="I886" s="418" t="s">
        <v>17</v>
      </c>
    </row>
    <row r="887" spans="1:9">
      <c r="A887" s="345"/>
      <c r="B887" s="418" t="s">
        <v>1383</v>
      </c>
      <c r="C887" s="418" t="s">
        <v>1352</v>
      </c>
      <c r="D887" s="418">
        <v>0</v>
      </c>
      <c r="E887" s="418" t="s">
        <v>17</v>
      </c>
      <c r="F887" s="419">
        <v>30843785.219999999</v>
      </c>
      <c r="G887" s="418">
        <v>0</v>
      </c>
      <c r="H887" s="419">
        <v>30843785.219999999</v>
      </c>
      <c r="I887" s="418" t="s">
        <v>17</v>
      </c>
    </row>
    <row r="888" spans="1:9">
      <c r="A888" s="345"/>
      <c r="B888" s="418" t="s">
        <v>1384</v>
      </c>
      <c r="C888" s="418" t="s">
        <v>1385</v>
      </c>
      <c r="D888" s="418">
        <v>0</v>
      </c>
      <c r="E888" s="418" t="s">
        <v>17</v>
      </c>
      <c r="F888" s="419">
        <v>15040795.050000001</v>
      </c>
      <c r="G888" s="418">
        <v>0</v>
      </c>
      <c r="H888" s="419">
        <v>15040795.050000001</v>
      </c>
      <c r="I888" s="418" t="s">
        <v>17</v>
      </c>
    </row>
    <row r="889" spans="1:9">
      <c r="A889" s="345"/>
      <c r="B889" s="418" t="s">
        <v>1386</v>
      </c>
      <c r="C889" s="418" t="s">
        <v>1356</v>
      </c>
      <c r="D889" s="418">
        <v>0</v>
      </c>
      <c r="E889" s="418" t="s">
        <v>17</v>
      </c>
      <c r="F889" s="419">
        <v>65563029.969999999</v>
      </c>
      <c r="G889" s="418">
        <v>0</v>
      </c>
      <c r="H889" s="419">
        <v>65563029.969999999</v>
      </c>
      <c r="I889" s="418" t="s">
        <v>17</v>
      </c>
    </row>
    <row r="890" spans="1:9">
      <c r="A890" s="345"/>
      <c r="B890" s="418" t="s">
        <v>1387</v>
      </c>
      <c r="C890" s="418" t="s">
        <v>1358</v>
      </c>
      <c r="D890" s="418">
        <v>0</v>
      </c>
      <c r="E890" s="418" t="s">
        <v>17</v>
      </c>
      <c r="F890" s="419">
        <v>45454841.850000001</v>
      </c>
      <c r="G890" s="418">
        <v>0</v>
      </c>
      <c r="H890" s="419">
        <v>45454841.850000001</v>
      </c>
      <c r="I890" s="418" t="s">
        <v>17</v>
      </c>
    </row>
    <row r="891" spans="1:9">
      <c r="A891" s="345"/>
      <c r="B891" s="418" t="s">
        <v>1388</v>
      </c>
      <c r="C891" s="418" t="s">
        <v>1360</v>
      </c>
      <c r="D891" s="418">
        <v>0</v>
      </c>
      <c r="E891" s="418" t="s">
        <v>17</v>
      </c>
      <c r="F891" s="419">
        <v>17668297.789999999</v>
      </c>
      <c r="G891" s="418">
        <v>0</v>
      </c>
      <c r="H891" s="419">
        <v>17668297.789999999</v>
      </c>
      <c r="I891" s="418" t="s">
        <v>17</v>
      </c>
    </row>
    <row r="892" spans="1:9">
      <c r="A892" s="345"/>
      <c r="B892" s="418" t="s">
        <v>1389</v>
      </c>
      <c r="C892" s="418" t="s">
        <v>1362</v>
      </c>
      <c r="D892" s="418">
        <v>0</v>
      </c>
      <c r="E892" s="418" t="s">
        <v>17</v>
      </c>
      <c r="F892" s="419">
        <v>16619549.57</v>
      </c>
      <c r="G892" s="418">
        <v>0</v>
      </c>
      <c r="H892" s="419">
        <v>16619549.57</v>
      </c>
      <c r="I892" s="418" t="s">
        <v>17</v>
      </c>
    </row>
    <row r="893" spans="1:9">
      <c r="A893" s="345"/>
      <c r="B893" s="418" t="s">
        <v>1390</v>
      </c>
      <c r="C893" s="418" t="s">
        <v>1391</v>
      </c>
      <c r="D893" s="418">
        <v>0</v>
      </c>
      <c r="E893" s="418" t="s">
        <v>17</v>
      </c>
      <c r="F893" s="419">
        <v>4445607.83</v>
      </c>
      <c r="G893" s="418">
        <v>0</v>
      </c>
      <c r="H893" s="419">
        <v>4445607.83</v>
      </c>
      <c r="I893" s="418" t="s">
        <v>17</v>
      </c>
    </row>
    <row r="894" spans="1:9">
      <c r="A894" s="345"/>
      <c r="B894" s="418" t="s">
        <v>1392</v>
      </c>
      <c r="C894" s="418" t="s">
        <v>1393</v>
      </c>
      <c r="D894" s="418">
        <v>0</v>
      </c>
      <c r="E894" s="418" t="s">
        <v>17</v>
      </c>
      <c r="F894" s="419">
        <v>4445607.83</v>
      </c>
      <c r="G894" s="418">
        <v>0</v>
      </c>
      <c r="H894" s="419">
        <v>4445607.83</v>
      </c>
      <c r="I894" s="418" t="s">
        <v>17</v>
      </c>
    </row>
    <row r="895" spans="1:9">
      <c r="A895" s="345"/>
      <c r="B895" s="418" t="s">
        <v>1394</v>
      </c>
      <c r="C895" s="418" t="s">
        <v>1395</v>
      </c>
      <c r="D895" s="418">
        <v>0</v>
      </c>
      <c r="E895" s="418" t="s">
        <v>17</v>
      </c>
      <c r="F895" s="419">
        <v>50531.67</v>
      </c>
      <c r="G895" s="418">
        <v>0</v>
      </c>
      <c r="H895" s="419">
        <v>50531.67</v>
      </c>
      <c r="I895" s="418" t="s">
        <v>17</v>
      </c>
    </row>
    <row r="896" spans="1:9">
      <c r="A896" s="345"/>
      <c r="B896" s="418" t="s">
        <v>1396</v>
      </c>
      <c r="C896" s="418" t="s">
        <v>1397</v>
      </c>
      <c r="D896" s="418">
        <v>0</v>
      </c>
      <c r="E896" s="418" t="s">
        <v>17</v>
      </c>
      <c r="F896" s="419">
        <v>3932.58</v>
      </c>
      <c r="G896" s="418">
        <v>0</v>
      </c>
      <c r="H896" s="419">
        <v>3932.58</v>
      </c>
      <c r="I896" s="418" t="s">
        <v>17</v>
      </c>
    </row>
    <row r="897" spans="1:9">
      <c r="A897" s="345"/>
      <c r="B897" s="418" t="s">
        <v>1398</v>
      </c>
      <c r="C897" s="418" t="s">
        <v>1399</v>
      </c>
      <c r="D897" s="418">
        <v>0</v>
      </c>
      <c r="E897" s="418" t="s">
        <v>17</v>
      </c>
      <c r="F897" s="419">
        <v>40030512.490000002</v>
      </c>
      <c r="G897" s="418">
        <v>0</v>
      </c>
      <c r="H897" s="419">
        <v>40030512.490000002</v>
      </c>
      <c r="I897" s="418" t="s">
        <v>17</v>
      </c>
    </row>
    <row r="898" spans="1:9">
      <c r="A898" s="345"/>
      <c r="B898" s="343" t="s">
        <v>1400</v>
      </c>
      <c r="C898" s="343" t="s">
        <v>1401</v>
      </c>
      <c r="D898" s="343">
        <v>0</v>
      </c>
      <c r="E898" s="343" t="s">
        <v>17</v>
      </c>
      <c r="F898" s="344">
        <v>20477480.030000001</v>
      </c>
      <c r="G898" s="343">
        <v>0</v>
      </c>
      <c r="H898" s="344">
        <v>20477480.030000001</v>
      </c>
      <c r="I898" s="343" t="s">
        <v>17</v>
      </c>
    </row>
    <row r="899" spans="1:9">
      <c r="A899" s="345"/>
      <c r="B899" s="343" t="s">
        <v>1402</v>
      </c>
      <c r="C899" s="343" t="s">
        <v>1403</v>
      </c>
      <c r="D899" s="343">
        <v>0</v>
      </c>
      <c r="E899" s="343" t="s">
        <v>17</v>
      </c>
      <c r="F899" s="344">
        <v>19553032.460000001</v>
      </c>
      <c r="G899" s="343">
        <v>0</v>
      </c>
      <c r="H899" s="344">
        <v>19553032.460000001</v>
      </c>
      <c r="I899" s="343" t="s">
        <v>17</v>
      </c>
    </row>
    <row r="900" spans="1:9">
      <c r="A900" s="345"/>
      <c r="B900" s="418" t="s">
        <v>17</v>
      </c>
      <c r="C900" s="418" t="s">
        <v>17</v>
      </c>
      <c r="D900" s="418" t="s">
        <v>17</v>
      </c>
      <c r="E900" s="418" t="s">
        <v>17</v>
      </c>
      <c r="F900" s="418" t="s">
        <v>17</v>
      </c>
      <c r="G900" s="418" t="s">
        <v>17</v>
      </c>
      <c r="H900" s="418" t="s">
        <v>17</v>
      </c>
      <c r="I900" s="418" t="s">
        <v>17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DF682-9C35-4DBD-98EB-D60F08F04AA7}">
  <sheetPr>
    <pageSetUpPr fitToPage="1"/>
  </sheetPr>
  <dimension ref="B2:D73"/>
  <sheetViews>
    <sheetView showGridLines="0" topLeftCell="A36" zoomScale="80" zoomScaleNormal="80" workbookViewId="0">
      <selection activeCell="C52" sqref="C52"/>
    </sheetView>
  </sheetViews>
  <sheetFormatPr baseColWidth="10" defaultColWidth="8.85546875" defaultRowHeight="15"/>
  <cols>
    <col min="1" max="1" width="2.7109375" style="359" customWidth="1"/>
    <col min="2" max="2" width="92.85546875" style="359" customWidth="1"/>
    <col min="3" max="4" width="17.7109375" style="359" customWidth="1"/>
    <col min="5" max="16384" width="8.85546875" style="359"/>
  </cols>
  <sheetData>
    <row r="2" spans="2:4" ht="15.75">
      <c r="B2" s="785" t="s">
        <v>2419</v>
      </c>
      <c r="C2" s="785"/>
      <c r="D2" s="785"/>
    </row>
    <row r="3" spans="2:4" ht="15.75">
      <c r="B3" s="785" t="s">
        <v>2420</v>
      </c>
      <c r="C3" s="785"/>
      <c r="D3" s="785"/>
    </row>
    <row r="4" spans="2:4" ht="15.75">
      <c r="B4" s="785" t="s">
        <v>2289</v>
      </c>
      <c r="C4" s="785"/>
      <c r="D4" s="785"/>
    </row>
    <row r="5" spans="2:4" ht="15.75">
      <c r="B5" s="785" t="s">
        <v>2290</v>
      </c>
      <c r="C5" s="785"/>
      <c r="D5" s="785"/>
    </row>
    <row r="6" spans="2:4" ht="15.75">
      <c r="B6" s="502"/>
      <c r="C6" s="502"/>
      <c r="D6" s="502"/>
    </row>
    <row r="7" spans="2:4" ht="15.75">
      <c r="B7" s="365" t="s">
        <v>2291</v>
      </c>
      <c r="C7" s="365">
        <v>2024</v>
      </c>
      <c r="D7" s="365">
        <v>2023</v>
      </c>
    </row>
    <row r="8" spans="2:4" ht="15.75">
      <c r="B8" s="366" t="s">
        <v>2421</v>
      </c>
      <c r="C8" s="367"/>
      <c r="D8" s="368"/>
    </row>
    <row r="9" spans="2:4" ht="15.75">
      <c r="B9" s="369" t="s">
        <v>2416</v>
      </c>
      <c r="C9" s="370">
        <f>SUM(C10:C19)</f>
        <v>1484728631.5899999</v>
      </c>
      <c r="D9" s="370">
        <f>SUM(D10:D19)</f>
        <v>600048093</v>
      </c>
    </row>
    <row r="10" spans="2:4" ht="15.75">
      <c r="B10" s="372" t="s">
        <v>2294</v>
      </c>
      <c r="C10" s="373">
        <v>0</v>
      </c>
      <c r="D10" s="374">
        <v>0</v>
      </c>
    </row>
    <row r="11" spans="2:4" ht="15.75">
      <c r="B11" s="372" t="s">
        <v>2295</v>
      </c>
      <c r="C11" s="373">
        <v>0</v>
      </c>
      <c r="D11" s="374">
        <v>0</v>
      </c>
    </row>
    <row r="12" spans="2:4" ht="15.75">
      <c r="B12" s="372" t="s">
        <v>2422</v>
      </c>
      <c r="C12" s="373">
        <v>0</v>
      </c>
      <c r="D12" s="374">
        <v>0</v>
      </c>
    </row>
    <row r="13" spans="2:4" ht="15.75">
      <c r="B13" s="372" t="s">
        <v>2297</v>
      </c>
      <c r="C13" s="373">
        <v>0</v>
      </c>
      <c r="D13" s="374">
        <v>0</v>
      </c>
    </row>
    <row r="14" spans="2:4" ht="15.75">
      <c r="B14" s="372" t="s">
        <v>2298</v>
      </c>
      <c r="C14" s="373">
        <v>4924832</v>
      </c>
      <c r="D14" s="374">
        <v>0</v>
      </c>
    </row>
    <row r="15" spans="2:4" ht="15.75">
      <c r="B15" s="372" t="s">
        <v>2299</v>
      </c>
      <c r="C15" s="373">
        <v>0</v>
      </c>
      <c r="D15" s="374">
        <v>4417618</v>
      </c>
    </row>
    <row r="16" spans="2:4" ht="15.75">
      <c r="B16" s="372" t="s">
        <v>2300</v>
      </c>
      <c r="C16" s="373">
        <v>0</v>
      </c>
      <c r="D16" s="374">
        <v>1461631</v>
      </c>
    </row>
    <row r="17" spans="2:4" ht="31.5">
      <c r="B17" s="372" t="s">
        <v>2302</v>
      </c>
      <c r="C17" s="373">
        <f>+'1. Estado de actividades'!C19</f>
        <v>74620</v>
      </c>
      <c r="D17" s="374">
        <v>0</v>
      </c>
    </row>
    <row r="18" spans="2:4" ht="15.75">
      <c r="B18" s="372" t="s">
        <v>2303</v>
      </c>
      <c r="C18" s="373">
        <v>1466356230</v>
      </c>
      <c r="D18" s="374">
        <v>594168844</v>
      </c>
    </row>
    <row r="19" spans="2:4" ht="15.75">
      <c r="B19" s="372" t="s">
        <v>2423</v>
      </c>
      <c r="C19" s="373">
        <f>5280504.59+8092445</f>
        <v>13372949.59</v>
      </c>
      <c r="D19" s="374">
        <v>0</v>
      </c>
    </row>
    <row r="20" spans="2:4" ht="15.75">
      <c r="B20" s="372"/>
      <c r="C20" s="373"/>
      <c r="D20" s="374"/>
    </row>
    <row r="21" spans="2:4" ht="15.75">
      <c r="B21" s="369" t="s">
        <v>2417</v>
      </c>
      <c r="C21" s="370">
        <f>SUM(C22:C37)</f>
        <v>1478054902</v>
      </c>
      <c r="D21" s="370">
        <f>SUM(D22:D37)</f>
        <v>582136715</v>
      </c>
    </row>
    <row r="22" spans="2:4" ht="15.75">
      <c r="B22" s="372" t="s">
        <v>2313</v>
      </c>
      <c r="C22" s="373">
        <f>+'1. Estado de actividades'!C34</f>
        <v>321049578</v>
      </c>
      <c r="D22" s="374">
        <v>116286958</v>
      </c>
    </row>
    <row r="23" spans="2:4" ht="15.75">
      <c r="B23" s="372" t="s">
        <v>2314</v>
      </c>
      <c r="C23" s="373">
        <f>+'1. Estado de actividades'!C35</f>
        <v>167663795</v>
      </c>
      <c r="D23" s="374">
        <v>11371039</v>
      </c>
    </row>
    <row r="24" spans="2:4" ht="15.75">
      <c r="B24" s="372" t="s">
        <v>2315</v>
      </c>
      <c r="C24" s="373">
        <f>+'1. Estado de actividades'!C36</f>
        <v>229732078</v>
      </c>
      <c r="D24" s="374">
        <v>42208435</v>
      </c>
    </row>
    <row r="25" spans="2:4" ht="15.75">
      <c r="B25" s="372" t="s">
        <v>2317</v>
      </c>
      <c r="C25" s="373">
        <f>+'1. Estado de actividades'!C39</f>
        <v>759609451</v>
      </c>
      <c r="D25" s="374">
        <v>412270283</v>
      </c>
    </row>
    <row r="26" spans="2:4" ht="15.75">
      <c r="B26" s="372" t="s">
        <v>2424</v>
      </c>
      <c r="C26" s="373">
        <v>0</v>
      </c>
      <c r="D26" s="374">
        <v>0</v>
      </c>
    </row>
    <row r="27" spans="2:4" ht="15.75">
      <c r="B27" s="372" t="s">
        <v>2425</v>
      </c>
      <c r="C27" s="373">
        <v>0</v>
      </c>
      <c r="D27" s="374">
        <v>0</v>
      </c>
    </row>
    <row r="28" spans="2:4" ht="15.75">
      <c r="B28" s="372" t="s">
        <v>1375</v>
      </c>
      <c r="C28" s="373">
        <v>0</v>
      </c>
      <c r="D28" s="374">
        <v>0</v>
      </c>
    </row>
    <row r="29" spans="2:4" ht="15.75">
      <c r="B29" s="372" t="s">
        <v>2320</v>
      </c>
      <c r="C29" s="373">
        <v>0</v>
      </c>
      <c r="D29" s="374">
        <v>0</v>
      </c>
    </row>
    <row r="30" spans="2:4" ht="15.75">
      <c r="B30" s="372" t="s">
        <v>2321</v>
      </c>
      <c r="C30" s="373">
        <v>0</v>
      </c>
      <c r="D30" s="374">
        <v>0</v>
      </c>
    </row>
    <row r="31" spans="2:4" ht="15.75">
      <c r="B31" s="372" t="s">
        <v>2322</v>
      </c>
      <c r="C31" s="373">
        <v>0</v>
      </c>
      <c r="D31" s="374">
        <v>0</v>
      </c>
    </row>
    <row r="32" spans="2:4" ht="15.75">
      <c r="B32" s="372" t="s">
        <v>2323</v>
      </c>
      <c r="C32" s="373">
        <v>0</v>
      </c>
      <c r="D32" s="374">
        <v>0</v>
      </c>
    </row>
    <row r="33" spans="2:4" ht="15.75">
      <c r="B33" s="372" t="s">
        <v>2324</v>
      </c>
      <c r="C33" s="373">
        <v>0</v>
      </c>
      <c r="D33" s="374">
        <v>0</v>
      </c>
    </row>
    <row r="34" spans="2:4" ht="15.75">
      <c r="B34" s="372" t="s">
        <v>2426</v>
      </c>
      <c r="C34" s="373">
        <v>0</v>
      </c>
      <c r="D34" s="374">
        <v>0</v>
      </c>
    </row>
    <row r="35" spans="2:4" ht="15.75">
      <c r="B35" s="372" t="s">
        <v>2327</v>
      </c>
      <c r="C35" s="373">
        <v>0</v>
      </c>
      <c r="D35" s="374">
        <v>0</v>
      </c>
    </row>
    <row r="36" spans="2:4" ht="15.75">
      <c r="B36" s="372" t="s">
        <v>553</v>
      </c>
      <c r="C36" s="373">
        <v>0</v>
      </c>
      <c r="D36" s="374">
        <v>0</v>
      </c>
    </row>
    <row r="37" spans="2:4" ht="15.75">
      <c r="B37" s="372" t="s">
        <v>2427</v>
      </c>
      <c r="C37" s="373">
        <v>0</v>
      </c>
      <c r="D37" s="374">
        <v>0</v>
      </c>
    </row>
    <row r="38" spans="2:4" ht="15.75">
      <c r="B38" s="366" t="s">
        <v>2428</v>
      </c>
      <c r="C38" s="367">
        <f>C9-C21</f>
        <v>6673729.5899999142</v>
      </c>
      <c r="D38" s="367">
        <f>D9-D21</f>
        <v>17911378</v>
      </c>
    </row>
    <row r="39" spans="2:4" ht="15.75">
      <c r="B39" s="372"/>
      <c r="C39" s="373"/>
      <c r="D39" s="374"/>
    </row>
    <row r="40" spans="2:4" ht="15.75">
      <c r="B40" s="366" t="s">
        <v>2429</v>
      </c>
      <c r="C40" s="451"/>
      <c r="D40" s="452"/>
    </row>
    <row r="41" spans="2:4" ht="15.75">
      <c r="B41" s="369" t="s">
        <v>2416</v>
      </c>
      <c r="C41" s="445">
        <f>SUM(C42:C44)</f>
        <v>0</v>
      </c>
      <c r="D41" s="445">
        <f>SUM(D42:D44)</f>
        <v>0</v>
      </c>
    </row>
    <row r="42" spans="2:4" ht="15.75">
      <c r="B42" s="372" t="s">
        <v>2370</v>
      </c>
      <c r="C42" s="446">
        <v>0</v>
      </c>
      <c r="D42" s="447">
        <v>0</v>
      </c>
    </row>
    <row r="43" spans="2:4" ht="15.75">
      <c r="B43" s="372" t="s">
        <v>2372</v>
      </c>
      <c r="C43" s="446">
        <v>0</v>
      </c>
      <c r="D43" s="447">
        <v>0</v>
      </c>
    </row>
    <row r="44" spans="2:4" ht="15.75">
      <c r="B44" s="372" t="s">
        <v>2430</v>
      </c>
      <c r="C44" s="373">
        <v>0</v>
      </c>
      <c r="D44" s="374">
        <v>0</v>
      </c>
    </row>
    <row r="45" spans="2:4" ht="15.75">
      <c r="B45" s="372"/>
      <c r="C45" s="373"/>
      <c r="D45" s="374"/>
    </row>
    <row r="46" spans="2:4" ht="15.75">
      <c r="B46" s="369" t="s">
        <v>2417</v>
      </c>
      <c r="C46" s="370">
        <f>SUM(C47:C49)</f>
        <v>7542927</v>
      </c>
      <c r="D46" s="370">
        <f>SUM(D47:D49)</f>
        <v>0</v>
      </c>
    </row>
    <row r="47" spans="2:4" ht="15.75">
      <c r="B47" s="372" t="s">
        <v>2370</v>
      </c>
      <c r="C47" s="373">
        <v>0</v>
      </c>
      <c r="D47" s="374">
        <v>0</v>
      </c>
    </row>
    <row r="48" spans="2:4" ht="15.75">
      <c r="B48" s="372" t="s">
        <v>2372</v>
      </c>
      <c r="C48" s="373">
        <v>7542927</v>
      </c>
      <c r="D48" s="374">
        <v>0</v>
      </c>
    </row>
    <row r="49" spans="2:4" ht="15.75">
      <c r="B49" s="372" t="s">
        <v>2431</v>
      </c>
      <c r="C49" s="373">
        <v>0</v>
      </c>
      <c r="D49" s="374">
        <v>0</v>
      </c>
    </row>
    <row r="50" spans="2:4" ht="15.75">
      <c r="B50" s="366" t="s">
        <v>2432</v>
      </c>
      <c r="C50" s="367">
        <f>C41-C46</f>
        <v>-7542927</v>
      </c>
      <c r="D50" s="367">
        <f>D41-D46</f>
        <v>0</v>
      </c>
    </row>
    <row r="51" spans="2:4" ht="15.75">
      <c r="B51" s="372"/>
      <c r="C51" s="373"/>
      <c r="D51" s="374"/>
    </row>
    <row r="52" spans="2:4" ht="15.75">
      <c r="B52" s="366" t="s">
        <v>2433</v>
      </c>
      <c r="C52" s="367"/>
      <c r="D52" s="368"/>
    </row>
    <row r="53" spans="2:4" ht="15.75">
      <c r="B53" s="369" t="s">
        <v>2416</v>
      </c>
      <c r="C53" s="445">
        <f>SUM(C54:C57)</f>
        <v>0</v>
      </c>
      <c r="D53" s="445">
        <f>SUM(D54:D57)</f>
        <v>2482348</v>
      </c>
    </row>
    <row r="54" spans="2:4" ht="15.75">
      <c r="B54" s="372" t="s">
        <v>2434</v>
      </c>
      <c r="C54" s="446">
        <v>0</v>
      </c>
      <c r="D54" s="447">
        <v>0</v>
      </c>
    </row>
    <row r="55" spans="2:4" ht="15.75">
      <c r="B55" s="375" t="s">
        <v>2435</v>
      </c>
      <c r="C55" s="448">
        <v>0</v>
      </c>
      <c r="D55" s="449">
        <v>0</v>
      </c>
    </row>
    <row r="56" spans="2:4" ht="15.75">
      <c r="B56" s="375" t="s">
        <v>2436</v>
      </c>
      <c r="C56" s="448">
        <v>0</v>
      </c>
      <c r="D56" s="449">
        <v>2482348</v>
      </c>
    </row>
    <row r="57" spans="2:4" ht="15.75">
      <c r="B57" s="372" t="s">
        <v>2437</v>
      </c>
      <c r="C57" s="446">
        <v>0</v>
      </c>
      <c r="D57" s="447">
        <v>0</v>
      </c>
    </row>
    <row r="58" spans="2:4" ht="15.75">
      <c r="B58" s="372"/>
      <c r="C58" s="446"/>
      <c r="D58" s="447"/>
    </row>
    <row r="59" spans="2:4" ht="15.75">
      <c r="B59" s="369" t="s">
        <v>2417</v>
      </c>
      <c r="C59" s="445">
        <f>SUM(C60:C63)</f>
        <v>0</v>
      </c>
      <c r="D59" s="450">
        <v>0</v>
      </c>
    </row>
    <row r="60" spans="2:4" ht="15.75">
      <c r="B60" s="372" t="s">
        <v>2438</v>
      </c>
      <c r="C60" s="446">
        <v>0</v>
      </c>
      <c r="D60" s="447">
        <v>0</v>
      </c>
    </row>
    <row r="61" spans="2:4" ht="15.75">
      <c r="B61" s="375" t="s">
        <v>2435</v>
      </c>
      <c r="C61" s="448">
        <v>0</v>
      </c>
      <c r="D61" s="449">
        <v>0</v>
      </c>
    </row>
    <row r="62" spans="2:4" ht="15.75">
      <c r="B62" s="375" t="s">
        <v>2436</v>
      </c>
      <c r="C62" s="448">
        <v>0</v>
      </c>
      <c r="D62" s="449">
        <v>0</v>
      </c>
    </row>
    <row r="63" spans="2:4" ht="15.75">
      <c r="B63" s="372" t="s">
        <v>2439</v>
      </c>
      <c r="C63" s="446">
        <v>0</v>
      </c>
      <c r="D63" s="447">
        <v>0</v>
      </c>
    </row>
    <row r="64" spans="2:4" ht="15.75">
      <c r="B64" s="366" t="s">
        <v>2440</v>
      </c>
      <c r="C64" s="451">
        <f>C53-C59</f>
        <v>0</v>
      </c>
      <c r="D64" s="451">
        <f>D53-D59</f>
        <v>2482348</v>
      </c>
    </row>
    <row r="65" spans="2:4" ht="15.75">
      <c r="B65" s="372"/>
      <c r="C65" s="446"/>
      <c r="D65" s="447"/>
    </row>
    <row r="66" spans="2:4" ht="15.75">
      <c r="B66" s="366" t="s">
        <v>2441</v>
      </c>
      <c r="C66" s="367">
        <f>+C64+C50+C38</f>
        <v>-869197.41000008583</v>
      </c>
      <c r="D66" s="368">
        <v>20393726</v>
      </c>
    </row>
    <row r="67" spans="2:4" ht="15.75">
      <c r="B67" s="372"/>
      <c r="C67" s="373"/>
      <c r="D67" s="374"/>
    </row>
    <row r="68" spans="2:4" ht="15.75">
      <c r="B68" s="366" t="s">
        <v>2442</v>
      </c>
      <c r="C68" s="367">
        <v>74714746</v>
      </c>
      <c r="D68" s="368">
        <v>57593148</v>
      </c>
    </row>
    <row r="69" spans="2:4" ht="15.75">
      <c r="B69" s="372"/>
      <c r="C69" s="373"/>
      <c r="D69" s="374"/>
    </row>
    <row r="70" spans="2:4" ht="15.75">
      <c r="B70" s="366" t="s">
        <v>2443</v>
      </c>
      <c r="C70" s="367">
        <f>+C68+C66</f>
        <v>73845548.589999914</v>
      </c>
      <c r="D70" s="368">
        <v>74714746</v>
      </c>
    </row>
    <row r="71" spans="2:4" ht="15.75">
      <c r="B71" s="372"/>
      <c r="C71" s="373"/>
      <c r="D71" s="374"/>
    </row>
    <row r="72" spans="2:4">
      <c r="C72" s="410"/>
    </row>
    <row r="73" spans="2:4">
      <c r="B73" s="786" t="s">
        <v>2343</v>
      </c>
      <c r="C73" s="786"/>
      <c r="D73" s="786"/>
    </row>
  </sheetData>
  <mergeCells count="5">
    <mergeCell ref="B2:D2"/>
    <mergeCell ref="B3:D3"/>
    <mergeCell ref="B4:D4"/>
    <mergeCell ref="B5:D5"/>
    <mergeCell ref="B73:D73"/>
  </mergeCells>
  <pageMargins left="0.75" right="0.75" top="1" bottom="1" header="0.5" footer="0.5"/>
  <pageSetup fitToHeight="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36"/>
  <sheetViews>
    <sheetView showGridLines="0" zoomScale="80" zoomScaleNormal="80" zoomScaleSheetLayoutView="100" workbookViewId="0"/>
  </sheetViews>
  <sheetFormatPr baseColWidth="10" defaultColWidth="11.42578125" defaultRowHeight="16.5"/>
  <cols>
    <col min="1" max="1" width="2.7109375" style="205" customWidth="1"/>
    <col min="2" max="2" width="14.28515625" style="205" customWidth="1"/>
    <col min="3" max="3" width="13.28515625" style="205" customWidth="1"/>
    <col min="4" max="4" width="21" style="205" customWidth="1"/>
    <col min="5" max="5" width="47.42578125" style="205" customWidth="1"/>
    <col min="6" max="6" width="46.42578125" style="205" customWidth="1"/>
    <col min="7" max="16384" width="11.42578125" style="205"/>
  </cols>
  <sheetData>
    <row r="1" spans="1:11" ht="15" customHeight="1">
      <c r="A1" s="114"/>
      <c r="B1" s="114"/>
      <c r="C1" s="114"/>
      <c r="D1" s="114"/>
      <c r="E1" s="114"/>
      <c r="F1" s="114"/>
      <c r="G1" s="210"/>
      <c r="H1" s="210"/>
      <c r="I1" s="210"/>
      <c r="J1" s="210"/>
      <c r="K1" s="210"/>
    </row>
    <row r="2" spans="1:11" ht="69" customHeight="1">
      <c r="A2" s="222"/>
      <c r="B2" s="787" t="s">
        <v>2444</v>
      </c>
      <c r="C2" s="787"/>
      <c r="D2" s="787"/>
      <c r="E2" s="787"/>
      <c r="F2" s="787"/>
      <c r="G2" s="210"/>
      <c r="H2" s="210"/>
      <c r="I2" s="210"/>
      <c r="J2" s="210"/>
      <c r="K2" s="210"/>
    </row>
    <row r="3" spans="1:11">
      <c r="A3" s="114"/>
      <c r="B3" s="789" t="s">
        <v>2445</v>
      </c>
      <c r="C3" s="789" t="s">
        <v>2446</v>
      </c>
      <c r="D3" s="789" t="s">
        <v>2447</v>
      </c>
      <c r="E3" s="789" t="s">
        <v>2448</v>
      </c>
      <c r="F3" s="789" t="s">
        <v>2449</v>
      </c>
      <c r="G3" s="210"/>
      <c r="H3" s="210"/>
      <c r="I3" s="210"/>
      <c r="J3" s="210"/>
      <c r="K3" s="210"/>
    </row>
    <row r="4" spans="1:11">
      <c r="A4" s="114"/>
      <c r="B4" s="789"/>
      <c r="C4" s="789"/>
      <c r="D4" s="789"/>
      <c r="E4" s="789"/>
      <c r="F4" s="789"/>
      <c r="G4" s="210"/>
      <c r="H4" s="210"/>
      <c r="I4" s="210"/>
      <c r="J4" s="210"/>
      <c r="K4" s="210"/>
    </row>
    <row r="5" spans="1:11">
      <c r="A5" s="114"/>
      <c r="B5" s="356">
        <v>2024</v>
      </c>
      <c r="C5" s="357">
        <v>1</v>
      </c>
      <c r="D5" s="355" t="s">
        <v>2450</v>
      </c>
      <c r="E5" s="355" t="s">
        <v>2451</v>
      </c>
      <c r="F5" s="355" t="s">
        <v>2452</v>
      </c>
      <c r="G5" s="210"/>
      <c r="H5" s="210"/>
      <c r="I5" s="210"/>
      <c r="J5" s="210"/>
      <c r="K5" s="210"/>
    </row>
    <row r="6" spans="1:11">
      <c r="A6" s="114"/>
      <c r="B6" s="219"/>
      <c r="C6" s="308"/>
      <c r="D6" s="309"/>
      <c r="E6" s="309"/>
      <c r="F6" s="310"/>
      <c r="G6" s="210"/>
      <c r="H6" s="210"/>
      <c r="I6" s="210"/>
      <c r="J6" s="210"/>
      <c r="K6" s="210"/>
    </row>
    <row r="7" spans="1:11">
      <c r="A7" s="114"/>
      <c r="B7" s="219"/>
      <c r="C7" s="308"/>
      <c r="D7" s="311"/>
      <c r="E7" s="309"/>
      <c r="F7" s="310"/>
      <c r="G7" s="210"/>
      <c r="H7" s="210"/>
      <c r="I7" s="210"/>
      <c r="J7" s="210"/>
      <c r="K7" s="210"/>
    </row>
    <row r="8" spans="1:11">
      <c r="A8" s="114"/>
      <c r="B8" s="219"/>
      <c r="C8" s="308"/>
      <c r="D8" s="312"/>
      <c r="E8" s="309"/>
      <c r="F8" s="313"/>
      <c r="G8" s="210"/>
      <c r="H8" s="210"/>
      <c r="I8" s="210"/>
      <c r="J8" s="210"/>
      <c r="K8" s="210"/>
    </row>
    <row r="9" spans="1:11">
      <c r="A9" s="114"/>
      <c r="B9" s="788" t="s">
        <v>2453</v>
      </c>
      <c r="C9" s="788"/>
      <c r="D9" s="788"/>
      <c r="E9" s="788"/>
      <c r="F9" s="788"/>
      <c r="G9" s="210"/>
      <c r="H9" s="210"/>
      <c r="I9" s="210"/>
      <c r="J9" s="210"/>
      <c r="K9" s="210"/>
    </row>
    <row r="10" spans="1:11">
      <c r="A10" s="114"/>
      <c r="B10" s="114"/>
      <c r="C10" s="114"/>
      <c r="D10" s="114"/>
      <c r="E10" s="114"/>
      <c r="F10" s="114"/>
      <c r="G10" s="210"/>
      <c r="H10" s="210"/>
      <c r="I10" s="210"/>
      <c r="J10" s="210"/>
      <c r="K10" s="210"/>
    </row>
    <row r="11" spans="1:11">
      <c r="A11" s="114"/>
      <c r="B11" s="114"/>
      <c r="C11" s="114"/>
      <c r="D11" s="114"/>
      <c r="E11" s="114"/>
      <c r="F11" s="114"/>
      <c r="G11" s="210"/>
      <c r="H11" s="210"/>
      <c r="I11" s="210"/>
      <c r="J11" s="210"/>
      <c r="K11" s="210"/>
    </row>
    <row r="12" spans="1:11">
      <c r="A12" s="114"/>
      <c r="B12" s="114"/>
      <c r="C12" s="114"/>
      <c r="D12" s="114"/>
      <c r="E12" s="114"/>
      <c r="F12" s="114"/>
      <c r="G12" s="210"/>
      <c r="H12" s="210"/>
      <c r="I12" s="210"/>
      <c r="J12" s="210"/>
      <c r="K12" s="210"/>
    </row>
    <row r="13" spans="1:11">
      <c r="A13" s="114"/>
      <c r="B13" s="114"/>
      <c r="C13" s="114"/>
      <c r="D13" s="114"/>
      <c r="E13" s="114"/>
      <c r="F13" s="114"/>
      <c r="G13" s="210"/>
      <c r="H13" s="210"/>
      <c r="I13" s="210"/>
      <c r="J13" s="210"/>
      <c r="K13" s="210"/>
    </row>
    <row r="14" spans="1:11">
      <c r="A14" s="114"/>
      <c r="B14" s="114"/>
      <c r="C14" s="114"/>
      <c r="D14" s="114"/>
      <c r="E14" s="114"/>
      <c r="F14" s="114"/>
      <c r="G14" s="210"/>
      <c r="H14" s="210"/>
      <c r="I14" s="210"/>
      <c r="J14" s="210"/>
      <c r="K14" s="210"/>
    </row>
    <row r="15" spans="1:11">
      <c r="A15" s="114"/>
      <c r="B15" s="114"/>
      <c r="C15" s="114"/>
      <c r="D15" s="114"/>
      <c r="E15" s="114"/>
      <c r="F15" s="114"/>
      <c r="G15" s="210"/>
      <c r="H15" s="210"/>
      <c r="I15" s="210"/>
      <c r="J15" s="210"/>
      <c r="K15" s="210"/>
    </row>
    <row r="16" spans="1:11">
      <c r="A16" s="114"/>
      <c r="B16" s="114"/>
      <c r="C16" s="114"/>
      <c r="D16" s="114"/>
      <c r="E16" s="114"/>
      <c r="F16" s="114"/>
      <c r="G16" s="210"/>
      <c r="H16" s="210"/>
      <c r="I16" s="210"/>
      <c r="J16" s="210"/>
      <c r="K16" s="210"/>
    </row>
    <row r="17" spans="1:11">
      <c r="A17" s="114"/>
      <c r="B17" s="114"/>
      <c r="C17" s="114"/>
      <c r="D17" s="114"/>
      <c r="E17" s="114"/>
      <c r="F17" s="114"/>
      <c r="G17" s="210"/>
      <c r="H17" s="210"/>
      <c r="I17" s="210"/>
      <c r="J17" s="210"/>
      <c r="K17" s="210"/>
    </row>
    <row r="18" spans="1:11">
      <c r="A18" s="114"/>
      <c r="B18" s="114"/>
      <c r="C18" s="114"/>
      <c r="D18" s="114"/>
      <c r="E18" s="114"/>
      <c r="F18" s="114"/>
      <c r="G18" s="210"/>
      <c r="H18" s="210"/>
      <c r="I18" s="210"/>
      <c r="J18" s="210"/>
      <c r="K18" s="210"/>
    </row>
    <row r="19" spans="1:11">
      <c r="A19" s="114"/>
      <c r="B19" s="114"/>
      <c r="C19" s="114"/>
      <c r="D19" s="114"/>
      <c r="E19" s="114"/>
      <c r="F19" s="114"/>
      <c r="G19" s="210"/>
      <c r="H19" s="210"/>
      <c r="I19" s="210"/>
      <c r="J19" s="210"/>
      <c r="K19" s="210"/>
    </row>
    <row r="20" spans="1:11">
      <c r="A20" s="114"/>
      <c r="B20" s="114"/>
      <c r="C20" s="114"/>
      <c r="D20" s="114"/>
      <c r="E20" s="114"/>
      <c r="F20" s="114"/>
      <c r="G20" s="210"/>
      <c r="H20" s="210"/>
      <c r="I20" s="210"/>
      <c r="J20" s="210"/>
      <c r="K20" s="210"/>
    </row>
    <row r="21" spans="1:11">
      <c r="A21" s="114"/>
      <c r="B21" s="114"/>
      <c r="C21" s="114"/>
      <c r="D21" s="114"/>
      <c r="E21" s="114"/>
      <c r="F21" s="114"/>
      <c r="G21" s="210"/>
      <c r="H21" s="210"/>
      <c r="I21" s="210"/>
      <c r="J21" s="210"/>
      <c r="K21" s="210"/>
    </row>
    <row r="22" spans="1:11">
      <c r="A22" s="114"/>
      <c r="B22" s="114"/>
      <c r="C22" s="114"/>
      <c r="D22" s="114"/>
      <c r="E22" s="114"/>
      <c r="F22" s="114"/>
      <c r="G22" s="210"/>
      <c r="H22" s="210"/>
      <c r="I22" s="210"/>
      <c r="J22" s="210"/>
      <c r="K22" s="210"/>
    </row>
    <row r="23" spans="1:11">
      <c r="A23" s="114"/>
      <c r="B23" s="114"/>
      <c r="C23" s="114"/>
      <c r="D23" s="114"/>
      <c r="E23" s="114"/>
      <c r="F23" s="114"/>
      <c r="G23" s="210"/>
      <c r="H23" s="210"/>
      <c r="I23" s="210"/>
      <c r="J23" s="210"/>
      <c r="K23" s="210"/>
    </row>
    <row r="24" spans="1:11">
      <c r="A24" s="114"/>
      <c r="B24" s="114"/>
      <c r="C24" s="114"/>
      <c r="D24" s="114"/>
      <c r="E24" s="114"/>
      <c r="F24" s="114"/>
      <c r="G24" s="210"/>
      <c r="H24" s="210"/>
      <c r="I24" s="210"/>
      <c r="J24" s="210"/>
      <c r="K24" s="210"/>
    </row>
    <row r="25" spans="1:11">
      <c r="A25" s="114"/>
      <c r="B25" s="114"/>
      <c r="C25" s="114"/>
      <c r="D25" s="114"/>
      <c r="E25" s="114"/>
      <c r="F25" s="114"/>
      <c r="G25" s="210"/>
      <c r="H25" s="210"/>
      <c r="I25" s="210"/>
      <c r="J25" s="210"/>
      <c r="K25" s="210"/>
    </row>
    <row r="26" spans="1:11">
      <c r="A26" s="114"/>
      <c r="B26" s="114"/>
      <c r="C26" s="114"/>
      <c r="D26" s="114"/>
      <c r="E26" s="114"/>
      <c r="F26" s="114"/>
      <c r="G26" s="210"/>
      <c r="H26" s="210"/>
      <c r="I26" s="210"/>
      <c r="J26" s="210"/>
      <c r="K26" s="210"/>
    </row>
    <row r="27" spans="1:11">
      <c r="A27" s="114"/>
      <c r="B27" s="114"/>
      <c r="C27" s="114"/>
      <c r="D27" s="114"/>
      <c r="E27" s="114"/>
      <c r="F27" s="114"/>
      <c r="G27" s="210"/>
      <c r="H27" s="210"/>
      <c r="I27" s="210"/>
      <c r="J27" s="210"/>
      <c r="K27" s="210"/>
    </row>
    <row r="28" spans="1:11">
      <c r="A28" s="114"/>
      <c r="B28" s="114"/>
      <c r="C28" s="114"/>
      <c r="D28" s="114"/>
      <c r="E28" s="114"/>
      <c r="F28" s="114"/>
      <c r="G28" s="210"/>
      <c r="H28" s="210"/>
      <c r="I28" s="210"/>
      <c r="J28" s="210"/>
      <c r="K28" s="210"/>
    </row>
    <row r="29" spans="1:11">
      <c r="A29" s="114"/>
      <c r="B29" s="114"/>
      <c r="C29" s="114"/>
      <c r="D29" s="114"/>
      <c r="E29" s="114"/>
      <c r="F29" s="114"/>
      <c r="G29" s="210"/>
      <c r="H29" s="210"/>
      <c r="I29" s="210"/>
      <c r="J29" s="210"/>
      <c r="K29" s="210"/>
    </row>
    <row r="30" spans="1:11">
      <c r="A30" s="114"/>
      <c r="B30" s="114"/>
      <c r="C30" s="114"/>
      <c r="D30" s="114"/>
      <c r="E30" s="114"/>
      <c r="F30" s="114"/>
      <c r="G30" s="210"/>
      <c r="H30" s="210"/>
      <c r="I30" s="210"/>
      <c r="J30" s="210"/>
      <c r="K30" s="210"/>
    </row>
    <row r="31" spans="1:11">
      <c r="A31" s="114"/>
      <c r="B31" s="114"/>
      <c r="C31" s="114"/>
      <c r="D31" s="114"/>
      <c r="E31" s="114"/>
      <c r="F31" s="114"/>
      <c r="G31" s="210"/>
      <c r="H31" s="210"/>
      <c r="I31" s="210"/>
      <c r="J31" s="210"/>
      <c r="K31" s="210"/>
    </row>
    <row r="32" spans="1:11">
      <c r="A32" s="114"/>
      <c r="B32" s="114"/>
      <c r="C32" s="114"/>
      <c r="D32" s="114"/>
      <c r="E32" s="114"/>
      <c r="F32" s="114"/>
      <c r="G32" s="210"/>
      <c r="H32" s="210"/>
      <c r="I32" s="210"/>
      <c r="J32" s="210"/>
      <c r="K32" s="210"/>
    </row>
    <row r="33" spans="1:11">
      <c r="A33" s="114"/>
      <c r="B33" s="114"/>
      <c r="C33" s="114"/>
      <c r="D33" s="114"/>
      <c r="E33" s="114"/>
      <c r="F33" s="114"/>
      <c r="G33" s="210"/>
      <c r="H33" s="210"/>
      <c r="I33" s="210"/>
      <c r="J33" s="210"/>
      <c r="K33" s="210"/>
    </row>
    <row r="34" spans="1:11">
      <c r="A34" s="114"/>
      <c r="B34" s="114"/>
      <c r="C34" s="114"/>
      <c r="D34" s="114"/>
      <c r="E34" s="114"/>
      <c r="F34" s="114"/>
      <c r="G34" s="210"/>
      <c r="H34" s="210"/>
      <c r="I34" s="210"/>
      <c r="J34" s="210"/>
      <c r="K34" s="210"/>
    </row>
    <row r="35" spans="1:11">
      <c r="A35" s="114"/>
      <c r="B35" s="114"/>
      <c r="C35" s="114"/>
      <c r="D35" s="114"/>
      <c r="E35" s="114"/>
      <c r="F35" s="114"/>
      <c r="G35" s="210"/>
      <c r="H35" s="210"/>
      <c r="I35" s="210"/>
      <c r="J35" s="210"/>
      <c r="K35" s="210"/>
    </row>
    <row r="36" spans="1:11">
      <c r="A36" s="114"/>
      <c r="B36" s="114"/>
      <c r="C36" s="114"/>
      <c r="D36" s="114"/>
      <c r="E36" s="114"/>
      <c r="F36" s="114"/>
      <c r="G36" s="210"/>
      <c r="H36" s="210"/>
      <c r="I36" s="210"/>
      <c r="J36" s="210"/>
      <c r="K36" s="210"/>
    </row>
  </sheetData>
  <mergeCells count="7">
    <mergeCell ref="B2:F2"/>
    <mergeCell ref="B9:F9"/>
    <mergeCell ref="B3:B4"/>
    <mergeCell ref="C3:C4"/>
    <mergeCell ref="D3:D4"/>
    <mergeCell ref="E3:E4"/>
    <mergeCell ref="F3:F4"/>
  </mergeCells>
  <printOptions horizontalCentered="1" verticalCentered="1"/>
  <pageMargins left="0.70866141732283472" right="0.70866141732283472" top="0.39370078740157483" bottom="0.39370078740157483" header="0" footer="0"/>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D3A16-4819-4043-BCB0-1ED54990A60C}">
  <dimension ref="A1"/>
  <sheetViews>
    <sheetView workbookViewId="0">
      <selection activeCell="K24" sqref="K24"/>
    </sheetView>
  </sheetViews>
  <sheetFormatPr baseColWidth="10"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U106"/>
  <sheetViews>
    <sheetView showGridLines="0" topLeftCell="A9" zoomScale="90" zoomScaleNormal="90" zoomScaleSheetLayoutView="100" workbookViewId="0"/>
  </sheetViews>
  <sheetFormatPr baseColWidth="10" defaultColWidth="14.42578125" defaultRowHeight="15" customHeight="1"/>
  <cols>
    <col min="1" max="1" width="2.7109375" style="109" customWidth="1"/>
    <col min="2" max="3" width="25.28515625" style="109" customWidth="1"/>
    <col min="4" max="4" width="13.28515625" style="109" customWidth="1"/>
    <col min="5" max="5" width="16.7109375" style="109" customWidth="1"/>
    <col min="6" max="6" width="15" style="109" customWidth="1"/>
    <col min="7" max="8" width="13.28515625" style="109" customWidth="1"/>
    <col min="9" max="9" width="13.42578125" style="109" customWidth="1"/>
    <col min="10" max="21" width="11.42578125" style="109" customWidth="1"/>
    <col min="22" max="16384" width="14.42578125" style="109"/>
  </cols>
  <sheetData>
    <row r="2" spans="2:21" ht="16.5" customHeight="1">
      <c r="B2" s="798" t="s">
        <v>2454</v>
      </c>
      <c r="C2" s="798"/>
      <c r="D2" s="798"/>
      <c r="E2" s="798"/>
      <c r="F2" s="798"/>
      <c r="G2" s="798"/>
      <c r="H2" s="798"/>
      <c r="I2" s="384"/>
      <c r="J2" s="150"/>
      <c r="K2" s="150"/>
      <c r="L2" s="150"/>
      <c r="M2" s="112"/>
      <c r="N2" s="112"/>
      <c r="O2" s="112"/>
      <c r="P2" s="112"/>
      <c r="Q2" s="112"/>
      <c r="R2" s="112"/>
      <c r="S2" s="112"/>
      <c r="T2" s="112"/>
      <c r="U2" s="112"/>
    </row>
    <row r="3" spans="2:21" ht="12.75" customHeight="1">
      <c r="B3" s="803" t="s">
        <v>2455</v>
      </c>
      <c r="C3" s="803"/>
      <c r="D3" s="803"/>
      <c r="E3" s="803"/>
      <c r="F3" s="803"/>
      <c r="G3" s="803"/>
      <c r="H3" s="803"/>
      <c r="I3" s="139"/>
      <c r="J3" s="139"/>
      <c r="K3" s="139"/>
      <c r="L3" s="139"/>
      <c r="M3" s="112"/>
      <c r="N3" s="112"/>
      <c r="O3" s="112"/>
      <c r="P3" s="112"/>
      <c r="Q3" s="112"/>
      <c r="R3" s="112"/>
      <c r="S3" s="112"/>
      <c r="T3" s="112"/>
      <c r="U3" s="112"/>
    </row>
    <row r="4" spans="2:21" ht="39" customHeight="1">
      <c r="B4" s="794" t="s">
        <v>2456</v>
      </c>
      <c r="C4" s="795"/>
      <c r="D4" s="795"/>
      <c r="E4" s="795"/>
      <c r="F4" s="795"/>
      <c r="G4" s="795"/>
      <c r="H4" s="795"/>
      <c r="I4" s="139"/>
      <c r="J4" s="139"/>
      <c r="K4" s="139"/>
      <c r="L4" s="139"/>
      <c r="M4" s="112"/>
      <c r="N4" s="112"/>
      <c r="O4" s="112"/>
      <c r="P4" s="112"/>
      <c r="Q4" s="112"/>
      <c r="R4" s="112"/>
      <c r="S4" s="112"/>
      <c r="T4" s="112"/>
      <c r="U4" s="112"/>
    </row>
    <row r="5" spans="2:21" ht="46.15" customHeight="1">
      <c r="B5" s="796" t="s">
        <v>2291</v>
      </c>
      <c r="C5" s="797"/>
      <c r="D5" s="503" t="s">
        <v>2457</v>
      </c>
      <c r="E5" s="503" t="s">
        <v>2458</v>
      </c>
      <c r="F5" s="503" t="s">
        <v>2459</v>
      </c>
      <c r="G5" s="503" t="s">
        <v>2460</v>
      </c>
      <c r="H5" s="503" t="s">
        <v>2461</v>
      </c>
      <c r="I5" s="112"/>
      <c r="J5" s="112"/>
      <c r="K5" s="112"/>
      <c r="L5" s="112"/>
      <c r="M5" s="112"/>
      <c r="N5" s="112"/>
      <c r="O5" s="112"/>
      <c r="P5" s="112"/>
      <c r="Q5" s="112"/>
      <c r="R5" s="112"/>
      <c r="S5" s="112"/>
      <c r="T5" s="112"/>
      <c r="U5" s="112"/>
    </row>
    <row r="6" spans="2:21" ht="15" customHeight="1">
      <c r="B6" s="801"/>
      <c r="C6" s="793"/>
      <c r="D6" s="504"/>
      <c r="E6" s="504"/>
      <c r="F6" s="504"/>
      <c r="G6" s="504"/>
      <c r="H6" s="505"/>
      <c r="I6" s="112"/>
      <c r="J6" s="112"/>
      <c r="K6" s="112"/>
      <c r="L6" s="112"/>
      <c r="M6" s="112"/>
      <c r="N6" s="112"/>
      <c r="O6" s="112"/>
      <c r="P6" s="112"/>
      <c r="Q6" s="112"/>
      <c r="R6" s="112"/>
      <c r="S6" s="112"/>
      <c r="T6" s="112"/>
      <c r="U6" s="112"/>
    </row>
    <row r="7" spans="2:21" ht="15" customHeight="1">
      <c r="B7" s="801" t="s">
        <v>1411</v>
      </c>
      <c r="C7" s="802"/>
      <c r="D7" s="506">
        <f>+D9+D18</f>
        <v>97601261.63000001</v>
      </c>
      <c r="E7" s="506">
        <v>3243714744</v>
      </c>
      <c r="F7" s="506">
        <v>3239930076</v>
      </c>
      <c r="G7" s="506">
        <f>+D7+E7-F7</f>
        <v>101385929.63000011</v>
      </c>
      <c r="H7" s="506">
        <f>+H9+H18</f>
        <v>1578952.0100001991</v>
      </c>
      <c r="I7" s="358"/>
      <c r="J7" s="112"/>
      <c r="K7" s="112"/>
      <c r="L7" s="112"/>
      <c r="M7" s="112"/>
      <c r="N7" s="112"/>
      <c r="O7" s="112"/>
      <c r="P7" s="112"/>
      <c r="Q7" s="112"/>
      <c r="R7" s="112"/>
      <c r="S7" s="112"/>
      <c r="T7" s="112"/>
      <c r="U7" s="112"/>
    </row>
    <row r="8" spans="2:21" ht="15" customHeight="1">
      <c r="B8" s="799"/>
      <c r="C8" s="799"/>
      <c r="D8" s="505"/>
      <c r="E8" s="505"/>
      <c r="F8" s="505"/>
      <c r="G8" s="505"/>
      <c r="H8" s="505"/>
      <c r="I8" s="112"/>
      <c r="J8" s="112"/>
      <c r="K8" s="112"/>
      <c r="L8" s="112"/>
      <c r="M8" s="112"/>
      <c r="N8" s="112"/>
      <c r="O8" s="112"/>
      <c r="P8" s="112"/>
      <c r="Q8" s="112"/>
      <c r="R8" s="112"/>
      <c r="S8" s="112"/>
      <c r="T8" s="112"/>
      <c r="U8" s="112"/>
    </row>
    <row r="9" spans="2:21" ht="15" customHeight="1">
      <c r="B9" s="801" t="s">
        <v>2346</v>
      </c>
      <c r="C9" s="793"/>
      <c r="D9" s="506">
        <f>SUM(D10:D16)</f>
        <v>79752361.799999997</v>
      </c>
      <c r="E9" s="506">
        <f>SUM(E10:E16)</f>
        <v>3243714744</v>
      </c>
      <c r="F9" s="506">
        <f>SUM(F10:F16)</f>
        <v>3239930076</v>
      </c>
      <c r="G9" s="506">
        <f>SUM(G10:G16)</f>
        <v>83537029.800000191</v>
      </c>
      <c r="H9" s="506">
        <f>SUM(H10:H16)</f>
        <v>3784668.0000001937</v>
      </c>
      <c r="I9" s="113"/>
      <c r="J9" s="112"/>
      <c r="K9" s="112"/>
      <c r="L9" s="112"/>
      <c r="M9" s="112"/>
      <c r="N9" s="112"/>
      <c r="O9" s="112"/>
      <c r="P9" s="112"/>
      <c r="Q9" s="112"/>
      <c r="R9" s="112"/>
      <c r="S9" s="112"/>
      <c r="T9" s="112"/>
      <c r="U9" s="112"/>
    </row>
    <row r="10" spans="2:21" ht="15" customHeight="1">
      <c r="B10" s="792" t="s">
        <v>2348</v>
      </c>
      <c r="C10" s="793"/>
      <c r="D10" s="507">
        <v>74714745.799999997</v>
      </c>
      <c r="E10" s="507">
        <v>3228934543</v>
      </c>
      <c r="F10" s="507">
        <v>3229803740</v>
      </c>
      <c r="G10" s="508">
        <f t="shared" ref="G10:G11" si="0">+D10+E10-F10</f>
        <v>73845548.800000191</v>
      </c>
      <c r="H10" s="508">
        <f>+G10-D10</f>
        <v>-869196.99999980628</v>
      </c>
      <c r="I10" s="354"/>
      <c r="J10" s="358"/>
      <c r="K10" s="112"/>
      <c r="L10" s="112"/>
      <c r="M10" s="112"/>
      <c r="N10" s="112"/>
      <c r="O10" s="112"/>
      <c r="P10" s="112"/>
      <c r="Q10" s="112"/>
      <c r="R10" s="112"/>
      <c r="S10" s="112"/>
      <c r="T10" s="112"/>
      <c r="U10" s="112"/>
    </row>
    <row r="11" spans="2:21" ht="15" customHeight="1">
      <c r="B11" s="792" t="s">
        <v>2350</v>
      </c>
      <c r="C11" s="793"/>
      <c r="D11" s="507">
        <f>22593.84+2572274.25+616457.99+1466431.65+359858.27</f>
        <v>5037616</v>
      </c>
      <c r="E11" s="507">
        <v>14780201</v>
      </c>
      <c r="F11" s="507">
        <v>10126336</v>
      </c>
      <c r="G11" s="508">
        <f t="shared" si="0"/>
        <v>9691481</v>
      </c>
      <c r="H11" s="508">
        <f>+G11-D11</f>
        <v>4653865</v>
      </c>
      <c r="I11" s="354"/>
      <c r="J11" s="112"/>
      <c r="K11" s="112"/>
      <c r="L11" s="112"/>
      <c r="M11" s="112"/>
      <c r="N11" s="112"/>
      <c r="O11" s="112"/>
      <c r="P11" s="112"/>
      <c r="Q11" s="112"/>
      <c r="R11" s="112"/>
      <c r="S11" s="112"/>
      <c r="T11" s="112"/>
      <c r="U11" s="112"/>
    </row>
    <row r="12" spans="2:21" ht="15" customHeight="1">
      <c r="B12" s="792" t="s">
        <v>2352</v>
      </c>
      <c r="C12" s="793"/>
      <c r="D12" s="509">
        <v>0</v>
      </c>
      <c r="E12" s="509">
        <v>0</v>
      </c>
      <c r="F12" s="509">
        <v>0</v>
      </c>
      <c r="G12" s="509">
        <v>0</v>
      </c>
      <c r="H12" s="509">
        <v>0</v>
      </c>
      <c r="I12" s="354"/>
      <c r="J12" s="112"/>
      <c r="K12" s="112"/>
      <c r="L12" s="112"/>
      <c r="M12" s="112"/>
      <c r="N12" s="112"/>
      <c r="O12" s="112"/>
      <c r="P12" s="112"/>
      <c r="Q12" s="112"/>
      <c r="R12" s="112"/>
      <c r="S12" s="112"/>
      <c r="T12" s="112"/>
      <c r="U12" s="112"/>
    </row>
    <row r="13" spans="2:21" ht="15" customHeight="1">
      <c r="B13" s="792" t="s">
        <v>2354</v>
      </c>
      <c r="C13" s="793"/>
      <c r="D13" s="509">
        <v>0</v>
      </c>
      <c r="E13" s="509">
        <v>0</v>
      </c>
      <c r="F13" s="509">
        <v>0</v>
      </c>
      <c r="G13" s="509">
        <v>0</v>
      </c>
      <c r="H13" s="509">
        <v>0</v>
      </c>
      <c r="I13" s="112"/>
      <c r="J13" s="112"/>
      <c r="K13" s="112"/>
      <c r="L13" s="112"/>
      <c r="M13" s="112"/>
      <c r="N13" s="112"/>
      <c r="O13" s="112"/>
      <c r="P13" s="112"/>
      <c r="Q13" s="112"/>
      <c r="R13" s="112"/>
      <c r="S13" s="112"/>
      <c r="T13" s="112"/>
      <c r="U13" s="112"/>
    </row>
    <row r="14" spans="2:21" ht="15" customHeight="1">
      <c r="B14" s="792" t="s">
        <v>2356</v>
      </c>
      <c r="C14" s="793"/>
      <c r="D14" s="509">
        <v>0</v>
      </c>
      <c r="E14" s="509">
        <v>0</v>
      </c>
      <c r="F14" s="509">
        <v>0</v>
      </c>
      <c r="G14" s="509">
        <v>0</v>
      </c>
      <c r="H14" s="509">
        <v>0</v>
      </c>
      <c r="I14" s="112"/>
      <c r="J14" s="112"/>
      <c r="K14" s="112"/>
      <c r="L14" s="112"/>
      <c r="M14" s="112"/>
      <c r="N14" s="112"/>
      <c r="O14" s="112"/>
      <c r="P14" s="112"/>
      <c r="Q14" s="112"/>
      <c r="R14" s="112"/>
      <c r="S14" s="112"/>
      <c r="T14" s="112"/>
      <c r="U14" s="112"/>
    </row>
    <row r="15" spans="2:21" ht="15" customHeight="1">
      <c r="B15" s="792" t="s">
        <v>2358</v>
      </c>
      <c r="C15" s="793"/>
      <c r="D15" s="509">
        <v>0</v>
      </c>
      <c r="E15" s="509">
        <v>0</v>
      </c>
      <c r="F15" s="509">
        <v>0</v>
      </c>
      <c r="G15" s="509">
        <v>0</v>
      </c>
      <c r="H15" s="509">
        <v>0</v>
      </c>
      <c r="I15" s="112"/>
      <c r="J15" s="112"/>
      <c r="K15" s="112"/>
      <c r="L15" s="112"/>
      <c r="M15" s="112"/>
      <c r="N15" s="112"/>
      <c r="O15" s="112"/>
      <c r="P15" s="112"/>
      <c r="Q15" s="112"/>
      <c r="R15" s="112"/>
      <c r="S15" s="112"/>
      <c r="T15" s="112"/>
      <c r="U15" s="112"/>
    </row>
    <row r="16" spans="2:21" ht="15" customHeight="1">
      <c r="B16" s="792" t="s">
        <v>2360</v>
      </c>
      <c r="C16" s="793"/>
      <c r="D16" s="509">
        <v>0</v>
      </c>
      <c r="E16" s="509">
        <v>0</v>
      </c>
      <c r="F16" s="509">
        <v>0</v>
      </c>
      <c r="G16" s="509">
        <v>0</v>
      </c>
      <c r="H16" s="509">
        <v>0</v>
      </c>
      <c r="I16" s="112"/>
      <c r="J16" s="112"/>
      <c r="K16" s="112"/>
      <c r="L16" s="112"/>
      <c r="M16" s="112"/>
      <c r="N16" s="112"/>
      <c r="O16" s="112"/>
      <c r="P16" s="112"/>
      <c r="Q16" s="112"/>
      <c r="R16" s="112"/>
      <c r="S16" s="112"/>
      <c r="T16" s="112"/>
      <c r="U16" s="112"/>
    </row>
    <row r="17" spans="2:21" ht="15" customHeight="1">
      <c r="B17" s="799"/>
      <c r="C17" s="799"/>
      <c r="D17" s="510"/>
      <c r="E17" s="510"/>
      <c r="F17" s="510"/>
      <c r="G17" s="510"/>
      <c r="H17" s="510"/>
      <c r="I17" s="112"/>
      <c r="J17" s="112"/>
      <c r="K17" s="112"/>
      <c r="L17" s="112"/>
      <c r="M17" s="112"/>
      <c r="N17" s="112"/>
      <c r="O17" s="112"/>
      <c r="P17" s="112"/>
      <c r="Q17" s="112"/>
      <c r="R17" s="112"/>
      <c r="S17" s="112"/>
      <c r="T17" s="112"/>
      <c r="U17" s="112"/>
    </row>
    <row r="18" spans="2:21" ht="15" customHeight="1">
      <c r="B18" s="801" t="s">
        <v>2365</v>
      </c>
      <c r="C18" s="802"/>
      <c r="D18" s="506">
        <f>SUM(D19:D27)</f>
        <v>17848899.830000013</v>
      </c>
      <c r="E18" s="506">
        <f>SUM(E19:E27)</f>
        <v>2205715.9899999946</v>
      </c>
      <c r="F18" s="506">
        <f>SUM(F19:F27)</f>
        <v>0</v>
      </c>
      <c r="G18" s="506">
        <f>+D18+E18</f>
        <v>20054615.820000008</v>
      </c>
      <c r="H18" s="506">
        <f>+D18-G18</f>
        <v>-2205715.9899999946</v>
      </c>
      <c r="I18" s="113"/>
      <c r="J18" s="112"/>
      <c r="K18" s="112"/>
      <c r="L18" s="112"/>
      <c r="M18" s="112"/>
      <c r="N18" s="112"/>
      <c r="O18" s="112"/>
      <c r="P18" s="112"/>
      <c r="Q18" s="112"/>
      <c r="R18" s="112"/>
      <c r="S18" s="112"/>
      <c r="T18" s="112"/>
      <c r="U18" s="112"/>
    </row>
    <row r="19" spans="2:21" ht="15" customHeight="1">
      <c r="B19" s="792" t="s">
        <v>2366</v>
      </c>
      <c r="C19" s="793"/>
      <c r="D19" s="511">
        <v>0</v>
      </c>
      <c r="E19" s="511">
        <v>0</v>
      </c>
      <c r="F19" s="511">
        <v>0</v>
      </c>
      <c r="G19" s="511">
        <v>0</v>
      </c>
      <c r="H19" s="511">
        <v>0</v>
      </c>
      <c r="I19" s="112"/>
      <c r="J19" s="112"/>
      <c r="K19" s="112"/>
      <c r="L19" s="112"/>
      <c r="M19" s="112"/>
      <c r="N19" s="112"/>
      <c r="O19" s="112"/>
      <c r="P19" s="112"/>
      <c r="Q19" s="112"/>
      <c r="R19" s="112"/>
      <c r="S19" s="112"/>
      <c r="T19" s="112"/>
      <c r="U19" s="112"/>
    </row>
    <row r="20" spans="2:21" ht="15" customHeight="1">
      <c r="B20" s="792" t="s">
        <v>2368</v>
      </c>
      <c r="C20" s="793"/>
      <c r="D20" s="511">
        <v>0</v>
      </c>
      <c r="E20" s="511">
        <v>0</v>
      </c>
      <c r="F20" s="511">
        <v>0</v>
      </c>
      <c r="G20" s="511">
        <v>0</v>
      </c>
      <c r="H20" s="512">
        <v>0</v>
      </c>
      <c r="I20" s="112"/>
      <c r="J20" s="112"/>
      <c r="K20" s="112"/>
      <c r="L20" s="112"/>
      <c r="M20" s="112"/>
      <c r="N20" s="112"/>
      <c r="O20" s="112"/>
      <c r="P20" s="112"/>
      <c r="Q20" s="112"/>
      <c r="R20" s="112"/>
      <c r="S20" s="112"/>
      <c r="T20" s="112"/>
      <c r="U20" s="112"/>
    </row>
    <row r="21" spans="2:21" ht="15" customHeight="1">
      <c r="B21" s="792" t="s">
        <v>2370</v>
      </c>
      <c r="C21" s="793"/>
      <c r="D21" s="511">
        <v>0</v>
      </c>
      <c r="E21" s="511">
        <v>0</v>
      </c>
      <c r="F21" s="511">
        <v>0</v>
      </c>
      <c r="G21" s="511">
        <v>0</v>
      </c>
      <c r="H21" s="512">
        <v>0</v>
      </c>
      <c r="I21" s="112"/>
      <c r="J21" s="112"/>
      <c r="K21" s="112"/>
      <c r="L21" s="112"/>
      <c r="M21" s="112"/>
      <c r="N21" s="112"/>
      <c r="O21" s="112"/>
      <c r="P21" s="112"/>
      <c r="Q21" s="112"/>
      <c r="R21" s="112"/>
      <c r="S21" s="112"/>
      <c r="T21" s="112"/>
      <c r="U21" s="112"/>
    </row>
    <row r="22" spans="2:21" ht="15" customHeight="1">
      <c r="B22" s="792" t="s">
        <v>2372</v>
      </c>
      <c r="C22" s="793"/>
      <c r="D22" s="507">
        <v>196939236.74000001</v>
      </c>
      <c r="E22" s="507">
        <v>-103570916</v>
      </c>
      <c r="F22" s="511">
        <v>0</v>
      </c>
      <c r="G22" s="507">
        <f t="shared" ref="G22:G24" si="1">+D22+E22-F22</f>
        <v>93368320.74000001</v>
      </c>
      <c r="H22" s="508">
        <f>+G22-D22</f>
        <v>-103570916</v>
      </c>
      <c r="I22" s="358"/>
      <c r="J22" s="113"/>
      <c r="K22" s="112"/>
      <c r="L22" s="113"/>
      <c r="M22" s="112"/>
      <c r="N22" s="113"/>
      <c r="O22" s="112"/>
      <c r="P22" s="112"/>
      <c r="Q22" s="112"/>
      <c r="R22" s="112"/>
      <c r="S22" s="112"/>
      <c r="T22" s="112"/>
      <c r="U22" s="112"/>
    </row>
    <row r="23" spans="2:21" ht="15" customHeight="1">
      <c r="B23" s="792" t="s">
        <v>2374</v>
      </c>
      <c r="C23" s="793"/>
      <c r="D23" s="508">
        <v>9136942.0899999999</v>
      </c>
      <c r="E23" s="507">
        <f>229680.31+42627.68</f>
        <v>272307.99</v>
      </c>
      <c r="F23" s="511">
        <v>0</v>
      </c>
      <c r="G23" s="508">
        <f t="shared" si="1"/>
        <v>9409250.0800000001</v>
      </c>
      <c r="H23" s="508">
        <f>+G23-D23</f>
        <v>272307.99000000022</v>
      </c>
      <c r="I23" s="358"/>
      <c r="J23" s="112"/>
      <c r="K23" s="112"/>
      <c r="L23" s="112"/>
      <c r="M23" s="112"/>
      <c r="N23" s="112"/>
      <c r="O23" s="112"/>
      <c r="P23" s="112"/>
      <c r="Q23" s="112"/>
      <c r="R23" s="112"/>
      <c r="S23" s="112"/>
      <c r="T23" s="112"/>
      <c r="U23" s="112"/>
    </row>
    <row r="24" spans="2:21" ht="15" customHeight="1">
      <c r="B24" s="792" t="s">
        <v>2376</v>
      </c>
      <c r="C24" s="793"/>
      <c r="D24" s="507">
        <v>-188227279</v>
      </c>
      <c r="E24" s="513">
        <v>105504324</v>
      </c>
      <c r="F24" s="511">
        <v>0</v>
      </c>
      <c r="G24" s="508">
        <f t="shared" si="1"/>
        <v>-82722955</v>
      </c>
      <c r="H24" s="512">
        <f>+G24-D24</f>
        <v>105504324</v>
      </c>
      <c r="I24" s="354"/>
      <c r="J24" s="113"/>
      <c r="K24" s="354"/>
      <c r="L24" s="112"/>
      <c r="M24" s="358"/>
      <c r="N24" s="112"/>
      <c r="O24" s="112"/>
      <c r="P24" s="112"/>
      <c r="Q24" s="112"/>
      <c r="R24" s="112"/>
      <c r="S24" s="112"/>
      <c r="T24" s="112"/>
      <c r="U24" s="112"/>
    </row>
    <row r="25" spans="2:21" ht="15" customHeight="1">
      <c r="B25" s="792" t="s">
        <v>2378</v>
      </c>
      <c r="C25" s="793"/>
      <c r="D25" s="511">
        <v>0</v>
      </c>
      <c r="E25" s="511">
        <v>0</v>
      </c>
      <c r="F25" s="511">
        <v>0</v>
      </c>
      <c r="G25" s="511">
        <v>0</v>
      </c>
      <c r="H25" s="512">
        <v>0</v>
      </c>
      <c r="I25" s="112"/>
      <c r="J25" s="112"/>
      <c r="K25" s="112"/>
      <c r="L25" s="112"/>
      <c r="M25" s="112"/>
      <c r="N25" s="112"/>
      <c r="O25" s="112"/>
      <c r="P25" s="112"/>
      <c r="Q25" s="112"/>
      <c r="R25" s="112"/>
      <c r="S25" s="112"/>
      <c r="T25" s="112"/>
      <c r="U25" s="112"/>
    </row>
    <row r="26" spans="2:21" ht="15" customHeight="1">
      <c r="B26" s="792" t="s">
        <v>2380</v>
      </c>
      <c r="C26" s="793"/>
      <c r="D26" s="511">
        <v>0</v>
      </c>
      <c r="E26" s="511">
        <v>0</v>
      </c>
      <c r="F26" s="511">
        <v>0</v>
      </c>
      <c r="G26" s="511">
        <v>0</v>
      </c>
      <c r="H26" s="511">
        <v>0</v>
      </c>
      <c r="I26" s="112"/>
      <c r="J26" s="112"/>
      <c r="K26" s="112"/>
      <c r="L26" s="112"/>
      <c r="M26" s="354"/>
      <c r="N26" s="112"/>
      <c r="O26" s="112"/>
      <c r="P26" s="112"/>
      <c r="Q26" s="112"/>
      <c r="R26" s="112"/>
      <c r="S26" s="112"/>
      <c r="T26" s="112"/>
      <c r="U26" s="112"/>
    </row>
    <row r="27" spans="2:21" ht="15" customHeight="1">
      <c r="B27" s="792" t="s">
        <v>2381</v>
      </c>
      <c r="C27" s="793"/>
      <c r="D27" s="511">
        <v>0</v>
      </c>
      <c r="E27" s="511">
        <v>0</v>
      </c>
      <c r="F27" s="511">
        <v>0</v>
      </c>
      <c r="G27" s="511">
        <v>0</v>
      </c>
      <c r="H27" s="511">
        <v>0</v>
      </c>
      <c r="I27" s="112"/>
      <c r="J27" s="112"/>
      <c r="K27" s="112"/>
      <c r="L27" s="112"/>
      <c r="M27" s="354"/>
      <c r="N27" s="112"/>
      <c r="O27" s="112"/>
      <c r="P27" s="112"/>
      <c r="Q27" s="112"/>
      <c r="R27" s="112"/>
      <c r="S27" s="112"/>
      <c r="T27" s="112"/>
      <c r="U27" s="112"/>
    </row>
    <row r="28" spans="2:21" ht="15" customHeight="1">
      <c r="B28" s="800"/>
      <c r="C28" s="800"/>
      <c r="D28" s="505"/>
      <c r="E28" s="505"/>
      <c r="F28" s="505"/>
      <c r="G28" s="505"/>
      <c r="H28" s="505"/>
      <c r="I28" s="112"/>
      <c r="J28" s="112"/>
      <c r="K28" s="112"/>
      <c r="L28" s="112"/>
      <c r="M28" s="354"/>
      <c r="N28" s="112"/>
      <c r="O28" s="112"/>
      <c r="P28" s="112"/>
      <c r="Q28" s="112"/>
      <c r="R28" s="112"/>
      <c r="S28" s="112"/>
      <c r="T28" s="112"/>
      <c r="U28" s="112"/>
    </row>
    <row r="29" spans="2:21" ht="10.5" customHeight="1">
      <c r="B29" s="790" t="s">
        <v>2453</v>
      </c>
      <c r="C29" s="791"/>
      <c r="D29" s="791"/>
      <c r="E29" s="791"/>
      <c r="F29" s="791"/>
      <c r="G29" s="791"/>
      <c r="H29" s="791"/>
      <c r="I29" s="112"/>
      <c r="J29" s="112"/>
      <c r="K29" s="112"/>
      <c r="L29" s="112"/>
      <c r="M29" s="354"/>
      <c r="N29" s="112"/>
      <c r="O29" s="112"/>
      <c r="P29" s="112"/>
      <c r="Q29" s="112"/>
      <c r="R29" s="112"/>
      <c r="S29" s="112"/>
      <c r="T29" s="112"/>
      <c r="U29" s="112"/>
    </row>
    <row r="30" spans="2:21" ht="10.5" customHeight="1">
      <c r="C30" s="114"/>
      <c r="D30" s="114"/>
      <c r="E30" s="114"/>
      <c r="F30" s="114"/>
      <c r="G30" s="114"/>
      <c r="H30" s="114"/>
      <c r="I30" s="112"/>
      <c r="J30" s="112"/>
      <c r="K30" s="112"/>
      <c r="L30" s="112"/>
      <c r="M30" s="354"/>
      <c r="N30" s="112"/>
      <c r="O30" s="112"/>
      <c r="P30" s="112"/>
      <c r="Q30" s="112"/>
      <c r="R30" s="112"/>
      <c r="S30" s="112"/>
      <c r="T30" s="112"/>
      <c r="U30" s="112"/>
    </row>
    <row r="31" spans="2:21" s="132" customFormat="1" ht="15" customHeight="1">
      <c r="B31" s="109"/>
      <c r="C31" s="129"/>
      <c r="D31" s="130"/>
      <c r="E31" s="131"/>
      <c r="F31" s="131"/>
      <c r="G31" s="131"/>
      <c r="H31" s="131"/>
      <c r="I31" s="112"/>
      <c r="J31" s="112"/>
      <c r="K31" s="112"/>
      <c r="L31" s="112"/>
      <c r="M31" s="354"/>
      <c r="N31" s="112"/>
      <c r="O31" s="112"/>
      <c r="P31" s="112"/>
      <c r="Q31" s="112"/>
      <c r="R31" s="112"/>
      <c r="S31" s="112"/>
      <c r="T31" s="112"/>
      <c r="U31" s="112"/>
    </row>
    <row r="32" spans="2:21" ht="10.5" customHeight="1">
      <c r="C32" s="114"/>
      <c r="D32" s="133"/>
      <c r="E32" s="114"/>
      <c r="F32" s="114"/>
      <c r="G32" s="114"/>
      <c r="H32" s="114"/>
      <c r="I32" s="112"/>
      <c r="J32" s="112"/>
      <c r="K32" s="112"/>
      <c r="L32" s="112"/>
      <c r="M32" s="354"/>
      <c r="N32" s="112"/>
      <c r="O32" s="112"/>
      <c r="P32" s="112"/>
      <c r="Q32" s="112"/>
      <c r="R32" s="112"/>
      <c r="S32" s="112"/>
      <c r="T32" s="112"/>
      <c r="U32" s="112"/>
    </row>
    <row r="33" spans="2:21" ht="10.5" customHeight="1">
      <c r="C33" s="114"/>
      <c r="D33" s="114"/>
      <c r="E33" s="114"/>
      <c r="F33" s="114"/>
      <c r="G33" s="128"/>
      <c r="H33" s="114"/>
      <c r="I33" s="112"/>
      <c r="J33" s="112"/>
      <c r="K33" s="112"/>
      <c r="L33" s="112"/>
      <c r="M33" s="354"/>
      <c r="N33" s="112"/>
      <c r="O33" s="112"/>
      <c r="P33" s="112"/>
      <c r="Q33" s="112"/>
      <c r="R33" s="112"/>
      <c r="S33" s="112"/>
      <c r="T33" s="112"/>
      <c r="U33" s="112"/>
    </row>
    <row r="34" spans="2:21" ht="10.5" customHeight="1">
      <c r="C34" s="114"/>
      <c r="D34" s="114"/>
      <c r="E34" s="114"/>
      <c r="F34" s="114"/>
      <c r="G34" s="114"/>
      <c r="H34" s="114"/>
      <c r="I34" s="112"/>
      <c r="J34" s="112"/>
      <c r="K34" s="112"/>
      <c r="L34" s="112"/>
      <c r="M34" s="354"/>
      <c r="N34" s="112"/>
      <c r="O34" s="112"/>
      <c r="P34" s="112"/>
      <c r="Q34" s="112"/>
      <c r="R34" s="112"/>
      <c r="S34" s="112"/>
      <c r="T34" s="112"/>
      <c r="U34" s="112"/>
    </row>
    <row r="35" spans="2:21" ht="10.5" customHeight="1">
      <c r="C35" s="114"/>
      <c r="D35" s="114"/>
      <c r="E35" s="114"/>
      <c r="F35" s="114"/>
      <c r="G35" s="114"/>
      <c r="H35" s="114"/>
      <c r="I35" s="112"/>
      <c r="J35" s="112"/>
      <c r="K35" s="112"/>
      <c r="L35" s="112"/>
      <c r="M35" s="354"/>
      <c r="N35" s="112"/>
      <c r="O35" s="112"/>
      <c r="P35" s="112"/>
      <c r="Q35" s="112"/>
      <c r="R35" s="112"/>
      <c r="S35" s="112"/>
      <c r="T35" s="112"/>
      <c r="U35" s="112"/>
    </row>
    <row r="36" spans="2:21" ht="9" customHeight="1">
      <c r="B36" s="112"/>
      <c r="C36" s="112"/>
      <c r="D36" s="112"/>
      <c r="E36" s="112"/>
      <c r="F36" s="112"/>
      <c r="G36" s="112"/>
      <c r="H36" s="112"/>
      <c r="I36" s="112"/>
      <c r="J36" s="112"/>
      <c r="K36" s="112"/>
      <c r="L36" s="112"/>
      <c r="M36" s="354"/>
      <c r="N36" s="112"/>
      <c r="O36" s="112"/>
      <c r="P36" s="112"/>
      <c r="Q36" s="112"/>
      <c r="R36" s="112"/>
      <c r="S36" s="112"/>
      <c r="T36" s="112"/>
      <c r="U36" s="112"/>
    </row>
    <row r="37" spans="2:21" ht="9" customHeight="1">
      <c r="B37" s="112"/>
      <c r="C37" s="112"/>
      <c r="D37" s="112"/>
      <c r="E37" s="112"/>
      <c r="F37" s="112"/>
      <c r="G37" s="112"/>
      <c r="H37" s="112"/>
      <c r="I37" s="112"/>
      <c r="J37" s="112"/>
      <c r="K37" s="112"/>
      <c r="L37" s="112"/>
      <c r="M37" s="354"/>
      <c r="N37" s="112"/>
      <c r="O37" s="112"/>
      <c r="P37" s="112"/>
      <c r="Q37" s="112"/>
      <c r="R37" s="112"/>
      <c r="S37" s="112"/>
      <c r="T37" s="112"/>
      <c r="U37" s="112"/>
    </row>
    <row r="38" spans="2:21" ht="9" customHeight="1">
      <c r="B38" s="112"/>
      <c r="C38" s="112"/>
      <c r="D38" s="113"/>
      <c r="E38" s="113"/>
      <c r="F38" s="113"/>
      <c r="G38" s="113"/>
      <c r="H38" s="113"/>
      <c r="I38" s="112"/>
      <c r="J38" s="112"/>
      <c r="K38" s="112"/>
      <c r="L38" s="112"/>
      <c r="M38" s="354"/>
      <c r="N38" s="112"/>
      <c r="O38" s="112"/>
      <c r="P38" s="112"/>
      <c r="Q38" s="112"/>
      <c r="R38" s="112"/>
      <c r="S38" s="112"/>
      <c r="T38" s="112"/>
      <c r="U38" s="112"/>
    </row>
    <row r="39" spans="2:21" ht="9.75" customHeight="1">
      <c r="B39" s="112" t="s">
        <v>2462</v>
      </c>
      <c r="C39" s="112"/>
      <c r="D39" s="112"/>
      <c r="E39" s="112"/>
      <c r="F39" s="112" t="s">
        <v>2462</v>
      </c>
      <c r="G39" s="112"/>
      <c r="H39" s="112"/>
      <c r="I39" s="112"/>
      <c r="J39" s="112"/>
      <c r="K39" s="112"/>
      <c r="L39" s="112"/>
      <c r="M39" s="354"/>
      <c r="N39" s="112"/>
      <c r="O39" s="112"/>
      <c r="P39" s="112"/>
      <c r="Q39" s="112"/>
      <c r="R39" s="112"/>
      <c r="S39" s="112"/>
      <c r="T39" s="112"/>
      <c r="U39" s="112"/>
    </row>
    <row r="40" spans="2:21" ht="9.75" customHeight="1">
      <c r="B40" s="112"/>
      <c r="C40" s="112"/>
      <c r="D40" s="112"/>
      <c r="E40" s="112"/>
      <c r="F40" s="112"/>
      <c r="G40" s="112"/>
      <c r="H40" s="112"/>
      <c r="I40" s="112"/>
      <c r="J40" s="112"/>
      <c r="K40" s="112"/>
      <c r="L40" s="112"/>
      <c r="M40" s="354"/>
      <c r="N40" s="112"/>
      <c r="O40" s="112"/>
      <c r="P40" s="112"/>
      <c r="Q40" s="112"/>
      <c r="R40" s="112"/>
      <c r="S40" s="112"/>
      <c r="T40" s="112"/>
      <c r="U40" s="112"/>
    </row>
    <row r="41" spans="2:21" ht="9" customHeight="1">
      <c r="B41" s="112"/>
      <c r="C41" s="112"/>
      <c r="D41" s="112"/>
      <c r="E41" s="112"/>
      <c r="F41" s="112"/>
      <c r="G41" s="112"/>
      <c r="H41" s="112"/>
      <c r="I41" s="112"/>
      <c r="J41" s="112"/>
      <c r="K41" s="112"/>
      <c r="L41" s="112"/>
      <c r="M41" s="354"/>
      <c r="N41" s="112"/>
      <c r="O41" s="112"/>
      <c r="P41" s="112"/>
      <c r="Q41" s="112"/>
      <c r="R41" s="112"/>
      <c r="S41" s="112"/>
      <c r="T41" s="112"/>
      <c r="U41" s="112"/>
    </row>
    <row r="42" spans="2:21" ht="9" customHeight="1">
      <c r="B42" s="112"/>
      <c r="C42" s="112"/>
      <c r="D42" s="112"/>
      <c r="E42" s="112"/>
      <c r="F42" s="112"/>
      <c r="G42" s="112"/>
      <c r="H42" s="112"/>
      <c r="I42" s="112"/>
      <c r="J42" s="112"/>
      <c r="K42" s="112"/>
      <c r="L42" s="112"/>
      <c r="M42" s="354"/>
      <c r="N42" s="112"/>
      <c r="O42" s="112"/>
      <c r="P42" s="112"/>
      <c r="Q42" s="112"/>
      <c r="R42" s="112"/>
      <c r="S42" s="112"/>
      <c r="T42" s="112"/>
      <c r="U42" s="112"/>
    </row>
    <row r="43" spans="2:21" ht="9" customHeight="1">
      <c r="B43" s="112"/>
      <c r="C43" s="112"/>
      <c r="D43" s="112"/>
      <c r="E43" s="112"/>
      <c r="F43" s="112"/>
      <c r="G43" s="112"/>
      <c r="H43" s="112"/>
      <c r="I43" s="112"/>
      <c r="J43" s="112"/>
      <c r="K43" s="112"/>
      <c r="L43" s="112"/>
      <c r="M43" s="354"/>
      <c r="N43" s="112"/>
      <c r="O43" s="112"/>
      <c r="P43" s="112"/>
      <c r="Q43" s="112"/>
      <c r="R43" s="112"/>
      <c r="S43" s="112"/>
      <c r="T43" s="112"/>
      <c r="U43" s="112"/>
    </row>
    <row r="44" spans="2:21" ht="9" customHeight="1">
      <c r="B44" s="112"/>
      <c r="C44" s="112"/>
      <c r="D44" s="112"/>
      <c r="E44" s="112"/>
      <c r="F44" s="112"/>
      <c r="G44" s="112"/>
      <c r="H44" s="112"/>
      <c r="I44" s="112"/>
      <c r="J44" s="112"/>
      <c r="K44" s="112"/>
      <c r="L44" s="112"/>
      <c r="M44" s="354"/>
      <c r="N44" s="112"/>
      <c r="O44" s="112"/>
      <c r="P44" s="112"/>
      <c r="Q44" s="112"/>
      <c r="R44" s="112"/>
      <c r="S44" s="112"/>
      <c r="T44" s="112"/>
      <c r="U44" s="112"/>
    </row>
    <row r="45" spans="2:21" ht="9" customHeight="1">
      <c r="B45" s="112"/>
      <c r="C45" s="112"/>
      <c r="D45" s="112"/>
      <c r="E45" s="112"/>
      <c r="F45" s="112"/>
      <c r="G45" s="112"/>
      <c r="H45" s="112"/>
      <c r="I45" s="112"/>
      <c r="J45" s="112"/>
      <c r="K45" s="112"/>
      <c r="L45" s="112"/>
      <c r="M45" s="354"/>
      <c r="N45" s="112"/>
      <c r="O45" s="112"/>
      <c r="P45" s="112"/>
      <c r="Q45" s="112"/>
      <c r="R45" s="112"/>
      <c r="S45" s="112"/>
      <c r="T45" s="112"/>
      <c r="U45" s="112"/>
    </row>
    <row r="46" spans="2:21" ht="9" customHeight="1">
      <c r="B46" s="112"/>
      <c r="C46" s="112"/>
      <c r="D46" s="112"/>
      <c r="E46" s="112"/>
      <c r="F46" s="112"/>
      <c r="G46" s="112"/>
      <c r="H46" s="112"/>
      <c r="I46" s="112"/>
      <c r="J46" s="112"/>
      <c r="K46" s="112"/>
      <c r="L46" s="112"/>
      <c r="M46" s="354"/>
      <c r="N46" s="112"/>
      <c r="O46" s="112"/>
      <c r="P46" s="112"/>
      <c r="Q46" s="112"/>
      <c r="R46" s="112"/>
      <c r="S46" s="112"/>
      <c r="T46" s="112"/>
      <c r="U46" s="112"/>
    </row>
    <row r="47" spans="2:21" ht="9" customHeight="1">
      <c r="B47" s="112"/>
      <c r="C47" s="112"/>
      <c r="D47" s="112"/>
      <c r="E47" s="112"/>
      <c r="F47" s="112"/>
      <c r="G47" s="112"/>
      <c r="H47" s="112"/>
      <c r="I47" s="112"/>
      <c r="J47" s="112"/>
      <c r="K47" s="112"/>
      <c r="L47" s="112"/>
      <c r="M47" s="112"/>
      <c r="N47" s="112"/>
      <c r="O47" s="112"/>
      <c r="P47" s="112"/>
      <c r="Q47" s="112"/>
      <c r="R47" s="112"/>
      <c r="S47" s="112"/>
      <c r="T47" s="112"/>
      <c r="U47" s="112"/>
    </row>
    <row r="48" spans="2:21" ht="9" customHeight="1">
      <c r="B48" s="112"/>
      <c r="C48" s="112"/>
      <c r="D48" s="112"/>
      <c r="E48" s="112"/>
      <c r="F48" s="112"/>
      <c r="G48" s="112"/>
      <c r="H48" s="112"/>
      <c r="I48" s="112"/>
      <c r="J48" s="112"/>
      <c r="K48" s="112"/>
      <c r="L48" s="112"/>
      <c r="M48" s="112"/>
      <c r="N48" s="112"/>
      <c r="O48" s="112"/>
      <c r="P48" s="112"/>
      <c r="Q48" s="112"/>
      <c r="R48" s="112"/>
      <c r="S48" s="112"/>
      <c r="T48" s="112"/>
      <c r="U48" s="112"/>
    </row>
    <row r="49" spans="2:21" ht="9" customHeight="1">
      <c r="B49" s="112"/>
      <c r="C49" s="112"/>
      <c r="D49" s="112"/>
      <c r="E49" s="112"/>
      <c r="F49" s="112"/>
      <c r="G49" s="112"/>
      <c r="H49" s="112"/>
      <c r="I49" s="112"/>
      <c r="J49" s="112"/>
      <c r="K49" s="112"/>
      <c r="L49" s="112"/>
      <c r="M49" s="112"/>
      <c r="N49" s="112"/>
      <c r="O49" s="112"/>
      <c r="P49" s="112"/>
      <c r="Q49" s="112"/>
      <c r="R49" s="112"/>
      <c r="S49" s="112"/>
      <c r="T49" s="112"/>
      <c r="U49" s="112"/>
    </row>
    <row r="50" spans="2:21" ht="9" customHeight="1">
      <c r="B50" s="112"/>
      <c r="C50" s="112"/>
      <c r="D50" s="112"/>
      <c r="E50" s="112"/>
      <c r="F50" s="112"/>
      <c r="G50" s="112"/>
      <c r="H50" s="112"/>
      <c r="I50" s="112"/>
      <c r="J50" s="112"/>
      <c r="K50" s="112"/>
      <c r="L50" s="112"/>
      <c r="M50" s="112"/>
      <c r="N50" s="112"/>
      <c r="O50" s="112"/>
      <c r="P50" s="112"/>
      <c r="Q50" s="112"/>
      <c r="R50" s="112"/>
      <c r="S50" s="112"/>
      <c r="T50" s="112"/>
      <c r="U50" s="112"/>
    </row>
    <row r="51" spans="2:21" ht="9" customHeight="1">
      <c r="B51" s="112"/>
      <c r="C51" s="112"/>
      <c r="D51" s="112"/>
      <c r="E51" s="112"/>
      <c r="F51" s="112"/>
      <c r="G51" s="112"/>
      <c r="H51" s="112"/>
      <c r="I51" s="112"/>
      <c r="J51" s="112"/>
      <c r="K51" s="112"/>
      <c r="L51" s="112"/>
      <c r="M51" s="112"/>
      <c r="N51" s="112"/>
      <c r="O51" s="112"/>
      <c r="P51" s="112"/>
      <c r="Q51" s="112"/>
      <c r="R51" s="112"/>
      <c r="S51" s="112"/>
      <c r="T51" s="112"/>
      <c r="U51" s="112"/>
    </row>
    <row r="52" spans="2:21" ht="9" customHeight="1">
      <c r="B52" s="112"/>
      <c r="C52" s="112"/>
      <c r="D52" s="112"/>
      <c r="E52" s="112"/>
      <c r="F52" s="112"/>
      <c r="G52" s="112"/>
      <c r="H52" s="112"/>
      <c r="I52" s="112"/>
      <c r="J52" s="112"/>
      <c r="K52" s="112"/>
      <c r="L52" s="112"/>
      <c r="M52" s="112"/>
      <c r="N52" s="112"/>
      <c r="O52" s="112"/>
      <c r="P52" s="112"/>
      <c r="Q52" s="112"/>
      <c r="R52" s="112"/>
      <c r="S52" s="112"/>
      <c r="T52" s="112"/>
      <c r="U52" s="112"/>
    </row>
    <row r="53" spans="2:21" ht="9" customHeight="1">
      <c r="B53" s="112"/>
      <c r="C53" s="112"/>
      <c r="D53" s="112"/>
      <c r="E53" s="112"/>
      <c r="F53" s="112"/>
      <c r="G53" s="112"/>
      <c r="H53" s="112"/>
      <c r="I53" s="112"/>
      <c r="J53" s="112"/>
      <c r="K53" s="112"/>
      <c r="L53" s="112"/>
      <c r="M53" s="112"/>
      <c r="N53" s="112"/>
      <c r="O53" s="112"/>
      <c r="P53" s="112"/>
      <c r="Q53" s="112"/>
      <c r="R53" s="112"/>
      <c r="S53" s="112"/>
      <c r="T53" s="112"/>
      <c r="U53" s="112"/>
    </row>
    <row r="54" spans="2:21" ht="9" customHeight="1">
      <c r="B54" s="112"/>
      <c r="C54" s="112"/>
      <c r="D54" s="112"/>
      <c r="E54" s="112"/>
      <c r="F54" s="112"/>
      <c r="G54" s="112"/>
      <c r="H54" s="112"/>
      <c r="I54" s="112"/>
      <c r="J54" s="112"/>
      <c r="K54" s="112"/>
      <c r="L54" s="112"/>
      <c r="M54" s="112"/>
      <c r="N54" s="112"/>
      <c r="O54" s="112"/>
      <c r="P54" s="112"/>
      <c r="Q54" s="112"/>
      <c r="R54" s="112"/>
      <c r="S54" s="112"/>
      <c r="T54" s="112"/>
      <c r="U54" s="112"/>
    </row>
    <row r="55" spans="2:21" ht="9" customHeight="1">
      <c r="B55" s="112"/>
      <c r="C55" s="112"/>
      <c r="D55" s="112"/>
      <c r="E55" s="112"/>
      <c r="F55" s="112"/>
      <c r="G55" s="112"/>
      <c r="H55" s="112"/>
      <c r="I55" s="112"/>
      <c r="J55" s="112"/>
      <c r="K55" s="112"/>
      <c r="L55" s="112"/>
      <c r="M55" s="112"/>
      <c r="N55" s="112"/>
      <c r="O55" s="112"/>
      <c r="P55" s="112"/>
      <c r="Q55" s="112"/>
      <c r="R55" s="112"/>
      <c r="S55" s="112"/>
      <c r="T55" s="112"/>
      <c r="U55" s="112"/>
    </row>
    <row r="56" spans="2:21" ht="9" customHeight="1">
      <c r="B56" s="112"/>
      <c r="C56" s="112"/>
      <c r="D56" s="112"/>
      <c r="E56" s="112"/>
      <c r="F56" s="112"/>
      <c r="G56" s="112"/>
      <c r="H56" s="112"/>
      <c r="I56" s="112"/>
      <c r="J56" s="112"/>
      <c r="K56" s="112"/>
      <c r="L56" s="112"/>
      <c r="M56" s="112"/>
      <c r="N56" s="112"/>
      <c r="O56" s="112"/>
      <c r="P56" s="112"/>
      <c r="Q56" s="112"/>
      <c r="R56" s="112"/>
      <c r="S56" s="112"/>
      <c r="T56" s="112"/>
      <c r="U56" s="112"/>
    </row>
    <row r="57" spans="2:21" ht="9" customHeight="1">
      <c r="B57" s="112"/>
      <c r="C57" s="112"/>
      <c r="D57" s="112"/>
      <c r="E57" s="112"/>
      <c r="F57" s="112"/>
      <c r="G57" s="112"/>
      <c r="H57" s="112"/>
      <c r="I57" s="112"/>
      <c r="J57" s="112"/>
      <c r="K57" s="112"/>
      <c r="L57" s="112"/>
      <c r="M57" s="112"/>
      <c r="N57" s="112"/>
      <c r="O57" s="112"/>
      <c r="P57" s="112"/>
      <c r="Q57" s="112"/>
      <c r="R57" s="112"/>
      <c r="S57" s="112"/>
      <c r="T57" s="112"/>
      <c r="U57" s="112"/>
    </row>
    <row r="58" spans="2:21" ht="9" customHeight="1">
      <c r="B58" s="112"/>
      <c r="C58" s="112"/>
      <c r="D58" s="112"/>
      <c r="E58" s="112"/>
      <c r="F58" s="112"/>
      <c r="G58" s="112"/>
      <c r="H58" s="112"/>
      <c r="I58" s="112"/>
      <c r="J58" s="112"/>
      <c r="K58" s="112"/>
      <c r="L58" s="112"/>
      <c r="M58" s="112"/>
      <c r="N58" s="112"/>
      <c r="O58" s="112"/>
      <c r="P58" s="112"/>
      <c r="Q58" s="112"/>
      <c r="R58" s="112"/>
      <c r="S58" s="112"/>
      <c r="T58" s="112"/>
      <c r="U58" s="112"/>
    </row>
    <row r="59" spans="2:21" ht="9" customHeight="1">
      <c r="B59" s="112"/>
      <c r="C59" s="112"/>
      <c r="D59" s="112"/>
      <c r="E59" s="112"/>
      <c r="F59" s="112"/>
      <c r="G59" s="112"/>
      <c r="H59" s="112"/>
      <c r="I59" s="112"/>
      <c r="J59" s="112"/>
      <c r="K59" s="112"/>
      <c r="L59" s="112"/>
      <c r="M59" s="112"/>
      <c r="N59" s="112"/>
      <c r="O59" s="112"/>
      <c r="P59" s="112"/>
      <c r="Q59" s="112"/>
      <c r="R59" s="112"/>
      <c r="S59" s="112"/>
      <c r="T59" s="112"/>
      <c r="U59" s="112"/>
    </row>
    <row r="60" spans="2:21" ht="9" customHeight="1">
      <c r="B60" s="112"/>
      <c r="C60" s="112"/>
      <c r="D60" s="112"/>
      <c r="E60" s="112"/>
      <c r="F60" s="112"/>
      <c r="G60" s="112"/>
      <c r="H60" s="112"/>
      <c r="I60" s="112"/>
      <c r="J60" s="112"/>
      <c r="K60" s="112"/>
      <c r="L60" s="112"/>
      <c r="M60" s="112"/>
      <c r="N60" s="112"/>
      <c r="O60" s="112"/>
      <c r="P60" s="112"/>
      <c r="Q60" s="112"/>
      <c r="R60" s="112"/>
      <c r="S60" s="112"/>
      <c r="T60" s="112"/>
      <c r="U60" s="112"/>
    </row>
    <row r="61" spans="2:21" ht="9" customHeight="1">
      <c r="B61" s="112"/>
      <c r="C61" s="112"/>
      <c r="D61" s="112"/>
      <c r="E61" s="112"/>
      <c r="F61" s="112"/>
      <c r="G61" s="112"/>
      <c r="H61" s="112"/>
      <c r="I61" s="112"/>
      <c r="J61" s="112"/>
      <c r="K61" s="112"/>
      <c r="L61" s="112"/>
      <c r="M61" s="112"/>
      <c r="N61" s="112"/>
      <c r="O61" s="112"/>
      <c r="P61" s="112"/>
      <c r="Q61" s="112"/>
      <c r="R61" s="112"/>
      <c r="S61" s="112"/>
      <c r="T61" s="112"/>
      <c r="U61" s="112"/>
    </row>
    <row r="62" spans="2:21" ht="9" customHeight="1">
      <c r="B62" s="112"/>
      <c r="C62" s="112"/>
      <c r="D62" s="112"/>
      <c r="E62" s="112"/>
      <c r="F62" s="112"/>
      <c r="G62" s="112"/>
      <c r="H62" s="112"/>
      <c r="I62" s="112"/>
      <c r="J62" s="112"/>
      <c r="K62" s="112"/>
      <c r="L62" s="112"/>
      <c r="M62" s="112"/>
      <c r="N62" s="112"/>
      <c r="O62" s="112"/>
      <c r="P62" s="112"/>
      <c r="Q62" s="112"/>
      <c r="R62" s="112"/>
      <c r="S62" s="112"/>
      <c r="T62" s="112"/>
      <c r="U62" s="112"/>
    </row>
    <row r="63" spans="2:21" ht="9" customHeight="1">
      <c r="B63" s="112"/>
      <c r="C63" s="112"/>
      <c r="D63" s="112"/>
      <c r="E63" s="112"/>
      <c r="F63" s="112"/>
      <c r="G63" s="112"/>
      <c r="H63" s="112"/>
      <c r="I63" s="112"/>
      <c r="J63" s="112"/>
      <c r="K63" s="112"/>
      <c r="L63" s="112"/>
      <c r="M63" s="112"/>
      <c r="N63" s="112"/>
      <c r="O63" s="112"/>
      <c r="P63" s="112"/>
      <c r="Q63" s="112"/>
      <c r="R63" s="112"/>
      <c r="S63" s="112"/>
      <c r="T63" s="112"/>
      <c r="U63" s="112"/>
    </row>
    <row r="64" spans="2:21" ht="9" customHeight="1">
      <c r="B64" s="112"/>
      <c r="C64" s="112"/>
      <c r="D64" s="112"/>
      <c r="E64" s="112"/>
      <c r="F64" s="112"/>
      <c r="G64" s="112"/>
      <c r="H64" s="112"/>
      <c r="I64" s="112"/>
      <c r="J64" s="112"/>
      <c r="K64" s="112"/>
      <c r="L64" s="112"/>
      <c r="M64" s="112"/>
      <c r="N64" s="112"/>
      <c r="O64" s="112"/>
      <c r="P64" s="112"/>
      <c r="Q64" s="112"/>
      <c r="R64" s="112"/>
      <c r="S64" s="112"/>
      <c r="T64" s="112"/>
      <c r="U64" s="112"/>
    </row>
    <row r="65" spans="2:21" ht="9" customHeight="1">
      <c r="B65" s="112"/>
      <c r="C65" s="112"/>
      <c r="D65" s="112"/>
      <c r="E65" s="112"/>
      <c r="F65" s="112"/>
      <c r="G65" s="112"/>
      <c r="H65" s="112"/>
      <c r="I65" s="112"/>
      <c r="J65" s="112"/>
      <c r="K65" s="112"/>
      <c r="L65" s="112"/>
      <c r="M65" s="112"/>
      <c r="N65" s="112"/>
      <c r="O65" s="112"/>
      <c r="P65" s="112"/>
      <c r="Q65" s="112"/>
      <c r="R65" s="112"/>
      <c r="S65" s="112"/>
      <c r="T65" s="112"/>
      <c r="U65" s="112"/>
    </row>
    <row r="66" spans="2:21" ht="9" customHeight="1">
      <c r="B66" s="112"/>
      <c r="C66" s="112"/>
      <c r="D66" s="112"/>
      <c r="E66" s="112"/>
      <c r="F66" s="112"/>
      <c r="G66" s="112"/>
      <c r="H66" s="112"/>
      <c r="I66" s="112"/>
      <c r="J66" s="112"/>
      <c r="K66" s="112"/>
      <c r="L66" s="112"/>
      <c r="M66" s="112"/>
      <c r="N66" s="112"/>
      <c r="O66" s="112"/>
      <c r="P66" s="112"/>
      <c r="Q66" s="112"/>
      <c r="R66" s="112"/>
      <c r="S66" s="112"/>
      <c r="T66" s="112"/>
      <c r="U66" s="112"/>
    </row>
    <row r="67" spans="2:21" ht="9" customHeight="1">
      <c r="B67" s="112"/>
      <c r="C67" s="112"/>
      <c r="D67" s="112"/>
      <c r="E67" s="112"/>
      <c r="F67" s="112"/>
      <c r="G67" s="112"/>
      <c r="H67" s="112"/>
      <c r="I67" s="112"/>
      <c r="J67" s="112"/>
      <c r="K67" s="112"/>
      <c r="L67" s="112"/>
      <c r="M67" s="112"/>
      <c r="N67" s="112"/>
      <c r="O67" s="112"/>
      <c r="P67" s="112"/>
      <c r="Q67" s="112"/>
      <c r="R67" s="112"/>
      <c r="S67" s="112"/>
      <c r="T67" s="112"/>
      <c r="U67" s="112"/>
    </row>
    <row r="68" spans="2:21" ht="9" customHeight="1">
      <c r="B68" s="112"/>
      <c r="C68" s="112"/>
      <c r="D68" s="112"/>
      <c r="E68" s="112"/>
      <c r="F68" s="112"/>
      <c r="G68" s="112"/>
      <c r="H68" s="112"/>
      <c r="I68" s="112"/>
      <c r="J68" s="112"/>
      <c r="K68" s="112"/>
      <c r="L68" s="112"/>
      <c r="M68" s="112"/>
      <c r="N68" s="112"/>
      <c r="O68" s="112"/>
      <c r="P68" s="112"/>
      <c r="Q68" s="112"/>
      <c r="R68" s="112"/>
      <c r="S68" s="112"/>
      <c r="T68" s="112"/>
      <c r="U68" s="112"/>
    </row>
    <row r="69" spans="2:21" ht="9" customHeight="1">
      <c r="B69" s="112"/>
      <c r="C69" s="112"/>
      <c r="D69" s="112"/>
      <c r="E69" s="112"/>
      <c r="F69" s="112"/>
      <c r="G69" s="112"/>
      <c r="H69" s="112"/>
      <c r="I69" s="112"/>
      <c r="J69" s="112"/>
      <c r="K69" s="112"/>
      <c r="L69" s="112"/>
      <c r="M69" s="112"/>
      <c r="N69" s="112"/>
      <c r="O69" s="112"/>
      <c r="P69" s="112"/>
      <c r="Q69" s="112"/>
      <c r="R69" s="112"/>
      <c r="S69" s="112"/>
      <c r="T69" s="112"/>
      <c r="U69" s="112"/>
    </row>
    <row r="70" spans="2:21" ht="9" customHeight="1">
      <c r="B70" s="112"/>
      <c r="C70" s="112"/>
      <c r="D70" s="112"/>
      <c r="E70" s="112"/>
      <c r="F70" s="112"/>
      <c r="G70" s="112"/>
      <c r="H70" s="112"/>
      <c r="I70" s="112"/>
      <c r="J70" s="112"/>
      <c r="K70" s="112"/>
      <c r="L70" s="112"/>
      <c r="M70" s="112"/>
      <c r="N70" s="112"/>
      <c r="O70" s="112"/>
      <c r="P70" s="112"/>
      <c r="Q70" s="112"/>
      <c r="R70" s="112"/>
      <c r="S70" s="112"/>
      <c r="T70" s="112"/>
      <c r="U70" s="112"/>
    </row>
    <row r="71" spans="2:21" ht="9" customHeight="1">
      <c r="B71" s="112"/>
      <c r="C71" s="112"/>
      <c r="D71" s="112"/>
      <c r="E71" s="112"/>
      <c r="F71" s="112"/>
      <c r="G71" s="112"/>
      <c r="H71" s="112"/>
      <c r="I71" s="112"/>
      <c r="J71" s="112"/>
      <c r="K71" s="112"/>
      <c r="L71" s="112"/>
      <c r="M71" s="112"/>
      <c r="N71" s="112"/>
      <c r="O71" s="112"/>
      <c r="P71" s="112"/>
      <c r="Q71" s="112"/>
      <c r="R71" s="112"/>
      <c r="S71" s="112"/>
      <c r="T71" s="112"/>
      <c r="U71" s="112"/>
    </row>
    <row r="72" spans="2:21" ht="9" customHeight="1">
      <c r="B72" s="112"/>
      <c r="C72" s="112"/>
      <c r="D72" s="112"/>
      <c r="E72" s="112"/>
      <c r="F72" s="112"/>
      <c r="G72" s="112"/>
      <c r="H72" s="112"/>
      <c r="I72" s="112"/>
      <c r="J72" s="112"/>
      <c r="K72" s="112"/>
      <c r="L72" s="112"/>
      <c r="M72" s="112"/>
      <c r="N72" s="112"/>
      <c r="O72" s="112"/>
      <c r="P72" s="112"/>
      <c r="Q72" s="112"/>
      <c r="R72" s="112"/>
      <c r="S72" s="112"/>
      <c r="T72" s="112"/>
      <c r="U72" s="112"/>
    </row>
    <row r="73" spans="2:21" ht="9" customHeight="1">
      <c r="B73" s="112"/>
      <c r="C73" s="112"/>
      <c r="D73" s="112"/>
      <c r="E73" s="112"/>
      <c r="F73" s="112"/>
      <c r="G73" s="112"/>
      <c r="H73" s="112"/>
      <c r="I73" s="112"/>
      <c r="J73" s="112"/>
      <c r="K73" s="112"/>
      <c r="L73" s="112"/>
      <c r="M73" s="112"/>
      <c r="N73" s="112"/>
      <c r="O73" s="112"/>
      <c r="P73" s="112"/>
      <c r="Q73" s="112"/>
      <c r="R73" s="112"/>
      <c r="S73" s="112"/>
      <c r="T73" s="112"/>
      <c r="U73" s="112"/>
    </row>
    <row r="74" spans="2:21" ht="9" customHeight="1">
      <c r="B74" s="112"/>
      <c r="C74" s="112"/>
      <c r="D74" s="112"/>
      <c r="E74" s="112"/>
      <c r="F74" s="112"/>
      <c r="G74" s="112"/>
      <c r="H74" s="112"/>
      <c r="I74" s="112"/>
      <c r="J74" s="112"/>
      <c r="K74" s="112"/>
      <c r="L74" s="112"/>
      <c r="M74" s="112"/>
      <c r="N74" s="112"/>
      <c r="O74" s="112"/>
      <c r="P74" s="112"/>
      <c r="Q74" s="112"/>
      <c r="R74" s="112"/>
      <c r="S74" s="112"/>
      <c r="T74" s="112"/>
      <c r="U74" s="112"/>
    </row>
    <row r="75" spans="2:21" ht="9" customHeight="1">
      <c r="B75" s="112"/>
      <c r="C75" s="112"/>
      <c r="D75" s="112"/>
      <c r="E75" s="112"/>
      <c r="F75" s="112"/>
      <c r="G75" s="112"/>
      <c r="H75" s="112"/>
      <c r="I75" s="112"/>
      <c r="J75" s="112"/>
      <c r="K75" s="112"/>
      <c r="L75" s="112"/>
      <c r="M75" s="112"/>
      <c r="N75" s="112"/>
      <c r="O75" s="112"/>
      <c r="P75" s="112"/>
      <c r="Q75" s="112"/>
      <c r="R75" s="112"/>
      <c r="S75" s="112"/>
      <c r="T75" s="112"/>
      <c r="U75" s="112"/>
    </row>
    <row r="76" spans="2:21" ht="9" customHeight="1">
      <c r="B76" s="112"/>
      <c r="C76" s="112"/>
      <c r="D76" s="112"/>
      <c r="E76" s="112"/>
      <c r="F76" s="112"/>
      <c r="G76" s="112"/>
      <c r="H76" s="112"/>
      <c r="I76" s="112"/>
      <c r="J76" s="112"/>
      <c r="K76" s="112"/>
      <c r="L76" s="112"/>
      <c r="M76" s="112"/>
      <c r="N76" s="112"/>
      <c r="O76" s="112"/>
      <c r="P76" s="112"/>
      <c r="Q76" s="112"/>
      <c r="R76" s="112"/>
      <c r="S76" s="112"/>
      <c r="T76" s="112"/>
      <c r="U76" s="112"/>
    </row>
    <row r="77" spans="2:21" ht="9" customHeight="1">
      <c r="B77" s="112"/>
      <c r="C77" s="112"/>
      <c r="D77" s="112"/>
      <c r="E77" s="112"/>
      <c r="F77" s="112"/>
      <c r="G77" s="112"/>
      <c r="H77" s="112"/>
      <c r="I77" s="112"/>
      <c r="J77" s="112"/>
      <c r="K77" s="112"/>
      <c r="L77" s="112"/>
      <c r="M77" s="112"/>
      <c r="N77" s="112"/>
      <c r="O77" s="112"/>
      <c r="P77" s="112"/>
      <c r="Q77" s="112"/>
      <c r="R77" s="112"/>
      <c r="S77" s="112"/>
      <c r="T77" s="112"/>
      <c r="U77" s="112"/>
    </row>
    <row r="78" spans="2:21" ht="9" customHeight="1">
      <c r="B78" s="112"/>
      <c r="C78" s="112"/>
      <c r="D78" s="112"/>
      <c r="E78" s="112"/>
      <c r="F78" s="112"/>
      <c r="G78" s="112"/>
      <c r="H78" s="112"/>
      <c r="I78" s="112"/>
      <c r="J78" s="112"/>
      <c r="K78" s="112"/>
      <c r="L78" s="112"/>
      <c r="M78" s="112"/>
      <c r="N78" s="112"/>
      <c r="O78" s="112"/>
      <c r="P78" s="112"/>
      <c r="Q78" s="112"/>
      <c r="R78" s="112"/>
      <c r="S78" s="112"/>
      <c r="T78" s="112"/>
      <c r="U78" s="112"/>
    </row>
    <row r="79" spans="2:21" ht="9" customHeight="1">
      <c r="B79" s="112"/>
      <c r="C79" s="112"/>
      <c r="D79" s="112"/>
      <c r="E79" s="112"/>
      <c r="F79" s="112"/>
      <c r="G79" s="112"/>
      <c r="H79" s="112"/>
      <c r="I79" s="112"/>
      <c r="J79" s="112"/>
      <c r="K79" s="112"/>
      <c r="L79" s="112"/>
      <c r="M79" s="112"/>
      <c r="N79" s="112"/>
      <c r="O79" s="112"/>
      <c r="P79" s="112"/>
      <c r="Q79" s="112"/>
      <c r="R79" s="112"/>
      <c r="S79" s="112"/>
      <c r="T79" s="112"/>
      <c r="U79" s="112"/>
    </row>
    <row r="80" spans="2:21" ht="9" customHeight="1">
      <c r="B80" s="112"/>
      <c r="C80" s="112"/>
      <c r="D80" s="112"/>
      <c r="E80" s="112"/>
      <c r="F80" s="112"/>
      <c r="G80" s="112"/>
      <c r="H80" s="112"/>
      <c r="I80" s="112"/>
      <c r="J80" s="112"/>
      <c r="K80" s="112"/>
      <c r="L80" s="112"/>
      <c r="M80" s="112"/>
      <c r="N80" s="112"/>
      <c r="O80" s="112"/>
      <c r="P80" s="112"/>
      <c r="Q80" s="112"/>
      <c r="R80" s="112"/>
      <c r="S80" s="112"/>
      <c r="T80" s="112"/>
      <c r="U80" s="112"/>
    </row>
    <row r="81" spans="2:21" ht="9" customHeight="1">
      <c r="B81" s="112"/>
      <c r="C81" s="112"/>
      <c r="D81" s="112"/>
      <c r="E81" s="112"/>
      <c r="F81" s="112"/>
      <c r="G81" s="112"/>
      <c r="H81" s="112"/>
      <c r="I81" s="112"/>
      <c r="J81" s="112"/>
      <c r="K81" s="112"/>
      <c r="L81" s="112"/>
      <c r="M81" s="112"/>
      <c r="N81" s="112"/>
      <c r="O81" s="112"/>
      <c r="P81" s="112"/>
      <c r="Q81" s="112"/>
      <c r="R81" s="112"/>
      <c r="S81" s="112"/>
      <c r="T81" s="112"/>
      <c r="U81" s="112"/>
    </row>
    <row r="82" spans="2:21" ht="9" customHeight="1">
      <c r="B82" s="112"/>
      <c r="C82" s="112"/>
      <c r="D82" s="112"/>
      <c r="E82" s="112"/>
      <c r="F82" s="112"/>
      <c r="G82" s="112"/>
      <c r="H82" s="112"/>
      <c r="I82" s="112"/>
      <c r="J82" s="112"/>
      <c r="K82" s="112"/>
      <c r="L82" s="112"/>
      <c r="M82" s="112"/>
      <c r="N82" s="112"/>
      <c r="O82" s="112"/>
      <c r="P82" s="112"/>
      <c r="Q82" s="112"/>
      <c r="R82" s="112"/>
      <c r="S82" s="112"/>
      <c r="T82" s="112"/>
      <c r="U82" s="112"/>
    </row>
    <row r="83" spans="2:21" ht="9" customHeight="1">
      <c r="B83" s="112"/>
      <c r="C83" s="112"/>
      <c r="D83" s="112"/>
      <c r="E83" s="112"/>
      <c r="F83" s="112"/>
      <c r="G83" s="112"/>
      <c r="H83" s="112"/>
      <c r="I83" s="112"/>
      <c r="J83" s="112"/>
      <c r="K83" s="112"/>
      <c r="L83" s="112"/>
      <c r="M83" s="112"/>
      <c r="N83" s="112"/>
      <c r="O83" s="112"/>
      <c r="P83" s="112"/>
      <c r="Q83" s="112"/>
      <c r="R83" s="112"/>
      <c r="S83" s="112"/>
      <c r="T83" s="112"/>
      <c r="U83" s="112"/>
    </row>
    <row r="84" spans="2:21" ht="9" customHeight="1">
      <c r="B84" s="112"/>
      <c r="C84" s="112"/>
      <c r="D84" s="112"/>
      <c r="E84" s="112"/>
      <c r="F84" s="112"/>
      <c r="G84" s="112"/>
      <c r="H84" s="112"/>
      <c r="I84" s="112"/>
      <c r="J84" s="112"/>
      <c r="K84" s="112"/>
      <c r="L84" s="112"/>
      <c r="M84" s="112"/>
      <c r="N84" s="112"/>
      <c r="O84" s="112"/>
      <c r="P84" s="112"/>
      <c r="Q84" s="112"/>
      <c r="R84" s="112"/>
      <c r="S84" s="112"/>
      <c r="T84" s="112"/>
      <c r="U84" s="112"/>
    </row>
    <row r="85" spans="2:21" ht="9" customHeight="1">
      <c r="B85" s="112"/>
      <c r="C85" s="112"/>
      <c r="D85" s="112"/>
      <c r="E85" s="112"/>
      <c r="F85" s="112"/>
      <c r="G85" s="112"/>
      <c r="H85" s="112"/>
      <c r="I85" s="112"/>
      <c r="J85" s="112"/>
      <c r="K85" s="112"/>
      <c r="L85" s="112"/>
      <c r="M85" s="112"/>
      <c r="N85" s="112"/>
      <c r="O85" s="112"/>
      <c r="P85" s="112"/>
      <c r="Q85" s="112"/>
      <c r="R85" s="112"/>
      <c r="S85" s="112"/>
      <c r="T85" s="112"/>
      <c r="U85" s="112"/>
    </row>
    <row r="86" spans="2:21" ht="9" customHeight="1">
      <c r="B86" s="112"/>
      <c r="C86" s="112"/>
      <c r="D86" s="112"/>
      <c r="E86" s="112"/>
      <c r="F86" s="112"/>
      <c r="G86" s="112"/>
      <c r="H86" s="112"/>
      <c r="I86" s="112"/>
      <c r="J86" s="112"/>
      <c r="K86" s="112"/>
      <c r="L86" s="112"/>
      <c r="M86" s="112"/>
      <c r="N86" s="112"/>
      <c r="O86" s="112"/>
      <c r="P86" s="112"/>
      <c r="Q86" s="112"/>
      <c r="R86" s="112"/>
      <c r="S86" s="112"/>
      <c r="T86" s="112"/>
      <c r="U86" s="112"/>
    </row>
    <row r="87" spans="2:21" ht="9" customHeight="1">
      <c r="B87" s="112"/>
      <c r="C87" s="112"/>
      <c r="D87" s="112"/>
      <c r="E87" s="112"/>
      <c r="F87" s="112"/>
      <c r="G87" s="112"/>
      <c r="H87" s="112"/>
      <c r="I87" s="112"/>
      <c r="J87" s="112"/>
      <c r="K87" s="112"/>
      <c r="L87" s="112"/>
      <c r="M87" s="112"/>
      <c r="N87" s="112"/>
      <c r="O87" s="112"/>
      <c r="P87" s="112"/>
      <c r="Q87" s="112"/>
      <c r="R87" s="112"/>
      <c r="S87" s="112"/>
      <c r="T87" s="112"/>
      <c r="U87" s="112"/>
    </row>
    <row r="88" spans="2:21" ht="9" customHeight="1">
      <c r="B88" s="112"/>
      <c r="C88" s="112"/>
      <c r="D88" s="112"/>
      <c r="E88" s="112"/>
      <c r="F88" s="112"/>
      <c r="G88" s="112"/>
      <c r="H88" s="112"/>
      <c r="I88" s="112"/>
      <c r="J88" s="112"/>
      <c r="K88" s="112"/>
      <c r="L88" s="112"/>
      <c r="M88" s="112"/>
      <c r="N88" s="112"/>
      <c r="O88" s="112"/>
      <c r="P88" s="112"/>
      <c r="Q88" s="112"/>
      <c r="R88" s="112"/>
      <c r="S88" s="112"/>
      <c r="T88" s="112"/>
      <c r="U88" s="112"/>
    </row>
    <row r="89" spans="2:21" ht="9" customHeight="1">
      <c r="B89" s="112"/>
      <c r="C89" s="112"/>
      <c r="D89" s="112"/>
      <c r="E89" s="112"/>
      <c r="F89" s="112"/>
      <c r="G89" s="112"/>
      <c r="H89" s="112"/>
      <c r="I89" s="112"/>
      <c r="J89" s="112"/>
      <c r="K89" s="112"/>
      <c r="L89" s="112"/>
      <c r="M89" s="112"/>
      <c r="N89" s="112"/>
      <c r="O89" s="112"/>
      <c r="P89" s="112"/>
      <c r="Q89" s="112"/>
      <c r="R89" s="112"/>
      <c r="S89" s="112"/>
      <c r="T89" s="112"/>
      <c r="U89" s="112"/>
    </row>
    <row r="90" spans="2:21" ht="9" customHeight="1">
      <c r="B90" s="112"/>
      <c r="C90" s="112"/>
      <c r="D90" s="112"/>
      <c r="E90" s="112"/>
      <c r="F90" s="112"/>
      <c r="G90" s="112"/>
      <c r="H90" s="112"/>
      <c r="I90" s="112"/>
      <c r="J90" s="112"/>
      <c r="K90" s="112"/>
      <c r="L90" s="112"/>
      <c r="M90" s="112"/>
      <c r="N90" s="112"/>
      <c r="O90" s="112"/>
      <c r="P90" s="112"/>
      <c r="Q90" s="112"/>
      <c r="R90" s="112"/>
      <c r="S90" s="112"/>
      <c r="T90" s="112"/>
      <c r="U90" s="112"/>
    </row>
    <row r="91" spans="2:21" ht="9" customHeight="1">
      <c r="B91" s="112"/>
      <c r="C91" s="112"/>
      <c r="D91" s="112"/>
      <c r="E91" s="112"/>
      <c r="F91" s="112"/>
      <c r="G91" s="112"/>
      <c r="H91" s="112"/>
      <c r="I91" s="112"/>
      <c r="J91" s="112"/>
      <c r="K91" s="112"/>
      <c r="L91" s="112"/>
      <c r="M91" s="112"/>
      <c r="N91" s="112"/>
      <c r="O91" s="112"/>
      <c r="P91" s="112"/>
      <c r="Q91" s="112"/>
      <c r="R91" s="112"/>
      <c r="S91" s="112"/>
      <c r="T91" s="112"/>
      <c r="U91" s="112"/>
    </row>
    <row r="92" spans="2:21" ht="9" customHeight="1">
      <c r="B92" s="112"/>
      <c r="C92" s="112"/>
      <c r="D92" s="112"/>
      <c r="E92" s="112"/>
      <c r="F92" s="112"/>
      <c r="G92" s="112"/>
      <c r="H92" s="112"/>
      <c r="I92" s="112"/>
      <c r="J92" s="112"/>
      <c r="K92" s="112"/>
      <c r="L92" s="112"/>
      <c r="M92" s="112"/>
      <c r="N92" s="112"/>
      <c r="O92" s="112"/>
      <c r="P92" s="112"/>
      <c r="Q92" s="112"/>
      <c r="R92" s="112"/>
      <c r="S92" s="112"/>
      <c r="T92" s="112"/>
      <c r="U92" s="112"/>
    </row>
    <row r="93" spans="2:21" ht="9" customHeight="1">
      <c r="B93" s="112"/>
      <c r="C93" s="112"/>
      <c r="D93" s="112"/>
      <c r="E93" s="112"/>
      <c r="F93" s="112"/>
      <c r="G93" s="112"/>
      <c r="H93" s="112"/>
      <c r="I93" s="112"/>
      <c r="J93" s="112"/>
      <c r="K93" s="112"/>
      <c r="L93" s="112"/>
      <c r="M93" s="112"/>
      <c r="N93" s="112"/>
      <c r="O93" s="112"/>
      <c r="P93" s="112"/>
      <c r="Q93" s="112"/>
      <c r="R93" s="112"/>
      <c r="S93" s="112"/>
      <c r="T93" s="112"/>
      <c r="U93" s="112"/>
    </row>
    <row r="94" spans="2:21" ht="9" customHeight="1">
      <c r="B94" s="112"/>
      <c r="C94" s="112"/>
      <c r="D94" s="112"/>
      <c r="E94" s="112"/>
      <c r="F94" s="112"/>
      <c r="G94" s="112"/>
      <c r="H94" s="112"/>
      <c r="I94" s="112"/>
      <c r="J94" s="112"/>
      <c r="K94" s="112"/>
      <c r="L94" s="112"/>
      <c r="M94" s="112"/>
      <c r="N94" s="112"/>
      <c r="O94" s="112"/>
      <c r="P94" s="112"/>
      <c r="Q94" s="112"/>
      <c r="R94" s="112"/>
      <c r="S94" s="112"/>
      <c r="T94" s="112"/>
      <c r="U94" s="112"/>
    </row>
    <row r="95" spans="2:21" ht="9" customHeight="1">
      <c r="B95" s="112"/>
      <c r="C95" s="112"/>
      <c r="D95" s="112"/>
      <c r="E95" s="112"/>
      <c r="F95" s="112"/>
      <c r="G95" s="112"/>
      <c r="H95" s="112"/>
      <c r="I95" s="112"/>
      <c r="J95" s="112"/>
      <c r="K95" s="112"/>
      <c r="L95" s="112"/>
      <c r="M95" s="112"/>
      <c r="N95" s="112"/>
      <c r="O95" s="112"/>
      <c r="P95" s="112"/>
      <c r="Q95" s="112"/>
      <c r="R95" s="112"/>
      <c r="S95" s="112"/>
      <c r="T95" s="112"/>
      <c r="U95" s="112"/>
    </row>
    <row r="96" spans="2:21" ht="9" customHeight="1">
      <c r="B96" s="112"/>
      <c r="C96" s="112"/>
      <c r="D96" s="112"/>
      <c r="E96" s="112"/>
      <c r="F96" s="112"/>
      <c r="G96" s="112"/>
      <c r="H96" s="112"/>
      <c r="I96" s="112"/>
      <c r="J96" s="112"/>
      <c r="K96" s="112"/>
      <c r="L96" s="112"/>
      <c r="M96" s="112"/>
      <c r="N96" s="112"/>
      <c r="O96" s="112"/>
      <c r="P96" s="112"/>
      <c r="Q96" s="112"/>
      <c r="R96" s="112"/>
      <c r="S96" s="112"/>
      <c r="T96" s="112"/>
      <c r="U96" s="112"/>
    </row>
    <row r="97" spans="2:21" ht="9" customHeight="1">
      <c r="B97" s="112"/>
      <c r="C97" s="112"/>
      <c r="D97" s="112"/>
      <c r="E97" s="112"/>
      <c r="F97" s="112"/>
      <c r="G97" s="112"/>
      <c r="H97" s="112"/>
      <c r="I97" s="112"/>
      <c r="J97" s="112"/>
      <c r="K97" s="112"/>
      <c r="L97" s="112"/>
      <c r="M97" s="112"/>
      <c r="N97" s="112"/>
      <c r="O97" s="112"/>
      <c r="P97" s="112"/>
      <c r="Q97" s="112"/>
      <c r="R97" s="112"/>
      <c r="S97" s="112"/>
      <c r="T97" s="112"/>
      <c r="U97" s="112"/>
    </row>
    <row r="98" spans="2:21" ht="9" customHeight="1">
      <c r="B98" s="112"/>
      <c r="C98" s="112"/>
      <c r="D98" s="112"/>
      <c r="E98" s="112"/>
      <c r="F98" s="112"/>
      <c r="G98" s="112"/>
      <c r="H98" s="112"/>
      <c r="I98" s="112"/>
      <c r="J98" s="112"/>
      <c r="K98" s="112"/>
      <c r="L98" s="112"/>
      <c r="M98" s="112"/>
      <c r="N98" s="112"/>
      <c r="O98" s="112"/>
      <c r="P98" s="112"/>
      <c r="Q98" s="112"/>
      <c r="R98" s="112"/>
      <c r="S98" s="112"/>
      <c r="T98" s="112"/>
      <c r="U98" s="112"/>
    </row>
    <row r="99" spans="2:21" ht="9" customHeight="1">
      <c r="B99" s="112"/>
      <c r="C99" s="112"/>
      <c r="D99" s="112"/>
      <c r="E99" s="112"/>
      <c r="F99" s="112"/>
      <c r="G99" s="112"/>
      <c r="H99" s="112"/>
      <c r="I99" s="112"/>
      <c r="J99" s="112"/>
      <c r="K99" s="112"/>
      <c r="L99" s="112"/>
      <c r="M99" s="112"/>
      <c r="N99" s="112"/>
      <c r="O99" s="112"/>
      <c r="P99" s="112"/>
      <c r="Q99" s="112"/>
      <c r="R99" s="112"/>
      <c r="S99" s="112"/>
      <c r="T99" s="112"/>
      <c r="U99" s="112"/>
    </row>
    <row r="100" spans="2:21" ht="9" customHeight="1">
      <c r="B100" s="112"/>
      <c r="C100" s="112"/>
      <c r="D100" s="112"/>
      <c r="E100" s="112"/>
      <c r="F100" s="112"/>
      <c r="G100" s="112"/>
      <c r="H100" s="112"/>
      <c r="I100" s="112"/>
      <c r="J100" s="112"/>
      <c r="K100" s="112"/>
      <c r="L100" s="112"/>
      <c r="M100" s="112"/>
      <c r="N100" s="112"/>
      <c r="O100" s="112"/>
      <c r="P100" s="112"/>
      <c r="Q100" s="112"/>
      <c r="R100" s="112"/>
      <c r="S100" s="112"/>
      <c r="T100" s="112"/>
      <c r="U100" s="112"/>
    </row>
    <row r="101" spans="2:21" ht="9" customHeight="1">
      <c r="B101" s="112"/>
      <c r="C101" s="112"/>
      <c r="D101" s="112"/>
      <c r="E101" s="112"/>
      <c r="F101" s="112"/>
      <c r="G101" s="112"/>
      <c r="H101" s="112"/>
      <c r="I101" s="112"/>
      <c r="J101" s="112"/>
      <c r="K101" s="112"/>
      <c r="L101" s="112"/>
      <c r="M101" s="112"/>
      <c r="N101" s="112"/>
      <c r="O101" s="112"/>
      <c r="P101" s="112"/>
      <c r="Q101" s="112"/>
      <c r="R101" s="112"/>
      <c r="S101" s="112"/>
      <c r="T101" s="112"/>
      <c r="U101" s="112"/>
    </row>
    <row r="102" spans="2:21" ht="9" customHeight="1">
      <c r="B102" s="112"/>
      <c r="C102" s="112"/>
      <c r="D102" s="112"/>
      <c r="E102" s="112"/>
      <c r="F102" s="112"/>
      <c r="G102" s="112"/>
      <c r="H102" s="112"/>
      <c r="I102" s="112"/>
      <c r="J102" s="112"/>
      <c r="K102" s="112"/>
      <c r="L102" s="112"/>
      <c r="M102" s="112"/>
      <c r="N102" s="112"/>
      <c r="O102" s="112"/>
      <c r="P102" s="112"/>
      <c r="Q102" s="112"/>
      <c r="R102" s="112"/>
      <c r="S102" s="112"/>
      <c r="T102" s="112"/>
      <c r="U102" s="112"/>
    </row>
    <row r="103" spans="2:21" ht="9" customHeight="1">
      <c r="B103" s="112"/>
      <c r="C103" s="112"/>
      <c r="D103" s="112"/>
      <c r="E103" s="112"/>
      <c r="F103" s="112"/>
      <c r="G103" s="112"/>
      <c r="H103" s="112"/>
      <c r="I103" s="112"/>
      <c r="J103" s="112"/>
      <c r="K103" s="112"/>
      <c r="L103" s="112"/>
      <c r="M103" s="112"/>
      <c r="N103" s="112"/>
      <c r="O103" s="112"/>
      <c r="P103" s="112"/>
      <c r="Q103" s="112"/>
      <c r="R103" s="112"/>
      <c r="S103" s="112"/>
      <c r="T103" s="112"/>
      <c r="U103" s="112"/>
    </row>
    <row r="104" spans="2:21" ht="9" customHeight="1">
      <c r="B104" s="112"/>
      <c r="C104" s="112"/>
      <c r="D104" s="112"/>
      <c r="E104" s="112"/>
      <c r="F104" s="112"/>
      <c r="G104" s="112"/>
      <c r="H104" s="112"/>
      <c r="I104" s="112"/>
      <c r="J104" s="112"/>
      <c r="K104" s="112"/>
      <c r="L104" s="112"/>
      <c r="M104" s="112"/>
      <c r="N104" s="112"/>
      <c r="O104" s="112"/>
      <c r="P104" s="112"/>
      <c r="Q104" s="112"/>
      <c r="R104" s="112"/>
      <c r="S104" s="112"/>
      <c r="T104" s="112"/>
      <c r="U104" s="112"/>
    </row>
    <row r="105" spans="2:21" ht="9" customHeight="1">
      <c r="B105" s="112"/>
      <c r="C105" s="112"/>
      <c r="D105" s="112"/>
      <c r="E105" s="112"/>
      <c r="F105" s="112"/>
      <c r="G105" s="112"/>
      <c r="H105" s="112"/>
      <c r="I105" s="112"/>
      <c r="J105" s="112"/>
      <c r="K105" s="112"/>
      <c r="L105" s="112"/>
      <c r="M105" s="112"/>
      <c r="N105" s="112"/>
      <c r="O105" s="112"/>
      <c r="P105" s="112"/>
      <c r="Q105" s="112"/>
      <c r="R105" s="112"/>
      <c r="S105" s="112"/>
      <c r="T105" s="112"/>
      <c r="U105" s="112"/>
    </row>
    <row r="106" spans="2:21" ht="9" customHeight="1">
      <c r="B106" s="112"/>
      <c r="C106" s="112"/>
      <c r="D106" s="112"/>
      <c r="E106" s="112"/>
      <c r="F106" s="112"/>
      <c r="G106" s="112"/>
      <c r="H106" s="112"/>
      <c r="I106" s="112"/>
      <c r="J106" s="112"/>
      <c r="K106" s="112"/>
      <c r="L106" s="112"/>
      <c r="M106" s="112"/>
      <c r="N106" s="112"/>
      <c r="O106" s="112"/>
      <c r="P106" s="112"/>
      <c r="Q106" s="112"/>
      <c r="R106" s="112"/>
      <c r="S106" s="112"/>
      <c r="T106" s="112"/>
      <c r="U106" s="112"/>
    </row>
  </sheetData>
  <mergeCells count="28">
    <mergeCell ref="B2:H2"/>
    <mergeCell ref="B8:C8"/>
    <mergeCell ref="B17:C17"/>
    <mergeCell ref="B28:C28"/>
    <mergeCell ref="B6:C6"/>
    <mergeCell ref="B7:C7"/>
    <mergeCell ref="B9:C9"/>
    <mergeCell ref="B10:C10"/>
    <mergeCell ref="B22:C22"/>
    <mergeCell ref="B13:C13"/>
    <mergeCell ref="B14:C14"/>
    <mergeCell ref="B15:C15"/>
    <mergeCell ref="B16:C16"/>
    <mergeCell ref="B18:C18"/>
    <mergeCell ref="B19:C19"/>
    <mergeCell ref="B3:H3"/>
    <mergeCell ref="B29:H29"/>
    <mergeCell ref="B26:C26"/>
    <mergeCell ref="B27:C27"/>
    <mergeCell ref="B4:H4"/>
    <mergeCell ref="B23:C23"/>
    <mergeCell ref="B24:C24"/>
    <mergeCell ref="B25:C25"/>
    <mergeCell ref="B11:C11"/>
    <mergeCell ref="B12:C12"/>
    <mergeCell ref="B5:C5"/>
    <mergeCell ref="B20:C20"/>
    <mergeCell ref="B21:C21"/>
  </mergeCells>
  <printOptions horizontalCentered="1"/>
  <pageMargins left="0.70866141732283472" right="0.70866141732283472" top="0.74803149606299213" bottom="0.74803149606299213" header="0" footer="0"/>
  <pageSetup scale="71" orientation="landscape" r:id="rId1"/>
  <headerFooter>
    <oddFooter>&amp;R&amp;P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K99"/>
  <sheetViews>
    <sheetView showGridLines="0" zoomScale="110" zoomScaleNormal="110" zoomScaleSheetLayoutView="100" workbookViewId="0"/>
  </sheetViews>
  <sheetFormatPr baseColWidth="10" defaultColWidth="14.42578125" defaultRowHeight="15" customHeight="1"/>
  <cols>
    <col min="1" max="1" width="2.7109375" style="109" customWidth="1"/>
    <col min="2" max="2" width="3" style="109" customWidth="1"/>
    <col min="3" max="3" width="30.85546875" style="109" customWidth="1"/>
    <col min="4" max="4" width="14.28515625" style="109" customWidth="1"/>
    <col min="5" max="5" width="15" style="109" customWidth="1"/>
    <col min="6" max="7" width="14.140625" style="109" customWidth="1"/>
    <col min="8" max="11" width="11.42578125" style="109" customWidth="1"/>
    <col min="12" max="16384" width="14.42578125" style="109"/>
  </cols>
  <sheetData>
    <row r="1" spans="2:11" ht="15" customHeight="1">
      <c r="B1" s="112"/>
      <c r="C1" s="112"/>
      <c r="D1" s="112"/>
      <c r="E1" s="112"/>
      <c r="F1" s="112"/>
      <c r="G1" s="112"/>
      <c r="H1" s="112"/>
      <c r="I1" s="112"/>
      <c r="J1" s="112"/>
      <c r="K1" s="112"/>
    </row>
    <row r="2" spans="2:11" ht="65.25" customHeight="1">
      <c r="B2" s="804" t="s">
        <v>2463</v>
      </c>
      <c r="C2" s="804"/>
      <c r="D2" s="804"/>
      <c r="E2" s="804"/>
      <c r="F2" s="804"/>
      <c r="G2" s="804"/>
      <c r="H2" s="150"/>
      <c r="I2" s="150"/>
      <c r="J2" s="150"/>
      <c r="K2" s="150"/>
    </row>
    <row r="3" spans="2:11" ht="26.25" customHeight="1">
      <c r="B3" s="807" t="s">
        <v>2464</v>
      </c>
      <c r="C3" s="808"/>
      <c r="D3" s="514" t="s">
        <v>2465</v>
      </c>
      <c r="E3" s="514" t="s">
        <v>2466</v>
      </c>
      <c r="F3" s="514" t="s">
        <v>2467</v>
      </c>
      <c r="G3" s="514" t="s">
        <v>2468</v>
      </c>
      <c r="H3" s="112"/>
      <c r="I3" s="112"/>
      <c r="J3" s="112"/>
      <c r="K3" s="112"/>
    </row>
    <row r="4" spans="2:11" ht="9" customHeight="1">
      <c r="B4" s="810"/>
      <c r="C4" s="793"/>
      <c r="D4" s="515"/>
      <c r="E4" s="515"/>
      <c r="F4" s="515"/>
      <c r="G4" s="515"/>
      <c r="H4" s="112"/>
      <c r="I4" s="112"/>
      <c r="J4" s="112"/>
      <c r="K4" s="112"/>
    </row>
    <row r="5" spans="2:11" ht="9" customHeight="1">
      <c r="B5" s="810" t="s">
        <v>2469</v>
      </c>
      <c r="C5" s="810"/>
      <c r="D5" s="515"/>
      <c r="E5" s="515"/>
      <c r="F5" s="515"/>
      <c r="G5" s="515"/>
      <c r="H5" s="112"/>
      <c r="I5" s="112"/>
      <c r="J5" s="112"/>
      <c r="K5" s="112"/>
    </row>
    <row r="6" spans="2:11" ht="9" customHeight="1">
      <c r="B6" s="811" t="s">
        <v>2470</v>
      </c>
      <c r="C6" s="811"/>
      <c r="D6" s="516"/>
      <c r="E6" s="516"/>
      <c r="F6" s="516"/>
      <c r="G6" s="516"/>
      <c r="H6" s="112"/>
      <c r="I6" s="112"/>
      <c r="J6" s="112"/>
      <c r="K6" s="112"/>
    </row>
    <row r="7" spans="2:11" ht="9" customHeight="1">
      <c r="B7" s="809" t="s">
        <v>2471</v>
      </c>
      <c r="C7" s="793"/>
      <c r="D7" s="517">
        <v>0</v>
      </c>
      <c r="E7" s="517">
        <v>0</v>
      </c>
      <c r="F7" s="517">
        <v>0</v>
      </c>
      <c r="G7" s="517">
        <v>0</v>
      </c>
      <c r="H7" s="112"/>
      <c r="I7" s="112"/>
      <c r="J7" s="112"/>
      <c r="K7" s="112"/>
    </row>
    <row r="8" spans="2:11" ht="9" customHeight="1">
      <c r="B8" s="518"/>
      <c r="C8" s="519" t="s">
        <v>2472</v>
      </c>
      <c r="D8" s="517">
        <v>0</v>
      </c>
      <c r="E8" s="517">
        <v>0</v>
      </c>
      <c r="F8" s="520">
        <v>0</v>
      </c>
      <c r="G8" s="520">
        <v>0</v>
      </c>
      <c r="H8" s="112"/>
      <c r="I8" s="112"/>
      <c r="J8" s="112"/>
      <c r="K8" s="112"/>
    </row>
    <row r="9" spans="2:11" ht="9" customHeight="1">
      <c r="B9" s="521"/>
      <c r="C9" s="519" t="s">
        <v>2473</v>
      </c>
      <c r="D9" s="520">
        <v>0</v>
      </c>
      <c r="E9" s="520">
        <v>0</v>
      </c>
      <c r="F9" s="520">
        <v>0</v>
      </c>
      <c r="G9" s="520">
        <v>0</v>
      </c>
      <c r="H9" s="112"/>
      <c r="I9" s="112"/>
      <c r="J9" s="112"/>
      <c r="K9" s="112"/>
    </row>
    <row r="10" spans="2:11" ht="9" customHeight="1">
      <c r="B10" s="521"/>
      <c r="C10" s="519" t="s">
        <v>2474</v>
      </c>
      <c r="D10" s="520">
        <v>0</v>
      </c>
      <c r="E10" s="520">
        <v>0</v>
      </c>
      <c r="F10" s="520">
        <v>0</v>
      </c>
      <c r="G10" s="520">
        <v>0</v>
      </c>
      <c r="H10" s="112"/>
      <c r="I10" s="112"/>
      <c r="J10" s="112"/>
      <c r="K10" s="112"/>
    </row>
    <row r="11" spans="2:11" ht="9" customHeight="1">
      <c r="B11" s="521"/>
      <c r="C11" s="519"/>
      <c r="D11" s="520"/>
      <c r="E11" s="520"/>
      <c r="F11" s="520"/>
      <c r="G11" s="520"/>
      <c r="H11" s="112"/>
      <c r="I11" s="112"/>
      <c r="J11" s="112"/>
      <c r="K11" s="112"/>
    </row>
    <row r="12" spans="2:11" ht="9" customHeight="1">
      <c r="B12" s="809" t="s">
        <v>2475</v>
      </c>
      <c r="C12" s="793"/>
      <c r="D12" s="517">
        <v>0</v>
      </c>
      <c r="E12" s="517">
        <v>0</v>
      </c>
      <c r="F12" s="517">
        <v>0</v>
      </c>
      <c r="G12" s="517">
        <v>0</v>
      </c>
      <c r="H12" s="112"/>
      <c r="I12" s="112"/>
      <c r="J12" s="112"/>
      <c r="K12" s="112"/>
    </row>
    <row r="13" spans="2:11" ht="9" customHeight="1">
      <c r="B13" s="521"/>
      <c r="C13" s="519" t="s">
        <v>2476</v>
      </c>
      <c r="D13" s="520">
        <v>0</v>
      </c>
      <c r="E13" s="520">
        <v>0</v>
      </c>
      <c r="F13" s="520">
        <v>0</v>
      </c>
      <c r="G13" s="520">
        <v>0</v>
      </c>
      <c r="H13" s="112"/>
      <c r="I13" s="112"/>
      <c r="J13" s="112"/>
      <c r="K13" s="112"/>
    </row>
    <row r="14" spans="2:11" ht="9" customHeight="1">
      <c r="B14" s="518"/>
      <c r="C14" s="519" t="s">
        <v>2477</v>
      </c>
      <c r="D14" s="520">
        <v>0</v>
      </c>
      <c r="E14" s="520">
        <v>0</v>
      </c>
      <c r="F14" s="520">
        <v>0</v>
      </c>
      <c r="G14" s="520">
        <v>0</v>
      </c>
      <c r="H14" s="112"/>
      <c r="I14" s="112"/>
      <c r="J14" s="112"/>
      <c r="K14" s="112"/>
    </row>
    <row r="15" spans="2:11" ht="9" customHeight="1">
      <c r="B15" s="518"/>
      <c r="C15" s="519" t="s">
        <v>2473</v>
      </c>
      <c r="D15" s="517">
        <v>0</v>
      </c>
      <c r="E15" s="517">
        <v>0</v>
      </c>
      <c r="F15" s="520">
        <v>0</v>
      </c>
      <c r="G15" s="520">
        <v>0</v>
      </c>
      <c r="H15" s="112"/>
      <c r="I15" s="112"/>
      <c r="J15" s="112"/>
      <c r="K15" s="112"/>
    </row>
    <row r="16" spans="2:11" ht="9" customHeight="1">
      <c r="B16" s="521"/>
      <c r="C16" s="519" t="s">
        <v>2474</v>
      </c>
      <c r="D16" s="520">
        <v>0</v>
      </c>
      <c r="E16" s="520">
        <v>0</v>
      </c>
      <c r="F16" s="520">
        <v>0</v>
      </c>
      <c r="G16" s="520">
        <v>0</v>
      </c>
      <c r="H16" s="112"/>
      <c r="I16" s="112"/>
      <c r="J16" s="112"/>
      <c r="K16" s="112"/>
    </row>
    <row r="17" spans="2:11" ht="9" customHeight="1">
      <c r="B17" s="518"/>
      <c r="C17" s="522"/>
      <c r="D17" s="517"/>
      <c r="E17" s="517"/>
      <c r="F17" s="517"/>
      <c r="G17" s="517"/>
      <c r="H17" s="112"/>
      <c r="I17" s="112"/>
      <c r="J17" s="112"/>
      <c r="K17" s="112"/>
    </row>
    <row r="18" spans="2:11" ht="9" customHeight="1">
      <c r="B18" s="813" t="s">
        <v>2478</v>
      </c>
      <c r="C18" s="813"/>
      <c r="D18" s="523">
        <v>0</v>
      </c>
      <c r="E18" s="523">
        <v>0</v>
      </c>
      <c r="F18" s="524">
        <v>0</v>
      </c>
      <c r="G18" s="524">
        <v>0</v>
      </c>
      <c r="H18" s="112"/>
      <c r="I18" s="112"/>
      <c r="J18" s="112"/>
      <c r="K18" s="112"/>
    </row>
    <row r="19" spans="2:11" ht="9" customHeight="1">
      <c r="B19" s="525"/>
      <c r="C19" s="526"/>
      <c r="D19" s="523"/>
      <c r="E19" s="523"/>
      <c r="F19" s="524"/>
      <c r="G19" s="524"/>
      <c r="H19" s="112"/>
      <c r="I19" s="112"/>
      <c r="J19" s="112"/>
      <c r="K19" s="112"/>
    </row>
    <row r="20" spans="2:11" ht="9" customHeight="1">
      <c r="B20" s="811" t="s">
        <v>2479</v>
      </c>
      <c r="C20" s="812"/>
      <c r="D20" s="517"/>
      <c r="E20" s="517"/>
      <c r="F20" s="517"/>
      <c r="G20" s="517"/>
      <c r="H20" s="112"/>
      <c r="I20" s="112"/>
      <c r="J20" s="112"/>
      <c r="K20" s="112"/>
    </row>
    <row r="21" spans="2:11" ht="9" customHeight="1">
      <c r="B21" s="809" t="s">
        <v>2471</v>
      </c>
      <c r="C21" s="793"/>
      <c r="D21" s="517">
        <v>0</v>
      </c>
      <c r="E21" s="517">
        <v>0</v>
      </c>
      <c r="F21" s="517">
        <v>0</v>
      </c>
      <c r="G21" s="517">
        <v>0</v>
      </c>
      <c r="H21" s="112"/>
      <c r="I21" s="112"/>
      <c r="J21" s="112"/>
      <c r="K21" s="112"/>
    </row>
    <row r="22" spans="2:11" ht="9" customHeight="1">
      <c r="B22" s="518"/>
      <c r="C22" s="519" t="s">
        <v>2472</v>
      </c>
      <c r="D22" s="517">
        <v>0</v>
      </c>
      <c r="E22" s="517">
        <v>0</v>
      </c>
      <c r="F22" s="520">
        <v>0</v>
      </c>
      <c r="G22" s="520">
        <v>0</v>
      </c>
      <c r="H22" s="112"/>
      <c r="I22" s="112"/>
      <c r="J22" s="112"/>
      <c r="K22" s="112"/>
    </row>
    <row r="23" spans="2:11" ht="9" customHeight="1">
      <c r="B23" s="521"/>
      <c r="C23" s="519" t="s">
        <v>2473</v>
      </c>
      <c r="D23" s="520">
        <v>0</v>
      </c>
      <c r="E23" s="520">
        <v>0</v>
      </c>
      <c r="F23" s="520">
        <v>0</v>
      </c>
      <c r="G23" s="520">
        <v>0</v>
      </c>
      <c r="H23" s="112"/>
      <c r="I23" s="112"/>
      <c r="J23" s="112"/>
      <c r="K23" s="112"/>
    </row>
    <row r="24" spans="2:11" ht="9" customHeight="1">
      <c r="B24" s="521"/>
      <c r="C24" s="519" t="s">
        <v>2474</v>
      </c>
      <c r="D24" s="520">
        <v>0</v>
      </c>
      <c r="E24" s="520">
        <v>0</v>
      </c>
      <c r="F24" s="520">
        <v>0</v>
      </c>
      <c r="G24" s="520">
        <v>0</v>
      </c>
      <c r="H24" s="112"/>
      <c r="I24" s="112"/>
      <c r="J24" s="112"/>
      <c r="K24" s="112"/>
    </row>
    <row r="25" spans="2:11" ht="9" customHeight="1">
      <c r="B25" s="521"/>
      <c r="C25" s="519"/>
      <c r="D25" s="520"/>
      <c r="E25" s="520"/>
      <c r="F25" s="520"/>
      <c r="G25" s="520"/>
      <c r="H25" s="112"/>
      <c r="I25" s="112"/>
      <c r="J25" s="112"/>
      <c r="K25" s="112"/>
    </row>
    <row r="26" spans="2:11" ht="9" customHeight="1">
      <c r="B26" s="809" t="s">
        <v>2475</v>
      </c>
      <c r="C26" s="793"/>
      <c r="D26" s="517">
        <v>0</v>
      </c>
      <c r="E26" s="517">
        <v>0</v>
      </c>
      <c r="F26" s="517">
        <v>0</v>
      </c>
      <c r="G26" s="517">
        <v>0</v>
      </c>
      <c r="H26" s="112"/>
      <c r="I26" s="112"/>
      <c r="J26" s="112"/>
      <c r="K26" s="112"/>
    </row>
    <row r="27" spans="2:11" ht="9" customHeight="1">
      <c r="B27" s="521"/>
      <c r="C27" s="519" t="s">
        <v>2476</v>
      </c>
      <c r="D27" s="520">
        <v>0</v>
      </c>
      <c r="E27" s="520">
        <v>0</v>
      </c>
      <c r="F27" s="520">
        <v>0</v>
      </c>
      <c r="G27" s="520">
        <v>0</v>
      </c>
      <c r="H27" s="112"/>
      <c r="I27" s="112"/>
      <c r="J27" s="112"/>
      <c r="K27" s="112"/>
    </row>
    <row r="28" spans="2:11" ht="9" customHeight="1">
      <c r="B28" s="518"/>
      <c r="C28" s="519" t="s">
        <v>2477</v>
      </c>
      <c r="D28" s="520">
        <v>0</v>
      </c>
      <c r="E28" s="520">
        <v>0</v>
      </c>
      <c r="F28" s="520">
        <v>0</v>
      </c>
      <c r="G28" s="520">
        <v>0</v>
      </c>
      <c r="H28" s="112"/>
      <c r="I28" s="112"/>
      <c r="J28" s="112"/>
      <c r="K28" s="112"/>
    </row>
    <row r="29" spans="2:11" ht="9" customHeight="1">
      <c r="B29" s="518"/>
      <c r="C29" s="519" t="s">
        <v>2473</v>
      </c>
      <c r="D29" s="517">
        <v>0</v>
      </c>
      <c r="E29" s="517">
        <v>0</v>
      </c>
      <c r="F29" s="520">
        <v>0</v>
      </c>
      <c r="G29" s="520">
        <v>0</v>
      </c>
      <c r="H29" s="112"/>
      <c r="I29" s="112"/>
      <c r="J29" s="112"/>
      <c r="K29" s="112"/>
    </row>
    <row r="30" spans="2:11" ht="9" customHeight="1">
      <c r="B30" s="521"/>
      <c r="C30" s="519" t="s">
        <v>2474</v>
      </c>
      <c r="D30" s="520">
        <v>0</v>
      </c>
      <c r="E30" s="520">
        <v>0</v>
      </c>
      <c r="F30" s="520">
        <v>0</v>
      </c>
      <c r="G30" s="520">
        <v>0</v>
      </c>
      <c r="H30" s="112"/>
      <c r="I30" s="112"/>
      <c r="J30" s="112"/>
      <c r="K30" s="112"/>
    </row>
    <row r="31" spans="2:11" ht="9" customHeight="1">
      <c r="B31" s="518"/>
      <c r="C31" s="522"/>
      <c r="D31" s="516"/>
      <c r="E31" s="516"/>
      <c r="F31" s="527"/>
      <c r="G31" s="516"/>
      <c r="H31" s="112"/>
      <c r="I31" s="112"/>
      <c r="J31" s="112"/>
      <c r="K31" s="112"/>
    </row>
    <row r="32" spans="2:11" ht="9" customHeight="1">
      <c r="B32" s="813" t="s">
        <v>2480</v>
      </c>
      <c r="C32" s="813"/>
      <c r="D32" s="528"/>
      <c r="E32" s="528"/>
      <c r="F32" s="529"/>
      <c r="G32" s="528"/>
      <c r="H32" s="112"/>
      <c r="I32" s="112"/>
      <c r="J32" s="112"/>
      <c r="K32" s="112"/>
    </row>
    <row r="33" spans="2:11" ht="9" customHeight="1">
      <c r="B33" s="521"/>
      <c r="C33" s="519"/>
      <c r="D33" s="530"/>
      <c r="E33" s="530"/>
      <c r="F33" s="531"/>
      <c r="G33" s="530"/>
      <c r="H33" s="112"/>
      <c r="I33" s="112"/>
      <c r="J33" s="112"/>
      <c r="K33" s="112"/>
    </row>
    <row r="34" spans="2:11" ht="9" customHeight="1">
      <c r="B34" s="809" t="s">
        <v>2481</v>
      </c>
      <c r="C34" s="793"/>
      <c r="D34" s="520">
        <v>0</v>
      </c>
      <c r="E34" s="520">
        <v>0</v>
      </c>
      <c r="F34" s="532">
        <f>+'2. Edo. de situación financiera'!G10</f>
        <v>9363661</v>
      </c>
      <c r="G34" s="532">
        <f>+'2. Edo. de situación financiera'!F10</f>
        <v>15273072</v>
      </c>
      <c r="H34" s="112"/>
      <c r="I34" s="112"/>
      <c r="J34" s="112"/>
      <c r="K34" s="112"/>
    </row>
    <row r="35" spans="2:11" ht="9" customHeight="1">
      <c r="B35" s="521"/>
      <c r="C35" s="519"/>
      <c r="D35" s="520"/>
      <c r="E35" s="520"/>
      <c r="F35" s="532"/>
      <c r="G35" s="532"/>
      <c r="H35" s="112"/>
      <c r="I35" s="112"/>
      <c r="J35" s="112"/>
      <c r="K35" s="112"/>
    </row>
    <row r="36" spans="2:11" ht="9" customHeight="1">
      <c r="B36" s="811" t="s">
        <v>2482</v>
      </c>
      <c r="C36" s="811"/>
      <c r="D36" s="517">
        <v>0</v>
      </c>
      <c r="E36" s="517">
        <v>0</v>
      </c>
      <c r="F36" s="533">
        <f>+F34+F26+F21+F12+F7</f>
        <v>9363661</v>
      </c>
      <c r="G36" s="533">
        <f>+G34+G26+G21+G12+G7</f>
        <v>15273072</v>
      </c>
      <c r="H36" s="112"/>
      <c r="I36" s="112"/>
      <c r="J36" s="112"/>
      <c r="K36" s="112"/>
    </row>
    <row r="37" spans="2:11" ht="9" customHeight="1">
      <c r="B37" s="810"/>
      <c r="C37" s="793"/>
      <c r="D37" s="515"/>
      <c r="E37" s="515"/>
      <c r="F37" s="515"/>
      <c r="G37" s="515"/>
      <c r="H37" s="112"/>
      <c r="I37" s="112"/>
      <c r="J37" s="112"/>
      <c r="K37" s="112"/>
    </row>
    <row r="38" spans="2:11" s="220" customFormat="1" ht="13.5">
      <c r="B38" s="805" t="s">
        <v>2453</v>
      </c>
      <c r="C38" s="806"/>
      <c r="D38" s="806"/>
      <c r="E38" s="806"/>
      <c r="F38" s="806"/>
      <c r="G38" s="806"/>
    </row>
    <row r="39" spans="2:11" s="114" customFormat="1" ht="10.9" customHeight="1">
      <c r="B39" s="213"/>
      <c r="C39" s="213"/>
      <c r="D39" s="213"/>
      <c r="E39" s="213"/>
      <c r="F39" s="213"/>
      <c r="G39" s="213"/>
      <c r="H39" s="213"/>
      <c r="I39" s="213"/>
      <c r="J39" s="213"/>
      <c r="K39" s="213"/>
    </row>
    <row r="40" spans="2:11" ht="9" customHeight="1">
      <c r="B40" s="112"/>
      <c r="C40" s="112"/>
      <c r="D40" s="112"/>
      <c r="E40" s="112"/>
      <c r="F40" s="112"/>
      <c r="G40" s="112"/>
      <c r="H40" s="112"/>
      <c r="I40" s="112"/>
      <c r="J40" s="112"/>
      <c r="K40" s="112"/>
    </row>
    <row r="41" spans="2:11" ht="9" customHeight="1">
      <c r="B41" s="112"/>
      <c r="C41" s="112"/>
      <c r="D41" s="112"/>
      <c r="E41" s="112"/>
      <c r="F41" s="112"/>
      <c r="G41" s="112"/>
      <c r="H41" s="112"/>
      <c r="I41" s="112"/>
      <c r="J41" s="112"/>
      <c r="K41" s="112"/>
    </row>
    <row r="42" spans="2:11" ht="9" customHeight="1">
      <c r="B42" s="112"/>
      <c r="C42" s="112"/>
      <c r="D42" s="112"/>
      <c r="E42" s="112"/>
      <c r="F42" s="112"/>
      <c r="G42" s="112"/>
      <c r="H42" s="112"/>
      <c r="I42" s="112"/>
      <c r="J42" s="112"/>
      <c r="K42" s="112"/>
    </row>
    <row r="43" spans="2:11" ht="9" customHeight="1">
      <c r="B43" s="112"/>
      <c r="C43" s="112"/>
      <c r="D43" s="112"/>
      <c r="E43" s="112"/>
      <c r="F43" s="112"/>
      <c r="G43" s="112"/>
      <c r="H43" s="112"/>
      <c r="I43" s="112"/>
      <c r="J43" s="112"/>
      <c r="K43" s="112"/>
    </row>
    <row r="44" spans="2:11" ht="9" customHeight="1">
      <c r="B44" s="112"/>
      <c r="C44" s="112"/>
      <c r="D44" s="112"/>
      <c r="E44" s="112"/>
      <c r="F44" s="112"/>
      <c r="G44" s="112"/>
      <c r="H44" s="112"/>
      <c r="I44" s="112"/>
      <c r="J44" s="112"/>
      <c r="K44" s="112"/>
    </row>
    <row r="45" spans="2:11" ht="9" customHeight="1">
      <c r="B45" s="112"/>
      <c r="C45" s="112"/>
      <c r="D45" s="112"/>
      <c r="E45" s="112"/>
      <c r="F45" s="112"/>
      <c r="G45" s="112"/>
      <c r="H45" s="112"/>
      <c r="I45" s="112"/>
      <c r="J45" s="112"/>
      <c r="K45" s="112"/>
    </row>
    <row r="46" spans="2:11" ht="9" customHeight="1">
      <c r="B46" s="112"/>
      <c r="C46" s="112"/>
      <c r="D46" s="112"/>
      <c r="E46" s="112"/>
      <c r="F46" s="112"/>
      <c r="G46" s="112"/>
      <c r="H46" s="112"/>
      <c r="I46" s="112"/>
      <c r="J46" s="112"/>
      <c r="K46" s="112"/>
    </row>
    <row r="47" spans="2:11" ht="9" customHeight="1">
      <c r="B47" s="112"/>
      <c r="C47" s="112"/>
      <c r="D47" s="112"/>
      <c r="E47" s="112"/>
      <c r="F47" s="112"/>
      <c r="G47" s="112"/>
      <c r="H47" s="112"/>
      <c r="I47" s="112"/>
      <c r="J47" s="112"/>
      <c r="K47" s="112"/>
    </row>
    <row r="48" spans="2:11" ht="9" customHeight="1">
      <c r="B48" s="112"/>
      <c r="C48" s="112"/>
      <c r="D48" s="112"/>
      <c r="E48" s="112"/>
      <c r="F48" s="112"/>
      <c r="G48" s="112"/>
      <c r="H48" s="112"/>
      <c r="I48" s="112"/>
      <c r="J48" s="112"/>
      <c r="K48" s="112"/>
    </row>
    <row r="49" spans="2:11" ht="9" customHeight="1">
      <c r="B49" s="112"/>
      <c r="C49" s="112"/>
      <c r="D49" s="112"/>
      <c r="E49" s="112"/>
      <c r="F49" s="112"/>
      <c r="G49" s="112"/>
      <c r="H49" s="112"/>
      <c r="I49" s="112"/>
      <c r="J49" s="112"/>
      <c r="K49" s="112"/>
    </row>
    <row r="50" spans="2:11" ht="9" customHeight="1">
      <c r="B50" s="112"/>
      <c r="C50" s="112"/>
      <c r="D50" s="112"/>
      <c r="E50" s="112"/>
      <c r="F50" s="112"/>
      <c r="G50" s="112"/>
      <c r="H50" s="112"/>
      <c r="I50" s="112"/>
      <c r="J50" s="112"/>
      <c r="K50" s="112"/>
    </row>
    <row r="51" spans="2:11" ht="9" customHeight="1">
      <c r="B51" s="112"/>
      <c r="C51" s="112"/>
      <c r="D51" s="112"/>
      <c r="E51" s="112"/>
      <c r="F51" s="112"/>
      <c r="G51" s="112"/>
      <c r="H51" s="112"/>
      <c r="I51" s="112"/>
      <c r="J51" s="112"/>
      <c r="K51" s="112"/>
    </row>
    <row r="52" spans="2:11" ht="9" customHeight="1">
      <c r="B52" s="112"/>
      <c r="C52" s="112"/>
      <c r="D52" s="112"/>
      <c r="E52" s="112"/>
      <c r="F52" s="112"/>
      <c r="G52" s="112"/>
      <c r="H52" s="112"/>
      <c r="I52" s="112"/>
      <c r="J52" s="112"/>
      <c r="K52" s="112"/>
    </row>
    <row r="53" spans="2:11" ht="9" customHeight="1">
      <c r="B53" s="112"/>
      <c r="C53" s="112"/>
      <c r="D53" s="112"/>
      <c r="E53" s="112"/>
      <c r="F53" s="112"/>
      <c r="G53" s="112"/>
      <c r="H53" s="112"/>
      <c r="I53" s="112"/>
      <c r="J53" s="112"/>
      <c r="K53" s="112"/>
    </row>
    <row r="54" spans="2:11" ht="9" customHeight="1">
      <c r="B54" s="112"/>
      <c r="C54" s="112"/>
      <c r="D54" s="112"/>
      <c r="E54" s="112"/>
      <c r="F54" s="112"/>
      <c r="G54" s="112"/>
      <c r="H54" s="112"/>
      <c r="I54" s="112"/>
      <c r="J54" s="112"/>
      <c r="K54" s="112"/>
    </row>
    <row r="55" spans="2:11" ht="9" customHeight="1">
      <c r="B55" s="112"/>
      <c r="C55" s="112"/>
      <c r="D55" s="112"/>
      <c r="E55" s="112"/>
      <c r="F55" s="112"/>
      <c r="G55" s="112"/>
      <c r="H55" s="112"/>
      <c r="I55" s="112"/>
      <c r="J55" s="112"/>
      <c r="K55" s="112"/>
    </row>
    <row r="56" spans="2:11" ht="9" customHeight="1">
      <c r="B56" s="112"/>
      <c r="C56" s="112"/>
      <c r="D56" s="112"/>
      <c r="E56" s="112"/>
      <c r="F56" s="112"/>
      <c r="G56" s="112"/>
      <c r="H56" s="112"/>
      <c r="I56" s="112"/>
      <c r="J56" s="112"/>
      <c r="K56" s="112"/>
    </row>
    <row r="57" spans="2:11" ht="9" customHeight="1">
      <c r="B57" s="112"/>
      <c r="C57" s="112"/>
      <c r="D57" s="112"/>
      <c r="E57" s="112"/>
      <c r="F57" s="112"/>
      <c r="G57" s="112"/>
      <c r="H57" s="112"/>
      <c r="I57" s="112"/>
      <c r="J57" s="112"/>
      <c r="K57" s="112"/>
    </row>
    <row r="58" spans="2:11" ht="9" customHeight="1">
      <c r="B58" s="112"/>
      <c r="C58" s="112"/>
      <c r="D58" s="112"/>
      <c r="E58" s="112"/>
      <c r="F58" s="112"/>
      <c r="G58" s="112"/>
      <c r="H58" s="112"/>
      <c r="I58" s="112"/>
      <c r="J58" s="112"/>
      <c r="K58" s="112"/>
    </row>
    <row r="59" spans="2:11" ht="9" customHeight="1">
      <c r="B59" s="112"/>
      <c r="C59" s="112"/>
      <c r="D59" s="112"/>
      <c r="E59" s="112"/>
      <c r="F59" s="112"/>
      <c r="G59" s="112"/>
      <c r="H59" s="112"/>
      <c r="I59" s="112"/>
      <c r="J59" s="112"/>
      <c r="K59" s="112"/>
    </row>
    <row r="60" spans="2:11" ht="9" customHeight="1">
      <c r="B60" s="112"/>
      <c r="C60" s="112"/>
      <c r="D60" s="112"/>
      <c r="E60" s="112"/>
      <c r="F60" s="112"/>
      <c r="G60" s="112"/>
      <c r="H60" s="112"/>
      <c r="I60" s="112"/>
      <c r="J60" s="112"/>
      <c r="K60" s="112"/>
    </row>
    <row r="61" spans="2:11" ht="9" customHeight="1">
      <c r="B61" s="112"/>
      <c r="C61" s="112"/>
      <c r="D61" s="112"/>
      <c r="E61" s="112"/>
      <c r="F61" s="112"/>
      <c r="G61" s="112"/>
      <c r="H61" s="112"/>
      <c r="I61" s="112"/>
      <c r="J61" s="112"/>
      <c r="K61" s="112"/>
    </row>
    <row r="62" spans="2:11" ht="9" customHeight="1">
      <c r="B62" s="112"/>
      <c r="C62" s="112"/>
      <c r="D62" s="112"/>
      <c r="E62" s="112"/>
      <c r="F62" s="112"/>
      <c r="G62" s="112"/>
      <c r="H62" s="112"/>
      <c r="I62" s="112"/>
      <c r="J62" s="112"/>
      <c r="K62" s="112"/>
    </row>
    <row r="63" spans="2:11" ht="9" customHeight="1">
      <c r="B63" s="112"/>
      <c r="C63" s="112"/>
      <c r="D63" s="112"/>
      <c r="E63" s="112"/>
      <c r="F63" s="112"/>
      <c r="G63" s="112"/>
      <c r="H63" s="112"/>
      <c r="I63" s="112"/>
      <c r="J63" s="112"/>
      <c r="K63" s="112"/>
    </row>
    <row r="64" spans="2:11" ht="9" customHeight="1">
      <c r="B64" s="112"/>
      <c r="C64" s="112"/>
      <c r="D64" s="112"/>
      <c r="E64" s="112"/>
      <c r="F64" s="112"/>
      <c r="G64" s="112"/>
      <c r="H64" s="112"/>
      <c r="I64" s="112"/>
      <c r="J64" s="112"/>
      <c r="K64" s="112"/>
    </row>
    <row r="65" spans="2:11" ht="9" customHeight="1">
      <c r="B65" s="112"/>
      <c r="C65" s="112"/>
      <c r="D65" s="112"/>
      <c r="E65" s="112"/>
      <c r="F65" s="112"/>
      <c r="G65" s="112"/>
      <c r="H65" s="112"/>
      <c r="I65" s="112"/>
      <c r="J65" s="112"/>
      <c r="K65" s="112"/>
    </row>
    <row r="66" spans="2:11" ht="9" customHeight="1">
      <c r="B66" s="112"/>
      <c r="C66" s="112"/>
      <c r="D66" s="112"/>
      <c r="E66" s="112"/>
      <c r="F66" s="112"/>
      <c r="G66" s="112"/>
      <c r="H66" s="112"/>
      <c r="I66" s="112"/>
      <c r="J66" s="112"/>
      <c r="K66" s="112"/>
    </row>
    <row r="67" spans="2:11" ht="9" customHeight="1">
      <c r="B67" s="112"/>
      <c r="C67" s="112"/>
      <c r="D67" s="112"/>
      <c r="E67" s="112"/>
      <c r="F67" s="112"/>
      <c r="G67" s="112"/>
      <c r="H67" s="112"/>
      <c r="I67" s="112"/>
      <c r="J67" s="112"/>
      <c r="K67" s="112"/>
    </row>
    <row r="68" spans="2:11" ht="9" customHeight="1">
      <c r="B68" s="112"/>
      <c r="C68" s="112"/>
      <c r="D68" s="112"/>
      <c r="E68" s="112"/>
      <c r="F68" s="112"/>
      <c r="G68" s="112"/>
      <c r="H68" s="112"/>
      <c r="I68" s="112"/>
      <c r="J68" s="112"/>
      <c r="K68" s="112"/>
    </row>
    <row r="69" spans="2:11" ht="9" customHeight="1">
      <c r="B69" s="112"/>
      <c r="C69" s="112"/>
      <c r="D69" s="112"/>
      <c r="E69" s="112"/>
      <c r="F69" s="112"/>
      <c r="G69" s="112"/>
      <c r="H69" s="112"/>
      <c r="I69" s="112"/>
      <c r="J69" s="112"/>
      <c r="K69" s="112"/>
    </row>
    <row r="70" spans="2:11" ht="9" customHeight="1">
      <c r="B70" s="112"/>
      <c r="C70" s="112"/>
      <c r="D70" s="112"/>
      <c r="E70" s="112"/>
      <c r="F70" s="112"/>
      <c r="G70" s="112"/>
      <c r="H70" s="112"/>
      <c r="I70" s="112"/>
      <c r="J70" s="112"/>
      <c r="K70" s="112"/>
    </row>
    <row r="71" spans="2:11" ht="9" customHeight="1">
      <c r="B71" s="112"/>
      <c r="C71" s="112"/>
      <c r="D71" s="112"/>
      <c r="E71" s="112"/>
      <c r="F71" s="112"/>
      <c r="G71" s="112"/>
      <c r="H71" s="112"/>
      <c r="I71" s="112"/>
      <c r="J71" s="112"/>
      <c r="K71" s="112"/>
    </row>
    <row r="72" spans="2:11" ht="9" customHeight="1">
      <c r="B72" s="112"/>
      <c r="C72" s="112"/>
      <c r="D72" s="112"/>
      <c r="E72" s="112"/>
      <c r="F72" s="112"/>
      <c r="G72" s="112"/>
      <c r="H72" s="112"/>
      <c r="I72" s="112"/>
      <c r="J72" s="112"/>
      <c r="K72" s="112"/>
    </row>
    <row r="73" spans="2:11" ht="9" customHeight="1">
      <c r="B73" s="112"/>
      <c r="C73" s="112"/>
      <c r="D73" s="112"/>
      <c r="E73" s="112"/>
      <c r="F73" s="112"/>
      <c r="G73" s="112"/>
      <c r="H73" s="112"/>
      <c r="I73" s="112"/>
      <c r="J73" s="112"/>
      <c r="K73" s="112"/>
    </row>
    <row r="74" spans="2:11" ht="9" customHeight="1">
      <c r="B74" s="112"/>
      <c r="C74" s="112"/>
      <c r="D74" s="112"/>
      <c r="E74" s="112"/>
      <c r="F74" s="112"/>
      <c r="G74" s="112"/>
      <c r="H74" s="112"/>
      <c r="I74" s="112"/>
      <c r="J74" s="112"/>
      <c r="K74" s="112"/>
    </row>
    <row r="75" spans="2:11" ht="9" customHeight="1">
      <c r="B75" s="112"/>
      <c r="C75" s="112"/>
      <c r="D75" s="112"/>
      <c r="E75" s="112"/>
      <c r="F75" s="112"/>
      <c r="G75" s="112"/>
      <c r="H75" s="112"/>
      <c r="I75" s="112"/>
      <c r="J75" s="112"/>
      <c r="K75" s="112"/>
    </row>
    <row r="76" spans="2:11" ht="9" customHeight="1">
      <c r="B76" s="112"/>
      <c r="C76" s="112"/>
      <c r="D76" s="112"/>
      <c r="E76" s="112"/>
      <c r="F76" s="112"/>
      <c r="G76" s="112"/>
      <c r="H76" s="112"/>
      <c r="I76" s="112"/>
      <c r="J76" s="112"/>
      <c r="K76" s="112"/>
    </row>
    <row r="77" spans="2:11" ht="9" customHeight="1">
      <c r="B77" s="112"/>
      <c r="C77" s="112"/>
      <c r="D77" s="112"/>
      <c r="E77" s="112"/>
      <c r="F77" s="112"/>
      <c r="G77" s="112"/>
      <c r="H77" s="112"/>
      <c r="I77" s="112"/>
      <c r="J77" s="112"/>
      <c r="K77" s="112"/>
    </row>
    <row r="78" spans="2:11" ht="9" customHeight="1">
      <c r="B78" s="112"/>
      <c r="C78" s="112"/>
      <c r="D78" s="112"/>
      <c r="E78" s="112"/>
      <c r="F78" s="112"/>
      <c r="G78" s="112"/>
      <c r="H78" s="112"/>
      <c r="I78" s="112"/>
      <c r="J78" s="112"/>
      <c r="K78" s="112"/>
    </row>
    <row r="79" spans="2:11" ht="9" customHeight="1">
      <c r="B79" s="112"/>
      <c r="C79" s="112"/>
      <c r="D79" s="112"/>
      <c r="E79" s="112"/>
      <c r="F79" s="112"/>
      <c r="G79" s="112"/>
      <c r="H79" s="112"/>
      <c r="I79" s="112"/>
      <c r="J79" s="112"/>
      <c r="K79" s="112"/>
    </row>
    <row r="80" spans="2:11" ht="9" customHeight="1">
      <c r="B80" s="112"/>
      <c r="C80" s="112"/>
      <c r="D80" s="112"/>
      <c r="E80" s="112"/>
      <c r="F80" s="112"/>
      <c r="G80" s="112"/>
      <c r="H80" s="112"/>
      <c r="I80" s="112"/>
      <c r="J80" s="112"/>
      <c r="K80" s="112"/>
    </row>
    <row r="81" spans="2:11" ht="9" customHeight="1">
      <c r="B81" s="112"/>
      <c r="C81" s="112"/>
      <c r="D81" s="112"/>
      <c r="E81" s="112"/>
      <c r="F81" s="112"/>
      <c r="G81" s="112"/>
      <c r="H81" s="112"/>
      <c r="I81" s="112"/>
      <c r="J81" s="112"/>
      <c r="K81" s="112"/>
    </row>
    <row r="82" spans="2:11" ht="9" customHeight="1">
      <c r="B82" s="112"/>
      <c r="C82" s="112"/>
      <c r="D82" s="112"/>
      <c r="E82" s="112"/>
      <c r="F82" s="112"/>
      <c r="G82" s="112"/>
      <c r="H82" s="112"/>
      <c r="I82" s="112"/>
      <c r="J82" s="112"/>
      <c r="K82" s="112"/>
    </row>
    <row r="83" spans="2:11" ht="9" customHeight="1">
      <c r="B83" s="112"/>
      <c r="C83" s="112"/>
      <c r="D83" s="112"/>
      <c r="E83" s="112"/>
      <c r="F83" s="112"/>
      <c r="G83" s="112"/>
      <c r="H83" s="112"/>
      <c r="I83" s="112"/>
      <c r="J83" s="112"/>
      <c r="K83" s="112"/>
    </row>
    <row r="84" spans="2:11" ht="9" customHeight="1">
      <c r="B84" s="112"/>
      <c r="C84" s="112"/>
      <c r="D84" s="112"/>
      <c r="E84" s="112"/>
      <c r="F84" s="112"/>
      <c r="G84" s="112"/>
      <c r="H84" s="112"/>
      <c r="I84" s="112"/>
      <c r="J84" s="112"/>
      <c r="K84" s="112"/>
    </row>
    <row r="85" spans="2:11" ht="9" customHeight="1">
      <c r="B85" s="112"/>
      <c r="C85" s="112"/>
      <c r="D85" s="112"/>
      <c r="E85" s="112"/>
      <c r="F85" s="112"/>
      <c r="G85" s="112"/>
      <c r="H85" s="112"/>
      <c r="I85" s="112"/>
      <c r="J85" s="112"/>
      <c r="K85" s="112"/>
    </row>
    <row r="86" spans="2:11" ht="9" customHeight="1">
      <c r="B86" s="112"/>
      <c r="C86" s="112"/>
      <c r="D86" s="112"/>
      <c r="E86" s="112"/>
      <c r="F86" s="112"/>
      <c r="G86" s="112"/>
      <c r="H86" s="112"/>
      <c r="I86" s="112"/>
      <c r="J86" s="112"/>
      <c r="K86" s="112"/>
    </row>
    <row r="87" spans="2:11" ht="9" customHeight="1">
      <c r="B87" s="112"/>
      <c r="C87" s="112"/>
      <c r="D87" s="112"/>
      <c r="E87" s="112"/>
      <c r="F87" s="112"/>
      <c r="G87" s="112"/>
      <c r="H87" s="112"/>
      <c r="I87" s="112"/>
      <c r="J87" s="112"/>
      <c r="K87" s="112"/>
    </row>
    <row r="88" spans="2:11" ht="9" customHeight="1">
      <c r="B88" s="112"/>
      <c r="C88" s="112"/>
      <c r="D88" s="112"/>
      <c r="E88" s="112"/>
      <c r="F88" s="112"/>
      <c r="G88" s="112"/>
      <c r="H88" s="112"/>
      <c r="I88" s="112"/>
      <c r="J88" s="112"/>
      <c r="K88" s="112"/>
    </row>
    <row r="89" spans="2:11" ht="9" customHeight="1">
      <c r="B89" s="112"/>
      <c r="C89" s="112"/>
      <c r="D89" s="112"/>
      <c r="E89" s="112"/>
      <c r="F89" s="112"/>
      <c r="G89" s="112"/>
      <c r="H89" s="112"/>
      <c r="I89" s="112"/>
      <c r="J89" s="112"/>
      <c r="K89" s="112"/>
    </row>
    <row r="90" spans="2:11" ht="9" customHeight="1">
      <c r="B90" s="112"/>
      <c r="C90" s="112"/>
      <c r="D90" s="112"/>
      <c r="E90" s="112"/>
      <c r="F90" s="112"/>
      <c r="G90" s="112"/>
      <c r="H90" s="112"/>
      <c r="I90" s="112"/>
      <c r="J90" s="112"/>
      <c r="K90" s="112"/>
    </row>
    <row r="91" spans="2:11" ht="9" customHeight="1">
      <c r="B91" s="112"/>
      <c r="C91" s="112"/>
      <c r="D91" s="112"/>
      <c r="E91" s="112"/>
      <c r="F91" s="112"/>
      <c r="G91" s="112"/>
      <c r="H91" s="112"/>
      <c r="I91" s="112"/>
      <c r="J91" s="112"/>
      <c r="K91" s="112"/>
    </row>
    <row r="92" spans="2:11" ht="9" customHeight="1">
      <c r="B92" s="112"/>
      <c r="C92" s="112"/>
      <c r="D92" s="112"/>
      <c r="E92" s="112"/>
      <c r="F92" s="112"/>
      <c r="G92" s="112"/>
      <c r="H92" s="112"/>
      <c r="I92" s="112"/>
      <c r="J92" s="112"/>
      <c r="K92" s="112"/>
    </row>
    <row r="93" spans="2:11" ht="9" customHeight="1">
      <c r="B93" s="112"/>
      <c r="C93" s="112"/>
      <c r="D93" s="112"/>
      <c r="E93" s="112"/>
      <c r="F93" s="112"/>
      <c r="G93" s="112"/>
      <c r="H93" s="112"/>
      <c r="I93" s="112"/>
      <c r="J93" s="112"/>
      <c r="K93" s="112"/>
    </row>
    <row r="94" spans="2:11" ht="9" customHeight="1">
      <c r="B94" s="112"/>
      <c r="C94" s="112"/>
      <c r="D94" s="112"/>
      <c r="E94" s="112"/>
      <c r="F94" s="112"/>
      <c r="G94" s="112"/>
      <c r="H94" s="112"/>
      <c r="I94" s="112"/>
      <c r="J94" s="112"/>
      <c r="K94" s="112"/>
    </row>
    <row r="95" spans="2:11" ht="9" customHeight="1">
      <c r="B95" s="112"/>
      <c r="C95" s="112"/>
      <c r="D95" s="112"/>
      <c r="E95" s="112"/>
      <c r="F95" s="112"/>
      <c r="G95" s="112"/>
      <c r="H95" s="112"/>
      <c r="I95" s="112"/>
      <c r="J95" s="112"/>
      <c r="K95" s="112"/>
    </row>
    <row r="96" spans="2:11" ht="9" customHeight="1">
      <c r="B96" s="112"/>
      <c r="C96" s="112"/>
      <c r="D96" s="112"/>
      <c r="E96" s="112"/>
      <c r="F96" s="112"/>
      <c r="G96" s="112"/>
      <c r="H96" s="112"/>
      <c r="I96" s="112"/>
      <c r="J96" s="112"/>
      <c r="K96" s="112"/>
    </row>
    <row r="97" spans="2:11" ht="9" customHeight="1">
      <c r="B97" s="112"/>
      <c r="C97" s="112"/>
      <c r="D97" s="112"/>
      <c r="E97" s="112"/>
      <c r="F97" s="112"/>
      <c r="G97" s="112"/>
      <c r="H97" s="112"/>
      <c r="I97" s="112"/>
      <c r="J97" s="112"/>
      <c r="K97" s="112"/>
    </row>
    <row r="98" spans="2:11" ht="9" customHeight="1">
      <c r="B98" s="112"/>
      <c r="C98" s="112"/>
      <c r="D98" s="112"/>
      <c r="E98" s="112"/>
      <c r="F98" s="112"/>
      <c r="G98" s="112"/>
      <c r="H98" s="112"/>
      <c r="I98" s="112"/>
      <c r="J98" s="112"/>
      <c r="K98" s="112"/>
    </row>
    <row r="99" spans="2:11" ht="9" customHeight="1">
      <c r="B99" s="112"/>
      <c r="C99" s="112"/>
      <c r="D99" s="112"/>
      <c r="E99" s="112"/>
      <c r="F99" s="112"/>
      <c r="G99" s="112"/>
      <c r="H99" s="112"/>
      <c r="I99" s="112"/>
      <c r="J99" s="112"/>
      <c r="K99" s="112"/>
    </row>
  </sheetData>
  <mergeCells count="16">
    <mergeCell ref="B2:G2"/>
    <mergeCell ref="B38:G38"/>
    <mergeCell ref="B3:C3"/>
    <mergeCell ref="B21:C21"/>
    <mergeCell ref="B7:C7"/>
    <mergeCell ref="B37:C37"/>
    <mergeCell ref="B20:C20"/>
    <mergeCell ref="B12:C12"/>
    <mergeCell ref="B4:C4"/>
    <mergeCell ref="B6:C6"/>
    <mergeCell ref="B26:C26"/>
    <mergeCell ref="B18:C18"/>
    <mergeCell ref="B32:C32"/>
    <mergeCell ref="B5:C5"/>
    <mergeCell ref="B36:C36"/>
    <mergeCell ref="B34:C34"/>
  </mergeCells>
  <printOptions horizontalCentered="1" verticalCentered="1"/>
  <pageMargins left="0.70866141732283472" right="0.70866141732283472" top="0.74803149606299213" bottom="0.74803149606299213" header="0" footer="0"/>
  <pageSetup scale="8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12"/>
  <sheetViews>
    <sheetView view="pageBreakPreview" zoomScale="60" zoomScaleNormal="77" workbookViewId="0">
      <selection activeCell="E18" sqref="E18"/>
    </sheetView>
  </sheetViews>
  <sheetFormatPr baseColWidth="10" defaultColWidth="14.42578125" defaultRowHeight="15"/>
  <cols>
    <col min="1" max="1" width="10.7109375" style="206" customWidth="1"/>
    <col min="2" max="2" width="29.5703125" style="206" customWidth="1"/>
    <col min="3" max="3" width="18.42578125" style="206" bestFit="1" customWidth="1"/>
    <col min="4" max="4" width="18.7109375" style="206" bestFit="1" customWidth="1"/>
    <col min="5" max="5" width="17.28515625" style="206" bestFit="1" customWidth="1"/>
    <col min="6" max="6" width="22" style="206" bestFit="1" customWidth="1"/>
    <col min="7" max="7" width="37.7109375" style="206" customWidth="1"/>
    <col min="8" max="8" width="22.5703125" style="206" customWidth="1"/>
    <col min="9" max="9" width="33.42578125" style="208" customWidth="1"/>
    <col min="10" max="10" width="15.5703125" style="206" bestFit="1" customWidth="1"/>
    <col min="11" max="11" width="8.42578125" style="206" customWidth="1"/>
    <col min="12" max="12" width="14.42578125" style="206"/>
    <col min="13" max="13" width="16" style="206" customWidth="1"/>
    <col min="14" max="16384" width="14.42578125" style="206"/>
  </cols>
  <sheetData>
    <row r="1" spans="1:13">
      <c r="A1" s="814"/>
      <c r="B1" s="814"/>
      <c r="C1" s="814"/>
      <c r="D1" s="814"/>
      <c r="E1" s="814"/>
      <c r="F1" s="814"/>
      <c r="G1" s="207"/>
      <c r="H1" s="207"/>
      <c r="I1" s="209"/>
      <c r="J1" s="207"/>
      <c r="K1" s="207"/>
    </row>
    <row r="2" spans="1:13" ht="22.5">
      <c r="A2" s="815" t="s">
        <v>2483</v>
      </c>
      <c r="B2" s="815"/>
      <c r="C2" s="815"/>
      <c r="D2" s="815"/>
      <c r="E2" s="815"/>
      <c r="F2" s="815"/>
      <c r="G2" s="815"/>
      <c r="H2" s="815"/>
      <c r="I2" s="815"/>
      <c r="J2" s="815"/>
      <c r="K2" s="815"/>
      <c r="L2" s="815"/>
      <c r="M2" s="815"/>
    </row>
    <row r="3" spans="1:13">
      <c r="A3" s="816" t="s">
        <v>2484</v>
      </c>
      <c r="B3" s="816"/>
      <c r="C3" s="816"/>
      <c r="D3" s="816"/>
      <c r="E3" s="816"/>
      <c r="F3" s="816"/>
      <c r="G3" s="816"/>
      <c r="H3" s="816"/>
      <c r="I3" s="816"/>
      <c r="J3" s="816"/>
      <c r="K3" s="816"/>
      <c r="L3" s="816"/>
      <c r="M3" s="816"/>
    </row>
    <row r="4" spans="1:13">
      <c r="A4" s="816" t="s">
        <v>2485</v>
      </c>
      <c r="B4" s="816"/>
      <c r="C4" s="816"/>
      <c r="D4" s="816"/>
      <c r="E4" s="816"/>
      <c r="F4" s="816"/>
      <c r="G4" s="816"/>
      <c r="H4" s="816"/>
      <c r="I4" s="816"/>
      <c r="J4" s="816"/>
      <c r="K4" s="816"/>
      <c r="L4" s="816"/>
      <c r="M4" s="816"/>
    </row>
    <row r="5" spans="1:13">
      <c r="A5" s="232"/>
      <c r="B5" s="232"/>
      <c r="C5" s="232"/>
      <c r="D5" s="232"/>
      <c r="E5" s="232"/>
      <c r="F5" s="232"/>
      <c r="G5" s="232"/>
      <c r="H5" s="232"/>
      <c r="I5" s="232"/>
      <c r="J5" s="232"/>
      <c r="K5" s="232"/>
      <c r="L5" s="232"/>
      <c r="M5" s="232"/>
    </row>
    <row r="6" spans="1:13" ht="66" customHeight="1">
      <c r="A6" s="233" t="s">
        <v>2486</v>
      </c>
      <c r="B6" s="234" t="s">
        <v>2487</v>
      </c>
      <c r="C6" s="234" t="s">
        <v>2488</v>
      </c>
      <c r="D6" s="234" t="s">
        <v>2489</v>
      </c>
      <c r="E6" s="234" t="s">
        <v>2490</v>
      </c>
      <c r="F6" s="234" t="s">
        <v>2491</v>
      </c>
      <c r="G6" s="234" t="s">
        <v>2492</v>
      </c>
      <c r="H6" s="235" t="s">
        <v>2493</v>
      </c>
      <c r="I6" s="235" t="s">
        <v>2494</v>
      </c>
      <c r="J6" s="234" t="s">
        <v>2495</v>
      </c>
      <c r="K6" s="233" t="s">
        <v>2496</v>
      </c>
      <c r="L6" s="234" t="s">
        <v>2497</v>
      </c>
      <c r="M6" s="234" t="s">
        <v>2498</v>
      </c>
    </row>
    <row r="7" spans="1:13" ht="51">
      <c r="A7" s="236">
        <v>1</v>
      </c>
      <c r="B7" s="245" t="s">
        <v>2499</v>
      </c>
      <c r="C7" s="236" t="s">
        <v>2500</v>
      </c>
      <c r="D7" s="236" t="s">
        <v>2501</v>
      </c>
      <c r="E7" s="236" t="s">
        <v>178</v>
      </c>
      <c r="F7" s="236" t="s">
        <v>2502</v>
      </c>
      <c r="G7" s="236" t="s">
        <v>2503</v>
      </c>
      <c r="H7" s="237">
        <v>50000</v>
      </c>
      <c r="I7" s="236" t="s">
        <v>178</v>
      </c>
      <c r="J7" s="238">
        <v>45306</v>
      </c>
      <c r="K7" s="236" t="s">
        <v>178</v>
      </c>
      <c r="L7" s="236" t="s">
        <v>2504</v>
      </c>
      <c r="M7" s="236" t="s">
        <v>178</v>
      </c>
    </row>
    <row r="8" spans="1:13" ht="38.25">
      <c r="A8" s="236">
        <v>2</v>
      </c>
      <c r="B8" s="218" t="s">
        <v>1470</v>
      </c>
      <c r="C8" s="236" t="s">
        <v>2505</v>
      </c>
      <c r="D8" s="236" t="s">
        <v>2501</v>
      </c>
      <c r="E8" s="236" t="s">
        <v>178</v>
      </c>
      <c r="F8" s="236" t="s">
        <v>2506</v>
      </c>
      <c r="G8" s="236" t="s">
        <v>2507</v>
      </c>
      <c r="H8" s="237">
        <v>20000</v>
      </c>
      <c r="I8" s="236" t="s">
        <v>178</v>
      </c>
      <c r="J8" s="238">
        <v>45300</v>
      </c>
      <c r="K8" s="236" t="s">
        <v>178</v>
      </c>
      <c r="L8" s="236" t="s">
        <v>2508</v>
      </c>
      <c r="M8" s="236" t="s">
        <v>178</v>
      </c>
    </row>
    <row r="9" spans="1:13" ht="51">
      <c r="A9" s="236">
        <v>3</v>
      </c>
      <c r="B9" s="239" t="s">
        <v>2509</v>
      </c>
      <c r="C9" s="236" t="s">
        <v>2510</v>
      </c>
      <c r="D9" s="236" t="s">
        <v>2501</v>
      </c>
      <c r="E9" s="236" t="s">
        <v>178</v>
      </c>
      <c r="F9" s="236" t="s">
        <v>2511</v>
      </c>
      <c r="G9" s="236" t="s">
        <v>2512</v>
      </c>
      <c r="H9" s="237">
        <v>30000</v>
      </c>
      <c r="I9" s="236" t="s">
        <v>178</v>
      </c>
      <c r="J9" s="238">
        <v>45363</v>
      </c>
      <c r="K9" s="236" t="s">
        <v>178</v>
      </c>
      <c r="L9" s="240" t="s">
        <v>2513</v>
      </c>
      <c r="M9" s="236" t="s">
        <v>178</v>
      </c>
    </row>
    <row r="10" spans="1:13" ht="63.75">
      <c r="A10" s="236">
        <v>4</v>
      </c>
      <c r="B10" s="241" t="s">
        <v>1470</v>
      </c>
      <c r="C10" s="241" t="s">
        <v>2514</v>
      </c>
      <c r="D10" s="236" t="s">
        <v>2501</v>
      </c>
      <c r="E10" s="241" t="s">
        <v>178</v>
      </c>
      <c r="F10" s="236" t="s">
        <v>2506</v>
      </c>
      <c r="G10" s="236" t="s">
        <v>2515</v>
      </c>
      <c r="H10" s="242">
        <v>29000</v>
      </c>
      <c r="I10" s="240" t="s">
        <v>178</v>
      </c>
      <c r="J10" s="243">
        <v>45294</v>
      </c>
      <c r="K10" s="240" t="s">
        <v>178</v>
      </c>
      <c r="L10" s="241" t="s">
        <v>2516</v>
      </c>
      <c r="M10" s="244" t="s">
        <v>178</v>
      </c>
    </row>
    <row r="11" spans="1:13">
      <c r="A11" s="204" t="s">
        <v>2453</v>
      </c>
      <c r="B11" s="204"/>
      <c r="C11" s="204"/>
      <c r="D11" s="204"/>
      <c r="E11" s="204"/>
      <c r="F11" s="204"/>
      <c r="G11" s="207"/>
      <c r="H11" s="207"/>
      <c r="I11" s="209"/>
      <c r="J11" s="207"/>
      <c r="K11" s="207"/>
    </row>
    <row r="12" spans="1:13">
      <c r="A12" s="204"/>
      <c r="B12" s="204"/>
      <c r="C12" s="204"/>
      <c r="D12" s="204"/>
      <c r="E12" s="204"/>
      <c r="F12" s="204"/>
      <c r="G12" s="207"/>
      <c r="H12" s="207"/>
      <c r="I12" s="209"/>
      <c r="J12" s="207"/>
      <c r="K12" s="207"/>
    </row>
  </sheetData>
  <mergeCells count="4">
    <mergeCell ref="A1:F1"/>
    <mergeCell ref="A2:M2"/>
    <mergeCell ref="A3:M3"/>
    <mergeCell ref="A4:M4"/>
  </mergeCells>
  <printOptions horizontalCentered="1" verticalCentered="1"/>
  <pageMargins left="0.39370078740157483" right="0.39370078740157483" top="0.39370078740157483" bottom="0.39370078740157483" header="0" footer="0"/>
  <pageSetup scale="4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98134-277A-4D22-8E6E-E3EAB47458CA}">
  <sheetPr>
    <tabColor rgb="FF00788E"/>
    <pageSetUpPr fitToPage="1"/>
  </sheetPr>
  <dimension ref="A1:N35"/>
  <sheetViews>
    <sheetView showGridLines="0" view="pageBreakPreview" zoomScale="60" zoomScaleNormal="100" workbookViewId="0">
      <selection activeCell="L19" sqref="L19"/>
    </sheetView>
  </sheetViews>
  <sheetFormatPr baseColWidth="10" defaultColWidth="10.85546875" defaultRowHeight="16.5"/>
  <cols>
    <col min="1" max="2" width="10.85546875" style="211"/>
    <col min="3" max="5" width="9.7109375" style="211" customWidth="1"/>
    <col min="6" max="7" width="9.140625" style="211" bestFit="1" customWidth="1"/>
    <col min="8" max="8" width="11.7109375" style="211" customWidth="1"/>
    <col min="9" max="9" width="9.140625" style="211" bestFit="1" customWidth="1"/>
    <col min="10" max="16384" width="10.85546875" style="211"/>
  </cols>
  <sheetData>
    <row r="1" spans="1:14">
      <c r="A1" s="110"/>
      <c r="B1" s="110"/>
      <c r="C1" s="110"/>
      <c r="D1" s="110"/>
      <c r="E1" s="110"/>
      <c r="F1" s="110"/>
      <c r="G1" s="110"/>
      <c r="H1" s="110"/>
      <c r="I1" s="110"/>
      <c r="J1" s="110"/>
      <c r="K1" s="110"/>
      <c r="L1" s="110"/>
      <c r="M1" s="110"/>
      <c r="N1" s="110"/>
    </row>
    <row r="2" spans="1:14">
      <c r="A2" s="110"/>
      <c r="B2" s="110"/>
      <c r="C2" s="110"/>
      <c r="D2" s="110"/>
      <c r="E2" s="110"/>
      <c r="F2" s="110"/>
      <c r="G2" s="110"/>
      <c r="H2" s="110"/>
      <c r="I2" s="110"/>
      <c r="J2" s="110"/>
      <c r="K2" s="110"/>
      <c r="L2" s="110"/>
      <c r="M2" s="110"/>
      <c r="N2" s="110"/>
    </row>
    <row r="3" spans="1:14">
      <c r="A3" s="110"/>
      <c r="B3" s="110"/>
      <c r="C3" s="110"/>
      <c r="D3" s="110"/>
      <c r="E3" s="110"/>
      <c r="F3" s="110"/>
      <c r="G3" s="110"/>
      <c r="H3" s="110"/>
      <c r="I3" s="110"/>
      <c r="J3" s="110"/>
      <c r="K3" s="110"/>
      <c r="L3" s="110"/>
      <c r="M3" s="110"/>
      <c r="N3" s="110"/>
    </row>
    <row r="4" spans="1:14">
      <c r="A4" s="110"/>
      <c r="B4" s="110"/>
      <c r="C4" s="110"/>
      <c r="D4" s="110"/>
      <c r="E4" s="110"/>
      <c r="F4" s="110"/>
      <c r="G4" s="110"/>
      <c r="H4" s="110"/>
      <c r="I4" s="110"/>
      <c r="J4" s="110"/>
      <c r="K4" s="110"/>
      <c r="L4" s="110"/>
      <c r="M4" s="110"/>
      <c r="N4" s="110"/>
    </row>
    <row r="5" spans="1:14">
      <c r="A5" s="110"/>
      <c r="B5" s="110"/>
      <c r="C5" s="110"/>
      <c r="D5" s="110"/>
      <c r="E5" s="110"/>
      <c r="F5" s="110"/>
      <c r="G5" s="110"/>
      <c r="H5" s="110"/>
      <c r="I5" s="110"/>
      <c r="J5" s="110"/>
      <c r="K5" s="110"/>
      <c r="L5" s="110"/>
      <c r="M5" s="110"/>
      <c r="N5" s="110"/>
    </row>
    <row r="6" spans="1:14">
      <c r="A6" s="110"/>
      <c r="B6" s="110"/>
      <c r="C6" s="110"/>
      <c r="D6" s="110"/>
      <c r="E6" s="110"/>
      <c r="F6" s="110"/>
      <c r="G6" s="110"/>
      <c r="H6" s="110"/>
      <c r="I6" s="110"/>
      <c r="J6" s="110"/>
      <c r="K6" s="110"/>
      <c r="L6" s="110"/>
      <c r="M6" s="110"/>
      <c r="N6" s="110"/>
    </row>
    <row r="7" spans="1:14">
      <c r="A7" s="110"/>
      <c r="B7" s="110"/>
      <c r="C7" s="110"/>
      <c r="D7" s="110"/>
      <c r="E7" s="110"/>
      <c r="F7" s="110"/>
      <c r="G7" s="110"/>
      <c r="H7" s="110"/>
      <c r="I7" s="110"/>
      <c r="J7" s="110"/>
      <c r="K7" s="110"/>
      <c r="L7" s="110"/>
      <c r="M7" s="110"/>
      <c r="N7" s="110"/>
    </row>
    <row r="8" spans="1:14">
      <c r="A8" s="110"/>
      <c r="B8" s="110"/>
      <c r="C8" s="110"/>
      <c r="D8" s="110"/>
      <c r="E8" s="110"/>
      <c r="F8" s="110"/>
      <c r="G8" s="110"/>
      <c r="H8" s="110"/>
      <c r="I8" s="110"/>
      <c r="J8" s="110"/>
      <c r="K8" s="110"/>
      <c r="L8" s="110"/>
      <c r="M8" s="110"/>
      <c r="N8" s="110"/>
    </row>
    <row r="9" spans="1:14">
      <c r="A9" s="110"/>
      <c r="B9" s="110"/>
      <c r="C9" s="110"/>
      <c r="D9" s="110"/>
      <c r="E9" s="110"/>
      <c r="F9" s="110"/>
      <c r="G9" s="110"/>
      <c r="H9" s="110"/>
      <c r="I9" s="110"/>
      <c r="J9" s="110"/>
      <c r="K9" s="110"/>
      <c r="L9" s="110"/>
      <c r="M9" s="110"/>
      <c r="N9" s="110"/>
    </row>
    <row r="10" spans="1:14">
      <c r="A10" s="110"/>
      <c r="B10" s="110"/>
      <c r="C10" s="110"/>
      <c r="D10" s="110"/>
      <c r="E10" s="110"/>
      <c r="F10" s="110"/>
      <c r="G10" s="110"/>
      <c r="H10" s="110"/>
      <c r="I10" s="110"/>
      <c r="J10" s="110"/>
      <c r="K10" s="110"/>
      <c r="L10" s="110"/>
      <c r="M10" s="110"/>
      <c r="N10" s="110"/>
    </row>
    <row r="11" spans="1:14">
      <c r="A11" s="110"/>
      <c r="B11" s="110"/>
      <c r="C11" s="110"/>
      <c r="D11" s="110"/>
      <c r="E11" s="110"/>
      <c r="F11" s="110"/>
      <c r="G11" s="110"/>
      <c r="H11" s="110"/>
      <c r="I11" s="110"/>
      <c r="J11" s="110"/>
      <c r="K11" s="110"/>
      <c r="L11" s="110"/>
      <c r="M11" s="110"/>
      <c r="N11" s="110"/>
    </row>
    <row r="12" spans="1:14">
      <c r="A12" s="110"/>
      <c r="B12" s="110"/>
      <c r="C12" s="110"/>
      <c r="D12" s="110"/>
      <c r="E12" s="110"/>
      <c r="F12" s="110"/>
      <c r="G12" s="110"/>
      <c r="H12" s="110"/>
      <c r="I12" s="110"/>
      <c r="J12" s="110"/>
      <c r="K12" s="110"/>
      <c r="L12" s="110"/>
      <c r="M12" s="110"/>
      <c r="N12" s="110"/>
    </row>
    <row r="13" spans="1:14">
      <c r="A13" s="110"/>
      <c r="B13" s="110"/>
      <c r="C13" s="110"/>
      <c r="D13" s="110"/>
      <c r="E13" s="110"/>
      <c r="F13" s="110"/>
      <c r="G13" s="110"/>
      <c r="H13" s="110"/>
      <c r="I13" s="110"/>
      <c r="J13" s="110"/>
      <c r="K13" s="110"/>
      <c r="L13" s="110"/>
      <c r="M13" s="110"/>
      <c r="N13" s="110"/>
    </row>
    <row r="14" spans="1:14">
      <c r="A14" s="110"/>
      <c r="B14" s="110"/>
      <c r="C14" s="110"/>
      <c r="D14" s="110"/>
      <c r="E14" s="110"/>
      <c r="F14" s="110"/>
      <c r="G14" s="110"/>
      <c r="H14" s="110"/>
      <c r="I14" s="110"/>
      <c r="J14" s="110"/>
      <c r="K14" s="110"/>
      <c r="L14" s="110"/>
      <c r="M14" s="110"/>
      <c r="N14" s="110"/>
    </row>
    <row r="15" spans="1:14">
      <c r="A15" s="110"/>
      <c r="B15" s="110"/>
      <c r="C15" s="110"/>
      <c r="D15" s="110"/>
      <c r="E15" s="110"/>
      <c r="F15" s="110"/>
      <c r="G15" s="110"/>
      <c r="H15" s="110"/>
      <c r="I15" s="110"/>
      <c r="J15" s="110"/>
      <c r="K15" s="110"/>
      <c r="L15" s="110"/>
      <c r="M15" s="110"/>
      <c r="N15" s="110"/>
    </row>
    <row r="16" spans="1:14">
      <c r="A16" s="110"/>
      <c r="B16" s="110"/>
      <c r="C16" s="110"/>
      <c r="D16" s="110"/>
      <c r="E16" s="110"/>
      <c r="F16" s="110"/>
      <c r="G16" s="110"/>
      <c r="H16" s="110"/>
      <c r="I16" s="110"/>
      <c r="J16" s="110"/>
      <c r="K16" s="110"/>
      <c r="L16" s="110"/>
      <c r="M16" s="110"/>
      <c r="N16" s="110"/>
    </row>
    <row r="17" spans="1:14">
      <c r="A17" s="110"/>
      <c r="B17" s="110"/>
      <c r="C17" s="110"/>
      <c r="D17" s="110"/>
      <c r="E17" s="110"/>
      <c r="F17" s="110"/>
      <c r="G17" s="110"/>
      <c r="H17" s="110"/>
      <c r="I17" s="110"/>
      <c r="J17" s="110"/>
      <c r="K17" s="110"/>
      <c r="L17" s="110"/>
      <c r="M17" s="110"/>
      <c r="N17" s="110"/>
    </row>
    <row r="18" spans="1:14" ht="38.25">
      <c r="A18" s="110"/>
      <c r="B18" s="248"/>
      <c r="C18" s="248"/>
      <c r="D18" s="248"/>
      <c r="E18" s="248"/>
      <c r="F18" s="248"/>
      <c r="G18" s="248"/>
      <c r="H18" s="248"/>
      <c r="I18" s="248"/>
      <c r="J18" s="248"/>
      <c r="K18" s="248"/>
      <c r="L18" s="248"/>
      <c r="M18" s="248"/>
      <c r="N18" s="110"/>
    </row>
    <row r="19" spans="1:14" ht="38.25">
      <c r="A19" s="110"/>
      <c r="B19" s="110"/>
      <c r="C19" s="110"/>
      <c r="D19" s="110"/>
      <c r="E19" s="110"/>
      <c r="F19" s="111"/>
      <c r="G19" s="111"/>
      <c r="H19" s="111"/>
      <c r="I19" s="111"/>
      <c r="J19" s="111"/>
      <c r="K19" s="111"/>
      <c r="L19" s="110"/>
      <c r="M19" s="110"/>
      <c r="N19" s="110"/>
    </row>
    <row r="20" spans="1:14" ht="38.25">
      <c r="A20" s="110"/>
      <c r="B20" s="819" t="s">
        <v>2517</v>
      </c>
      <c r="C20" s="819"/>
      <c r="D20" s="819"/>
      <c r="E20" s="819"/>
      <c r="F20" s="819"/>
      <c r="G20" s="819"/>
      <c r="H20" s="819"/>
      <c r="I20" s="819"/>
      <c r="J20" s="819"/>
      <c r="K20" s="819"/>
      <c r="L20" s="819"/>
      <c r="M20" s="247"/>
      <c r="N20" s="110"/>
    </row>
    <row r="21" spans="1:14">
      <c r="A21" s="110"/>
      <c r="B21" s="110"/>
      <c r="C21" s="110"/>
      <c r="D21" s="110"/>
      <c r="E21" s="110"/>
      <c r="F21" s="110"/>
      <c r="G21" s="110"/>
      <c r="H21" s="110"/>
      <c r="I21" s="110"/>
      <c r="J21" s="110"/>
      <c r="K21" s="110"/>
      <c r="L21" s="110"/>
      <c r="M21" s="110"/>
      <c r="N21" s="110"/>
    </row>
    <row r="22" spans="1:14">
      <c r="A22" s="110"/>
      <c r="B22" s="110"/>
      <c r="C22" s="110"/>
      <c r="D22" s="110"/>
      <c r="E22" s="110"/>
      <c r="F22" s="110"/>
      <c r="G22" s="110"/>
      <c r="H22" s="110"/>
      <c r="I22" s="110"/>
      <c r="J22" s="110"/>
      <c r="K22" s="110"/>
      <c r="L22" s="110"/>
      <c r="M22" s="110"/>
      <c r="N22" s="110"/>
    </row>
    <row r="23" spans="1:14">
      <c r="A23" s="110"/>
      <c r="B23" s="110"/>
      <c r="C23" s="110"/>
      <c r="D23" s="110"/>
      <c r="E23" s="110"/>
      <c r="F23" s="110"/>
      <c r="G23" s="110"/>
      <c r="H23" s="110"/>
      <c r="I23" s="110"/>
      <c r="J23" s="110"/>
      <c r="K23" s="110"/>
      <c r="L23" s="110"/>
      <c r="M23" s="110"/>
      <c r="N23" s="110"/>
    </row>
    <row r="24" spans="1:14">
      <c r="A24" s="110"/>
      <c r="B24" s="110"/>
      <c r="C24" s="110"/>
      <c r="D24" s="110"/>
      <c r="E24" s="110"/>
      <c r="F24" s="110"/>
      <c r="G24" s="110"/>
      <c r="H24" s="110"/>
      <c r="I24" s="110"/>
      <c r="J24" s="110"/>
      <c r="K24" s="110"/>
      <c r="L24" s="110"/>
      <c r="M24" s="110"/>
      <c r="N24" s="110"/>
    </row>
    <row r="25" spans="1:14" ht="27.75">
      <c r="A25" s="110"/>
      <c r="B25" s="818" t="s">
        <v>2286</v>
      </c>
      <c r="C25" s="818"/>
      <c r="D25" s="818"/>
      <c r="E25" s="818"/>
      <c r="F25" s="818"/>
      <c r="G25" s="818"/>
      <c r="H25" s="818"/>
      <c r="I25" s="818"/>
      <c r="J25" s="818"/>
      <c r="K25" s="818"/>
      <c r="L25" s="818"/>
      <c r="M25" s="110"/>
      <c r="N25" s="110"/>
    </row>
    <row r="26" spans="1:14">
      <c r="A26" s="110"/>
      <c r="B26" s="110"/>
      <c r="C26" s="110"/>
      <c r="D26" s="110"/>
      <c r="E26" s="110"/>
      <c r="F26" s="110"/>
      <c r="G26" s="110"/>
      <c r="H26" s="110"/>
      <c r="I26" s="110"/>
      <c r="J26" s="110"/>
      <c r="K26" s="110"/>
      <c r="L26" s="110"/>
      <c r="M26" s="110"/>
      <c r="N26" s="110"/>
    </row>
    <row r="27" spans="1:14">
      <c r="A27" s="110"/>
      <c r="B27" s="110"/>
      <c r="C27" s="110"/>
      <c r="D27" s="110"/>
      <c r="E27" s="110"/>
      <c r="F27" s="110"/>
      <c r="G27" s="110"/>
      <c r="H27" s="110"/>
      <c r="I27" s="110"/>
      <c r="J27" s="817"/>
      <c r="K27" s="817"/>
      <c r="L27" s="110"/>
      <c r="M27" s="110"/>
      <c r="N27" s="110"/>
    </row>
    <row r="28" spans="1:14">
      <c r="A28" s="110"/>
      <c r="B28" s="110"/>
      <c r="C28" s="110"/>
      <c r="D28" s="110"/>
      <c r="E28" s="110"/>
      <c r="F28" s="110"/>
      <c r="G28" s="110"/>
      <c r="H28" s="110"/>
      <c r="I28" s="110"/>
      <c r="J28" s="110"/>
      <c r="K28" s="110"/>
      <c r="L28" s="110"/>
      <c r="M28" s="110"/>
      <c r="N28" s="110"/>
    </row>
    <row r="29" spans="1:14">
      <c r="A29" s="110"/>
      <c r="B29" s="110"/>
      <c r="C29" s="110"/>
      <c r="D29" s="110"/>
      <c r="E29" s="110"/>
      <c r="F29" s="110"/>
      <c r="G29" s="110"/>
      <c r="H29" s="110"/>
      <c r="I29" s="110"/>
      <c r="J29" s="110"/>
      <c r="K29" s="110"/>
      <c r="L29" s="110"/>
      <c r="M29" s="110"/>
      <c r="N29" s="110"/>
    </row>
    <row r="30" spans="1:14">
      <c r="A30" s="110"/>
      <c r="B30" s="110"/>
      <c r="C30" s="110"/>
      <c r="D30" s="110"/>
      <c r="E30" s="110"/>
      <c r="F30" s="110"/>
      <c r="G30" s="110"/>
      <c r="H30" s="110"/>
      <c r="I30" s="110"/>
      <c r="J30" s="110"/>
      <c r="K30" s="110"/>
      <c r="L30" s="110"/>
      <c r="M30" s="110"/>
      <c r="N30" s="110"/>
    </row>
    <row r="31" spans="1:14">
      <c r="A31" s="110"/>
      <c r="B31" s="110"/>
      <c r="C31" s="110"/>
      <c r="D31" s="110"/>
      <c r="E31" s="110"/>
      <c r="F31" s="110"/>
      <c r="G31" s="110"/>
      <c r="H31" s="110"/>
      <c r="I31" s="110"/>
      <c r="J31" s="110"/>
      <c r="K31" s="110"/>
      <c r="L31" s="110"/>
      <c r="M31" s="110"/>
      <c r="N31" s="110"/>
    </row>
    <row r="32" spans="1:14">
      <c r="A32" s="110"/>
      <c r="B32" s="110"/>
      <c r="C32" s="110"/>
      <c r="D32" s="110"/>
      <c r="E32" s="110"/>
      <c r="F32" s="110"/>
      <c r="G32" s="110"/>
      <c r="H32" s="110"/>
      <c r="I32" s="110"/>
      <c r="J32" s="110"/>
      <c r="K32" s="110"/>
      <c r="L32" s="110"/>
      <c r="M32" s="110"/>
      <c r="N32" s="110"/>
    </row>
    <row r="33" spans="1:14">
      <c r="A33" s="110"/>
      <c r="B33" s="110"/>
      <c r="C33" s="110"/>
      <c r="D33" s="110"/>
      <c r="E33" s="110"/>
      <c r="F33" s="110"/>
      <c r="G33" s="110"/>
      <c r="H33" s="110"/>
      <c r="I33" s="110"/>
      <c r="J33" s="110"/>
      <c r="K33" s="110"/>
      <c r="L33" s="110"/>
      <c r="M33" s="110"/>
      <c r="N33" s="110"/>
    </row>
    <row r="34" spans="1:14">
      <c r="A34" s="110"/>
      <c r="B34" s="110"/>
      <c r="C34" s="110"/>
      <c r="D34" s="110"/>
      <c r="E34" s="110"/>
      <c r="F34" s="110"/>
      <c r="G34" s="110"/>
      <c r="H34" s="110"/>
      <c r="I34" s="110"/>
      <c r="J34" s="110"/>
      <c r="K34" s="110"/>
      <c r="L34" s="110"/>
      <c r="M34" s="110"/>
      <c r="N34" s="110"/>
    </row>
    <row r="35" spans="1:14">
      <c r="A35" s="110"/>
      <c r="B35" s="110"/>
      <c r="C35" s="110"/>
      <c r="D35" s="110"/>
      <c r="E35" s="110"/>
      <c r="F35" s="110"/>
      <c r="G35" s="110"/>
      <c r="H35" s="110"/>
      <c r="I35" s="110"/>
      <c r="J35" s="110"/>
      <c r="K35" s="110"/>
      <c r="L35" s="110"/>
      <c r="M35" s="110"/>
      <c r="N35" s="110"/>
    </row>
  </sheetData>
  <mergeCells count="3">
    <mergeCell ref="J27:K27"/>
    <mergeCell ref="B25:L25"/>
    <mergeCell ref="B20:L20"/>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1AB92-A3D7-4528-A29B-22DA00246E8B}">
  <sheetPr>
    <pageSetUpPr fitToPage="1"/>
  </sheetPr>
  <dimension ref="B2:R91"/>
  <sheetViews>
    <sheetView showGridLines="0" zoomScale="90" zoomScaleNormal="90" zoomScaleSheetLayoutView="100" workbookViewId="0">
      <selection activeCell="G12" sqref="G12"/>
    </sheetView>
  </sheetViews>
  <sheetFormatPr baseColWidth="10" defaultColWidth="14.42578125" defaultRowHeight="15" customHeight="1"/>
  <cols>
    <col min="1" max="1" width="2.7109375" style="535" customWidth="1"/>
    <col min="2" max="2" width="43" style="535" customWidth="1"/>
    <col min="3" max="3" width="16.28515625" style="549" customWidth="1"/>
    <col min="4" max="4" width="13" style="549" customWidth="1"/>
    <col min="5" max="5" width="16.85546875" style="549" customWidth="1"/>
    <col min="6" max="6" width="16.28515625" style="549" customWidth="1"/>
    <col min="7" max="7" width="16.85546875" style="549" customWidth="1"/>
    <col min="8" max="8" width="13" style="549" customWidth="1"/>
    <col min="9" max="9" width="11.42578125" style="535" customWidth="1"/>
    <col min="10" max="10" width="16.28515625" style="535" customWidth="1"/>
    <col min="11" max="18" width="11.42578125" style="535" customWidth="1"/>
    <col min="19" max="16384" width="14.42578125" style="535"/>
  </cols>
  <sheetData>
    <row r="2" spans="2:18" ht="18.75" customHeight="1">
      <c r="B2" s="820" t="s">
        <v>2454</v>
      </c>
      <c r="C2" s="820"/>
      <c r="D2" s="820"/>
      <c r="E2" s="820"/>
      <c r="F2" s="820"/>
      <c r="G2" s="820"/>
      <c r="H2" s="820"/>
      <c r="I2" s="534"/>
      <c r="J2" s="534"/>
      <c r="K2" s="534"/>
      <c r="L2" s="534"/>
      <c r="M2" s="534"/>
      <c r="N2" s="534"/>
      <c r="O2" s="534"/>
      <c r="P2" s="534"/>
      <c r="Q2" s="534"/>
      <c r="R2" s="534"/>
    </row>
    <row r="3" spans="2:18" ht="18.75" customHeight="1">
      <c r="B3" s="820" t="s">
        <v>2518</v>
      </c>
      <c r="C3" s="820"/>
      <c r="D3" s="820"/>
      <c r="E3" s="820"/>
      <c r="F3" s="820"/>
      <c r="G3" s="820"/>
      <c r="H3" s="820"/>
      <c r="I3" s="534"/>
      <c r="J3" s="534"/>
      <c r="K3" s="534"/>
      <c r="L3" s="534"/>
      <c r="M3" s="534"/>
      <c r="N3" s="534"/>
      <c r="O3" s="534"/>
      <c r="P3" s="534"/>
      <c r="Q3" s="534"/>
      <c r="R3" s="534"/>
    </row>
    <row r="4" spans="2:18" ht="38.450000000000003" customHeight="1">
      <c r="B4" s="821" t="s">
        <v>9851</v>
      </c>
      <c r="C4" s="821"/>
      <c r="D4" s="821"/>
      <c r="E4" s="821"/>
      <c r="F4" s="821"/>
      <c r="G4" s="821"/>
      <c r="H4" s="821"/>
      <c r="I4" s="534"/>
      <c r="J4" s="534"/>
      <c r="K4" s="534"/>
      <c r="L4" s="534"/>
      <c r="M4" s="534"/>
      <c r="N4" s="534"/>
      <c r="O4" s="534"/>
      <c r="P4" s="534"/>
      <c r="Q4" s="534"/>
      <c r="R4" s="534"/>
    </row>
    <row r="5" spans="2:18" ht="7.15" customHeight="1">
      <c r="B5" s="536"/>
      <c r="C5" s="536"/>
      <c r="D5" s="536"/>
      <c r="E5" s="536"/>
      <c r="F5" s="536"/>
      <c r="G5" s="536"/>
      <c r="H5" s="536"/>
      <c r="I5" s="534"/>
      <c r="J5" s="534"/>
      <c r="K5" s="534"/>
      <c r="L5" s="534"/>
      <c r="M5" s="534"/>
      <c r="N5" s="534"/>
      <c r="O5" s="534"/>
      <c r="P5" s="534"/>
      <c r="Q5" s="534"/>
      <c r="R5" s="534"/>
    </row>
    <row r="6" spans="2:18" ht="13.5" customHeight="1">
      <c r="B6" s="822" t="s">
        <v>9852</v>
      </c>
      <c r="C6" s="824" t="s">
        <v>2520</v>
      </c>
      <c r="D6" s="825"/>
      <c r="E6" s="825"/>
      <c r="F6" s="825"/>
      <c r="G6" s="825"/>
      <c r="H6" s="826" t="s">
        <v>2521</v>
      </c>
      <c r="I6" s="534"/>
      <c r="J6" s="534"/>
      <c r="K6" s="534"/>
      <c r="L6" s="534"/>
      <c r="M6" s="534"/>
      <c r="N6" s="534"/>
      <c r="O6" s="534"/>
      <c r="P6" s="534"/>
      <c r="Q6" s="534"/>
      <c r="R6" s="534"/>
    </row>
    <row r="7" spans="2:18" ht="26.25" customHeight="1">
      <c r="B7" s="823"/>
      <c r="C7" s="537" t="s">
        <v>2522</v>
      </c>
      <c r="D7" s="538" t="s">
        <v>2523</v>
      </c>
      <c r="E7" s="537" t="s">
        <v>2524</v>
      </c>
      <c r="F7" s="537" t="s">
        <v>2525</v>
      </c>
      <c r="G7" s="537" t="s">
        <v>2526</v>
      </c>
      <c r="H7" s="825"/>
      <c r="I7" s="534"/>
      <c r="J7" s="534"/>
      <c r="K7" s="534"/>
      <c r="L7" s="534"/>
      <c r="M7" s="534"/>
      <c r="N7" s="534"/>
      <c r="O7" s="534"/>
      <c r="P7" s="534"/>
      <c r="Q7" s="534"/>
      <c r="R7" s="534"/>
    </row>
    <row r="8" spans="2:18" s="541" customFormat="1" ht="18" customHeight="1">
      <c r="B8" s="823"/>
      <c r="C8" s="539" t="s">
        <v>2527</v>
      </c>
      <c r="D8" s="539" t="s">
        <v>2528</v>
      </c>
      <c r="E8" s="537" t="s">
        <v>2529</v>
      </c>
      <c r="F8" s="539" t="s">
        <v>2530</v>
      </c>
      <c r="G8" s="539" t="s">
        <v>2531</v>
      </c>
      <c r="H8" s="537" t="s">
        <v>2532</v>
      </c>
      <c r="I8" s="540"/>
      <c r="J8" s="540"/>
      <c r="K8" s="540"/>
      <c r="L8" s="540"/>
      <c r="M8" s="540"/>
      <c r="N8" s="540"/>
      <c r="O8" s="540"/>
      <c r="P8" s="540"/>
      <c r="Q8" s="540"/>
      <c r="R8" s="540"/>
    </row>
    <row r="9" spans="2:18" ht="16.5">
      <c r="B9" s="542" t="s">
        <v>2294</v>
      </c>
      <c r="C9" s="543">
        <v>0</v>
      </c>
      <c r="D9" s="543">
        <v>0</v>
      </c>
      <c r="E9" s="543">
        <f>C9+D9</f>
        <v>0</v>
      </c>
      <c r="F9" s="543">
        <v>0</v>
      </c>
      <c r="G9" s="543">
        <v>0</v>
      </c>
      <c r="H9" s="543">
        <f>G9-C9</f>
        <v>0</v>
      </c>
      <c r="I9" s="534"/>
      <c r="J9" s="534"/>
      <c r="K9" s="534"/>
      <c r="L9" s="534"/>
      <c r="M9" s="534"/>
      <c r="N9" s="534"/>
      <c r="O9" s="534"/>
      <c r="P9" s="534"/>
      <c r="Q9" s="534"/>
      <c r="R9" s="534"/>
    </row>
    <row r="10" spans="2:18" ht="16.5">
      <c r="B10" s="542" t="s">
        <v>2295</v>
      </c>
      <c r="C10" s="543">
        <v>0</v>
      </c>
      <c r="D10" s="543">
        <v>0</v>
      </c>
      <c r="E10" s="543">
        <f t="shared" ref="E10:E18" si="0">C10+D10</f>
        <v>0</v>
      </c>
      <c r="F10" s="543">
        <v>0</v>
      </c>
      <c r="G10" s="543">
        <v>0</v>
      </c>
      <c r="H10" s="543">
        <f t="shared" ref="H10:H18" si="1">G10-C10</f>
        <v>0</v>
      </c>
      <c r="I10" s="534"/>
      <c r="J10" s="534"/>
      <c r="K10" s="534"/>
      <c r="L10" s="534"/>
      <c r="M10" s="534"/>
      <c r="N10" s="534"/>
      <c r="O10" s="534"/>
      <c r="P10" s="534"/>
      <c r="Q10" s="534"/>
      <c r="R10" s="534"/>
    </row>
    <row r="11" spans="2:18" ht="16.5">
      <c r="B11" s="542" t="s">
        <v>2422</v>
      </c>
      <c r="C11" s="543">
        <v>0</v>
      </c>
      <c r="D11" s="543">
        <v>0</v>
      </c>
      <c r="E11" s="543">
        <f t="shared" si="0"/>
        <v>0</v>
      </c>
      <c r="F11" s="543">
        <v>0</v>
      </c>
      <c r="G11" s="543">
        <v>0</v>
      </c>
      <c r="H11" s="543">
        <f t="shared" si="1"/>
        <v>0</v>
      </c>
      <c r="I11" s="534"/>
      <c r="J11" s="534"/>
      <c r="K11" s="534"/>
      <c r="L11" s="534"/>
      <c r="M11" s="534"/>
      <c r="N11" s="534"/>
      <c r="O11" s="534"/>
      <c r="P11" s="534"/>
      <c r="Q11" s="534"/>
      <c r="R11" s="534"/>
    </row>
    <row r="12" spans="2:18" ht="16.5">
      <c r="B12" s="542" t="s">
        <v>2297</v>
      </c>
      <c r="C12" s="543">
        <v>0</v>
      </c>
      <c r="D12" s="543">
        <v>0</v>
      </c>
      <c r="E12" s="543">
        <f t="shared" si="0"/>
        <v>0</v>
      </c>
      <c r="F12" s="543">
        <v>0</v>
      </c>
      <c r="G12" s="543">
        <v>0</v>
      </c>
      <c r="H12" s="543">
        <f t="shared" si="1"/>
        <v>0</v>
      </c>
      <c r="I12" s="534"/>
      <c r="J12" s="534"/>
      <c r="K12" s="534"/>
      <c r="L12" s="534"/>
      <c r="M12" s="534"/>
      <c r="N12" s="534"/>
      <c r="O12" s="534"/>
      <c r="P12" s="534"/>
      <c r="Q12" s="534"/>
      <c r="R12" s="534"/>
    </row>
    <row r="13" spans="2:18" ht="16.5">
      <c r="B13" s="542" t="s">
        <v>2298</v>
      </c>
      <c r="C13" s="543">
        <v>0</v>
      </c>
      <c r="D13" s="543">
        <f>+D38</f>
        <v>4924832.46</v>
      </c>
      <c r="E13" s="543">
        <f t="shared" si="0"/>
        <v>4924832.46</v>
      </c>
      <c r="F13" s="543">
        <f>+E13</f>
        <v>4924832.46</v>
      </c>
      <c r="G13" s="543">
        <f>+F13</f>
        <v>4924832.46</v>
      </c>
      <c r="H13" s="543">
        <f t="shared" si="1"/>
        <v>4924832.46</v>
      </c>
      <c r="I13" s="544"/>
      <c r="J13" s="534"/>
      <c r="K13" s="534"/>
      <c r="L13" s="534"/>
      <c r="M13" s="534"/>
      <c r="N13" s="534"/>
      <c r="O13" s="534"/>
      <c r="P13" s="534"/>
      <c r="Q13" s="534"/>
      <c r="R13" s="534"/>
    </row>
    <row r="14" spans="2:18" ht="16.5">
      <c r="B14" s="542" t="s">
        <v>2299</v>
      </c>
      <c r="C14" s="543">
        <v>0</v>
      </c>
      <c r="D14" s="543">
        <v>0</v>
      </c>
      <c r="E14" s="543">
        <f t="shared" si="0"/>
        <v>0</v>
      </c>
      <c r="F14" s="543">
        <v>0</v>
      </c>
      <c r="G14" s="543">
        <v>0</v>
      </c>
      <c r="H14" s="543">
        <f>G14-C14</f>
        <v>0</v>
      </c>
      <c r="I14" s="534"/>
      <c r="J14" s="534"/>
      <c r="K14" s="534"/>
      <c r="L14" s="534"/>
      <c r="M14" s="534"/>
      <c r="N14" s="534"/>
      <c r="O14" s="534"/>
      <c r="P14" s="534"/>
      <c r="Q14" s="534"/>
      <c r="R14" s="534"/>
    </row>
    <row r="15" spans="2:18" ht="24" customHeight="1">
      <c r="B15" s="542" t="s">
        <v>2533</v>
      </c>
      <c r="C15" s="543">
        <v>0</v>
      </c>
      <c r="D15" s="543">
        <v>21087435.050000001</v>
      </c>
      <c r="E15" s="543">
        <f t="shared" si="0"/>
        <v>21087435.050000001</v>
      </c>
      <c r="F15" s="543">
        <v>21087435.050000001</v>
      </c>
      <c r="G15" s="543">
        <f>16456796-74620</f>
        <v>16382176</v>
      </c>
      <c r="H15" s="543">
        <f t="shared" si="1"/>
        <v>16382176</v>
      </c>
      <c r="I15" s="534"/>
      <c r="J15" s="534"/>
      <c r="K15" s="534"/>
      <c r="L15" s="534"/>
      <c r="M15" s="534"/>
      <c r="N15" s="534"/>
      <c r="O15" s="534"/>
      <c r="P15" s="534"/>
      <c r="Q15" s="534"/>
      <c r="R15" s="534"/>
    </row>
    <row r="16" spans="2:18" ht="36" customHeight="1">
      <c r="B16" s="542" t="s">
        <v>2534</v>
      </c>
      <c r="C16" s="543">
        <v>0</v>
      </c>
      <c r="D16" s="543">
        <v>74620</v>
      </c>
      <c r="E16" s="543">
        <f t="shared" si="0"/>
        <v>74620</v>
      </c>
      <c r="F16" s="543">
        <v>74620</v>
      </c>
      <c r="G16" s="543">
        <v>74620</v>
      </c>
      <c r="H16" s="543">
        <f t="shared" si="1"/>
        <v>74620</v>
      </c>
      <c r="I16" s="544"/>
      <c r="J16" s="534"/>
      <c r="K16" s="534"/>
      <c r="L16" s="534"/>
      <c r="M16" s="534"/>
      <c r="N16" s="534"/>
      <c r="O16" s="534"/>
      <c r="P16" s="534"/>
      <c r="Q16" s="534"/>
      <c r="R16" s="534"/>
    </row>
    <row r="17" spans="2:18" ht="36" customHeight="1">
      <c r="B17" s="542" t="s">
        <v>2535</v>
      </c>
      <c r="C17" s="543">
        <v>1467492940.3083224</v>
      </c>
      <c r="D17" s="543">
        <f>+D40</f>
        <v>-1136710</v>
      </c>
      <c r="E17" s="543">
        <f>C17+D17</f>
        <v>1466356230.3083224</v>
      </c>
      <c r="F17" s="543">
        <v>1466356230</v>
      </c>
      <c r="G17" s="543">
        <v>1466356230</v>
      </c>
      <c r="H17" s="543">
        <f t="shared" si="1"/>
        <v>-1136710.3083224297</v>
      </c>
      <c r="I17" s="534"/>
      <c r="J17" s="544"/>
      <c r="K17" s="534"/>
      <c r="L17" s="534"/>
      <c r="M17" s="534"/>
      <c r="N17" s="534"/>
      <c r="O17" s="534"/>
      <c r="P17" s="534"/>
      <c r="Q17" s="534"/>
      <c r="R17" s="534"/>
    </row>
    <row r="18" spans="2:18" ht="16.5">
      <c r="B18" s="542" t="s">
        <v>2536</v>
      </c>
      <c r="C18" s="543">
        <v>0</v>
      </c>
      <c r="D18" s="543">
        <v>0</v>
      </c>
      <c r="E18" s="543">
        <f t="shared" si="0"/>
        <v>0</v>
      </c>
      <c r="F18" s="543">
        <v>0</v>
      </c>
      <c r="G18" s="543">
        <v>0</v>
      </c>
      <c r="H18" s="543">
        <f t="shared" si="1"/>
        <v>0</v>
      </c>
      <c r="I18" s="534"/>
      <c r="J18" s="544"/>
      <c r="K18" s="534"/>
      <c r="L18" s="534"/>
      <c r="M18" s="534"/>
      <c r="N18" s="534"/>
      <c r="O18" s="534"/>
      <c r="P18" s="534"/>
      <c r="Q18" s="534"/>
      <c r="R18" s="534"/>
    </row>
    <row r="19" spans="2:18" ht="12" customHeight="1">
      <c r="B19" s="545" t="s">
        <v>2406</v>
      </c>
      <c r="C19" s="546">
        <f>SUM(C9:C18)</f>
        <v>1467492940.3083224</v>
      </c>
      <c r="D19" s="546">
        <f>SUM(D12:D17)</f>
        <v>24950177.510000002</v>
      </c>
      <c r="E19" s="546">
        <f>SUM(E10:E18)</f>
        <v>1492443117.8183224</v>
      </c>
      <c r="F19" s="546">
        <f>SUM(F12:F17)</f>
        <v>1492443117.51</v>
      </c>
      <c r="G19" s="546">
        <f>SUM(G12:G17)</f>
        <v>1487737858.46</v>
      </c>
      <c r="H19" s="829">
        <f>SUM(H13:H18)</f>
        <v>20244918.151677571</v>
      </c>
      <c r="I19" s="534"/>
      <c r="J19" s="534"/>
      <c r="K19" s="534"/>
      <c r="L19" s="534"/>
      <c r="M19" s="534"/>
      <c r="N19" s="534"/>
      <c r="O19" s="534"/>
      <c r="P19" s="534"/>
      <c r="Q19" s="534"/>
      <c r="R19" s="534"/>
    </row>
    <row r="20" spans="2:18" ht="12" customHeight="1">
      <c r="B20" s="831" t="s">
        <v>2537</v>
      </c>
      <c r="C20" s="832"/>
      <c r="D20" s="832"/>
      <c r="E20" s="832"/>
      <c r="F20" s="832"/>
      <c r="G20" s="833"/>
      <c r="H20" s="830"/>
      <c r="I20" s="534"/>
      <c r="J20" s="534"/>
      <c r="K20" s="534"/>
      <c r="L20" s="534"/>
      <c r="M20" s="534"/>
      <c r="N20" s="534"/>
      <c r="O20" s="534"/>
      <c r="P20" s="534"/>
      <c r="Q20" s="534"/>
      <c r="R20" s="534"/>
    </row>
    <row r="21" spans="2:18" ht="9" customHeight="1">
      <c r="B21" s="547"/>
      <c r="C21" s="548"/>
      <c r="D21" s="548"/>
      <c r="E21" s="548"/>
      <c r="F21" s="548"/>
      <c r="I21" s="534"/>
      <c r="J21" s="534"/>
      <c r="K21" s="534"/>
      <c r="L21" s="534"/>
      <c r="M21" s="534"/>
      <c r="N21" s="534"/>
      <c r="O21" s="534"/>
      <c r="P21" s="534"/>
      <c r="Q21" s="534"/>
      <c r="R21" s="534"/>
    </row>
    <row r="22" spans="2:18" ht="9" customHeight="1">
      <c r="B22" s="547"/>
      <c r="C22" s="548"/>
      <c r="D22" s="548"/>
      <c r="E22" s="548">
        <f>E15+E16</f>
        <v>21162055.050000001</v>
      </c>
      <c r="F22" s="550"/>
      <c r="I22" s="534"/>
      <c r="J22" s="534"/>
      <c r="K22" s="534"/>
      <c r="L22" s="534"/>
      <c r="M22" s="534"/>
      <c r="N22" s="534"/>
      <c r="O22" s="534"/>
      <c r="P22" s="534"/>
      <c r="Q22" s="534"/>
      <c r="R22" s="534"/>
    </row>
    <row r="23" spans="2:18" ht="16.5">
      <c r="B23" s="834" t="s">
        <v>2538</v>
      </c>
      <c r="C23" s="824" t="s">
        <v>2520</v>
      </c>
      <c r="D23" s="825"/>
      <c r="E23" s="825"/>
      <c r="F23" s="825"/>
      <c r="G23" s="825"/>
      <c r="H23" s="826" t="s">
        <v>2521</v>
      </c>
      <c r="I23" s="534"/>
      <c r="J23" s="534"/>
      <c r="K23" s="534"/>
      <c r="L23" s="534"/>
      <c r="M23" s="534"/>
      <c r="N23" s="534"/>
      <c r="O23" s="534"/>
      <c r="P23" s="534"/>
      <c r="Q23" s="534"/>
      <c r="R23" s="534"/>
    </row>
    <row r="24" spans="2:18" ht="27.75" customHeight="1">
      <c r="B24" s="823"/>
      <c r="C24" s="537" t="s">
        <v>2522</v>
      </c>
      <c r="D24" s="538" t="s">
        <v>2523</v>
      </c>
      <c r="E24" s="537" t="s">
        <v>2524</v>
      </c>
      <c r="F24" s="537" t="s">
        <v>2525</v>
      </c>
      <c r="G24" s="537" t="s">
        <v>2526</v>
      </c>
      <c r="H24" s="826"/>
      <c r="I24" s="534"/>
      <c r="J24" s="534"/>
      <c r="K24" s="534"/>
      <c r="L24" s="534"/>
      <c r="M24" s="534"/>
      <c r="N24" s="534"/>
      <c r="O24" s="534"/>
      <c r="P24" s="534"/>
      <c r="Q24" s="534"/>
      <c r="R24" s="534"/>
    </row>
    <row r="25" spans="2:18" ht="12.75" customHeight="1">
      <c r="B25" s="823"/>
      <c r="C25" s="539" t="s">
        <v>2527</v>
      </c>
      <c r="D25" s="539" t="s">
        <v>2528</v>
      </c>
      <c r="E25" s="537" t="s">
        <v>2529</v>
      </c>
      <c r="F25" s="539" t="s">
        <v>2530</v>
      </c>
      <c r="G25" s="539" t="s">
        <v>2531</v>
      </c>
      <c r="H25" s="537" t="s">
        <v>2532</v>
      </c>
      <c r="I25" s="534"/>
      <c r="J25" s="534"/>
      <c r="K25" s="534"/>
      <c r="L25" s="534"/>
      <c r="M25" s="534"/>
      <c r="N25" s="534"/>
      <c r="O25" s="534"/>
      <c r="P25" s="534"/>
      <c r="Q25" s="534"/>
      <c r="R25" s="534"/>
    </row>
    <row r="26" spans="2:18" ht="27">
      <c r="B26" s="551" t="s">
        <v>2539</v>
      </c>
      <c r="C26" s="543">
        <v>0</v>
      </c>
      <c r="D26" s="543">
        <v>0</v>
      </c>
      <c r="E26" s="543">
        <v>0</v>
      </c>
      <c r="F26" s="543">
        <v>0</v>
      </c>
      <c r="G26" s="543">
        <v>0</v>
      </c>
      <c r="H26" s="543">
        <v>0</v>
      </c>
      <c r="I26" s="534"/>
      <c r="J26" s="534"/>
      <c r="K26" s="534"/>
      <c r="L26" s="534"/>
      <c r="M26" s="534"/>
      <c r="N26" s="534"/>
      <c r="O26" s="534"/>
      <c r="P26" s="534"/>
      <c r="Q26" s="534"/>
      <c r="R26" s="534"/>
    </row>
    <row r="27" spans="2:18" ht="16.5">
      <c r="B27" s="552" t="s">
        <v>2294</v>
      </c>
      <c r="C27" s="553">
        <v>0</v>
      </c>
      <c r="D27" s="543">
        <v>0</v>
      </c>
      <c r="E27" s="543">
        <v>0</v>
      </c>
      <c r="F27" s="543">
        <v>0</v>
      </c>
      <c r="G27" s="543">
        <v>0</v>
      </c>
      <c r="H27" s="543">
        <v>0</v>
      </c>
      <c r="I27" s="534"/>
      <c r="J27" s="534"/>
      <c r="K27" s="534"/>
      <c r="L27" s="534"/>
      <c r="M27" s="534"/>
      <c r="N27" s="534"/>
      <c r="O27" s="534"/>
      <c r="P27" s="534"/>
      <c r="Q27" s="534"/>
      <c r="R27" s="534"/>
    </row>
    <row r="28" spans="2:18" ht="16.5" customHeight="1">
      <c r="B28" s="552" t="s">
        <v>2295</v>
      </c>
      <c r="C28" s="553">
        <v>0</v>
      </c>
      <c r="D28" s="543">
        <v>0</v>
      </c>
      <c r="E28" s="543">
        <v>0</v>
      </c>
      <c r="F28" s="543">
        <v>0</v>
      </c>
      <c r="G28" s="543">
        <v>0</v>
      </c>
      <c r="H28" s="543">
        <v>0</v>
      </c>
      <c r="I28" s="534"/>
      <c r="J28" s="534"/>
      <c r="K28" s="534"/>
      <c r="L28" s="534"/>
      <c r="M28" s="534"/>
      <c r="N28" s="534"/>
      <c r="O28" s="534"/>
      <c r="P28" s="534"/>
      <c r="Q28" s="534"/>
      <c r="R28" s="534"/>
    </row>
    <row r="29" spans="2:18" ht="16.5">
      <c r="B29" s="552" t="s">
        <v>2422</v>
      </c>
      <c r="C29" s="553"/>
      <c r="D29" s="543"/>
      <c r="E29" s="543">
        <v>0</v>
      </c>
      <c r="F29" s="543"/>
      <c r="G29" s="543"/>
      <c r="H29" s="543">
        <v>0</v>
      </c>
      <c r="I29" s="534"/>
      <c r="J29" s="534"/>
      <c r="K29" s="534"/>
      <c r="L29" s="534"/>
      <c r="M29" s="534"/>
      <c r="N29" s="534"/>
      <c r="O29" s="534"/>
      <c r="P29" s="534"/>
      <c r="Q29" s="534"/>
      <c r="R29" s="534"/>
    </row>
    <row r="30" spans="2:18" ht="16.5">
      <c r="B30" s="552" t="s">
        <v>2297</v>
      </c>
      <c r="C30" s="553">
        <v>0</v>
      </c>
      <c r="D30" s="543">
        <v>0</v>
      </c>
      <c r="E30" s="543">
        <v>0</v>
      </c>
      <c r="F30" s="543">
        <v>0</v>
      </c>
      <c r="G30" s="543">
        <v>0</v>
      </c>
      <c r="H30" s="543">
        <v>0</v>
      </c>
      <c r="I30" s="534"/>
      <c r="J30" s="534"/>
      <c r="K30" s="534"/>
      <c r="L30" s="534"/>
      <c r="M30" s="534"/>
      <c r="N30" s="534"/>
      <c r="O30" s="534"/>
      <c r="P30" s="534"/>
      <c r="Q30" s="534"/>
      <c r="R30" s="534"/>
    </row>
    <row r="31" spans="2:18" ht="15" customHeight="1">
      <c r="B31" s="552" t="s">
        <v>2298</v>
      </c>
      <c r="C31" s="553">
        <v>0</v>
      </c>
      <c r="D31" s="543">
        <v>0</v>
      </c>
      <c r="E31" s="543">
        <v>0</v>
      </c>
      <c r="F31" s="543">
        <v>0</v>
      </c>
      <c r="G31" s="543">
        <v>0</v>
      </c>
      <c r="H31" s="543">
        <v>0</v>
      </c>
      <c r="I31" s="534"/>
      <c r="J31" s="534"/>
      <c r="K31" s="534"/>
      <c r="L31" s="534"/>
      <c r="M31" s="534"/>
      <c r="N31" s="534"/>
      <c r="O31" s="534"/>
      <c r="P31" s="534"/>
      <c r="Q31" s="534"/>
      <c r="R31" s="534"/>
    </row>
    <row r="32" spans="2:18" ht="15" customHeight="1">
      <c r="B32" s="552" t="s">
        <v>2299</v>
      </c>
      <c r="C32" s="553">
        <v>0</v>
      </c>
      <c r="D32" s="543">
        <v>0</v>
      </c>
      <c r="E32" s="543">
        <v>0</v>
      </c>
      <c r="F32" s="543">
        <v>0</v>
      </c>
      <c r="G32" s="543">
        <v>0</v>
      </c>
      <c r="H32" s="543">
        <v>0</v>
      </c>
      <c r="I32" s="534"/>
      <c r="J32" s="534"/>
      <c r="K32" s="534"/>
      <c r="L32" s="534"/>
      <c r="M32" s="534"/>
      <c r="N32" s="534"/>
      <c r="O32" s="534"/>
      <c r="P32" s="534"/>
      <c r="Q32" s="534"/>
      <c r="R32" s="534"/>
    </row>
    <row r="33" spans="2:18" ht="37.5" customHeight="1">
      <c r="B33" s="552" t="s">
        <v>2302</v>
      </c>
      <c r="C33" s="553">
        <v>0</v>
      </c>
      <c r="D33" s="543">
        <v>0</v>
      </c>
      <c r="E33" s="543">
        <v>0</v>
      </c>
      <c r="F33" s="543">
        <v>0</v>
      </c>
      <c r="G33" s="543">
        <v>0</v>
      </c>
      <c r="H33" s="543">
        <v>0</v>
      </c>
      <c r="I33" s="534"/>
      <c r="J33" s="534"/>
      <c r="K33" s="534"/>
      <c r="L33" s="534"/>
      <c r="M33" s="534"/>
      <c r="N33" s="534"/>
      <c r="O33" s="534"/>
      <c r="P33" s="534"/>
      <c r="Q33" s="534"/>
      <c r="R33" s="534"/>
    </row>
    <row r="34" spans="2:18" ht="21.75" customHeight="1">
      <c r="B34" s="552" t="s">
        <v>2303</v>
      </c>
      <c r="C34" s="553">
        <v>0</v>
      </c>
      <c r="D34" s="543">
        <v>0</v>
      </c>
      <c r="E34" s="543">
        <v>0</v>
      </c>
      <c r="F34" s="543">
        <v>0</v>
      </c>
      <c r="G34" s="543">
        <v>0</v>
      </c>
      <c r="H34" s="543">
        <v>0</v>
      </c>
      <c r="I34" s="534"/>
      <c r="J34" s="534"/>
      <c r="K34" s="534"/>
      <c r="L34" s="534"/>
      <c r="M34" s="534"/>
      <c r="N34" s="534"/>
      <c r="O34" s="534"/>
      <c r="P34" s="534"/>
      <c r="Q34" s="534"/>
      <c r="R34" s="534"/>
    </row>
    <row r="35" spans="2:18" ht="16.5">
      <c r="B35" s="554"/>
      <c r="C35" s="553">
        <v>0</v>
      </c>
      <c r="D35" s="543">
        <v>0</v>
      </c>
      <c r="E35" s="543">
        <v>0</v>
      </c>
      <c r="F35" s="543">
        <v>0</v>
      </c>
      <c r="G35" s="543">
        <v>0</v>
      </c>
      <c r="H35" s="543">
        <v>0</v>
      </c>
      <c r="I35" s="534"/>
      <c r="J35" s="534"/>
      <c r="K35" s="534"/>
      <c r="L35" s="534"/>
      <c r="M35" s="534"/>
      <c r="N35" s="534"/>
      <c r="O35" s="534"/>
      <c r="P35" s="534"/>
      <c r="Q35" s="534"/>
      <c r="R35" s="534"/>
    </row>
    <row r="36" spans="2:18" ht="51.6" customHeight="1">
      <c r="B36" s="551" t="s">
        <v>2540</v>
      </c>
      <c r="C36" s="555">
        <f>SUM(C37:C40)</f>
        <v>1467492940.3083224</v>
      </c>
      <c r="D36" s="555">
        <f>SUM(D37:D40)</f>
        <v>24950177.510000002</v>
      </c>
      <c r="E36" s="555">
        <f>C36+D36</f>
        <v>1492443117.8183224</v>
      </c>
      <c r="F36" s="555">
        <f>SUM(F37:F40)</f>
        <v>1493579827.8183224</v>
      </c>
      <c r="G36" s="555">
        <f>SUM(G37:G40)</f>
        <v>1487737858.46</v>
      </c>
      <c r="H36" s="555">
        <f>G36-C36</f>
        <v>20244918.151677608</v>
      </c>
      <c r="I36" s="534"/>
      <c r="J36" s="534"/>
      <c r="K36" s="534"/>
      <c r="L36" s="534"/>
      <c r="M36" s="534"/>
      <c r="N36" s="534"/>
      <c r="O36" s="534"/>
      <c r="P36" s="534"/>
      <c r="Q36" s="534"/>
      <c r="R36" s="534"/>
    </row>
    <row r="37" spans="2:18" ht="16.5" customHeight="1">
      <c r="B37" s="552" t="s">
        <v>2295</v>
      </c>
      <c r="C37" s="553">
        <v>0</v>
      </c>
      <c r="D37" s="543">
        <v>0</v>
      </c>
      <c r="E37" s="543">
        <v>0</v>
      </c>
      <c r="F37" s="543">
        <v>0</v>
      </c>
      <c r="G37" s="543">
        <v>0</v>
      </c>
      <c r="H37" s="543">
        <f t="shared" ref="H37" si="2">G37-C37</f>
        <v>0</v>
      </c>
      <c r="I37" s="534"/>
      <c r="J37" s="534"/>
      <c r="K37" s="534"/>
      <c r="L37" s="534"/>
      <c r="M37" s="534"/>
      <c r="N37" s="534"/>
      <c r="O37" s="534"/>
      <c r="P37" s="534"/>
      <c r="Q37" s="534"/>
      <c r="R37" s="534"/>
    </row>
    <row r="38" spans="2:18" ht="16.5" customHeight="1">
      <c r="B38" s="552" t="s">
        <v>2298</v>
      </c>
      <c r="C38" s="553"/>
      <c r="D38" s="543">
        <v>4924832.46</v>
      </c>
      <c r="E38" s="543">
        <f>C38+D38</f>
        <v>4924832.46</v>
      </c>
      <c r="F38" s="543">
        <f>+E38</f>
        <v>4924832.46</v>
      </c>
      <c r="G38" s="543">
        <f>+F38</f>
        <v>4924832.46</v>
      </c>
      <c r="H38" s="543">
        <f>G38-C38</f>
        <v>4924832.46</v>
      </c>
      <c r="I38" s="544"/>
      <c r="J38" s="534"/>
      <c r="K38" s="534"/>
      <c r="L38" s="534"/>
      <c r="M38" s="534"/>
      <c r="N38" s="534"/>
      <c r="O38" s="534"/>
      <c r="P38" s="534"/>
      <c r="Q38" s="534"/>
      <c r="R38" s="534"/>
    </row>
    <row r="39" spans="2:18" ht="23.25" customHeight="1">
      <c r="B39" s="552" t="s">
        <v>2533</v>
      </c>
      <c r="C39" s="553">
        <v>0</v>
      </c>
      <c r="D39" s="543">
        <v>21162055.050000001</v>
      </c>
      <c r="E39" s="543">
        <f t="shared" ref="E39:E44" si="3">C39+D39</f>
        <v>21162055.050000001</v>
      </c>
      <c r="F39" s="543">
        <v>21162055.050000001</v>
      </c>
      <c r="G39" s="543">
        <f>16456796</f>
        <v>16456796</v>
      </c>
      <c r="H39" s="543">
        <f t="shared" ref="H39:H42" si="4">G39-C39</f>
        <v>16456796</v>
      </c>
      <c r="I39" s="544"/>
      <c r="J39" s="544"/>
      <c r="K39" s="534"/>
      <c r="L39" s="534"/>
      <c r="M39" s="534"/>
      <c r="N39" s="534"/>
      <c r="O39" s="534"/>
      <c r="P39" s="534"/>
      <c r="Q39" s="534"/>
      <c r="R39" s="534"/>
    </row>
    <row r="40" spans="2:18" ht="39.75" customHeight="1">
      <c r="B40" s="552" t="s">
        <v>2541</v>
      </c>
      <c r="C40" s="543">
        <v>1467492940.3083224</v>
      </c>
      <c r="D40" s="553">
        <f>-1136700-10</f>
        <v>-1136710</v>
      </c>
      <c r="E40" s="543">
        <f t="shared" si="3"/>
        <v>1466356230.3083224</v>
      </c>
      <c r="F40" s="543">
        <v>1467492940.3083224</v>
      </c>
      <c r="G40" s="543">
        <v>1466356230</v>
      </c>
      <c r="H40" s="543">
        <f t="shared" si="4"/>
        <v>-1136710.3083224297</v>
      </c>
      <c r="I40" s="556"/>
      <c r="J40" s="556"/>
      <c r="K40" s="557"/>
      <c r="L40" s="557"/>
      <c r="M40" s="557"/>
      <c r="N40" s="557"/>
      <c r="O40" s="557"/>
      <c r="P40" s="557"/>
      <c r="Q40" s="557"/>
      <c r="R40" s="557"/>
    </row>
    <row r="41" spans="2:18" ht="16.5">
      <c r="B41" s="542"/>
      <c r="C41" s="553"/>
      <c r="D41" s="553"/>
      <c r="E41" s="543">
        <f t="shared" si="3"/>
        <v>0</v>
      </c>
      <c r="F41" s="558"/>
      <c r="G41" s="543"/>
      <c r="H41" s="543">
        <f t="shared" si="4"/>
        <v>0</v>
      </c>
      <c r="I41" s="556"/>
      <c r="J41" s="556"/>
      <c r="K41" s="557"/>
      <c r="L41" s="557"/>
      <c r="M41" s="557"/>
      <c r="N41" s="557"/>
      <c r="O41" s="557"/>
      <c r="P41" s="557"/>
      <c r="Q41" s="557"/>
      <c r="R41" s="557"/>
    </row>
    <row r="42" spans="2:18" ht="23.25" customHeight="1">
      <c r="B42" s="551" t="s">
        <v>2536</v>
      </c>
      <c r="C42" s="553">
        <v>0</v>
      </c>
      <c r="D42" s="553">
        <v>0</v>
      </c>
      <c r="E42" s="543">
        <f t="shared" si="3"/>
        <v>0</v>
      </c>
      <c r="F42" s="553">
        <v>0</v>
      </c>
      <c r="G42" s="553">
        <v>0</v>
      </c>
      <c r="H42" s="543">
        <f t="shared" si="4"/>
        <v>0</v>
      </c>
      <c r="I42" s="534"/>
      <c r="J42" s="534"/>
      <c r="K42" s="534"/>
      <c r="L42" s="534"/>
      <c r="M42" s="534"/>
      <c r="N42" s="534"/>
      <c r="O42" s="534"/>
      <c r="P42" s="534"/>
      <c r="Q42" s="534"/>
      <c r="R42" s="534"/>
    </row>
    <row r="43" spans="2:18" ht="16.5">
      <c r="B43" s="552" t="s">
        <v>2536</v>
      </c>
      <c r="C43" s="553"/>
      <c r="D43" s="553"/>
      <c r="E43" s="543">
        <f t="shared" si="3"/>
        <v>0</v>
      </c>
      <c r="F43" s="558"/>
      <c r="G43" s="543"/>
      <c r="H43" s="543"/>
      <c r="I43" s="557"/>
      <c r="J43" s="556"/>
      <c r="K43" s="557"/>
      <c r="L43" s="557"/>
      <c r="M43" s="557"/>
      <c r="N43" s="557"/>
      <c r="O43" s="557"/>
      <c r="P43" s="557"/>
      <c r="Q43" s="557"/>
      <c r="R43" s="557"/>
    </row>
    <row r="44" spans="2:18" ht="16.5">
      <c r="B44" s="542"/>
      <c r="C44" s="553"/>
      <c r="D44" s="543"/>
      <c r="E44" s="543">
        <f t="shared" si="3"/>
        <v>0</v>
      </c>
      <c r="F44" s="543"/>
      <c r="G44" s="543"/>
      <c r="H44" s="543"/>
      <c r="I44" s="534"/>
      <c r="J44" s="559"/>
      <c r="K44" s="534"/>
      <c r="L44" s="534"/>
      <c r="M44" s="534"/>
      <c r="N44" s="534"/>
      <c r="O44" s="534"/>
      <c r="P44" s="534"/>
      <c r="Q44" s="534"/>
      <c r="R44" s="534"/>
    </row>
    <row r="45" spans="2:18" ht="16.5">
      <c r="B45" s="560" t="s">
        <v>9853</v>
      </c>
      <c r="C45" s="561">
        <f>C36+C26+C42</f>
        <v>1467492940.3083224</v>
      </c>
      <c r="D45" s="561">
        <f t="shared" ref="D45:G45" si="5">D36+D26+D42</f>
        <v>24950177.510000002</v>
      </c>
      <c r="E45" s="561">
        <f t="shared" si="5"/>
        <v>1492443117.8183224</v>
      </c>
      <c r="F45" s="561">
        <f t="shared" si="5"/>
        <v>1493579827.8183224</v>
      </c>
      <c r="G45" s="561">
        <f t="shared" si="5"/>
        <v>1487737858.46</v>
      </c>
      <c r="H45" s="835">
        <f>H26+H36+H42</f>
        <v>20244918.151677608</v>
      </c>
      <c r="I45" s="534"/>
      <c r="J45" s="534"/>
      <c r="K45" s="534"/>
      <c r="L45" s="534"/>
      <c r="M45" s="534"/>
      <c r="N45" s="534"/>
      <c r="O45" s="534"/>
      <c r="P45" s="534"/>
      <c r="Q45" s="534"/>
      <c r="R45" s="534"/>
    </row>
    <row r="46" spans="2:18" ht="15" customHeight="1">
      <c r="B46" s="837" t="s">
        <v>9854</v>
      </c>
      <c r="C46" s="838"/>
      <c r="D46" s="838"/>
      <c r="E46" s="838"/>
      <c r="F46" s="838"/>
      <c r="G46" s="839"/>
      <c r="H46" s="836"/>
      <c r="I46" s="534"/>
      <c r="J46" s="534"/>
      <c r="K46" s="534"/>
      <c r="L46" s="534"/>
      <c r="M46" s="534"/>
      <c r="N46" s="534"/>
      <c r="O46" s="534"/>
      <c r="P46" s="534"/>
      <c r="Q46" s="534"/>
      <c r="R46" s="534"/>
    </row>
    <row r="47" spans="2:18" ht="9" customHeight="1">
      <c r="B47" s="534"/>
      <c r="C47" s="544"/>
      <c r="D47" s="544"/>
      <c r="E47" s="544"/>
      <c r="F47" s="544"/>
      <c r="G47" s="544"/>
      <c r="H47" s="544"/>
      <c r="I47" s="534"/>
      <c r="J47" s="534"/>
      <c r="K47" s="534"/>
      <c r="L47" s="534"/>
      <c r="M47" s="534"/>
      <c r="N47" s="534"/>
      <c r="O47" s="534"/>
      <c r="P47" s="534"/>
      <c r="Q47" s="534"/>
      <c r="R47" s="534"/>
    </row>
    <row r="48" spans="2:18" ht="10.5" customHeight="1">
      <c r="B48" s="827" t="s">
        <v>2453</v>
      </c>
      <c r="C48" s="828"/>
      <c r="D48" s="828"/>
      <c r="E48" s="828"/>
      <c r="F48" s="828"/>
      <c r="G48" s="828"/>
      <c r="H48" s="828"/>
      <c r="I48" s="562"/>
      <c r="J48" s="562"/>
      <c r="K48" s="562"/>
      <c r="L48" s="562"/>
      <c r="M48" s="562"/>
      <c r="N48" s="562"/>
      <c r="O48" s="562"/>
      <c r="P48" s="562"/>
      <c r="Q48" s="562"/>
      <c r="R48" s="562"/>
    </row>
    <row r="49" spans="2:18" ht="9" customHeight="1">
      <c r="B49" s="534"/>
      <c r="C49" s="544"/>
      <c r="D49" s="544"/>
      <c r="E49" s="544"/>
      <c r="F49" s="544"/>
      <c r="G49" s="544"/>
      <c r="H49" s="544"/>
      <c r="I49" s="534"/>
      <c r="J49" s="534"/>
      <c r="K49" s="534"/>
      <c r="L49" s="534"/>
      <c r="M49" s="534"/>
      <c r="N49" s="534"/>
      <c r="O49" s="534"/>
      <c r="P49" s="534"/>
      <c r="Q49" s="534"/>
      <c r="R49" s="534"/>
    </row>
    <row r="50" spans="2:18" ht="9" customHeight="1">
      <c r="B50" s="534"/>
      <c r="C50" s="544"/>
      <c r="D50" s="544"/>
      <c r="E50" s="544"/>
      <c r="F50" s="544"/>
      <c r="G50" s="544"/>
      <c r="H50" s="544"/>
      <c r="I50" s="534"/>
      <c r="J50" s="534"/>
      <c r="K50" s="534"/>
      <c r="L50" s="534"/>
      <c r="M50" s="534"/>
      <c r="N50" s="534"/>
      <c r="O50" s="534"/>
      <c r="P50" s="534"/>
      <c r="Q50" s="534"/>
      <c r="R50" s="534"/>
    </row>
    <row r="51" spans="2:18" ht="9" customHeight="1">
      <c r="B51" s="534"/>
      <c r="C51" s="544"/>
      <c r="D51" s="544"/>
      <c r="E51" s="544"/>
      <c r="F51" s="544"/>
      <c r="G51" s="544"/>
      <c r="H51" s="544"/>
      <c r="I51" s="534"/>
      <c r="J51" s="534"/>
      <c r="K51" s="534"/>
      <c r="L51" s="534"/>
      <c r="M51" s="534"/>
      <c r="N51" s="534"/>
      <c r="O51" s="534"/>
      <c r="P51" s="534"/>
      <c r="Q51" s="534"/>
      <c r="R51" s="534"/>
    </row>
    <row r="52" spans="2:18" ht="9" customHeight="1">
      <c r="B52" s="534"/>
      <c r="C52" s="544"/>
      <c r="D52" s="544"/>
      <c r="E52" s="544"/>
      <c r="F52" s="544"/>
      <c r="G52" s="544"/>
      <c r="H52" s="544"/>
      <c r="I52" s="534"/>
      <c r="J52" s="534"/>
      <c r="K52" s="534"/>
      <c r="L52" s="534"/>
      <c r="M52" s="534"/>
      <c r="N52" s="534"/>
      <c r="O52" s="534"/>
      <c r="P52" s="534"/>
      <c r="Q52" s="534"/>
      <c r="R52" s="534"/>
    </row>
    <row r="53" spans="2:18" ht="9" customHeight="1">
      <c r="B53" s="534"/>
      <c r="C53" s="544"/>
      <c r="D53" s="544"/>
      <c r="E53" s="544"/>
      <c r="F53" s="544"/>
      <c r="G53" s="544"/>
      <c r="H53" s="544"/>
      <c r="I53" s="534"/>
      <c r="J53" s="534"/>
      <c r="K53" s="534"/>
      <c r="L53" s="534"/>
      <c r="M53" s="534"/>
      <c r="N53" s="534"/>
      <c r="O53" s="534"/>
      <c r="P53" s="534"/>
      <c r="Q53" s="534"/>
      <c r="R53" s="534"/>
    </row>
    <row r="54" spans="2:18" ht="9" customHeight="1">
      <c r="B54" s="534"/>
      <c r="C54" s="544"/>
      <c r="D54" s="544"/>
      <c r="E54" s="544"/>
      <c r="F54" s="544"/>
      <c r="G54" s="544"/>
      <c r="H54" s="544"/>
      <c r="I54" s="534"/>
      <c r="J54" s="534"/>
      <c r="K54" s="534"/>
      <c r="L54" s="534"/>
      <c r="M54" s="534"/>
      <c r="N54" s="534"/>
      <c r="O54" s="534"/>
      <c r="P54" s="534"/>
      <c r="Q54" s="534"/>
      <c r="R54" s="534"/>
    </row>
    <row r="55" spans="2:18" ht="9" customHeight="1">
      <c r="B55" s="534"/>
      <c r="C55" s="544"/>
      <c r="D55" s="544"/>
      <c r="E55" s="544"/>
      <c r="F55" s="544"/>
      <c r="G55" s="544"/>
      <c r="H55" s="544"/>
      <c r="I55" s="534"/>
      <c r="J55" s="534"/>
      <c r="K55" s="534"/>
      <c r="L55" s="534"/>
      <c r="M55" s="534"/>
      <c r="N55" s="534"/>
      <c r="O55" s="534"/>
      <c r="P55" s="534"/>
      <c r="Q55" s="534"/>
      <c r="R55" s="534"/>
    </row>
    <row r="56" spans="2:18" ht="9" customHeight="1">
      <c r="B56" s="534"/>
      <c r="C56" s="544"/>
      <c r="D56" s="544"/>
      <c r="E56" s="544"/>
      <c r="F56" s="544"/>
      <c r="G56" s="544"/>
      <c r="H56" s="544"/>
      <c r="I56" s="534"/>
      <c r="J56" s="534"/>
      <c r="K56" s="534"/>
      <c r="L56" s="534"/>
      <c r="M56" s="534"/>
      <c r="N56" s="534"/>
      <c r="O56" s="534"/>
      <c r="P56" s="534"/>
      <c r="Q56" s="534"/>
      <c r="R56" s="534"/>
    </row>
    <row r="57" spans="2:18" ht="9" customHeight="1">
      <c r="B57" s="534"/>
      <c r="C57" s="544"/>
      <c r="D57" s="544"/>
      <c r="E57" s="544"/>
      <c r="F57" s="544"/>
      <c r="G57" s="544"/>
      <c r="H57" s="544"/>
      <c r="I57" s="534"/>
      <c r="J57" s="534"/>
      <c r="K57" s="534"/>
      <c r="L57" s="534"/>
      <c r="M57" s="534"/>
      <c r="N57" s="534"/>
      <c r="O57" s="534"/>
      <c r="P57" s="534"/>
      <c r="Q57" s="534"/>
      <c r="R57" s="534"/>
    </row>
    <row r="58" spans="2:18" ht="9" customHeight="1">
      <c r="B58" s="534"/>
      <c r="C58" s="544"/>
      <c r="D58" s="544"/>
      <c r="E58" s="544"/>
      <c r="F58" s="544"/>
      <c r="G58" s="544"/>
      <c r="H58" s="544"/>
      <c r="I58" s="534"/>
      <c r="J58" s="534"/>
      <c r="K58" s="534"/>
      <c r="L58" s="534"/>
      <c r="M58" s="534"/>
      <c r="N58" s="534"/>
      <c r="O58" s="534"/>
      <c r="P58" s="534"/>
      <c r="Q58" s="534"/>
      <c r="R58" s="534"/>
    </row>
    <row r="59" spans="2:18" ht="9" customHeight="1">
      <c r="B59" s="534"/>
      <c r="C59" s="544"/>
      <c r="D59" s="544"/>
      <c r="E59" s="544"/>
      <c r="F59" s="544"/>
      <c r="G59" s="544"/>
      <c r="H59" s="544"/>
      <c r="I59" s="534"/>
      <c r="J59" s="534"/>
      <c r="K59" s="534"/>
      <c r="L59" s="534"/>
      <c r="M59" s="534"/>
      <c r="N59" s="534"/>
      <c r="O59" s="534"/>
      <c r="P59" s="534"/>
      <c r="Q59" s="534"/>
      <c r="R59" s="534"/>
    </row>
    <row r="60" spans="2:18" ht="9" customHeight="1">
      <c r="B60" s="534"/>
      <c r="C60" s="544"/>
      <c r="D60" s="544"/>
      <c r="E60" s="544"/>
      <c r="F60" s="544"/>
      <c r="G60" s="544"/>
      <c r="H60" s="544"/>
      <c r="I60" s="534"/>
      <c r="J60" s="534"/>
      <c r="K60" s="534"/>
      <c r="L60" s="534"/>
      <c r="M60" s="534"/>
      <c r="N60" s="534"/>
      <c r="O60" s="534"/>
      <c r="P60" s="534"/>
      <c r="Q60" s="534"/>
      <c r="R60" s="534"/>
    </row>
    <row r="61" spans="2:18" ht="9" customHeight="1">
      <c r="B61" s="534"/>
      <c r="C61" s="544"/>
      <c r="D61" s="544"/>
      <c r="E61" s="544"/>
      <c r="F61" s="544"/>
      <c r="G61" s="544"/>
      <c r="H61" s="544"/>
      <c r="I61" s="534"/>
      <c r="J61" s="534"/>
      <c r="K61" s="534"/>
      <c r="L61" s="534"/>
      <c r="M61" s="534"/>
      <c r="N61" s="534"/>
      <c r="O61" s="534"/>
      <c r="P61" s="534"/>
      <c r="Q61" s="534"/>
      <c r="R61" s="534"/>
    </row>
    <row r="62" spans="2:18" ht="9" customHeight="1">
      <c r="B62" s="534"/>
      <c r="C62" s="544"/>
      <c r="D62" s="544"/>
      <c r="E62" s="544"/>
      <c r="F62" s="544"/>
      <c r="G62" s="544"/>
      <c r="H62" s="544"/>
      <c r="I62" s="534"/>
      <c r="J62" s="534"/>
      <c r="K62" s="534"/>
      <c r="L62" s="534"/>
      <c r="M62" s="534"/>
      <c r="N62" s="534"/>
      <c r="O62" s="534"/>
      <c r="P62" s="534"/>
      <c r="Q62" s="534"/>
      <c r="R62" s="534"/>
    </row>
    <row r="63" spans="2:18" ht="9" customHeight="1">
      <c r="B63" s="534"/>
      <c r="C63" s="544"/>
      <c r="D63" s="544"/>
      <c r="E63" s="544"/>
      <c r="F63" s="544"/>
      <c r="G63" s="544"/>
      <c r="H63" s="544"/>
      <c r="I63" s="534"/>
      <c r="J63" s="534"/>
      <c r="K63" s="534"/>
      <c r="L63" s="534"/>
      <c r="M63" s="534"/>
      <c r="N63" s="534"/>
      <c r="O63" s="534"/>
      <c r="P63" s="534"/>
      <c r="Q63" s="534"/>
      <c r="R63" s="534"/>
    </row>
    <row r="64" spans="2:18" ht="9" customHeight="1">
      <c r="B64" s="534"/>
      <c r="C64" s="544"/>
      <c r="D64" s="544"/>
      <c r="E64" s="544"/>
      <c r="F64" s="544"/>
      <c r="G64" s="544"/>
      <c r="H64" s="544"/>
      <c r="I64" s="534"/>
      <c r="J64" s="534"/>
      <c r="K64" s="534"/>
      <c r="L64" s="534"/>
      <c r="M64" s="534"/>
      <c r="N64" s="534"/>
      <c r="O64" s="534"/>
      <c r="P64" s="534"/>
      <c r="Q64" s="534"/>
      <c r="R64" s="534"/>
    </row>
    <row r="65" spans="2:18" ht="9" customHeight="1">
      <c r="B65" s="534"/>
      <c r="C65" s="544"/>
      <c r="D65" s="544"/>
      <c r="E65" s="544"/>
      <c r="F65" s="544"/>
      <c r="G65" s="544"/>
      <c r="H65" s="544"/>
      <c r="I65" s="534"/>
      <c r="J65" s="534"/>
      <c r="K65" s="534"/>
      <c r="L65" s="534"/>
      <c r="M65" s="534"/>
      <c r="N65" s="534"/>
      <c r="O65" s="534"/>
      <c r="P65" s="534"/>
      <c r="Q65" s="534"/>
      <c r="R65" s="534"/>
    </row>
    <row r="66" spans="2:18" ht="9" customHeight="1">
      <c r="B66" s="534"/>
      <c r="C66" s="544"/>
      <c r="D66" s="544"/>
      <c r="E66" s="544"/>
      <c r="F66" s="544"/>
      <c r="G66" s="544"/>
      <c r="H66" s="544"/>
      <c r="I66" s="534"/>
      <c r="J66" s="534"/>
      <c r="K66" s="534"/>
      <c r="L66" s="534"/>
      <c r="M66" s="534"/>
      <c r="N66" s="534"/>
      <c r="O66" s="534"/>
      <c r="P66" s="534"/>
      <c r="Q66" s="534"/>
      <c r="R66" s="534"/>
    </row>
    <row r="67" spans="2:18" ht="9" customHeight="1">
      <c r="B67" s="534"/>
      <c r="C67" s="544"/>
      <c r="D67" s="544"/>
      <c r="E67" s="544"/>
      <c r="F67" s="544"/>
      <c r="G67" s="544"/>
      <c r="H67" s="544"/>
      <c r="I67" s="534"/>
      <c r="J67" s="534"/>
      <c r="K67" s="534"/>
      <c r="L67" s="534"/>
      <c r="M67" s="534"/>
      <c r="N67" s="534"/>
      <c r="O67" s="534"/>
      <c r="P67" s="534"/>
      <c r="Q67" s="534"/>
      <c r="R67" s="534"/>
    </row>
    <row r="68" spans="2:18" ht="9" customHeight="1">
      <c r="B68" s="534"/>
      <c r="C68" s="544"/>
      <c r="D68" s="544"/>
      <c r="E68" s="544"/>
      <c r="F68" s="544"/>
      <c r="G68" s="544"/>
      <c r="H68" s="544"/>
      <c r="I68" s="534"/>
      <c r="J68" s="534"/>
      <c r="K68" s="534"/>
      <c r="L68" s="534"/>
      <c r="M68" s="534"/>
      <c r="N68" s="534"/>
      <c r="O68" s="534"/>
      <c r="P68" s="534"/>
      <c r="Q68" s="534"/>
      <c r="R68" s="534"/>
    </row>
    <row r="69" spans="2:18" ht="9" customHeight="1">
      <c r="B69" s="534"/>
      <c r="C69" s="544"/>
      <c r="D69" s="544"/>
      <c r="E69" s="544"/>
      <c r="F69" s="544"/>
      <c r="G69" s="544"/>
      <c r="H69" s="544"/>
      <c r="I69" s="534"/>
      <c r="J69" s="534"/>
      <c r="K69" s="534"/>
      <c r="L69" s="534"/>
      <c r="M69" s="534"/>
      <c r="N69" s="534"/>
      <c r="O69" s="534"/>
      <c r="P69" s="534"/>
      <c r="Q69" s="534"/>
      <c r="R69" s="534"/>
    </row>
    <row r="70" spans="2:18" ht="9" customHeight="1">
      <c r="B70" s="534"/>
      <c r="C70" s="544"/>
      <c r="D70" s="544"/>
      <c r="E70" s="544"/>
      <c r="F70" s="544"/>
      <c r="G70" s="544"/>
      <c r="H70" s="544"/>
      <c r="I70" s="534"/>
      <c r="J70" s="534"/>
      <c r="K70" s="534"/>
      <c r="L70" s="534"/>
      <c r="M70" s="534"/>
      <c r="N70" s="534"/>
      <c r="O70" s="534"/>
      <c r="P70" s="534"/>
      <c r="Q70" s="534"/>
      <c r="R70" s="534"/>
    </row>
    <row r="71" spans="2:18" ht="9" customHeight="1">
      <c r="B71" s="534"/>
      <c r="C71" s="544"/>
      <c r="D71" s="544"/>
      <c r="E71" s="544"/>
      <c r="F71" s="544"/>
      <c r="G71" s="544"/>
      <c r="H71" s="544"/>
      <c r="I71" s="534"/>
      <c r="J71" s="534"/>
      <c r="K71" s="534"/>
      <c r="L71" s="534"/>
      <c r="M71" s="534"/>
      <c r="N71" s="534"/>
      <c r="O71" s="534"/>
      <c r="P71" s="534"/>
      <c r="Q71" s="534"/>
      <c r="R71" s="534"/>
    </row>
    <row r="72" spans="2:18" ht="9" customHeight="1">
      <c r="B72" s="534"/>
      <c r="C72" s="544"/>
      <c r="D72" s="544"/>
      <c r="E72" s="544"/>
      <c r="F72" s="544"/>
      <c r="G72" s="544"/>
      <c r="H72" s="544"/>
      <c r="I72" s="534"/>
      <c r="J72" s="534"/>
      <c r="K72" s="534"/>
      <c r="L72" s="534"/>
      <c r="M72" s="534"/>
      <c r="N72" s="534"/>
      <c r="O72" s="534"/>
      <c r="P72" s="534"/>
      <c r="Q72" s="534"/>
      <c r="R72" s="534"/>
    </row>
    <row r="73" spans="2:18" ht="9" customHeight="1">
      <c r="B73" s="534"/>
      <c r="C73" s="544"/>
      <c r="D73" s="544"/>
      <c r="E73" s="544"/>
      <c r="F73" s="544"/>
      <c r="G73" s="544"/>
      <c r="H73" s="544"/>
      <c r="I73" s="534"/>
      <c r="J73" s="534"/>
      <c r="K73" s="534"/>
      <c r="L73" s="534"/>
      <c r="M73" s="534"/>
      <c r="N73" s="534"/>
      <c r="O73" s="534"/>
      <c r="P73" s="534"/>
      <c r="Q73" s="534"/>
      <c r="R73" s="534"/>
    </row>
    <row r="74" spans="2:18" ht="9" customHeight="1">
      <c r="B74" s="534"/>
      <c r="C74" s="544"/>
      <c r="D74" s="544"/>
      <c r="E74" s="544"/>
      <c r="F74" s="544"/>
      <c r="G74" s="544"/>
      <c r="H74" s="544"/>
      <c r="I74" s="534"/>
      <c r="J74" s="534"/>
      <c r="K74" s="534"/>
      <c r="L74" s="534"/>
      <c r="M74" s="534"/>
      <c r="N74" s="534"/>
      <c r="O74" s="534"/>
      <c r="P74" s="534"/>
      <c r="Q74" s="534"/>
      <c r="R74" s="534"/>
    </row>
    <row r="75" spans="2:18" ht="9" customHeight="1">
      <c r="B75" s="534"/>
      <c r="C75" s="544"/>
      <c r="D75" s="544"/>
      <c r="E75" s="544"/>
      <c r="F75" s="544"/>
      <c r="G75" s="544"/>
      <c r="H75" s="544"/>
      <c r="I75" s="534"/>
      <c r="J75" s="534"/>
      <c r="K75" s="534"/>
      <c r="L75" s="534"/>
      <c r="M75" s="534"/>
      <c r="N75" s="534"/>
      <c r="O75" s="534"/>
      <c r="P75" s="534"/>
      <c r="Q75" s="534"/>
      <c r="R75" s="534"/>
    </row>
    <row r="76" spans="2:18" ht="9" customHeight="1">
      <c r="B76" s="534"/>
      <c r="C76" s="544"/>
      <c r="D76" s="544"/>
      <c r="E76" s="544"/>
      <c r="F76" s="544"/>
      <c r="G76" s="544"/>
      <c r="H76" s="544"/>
      <c r="I76" s="534"/>
      <c r="J76" s="534"/>
      <c r="K76" s="534"/>
      <c r="L76" s="534"/>
      <c r="M76" s="534"/>
      <c r="N76" s="534"/>
      <c r="O76" s="534"/>
      <c r="P76" s="534"/>
      <c r="Q76" s="534"/>
      <c r="R76" s="534"/>
    </row>
    <row r="77" spans="2:18" ht="9" customHeight="1">
      <c r="B77" s="534"/>
      <c r="C77" s="544"/>
      <c r="D77" s="544"/>
      <c r="E77" s="544"/>
      <c r="F77" s="544"/>
      <c r="G77" s="544"/>
      <c r="H77" s="544"/>
      <c r="I77" s="534"/>
      <c r="J77" s="534"/>
      <c r="K77" s="534"/>
      <c r="L77" s="534"/>
      <c r="M77" s="534"/>
      <c r="N77" s="534"/>
      <c r="O77" s="534"/>
      <c r="P77" s="534"/>
      <c r="Q77" s="534"/>
      <c r="R77" s="534"/>
    </row>
    <row r="78" spans="2:18" ht="9" customHeight="1">
      <c r="B78" s="534"/>
      <c r="C78" s="544"/>
      <c r="D78" s="544"/>
      <c r="E78" s="544"/>
      <c r="F78" s="544"/>
      <c r="G78" s="544"/>
      <c r="H78" s="544"/>
      <c r="I78" s="534"/>
      <c r="J78" s="534"/>
      <c r="K78" s="534"/>
      <c r="L78" s="534"/>
      <c r="M78" s="534"/>
      <c r="N78" s="534"/>
      <c r="O78" s="534"/>
      <c r="P78" s="534"/>
      <c r="Q78" s="534"/>
      <c r="R78" s="534"/>
    </row>
    <row r="79" spans="2:18" ht="9" customHeight="1">
      <c r="B79" s="534"/>
      <c r="C79" s="544"/>
      <c r="D79" s="544"/>
      <c r="E79" s="544"/>
      <c r="F79" s="544"/>
      <c r="G79" s="544"/>
      <c r="H79" s="544"/>
      <c r="I79" s="534"/>
      <c r="J79" s="534"/>
      <c r="K79" s="534"/>
      <c r="L79" s="534"/>
      <c r="M79" s="534"/>
      <c r="N79" s="534"/>
      <c r="O79" s="534"/>
      <c r="P79" s="534"/>
      <c r="Q79" s="534"/>
      <c r="R79" s="534"/>
    </row>
    <row r="80" spans="2:18" ht="9" customHeight="1">
      <c r="B80" s="534"/>
      <c r="C80" s="544"/>
      <c r="D80" s="544"/>
      <c r="E80" s="544"/>
      <c r="F80" s="544"/>
      <c r="G80" s="544"/>
      <c r="H80" s="544"/>
      <c r="I80" s="534"/>
      <c r="J80" s="534"/>
      <c r="K80" s="534"/>
      <c r="L80" s="534"/>
      <c r="M80" s="534"/>
      <c r="N80" s="534"/>
      <c r="O80" s="534"/>
      <c r="P80" s="534"/>
      <c r="Q80" s="534"/>
      <c r="R80" s="534"/>
    </row>
    <row r="81" spans="2:18" ht="9" customHeight="1">
      <c r="B81" s="534"/>
      <c r="C81" s="544"/>
      <c r="D81" s="544"/>
      <c r="E81" s="544"/>
      <c r="F81" s="544"/>
      <c r="G81" s="544"/>
      <c r="H81" s="544"/>
      <c r="I81" s="534"/>
      <c r="J81" s="534"/>
      <c r="K81" s="534"/>
      <c r="L81" s="534"/>
      <c r="M81" s="534"/>
      <c r="N81" s="534"/>
      <c r="O81" s="534"/>
      <c r="P81" s="534"/>
      <c r="Q81" s="534"/>
      <c r="R81" s="534"/>
    </row>
    <row r="82" spans="2:18" ht="9" customHeight="1">
      <c r="B82" s="534"/>
      <c r="C82" s="544"/>
      <c r="D82" s="544"/>
      <c r="E82" s="544"/>
      <c r="F82" s="544"/>
      <c r="G82" s="544"/>
      <c r="H82" s="544"/>
      <c r="I82" s="534"/>
      <c r="J82" s="534"/>
      <c r="K82" s="534"/>
      <c r="L82" s="534"/>
      <c r="M82" s="534"/>
      <c r="N82" s="534"/>
      <c r="O82" s="534"/>
      <c r="P82" s="534"/>
      <c r="Q82" s="534"/>
      <c r="R82" s="534"/>
    </row>
    <row r="83" spans="2:18" ht="9" customHeight="1">
      <c r="B83" s="534"/>
      <c r="C83" s="544"/>
      <c r="D83" s="544"/>
      <c r="E83" s="544"/>
      <c r="F83" s="544"/>
      <c r="G83" s="544"/>
      <c r="H83" s="544"/>
      <c r="I83" s="534"/>
      <c r="J83" s="534"/>
      <c r="K83" s="534"/>
      <c r="L83" s="534"/>
      <c r="M83" s="534"/>
      <c r="N83" s="534"/>
      <c r="O83" s="534"/>
      <c r="P83" s="534"/>
      <c r="Q83" s="534"/>
      <c r="R83" s="534"/>
    </row>
    <row r="84" spans="2:18" ht="9" customHeight="1">
      <c r="B84" s="534"/>
      <c r="C84" s="544"/>
      <c r="D84" s="544"/>
      <c r="E84" s="544"/>
      <c r="F84" s="544"/>
      <c r="G84" s="544"/>
      <c r="H84" s="544"/>
      <c r="I84" s="534"/>
      <c r="J84" s="534"/>
      <c r="K84" s="534"/>
      <c r="L84" s="534"/>
      <c r="M84" s="534"/>
      <c r="N84" s="534"/>
      <c r="O84" s="534"/>
      <c r="P84" s="534"/>
      <c r="Q84" s="534"/>
      <c r="R84" s="534"/>
    </row>
    <row r="85" spans="2:18" ht="9" customHeight="1">
      <c r="B85" s="534"/>
      <c r="C85" s="544"/>
      <c r="D85" s="544"/>
      <c r="E85" s="544"/>
      <c r="F85" s="544"/>
      <c r="G85" s="544"/>
      <c r="H85" s="544"/>
      <c r="I85" s="534"/>
      <c r="J85" s="534"/>
      <c r="K85" s="534"/>
      <c r="L85" s="534"/>
      <c r="M85" s="534"/>
      <c r="N85" s="534"/>
      <c r="O85" s="534"/>
      <c r="P85" s="534"/>
      <c r="Q85" s="534"/>
      <c r="R85" s="534"/>
    </row>
    <row r="86" spans="2:18" ht="9" customHeight="1">
      <c r="B86" s="534"/>
      <c r="C86" s="544"/>
      <c r="D86" s="544"/>
      <c r="E86" s="544"/>
      <c r="F86" s="544"/>
      <c r="G86" s="544"/>
      <c r="H86" s="544"/>
      <c r="I86" s="534"/>
      <c r="J86" s="534"/>
      <c r="K86" s="534"/>
      <c r="L86" s="534"/>
      <c r="M86" s="534"/>
      <c r="N86" s="534"/>
      <c r="O86" s="534"/>
      <c r="P86" s="534"/>
      <c r="Q86" s="534"/>
      <c r="R86" s="534"/>
    </row>
    <row r="87" spans="2:18" ht="9" customHeight="1">
      <c r="B87" s="534"/>
      <c r="C87" s="544"/>
      <c r="D87" s="544"/>
      <c r="E87" s="544"/>
      <c r="F87" s="544"/>
      <c r="G87" s="544"/>
      <c r="H87" s="544"/>
      <c r="I87" s="534"/>
      <c r="J87" s="534"/>
      <c r="K87" s="534"/>
      <c r="L87" s="534"/>
      <c r="M87" s="534"/>
      <c r="N87" s="534"/>
      <c r="O87" s="534"/>
      <c r="P87" s="534"/>
      <c r="Q87" s="534"/>
      <c r="R87" s="534"/>
    </row>
    <row r="88" spans="2:18" ht="9" customHeight="1">
      <c r="B88" s="534"/>
      <c r="C88" s="544"/>
      <c r="D88" s="544"/>
      <c r="E88" s="544"/>
      <c r="F88" s="544"/>
      <c r="G88" s="544"/>
      <c r="H88" s="544"/>
      <c r="I88" s="534"/>
      <c r="J88" s="534"/>
      <c r="K88" s="534"/>
      <c r="L88" s="534"/>
      <c r="M88" s="534"/>
      <c r="N88" s="534"/>
      <c r="O88" s="534"/>
      <c r="P88" s="534"/>
      <c r="Q88" s="534"/>
      <c r="R88" s="534"/>
    </row>
    <row r="89" spans="2:18" ht="9" customHeight="1">
      <c r="B89" s="534"/>
      <c r="C89" s="544"/>
      <c r="D89" s="544"/>
      <c r="E89" s="544"/>
      <c r="F89" s="544"/>
      <c r="G89" s="544"/>
      <c r="H89" s="544"/>
      <c r="I89" s="534"/>
      <c r="J89" s="534"/>
      <c r="K89" s="534"/>
      <c r="L89" s="534"/>
      <c r="M89" s="534"/>
      <c r="N89" s="534"/>
      <c r="O89" s="534"/>
      <c r="P89" s="534"/>
      <c r="Q89" s="534"/>
      <c r="R89" s="534"/>
    </row>
    <row r="90" spans="2:18" ht="9" customHeight="1">
      <c r="B90" s="534"/>
      <c r="C90" s="544"/>
      <c r="D90" s="544"/>
      <c r="E90" s="544"/>
      <c r="F90" s="544"/>
      <c r="G90" s="544"/>
      <c r="H90" s="544"/>
      <c r="I90" s="534"/>
      <c r="J90" s="534"/>
      <c r="K90" s="534"/>
      <c r="L90" s="534"/>
      <c r="M90" s="534"/>
      <c r="N90" s="534"/>
      <c r="O90" s="534"/>
      <c r="P90" s="534"/>
      <c r="Q90" s="534"/>
      <c r="R90" s="534"/>
    </row>
    <row r="91" spans="2:18" ht="9" customHeight="1">
      <c r="B91" s="534"/>
      <c r="C91" s="544"/>
      <c r="D91" s="544"/>
      <c r="E91" s="544"/>
      <c r="F91" s="544"/>
      <c r="G91" s="544"/>
      <c r="H91" s="544"/>
      <c r="I91" s="534"/>
      <c r="J91" s="534"/>
      <c r="K91" s="534"/>
      <c r="L91" s="534"/>
      <c r="M91" s="534"/>
      <c r="N91" s="534"/>
      <c r="O91" s="534"/>
      <c r="P91" s="534"/>
      <c r="Q91" s="534"/>
      <c r="R91" s="534"/>
    </row>
  </sheetData>
  <mergeCells count="14">
    <mergeCell ref="B48:H48"/>
    <mergeCell ref="H19:H20"/>
    <mergeCell ref="B20:G20"/>
    <mergeCell ref="B23:B25"/>
    <mergeCell ref="C23:G23"/>
    <mergeCell ref="H23:H24"/>
    <mergeCell ref="H45:H46"/>
    <mergeCell ref="B46:G46"/>
    <mergeCell ref="B2:H2"/>
    <mergeCell ref="B3:H3"/>
    <mergeCell ref="B4:H4"/>
    <mergeCell ref="B6:B8"/>
    <mergeCell ref="C6:G6"/>
    <mergeCell ref="H6:H7"/>
  </mergeCells>
  <printOptions horizontalCentered="1" verticalCentered="1"/>
  <pageMargins left="0.39370078740157483" right="0.51181102362204722" top="0.19685039370078741" bottom="0.19685039370078741" header="0" footer="0"/>
  <pageSetup scale="71" orientation="portrait" r:id="rId1"/>
  <colBreaks count="1" manualBreakCount="1">
    <brk id="8"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981A-AE72-4A40-AA84-1FCEC78662C8}">
  <sheetPr>
    <pageSetUpPr fitToPage="1"/>
  </sheetPr>
  <dimension ref="B2:P87"/>
  <sheetViews>
    <sheetView showGridLines="0" topLeftCell="A12" zoomScale="80" zoomScaleNormal="80" zoomScaleSheetLayoutView="96" workbookViewId="0">
      <selection activeCell="K16" sqref="K16"/>
    </sheetView>
  </sheetViews>
  <sheetFormatPr baseColWidth="10" defaultColWidth="14.42578125" defaultRowHeight="16.5" customHeight="1"/>
  <cols>
    <col min="1" max="1" width="2.7109375" style="535" customWidth="1"/>
    <col min="2" max="2" width="32.140625" style="535" customWidth="1"/>
    <col min="3" max="3" width="17.85546875" style="535" customWidth="1"/>
    <col min="4" max="4" width="16.140625" style="535" customWidth="1"/>
    <col min="5" max="5" width="17.28515625" style="535" customWidth="1"/>
    <col min="6" max="6" width="17.140625" style="535" customWidth="1"/>
    <col min="7" max="7" width="17" style="535" customWidth="1"/>
    <col min="8" max="8" width="15" style="535" customWidth="1"/>
    <col min="9" max="16" width="11.42578125" style="535" customWidth="1"/>
    <col min="17" max="16384" width="14.42578125" style="535"/>
  </cols>
  <sheetData>
    <row r="2" spans="2:16" ht="16.5" customHeight="1">
      <c r="B2" s="820" t="s">
        <v>2454</v>
      </c>
      <c r="C2" s="840"/>
      <c r="D2" s="840"/>
      <c r="E2" s="840"/>
      <c r="F2" s="840"/>
      <c r="G2" s="840"/>
      <c r="H2" s="840"/>
      <c r="I2" s="534"/>
      <c r="J2" s="534"/>
      <c r="K2" s="534"/>
      <c r="L2" s="534"/>
      <c r="M2" s="534"/>
      <c r="N2" s="534"/>
      <c r="O2" s="534"/>
      <c r="P2" s="534"/>
    </row>
    <row r="3" spans="2:16" ht="16.5" customHeight="1">
      <c r="B3" s="820" t="s">
        <v>2542</v>
      </c>
      <c r="C3" s="840"/>
      <c r="D3" s="840"/>
      <c r="E3" s="840"/>
      <c r="F3" s="840"/>
      <c r="G3" s="840"/>
      <c r="H3" s="840"/>
      <c r="I3" s="534"/>
      <c r="J3" s="534"/>
      <c r="K3" s="534"/>
      <c r="L3" s="534"/>
      <c r="M3" s="534"/>
      <c r="N3" s="534"/>
      <c r="O3" s="534"/>
      <c r="P3" s="534"/>
    </row>
    <row r="4" spans="2:16" ht="49.9" customHeight="1">
      <c r="B4" s="841" t="s">
        <v>9855</v>
      </c>
      <c r="C4" s="840"/>
      <c r="D4" s="840"/>
      <c r="E4" s="840"/>
      <c r="F4" s="840"/>
      <c r="G4" s="840"/>
      <c r="H4" s="840"/>
      <c r="I4" s="534"/>
      <c r="J4" s="534"/>
      <c r="K4" s="534"/>
      <c r="L4" s="534"/>
      <c r="M4" s="534"/>
      <c r="N4" s="534"/>
      <c r="O4" s="534"/>
      <c r="P4" s="534"/>
    </row>
    <row r="5" spans="2:16" ht="7.15" customHeight="1">
      <c r="B5" s="563"/>
      <c r="I5" s="534"/>
      <c r="J5" s="534"/>
      <c r="K5" s="534"/>
      <c r="L5" s="534"/>
      <c r="M5" s="534"/>
      <c r="N5" s="534"/>
      <c r="O5" s="534"/>
      <c r="P5" s="534"/>
    </row>
    <row r="6" spans="2:16" ht="16.5" customHeight="1">
      <c r="B6" s="842" t="s">
        <v>2291</v>
      </c>
      <c r="C6" s="842" t="s">
        <v>2543</v>
      </c>
      <c r="D6" s="823"/>
      <c r="E6" s="823"/>
      <c r="F6" s="823"/>
      <c r="G6" s="823"/>
      <c r="H6" s="842" t="s">
        <v>2521</v>
      </c>
      <c r="I6" s="534"/>
      <c r="J6" s="534"/>
      <c r="K6" s="534"/>
      <c r="L6" s="534"/>
      <c r="M6" s="534"/>
      <c r="N6" s="534"/>
      <c r="O6" s="534"/>
      <c r="P6" s="534"/>
    </row>
    <row r="7" spans="2:16" ht="33.75" customHeight="1">
      <c r="B7" s="823"/>
      <c r="C7" s="564" t="s">
        <v>2544</v>
      </c>
      <c r="D7" s="564" t="s">
        <v>2545</v>
      </c>
      <c r="E7" s="564" t="s">
        <v>2524</v>
      </c>
      <c r="F7" s="564" t="s">
        <v>2525</v>
      </c>
      <c r="G7" s="564" t="s">
        <v>2546</v>
      </c>
      <c r="H7" s="823"/>
      <c r="I7" s="534"/>
      <c r="J7" s="534"/>
      <c r="K7" s="534"/>
      <c r="L7" s="534"/>
      <c r="M7" s="534"/>
      <c r="N7" s="534"/>
      <c r="O7" s="534"/>
      <c r="P7" s="534"/>
    </row>
    <row r="8" spans="2:16" ht="16.5" customHeight="1">
      <c r="B8" s="823"/>
      <c r="C8" s="564">
        <v>1</v>
      </c>
      <c r="D8" s="564">
        <v>2</v>
      </c>
      <c r="E8" s="564" t="s">
        <v>2547</v>
      </c>
      <c r="F8" s="564">
        <v>4</v>
      </c>
      <c r="G8" s="564">
        <v>5</v>
      </c>
      <c r="H8" s="564" t="s">
        <v>2548</v>
      </c>
      <c r="I8" s="534"/>
      <c r="J8" s="534"/>
      <c r="K8" s="534"/>
      <c r="L8" s="534"/>
      <c r="M8" s="534"/>
      <c r="N8" s="534"/>
      <c r="O8" s="534"/>
      <c r="P8" s="534"/>
    </row>
    <row r="9" spans="2:16" ht="79.900000000000006" customHeight="1">
      <c r="B9" s="565" t="s">
        <v>2454</v>
      </c>
      <c r="C9" s="566">
        <v>1467492940.3083224</v>
      </c>
      <c r="D9" s="566">
        <v>24950177.510000002</v>
      </c>
      <c r="E9" s="566">
        <f>C9+D9</f>
        <v>1492443117.8183224</v>
      </c>
      <c r="F9" s="566">
        <v>1485597829.7200003</v>
      </c>
      <c r="G9" s="567">
        <v>1485597829.7200003</v>
      </c>
      <c r="H9" s="566">
        <f>E9-F9</f>
        <v>6845288.0983221531</v>
      </c>
      <c r="I9" s="534"/>
      <c r="J9" s="534"/>
      <c r="K9" s="534"/>
      <c r="L9" s="534"/>
      <c r="M9" s="534"/>
      <c r="N9" s="534"/>
      <c r="O9" s="534"/>
      <c r="P9" s="534"/>
    </row>
    <row r="10" spans="2:16" ht="16.5" customHeight="1">
      <c r="B10" s="568" t="s">
        <v>9856</v>
      </c>
      <c r="C10" s="569">
        <f>SUM(C9)</f>
        <v>1467492940.3083224</v>
      </c>
      <c r="D10" s="569">
        <f t="shared" ref="D10:H10" si="0">SUM(D9)</f>
        <v>24950177.510000002</v>
      </c>
      <c r="E10" s="569">
        <f t="shared" si="0"/>
        <v>1492443117.8183224</v>
      </c>
      <c r="F10" s="569">
        <f t="shared" si="0"/>
        <v>1485597829.7200003</v>
      </c>
      <c r="G10" s="569">
        <f t="shared" si="0"/>
        <v>1485597829.7200003</v>
      </c>
      <c r="H10" s="569">
        <f t="shared" si="0"/>
        <v>6845288.0983221531</v>
      </c>
      <c r="I10" s="534"/>
      <c r="J10" s="534"/>
      <c r="K10" s="534"/>
      <c r="L10" s="534"/>
      <c r="M10" s="534"/>
      <c r="N10" s="534"/>
      <c r="O10" s="534"/>
      <c r="P10" s="534"/>
    </row>
    <row r="11" spans="2:16" ht="16.5" customHeight="1">
      <c r="B11" s="570"/>
      <c r="C11" s="571"/>
      <c r="D11" s="571"/>
      <c r="E11" s="571"/>
      <c r="F11" s="571"/>
      <c r="G11" s="571"/>
      <c r="H11" s="571"/>
      <c r="I11" s="534"/>
      <c r="J11" s="534"/>
      <c r="K11" s="534"/>
      <c r="L11" s="534"/>
      <c r="M11" s="534"/>
      <c r="N11" s="534"/>
      <c r="O11" s="534"/>
      <c r="P11" s="534"/>
    </row>
    <row r="12" spans="2:16" ht="16.5" customHeight="1">
      <c r="B12" s="570"/>
      <c r="C12" s="571"/>
      <c r="D12" s="571"/>
      <c r="E12" s="571"/>
      <c r="F12" s="571"/>
      <c r="G12" s="571"/>
      <c r="H12" s="571"/>
      <c r="I12" s="534"/>
      <c r="J12" s="534"/>
      <c r="K12" s="534"/>
      <c r="L12" s="534"/>
      <c r="M12" s="534"/>
      <c r="N12" s="534"/>
      <c r="O12" s="534"/>
      <c r="P12" s="534"/>
    </row>
    <row r="13" spans="2:16" ht="16.5" customHeight="1">
      <c r="B13" s="570"/>
      <c r="C13" s="571"/>
      <c r="D13" s="571"/>
      <c r="E13" s="571"/>
      <c r="F13" s="571"/>
      <c r="G13" s="571"/>
      <c r="H13" s="571"/>
      <c r="I13" s="534"/>
      <c r="J13" s="534"/>
      <c r="K13" s="534"/>
      <c r="L13" s="534"/>
      <c r="M13" s="534"/>
      <c r="N13" s="534"/>
      <c r="O13" s="534"/>
      <c r="P13" s="534"/>
    </row>
    <row r="14" spans="2:16" ht="16.5" customHeight="1">
      <c r="B14" s="820" t="s">
        <v>2454</v>
      </c>
      <c r="C14" s="828"/>
      <c r="D14" s="828"/>
      <c r="E14" s="828"/>
      <c r="F14" s="828"/>
      <c r="G14" s="828"/>
      <c r="H14" s="828"/>
      <c r="I14" s="534"/>
      <c r="J14" s="534"/>
      <c r="K14" s="534"/>
      <c r="L14" s="534"/>
      <c r="M14" s="534"/>
      <c r="N14" s="534"/>
      <c r="O14" s="534"/>
      <c r="P14" s="534"/>
    </row>
    <row r="15" spans="2:16">
      <c r="B15" s="820" t="s">
        <v>2553</v>
      </c>
      <c r="C15" s="828"/>
      <c r="D15" s="828"/>
      <c r="E15" s="828"/>
      <c r="F15" s="828"/>
      <c r="G15" s="828"/>
      <c r="H15" s="828"/>
      <c r="I15" s="534"/>
      <c r="J15" s="534"/>
      <c r="K15" s="534"/>
      <c r="L15" s="534"/>
      <c r="M15" s="534"/>
      <c r="N15" s="534"/>
      <c r="O15" s="534"/>
      <c r="P15" s="534"/>
    </row>
    <row r="16" spans="2:16" ht="49.9" customHeight="1">
      <c r="B16" s="841" t="s">
        <v>9857</v>
      </c>
      <c r="C16" s="828"/>
      <c r="D16" s="828"/>
      <c r="E16" s="828"/>
      <c r="F16" s="828"/>
      <c r="G16" s="828"/>
      <c r="H16" s="828"/>
      <c r="I16" s="562"/>
      <c r="J16" s="562"/>
      <c r="K16" s="562"/>
      <c r="L16" s="562"/>
      <c r="M16" s="562"/>
      <c r="N16" s="562"/>
      <c r="O16" s="562"/>
      <c r="P16" s="562"/>
    </row>
    <row r="17" spans="2:16" ht="7.15" customHeight="1">
      <c r="B17" s="563"/>
      <c r="I17" s="562"/>
      <c r="J17" s="562"/>
      <c r="K17" s="562"/>
      <c r="L17" s="562"/>
      <c r="M17" s="562"/>
      <c r="N17" s="562"/>
      <c r="O17" s="562"/>
      <c r="P17" s="562"/>
    </row>
    <row r="18" spans="2:16">
      <c r="B18" s="842" t="s">
        <v>2291</v>
      </c>
      <c r="C18" s="842" t="s">
        <v>2543</v>
      </c>
      <c r="D18" s="823"/>
      <c r="E18" s="823"/>
      <c r="F18" s="823"/>
      <c r="G18" s="823"/>
      <c r="H18" s="842" t="s">
        <v>2521</v>
      </c>
      <c r="I18" s="562"/>
      <c r="J18" s="562"/>
      <c r="K18" s="562"/>
      <c r="L18" s="562"/>
      <c r="M18" s="562"/>
      <c r="N18" s="562"/>
      <c r="O18" s="562"/>
      <c r="P18" s="562"/>
    </row>
    <row r="19" spans="2:16" ht="36.75" customHeight="1">
      <c r="B19" s="823"/>
      <c r="C19" s="564" t="s">
        <v>2544</v>
      </c>
      <c r="D19" s="564" t="s">
        <v>2545</v>
      </c>
      <c r="E19" s="564" t="s">
        <v>2524</v>
      </c>
      <c r="F19" s="564" t="s">
        <v>2525</v>
      </c>
      <c r="G19" s="564" t="s">
        <v>2546</v>
      </c>
      <c r="H19" s="842"/>
      <c r="I19" s="562"/>
      <c r="J19" s="562"/>
      <c r="K19" s="562"/>
      <c r="L19" s="562"/>
      <c r="M19" s="562"/>
      <c r="N19" s="562"/>
      <c r="O19" s="562"/>
      <c r="P19" s="562"/>
    </row>
    <row r="20" spans="2:16" ht="16.5" customHeight="1">
      <c r="B20" s="823"/>
      <c r="C20" s="564">
        <v>1</v>
      </c>
      <c r="D20" s="564">
        <v>2</v>
      </c>
      <c r="E20" s="564" t="s">
        <v>2547</v>
      </c>
      <c r="F20" s="564">
        <v>4</v>
      </c>
      <c r="G20" s="564">
        <v>5</v>
      </c>
      <c r="H20" s="564" t="s">
        <v>2548</v>
      </c>
      <c r="I20" s="534"/>
      <c r="J20" s="534"/>
      <c r="K20" s="534"/>
      <c r="L20" s="534"/>
      <c r="M20" s="534"/>
      <c r="N20" s="534"/>
      <c r="O20" s="534"/>
      <c r="P20" s="534"/>
    </row>
    <row r="21" spans="2:16" ht="16.5" customHeight="1">
      <c r="B21" s="565"/>
      <c r="C21" s="565"/>
      <c r="D21" s="565"/>
      <c r="E21" s="565"/>
      <c r="F21" s="565"/>
      <c r="G21" s="565"/>
      <c r="H21" s="565"/>
      <c r="I21" s="534"/>
      <c r="J21" s="534"/>
      <c r="K21" s="534"/>
      <c r="L21" s="534"/>
      <c r="M21" s="534"/>
      <c r="N21" s="534"/>
      <c r="O21" s="534"/>
      <c r="P21" s="534"/>
    </row>
    <row r="22" spans="2:16" ht="16.5" customHeight="1">
      <c r="B22" s="572" t="s">
        <v>2549</v>
      </c>
      <c r="C22" s="567"/>
      <c r="D22" s="567"/>
      <c r="E22" s="567"/>
      <c r="F22" s="567"/>
      <c r="G22" s="567"/>
      <c r="H22" s="567"/>
      <c r="I22" s="534"/>
      <c r="J22" s="534"/>
      <c r="K22" s="534"/>
      <c r="L22" s="534"/>
      <c r="M22" s="534"/>
      <c r="N22" s="534"/>
      <c r="O22" s="534"/>
      <c r="P22" s="534"/>
    </row>
    <row r="23" spans="2:16" ht="16.5" customHeight="1">
      <c r="B23" s="572"/>
      <c r="C23" s="565"/>
      <c r="D23" s="565"/>
      <c r="E23" s="565"/>
      <c r="F23" s="565"/>
      <c r="G23" s="565"/>
      <c r="H23" s="565"/>
      <c r="I23" s="534"/>
      <c r="J23" s="534"/>
      <c r="K23" s="534"/>
      <c r="L23" s="534"/>
      <c r="M23" s="534"/>
      <c r="N23" s="534"/>
      <c r="O23" s="534"/>
      <c r="P23" s="534"/>
    </row>
    <row r="24" spans="2:16" ht="16.5" customHeight="1">
      <c r="B24" s="572" t="s">
        <v>2550</v>
      </c>
      <c r="C24" s="567"/>
      <c r="D24" s="567"/>
      <c r="E24" s="567"/>
      <c r="F24" s="567"/>
      <c r="G24" s="567"/>
      <c r="H24" s="567"/>
      <c r="I24" s="534"/>
      <c r="J24" s="534"/>
      <c r="K24" s="534"/>
      <c r="L24" s="534"/>
      <c r="M24" s="534"/>
      <c r="N24" s="534"/>
      <c r="O24" s="534"/>
      <c r="P24" s="534"/>
    </row>
    <row r="25" spans="2:16" ht="16.5" customHeight="1">
      <c r="B25" s="572"/>
      <c r="C25" s="565"/>
      <c r="D25" s="565"/>
      <c r="E25" s="565"/>
      <c r="F25" s="565"/>
      <c r="G25" s="565"/>
      <c r="H25" s="565"/>
      <c r="I25" s="534"/>
      <c r="J25" s="534"/>
      <c r="K25" s="534"/>
      <c r="L25" s="534"/>
      <c r="M25" s="534"/>
      <c r="N25" s="534"/>
      <c r="O25" s="534"/>
      <c r="P25" s="534"/>
    </row>
    <row r="26" spans="2:16" ht="16.5" customHeight="1">
      <c r="B26" s="565" t="s">
        <v>2551</v>
      </c>
      <c r="C26" s="567"/>
      <c r="D26" s="567"/>
      <c r="E26" s="567"/>
      <c r="F26" s="567"/>
      <c r="G26" s="567"/>
      <c r="H26" s="567"/>
      <c r="I26" s="534"/>
      <c r="J26" s="534"/>
      <c r="K26" s="534"/>
      <c r="L26" s="534"/>
      <c r="M26" s="534"/>
      <c r="N26" s="534"/>
      <c r="O26" s="534"/>
      <c r="P26" s="534"/>
    </row>
    <row r="27" spans="2:16" ht="16.5" customHeight="1">
      <c r="B27" s="565"/>
      <c r="C27" s="565"/>
      <c r="D27" s="565"/>
      <c r="E27" s="565"/>
      <c r="F27" s="565"/>
      <c r="G27" s="565"/>
      <c r="H27" s="565"/>
      <c r="I27" s="534"/>
      <c r="J27" s="534"/>
      <c r="K27" s="534"/>
      <c r="L27" s="534"/>
      <c r="M27" s="534"/>
      <c r="N27" s="534"/>
      <c r="O27" s="534"/>
      <c r="P27" s="534"/>
    </row>
    <row r="28" spans="2:16" ht="16.5" customHeight="1">
      <c r="B28" s="565" t="s">
        <v>2552</v>
      </c>
      <c r="C28" s="573">
        <v>1467492940.3083224</v>
      </c>
      <c r="D28" s="566">
        <v>24950177.510000002</v>
      </c>
      <c r="E28" s="566">
        <f>C28+D28</f>
        <v>1492443117.8183224</v>
      </c>
      <c r="F28" s="566">
        <v>1485597829.7200003</v>
      </c>
      <c r="G28" s="573">
        <v>1485597829.7200003</v>
      </c>
      <c r="H28" s="566">
        <f>E28-F28</f>
        <v>6845288.0983221531</v>
      </c>
      <c r="I28" s="534"/>
      <c r="J28" s="534"/>
      <c r="K28" s="534"/>
      <c r="L28" s="534"/>
      <c r="M28" s="534"/>
      <c r="N28" s="534"/>
      <c r="O28" s="534"/>
      <c r="P28" s="534"/>
    </row>
    <row r="29" spans="2:16" ht="16.5" customHeight="1">
      <c r="B29" s="565"/>
      <c r="C29" s="565"/>
      <c r="D29" s="565"/>
      <c r="E29" s="565"/>
      <c r="F29" s="565"/>
      <c r="G29" s="565"/>
      <c r="H29" s="565"/>
      <c r="I29" s="534"/>
      <c r="J29" s="534"/>
      <c r="K29" s="534"/>
      <c r="L29" s="534"/>
      <c r="M29" s="534"/>
      <c r="N29" s="534"/>
      <c r="O29" s="534"/>
      <c r="P29" s="534"/>
    </row>
    <row r="30" spans="2:16" ht="16.5" customHeight="1">
      <c r="B30" s="565"/>
      <c r="C30" s="565"/>
      <c r="D30" s="565"/>
      <c r="E30" s="565"/>
      <c r="F30" s="565"/>
      <c r="G30" s="565"/>
      <c r="H30" s="565"/>
      <c r="I30" s="534"/>
      <c r="J30" s="534"/>
      <c r="K30" s="534"/>
      <c r="L30" s="534"/>
      <c r="M30" s="534"/>
      <c r="N30" s="534"/>
      <c r="O30" s="534"/>
      <c r="P30" s="534"/>
    </row>
    <row r="31" spans="2:16" ht="16.5" customHeight="1">
      <c r="B31" s="568" t="s">
        <v>9856</v>
      </c>
      <c r="C31" s="574">
        <f>SUM(C21:C30)</f>
        <v>1467492940.3083224</v>
      </c>
      <c r="D31" s="574">
        <f t="shared" ref="D31:H31" si="1">SUM(D21:D30)</f>
        <v>24950177.510000002</v>
      </c>
      <c r="E31" s="574">
        <f t="shared" si="1"/>
        <v>1492443117.8183224</v>
      </c>
      <c r="F31" s="574">
        <f t="shared" si="1"/>
        <v>1485597829.7200003</v>
      </c>
      <c r="G31" s="574">
        <f t="shared" si="1"/>
        <v>1485597829.7200003</v>
      </c>
      <c r="H31" s="574">
        <f t="shared" si="1"/>
        <v>6845288.0983221531</v>
      </c>
      <c r="I31" s="534"/>
      <c r="J31" s="534"/>
      <c r="K31" s="534"/>
      <c r="L31" s="534"/>
      <c r="M31" s="534"/>
      <c r="N31" s="534"/>
      <c r="O31" s="534"/>
      <c r="P31" s="534"/>
    </row>
    <row r="32" spans="2:16" ht="16.5" customHeight="1">
      <c r="B32" s="843" t="s">
        <v>2453</v>
      </c>
      <c r="C32" s="843"/>
      <c r="D32" s="843"/>
      <c r="E32" s="843"/>
      <c r="F32" s="843"/>
      <c r="G32" s="843"/>
      <c r="H32" s="843"/>
      <c r="I32" s="534"/>
      <c r="J32" s="534"/>
      <c r="K32" s="534"/>
      <c r="L32" s="534"/>
      <c r="M32" s="534"/>
      <c r="N32" s="534"/>
      <c r="O32" s="534"/>
      <c r="P32" s="534"/>
    </row>
    <row r="33" spans="2:16" ht="16.5" customHeight="1">
      <c r="B33" s="575"/>
      <c r="C33" s="575"/>
      <c r="D33" s="575"/>
      <c r="E33" s="575"/>
      <c r="F33" s="575"/>
      <c r="G33" s="575"/>
      <c r="H33" s="575"/>
      <c r="I33" s="534"/>
      <c r="J33" s="534"/>
      <c r="K33" s="534"/>
      <c r="L33" s="534"/>
      <c r="M33" s="534"/>
      <c r="N33" s="534"/>
      <c r="O33" s="534"/>
      <c r="P33" s="534"/>
    </row>
    <row r="34" spans="2:16" ht="16.5" customHeight="1">
      <c r="B34" s="534"/>
      <c r="C34" s="534"/>
      <c r="D34" s="534"/>
      <c r="E34" s="534"/>
      <c r="F34" s="534"/>
      <c r="G34" s="534"/>
      <c r="H34" s="534"/>
      <c r="I34" s="534"/>
      <c r="J34" s="534"/>
      <c r="K34" s="534"/>
      <c r="L34" s="534"/>
      <c r="M34" s="534"/>
      <c r="N34" s="534"/>
      <c r="O34" s="534"/>
      <c r="P34" s="534"/>
    </row>
    <row r="35" spans="2:16" ht="16.5" customHeight="1">
      <c r="B35" s="534"/>
      <c r="C35" s="534"/>
      <c r="D35" s="534"/>
      <c r="E35" s="534"/>
      <c r="F35" s="534"/>
      <c r="G35" s="534"/>
      <c r="H35" s="534"/>
      <c r="I35" s="534"/>
      <c r="J35" s="534"/>
      <c r="K35" s="534"/>
      <c r="L35" s="534"/>
      <c r="M35" s="534"/>
      <c r="N35" s="534"/>
      <c r="O35" s="534"/>
      <c r="P35" s="534"/>
    </row>
    <row r="36" spans="2:16" ht="16.5" customHeight="1">
      <c r="B36" s="534"/>
      <c r="C36" s="534"/>
      <c r="D36" s="534"/>
      <c r="E36" s="534"/>
      <c r="F36" s="534"/>
      <c r="G36" s="534"/>
      <c r="H36" s="534"/>
      <c r="I36" s="534"/>
      <c r="J36" s="534"/>
      <c r="K36" s="534"/>
      <c r="L36" s="534"/>
      <c r="M36" s="534"/>
      <c r="N36" s="534"/>
      <c r="O36" s="534"/>
      <c r="P36" s="534"/>
    </row>
    <row r="37" spans="2:16" ht="16.5" customHeight="1">
      <c r="B37" s="534"/>
      <c r="C37" s="534"/>
      <c r="D37" s="534"/>
      <c r="E37" s="534"/>
      <c r="F37" s="534"/>
      <c r="G37" s="534"/>
      <c r="H37" s="534"/>
      <c r="I37" s="534"/>
      <c r="J37" s="534"/>
      <c r="K37" s="534"/>
      <c r="L37" s="534"/>
      <c r="M37" s="534"/>
      <c r="N37" s="534"/>
      <c r="O37" s="534"/>
      <c r="P37" s="534"/>
    </row>
    <row r="38" spans="2:16" ht="16.5" customHeight="1">
      <c r="B38" s="534"/>
      <c r="C38" s="534"/>
      <c r="D38" s="534"/>
      <c r="E38" s="534"/>
      <c r="F38" s="534"/>
      <c r="G38" s="534"/>
      <c r="H38" s="534"/>
      <c r="I38" s="534"/>
      <c r="J38" s="534"/>
      <c r="K38" s="534"/>
      <c r="L38" s="534"/>
      <c r="M38" s="534"/>
      <c r="N38" s="534"/>
      <c r="O38" s="534"/>
      <c r="P38" s="534"/>
    </row>
    <row r="39" spans="2:16" ht="16.5" customHeight="1">
      <c r="B39" s="534"/>
      <c r="C39" s="534"/>
      <c r="D39" s="534"/>
      <c r="E39" s="534"/>
      <c r="F39" s="534"/>
      <c r="G39" s="534"/>
      <c r="H39" s="534"/>
      <c r="I39" s="534"/>
      <c r="J39" s="534"/>
      <c r="K39" s="534"/>
      <c r="L39" s="534"/>
      <c r="M39" s="534"/>
      <c r="N39" s="534"/>
      <c r="O39" s="534"/>
      <c r="P39" s="534"/>
    </row>
    <row r="40" spans="2:16" ht="16.5" customHeight="1">
      <c r="B40" s="534"/>
      <c r="C40" s="534"/>
      <c r="D40" s="534"/>
      <c r="E40" s="534"/>
      <c r="F40" s="534"/>
      <c r="G40" s="534"/>
      <c r="H40" s="534"/>
      <c r="I40" s="534"/>
      <c r="J40" s="534"/>
      <c r="K40" s="534"/>
      <c r="L40" s="534"/>
      <c r="M40" s="534"/>
      <c r="N40" s="534"/>
      <c r="O40" s="534"/>
      <c r="P40" s="534"/>
    </row>
    <row r="41" spans="2:16" ht="16.5" customHeight="1">
      <c r="B41" s="534"/>
      <c r="C41" s="534"/>
      <c r="D41" s="534"/>
      <c r="E41" s="534"/>
      <c r="F41" s="534"/>
      <c r="G41" s="534"/>
      <c r="H41" s="534"/>
      <c r="I41" s="534"/>
      <c r="J41" s="534"/>
      <c r="K41" s="534"/>
      <c r="L41" s="534"/>
      <c r="M41" s="534"/>
      <c r="N41" s="534"/>
      <c r="O41" s="534"/>
      <c r="P41" s="534"/>
    </row>
    <row r="42" spans="2:16" ht="16.5" customHeight="1">
      <c r="B42" s="534"/>
      <c r="C42" s="534"/>
      <c r="D42" s="534"/>
      <c r="E42" s="534"/>
      <c r="F42" s="534"/>
      <c r="G42" s="534"/>
      <c r="H42" s="534"/>
      <c r="I42" s="534"/>
      <c r="J42" s="534"/>
      <c r="K42" s="534"/>
      <c r="L42" s="534"/>
      <c r="M42" s="534"/>
      <c r="N42" s="534"/>
      <c r="O42" s="534"/>
      <c r="P42" s="534"/>
    </row>
    <row r="43" spans="2:16" ht="16.5" customHeight="1">
      <c r="B43" s="534"/>
      <c r="C43" s="534"/>
      <c r="D43" s="534"/>
      <c r="E43" s="534"/>
      <c r="F43" s="534"/>
      <c r="G43" s="534"/>
      <c r="H43" s="534"/>
      <c r="I43" s="534"/>
      <c r="J43" s="534"/>
      <c r="K43" s="534"/>
      <c r="L43" s="534"/>
      <c r="M43" s="534"/>
      <c r="N43" s="534"/>
      <c r="O43" s="534"/>
      <c r="P43" s="534"/>
    </row>
    <row r="44" spans="2:16" ht="16.5" customHeight="1">
      <c r="B44" s="534"/>
      <c r="C44" s="534"/>
      <c r="D44" s="534"/>
      <c r="E44" s="534"/>
      <c r="F44" s="534"/>
      <c r="G44" s="534"/>
      <c r="H44" s="534"/>
      <c r="I44" s="534"/>
      <c r="J44" s="534"/>
      <c r="K44" s="534"/>
      <c r="L44" s="534"/>
      <c r="M44" s="534"/>
      <c r="N44" s="534"/>
      <c r="O44" s="534"/>
      <c r="P44" s="534"/>
    </row>
    <row r="45" spans="2:16" ht="16.5" customHeight="1">
      <c r="B45" s="534"/>
      <c r="C45" s="534"/>
      <c r="D45" s="534"/>
      <c r="E45" s="534"/>
      <c r="F45" s="534"/>
      <c r="G45" s="534"/>
      <c r="H45" s="534"/>
      <c r="I45" s="534"/>
      <c r="J45" s="534"/>
      <c r="K45" s="534"/>
      <c r="L45" s="534"/>
      <c r="M45" s="534"/>
      <c r="N45" s="534"/>
      <c r="O45" s="534"/>
      <c r="P45" s="534"/>
    </row>
    <row r="46" spans="2:16" ht="16.5" customHeight="1">
      <c r="B46" s="534"/>
      <c r="C46" s="534"/>
      <c r="D46" s="534"/>
      <c r="E46" s="534"/>
      <c r="F46" s="534"/>
      <c r="G46" s="534"/>
      <c r="H46" s="534"/>
      <c r="I46" s="534"/>
      <c r="J46" s="534"/>
      <c r="K46" s="534"/>
      <c r="L46" s="534"/>
      <c r="M46" s="534"/>
      <c r="N46" s="534"/>
      <c r="O46" s="534"/>
      <c r="P46" s="534"/>
    </row>
    <row r="47" spans="2:16" ht="16.5" customHeight="1">
      <c r="B47" s="534"/>
      <c r="C47" s="534"/>
      <c r="D47" s="534"/>
      <c r="E47" s="534"/>
      <c r="F47" s="534"/>
      <c r="G47" s="534"/>
      <c r="H47" s="534"/>
      <c r="I47" s="534"/>
      <c r="J47" s="534"/>
      <c r="K47" s="534"/>
      <c r="L47" s="534"/>
      <c r="M47" s="534"/>
      <c r="N47" s="534"/>
      <c r="O47" s="534"/>
      <c r="P47" s="534"/>
    </row>
    <row r="48" spans="2:16" ht="16.5" customHeight="1">
      <c r="B48" s="534"/>
      <c r="C48" s="534"/>
      <c r="D48" s="534"/>
      <c r="E48" s="534"/>
      <c r="F48" s="534"/>
      <c r="G48" s="534"/>
      <c r="H48" s="534"/>
      <c r="I48" s="534"/>
      <c r="J48" s="534"/>
      <c r="K48" s="534"/>
      <c r="L48" s="534"/>
      <c r="M48" s="534"/>
      <c r="N48" s="534"/>
      <c r="O48" s="534"/>
      <c r="P48" s="534"/>
    </row>
    <row r="49" spans="2:16" ht="16.5" customHeight="1">
      <c r="B49" s="534"/>
      <c r="C49" s="534"/>
      <c r="D49" s="534"/>
      <c r="E49" s="534"/>
      <c r="F49" s="534"/>
      <c r="G49" s="534"/>
      <c r="H49" s="534"/>
      <c r="I49" s="534"/>
      <c r="J49" s="534"/>
      <c r="K49" s="534"/>
      <c r="L49" s="534"/>
      <c r="M49" s="534"/>
      <c r="N49" s="534"/>
      <c r="O49" s="534"/>
      <c r="P49" s="534"/>
    </row>
    <row r="50" spans="2:16" ht="16.5" customHeight="1">
      <c r="B50" s="534"/>
      <c r="C50" s="534"/>
      <c r="D50" s="534"/>
      <c r="E50" s="534"/>
      <c r="F50" s="534"/>
      <c r="G50" s="534"/>
      <c r="H50" s="534"/>
      <c r="I50" s="534"/>
      <c r="J50" s="534"/>
      <c r="K50" s="534"/>
      <c r="L50" s="534"/>
      <c r="M50" s="534"/>
      <c r="N50" s="534"/>
      <c r="O50" s="534"/>
      <c r="P50" s="534"/>
    </row>
    <row r="51" spans="2:16" ht="16.5" customHeight="1">
      <c r="B51" s="534"/>
      <c r="C51" s="534"/>
      <c r="D51" s="534"/>
      <c r="E51" s="534"/>
      <c r="F51" s="534"/>
      <c r="G51" s="534"/>
      <c r="H51" s="534"/>
      <c r="I51" s="534"/>
      <c r="J51" s="534"/>
      <c r="K51" s="534"/>
      <c r="L51" s="534"/>
      <c r="M51" s="534"/>
      <c r="N51" s="534"/>
      <c r="O51" s="534"/>
      <c r="P51" s="534"/>
    </row>
    <row r="52" spans="2:16" ht="16.5" customHeight="1">
      <c r="B52" s="534"/>
      <c r="C52" s="534"/>
      <c r="D52" s="534"/>
      <c r="E52" s="534"/>
      <c r="F52" s="534"/>
      <c r="G52" s="534"/>
      <c r="H52" s="534"/>
      <c r="I52" s="534"/>
      <c r="J52" s="534"/>
      <c r="K52" s="534"/>
      <c r="L52" s="534"/>
      <c r="M52" s="534"/>
      <c r="N52" s="534"/>
      <c r="O52" s="534"/>
      <c r="P52" s="534"/>
    </row>
    <row r="53" spans="2:16" ht="16.5" customHeight="1">
      <c r="B53" s="534"/>
      <c r="C53" s="534"/>
      <c r="D53" s="534"/>
      <c r="E53" s="534"/>
      <c r="F53" s="534"/>
      <c r="G53" s="534"/>
      <c r="H53" s="534"/>
      <c r="I53" s="534"/>
      <c r="J53" s="534"/>
      <c r="K53" s="534"/>
      <c r="L53" s="534"/>
      <c r="M53" s="534"/>
      <c r="N53" s="534"/>
      <c r="O53" s="534"/>
      <c r="P53" s="534"/>
    </row>
    <row r="54" spans="2:16" ht="16.5" customHeight="1">
      <c r="B54" s="534"/>
      <c r="C54" s="534"/>
      <c r="D54" s="534"/>
      <c r="E54" s="534"/>
      <c r="F54" s="534"/>
      <c r="G54" s="534"/>
      <c r="H54" s="534"/>
      <c r="I54" s="534"/>
      <c r="J54" s="534"/>
      <c r="K54" s="534"/>
      <c r="L54" s="534"/>
      <c r="M54" s="534"/>
      <c r="N54" s="534"/>
      <c r="O54" s="534"/>
      <c r="P54" s="534"/>
    </row>
    <row r="55" spans="2:16" ht="16.5" customHeight="1">
      <c r="B55" s="534"/>
      <c r="C55" s="534"/>
      <c r="D55" s="534"/>
      <c r="E55" s="534"/>
      <c r="F55" s="534"/>
      <c r="G55" s="534"/>
      <c r="H55" s="534"/>
      <c r="I55" s="534"/>
      <c r="J55" s="534"/>
      <c r="K55" s="534"/>
      <c r="L55" s="534"/>
      <c r="M55" s="534"/>
      <c r="N55" s="534"/>
      <c r="O55" s="534"/>
      <c r="P55" s="534"/>
    </row>
    <row r="56" spans="2:16" ht="16.5" customHeight="1">
      <c r="B56" s="534"/>
      <c r="C56" s="534"/>
      <c r="D56" s="534"/>
      <c r="E56" s="534"/>
      <c r="F56" s="534"/>
      <c r="G56" s="534"/>
      <c r="H56" s="534"/>
      <c r="I56" s="534"/>
      <c r="J56" s="534"/>
      <c r="K56" s="534"/>
      <c r="L56" s="534"/>
      <c r="M56" s="534"/>
      <c r="N56" s="534"/>
      <c r="O56" s="534"/>
      <c r="P56" s="534"/>
    </row>
    <row r="57" spans="2:16" ht="16.5" customHeight="1">
      <c r="B57" s="534"/>
      <c r="C57" s="534"/>
      <c r="D57" s="534"/>
      <c r="E57" s="534"/>
      <c r="F57" s="534"/>
      <c r="G57" s="534"/>
      <c r="H57" s="534"/>
      <c r="I57" s="534"/>
      <c r="J57" s="534"/>
      <c r="K57" s="534"/>
      <c r="L57" s="534"/>
      <c r="M57" s="534"/>
      <c r="N57" s="534"/>
      <c r="O57" s="534"/>
      <c r="P57" s="534"/>
    </row>
    <row r="58" spans="2:16" ht="16.5" customHeight="1">
      <c r="B58" s="534"/>
      <c r="C58" s="534"/>
      <c r="D58" s="534"/>
      <c r="E58" s="534"/>
      <c r="F58" s="534"/>
      <c r="G58" s="534"/>
      <c r="H58" s="534"/>
      <c r="I58" s="534"/>
      <c r="J58" s="534"/>
      <c r="K58" s="534"/>
      <c r="L58" s="534"/>
      <c r="M58" s="534"/>
      <c r="N58" s="534"/>
      <c r="O58" s="534"/>
      <c r="P58" s="534"/>
    </row>
    <row r="59" spans="2:16" ht="16.5" customHeight="1">
      <c r="B59" s="534"/>
      <c r="C59" s="534"/>
      <c r="D59" s="534"/>
      <c r="E59" s="534"/>
      <c r="F59" s="534"/>
      <c r="G59" s="534"/>
      <c r="H59" s="534"/>
      <c r="I59" s="534"/>
      <c r="J59" s="534"/>
      <c r="K59" s="534"/>
      <c r="L59" s="534"/>
      <c r="M59" s="534"/>
      <c r="N59" s="534"/>
      <c r="O59" s="534"/>
      <c r="P59" s="534"/>
    </row>
    <row r="60" spans="2:16" ht="16.5" customHeight="1">
      <c r="B60" s="534"/>
      <c r="C60" s="534"/>
      <c r="D60" s="534"/>
      <c r="E60" s="534"/>
      <c r="F60" s="534"/>
      <c r="G60" s="534"/>
      <c r="H60" s="534"/>
      <c r="I60" s="534"/>
      <c r="J60" s="534"/>
      <c r="K60" s="534"/>
      <c r="L60" s="534"/>
      <c r="M60" s="534"/>
      <c r="N60" s="534"/>
      <c r="O60" s="534"/>
      <c r="P60" s="534"/>
    </row>
    <row r="61" spans="2:16" ht="16.5" customHeight="1">
      <c r="B61" s="534"/>
      <c r="C61" s="534"/>
      <c r="D61" s="534"/>
      <c r="E61" s="534"/>
      <c r="F61" s="534"/>
      <c r="G61" s="534"/>
      <c r="H61" s="534"/>
      <c r="I61" s="534"/>
      <c r="J61" s="534"/>
      <c r="K61" s="534"/>
      <c r="L61" s="534"/>
      <c r="M61" s="534"/>
      <c r="N61" s="534"/>
      <c r="O61" s="534"/>
      <c r="P61" s="534"/>
    </row>
    <row r="62" spans="2:16" ht="16.5" customHeight="1">
      <c r="B62" s="534"/>
      <c r="C62" s="534"/>
      <c r="D62" s="534"/>
      <c r="E62" s="534"/>
      <c r="F62" s="534"/>
      <c r="G62" s="534"/>
      <c r="H62" s="534"/>
      <c r="I62" s="534"/>
      <c r="J62" s="534"/>
      <c r="K62" s="534"/>
      <c r="L62" s="534"/>
      <c r="M62" s="534"/>
      <c r="N62" s="534"/>
      <c r="O62" s="534"/>
      <c r="P62" s="534"/>
    </row>
    <row r="63" spans="2:16" ht="16.5" customHeight="1">
      <c r="B63" s="534"/>
      <c r="C63" s="534"/>
      <c r="D63" s="534"/>
      <c r="E63" s="534"/>
      <c r="F63" s="534"/>
      <c r="G63" s="534"/>
      <c r="H63" s="534"/>
      <c r="I63" s="534"/>
      <c r="J63" s="534"/>
      <c r="K63" s="534"/>
      <c r="L63" s="534"/>
      <c r="M63" s="534"/>
      <c r="N63" s="534"/>
      <c r="O63" s="534"/>
      <c r="P63" s="534"/>
    </row>
    <row r="64" spans="2:16" ht="16.5" customHeight="1">
      <c r="B64" s="534"/>
      <c r="C64" s="534"/>
      <c r="D64" s="534"/>
      <c r="E64" s="534"/>
      <c r="F64" s="534"/>
      <c r="G64" s="534"/>
      <c r="H64" s="534"/>
      <c r="I64" s="534"/>
      <c r="J64" s="534"/>
      <c r="K64" s="534"/>
      <c r="L64" s="534"/>
      <c r="M64" s="534"/>
      <c r="N64" s="534"/>
      <c r="O64" s="534"/>
      <c r="P64" s="534"/>
    </row>
    <row r="65" spans="2:16" ht="16.5" customHeight="1">
      <c r="B65" s="534"/>
      <c r="C65" s="534"/>
      <c r="D65" s="534"/>
      <c r="E65" s="534"/>
      <c r="F65" s="534"/>
      <c r="G65" s="534"/>
      <c r="H65" s="534"/>
      <c r="I65" s="534"/>
      <c r="J65" s="534"/>
      <c r="K65" s="534"/>
      <c r="L65" s="534"/>
      <c r="M65" s="534"/>
      <c r="N65" s="534"/>
      <c r="O65" s="534"/>
      <c r="P65" s="534"/>
    </row>
    <row r="66" spans="2:16" ht="16.5" customHeight="1">
      <c r="B66" s="534"/>
      <c r="C66" s="534"/>
      <c r="D66" s="534"/>
      <c r="E66" s="534"/>
      <c r="F66" s="534"/>
      <c r="G66" s="534"/>
      <c r="H66" s="534"/>
      <c r="I66" s="534"/>
      <c r="J66" s="534"/>
      <c r="K66" s="534"/>
      <c r="L66" s="534"/>
      <c r="M66" s="534"/>
      <c r="N66" s="534"/>
      <c r="O66" s="534"/>
      <c r="P66" s="534"/>
    </row>
    <row r="67" spans="2:16" ht="16.5" customHeight="1">
      <c r="B67" s="534"/>
      <c r="C67" s="534"/>
      <c r="D67" s="534"/>
      <c r="E67" s="534"/>
      <c r="F67" s="534"/>
      <c r="G67" s="534"/>
      <c r="H67" s="534"/>
      <c r="I67" s="534"/>
      <c r="J67" s="534"/>
      <c r="K67" s="534"/>
      <c r="L67" s="534"/>
      <c r="M67" s="534"/>
      <c r="N67" s="534"/>
      <c r="O67" s="534"/>
      <c r="P67" s="534"/>
    </row>
    <row r="68" spans="2:16" ht="16.5" customHeight="1">
      <c r="B68" s="534"/>
      <c r="C68" s="534"/>
      <c r="D68" s="534"/>
      <c r="E68" s="534"/>
      <c r="F68" s="534"/>
      <c r="G68" s="534"/>
      <c r="H68" s="534"/>
      <c r="I68" s="534"/>
      <c r="J68" s="534"/>
      <c r="K68" s="534"/>
      <c r="L68" s="534"/>
      <c r="M68" s="534"/>
      <c r="N68" s="534"/>
      <c r="O68" s="534"/>
      <c r="P68" s="534"/>
    </row>
    <row r="69" spans="2:16" ht="16.5" customHeight="1">
      <c r="B69" s="534"/>
      <c r="C69" s="534"/>
      <c r="D69" s="534"/>
      <c r="E69" s="534"/>
      <c r="F69" s="534"/>
      <c r="G69" s="534"/>
      <c r="H69" s="534"/>
      <c r="I69" s="534"/>
      <c r="J69" s="534"/>
      <c r="K69" s="534"/>
      <c r="L69" s="534"/>
      <c r="M69" s="534"/>
      <c r="N69" s="534"/>
      <c r="O69" s="534"/>
      <c r="P69" s="534"/>
    </row>
    <row r="70" spans="2:16" ht="16.5" customHeight="1">
      <c r="B70" s="534"/>
      <c r="C70" s="534"/>
      <c r="D70" s="534"/>
      <c r="E70" s="534"/>
      <c r="F70" s="534"/>
      <c r="G70" s="534"/>
      <c r="H70" s="534"/>
      <c r="I70" s="534"/>
      <c r="J70" s="534"/>
      <c r="K70" s="534"/>
      <c r="L70" s="534"/>
      <c r="M70" s="534"/>
      <c r="N70" s="534"/>
      <c r="O70" s="534"/>
      <c r="P70" s="534"/>
    </row>
    <row r="71" spans="2:16" ht="16.5" customHeight="1">
      <c r="B71" s="534"/>
      <c r="C71" s="534"/>
      <c r="D71" s="534"/>
      <c r="E71" s="534"/>
      <c r="F71" s="534"/>
      <c r="G71" s="534"/>
      <c r="H71" s="534"/>
      <c r="I71" s="534"/>
      <c r="J71" s="534"/>
      <c r="K71" s="534"/>
      <c r="L71" s="534"/>
      <c r="M71" s="534"/>
      <c r="N71" s="534"/>
      <c r="O71" s="534"/>
      <c r="P71" s="534"/>
    </row>
    <row r="72" spans="2:16" ht="16.5" customHeight="1">
      <c r="B72" s="534"/>
      <c r="C72" s="534"/>
      <c r="D72" s="534"/>
      <c r="E72" s="534"/>
      <c r="F72" s="534"/>
      <c r="G72" s="534"/>
      <c r="H72" s="534"/>
      <c r="I72" s="534"/>
      <c r="J72" s="534"/>
      <c r="K72" s="534"/>
      <c r="L72" s="534"/>
      <c r="M72" s="534"/>
      <c r="N72" s="534"/>
      <c r="O72" s="534"/>
      <c r="P72" s="534"/>
    </row>
    <row r="73" spans="2:16" ht="16.5" customHeight="1">
      <c r="B73" s="534"/>
      <c r="C73" s="534"/>
      <c r="D73" s="534"/>
      <c r="E73" s="534"/>
      <c r="F73" s="534"/>
      <c r="G73" s="534"/>
      <c r="H73" s="534"/>
      <c r="I73" s="534"/>
      <c r="J73" s="534"/>
      <c r="K73" s="534"/>
      <c r="L73" s="534"/>
      <c r="M73" s="534"/>
      <c r="N73" s="534"/>
      <c r="O73" s="534"/>
      <c r="P73" s="534"/>
    </row>
    <row r="74" spans="2:16" ht="16.5" customHeight="1">
      <c r="B74" s="534"/>
      <c r="C74" s="534"/>
      <c r="D74" s="534"/>
      <c r="E74" s="534"/>
      <c r="F74" s="534"/>
      <c r="G74" s="534"/>
      <c r="H74" s="534"/>
      <c r="I74" s="534"/>
      <c r="J74" s="534"/>
      <c r="K74" s="534"/>
      <c r="L74" s="534"/>
      <c r="M74" s="534"/>
      <c r="N74" s="534"/>
      <c r="O74" s="534"/>
      <c r="P74" s="534"/>
    </row>
    <row r="75" spans="2:16" ht="16.5" customHeight="1">
      <c r="B75" s="534"/>
      <c r="C75" s="534"/>
      <c r="D75" s="534"/>
      <c r="E75" s="534"/>
      <c r="F75" s="534"/>
      <c r="G75" s="534"/>
      <c r="H75" s="534"/>
      <c r="I75" s="534"/>
      <c r="J75" s="534"/>
      <c r="K75" s="534"/>
      <c r="L75" s="534"/>
      <c r="M75" s="534"/>
      <c r="N75" s="534"/>
      <c r="O75" s="534"/>
      <c r="P75" s="534"/>
    </row>
    <row r="76" spans="2:16" ht="16.5" customHeight="1">
      <c r="B76" s="534"/>
      <c r="C76" s="534"/>
      <c r="D76" s="534"/>
      <c r="E76" s="534"/>
      <c r="F76" s="534"/>
      <c r="G76" s="534"/>
      <c r="H76" s="534"/>
      <c r="I76" s="534"/>
      <c r="J76" s="534"/>
      <c r="K76" s="534"/>
      <c r="L76" s="534"/>
      <c r="M76" s="534"/>
      <c r="N76" s="534"/>
      <c r="O76" s="534"/>
      <c r="P76" s="534"/>
    </row>
    <row r="77" spans="2:16" ht="16.5" customHeight="1">
      <c r="B77" s="534"/>
      <c r="C77" s="534"/>
      <c r="D77" s="534"/>
      <c r="E77" s="534"/>
      <c r="F77" s="534"/>
      <c r="G77" s="534"/>
      <c r="H77" s="534"/>
      <c r="I77" s="534"/>
      <c r="J77" s="534"/>
      <c r="K77" s="534"/>
      <c r="L77" s="534"/>
      <c r="M77" s="534"/>
      <c r="N77" s="534"/>
      <c r="O77" s="534"/>
      <c r="P77" s="534"/>
    </row>
    <row r="78" spans="2:16" ht="16.5" customHeight="1">
      <c r="B78" s="534"/>
      <c r="C78" s="534"/>
      <c r="D78" s="534"/>
      <c r="E78" s="534"/>
      <c r="F78" s="534"/>
      <c r="G78" s="534"/>
      <c r="H78" s="534"/>
      <c r="I78" s="534"/>
      <c r="J78" s="534"/>
      <c r="K78" s="534"/>
      <c r="L78" s="534"/>
      <c r="M78" s="534"/>
      <c r="N78" s="534"/>
      <c r="O78" s="534"/>
      <c r="P78" s="534"/>
    </row>
    <row r="79" spans="2:16" ht="16.5" customHeight="1">
      <c r="B79" s="534"/>
      <c r="C79" s="534"/>
      <c r="D79" s="534"/>
      <c r="E79" s="534"/>
      <c r="F79" s="534"/>
      <c r="G79" s="534"/>
      <c r="H79" s="534"/>
      <c r="I79" s="534"/>
      <c r="J79" s="534"/>
      <c r="K79" s="534"/>
      <c r="L79" s="534"/>
      <c r="M79" s="534"/>
      <c r="N79" s="534"/>
      <c r="O79" s="534"/>
      <c r="P79" s="534"/>
    </row>
    <row r="80" spans="2:16" ht="16.5" customHeight="1">
      <c r="B80" s="534"/>
      <c r="C80" s="534"/>
      <c r="D80" s="534"/>
      <c r="E80" s="534"/>
      <c r="F80" s="534"/>
      <c r="G80" s="534"/>
      <c r="H80" s="534"/>
      <c r="I80" s="534"/>
      <c r="J80" s="534"/>
      <c r="K80" s="534"/>
      <c r="L80" s="534"/>
      <c r="M80" s="534"/>
      <c r="N80" s="534"/>
      <c r="O80" s="534"/>
      <c r="P80" s="534"/>
    </row>
    <row r="81" spans="2:16" ht="16.5" customHeight="1">
      <c r="B81" s="534"/>
      <c r="C81" s="534"/>
      <c r="D81" s="534"/>
      <c r="E81" s="534"/>
      <c r="F81" s="534"/>
      <c r="G81" s="534"/>
      <c r="H81" s="534"/>
      <c r="I81" s="534"/>
      <c r="J81" s="534"/>
      <c r="K81" s="534"/>
      <c r="L81" s="534"/>
      <c r="M81" s="534"/>
      <c r="N81" s="534"/>
      <c r="O81" s="534"/>
      <c r="P81" s="534"/>
    </row>
    <row r="82" spans="2:16" ht="16.5" customHeight="1">
      <c r="B82" s="534"/>
      <c r="C82" s="534"/>
      <c r="D82" s="534"/>
      <c r="E82" s="534"/>
      <c r="F82" s="534"/>
      <c r="G82" s="534"/>
      <c r="H82" s="534"/>
      <c r="I82" s="534"/>
      <c r="J82" s="534"/>
      <c r="K82" s="534"/>
      <c r="L82" s="534"/>
      <c r="M82" s="534"/>
      <c r="N82" s="534"/>
      <c r="O82" s="534"/>
      <c r="P82" s="534"/>
    </row>
    <row r="83" spans="2:16" ht="16.5" customHeight="1">
      <c r="B83" s="534"/>
      <c r="C83" s="534"/>
      <c r="D83" s="534"/>
      <c r="E83" s="534"/>
      <c r="F83" s="534"/>
      <c r="G83" s="534"/>
      <c r="H83" s="534"/>
      <c r="I83" s="534"/>
      <c r="J83" s="534"/>
      <c r="K83" s="534"/>
      <c r="L83" s="534"/>
      <c r="M83" s="534"/>
      <c r="N83" s="534"/>
      <c r="O83" s="534"/>
      <c r="P83" s="534"/>
    </row>
    <row r="84" spans="2:16" ht="16.5" customHeight="1">
      <c r="B84" s="534"/>
      <c r="C84" s="534"/>
      <c r="D84" s="534"/>
      <c r="E84" s="534"/>
      <c r="F84" s="534"/>
      <c r="G84" s="534"/>
      <c r="H84" s="534"/>
      <c r="I84" s="534"/>
      <c r="J84" s="534"/>
      <c r="K84" s="534"/>
      <c r="L84" s="534"/>
      <c r="M84" s="534"/>
      <c r="N84" s="534"/>
      <c r="O84" s="534"/>
      <c r="P84" s="534"/>
    </row>
    <row r="85" spans="2:16" ht="16.5" customHeight="1">
      <c r="B85" s="534"/>
      <c r="C85" s="534"/>
      <c r="D85" s="534"/>
      <c r="E85" s="534"/>
      <c r="F85" s="534"/>
      <c r="G85" s="534"/>
      <c r="H85" s="534"/>
      <c r="I85" s="534"/>
      <c r="J85" s="534"/>
      <c r="K85" s="534"/>
      <c r="L85" s="534"/>
      <c r="M85" s="534"/>
      <c r="N85" s="534"/>
      <c r="O85" s="534"/>
      <c r="P85" s="534"/>
    </row>
    <row r="86" spans="2:16" ht="16.5" customHeight="1">
      <c r="B86" s="534"/>
      <c r="C86" s="534"/>
      <c r="D86" s="534"/>
      <c r="E86" s="534"/>
      <c r="F86" s="534"/>
      <c r="G86" s="534"/>
      <c r="H86" s="534"/>
      <c r="I86" s="534"/>
      <c r="J86" s="534"/>
      <c r="K86" s="534"/>
      <c r="L86" s="534"/>
      <c r="M86" s="534"/>
      <c r="N86" s="534"/>
      <c r="O86" s="534"/>
      <c r="P86" s="534"/>
    </row>
    <row r="87" spans="2:16" ht="16.5" customHeight="1">
      <c r="B87" s="534"/>
      <c r="C87" s="534"/>
      <c r="D87" s="534"/>
      <c r="E87" s="534"/>
      <c r="F87" s="534"/>
      <c r="G87" s="534"/>
      <c r="H87" s="534"/>
      <c r="I87" s="534"/>
      <c r="J87" s="534"/>
      <c r="K87" s="534"/>
      <c r="L87" s="534"/>
      <c r="M87" s="534"/>
      <c r="N87" s="534"/>
      <c r="O87" s="534"/>
      <c r="P87" s="534"/>
    </row>
  </sheetData>
  <mergeCells count="13">
    <mergeCell ref="B32:H32"/>
    <mergeCell ref="B14:H14"/>
    <mergeCell ref="B15:H15"/>
    <mergeCell ref="B16:H16"/>
    <mergeCell ref="B18:B20"/>
    <mergeCell ref="C18:G18"/>
    <mergeCell ref="H18:H19"/>
    <mergeCell ref="B2:H2"/>
    <mergeCell ref="B3:H3"/>
    <mergeCell ref="B4:H4"/>
    <mergeCell ref="B6:B8"/>
    <mergeCell ref="C6:G6"/>
    <mergeCell ref="H6:H7"/>
  </mergeCells>
  <printOptions horizontalCentered="1"/>
  <pageMargins left="0.11811023622047245" right="0.11811023622047245" top="0.11811023622047245" bottom="0.11811023622047245" header="0" footer="0"/>
  <pageSetup scale="7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5D60E-1652-4435-9C03-F0241759749D}">
  <sheetPr>
    <pageSetUpPr fitToPage="1"/>
  </sheetPr>
  <dimension ref="B2:J107"/>
  <sheetViews>
    <sheetView showGridLines="0" topLeftCell="A10" zoomScale="90" zoomScaleNormal="90" zoomScaleSheetLayoutView="87" workbookViewId="0">
      <selection activeCell="H1" sqref="B1:H33"/>
    </sheetView>
  </sheetViews>
  <sheetFormatPr baseColWidth="10" defaultColWidth="14.42578125" defaultRowHeight="15" customHeight="1"/>
  <cols>
    <col min="1" max="1" width="2.7109375" style="535" customWidth="1"/>
    <col min="2" max="2" width="24" style="535" customWidth="1"/>
    <col min="3" max="3" width="14.140625" style="535" customWidth="1"/>
    <col min="4" max="4" width="16.7109375" style="535" customWidth="1"/>
    <col min="5" max="7" width="14.140625" style="535" customWidth="1"/>
    <col min="8" max="8" width="14.42578125" style="535" customWidth="1"/>
    <col min="9" max="9" width="14.28515625" style="535" customWidth="1"/>
    <col min="10" max="10" width="17" style="535" customWidth="1"/>
    <col min="11" max="11" width="10.7109375" style="535" customWidth="1"/>
    <col min="12" max="16384" width="14.42578125" style="535"/>
  </cols>
  <sheetData>
    <row r="2" spans="2:8" ht="16.5">
      <c r="B2" s="820" t="s">
        <v>2454</v>
      </c>
      <c r="C2" s="828"/>
      <c r="D2" s="828"/>
      <c r="E2" s="828"/>
      <c r="F2" s="828"/>
      <c r="G2" s="828"/>
      <c r="H2" s="828"/>
    </row>
    <row r="3" spans="2:8" ht="16.5">
      <c r="B3" s="820" t="s">
        <v>2553</v>
      </c>
      <c r="C3" s="828"/>
      <c r="D3" s="828"/>
      <c r="E3" s="828"/>
      <c r="F3" s="828"/>
      <c r="G3" s="828"/>
      <c r="H3" s="828"/>
    </row>
    <row r="4" spans="2:8" ht="16.5">
      <c r="B4" s="820" t="s">
        <v>2554</v>
      </c>
      <c r="C4" s="828"/>
      <c r="D4" s="828"/>
      <c r="E4" s="828"/>
      <c r="F4" s="828"/>
      <c r="G4" s="828"/>
      <c r="H4" s="828"/>
    </row>
    <row r="5" spans="2:8" ht="29.45" customHeight="1">
      <c r="B5" s="841" t="s">
        <v>2456</v>
      </c>
      <c r="C5" s="828"/>
      <c r="D5" s="828"/>
      <c r="E5" s="828"/>
      <c r="F5" s="828"/>
      <c r="G5" s="828"/>
      <c r="H5" s="828"/>
    </row>
    <row r="6" spans="2:8" ht="7.15" customHeight="1">
      <c r="B6" s="576"/>
      <c r="C6" s="576"/>
      <c r="D6" s="576"/>
      <c r="E6" s="576"/>
      <c r="F6" s="576"/>
      <c r="G6" s="576"/>
      <c r="H6" s="576"/>
    </row>
    <row r="7" spans="2:8" ht="16.5">
      <c r="B7" s="844" t="s">
        <v>2291</v>
      </c>
      <c r="C7" s="842" t="s">
        <v>2543</v>
      </c>
      <c r="D7" s="823"/>
      <c r="E7" s="823"/>
      <c r="F7" s="823"/>
      <c r="G7" s="823"/>
      <c r="H7" s="842" t="s">
        <v>2555</v>
      </c>
    </row>
    <row r="8" spans="2:8" ht="30">
      <c r="B8" s="823"/>
      <c r="C8" s="564" t="s">
        <v>2544</v>
      </c>
      <c r="D8" s="564" t="s">
        <v>2545</v>
      </c>
      <c r="E8" s="564" t="s">
        <v>2524</v>
      </c>
      <c r="F8" s="564" t="s">
        <v>2525</v>
      </c>
      <c r="G8" s="564" t="s">
        <v>2546</v>
      </c>
      <c r="H8" s="823"/>
    </row>
    <row r="9" spans="2:8" ht="16.5">
      <c r="B9" s="823"/>
      <c r="C9" s="564">
        <v>1</v>
      </c>
      <c r="D9" s="564">
        <v>2</v>
      </c>
      <c r="E9" s="564" t="s">
        <v>2547</v>
      </c>
      <c r="F9" s="564">
        <v>4</v>
      </c>
      <c r="G9" s="564">
        <v>5</v>
      </c>
      <c r="H9" s="564" t="s">
        <v>2548</v>
      </c>
    </row>
    <row r="10" spans="2:8" ht="16.5">
      <c r="B10" s="565"/>
      <c r="C10" s="565"/>
      <c r="D10" s="565"/>
      <c r="E10" s="565"/>
      <c r="F10" s="565"/>
      <c r="G10" s="565"/>
      <c r="H10" s="565"/>
    </row>
    <row r="11" spans="2:8" ht="16.5">
      <c r="B11" s="565" t="s">
        <v>2556</v>
      </c>
      <c r="C11" s="566">
        <v>1467492940.3083224</v>
      </c>
      <c r="D11" s="566">
        <v>24950177.510000002</v>
      </c>
      <c r="E11" s="566">
        <f>C11+D11</f>
        <v>1492443117.8183224</v>
      </c>
      <c r="F11" s="566">
        <v>1485597829.7200003</v>
      </c>
      <c r="G11" s="566">
        <v>1485597829.7200003</v>
      </c>
      <c r="H11" s="566">
        <f>E11-F11</f>
        <v>6845288.0983221531</v>
      </c>
    </row>
    <row r="12" spans="2:8" ht="16.5">
      <c r="B12" s="565"/>
      <c r="C12" s="565"/>
      <c r="D12" s="565"/>
      <c r="E12" s="565"/>
      <c r="F12" s="565"/>
      <c r="G12" s="565"/>
      <c r="H12" s="566"/>
    </row>
    <row r="13" spans="2:8" ht="16.5">
      <c r="B13" s="565" t="s">
        <v>2557</v>
      </c>
      <c r="C13" s="566">
        <v>0</v>
      </c>
      <c r="D13" s="566">
        <v>0</v>
      </c>
      <c r="E13" s="566">
        <f>C13+D13</f>
        <v>0</v>
      </c>
      <c r="F13" s="566">
        <v>0</v>
      </c>
      <c r="G13" s="566">
        <v>0</v>
      </c>
      <c r="H13" s="566">
        <f>E13-F13</f>
        <v>0</v>
      </c>
    </row>
    <row r="14" spans="2:8" ht="16.5">
      <c r="B14" s="565"/>
      <c r="C14" s="577"/>
      <c r="D14" s="577"/>
      <c r="E14" s="577"/>
      <c r="F14" s="577"/>
      <c r="G14" s="577"/>
      <c r="H14" s="566"/>
    </row>
    <row r="15" spans="2:8" ht="37.9" customHeight="1">
      <c r="B15" s="565" t="s">
        <v>2558</v>
      </c>
      <c r="C15" s="566">
        <v>0</v>
      </c>
      <c r="D15" s="566">
        <v>0</v>
      </c>
      <c r="E15" s="566">
        <f>C15+D15</f>
        <v>0</v>
      </c>
      <c r="F15" s="566">
        <v>0</v>
      </c>
      <c r="G15" s="566">
        <v>0</v>
      </c>
      <c r="H15" s="566">
        <f>E15-F15</f>
        <v>0</v>
      </c>
    </row>
    <row r="16" spans="2:8" ht="16.5">
      <c r="B16" s="565"/>
      <c r="C16" s="577"/>
      <c r="D16" s="577"/>
      <c r="E16" s="577"/>
      <c r="F16" s="577"/>
      <c r="G16" s="577"/>
      <c r="H16" s="566"/>
    </row>
    <row r="17" spans="2:10" ht="21" customHeight="1">
      <c r="B17" s="565" t="s">
        <v>2320</v>
      </c>
      <c r="C17" s="566">
        <v>0</v>
      </c>
      <c r="D17" s="566">
        <v>0</v>
      </c>
      <c r="E17" s="566">
        <f>C17+D17</f>
        <v>0</v>
      </c>
      <c r="F17" s="566">
        <v>0</v>
      </c>
      <c r="G17" s="566">
        <v>0</v>
      </c>
      <c r="H17" s="566">
        <f>E17-F17</f>
        <v>0</v>
      </c>
    </row>
    <row r="18" spans="2:10" ht="16.5">
      <c r="B18" s="565"/>
      <c r="C18" s="577"/>
      <c r="D18" s="577"/>
      <c r="E18" s="577"/>
      <c r="F18" s="577"/>
      <c r="G18" s="577"/>
      <c r="H18" s="566"/>
    </row>
    <row r="19" spans="2:10" ht="16.5">
      <c r="B19" s="565" t="s">
        <v>2326</v>
      </c>
      <c r="C19" s="566">
        <v>0</v>
      </c>
      <c r="D19" s="566">
        <v>0</v>
      </c>
      <c r="E19" s="566">
        <f>C19+D19</f>
        <v>0</v>
      </c>
      <c r="F19" s="566">
        <v>0</v>
      </c>
      <c r="G19" s="566">
        <v>0</v>
      </c>
      <c r="H19" s="566">
        <f>E19-F19</f>
        <v>0</v>
      </c>
    </row>
    <row r="20" spans="2:10" ht="16.5">
      <c r="B20" s="565"/>
      <c r="C20" s="565"/>
      <c r="D20" s="565"/>
      <c r="E20" s="565"/>
      <c r="F20" s="565"/>
      <c r="G20" s="565"/>
      <c r="H20" s="566"/>
    </row>
    <row r="21" spans="2:10" ht="16.5">
      <c r="B21" s="568" t="s">
        <v>9858</v>
      </c>
      <c r="C21" s="574">
        <f t="shared" ref="C21:H21" si="0">C11+C13+C15+C17+C19</f>
        <v>1467492940.3083224</v>
      </c>
      <c r="D21" s="574">
        <f t="shared" si="0"/>
        <v>24950177.510000002</v>
      </c>
      <c r="E21" s="574">
        <f t="shared" si="0"/>
        <v>1492443117.8183224</v>
      </c>
      <c r="F21" s="574">
        <f t="shared" si="0"/>
        <v>1485597829.7200003</v>
      </c>
      <c r="G21" s="574">
        <f t="shared" si="0"/>
        <v>1485597829.7200003</v>
      </c>
      <c r="H21" s="574">
        <f t="shared" si="0"/>
        <v>6845288.0983221531</v>
      </c>
      <c r="J21" s="549"/>
    </row>
    <row r="22" spans="2:10" ht="16.5">
      <c r="B22" s="843" t="s">
        <v>2453</v>
      </c>
      <c r="C22" s="843"/>
      <c r="D22" s="843"/>
      <c r="E22" s="843"/>
      <c r="F22" s="843"/>
      <c r="G22" s="843"/>
      <c r="H22" s="843"/>
      <c r="J22" s="578"/>
    </row>
    <row r="23" spans="2:10" ht="15.75" customHeight="1"/>
    <row r="24" spans="2:10" ht="15.75" customHeight="1"/>
    <row r="25" spans="2:10" ht="15.75" customHeight="1"/>
    <row r="26" spans="2:10" ht="15.75" customHeight="1"/>
    <row r="27" spans="2:10" ht="15.75" customHeight="1"/>
    <row r="28" spans="2:10" ht="15.75" customHeight="1"/>
    <row r="29" spans="2:10" ht="15.75" customHeight="1"/>
    <row r="30" spans="2:10" ht="15.75" customHeight="1"/>
    <row r="31" spans="2:10" ht="15.75" customHeight="1"/>
    <row r="32" spans="2: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sheetData>
  <mergeCells count="8">
    <mergeCell ref="B22:H22"/>
    <mergeCell ref="B2:H2"/>
    <mergeCell ref="B3:H3"/>
    <mergeCell ref="B4:H4"/>
    <mergeCell ref="B5:H5"/>
    <mergeCell ref="B7:B9"/>
    <mergeCell ref="C7:G7"/>
    <mergeCell ref="H7:H8"/>
  </mergeCells>
  <printOptions horizontalCentered="1"/>
  <pageMargins left="0.39370078740157483" right="0.39370078740157483" top="0.39370078740157483" bottom="0.39370078740157483" header="0" footer="0"/>
  <pageSetup scale="9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20"/>
  <sheetViews>
    <sheetView workbookViewId="0">
      <pane ySplit="6" topLeftCell="A7" activePane="bottomLeft" state="frozen"/>
      <selection activeCell="A6" sqref="A6"/>
      <selection pane="bottomLeft" activeCell="C165" sqref="C165"/>
    </sheetView>
  </sheetViews>
  <sheetFormatPr baseColWidth="10" defaultColWidth="9.28515625" defaultRowHeight="15"/>
  <cols>
    <col min="1" max="1" width="20" style="65" customWidth="1"/>
    <col min="2" max="2" width="28.5703125" style="65" customWidth="1"/>
    <col min="3" max="7" width="13.7109375" style="65" customWidth="1"/>
    <col min="8" max="8" width="18" style="65" customWidth="1"/>
    <col min="9" max="16384" width="9.28515625" style="65"/>
  </cols>
  <sheetData>
    <row r="1" spans="1:8" ht="24" hidden="1" customHeight="1">
      <c r="A1" s="78" t="s">
        <v>0</v>
      </c>
      <c r="D1" s="77" t="s">
        <v>1404</v>
      </c>
      <c r="H1" s="76" t="s">
        <v>2</v>
      </c>
    </row>
    <row r="2" spans="1:8" ht="24" hidden="1" customHeight="1">
      <c r="A2" s="77" t="s">
        <v>1405</v>
      </c>
      <c r="H2" s="76" t="s">
        <v>1406</v>
      </c>
    </row>
    <row r="3" spans="1:8" ht="12" hidden="1" customHeight="1"/>
    <row r="4" spans="1:8" ht="12" hidden="1" customHeight="1"/>
    <row r="5" spans="1:8" ht="20.100000000000001" customHeight="1">
      <c r="A5" s="72" t="s">
        <v>1407</v>
      </c>
      <c r="B5" s="72" t="s">
        <v>1408</v>
      </c>
      <c r="C5" s="74" t="s">
        <v>1409</v>
      </c>
      <c r="D5" s="72" t="s">
        <v>9</v>
      </c>
      <c r="E5" s="67"/>
      <c r="F5" s="67"/>
      <c r="G5" s="74" t="s">
        <v>1409</v>
      </c>
      <c r="H5" s="72" t="s">
        <v>10</v>
      </c>
    </row>
    <row r="6" spans="1:8" ht="20.100000000000001" customHeight="1">
      <c r="A6" s="67"/>
      <c r="B6" s="67"/>
      <c r="C6" s="72" t="s">
        <v>11</v>
      </c>
      <c r="D6" s="74" t="s">
        <v>12</v>
      </c>
      <c r="E6" s="75" t="s">
        <v>13</v>
      </c>
      <c r="F6" s="75" t="s">
        <v>14</v>
      </c>
      <c r="G6" s="72" t="s">
        <v>11</v>
      </c>
      <c r="H6" s="74" t="s">
        <v>12</v>
      </c>
    </row>
    <row r="7" spans="1:8" ht="24" customHeight="1"/>
    <row r="8" spans="1:8" ht="20.100000000000001" customHeight="1">
      <c r="A8" s="69" t="s">
        <v>1410</v>
      </c>
      <c r="B8" s="69" t="s">
        <v>1411</v>
      </c>
      <c r="C8" s="68">
        <v>136859143.02000001</v>
      </c>
      <c r="D8" s="67" t="s">
        <v>17</v>
      </c>
      <c r="E8" s="68">
        <v>36873618</v>
      </c>
      <c r="F8" s="68">
        <v>49391702.670000002</v>
      </c>
      <c r="G8" s="68">
        <v>124341058.34999999</v>
      </c>
      <c r="H8" s="67" t="s">
        <v>17</v>
      </c>
    </row>
    <row r="9" spans="1:8" ht="20.100000000000001" customHeight="1">
      <c r="A9" s="69" t="s">
        <v>1412</v>
      </c>
      <c r="B9" s="69" t="s">
        <v>1413</v>
      </c>
      <c r="C9" s="68">
        <v>108346046.01000001</v>
      </c>
      <c r="D9" s="67" t="s">
        <v>17</v>
      </c>
      <c r="E9" s="68">
        <v>36832940.329999998</v>
      </c>
      <c r="F9" s="68">
        <v>45525073.490000002</v>
      </c>
      <c r="G9" s="68">
        <v>99653912.849999994</v>
      </c>
      <c r="H9" s="67" t="s">
        <v>17</v>
      </c>
    </row>
    <row r="10" spans="1:8" ht="20.100000000000001" customHeight="1">
      <c r="A10" s="72" t="s">
        <v>1414</v>
      </c>
      <c r="B10" s="72" t="s">
        <v>1415</v>
      </c>
      <c r="C10" s="71">
        <v>85506.21</v>
      </c>
      <c r="D10" s="70" t="s">
        <v>17</v>
      </c>
      <c r="E10" s="71">
        <v>592.05999999999995</v>
      </c>
      <c r="F10" s="71">
        <v>4504.43</v>
      </c>
      <c r="G10" s="71">
        <v>81593.84</v>
      </c>
      <c r="H10" s="70" t="s">
        <v>17</v>
      </c>
    </row>
    <row r="11" spans="1:8" ht="20.100000000000001" customHeight="1">
      <c r="A11" s="88" t="s">
        <v>1416</v>
      </c>
      <c r="B11" s="88" t="s">
        <v>1417</v>
      </c>
      <c r="C11" s="89">
        <v>65500</v>
      </c>
      <c r="D11" s="89">
        <f>SUM(D12:D19)</f>
        <v>0</v>
      </c>
      <c r="E11" s="89">
        <v>412500</v>
      </c>
      <c r="F11" s="89">
        <v>25500</v>
      </c>
      <c r="G11" s="89">
        <v>452500</v>
      </c>
      <c r="H11" s="70"/>
    </row>
    <row r="12" spans="1:8" ht="20.100000000000001" customHeight="1">
      <c r="A12" s="72" t="s">
        <v>1418</v>
      </c>
      <c r="B12" s="72" t="s">
        <v>1419</v>
      </c>
      <c r="C12" s="71">
        <v>15416.78</v>
      </c>
      <c r="D12" s="81" t="s">
        <v>17</v>
      </c>
      <c r="E12" s="71">
        <v>0</v>
      </c>
      <c r="F12" s="71">
        <v>0</v>
      </c>
      <c r="G12" s="71">
        <v>15416.78</v>
      </c>
      <c r="H12" s="70"/>
    </row>
    <row r="13" spans="1:8" ht="20.100000000000001" customHeight="1">
      <c r="A13" s="69" t="s">
        <v>1420</v>
      </c>
      <c r="B13" s="69" t="s">
        <v>1421</v>
      </c>
      <c r="C13" s="68">
        <v>6500</v>
      </c>
      <c r="D13" s="67" t="s">
        <v>17</v>
      </c>
      <c r="E13" s="68">
        <v>0</v>
      </c>
      <c r="F13" s="68">
        <v>0</v>
      </c>
      <c r="G13" s="68">
        <v>6500</v>
      </c>
      <c r="H13" s="67" t="s">
        <v>17</v>
      </c>
    </row>
    <row r="14" spans="1:8" ht="20.100000000000001" customHeight="1">
      <c r="A14" s="69" t="s">
        <v>1422</v>
      </c>
      <c r="B14" s="69" t="s">
        <v>1423</v>
      </c>
      <c r="C14" s="68">
        <v>45</v>
      </c>
      <c r="D14" s="67" t="s">
        <v>17</v>
      </c>
      <c r="E14" s="68">
        <v>0</v>
      </c>
      <c r="F14" s="68">
        <v>0</v>
      </c>
      <c r="G14" s="68">
        <v>45</v>
      </c>
      <c r="H14" s="67" t="s">
        <v>17</v>
      </c>
    </row>
    <row r="15" spans="1:8" ht="20.100000000000001" customHeight="1">
      <c r="A15" s="69" t="s">
        <v>1424</v>
      </c>
      <c r="B15" s="69" t="s">
        <v>1425</v>
      </c>
      <c r="C15" s="68">
        <v>0</v>
      </c>
      <c r="D15" s="67" t="s">
        <v>17</v>
      </c>
      <c r="E15" s="68">
        <v>543</v>
      </c>
      <c r="F15" s="68">
        <v>0</v>
      </c>
      <c r="G15" s="68">
        <v>543</v>
      </c>
      <c r="H15" s="67" t="s">
        <v>17</v>
      </c>
    </row>
    <row r="16" spans="1:8" ht="20.100000000000001" customHeight="1">
      <c r="A16" s="69" t="s">
        <v>1426</v>
      </c>
      <c r="B16" s="69" t="s">
        <v>1427</v>
      </c>
      <c r="C16" s="68">
        <v>0</v>
      </c>
      <c r="D16" s="67" t="s">
        <v>17</v>
      </c>
      <c r="E16" s="68">
        <v>49.06</v>
      </c>
      <c r="F16" s="68">
        <v>0</v>
      </c>
      <c r="G16" s="68">
        <v>49.06</v>
      </c>
      <c r="H16" s="67" t="s">
        <v>17</v>
      </c>
    </row>
    <row r="17" spans="1:8" ht="20.100000000000001" customHeight="1">
      <c r="A17" s="69" t="s">
        <v>1428</v>
      </c>
      <c r="B17" s="69" t="s">
        <v>1429</v>
      </c>
      <c r="C17" s="68">
        <v>40</v>
      </c>
      <c r="D17" s="67" t="s">
        <v>17</v>
      </c>
      <c r="E17" s="68">
        <v>0</v>
      </c>
      <c r="F17" s="68">
        <v>0</v>
      </c>
      <c r="G17" s="68">
        <v>40</v>
      </c>
      <c r="H17" s="67" t="s">
        <v>17</v>
      </c>
    </row>
    <row r="18" spans="1:8" ht="20.100000000000001" customHeight="1">
      <c r="A18" s="69" t="s">
        <v>1430</v>
      </c>
      <c r="B18" s="69" t="s">
        <v>642</v>
      </c>
      <c r="C18" s="68">
        <v>25500</v>
      </c>
      <c r="D18" s="67" t="s">
        <v>17</v>
      </c>
      <c r="E18" s="68">
        <v>0</v>
      </c>
      <c r="F18" s="68">
        <v>0</v>
      </c>
      <c r="G18" s="68">
        <v>25500</v>
      </c>
      <c r="H18" s="67" t="s">
        <v>17</v>
      </c>
    </row>
    <row r="19" spans="1:8" ht="20.100000000000001" customHeight="1">
      <c r="A19" s="69" t="s">
        <v>1431</v>
      </c>
      <c r="B19" s="69" t="s">
        <v>1432</v>
      </c>
      <c r="C19" s="68">
        <v>33500</v>
      </c>
      <c r="D19" s="67" t="s">
        <v>17</v>
      </c>
      <c r="E19" s="68">
        <v>0</v>
      </c>
      <c r="F19" s="68">
        <v>0</v>
      </c>
      <c r="G19" s="68">
        <v>33500</v>
      </c>
      <c r="H19" s="67" t="s">
        <v>17</v>
      </c>
    </row>
    <row r="20" spans="1:8" ht="20.100000000000001" customHeight="1">
      <c r="A20" s="80" t="s">
        <v>1433</v>
      </c>
      <c r="B20" s="80" t="s">
        <v>1434</v>
      </c>
      <c r="C20" s="90">
        <v>55545556.409999996</v>
      </c>
      <c r="D20" s="91" t="s">
        <v>17</v>
      </c>
      <c r="E20" s="90">
        <v>39372589.670000002</v>
      </c>
      <c r="F20" s="90">
        <v>49595734.100000001</v>
      </c>
      <c r="G20" s="90">
        <v>45322411.979999997</v>
      </c>
      <c r="H20" s="67"/>
    </row>
    <row r="21" spans="1:8" ht="20.100000000000001" customHeight="1">
      <c r="A21" s="72" t="s">
        <v>1435</v>
      </c>
      <c r="B21" s="72" t="s">
        <v>1436</v>
      </c>
      <c r="C21" s="71">
        <v>2295326.6</v>
      </c>
      <c r="D21" s="70" t="s">
        <v>17</v>
      </c>
      <c r="E21" s="71">
        <v>0</v>
      </c>
      <c r="F21" s="71">
        <v>0</v>
      </c>
      <c r="G21" s="71">
        <v>2295326.6</v>
      </c>
      <c r="H21" s="70" t="s">
        <v>17</v>
      </c>
    </row>
    <row r="22" spans="1:8" ht="20.100000000000001" customHeight="1">
      <c r="A22" s="69" t="s">
        <v>1437</v>
      </c>
      <c r="B22" s="69" t="s">
        <v>1438</v>
      </c>
      <c r="C22" s="68">
        <v>72898618.329999998</v>
      </c>
      <c r="D22" s="67" t="s">
        <v>17</v>
      </c>
      <c r="E22" s="68">
        <v>36637712.329999998</v>
      </c>
      <c r="F22" s="68">
        <v>52881190.590000004</v>
      </c>
      <c r="G22" s="68">
        <v>56655140.07</v>
      </c>
      <c r="H22" s="67" t="s">
        <v>17</v>
      </c>
    </row>
    <row r="23" spans="1:8" ht="20.100000000000001" customHeight="1">
      <c r="A23" s="69" t="s">
        <v>1439</v>
      </c>
      <c r="B23" s="69" t="s">
        <v>1440</v>
      </c>
      <c r="C23" s="68">
        <v>2278.62</v>
      </c>
      <c r="D23" s="67" t="s">
        <v>17</v>
      </c>
      <c r="E23" s="68">
        <v>0</v>
      </c>
      <c r="F23" s="68">
        <v>0</v>
      </c>
      <c r="G23" s="68">
        <v>2278.62</v>
      </c>
      <c r="H23" s="67" t="s">
        <v>17</v>
      </c>
    </row>
    <row r="24" spans="1:8" ht="20.100000000000001" customHeight="1">
      <c r="A24" s="69" t="s">
        <v>1441</v>
      </c>
      <c r="B24" s="69" t="s">
        <v>1442</v>
      </c>
      <c r="C24" s="68">
        <v>30308538.66</v>
      </c>
      <c r="D24" s="67" t="s">
        <v>17</v>
      </c>
      <c r="E24" s="68">
        <v>18824148.68</v>
      </c>
      <c r="F24" s="68">
        <v>8735423.8200000003</v>
      </c>
      <c r="G24" s="68">
        <v>40397263.520000003</v>
      </c>
      <c r="H24" s="67" t="s">
        <v>17</v>
      </c>
    </row>
    <row r="25" spans="1:8" ht="20.100000000000001" customHeight="1">
      <c r="A25" s="80" t="s">
        <v>1443</v>
      </c>
      <c r="B25" s="80" t="s">
        <v>1444</v>
      </c>
      <c r="C25" s="90">
        <v>406055.17</v>
      </c>
      <c r="D25" s="91" t="s">
        <v>17</v>
      </c>
      <c r="E25" s="90">
        <v>241500</v>
      </c>
      <c r="F25" s="90">
        <v>452599.15</v>
      </c>
      <c r="G25" s="90">
        <v>194956.02</v>
      </c>
      <c r="H25" s="67" t="s">
        <v>17</v>
      </c>
    </row>
    <row r="26" spans="1:8" ht="20.100000000000001" customHeight="1">
      <c r="A26" s="69" t="s">
        <v>1445</v>
      </c>
      <c r="B26" s="69" t="s">
        <v>1446</v>
      </c>
      <c r="C26" s="68">
        <v>51599.01</v>
      </c>
      <c r="D26" s="67" t="s">
        <v>17</v>
      </c>
      <c r="E26" s="68">
        <v>0</v>
      </c>
      <c r="F26" s="68">
        <v>1465</v>
      </c>
      <c r="G26" s="68">
        <v>50134.01</v>
      </c>
      <c r="H26" s="67"/>
    </row>
    <row r="27" spans="1:8" ht="20.100000000000001" customHeight="1">
      <c r="A27" s="72" t="s">
        <v>1447</v>
      </c>
      <c r="B27" s="72" t="s">
        <v>1448</v>
      </c>
      <c r="C27" s="71">
        <v>3354.96</v>
      </c>
      <c r="D27" s="70" t="s">
        <v>17</v>
      </c>
      <c r="E27" s="71">
        <v>0</v>
      </c>
      <c r="F27" s="71">
        <v>0</v>
      </c>
      <c r="G27" s="71">
        <v>3354.96</v>
      </c>
      <c r="H27" s="70" t="s">
        <v>17</v>
      </c>
    </row>
    <row r="28" spans="1:8" ht="20.100000000000001" customHeight="1">
      <c r="A28" s="69" t="s">
        <v>1449</v>
      </c>
      <c r="B28" s="69" t="s">
        <v>1450</v>
      </c>
      <c r="C28" s="68">
        <v>435.5</v>
      </c>
      <c r="D28" s="67" t="s">
        <v>17</v>
      </c>
      <c r="E28" s="68">
        <v>0</v>
      </c>
      <c r="F28" s="68">
        <v>405.5</v>
      </c>
      <c r="G28" s="68">
        <v>30</v>
      </c>
      <c r="H28" s="67" t="s">
        <v>17</v>
      </c>
    </row>
    <row r="29" spans="1:8" ht="20.100000000000001" customHeight="1">
      <c r="A29" s="69" t="s">
        <v>1451</v>
      </c>
      <c r="B29" s="69" t="s">
        <v>1452</v>
      </c>
      <c r="C29" s="68">
        <v>1124986.71</v>
      </c>
      <c r="D29" s="67" t="s">
        <v>17</v>
      </c>
      <c r="E29" s="68">
        <v>0</v>
      </c>
      <c r="F29" s="68">
        <v>860688.55</v>
      </c>
      <c r="G29" s="68">
        <v>264298.15999999997</v>
      </c>
      <c r="H29" s="67" t="s">
        <v>17</v>
      </c>
    </row>
    <row r="30" spans="1:8" ht="20.100000000000001" customHeight="1">
      <c r="A30" s="69" t="s">
        <v>1453</v>
      </c>
      <c r="B30" s="69" t="s">
        <v>1454</v>
      </c>
      <c r="C30" s="68">
        <v>15740</v>
      </c>
      <c r="D30" s="67" t="s">
        <v>17</v>
      </c>
      <c r="E30" s="68">
        <v>0</v>
      </c>
      <c r="F30" s="68">
        <v>0</v>
      </c>
      <c r="G30" s="68">
        <v>15740</v>
      </c>
      <c r="H30" s="67" t="s">
        <v>17</v>
      </c>
    </row>
    <row r="31" spans="1:8" ht="20.100000000000001" customHeight="1">
      <c r="A31" s="69" t="s">
        <v>1455</v>
      </c>
      <c r="B31" s="69" t="s">
        <v>1456</v>
      </c>
      <c r="C31" s="68">
        <v>622000</v>
      </c>
      <c r="D31" s="67" t="s">
        <v>17</v>
      </c>
      <c r="E31" s="68">
        <v>593400</v>
      </c>
      <c r="F31" s="68">
        <v>1199061</v>
      </c>
      <c r="G31" s="68">
        <v>16339</v>
      </c>
      <c r="H31" s="67" t="s">
        <v>17</v>
      </c>
    </row>
    <row r="32" spans="1:8" ht="20.100000000000001" customHeight="1">
      <c r="A32" s="69" t="s">
        <v>1457</v>
      </c>
      <c r="B32" s="69" t="s">
        <v>1458</v>
      </c>
      <c r="C32" s="68">
        <v>97291.65</v>
      </c>
      <c r="D32" s="67" t="s">
        <v>17</v>
      </c>
      <c r="E32" s="68">
        <v>91052</v>
      </c>
      <c r="F32" s="68">
        <v>171252.74</v>
      </c>
      <c r="G32" s="68">
        <v>17090.91</v>
      </c>
      <c r="H32" s="67" t="s">
        <v>17</v>
      </c>
    </row>
    <row r="33" spans="1:8" ht="20.100000000000001" customHeight="1">
      <c r="A33" s="69" t="s">
        <v>1459</v>
      </c>
      <c r="B33" s="69" t="s">
        <v>1460</v>
      </c>
      <c r="C33" s="68">
        <v>25000</v>
      </c>
      <c r="D33" s="67" t="s">
        <v>17</v>
      </c>
      <c r="E33" s="68">
        <v>0</v>
      </c>
      <c r="F33" s="68">
        <v>22000</v>
      </c>
      <c r="G33" s="68">
        <v>3000</v>
      </c>
      <c r="H33" s="67" t="s">
        <v>17</v>
      </c>
    </row>
    <row r="34" spans="1:8" ht="20.100000000000001" customHeight="1">
      <c r="A34" s="69" t="s">
        <v>1461</v>
      </c>
      <c r="B34" s="69" t="s">
        <v>1462</v>
      </c>
      <c r="C34" s="68">
        <v>40006</v>
      </c>
      <c r="D34" s="67" t="s">
        <v>17</v>
      </c>
      <c r="E34" s="68">
        <v>0</v>
      </c>
      <c r="F34" s="68">
        <v>39984.81</v>
      </c>
      <c r="G34" s="68">
        <v>21.19</v>
      </c>
      <c r="H34" s="67" t="s">
        <v>17</v>
      </c>
    </row>
    <row r="35" spans="1:8" ht="20.100000000000001" customHeight="1">
      <c r="A35" s="69" t="s">
        <v>1463</v>
      </c>
      <c r="B35" s="69" t="s">
        <v>1464</v>
      </c>
      <c r="C35" s="68">
        <v>55000</v>
      </c>
      <c r="D35" s="67" t="s">
        <v>17</v>
      </c>
      <c r="E35" s="68">
        <v>0</v>
      </c>
      <c r="F35" s="68">
        <v>54999.99</v>
      </c>
      <c r="G35" s="68">
        <v>0.01</v>
      </c>
      <c r="H35" s="67" t="s">
        <v>17</v>
      </c>
    </row>
    <row r="36" spans="1:8" ht="20.100000000000001" customHeight="1">
      <c r="A36" s="69" t="s">
        <v>1465</v>
      </c>
      <c r="B36" s="69" t="s">
        <v>1466</v>
      </c>
      <c r="C36" s="68">
        <v>7000</v>
      </c>
      <c r="D36" s="67" t="s">
        <v>17</v>
      </c>
      <c r="E36" s="68">
        <v>0</v>
      </c>
      <c r="F36" s="68">
        <v>4538</v>
      </c>
      <c r="G36" s="68">
        <v>2462</v>
      </c>
      <c r="H36" s="67" t="s">
        <v>17</v>
      </c>
    </row>
    <row r="37" spans="1:8" ht="20.100000000000001" customHeight="1">
      <c r="A37" s="69" t="s">
        <v>1467</v>
      </c>
      <c r="B37" s="69" t="s">
        <v>1468</v>
      </c>
      <c r="C37" s="68">
        <v>925.99</v>
      </c>
      <c r="D37" s="67" t="s">
        <v>17</v>
      </c>
      <c r="E37" s="68">
        <v>0</v>
      </c>
      <c r="F37" s="68">
        <v>0</v>
      </c>
      <c r="G37" s="73">
        <v>925.99</v>
      </c>
      <c r="H37" s="67" t="s">
        <v>17</v>
      </c>
    </row>
    <row r="38" spans="1:8" ht="20.100000000000001" customHeight="1">
      <c r="A38" s="69" t="s">
        <v>1469</v>
      </c>
      <c r="B38" s="69" t="s">
        <v>1470</v>
      </c>
      <c r="C38" s="68">
        <v>20000</v>
      </c>
      <c r="D38" s="67" t="s">
        <v>17</v>
      </c>
      <c r="E38" s="68">
        <v>0</v>
      </c>
      <c r="F38" s="68">
        <v>0</v>
      </c>
      <c r="G38" s="68">
        <v>20000</v>
      </c>
      <c r="H38" s="67" t="s">
        <v>17</v>
      </c>
    </row>
    <row r="39" spans="1:8" ht="20.100000000000001" customHeight="1">
      <c r="A39" s="69" t="s">
        <v>1471</v>
      </c>
      <c r="B39" s="69" t="s">
        <v>1472</v>
      </c>
      <c r="C39" s="68">
        <v>45238.78</v>
      </c>
      <c r="D39" s="67" t="s">
        <v>17</v>
      </c>
      <c r="E39" s="68">
        <v>87000</v>
      </c>
      <c r="F39" s="68">
        <v>132000</v>
      </c>
      <c r="G39" s="68">
        <v>238.78</v>
      </c>
      <c r="H39" s="67" t="s">
        <v>17</v>
      </c>
    </row>
    <row r="40" spans="1:8" ht="20.100000000000001" customHeight="1">
      <c r="A40" s="69" t="s">
        <v>1473</v>
      </c>
      <c r="B40" s="69" t="s">
        <v>1474</v>
      </c>
      <c r="C40" s="68">
        <v>61197.919999999998</v>
      </c>
      <c r="D40" s="67" t="s">
        <v>17</v>
      </c>
      <c r="E40" s="68">
        <v>0</v>
      </c>
      <c r="F40" s="68">
        <v>54756.09</v>
      </c>
      <c r="G40" s="68">
        <v>6441.83</v>
      </c>
      <c r="H40" s="67" t="s">
        <v>17</v>
      </c>
    </row>
    <row r="41" spans="1:8" ht="20.100000000000001" customHeight="1">
      <c r="A41" s="69" t="s">
        <v>1475</v>
      </c>
      <c r="B41" s="69" t="s">
        <v>1476</v>
      </c>
      <c r="C41" s="68">
        <v>10076</v>
      </c>
      <c r="D41" s="67" t="s">
        <v>17</v>
      </c>
      <c r="E41" s="68">
        <v>0</v>
      </c>
      <c r="F41" s="68">
        <v>7907.14</v>
      </c>
      <c r="G41" s="92">
        <v>2168.86</v>
      </c>
      <c r="H41" s="67" t="s">
        <v>17</v>
      </c>
    </row>
    <row r="42" spans="1:8" ht="20.100000000000001" customHeight="1">
      <c r="A42" s="69" t="s">
        <v>1477</v>
      </c>
      <c r="B42" s="69" t="s">
        <v>1478</v>
      </c>
      <c r="C42" s="68">
        <v>40000</v>
      </c>
      <c r="D42" s="67" t="s">
        <v>17</v>
      </c>
      <c r="E42" s="68">
        <v>0</v>
      </c>
      <c r="F42" s="68">
        <v>16840.669999999998</v>
      </c>
      <c r="G42" s="68">
        <v>23159.33</v>
      </c>
      <c r="H42" s="67" t="s">
        <v>17</v>
      </c>
    </row>
    <row r="43" spans="1:8" ht="20.100000000000001" customHeight="1">
      <c r="A43" s="69" t="s">
        <v>1479</v>
      </c>
      <c r="B43" s="69" t="s">
        <v>1480</v>
      </c>
      <c r="C43" s="68">
        <v>20000</v>
      </c>
      <c r="D43" s="67" t="s">
        <v>17</v>
      </c>
      <c r="E43" s="68">
        <v>10000</v>
      </c>
      <c r="F43" s="68">
        <v>26365.51</v>
      </c>
      <c r="G43" s="68">
        <v>3634.49</v>
      </c>
      <c r="H43" s="67" t="s">
        <v>17</v>
      </c>
    </row>
    <row r="44" spans="1:8" ht="20.100000000000001" customHeight="1">
      <c r="A44" s="69" t="s">
        <v>1481</v>
      </c>
      <c r="B44" s="69" t="s">
        <v>1482</v>
      </c>
      <c r="C44" s="68">
        <v>590000</v>
      </c>
      <c r="D44" s="67" t="s">
        <v>17</v>
      </c>
      <c r="E44" s="68">
        <v>581000</v>
      </c>
      <c r="F44" s="68">
        <v>979192.5</v>
      </c>
      <c r="G44" s="68">
        <v>191807.5</v>
      </c>
      <c r="H44" s="67" t="s">
        <v>17</v>
      </c>
    </row>
    <row r="45" spans="1:8" ht="20.100000000000001" customHeight="1">
      <c r="A45" s="69" t="s">
        <v>1483</v>
      </c>
      <c r="B45" s="69" t="s">
        <v>1484</v>
      </c>
      <c r="C45" s="68">
        <v>304000</v>
      </c>
      <c r="D45" s="67" t="s">
        <v>17</v>
      </c>
      <c r="E45" s="68">
        <v>581000</v>
      </c>
      <c r="F45" s="68">
        <v>716438.5</v>
      </c>
      <c r="G45" s="68">
        <v>168561.5</v>
      </c>
      <c r="H45" s="67" t="s">
        <v>17</v>
      </c>
    </row>
    <row r="46" spans="1:8" ht="20.100000000000001" customHeight="1">
      <c r="A46" s="69" t="s">
        <v>1485</v>
      </c>
      <c r="B46" s="69" t="s">
        <v>1486</v>
      </c>
      <c r="C46" s="68">
        <v>590000</v>
      </c>
      <c r="D46" s="67" t="s">
        <v>17</v>
      </c>
      <c r="E46" s="68">
        <v>581000</v>
      </c>
      <c r="F46" s="68">
        <v>1033069</v>
      </c>
      <c r="G46" s="68">
        <v>137931</v>
      </c>
      <c r="H46" s="67" t="s">
        <v>17</v>
      </c>
    </row>
    <row r="47" spans="1:8" ht="20.100000000000001" customHeight="1">
      <c r="A47" s="80" t="s">
        <v>1487</v>
      </c>
      <c r="B47" s="80" t="s">
        <v>1488</v>
      </c>
      <c r="C47" s="90">
        <v>92.31</v>
      </c>
      <c r="D47" s="91" t="s">
        <v>17</v>
      </c>
      <c r="E47" s="90">
        <v>0</v>
      </c>
      <c r="F47" s="90">
        <v>92</v>
      </c>
      <c r="G47" s="90">
        <v>0.31</v>
      </c>
      <c r="H47" s="67" t="s">
        <v>17</v>
      </c>
    </row>
    <row r="48" spans="1:8" ht="20.100000000000001" customHeight="1">
      <c r="A48" s="69" t="s">
        <v>1489</v>
      </c>
      <c r="B48" s="69" t="s">
        <v>1490</v>
      </c>
      <c r="C48" s="68">
        <v>50945.01</v>
      </c>
      <c r="D48" s="67" t="s">
        <v>17</v>
      </c>
      <c r="E48" s="68">
        <v>35058.26</v>
      </c>
      <c r="F48" s="68">
        <v>50945</v>
      </c>
      <c r="G48" s="68">
        <v>35058.269999999997</v>
      </c>
      <c r="H48" s="67" t="s">
        <v>17</v>
      </c>
    </row>
    <row r="49" spans="1:8" ht="20.100000000000001" customHeight="1">
      <c r="A49" s="80" t="s">
        <v>1491</v>
      </c>
      <c r="B49" s="80" t="s">
        <v>1492</v>
      </c>
      <c r="C49" s="90">
        <v>695150.53</v>
      </c>
      <c r="D49" s="91" t="s">
        <v>17</v>
      </c>
      <c r="E49" s="90">
        <v>0</v>
      </c>
      <c r="F49" s="90">
        <v>0</v>
      </c>
      <c r="G49" s="90">
        <v>695150.53</v>
      </c>
      <c r="H49" s="67"/>
    </row>
    <row r="50" spans="1:8" ht="20.100000000000001" customHeight="1">
      <c r="A50" s="69" t="s">
        <v>1493</v>
      </c>
      <c r="B50" s="69" t="s">
        <v>1494</v>
      </c>
      <c r="C50" s="68">
        <v>695150.53</v>
      </c>
      <c r="D50" s="67" t="s">
        <v>17</v>
      </c>
      <c r="E50" s="68">
        <v>0</v>
      </c>
      <c r="F50" s="68">
        <v>0</v>
      </c>
      <c r="G50" s="68">
        <v>695150.53</v>
      </c>
      <c r="H50" s="67" t="s">
        <v>17</v>
      </c>
    </row>
    <row r="51" spans="1:8" ht="20.100000000000001" customHeight="1">
      <c r="A51" s="72" t="s">
        <v>1495</v>
      </c>
      <c r="B51" s="72" t="s">
        <v>1496</v>
      </c>
      <c r="C51" s="71">
        <v>55383640.780000001</v>
      </c>
      <c r="D51" s="70" t="s">
        <v>17</v>
      </c>
      <c r="E51" s="71">
        <v>197084</v>
      </c>
      <c r="F51" s="71">
        <v>0</v>
      </c>
      <c r="G51" s="71">
        <v>55580724.780000001</v>
      </c>
      <c r="H51" s="70" t="s">
        <v>17</v>
      </c>
    </row>
    <row r="52" spans="1:8" ht="20.100000000000001" customHeight="1">
      <c r="A52" s="93" t="s">
        <v>1497</v>
      </c>
      <c r="B52" s="93" t="s">
        <v>1498</v>
      </c>
      <c r="C52" s="94">
        <f t="shared" ref="C52:H52" si="0">SUM(C54,C55)</f>
        <v>111406007.92</v>
      </c>
      <c r="D52" s="94">
        <f t="shared" si="0"/>
        <v>0</v>
      </c>
      <c r="E52" s="94">
        <f t="shared" si="0"/>
        <v>0</v>
      </c>
      <c r="F52" s="94">
        <f t="shared" si="0"/>
        <v>0</v>
      </c>
      <c r="G52" s="94">
        <f t="shared" si="0"/>
        <v>111406007.92</v>
      </c>
      <c r="H52" s="94">
        <f t="shared" si="0"/>
        <v>183407240.88</v>
      </c>
    </row>
    <row r="53" spans="1:8" ht="20.100000000000001" customHeight="1">
      <c r="A53" s="69" t="s">
        <v>1499</v>
      </c>
      <c r="B53" s="69" t="s">
        <v>1500</v>
      </c>
      <c r="C53" s="68">
        <v>368478.64</v>
      </c>
      <c r="D53" s="67" t="s">
        <v>17</v>
      </c>
      <c r="E53" s="68">
        <v>0</v>
      </c>
      <c r="F53" s="68">
        <v>0</v>
      </c>
      <c r="G53" s="68">
        <v>368478.64</v>
      </c>
      <c r="H53" s="67" t="s">
        <v>17</v>
      </c>
    </row>
    <row r="54" spans="1:8" ht="20.100000000000001" customHeight="1">
      <c r="A54" s="72" t="s">
        <v>1501</v>
      </c>
      <c r="B54" s="72" t="s">
        <v>1502</v>
      </c>
      <c r="C54" s="82">
        <v>368478.64</v>
      </c>
      <c r="D54" s="81" t="s">
        <v>17</v>
      </c>
      <c r="E54" s="71">
        <v>0</v>
      </c>
      <c r="F54" s="71">
        <v>0</v>
      </c>
      <c r="G54" s="82">
        <v>368478.64</v>
      </c>
      <c r="H54" s="71">
        <v>179801669.43000001</v>
      </c>
    </row>
    <row r="55" spans="1:8" ht="20.100000000000001" customHeight="1">
      <c r="A55" s="69" t="s">
        <v>1503</v>
      </c>
      <c r="B55" s="69" t="s">
        <v>1498</v>
      </c>
      <c r="C55" s="83">
        <v>111037529.28</v>
      </c>
      <c r="D55" s="84" t="s">
        <v>17</v>
      </c>
      <c r="E55" s="68">
        <v>0</v>
      </c>
      <c r="F55" s="68">
        <v>0</v>
      </c>
      <c r="G55" s="83">
        <v>111037529.28</v>
      </c>
      <c r="H55" s="68">
        <v>3605571.45</v>
      </c>
    </row>
    <row r="56" spans="1:8" ht="20.100000000000001" customHeight="1">
      <c r="A56" s="69" t="s">
        <v>1504</v>
      </c>
      <c r="B56" s="69" t="s">
        <v>1505</v>
      </c>
      <c r="C56" s="83">
        <v>111037529.28</v>
      </c>
      <c r="D56" s="84" t="s">
        <v>17</v>
      </c>
      <c r="E56" s="68">
        <v>0</v>
      </c>
      <c r="F56" s="68">
        <v>0</v>
      </c>
      <c r="G56" s="83">
        <v>111037529.28</v>
      </c>
      <c r="H56" s="68">
        <v>128346.41</v>
      </c>
    </row>
    <row r="57" spans="1:8" ht="20.100000000000001" customHeight="1">
      <c r="A57" s="69"/>
      <c r="B57" s="80" t="s">
        <v>1506</v>
      </c>
      <c r="C57" s="95">
        <v>4029717.92</v>
      </c>
      <c r="D57" s="96" t="s">
        <v>17</v>
      </c>
      <c r="E57" s="90">
        <v>197084</v>
      </c>
      <c r="F57" s="90">
        <v>0</v>
      </c>
      <c r="G57" s="95">
        <v>4226801.92</v>
      </c>
      <c r="H57" s="90">
        <v>59062.8</v>
      </c>
    </row>
    <row r="58" spans="1:8" ht="20.100000000000001" customHeight="1">
      <c r="A58" s="80" t="s">
        <v>1507</v>
      </c>
      <c r="B58" s="80" t="s">
        <v>1506</v>
      </c>
      <c r="C58" s="95">
        <f t="shared" ref="C58:H58" si="1">SUM(C59:C61)</f>
        <v>4029717.92</v>
      </c>
      <c r="D58" s="95">
        <f t="shared" si="1"/>
        <v>0</v>
      </c>
      <c r="E58" s="95">
        <f t="shared" si="1"/>
        <v>197084</v>
      </c>
      <c r="F58" s="95">
        <f t="shared" si="1"/>
        <v>0</v>
      </c>
      <c r="G58" s="95">
        <f t="shared" si="1"/>
        <v>4226801.92</v>
      </c>
      <c r="H58" s="95">
        <f t="shared" si="1"/>
        <v>167860789.20999998</v>
      </c>
    </row>
    <row r="59" spans="1:8" ht="20.100000000000001" customHeight="1">
      <c r="A59" s="69" t="s">
        <v>1508</v>
      </c>
      <c r="B59" s="69" t="s">
        <v>1509</v>
      </c>
      <c r="C59" s="83">
        <v>1469605.49</v>
      </c>
      <c r="D59" s="84" t="s">
        <v>17</v>
      </c>
      <c r="E59" s="68">
        <v>197084</v>
      </c>
      <c r="F59" s="68">
        <v>0</v>
      </c>
      <c r="G59" s="83">
        <v>1666689.49</v>
      </c>
      <c r="H59" s="68">
        <v>100588691</v>
      </c>
    </row>
    <row r="60" spans="1:8" ht="20.100000000000001" customHeight="1">
      <c r="A60" s="69" t="s">
        <v>1510</v>
      </c>
      <c r="B60" s="69" t="s">
        <v>1511</v>
      </c>
      <c r="C60" s="83">
        <v>48196.15</v>
      </c>
      <c r="D60" s="84" t="s">
        <v>17</v>
      </c>
      <c r="E60" s="68">
        <v>0</v>
      </c>
      <c r="F60" s="68">
        <v>0</v>
      </c>
      <c r="G60" s="83">
        <v>48196.15</v>
      </c>
      <c r="H60" s="68">
        <v>3186819.32</v>
      </c>
    </row>
    <row r="61" spans="1:8" ht="20.100000000000001" customHeight="1">
      <c r="A61" s="69" t="s">
        <v>1512</v>
      </c>
      <c r="B61" s="69" t="s">
        <v>1513</v>
      </c>
      <c r="C61" s="83">
        <v>2511916.2799999998</v>
      </c>
      <c r="D61" s="84" t="s">
        <v>17</v>
      </c>
      <c r="E61" s="68">
        <v>0</v>
      </c>
      <c r="F61" s="68">
        <v>0</v>
      </c>
      <c r="G61" s="83">
        <v>2511916.2799999998</v>
      </c>
      <c r="H61" s="68">
        <v>64085278.890000001</v>
      </c>
    </row>
    <row r="62" spans="1:8" ht="20.100000000000001" customHeight="1">
      <c r="A62" s="69"/>
      <c r="B62" s="80" t="s">
        <v>1514</v>
      </c>
      <c r="C62" s="91" t="s">
        <v>17</v>
      </c>
      <c r="D62" s="90">
        <v>147730859.44999999</v>
      </c>
      <c r="E62" s="90">
        <v>0</v>
      </c>
      <c r="F62" s="90">
        <v>0</v>
      </c>
      <c r="G62" s="91" t="s">
        <v>17</v>
      </c>
      <c r="H62" s="90">
        <v>346272.02</v>
      </c>
    </row>
    <row r="63" spans="1:8" ht="20.100000000000001" customHeight="1">
      <c r="A63" s="80" t="s">
        <v>1515</v>
      </c>
      <c r="B63" s="80" t="s">
        <v>1514</v>
      </c>
      <c r="C63" s="91" t="s">
        <v>17</v>
      </c>
      <c r="D63" s="90">
        <f>SUM(D64:D72)</f>
        <v>147730859.45000002</v>
      </c>
      <c r="E63" s="90">
        <f>SUM(E64:E72)</f>
        <v>0</v>
      </c>
      <c r="F63" s="90">
        <f>SUM(F64:F72)</f>
        <v>0</v>
      </c>
      <c r="G63" s="90">
        <f>SUM(G64:G72)</f>
        <v>0</v>
      </c>
      <c r="H63" s="90">
        <f>SUM(H64:H72)</f>
        <v>-6522155.2600000007</v>
      </c>
    </row>
    <row r="64" spans="1:8" ht="20.100000000000001" customHeight="1">
      <c r="A64" s="69" t="s">
        <v>1516</v>
      </c>
      <c r="B64" s="69" t="s">
        <v>1517</v>
      </c>
      <c r="C64" s="67" t="s">
        <v>17</v>
      </c>
      <c r="D64" s="68">
        <v>3537121.51</v>
      </c>
      <c r="E64" s="68">
        <v>0</v>
      </c>
      <c r="F64" s="68">
        <v>0</v>
      </c>
      <c r="G64" s="67" t="s">
        <v>17</v>
      </c>
      <c r="H64" s="68">
        <v>7191992.5800000001</v>
      </c>
    </row>
    <row r="65" spans="1:8" ht="20.100000000000001" customHeight="1">
      <c r="A65" s="69" t="s">
        <v>1518</v>
      </c>
      <c r="B65" s="69" t="s">
        <v>1519</v>
      </c>
      <c r="C65" s="67" t="s">
        <v>17</v>
      </c>
      <c r="D65" s="68">
        <v>99074.41</v>
      </c>
      <c r="E65" s="68">
        <v>0</v>
      </c>
      <c r="F65" s="68">
        <v>0</v>
      </c>
      <c r="G65" s="67" t="s">
        <v>17</v>
      </c>
      <c r="H65" s="68">
        <v>609634.96</v>
      </c>
    </row>
    <row r="66" spans="1:8" ht="20.100000000000001" customHeight="1">
      <c r="A66" s="72" t="s">
        <v>1520</v>
      </c>
      <c r="B66" s="72" t="s">
        <v>1521</v>
      </c>
      <c r="C66" s="81" t="s">
        <v>17</v>
      </c>
      <c r="D66" s="82">
        <v>45998.8</v>
      </c>
      <c r="E66" s="71">
        <v>0</v>
      </c>
      <c r="F66" s="71">
        <v>0</v>
      </c>
      <c r="G66" s="81" t="s">
        <v>17</v>
      </c>
      <c r="H66" s="70" t="s">
        <v>17</v>
      </c>
    </row>
    <row r="67" spans="1:8" ht="20.100000000000001" customHeight="1">
      <c r="A67" s="69" t="s">
        <v>1522</v>
      </c>
      <c r="B67" s="69" t="s">
        <v>1523</v>
      </c>
      <c r="C67" s="84" t="s">
        <v>17</v>
      </c>
      <c r="D67" s="83">
        <v>73155413</v>
      </c>
      <c r="E67" s="68">
        <v>0</v>
      </c>
      <c r="F67" s="68">
        <v>0</v>
      </c>
      <c r="G67" s="84" t="s">
        <v>17</v>
      </c>
      <c r="H67" s="67" t="s">
        <v>17</v>
      </c>
    </row>
    <row r="68" spans="1:8" ht="20.100000000000001" customHeight="1">
      <c r="A68" s="69" t="s">
        <v>1524</v>
      </c>
      <c r="B68" s="69" t="s">
        <v>1525</v>
      </c>
      <c r="C68" s="84" t="s">
        <v>17</v>
      </c>
      <c r="D68" s="83">
        <v>3119684.32</v>
      </c>
      <c r="E68" s="68">
        <v>0</v>
      </c>
      <c r="F68" s="68">
        <v>0</v>
      </c>
      <c r="G68" s="84" t="s">
        <v>17</v>
      </c>
      <c r="H68" s="67" t="s">
        <v>17</v>
      </c>
    </row>
    <row r="69" spans="1:8" ht="20.100000000000001" customHeight="1">
      <c r="A69" s="72" t="s">
        <v>1526</v>
      </c>
      <c r="B69" s="72" t="s">
        <v>1527</v>
      </c>
      <c r="C69" s="81" t="s">
        <v>17</v>
      </c>
      <c r="D69" s="82">
        <v>59900180.890000001</v>
      </c>
      <c r="E69" s="71">
        <v>0</v>
      </c>
      <c r="F69" s="71">
        <v>0</v>
      </c>
      <c r="G69" s="81" t="s">
        <v>17</v>
      </c>
      <c r="H69" s="70" t="s">
        <v>17</v>
      </c>
    </row>
    <row r="70" spans="1:8" ht="20.100000000000001" customHeight="1">
      <c r="A70" s="69" t="s">
        <v>1528</v>
      </c>
      <c r="B70" s="69" t="s">
        <v>1529</v>
      </c>
      <c r="C70" s="84" t="s">
        <v>17</v>
      </c>
      <c r="D70" s="83">
        <v>344958.02</v>
      </c>
      <c r="E70" s="68">
        <v>0</v>
      </c>
      <c r="F70" s="68">
        <v>0</v>
      </c>
      <c r="G70" s="84" t="s">
        <v>17</v>
      </c>
      <c r="H70" s="67" t="s">
        <v>17</v>
      </c>
    </row>
    <row r="71" spans="1:8" ht="20.100000000000001" customHeight="1">
      <c r="A71" s="69" t="s">
        <v>1530</v>
      </c>
      <c r="B71" s="69" t="s">
        <v>1531</v>
      </c>
      <c r="C71" s="67" t="s">
        <v>17</v>
      </c>
      <c r="D71" s="73">
        <v>6889489.5800000001</v>
      </c>
      <c r="E71" s="68">
        <v>0</v>
      </c>
      <c r="F71" s="68">
        <v>0</v>
      </c>
      <c r="G71" s="67" t="s">
        <v>17</v>
      </c>
      <c r="H71" s="73">
        <v>-7161891.4000000004</v>
      </c>
    </row>
    <row r="72" spans="1:8" ht="20.100000000000001" customHeight="1">
      <c r="A72" s="69" t="s">
        <v>1532</v>
      </c>
      <c r="B72" s="69" t="s">
        <v>1533</v>
      </c>
      <c r="C72" s="67" t="s">
        <v>17</v>
      </c>
      <c r="D72" s="73">
        <v>638938.92000000004</v>
      </c>
      <c r="E72" s="68">
        <v>0</v>
      </c>
      <c r="F72" s="68">
        <v>0</v>
      </c>
      <c r="G72" s="67" t="s">
        <v>17</v>
      </c>
      <c r="H72" s="73">
        <v>-7161891.4000000004</v>
      </c>
    </row>
    <row r="73" spans="1:8" ht="20.100000000000001" customHeight="1">
      <c r="A73" s="69"/>
      <c r="B73" s="88" t="s">
        <v>1534</v>
      </c>
      <c r="C73" s="89">
        <v>3338393.99</v>
      </c>
      <c r="D73" s="98" t="s">
        <v>17</v>
      </c>
      <c r="E73" s="89">
        <v>0</v>
      </c>
      <c r="F73" s="89">
        <v>0</v>
      </c>
      <c r="G73" s="89">
        <v>3338393.99</v>
      </c>
      <c r="H73" s="99">
        <v>-810335.22</v>
      </c>
    </row>
    <row r="74" spans="1:8" ht="20.100000000000001" customHeight="1">
      <c r="A74" s="88" t="s">
        <v>1535</v>
      </c>
      <c r="B74" s="88" t="s">
        <v>1534</v>
      </c>
      <c r="C74" s="89">
        <f t="shared" ref="C74:H74" si="2">SUM(C75:C76)</f>
        <v>3338393.99</v>
      </c>
      <c r="D74" s="89">
        <f t="shared" si="2"/>
        <v>0</v>
      </c>
      <c r="E74" s="89">
        <f t="shared" si="2"/>
        <v>0</v>
      </c>
      <c r="F74" s="89">
        <f t="shared" si="2"/>
        <v>0</v>
      </c>
      <c r="G74" s="89">
        <f t="shared" si="2"/>
        <v>3338393.99</v>
      </c>
      <c r="H74" s="99">
        <f t="shared" si="2"/>
        <v>-840970.59000000008</v>
      </c>
    </row>
    <row r="75" spans="1:8" ht="20.100000000000001" customHeight="1">
      <c r="A75" s="69" t="s">
        <v>1536</v>
      </c>
      <c r="B75" s="69" t="s">
        <v>1537</v>
      </c>
      <c r="C75" s="83">
        <v>3322843.99</v>
      </c>
      <c r="D75" s="84" t="s">
        <v>17</v>
      </c>
      <c r="E75" s="68">
        <v>0</v>
      </c>
      <c r="F75" s="68">
        <v>0</v>
      </c>
      <c r="G75" s="83">
        <v>3322843.99</v>
      </c>
      <c r="H75" s="68">
        <v>446.58</v>
      </c>
    </row>
    <row r="76" spans="1:8" ht="20.100000000000001" customHeight="1">
      <c r="A76" s="69" t="s">
        <v>1538</v>
      </c>
      <c r="B76" s="69" t="s">
        <v>1539</v>
      </c>
      <c r="C76" s="83">
        <v>15550</v>
      </c>
      <c r="D76" s="84" t="s">
        <v>17</v>
      </c>
      <c r="E76" s="68">
        <v>0</v>
      </c>
      <c r="F76" s="68">
        <v>0</v>
      </c>
      <c r="G76" s="83">
        <v>15550</v>
      </c>
      <c r="H76" s="73">
        <v>-841417.17</v>
      </c>
    </row>
    <row r="77" spans="1:8" ht="20.100000000000001" customHeight="1">
      <c r="A77" s="69"/>
      <c r="B77" s="80" t="s">
        <v>1540</v>
      </c>
      <c r="C77" s="95">
        <v>75725023.700000003</v>
      </c>
      <c r="D77" s="96" t="s">
        <v>17</v>
      </c>
      <c r="E77" s="90">
        <v>0</v>
      </c>
      <c r="F77" s="90">
        <v>0</v>
      </c>
      <c r="G77" s="95">
        <v>75725023.700000003</v>
      </c>
      <c r="H77" s="100">
        <v>-878464.6</v>
      </c>
    </row>
    <row r="78" spans="1:8" ht="20.100000000000001" customHeight="1">
      <c r="A78" s="80" t="s">
        <v>1541</v>
      </c>
      <c r="B78" s="80" t="s">
        <v>1540</v>
      </c>
      <c r="C78" s="90">
        <f t="shared" ref="C78:H78" si="3">SUM(C79:C80)</f>
        <v>75725023.700000003</v>
      </c>
      <c r="D78" s="90">
        <f t="shared" si="3"/>
        <v>0</v>
      </c>
      <c r="E78" s="90">
        <f t="shared" si="3"/>
        <v>0</v>
      </c>
      <c r="F78" s="90">
        <f t="shared" si="3"/>
        <v>0</v>
      </c>
      <c r="G78" s="90">
        <f t="shared" si="3"/>
        <v>75725023.700000003</v>
      </c>
      <c r="H78" s="90">
        <f t="shared" si="3"/>
        <v>8959.15</v>
      </c>
    </row>
    <row r="79" spans="1:8" ht="20.100000000000001" customHeight="1">
      <c r="A79" s="69" t="s">
        <v>1542</v>
      </c>
      <c r="B79" s="69" t="s">
        <v>1543</v>
      </c>
      <c r="C79" s="83">
        <v>75674782.829999998</v>
      </c>
      <c r="D79" s="84" t="s">
        <v>17</v>
      </c>
      <c r="E79" s="68">
        <v>0</v>
      </c>
      <c r="F79" s="68">
        <v>0</v>
      </c>
      <c r="G79" s="83">
        <v>75674782.829999998</v>
      </c>
      <c r="H79" s="68">
        <v>5804.91</v>
      </c>
    </row>
    <row r="80" spans="1:8" ht="20.100000000000001" customHeight="1">
      <c r="A80" s="69" t="s">
        <v>1544</v>
      </c>
      <c r="B80" s="69" t="s">
        <v>1545</v>
      </c>
      <c r="C80" s="83">
        <v>50240.87</v>
      </c>
      <c r="D80" s="84" t="s">
        <v>17</v>
      </c>
      <c r="E80" s="68">
        <v>0</v>
      </c>
      <c r="F80" s="68">
        <v>0</v>
      </c>
      <c r="G80" s="83">
        <v>50240.87</v>
      </c>
      <c r="H80" s="68">
        <v>3154.24</v>
      </c>
    </row>
    <row r="81" spans="1:8" ht="20.100000000000001" customHeight="1">
      <c r="A81" s="69"/>
      <c r="B81" s="80" t="s">
        <v>1546</v>
      </c>
      <c r="C81" s="90">
        <v>355104.97</v>
      </c>
      <c r="D81" s="96" t="s">
        <v>17</v>
      </c>
      <c r="E81" s="90">
        <v>0</v>
      </c>
      <c r="F81" s="90">
        <v>0</v>
      </c>
      <c r="G81" s="90">
        <v>355104.97</v>
      </c>
      <c r="H81" s="90">
        <v>697.5</v>
      </c>
    </row>
    <row r="82" spans="1:8" ht="20.100000000000001" customHeight="1">
      <c r="A82" s="80" t="s">
        <v>1547</v>
      </c>
      <c r="B82" s="80" t="s">
        <v>1546</v>
      </c>
      <c r="C82" s="90">
        <f t="shared" ref="C82:H82" si="4">SUM(C83:C84)</f>
        <v>355104.97</v>
      </c>
      <c r="D82" s="90">
        <f t="shared" si="4"/>
        <v>0</v>
      </c>
      <c r="E82" s="90">
        <f t="shared" si="4"/>
        <v>0</v>
      </c>
      <c r="F82" s="90">
        <f t="shared" si="4"/>
        <v>0</v>
      </c>
      <c r="G82" s="90">
        <f t="shared" si="4"/>
        <v>355104.97</v>
      </c>
      <c r="H82" s="90">
        <f t="shared" si="4"/>
        <v>6160483.8200000003</v>
      </c>
    </row>
    <row r="83" spans="1:8" ht="20.100000000000001" customHeight="1">
      <c r="A83" s="72" t="s">
        <v>1548</v>
      </c>
      <c r="B83" s="72" t="s">
        <v>1549</v>
      </c>
      <c r="C83" s="82">
        <v>210715.42</v>
      </c>
      <c r="D83" s="81" t="s">
        <v>17</v>
      </c>
      <c r="E83" s="71">
        <v>0</v>
      </c>
      <c r="F83" s="71">
        <v>0</v>
      </c>
      <c r="G83" s="82">
        <v>210715.42</v>
      </c>
      <c r="H83" s="71">
        <v>3276008.72</v>
      </c>
    </row>
    <row r="84" spans="1:8" ht="20.100000000000001" customHeight="1">
      <c r="A84" s="69" t="s">
        <v>1550</v>
      </c>
      <c r="B84" s="69" t="s">
        <v>1551</v>
      </c>
      <c r="C84" s="83">
        <v>144389.54999999999</v>
      </c>
      <c r="D84" s="84" t="s">
        <v>17</v>
      </c>
      <c r="E84" s="68">
        <v>0</v>
      </c>
      <c r="F84" s="68">
        <v>0</v>
      </c>
      <c r="G84" s="83">
        <v>144389.54999999999</v>
      </c>
      <c r="H84" s="68">
        <v>2884475.1</v>
      </c>
    </row>
    <row r="85" spans="1:8" ht="20.100000000000001" customHeight="1">
      <c r="A85" s="80" t="s">
        <v>1552</v>
      </c>
      <c r="B85" s="80" t="s">
        <v>1553</v>
      </c>
      <c r="C85" s="95">
        <v>7383468.9100000001</v>
      </c>
      <c r="D85" s="96" t="s">
        <v>17</v>
      </c>
      <c r="E85" s="90">
        <v>0</v>
      </c>
      <c r="F85" s="90">
        <v>0</v>
      </c>
      <c r="G85" s="95">
        <v>7383468.9100000001</v>
      </c>
      <c r="H85" s="90">
        <v>2884475.1</v>
      </c>
    </row>
    <row r="86" spans="1:8" ht="20.100000000000001" customHeight="1">
      <c r="A86" s="69" t="s">
        <v>1554</v>
      </c>
      <c r="B86" s="69" t="s">
        <v>1555</v>
      </c>
      <c r="C86" s="83">
        <v>7383468.9100000001</v>
      </c>
      <c r="D86" s="84" t="s">
        <v>17</v>
      </c>
      <c r="E86" s="68">
        <v>0</v>
      </c>
      <c r="F86" s="68">
        <v>0</v>
      </c>
      <c r="G86" s="83">
        <v>7383468.9100000001</v>
      </c>
      <c r="H86" s="68">
        <v>31067.7</v>
      </c>
    </row>
    <row r="87" spans="1:8" ht="20.100000000000001" customHeight="1">
      <c r="A87" s="80" t="s">
        <v>1556</v>
      </c>
      <c r="B87" s="80" t="s">
        <v>1557</v>
      </c>
      <c r="C87" s="95">
        <v>876782.82</v>
      </c>
      <c r="D87" s="96" t="s">
        <v>17</v>
      </c>
      <c r="E87" s="90">
        <v>0</v>
      </c>
      <c r="F87" s="90">
        <v>0</v>
      </c>
      <c r="G87" s="95">
        <v>876782.82</v>
      </c>
      <c r="H87" s="90">
        <v>7000.51</v>
      </c>
    </row>
    <row r="88" spans="1:8" ht="20.100000000000001" customHeight="1">
      <c r="A88" s="69" t="s">
        <v>1558</v>
      </c>
      <c r="B88" s="69" t="s">
        <v>1559</v>
      </c>
      <c r="C88" s="83">
        <v>876782.82</v>
      </c>
      <c r="D88" s="85" t="s">
        <v>17</v>
      </c>
      <c r="E88" s="68">
        <v>0</v>
      </c>
      <c r="F88" s="68">
        <v>0</v>
      </c>
      <c r="G88" s="83">
        <v>876782.82</v>
      </c>
      <c r="H88" s="68">
        <v>0.46</v>
      </c>
    </row>
    <row r="89" spans="1:8" ht="20.100000000000001" customHeight="1">
      <c r="A89" s="69" t="s">
        <v>1560</v>
      </c>
      <c r="B89" s="69" t="s">
        <v>1561</v>
      </c>
      <c r="C89" s="83">
        <v>1274466</v>
      </c>
      <c r="D89" s="84" t="s">
        <v>17</v>
      </c>
      <c r="E89" s="68">
        <v>0</v>
      </c>
      <c r="F89" s="68">
        <v>31500</v>
      </c>
      <c r="G89" s="83">
        <v>1242966</v>
      </c>
      <c r="H89" s="68">
        <v>312956.75</v>
      </c>
    </row>
    <row r="90" spans="1:8" ht="20.100000000000001" customHeight="1">
      <c r="A90" s="80" t="s">
        <v>1562</v>
      </c>
      <c r="B90" s="80" t="s">
        <v>1563</v>
      </c>
      <c r="C90" s="95">
        <v>743608.15</v>
      </c>
      <c r="D90" s="96" t="s">
        <v>17</v>
      </c>
      <c r="E90" s="90">
        <v>0</v>
      </c>
      <c r="F90" s="90">
        <v>0</v>
      </c>
      <c r="G90" s="95">
        <v>743608.15</v>
      </c>
      <c r="H90" s="90">
        <v>40508.199999999997</v>
      </c>
    </row>
    <row r="91" spans="1:8" ht="20.100000000000001" customHeight="1">
      <c r="A91" s="72" t="s">
        <v>1564</v>
      </c>
      <c r="B91" s="72" t="s">
        <v>1565</v>
      </c>
      <c r="C91" s="82">
        <v>743608.15</v>
      </c>
      <c r="D91" s="81" t="s">
        <v>17</v>
      </c>
      <c r="E91" s="71">
        <v>0</v>
      </c>
      <c r="F91" s="71">
        <v>0</v>
      </c>
      <c r="G91" s="82">
        <v>743608.15</v>
      </c>
      <c r="H91" s="71">
        <v>745181.92</v>
      </c>
    </row>
    <row r="92" spans="1:8" ht="20.100000000000001" customHeight="1">
      <c r="A92" s="80" t="s">
        <v>1566</v>
      </c>
      <c r="B92" s="80" t="s">
        <v>1567</v>
      </c>
      <c r="C92" s="91" t="s">
        <v>17</v>
      </c>
      <c r="D92" s="90">
        <v>743608.15</v>
      </c>
      <c r="E92" s="90">
        <v>0</v>
      </c>
      <c r="F92" s="90">
        <v>0</v>
      </c>
      <c r="G92" s="91" t="s">
        <v>17</v>
      </c>
      <c r="H92" s="90">
        <v>464877.45</v>
      </c>
    </row>
    <row r="93" spans="1:8" ht="20.100000000000001" customHeight="1">
      <c r="A93" s="69" t="s">
        <v>1568</v>
      </c>
      <c r="B93" s="69" t="s">
        <v>1569</v>
      </c>
      <c r="C93" s="67" t="s">
        <v>17</v>
      </c>
      <c r="D93" s="68">
        <v>743608.15</v>
      </c>
      <c r="E93" s="68">
        <v>0</v>
      </c>
      <c r="F93" s="68">
        <v>0</v>
      </c>
      <c r="G93" s="67" t="s">
        <v>17</v>
      </c>
      <c r="H93" s="68">
        <v>208800</v>
      </c>
    </row>
    <row r="94" spans="1:8" ht="20.100000000000001" customHeight="1">
      <c r="A94" s="69"/>
      <c r="B94" s="88" t="s">
        <v>1570</v>
      </c>
      <c r="C94" s="97">
        <v>1274466</v>
      </c>
      <c r="D94" s="101" t="s">
        <v>17</v>
      </c>
      <c r="E94" s="89">
        <v>0</v>
      </c>
      <c r="F94" s="89">
        <v>31500</v>
      </c>
      <c r="G94" s="97">
        <v>1242966</v>
      </c>
      <c r="H94" s="99">
        <v>-11364959.92</v>
      </c>
    </row>
    <row r="95" spans="1:8" ht="20.100000000000001" customHeight="1">
      <c r="A95" s="88" t="s">
        <v>1571</v>
      </c>
      <c r="B95" s="88" t="s">
        <v>1570</v>
      </c>
      <c r="C95" s="97">
        <f t="shared" ref="C95:H95" si="5">SUM(C96:C112)</f>
        <v>1242966</v>
      </c>
      <c r="D95" s="97">
        <f t="shared" si="5"/>
        <v>0</v>
      </c>
      <c r="E95" s="97">
        <f t="shared" si="5"/>
        <v>0</v>
      </c>
      <c r="F95" s="97">
        <f t="shared" si="5"/>
        <v>0</v>
      </c>
      <c r="G95" s="97">
        <f t="shared" si="5"/>
        <v>1242966</v>
      </c>
      <c r="H95" s="102">
        <f t="shared" si="5"/>
        <v>1667490645.0799999</v>
      </c>
    </row>
    <row r="96" spans="1:8" ht="20.100000000000001" customHeight="1">
      <c r="A96" s="69" t="s">
        <v>1572</v>
      </c>
      <c r="B96" s="69" t="s">
        <v>57</v>
      </c>
      <c r="C96" s="83">
        <v>55000</v>
      </c>
      <c r="D96" s="85" t="s">
        <v>17</v>
      </c>
      <c r="E96" s="68">
        <v>0</v>
      </c>
      <c r="F96" s="68">
        <v>0</v>
      </c>
      <c r="G96" s="83">
        <v>55000</v>
      </c>
      <c r="H96" s="68">
        <v>0.06</v>
      </c>
    </row>
    <row r="97" spans="1:8" ht="20.100000000000001" customHeight="1">
      <c r="A97" s="69" t="s">
        <v>1573</v>
      </c>
      <c r="B97" s="69" t="s">
        <v>1574</v>
      </c>
      <c r="C97" s="83">
        <v>76000</v>
      </c>
      <c r="D97" s="84" t="s">
        <v>17</v>
      </c>
      <c r="E97" s="68">
        <v>0</v>
      </c>
      <c r="F97" s="68">
        <v>0</v>
      </c>
      <c r="G97" s="83">
        <v>76000</v>
      </c>
      <c r="H97" s="73">
        <v>-39.29</v>
      </c>
    </row>
    <row r="98" spans="1:8" ht="20.100000000000001" customHeight="1">
      <c r="A98" s="69" t="s">
        <v>1575</v>
      </c>
      <c r="B98" s="69" t="s">
        <v>1576</v>
      </c>
      <c r="C98" s="83">
        <v>29000</v>
      </c>
      <c r="D98" s="84" t="s">
        <v>17</v>
      </c>
      <c r="E98" s="68">
        <v>0</v>
      </c>
      <c r="F98" s="68">
        <v>0</v>
      </c>
      <c r="G98" s="83">
        <v>29000</v>
      </c>
      <c r="H98" s="73">
        <v>-1924321.72</v>
      </c>
    </row>
    <row r="99" spans="1:8" ht="20.100000000000001" customHeight="1">
      <c r="A99" s="69" t="s">
        <v>1577</v>
      </c>
      <c r="B99" s="69" t="s">
        <v>1578</v>
      </c>
      <c r="C99" s="83">
        <v>26741</v>
      </c>
      <c r="D99" s="84" t="s">
        <v>17</v>
      </c>
      <c r="E99" s="68">
        <v>0</v>
      </c>
      <c r="F99" s="68">
        <v>0</v>
      </c>
      <c r="G99" s="83">
        <v>26741</v>
      </c>
      <c r="H99" s="68">
        <v>17350.79</v>
      </c>
    </row>
    <row r="100" spans="1:8" ht="20.100000000000001" customHeight="1">
      <c r="A100" s="69" t="s">
        <v>1579</v>
      </c>
      <c r="B100" s="69" t="s">
        <v>1580</v>
      </c>
      <c r="C100" s="83">
        <v>65000</v>
      </c>
      <c r="D100" s="85" t="s">
        <v>17</v>
      </c>
      <c r="E100" s="68">
        <v>0</v>
      </c>
      <c r="F100" s="68">
        <v>0</v>
      </c>
      <c r="G100" s="83">
        <v>65000</v>
      </c>
      <c r="H100" s="73">
        <v>-3838412.86</v>
      </c>
    </row>
    <row r="101" spans="1:8" ht="20.100000000000001" customHeight="1">
      <c r="A101" s="69" t="s">
        <v>1581</v>
      </c>
      <c r="B101" s="69" t="s">
        <v>1582</v>
      </c>
      <c r="C101" s="83">
        <v>30000</v>
      </c>
      <c r="D101" s="85" t="s">
        <v>17</v>
      </c>
      <c r="E101" s="68">
        <v>0</v>
      </c>
      <c r="F101" s="68">
        <v>0</v>
      </c>
      <c r="G101" s="83">
        <v>30000</v>
      </c>
      <c r="H101" s="73">
        <v>-6465822.2999999998</v>
      </c>
    </row>
    <row r="102" spans="1:8" ht="20.100000000000001" customHeight="1">
      <c r="A102" s="72" t="s">
        <v>1583</v>
      </c>
      <c r="B102" s="72" t="s">
        <v>1584</v>
      </c>
      <c r="C102" s="82">
        <v>1128</v>
      </c>
      <c r="D102" s="81" t="s">
        <v>17</v>
      </c>
      <c r="E102" s="71">
        <v>0</v>
      </c>
      <c r="F102" s="71">
        <v>0</v>
      </c>
      <c r="G102" s="82">
        <v>1128</v>
      </c>
      <c r="H102" s="71">
        <v>992213.1</v>
      </c>
    </row>
    <row r="103" spans="1:8" ht="20.100000000000001" customHeight="1">
      <c r="A103" s="69" t="s">
        <v>1585</v>
      </c>
      <c r="B103" s="69" t="s">
        <v>1586</v>
      </c>
      <c r="C103" s="83">
        <v>2410</v>
      </c>
      <c r="D103" s="84" t="s">
        <v>17</v>
      </c>
      <c r="E103" s="68">
        <v>0</v>
      </c>
      <c r="F103" s="68">
        <v>0</v>
      </c>
      <c r="G103" s="83">
        <v>2410</v>
      </c>
      <c r="H103" s="68">
        <v>2233.5</v>
      </c>
    </row>
    <row r="104" spans="1:8" ht="20.100000000000001" customHeight="1">
      <c r="A104" s="69" t="s">
        <v>1587</v>
      </c>
      <c r="B104" s="69" t="s">
        <v>1588</v>
      </c>
      <c r="C104" s="83">
        <v>-100</v>
      </c>
      <c r="D104" s="84" t="s">
        <v>17</v>
      </c>
      <c r="E104" s="68">
        <v>0</v>
      </c>
      <c r="F104" s="68">
        <v>0</v>
      </c>
      <c r="G104" s="83">
        <v>-100</v>
      </c>
      <c r="H104" s="68">
        <v>2233.5</v>
      </c>
    </row>
    <row r="105" spans="1:8" ht="20.100000000000001" customHeight="1">
      <c r="A105" s="69" t="s">
        <v>1589</v>
      </c>
      <c r="B105" s="69" t="s">
        <v>1590</v>
      </c>
      <c r="C105" s="83">
        <v>9760</v>
      </c>
      <c r="D105" s="84" t="s">
        <v>17</v>
      </c>
      <c r="E105" s="68">
        <v>0</v>
      </c>
      <c r="F105" s="68">
        <v>0</v>
      </c>
      <c r="G105" s="83">
        <v>9760</v>
      </c>
      <c r="H105" s="68">
        <v>6</v>
      </c>
    </row>
    <row r="106" spans="1:8" ht="20.100000000000001" customHeight="1">
      <c r="A106" s="69" t="s">
        <v>1591</v>
      </c>
      <c r="B106" s="69" t="s">
        <v>1592</v>
      </c>
      <c r="C106" s="83">
        <v>85000</v>
      </c>
      <c r="D106" s="84" t="s">
        <v>17</v>
      </c>
      <c r="E106" s="68">
        <v>0</v>
      </c>
      <c r="F106" s="68">
        <v>0</v>
      </c>
      <c r="G106" s="83">
        <v>85000</v>
      </c>
      <c r="H106" s="68">
        <v>6</v>
      </c>
    </row>
    <row r="107" spans="1:8" ht="20.100000000000001" customHeight="1">
      <c r="A107" s="69" t="s">
        <v>1593</v>
      </c>
      <c r="B107" s="69" t="s">
        <v>1594</v>
      </c>
      <c r="C107" s="83">
        <v>220000</v>
      </c>
      <c r="D107" s="84" t="s">
        <v>17</v>
      </c>
      <c r="E107" s="68">
        <v>0</v>
      </c>
      <c r="F107" s="68">
        <v>0</v>
      </c>
      <c r="G107" s="83">
        <v>220000</v>
      </c>
      <c r="H107" s="68">
        <v>3200</v>
      </c>
    </row>
    <row r="108" spans="1:8" ht="20.100000000000001" customHeight="1">
      <c r="A108" s="69" t="s">
        <v>1595</v>
      </c>
      <c r="B108" s="69" t="s">
        <v>1596</v>
      </c>
      <c r="C108" s="83">
        <v>70000</v>
      </c>
      <c r="D108" s="84" t="s">
        <v>17</v>
      </c>
      <c r="E108" s="68">
        <v>0</v>
      </c>
      <c r="F108" s="68">
        <v>0</v>
      </c>
      <c r="G108" s="83">
        <v>70000</v>
      </c>
      <c r="H108" s="68">
        <v>730137636.75999999</v>
      </c>
    </row>
    <row r="109" spans="1:8" ht="20.100000000000001" customHeight="1">
      <c r="A109" s="72" t="s">
        <v>1597</v>
      </c>
      <c r="B109" s="72" t="s">
        <v>1598</v>
      </c>
      <c r="C109" s="82">
        <v>390000</v>
      </c>
      <c r="D109" s="81" t="s">
        <v>17</v>
      </c>
      <c r="E109" s="71">
        <v>0</v>
      </c>
      <c r="F109" s="71">
        <v>0</v>
      </c>
      <c r="G109" s="82">
        <v>390000</v>
      </c>
      <c r="H109" s="71">
        <v>729046446.08000004</v>
      </c>
    </row>
    <row r="110" spans="1:8" ht="20.100000000000001" customHeight="1">
      <c r="A110" s="69" t="s">
        <v>1599</v>
      </c>
      <c r="B110" s="69" t="s">
        <v>1600</v>
      </c>
      <c r="C110" s="83">
        <v>130000</v>
      </c>
      <c r="D110" s="84" t="s">
        <v>17</v>
      </c>
      <c r="E110" s="68">
        <v>0</v>
      </c>
      <c r="F110" s="68">
        <v>0</v>
      </c>
      <c r="G110" s="83">
        <v>130000</v>
      </c>
      <c r="H110" s="68">
        <v>73920259.030000001</v>
      </c>
    </row>
    <row r="111" spans="1:8" ht="20.100000000000001" customHeight="1">
      <c r="A111" s="69" t="s">
        <v>1601</v>
      </c>
      <c r="B111" s="69" t="s">
        <v>1602</v>
      </c>
      <c r="C111" s="83">
        <v>3027</v>
      </c>
      <c r="D111" s="84" t="s">
        <v>17</v>
      </c>
      <c r="E111" s="68">
        <v>0</v>
      </c>
      <c r="F111" s="68">
        <v>0</v>
      </c>
      <c r="G111" s="83">
        <v>3027</v>
      </c>
      <c r="H111" s="68">
        <v>144506465.75</v>
      </c>
    </row>
    <row r="112" spans="1:8" ht="20.100000000000001" customHeight="1">
      <c r="A112" s="72" t="s">
        <v>1603</v>
      </c>
      <c r="B112" s="72" t="s">
        <v>1604</v>
      </c>
      <c r="C112" s="82">
        <v>50000</v>
      </c>
      <c r="D112" s="81" t="s">
        <v>17</v>
      </c>
      <c r="E112" s="71">
        <v>0</v>
      </c>
      <c r="F112" s="71">
        <v>0</v>
      </c>
      <c r="G112" s="82">
        <v>50000</v>
      </c>
      <c r="H112" s="71">
        <v>1091190.68</v>
      </c>
    </row>
    <row r="113" spans="1:9" ht="20.100000000000001" customHeight="1">
      <c r="A113" s="72"/>
      <c r="B113" s="72"/>
      <c r="C113" s="82"/>
      <c r="D113" s="81"/>
      <c r="E113" s="71"/>
      <c r="F113" s="71"/>
      <c r="G113" s="82"/>
      <c r="H113" s="71"/>
    </row>
    <row r="114" spans="1:9" ht="20.100000000000001" customHeight="1">
      <c r="A114" s="80" t="s">
        <v>1605</v>
      </c>
      <c r="B114" s="80" t="s">
        <v>1606</v>
      </c>
      <c r="C114" s="95">
        <v>45533.24</v>
      </c>
      <c r="D114" s="96" t="s">
        <v>17</v>
      </c>
      <c r="E114" s="90">
        <v>0</v>
      </c>
      <c r="F114" s="90">
        <v>0</v>
      </c>
      <c r="G114" s="95">
        <v>45533.24</v>
      </c>
      <c r="H114" s="90">
        <v>1091190.68</v>
      </c>
    </row>
    <row r="115" spans="1:9" ht="20.100000000000001" customHeight="1">
      <c r="A115" s="69" t="s">
        <v>1607</v>
      </c>
      <c r="B115" s="69" t="s">
        <v>1608</v>
      </c>
      <c r="C115" s="68">
        <v>45533.24</v>
      </c>
      <c r="D115" s="67" t="s">
        <v>17</v>
      </c>
      <c r="E115" s="68">
        <v>0</v>
      </c>
      <c r="F115" s="68">
        <v>0</v>
      </c>
      <c r="G115" s="68">
        <v>45533.24</v>
      </c>
      <c r="H115" s="67" t="s">
        <v>17</v>
      </c>
    </row>
    <row r="116" spans="1:9" ht="20.100000000000001" customHeight="1">
      <c r="A116" s="69"/>
      <c r="B116" s="69"/>
      <c r="C116" s="68"/>
      <c r="D116" s="67"/>
      <c r="E116" s="68"/>
      <c r="F116" s="68"/>
      <c r="G116" s="68"/>
      <c r="H116" s="67"/>
    </row>
    <row r="117" spans="1:9" ht="20.100000000000001" customHeight="1">
      <c r="A117" s="88" t="s">
        <v>1609</v>
      </c>
      <c r="B117" s="88" t="s">
        <v>1610</v>
      </c>
      <c r="C117" s="98" t="s">
        <v>17</v>
      </c>
      <c r="D117" s="97">
        <v>45533.24</v>
      </c>
      <c r="E117" s="89">
        <v>0</v>
      </c>
      <c r="F117" s="89">
        <v>0</v>
      </c>
      <c r="G117" s="98" t="s">
        <v>17</v>
      </c>
      <c r="H117" s="103"/>
      <c r="I117" s="65">
        <v>1000</v>
      </c>
    </row>
    <row r="118" spans="1:9" ht="20.100000000000001" customHeight="1">
      <c r="A118" s="69" t="s">
        <v>1611</v>
      </c>
      <c r="B118" s="80" t="s">
        <v>1612</v>
      </c>
      <c r="C118" s="84" t="s">
        <v>17</v>
      </c>
      <c r="D118" s="83">
        <v>45533.24</v>
      </c>
      <c r="E118" s="68">
        <v>0</v>
      </c>
      <c r="F118" s="68">
        <v>0</v>
      </c>
      <c r="G118" s="84" t="s">
        <v>17</v>
      </c>
      <c r="H118" s="67" t="s">
        <v>17</v>
      </c>
    </row>
    <row r="119" spans="1:9" ht="20.100000000000001" customHeight="1">
      <c r="A119" s="84"/>
      <c r="B119" s="84"/>
      <c r="C119" s="84"/>
      <c r="D119" s="83"/>
      <c r="E119" s="68"/>
      <c r="F119" s="68"/>
      <c r="G119" s="84"/>
      <c r="H119" s="67"/>
    </row>
    <row r="120" spans="1:9" ht="20.100000000000001" customHeight="1">
      <c r="A120" s="69" t="s">
        <v>1613</v>
      </c>
      <c r="B120" s="69" t="s">
        <v>1614</v>
      </c>
      <c r="C120" s="84" t="s">
        <v>17</v>
      </c>
      <c r="D120" s="83">
        <v>9349941.1999999993</v>
      </c>
      <c r="E120" s="68">
        <v>30062345.859999999</v>
      </c>
      <c r="F120" s="68">
        <v>37297070.280000001</v>
      </c>
      <c r="G120" s="84" t="s">
        <v>17</v>
      </c>
      <c r="H120" s="67" t="s">
        <v>17</v>
      </c>
    </row>
    <row r="121" spans="1:9" ht="20.100000000000001" customHeight="1">
      <c r="A121" s="69" t="s">
        <v>1615</v>
      </c>
      <c r="B121" s="69" t="s">
        <v>1616</v>
      </c>
      <c r="C121" s="84" t="s">
        <v>17</v>
      </c>
      <c r="D121" s="83">
        <v>9349941.1999999993</v>
      </c>
      <c r="E121" s="68">
        <v>30062345.859999999</v>
      </c>
      <c r="F121" s="68">
        <v>37297070.280000001</v>
      </c>
      <c r="G121" s="84" t="s">
        <v>17</v>
      </c>
      <c r="H121" s="67" t="s">
        <v>17</v>
      </c>
    </row>
    <row r="122" spans="1:9" ht="20.100000000000001" customHeight="1">
      <c r="A122" s="69"/>
      <c r="B122" s="80" t="s">
        <v>1617</v>
      </c>
      <c r="C122" s="96">
        <v>0</v>
      </c>
      <c r="D122" s="95">
        <v>148634.28</v>
      </c>
      <c r="E122" s="90" t="s">
        <v>17</v>
      </c>
      <c r="F122" s="90">
        <v>148634.29</v>
      </c>
      <c r="G122" s="96" t="s">
        <v>17</v>
      </c>
      <c r="H122" s="91" t="s">
        <v>17</v>
      </c>
      <c r="I122" s="108"/>
    </row>
    <row r="123" spans="1:9" ht="20.100000000000001" customHeight="1">
      <c r="A123" s="80" t="s">
        <v>1618</v>
      </c>
      <c r="B123" s="80" t="s">
        <v>1617</v>
      </c>
      <c r="C123" s="96" t="s">
        <v>17</v>
      </c>
      <c r="D123" s="95">
        <v>3090907.36</v>
      </c>
      <c r="E123" s="90">
        <v>5949153.7400000002</v>
      </c>
      <c r="F123" s="90">
        <v>2906613.49</v>
      </c>
      <c r="G123" s="96" t="s">
        <v>17</v>
      </c>
      <c r="H123" s="91" t="s">
        <v>17</v>
      </c>
    </row>
    <row r="124" spans="1:9" ht="20.100000000000001" customHeight="1">
      <c r="A124" s="69" t="s">
        <v>1619</v>
      </c>
      <c r="B124" s="69" t="s">
        <v>1620</v>
      </c>
      <c r="C124" s="84" t="s">
        <v>17</v>
      </c>
      <c r="D124" s="83">
        <v>446.58</v>
      </c>
      <c r="E124" s="68">
        <v>0</v>
      </c>
      <c r="F124" s="68">
        <v>0</v>
      </c>
      <c r="G124" s="84" t="s">
        <v>17</v>
      </c>
      <c r="H124" s="67" t="s">
        <v>17</v>
      </c>
    </row>
    <row r="125" spans="1:9" ht="20.100000000000001" customHeight="1">
      <c r="A125" s="69" t="s">
        <v>1621</v>
      </c>
      <c r="B125" s="69" t="s">
        <v>1622</v>
      </c>
      <c r="C125" s="84" t="s">
        <v>17</v>
      </c>
      <c r="D125" s="83">
        <v>0</v>
      </c>
      <c r="E125" s="68">
        <v>0</v>
      </c>
      <c r="F125" s="68">
        <v>21.25</v>
      </c>
      <c r="G125" s="84" t="s">
        <v>17</v>
      </c>
      <c r="H125" s="67" t="s">
        <v>17</v>
      </c>
    </row>
    <row r="126" spans="1:9" ht="20.100000000000001" customHeight="1">
      <c r="A126" s="69" t="s">
        <v>1623</v>
      </c>
      <c r="B126" s="69" t="s">
        <v>1624</v>
      </c>
      <c r="C126" s="84" t="s">
        <v>17</v>
      </c>
      <c r="D126" s="83">
        <v>0</v>
      </c>
      <c r="E126" s="68">
        <v>0</v>
      </c>
      <c r="F126" s="68">
        <v>0.18</v>
      </c>
      <c r="G126" s="84" t="s">
        <v>17</v>
      </c>
      <c r="H126" s="67" t="s">
        <v>17</v>
      </c>
    </row>
    <row r="127" spans="1:9" ht="20.100000000000001" customHeight="1">
      <c r="A127" s="69" t="s">
        <v>1625</v>
      </c>
      <c r="B127" s="69" t="s">
        <v>1626</v>
      </c>
      <c r="C127" s="84" t="s">
        <v>17</v>
      </c>
      <c r="D127" s="83">
        <v>3074620.46</v>
      </c>
      <c r="E127" s="68">
        <v>5941383.3399999999</v>
      </c>
      <c r="F127" s="68">
        <v>2903810.31</v>
      </c>
      <c r="G127" s="84" t="s">
        <v>17</v>
      </c>
      <c r="H127" s="67" t="s">
        <v>17</v>
      </c>
    </row>
    <row r="128" spans="1:9" ht="20.100000000000001" customHeight="1">
      <c r="A128" s="69" t="s">
        <v>1627</v>
      </c>
      <c r="B128" s="69" t="s">
        <v>1628</v>
      </c>
      <c r="C128" s="84" t="s">
        <v>17</v>
      </c>
      <c r="D128" s="83">
        <v>37047.43</v>
      </c>
      <c r="E128" s="68">
        <v>0</v>
      </c>
      <c r="F128" s="68">
        <v>0</v>
      </c>
      <c r="G128" s="84" t="s">
        <v>17</v>
      </c>
      <c r="H128" s="67" t="s">
        <v>17</v>
      </c>
    </row>
    <row r="129" spans="1:9" ht="20.100000000000001" customHeight="1">
      <c r="A129" s="69" t="s">
        <v>1629</v>
      </c>
      <c r="B129" s="69" t="s">
        <v>1630</v>
      </c>
      <c r="C129" s="84" t="s">
        <v>17</v>
      </c>
      <c r="D129" s="83">
        <v>4527.8</v>
      </c>
      <c r="E129" s="68">
        <v>0</v>
      </c>
      <c r="F129" s="68">
        <v>0</v>
      </c>
      <c r="G129" s="84" t="s">
        <v>17</v>
      </c>
      <c r="H129" s="67" t="s">
        <v>17</v>
      </c>
    </row>
    <row r="130" spans="1:9" ht="20.100000000000001" customHeight="1">
      <c r="A130" s="69"/>
      <c r="B130" s="69"/>
      <c r="C130" s="84"/>
      <c r="D130" s="83"/>
      <c r="E130" s="68"/>
      <c r="F130" s="68"/>
      <c r="G130" s="84"/>
      <c r="H130" s="67"/>
    </row>
    <row r="131" spans="1:9" ht="20.100000000000001" customHeight="1">
      <c r="A131" s="69" t="s">
        <v>1631</v>
      </c>
      <c r="B131" s="69" t="s">
        <v>1632</v>
      </c>
      <c r="C131" s="84" t="s">
        <v>17</v>
      </c>
      <c r="D131" s="83">
        <v>182.2</v>
      </c>
      <c r="E131" s="68">
        <v>0</v>
      </c>
      <c r="F131" s="68">
        <v>0</v>
      </c>
      <c r="G131" s="84" t="s">
        <v>17</v>
      </c>
      <c r="H131" s="67" t="s">
        <v>17</v>
      </c>
    </row>
    <row r="132" spans="1:9" ht="20.100000000000001" customHeight="1">
      <c r="A132" s="69" t="s">
        <v>1633</v>
      </c>
      <c r="B132" s="69" t="s">
        <v>1634</v>
      </c>
      <c r="C132" s="84" t="s">
        <v>17</v>
      </c>
      <c r="D132" s="83">
        <v>1927.93</v>
      </c>
      <c r="E132" s="68">
        <v>0</v>
      </c>
      <c r="F132" s="68">
        <v>0</v>
      </c>
      <c r="G132" s="84" t="s">
        <v>17</v>
      </c>
      <c r="H132" s="67" t="s">
        <v>17</v>
      </c>
    </row>
    <row r="133" spans="1:9" ht="20.100000000000001" customHeight="1">
      <c r="A133" s="69" t="s">
        <v>1635</v>
      </c>
      <c r="B133" s="80" t="s">
        <v>301</v>
      </c>
      <c r="C133" s="84" t="s">
        <v>17</v>
      </c>
      <c r="D133" s="83">
        <v>697.5</v>
      </c>
      <c r="E133" s="68">
        <v>0</v>
      </c>
      <c r="F133" s="68">
        <v>0</v>
      </c>
      <c r="G133" s="84" t="s">
        <v>17</v>
      </c>
      <c r="H133" s="67"/>
      <c r="I133" s="65">
        <v>2000</v>
      </c>
    </row>
    <row r="134" spans="1:9" ht="20.100000000000001" customHeight="1">
      <c r="A134" s="69" t="s">
        <v>1636</v>
      </c>
      <c r="B134" s="69" t="s">
        <v>303</v>
      </c>
      <c r="C134" s="84" t="s">
        <v>17</v>
      </c>
      <c r="D134" s="83">
        <v>49.06</v>
      </c>
      <c r="E134" s="68">
        <v>0</v>
      </c>
      <c r="F134" s="68">
        <v>0</v>
      </c>
      <c r="G134" s="84" t="s">
        <v>17</v>
      </c>
      <c r="H134" s="67" t="s">
        <v>17</v>
      </c>
    </row>
    <row r="135" spans="1:9" ht="20.100000000000001" customHeight="1">
      <c r="A135" s="69" t="s">
        <v>1637</v>
      </c>
      <c r="B135" s="69" t="s">
        <v>305</v>
      </c>
      <c r="C135" s="84" t="s">
        <v>17</v>
      </c>
      <c r="D135" s="83">
        <v>543</v>
      </c>
      <c r="E135" s="68">
        <v>0</v>
      </c>
      <c r="F135" s="68">
        <v>0</v>
      </c>
      <c r="G135" s="84" t="s">
        <v>17</v>
      </c>
      <c r="H135" s="67" t="s">
        <v>17</v>
      </c>
    </row>
    <row r="136" spans="1:9" ht="20.100000000000001" customHeight="1">
      <c r="A136" s="69" t="s">
        <v>1638</v>
      </c>
      <c r="B136" s="69" t="s">
        <v>1639</v>
      </c>
      <c r="C136" s="84" t="s">
        <v>17</v>
      </c>
      <c r="D136" s="83">
        <v>0</v>
      </c>
      <c r="E136" s="68">
        <v>0</v>
      </c>
      <c r="F136" s="68">
        <v>2398.91</v>
      </c>
      <c r="G136" s="84" t="s">
        <v>17</v>
      </c>
      <c r="H136" s="67" t="s">
        <v>17</v>
      </c>
    </row>
    <row r="137" spans="1:9" ht="20.100000000000001" customHeight="1">
      <c r="A137" s="69" t="s">
        <v>1640</v>
      </c>
      <c r="B137" s="69" t="s">
        <v>1641</v>
      </c>
      <c r="C137" s="84" t="s">
        <v>17</v>
      </c>
      <c r="D137" s="83">
        <v>0</v>
      </c>
      <c r="E137" s="68">
        <v>0</v>
      </c>
      <c r="F137" s="68">
        <v>106</v>
      </c>
      <c r="G137" s="84" t="s">
        <v>17</v>
      </c>
      <c r="H137" s="67" t="s">
        <v>17</v>
      </c>
    </row>
    <row r="138" spans="1:9" ht="20.100000000000001" customHeight="1">
      <c r="A138" s="69" t="s">
        <v>1642</v>
      </c>
      <c r="B138" s="69" t="s">
        <v>1643</v>
      </c>
      <c r="C138" s="84" t="s">
        <v>17</v>
      </c>
      <c r="D138" s="83">
        <v>142.43</v>
      </c>
      <c r="E138" s="68">
        <v>0</v>
      </c>
      <c r="F138" s="68">
        <v>0</v>
      </c>
      <c r="G138" s="84" t="s">
        <v>17</v>
      </c>
      <c r="H138" s="67" t="s">
        <v>17</v>
      </c>
    </row>
    <row r="139" spans="1:9" ht="20.100000000000001" customHeight="1">
      <c r="A139" s="69" t="s">
        <v>1644</v>
      </c>
      <c r="B139" s="69" t="s">
        <v>1645</v>
      </c>
      <c r="C139" s="84" t="s">
        <v>17</v>
      </c>
      <c r="D139" s="83">
        <v>0</v>
      </c>
      <c r="E139" s="68">
        <v>0</v>
      </c>
      <c r="F139" s="68">
        <v>276.83999999999997</v>
      </c>
      <c r="G139" s="84" t="s">
        <v>17</v>
      </c>
      <c r="H139" s="67" t="s">
        <v>17</v>
      </c>
    </row>
    <row r="140" spans="1:9" ht="20.100000000000001" customHeight="1">
      <c r="A140" s="69"/>
      <c r="B140" s="80" t="s">
        <v>1646</v>
      </c>
      <c r="C140" s="96" t="s">
        <v>17</v>
      </c>
      <c r="D140" s="95">
        <v>4854051.62</v>
      </c>
      <c r="E140" s="90">
        <v>4872212.3499999996</v>
      </c>
      <c r="F140" s="90">
        <v>3911358.69</v>
      </c>
      <c r="G140" s="96" t="s">
        <v>17</v>
      </c>
      <c r="H140" s="91" t="s">
        <v>17</v>
      </c>
    </row>
    <row r="141" spans="1:9" ht="20.100000000000001" customHeight="1">
      <c r="A141" s="80" t="s">
        <v>1647</v>
      </c>
      <c r="B141" s="80" t="s">
        <v>1646</v>
      </c>
      <c r="C141" s="96" t="s">
        <v>17</v>
      </c>
      <c r="D141" s="95">
        <f>SUM(D143:D148)</f>
        <v>4854051.6199999992</v>
      </c>
      <c r="E141" s="90">
        <f>SUM(E143:E148)</f>
        <v>4872212.3499999996</v>
      </c>
      <c r="F141" s="90">
        <f>SUM(F143:F148)</f>
        <v>3911358.69</v>
      </c>
      <c r="G141" s="90">
        <f>SUM(G143:G148)</f>
        <v>0</v>
      </c>
      <c r="H141" s="90">
        <f>SUM(H143:H148)</f>
        <v>0</v>
      </c>
    </row>
    <row r="142" spans="1:9" ht="20.100000000000001" customHeight="1">
      <c r="A142" s="69" t="s">
        <v>1648</v>
      </c>
      <c r="B142" s="69" t="s">
        <v>1649</v>
      </c>
      <c r="C142" s="84" t="s">
        <v>17</v>
      </c>
      <c r="D142" s="83">
        <v>4220866.0199999996</v>
      </c>
      <c r="E142" s="68">
        <v>3879303</v>
      </c>
      <c r="F142" s="68">
        <v>2666905.52</v>
      </c>
      <c r="G142" s="84" t="s">
        <v>17</v>
      </c>
      <c r="H142" s="67" t="s">
        <v>17</v>
      </c>
    </row>
    <row r="143" spans="1:9" ht="20.100000000000001" customHeight="1">
      <c r="A143" s="69" t="s">
        <v>1650</v>
      </c>
      <c r="B143" s="80" t="s">
        <v>1651</v>
      </c>
      <c r="C143" s="84" t="s">
        <v>17</v>
      </c>
      <c r="D143" s="83">
        <v>4220866.0199999996</v>
      </c>
      <c r="E143" s="68">
        <v>3879303</v>
      </c>
      <c r="F143" s="68">
        <v>2666905.52</v>
      </c>
      <c r="G143" s="84" t="s">
        <v>17</v>
      </c>
      <c r="H143" s="67" t="s">
        <v>17</v>
      </c>
      <c r="I143" s="65">
        <v>3000</v>
      </c>
    </row>
    <row r="144" spans="1:9" ht="20.100000000000001" customHeight="1">
      <c r="A144" s="69" t="s">
        <v>1652</v>
      </c>
      <c r="B144" s="69" t="s">
        <v>1653</v>
      </c>
      <c r="C144" s="84" t="s">
        <v>17</v>
      </c>
      <c r="D144" s="83">
        <v>32895.699999999997</v>
      </c>
      <c r="E144" s="68">
        <v>32897</v>
      </c>
      <c r="F144" s="68">
        <v>29747.5</v>
      </c>
      <c r="G144" s="84" t="s">
        <v>17</v>
      </c>
      <c r="H144" s="67" t="s">
        <v>17</v>
      </c>
      <c r="I144" s="65">
        <v>3000</v>
      </c>
    </row>
    <row r="145" spans="1:9" ht="20.100000000000001" customHeight="1">
      <c r="A145" s="69" t="s">
        <v>1654</v>
      </c>
      <c r="B145" s="69" t="s">
        <v>1655</v>
      </c>
      <c r="C145" s="84" t="s">
        <v>17</v>
      </c>
      <c r="D145" s="83">
        <v>8970.31</v>
      </c>
      <c r="E145" s="68">
        <v>5470</v>
      </c>
      <c r="F145" s="68">
        <v>13705.5</v>
      </c>
      <c r="G145" s="84" t="s">
        <v>17</v>
      </c>
      <c r="H145" s="67" t="s">
        <v>17</v>
      </c>
      <c r="I145" s="65">
        <v>3000</v>
      </c>
    </row>
    <row r="146" spans="1:9" ht="20.100000000000001" customHeight="1">
      <c r="A146" s="69" t="s">
        <v>1656</v>
      </c>
      <c r="B146" s="69" t="s">
        <v>1657</v>
      </c>
      <c r="C146" s="84" t="s">
        <v>17</v>
      </c>
      <c r="D146" s="83">
        <v>0.45</v>
      </c>
      <c r="E146" s="68">
        <v>366856.33</v>
      </c>
      <c r="F146" s="68">
        <v>366856.32</v>
      </c>
      <c r="G146" s="84" t="s">
        <v>17</v>
      </c>
      <c r="H146" s="67" t="s">
        <v>17</v>
      </c>
      <c r="I146" s="65">
        <v>3000</v>
      </c>
    </row>
    <row r="147" spans="1:9" ht="20.100000000000001" customHeight="1">
      <c r="A147" s="69" t="s">
        <v>1658</v>
      </c>
      <c r="B147" s="69" t="s">
        <v>1659</v>
      </c>
      <c r="C147" s="84" t="s">
        <v>17</v>
      </c>
      <c r="D147" s="83">
        <v>546761.01</v>
      </c>
      <c r="E147" s="68">
        <v>546761.02</v>
      </c>
      <c r="F147" s="68">
        <v>787793.88</v>
      </c>
      <c r="G147" s="84" t="s">
        <v>17</v>
      </c>
      <c r="H147" s="67" t="s">
        <v>17</v>
      </c>
      <c r="I147" s="65">
        <v>3000</v>
      </c>
    </row>
    <row r="148" spans="1:9" ht="20.100000000000001" customHeight="1">
      <c r="A148" s="69" t="s">
        <v>1660</v>
      </c>
      <c r="B148" s="69" t="s">
        <v>1661</v>
      </c>
      <c r="C148" s="84" t="s">
        <v>17</v>
      </c>
      <c r="D148" s="83">
        <v>44558.13</v>
      </c>
      <c r="E148" s="68">
        <v>40925</v>
      </c>
      <c r="F148" s="68">
        <v>46349.97</v>
      </c>
      <c r="G148" s="84" t="s">
        <v>17</v>
      </c>
      <c r="H148" s="67" t="s">
        <v>17</v>
      </c>
      <c r="I148" s="65">
        <v>3000</v>
      </c>
    </row>
    <row r="149" spans="1:9" ht="20.100000000000001" customHeight="1">
      <c r="A149" s="69"/>
      <c r="B149" s="80" t="s">
        <v>1662</v>
      </c>
      <c r="C149" s="96" t="s">
        <v>17</v>
      </c>
      <c r="D149" s="95">
        <v>141104.47</v>
      </c>
      <c r="E149" s="90">
        <v>11638344.720000001</v>
      </c>
      <c r="F149" s="90">
        <v>13292965.060000001</v>
      </c>
      <c r="G149" s="96" t="s">
        <v>17</v>
      </c>
      <c r="H149" s="91" t="s">
        <v>17</v>
      </c>
    </row>
    <row r="150" spans="1:9" ht="20.100000000000001" customHeight="1">
      <c r="A150" s="80" t="s">
        <v>1663</v>
      </c>
      <c r="B150" s="80" t="s">
        <v>1662</v>
      </c>
      <c r="C150" s="96" t="s">
        <v>17</v>
      </c>
      <c r="D150" s="95">
        <f>SUM(D151:D172)</f>
        <v>141104.47</v>
      </c>
      <c r="E150" s="90">
        <f>SUM(E151:E172)</f>
        <v>778960.32000000007</v>
      </c>
      <c r="F150" s="90">
        <f>SUM(F151:F172)</f>
        <v>2433580.6599999997</v>
      </c>
      <c r="G150" s="90">
        <f>SUM(G151:G172)</f>
        <v>0</v>
      </c>
      <c r="H150" s="90">
        <f>SUM(H151:H172)</f>
        <v>0</v>
      </c>
    </row>
    <row r="151" spans="1:9" ht="20.100000000000001" customHeight="1">
      <c r="A151" s="69" t="s">
        <v>1664</v>
      </c>
      <c r="B151" s="69" t="s">
        <v>1665</v>
      </c>
      <c r="C151" s="84" t="s">
        <v>17</v>
      </c>
      <c r="D151" s="83">
        <v>0</v>
      </c>
      <c r="E151" s="68">
        <v>67827</v>
      </c>
      <c r="F151" s="68">
        <v>86903</v>
      </c>
      <c r="G151" s="84" t="s">
        <v>17</v>
      </c>
      <c r="H151" s="67" t="s">
        <v>17</v>
      </c>
    </row>
    <row r="152" spans="1:9" ht="20.100000000000001" customHeight="1">
      <c r="A152" s="69" t="s">
        <v>1666</v>
      </c>
      <c r="B152" s="69" t="s">
        <v>1667</v>
      </c>
      <c r="C152" s="84" t="s">
        <v>17</v>
      </c>
      <c r="D152" s="83">
        <v>0</v>
      </c>
      <c r="E152" s="73">
        <v>0</v>
      </c>
      <c r="F152" s="68">
        <v>12327.58</v>
      </c>
      <c r="G152" s="84" t="s">
        <v>17</v>
      </c>
      <c r="H152" s="67" t="s">
        <v>17</v>
      </c>
    </row>
    <row r="153" spans="1:9" ht="20.100000000000001" customHeight="1">
      <c r="A153" s="69" t="s">
        <v>1668</v>
      </c>
      <c r="B153" s="69" t="s">
        <v>1494</v>
      </c>
      <c r="C153" s="84" t="s">
        <v>17</v>
      </c>
      <c r="D153" s="83">
        <v>0</v>
      </c>
      <c r="E153" s="68">
        <v>3708.46</v>
      </c>
      <c r="F153" s="68">
        <v>514108.46</v>
      </c>
      <c r="G153" s="84" t="s">
        <v>17</v>
      </c>
      <c r="H153" s="67" t="s">
        <v>17</v>
      </c>
    </row>
    <row r="154" spans="1:9" ht="20.100000000000001" customHeight="1">
      <c r="A154" s="69" t="s">
        <v>1669</v>
      </c>
      <c r="B154" s="69" t="s">
        <v>1670</v>
      </c>
      <c r="C154" s="84" t="s">
        <v>17</v>
      </c>
      <c r="D154" s="83">
        <v>69600</v>
      </c>
      <c r="E154" s="68">
        <v>69600</v>
      </c>
      <c r="F154" s="68">
        <v>69600</v>
      </c>
      <c r="G154" s="84" t="s">
        <v>17</v>
      </c>
      <c r="H154" s="67" t="s">
        <v>17</v>
      </c>
    </row>
    <row r="155" spans="1:9" ht="20.100000000000001" customHeight="1">
      <c r="A155" s="69" t="s">
        <v>1671</v>
      </c>
      <c r="B155" s="69" t="s">
        <v>1672</v>
      </c>
      <c r="C155" s="84" t="s">
        <v>17</v>
      </c>
      <c r="D155" s="83">
        <v>0</v>
      </c>
      <c r="E155" s="68">
        <v>0</v>
      </c>
      <c r="F155" s="68">
        <v>12327.59</v>
      </c>
      <c r="G155" s="84" t="s">
        <v>17</v>
      </c>
      <c r="H155" s="67" t="s">
        <v>17</v>
      </c>
    </row>
    <row r="156" spans="1:9" ht="20.100000000000001" customHeight="1">
      <c r="A156" s="69" t="s">
        <v>1673</v>
      </c>
      <c r="B156" s="69" t="s">
        <v>1674</v>
      </c>
      <c r="C156" s="84" t="s">
        <v>17</v>
      </c>
      <c r="D156" s="83">
        <v>0</v>
      </c>
      <c r="E156" s="68">
        <v>0</v>
      </c>
      <c r="F156" s="68">
        <v>12327.59</v>
      </c>
      <c r="G156" s="84" t="s">
        <v>17</v>
      </c>
      <c r="H156" s="67" t="s">
        <v>17</v>
      </c>
    </row>
    <row r="157" spans="1:9" ht="20.100000000000001" customHeight="1">
      <c r="A157" s="72" t="s">
        <v>1675</v>
      </c>
      <c r="B157" s="72" t="s">
        <v>1676</v>
      </c>
      <c r="C157" s="81" t="s">
        <v>17</v>
      </c>
      <c r="D157" s="82">
        <v>0</v>
      </c>
      <c r="E157" s="71">
        <v>0</v>
      </c>
      <c r="F157" s="71">
        <v>12327.58</v>
      </c>
      <c r="G157" s="81" t="s">
        <v>17</v>
      </c>
      <c r="H157" s="70" t="s">
        <v>17</v>
      </c>
      <c r="I157" s="65">
        <v>4000</v>
      </c>
    </row>
    <row r="158" spans="1:9" ht="20.100000000000001" customHeight="1">
      <c r="A158" s="69" t="s">
        <v>1677</v>
      </c>
      <c r="B158" s="69" t="s">
        <v>1678</v>
      </c>
      <c r="C158" s="84" t="s">
        <v>17</v>
      </c>
      <c r="D158" s="83">
        <v>0</v>
      </c>
      <c r="E158" s="68">
        <v>0</v>
      </c>
      <c r="F158" s="68">
        <v>321888.40000000002</v>
      </c>
      <c r="G158" s="84" t="s">
        <v>17</v>
      </c>
      <c r="H158" s="67" t="s">
        <v>17</v>
      </c>
    </row>
    <row r="159" spans="1:9" ht="20.100000000000001" customHeight="1">
      <c r="A159" s="69" t="s">
        <v>1679</v>
      </c>
      <c r="B159" s="69" t="s">
        <v>1680</v>
      </c>
      <c r="C159" s="84" t="s">
        <v>17</v>
      </c>
      <c r="D159" s="83">
        <v>0</v>
      </c>
      <c r="E159" s="68">
        <v>0</v>
      </c>
      <c r="F159" s="68">
        <v>9277</v>
      </c>
      <c r="G159" s="84" t="s">
        <v>17</v>
      </c>
      <c r="H159" s="67" t="s">
        <v>17</v>
      </c>
    </row>
    <row r="160" spans="1:9" ht="20.100000000000001" customHeight="1">
      <c r="A160" s="69" t="s">
        <v>1681</v>
      </c>
      <c r="B160" s="69" t="s">
        <v>1682</v>
      </c>
      <c r="C160" s="84" t="s">
        <v>17</v>
      </c>
      <c r="D160" s="83">
        <v>0</v>
      </c>
      <c r="E160" s="68">
        <v>0</v>
      </c>
      <c r="F160" s="68">
        <v>14323.92</v>
      </c>
      <c r="G160" s="84" t="s">
        <v>17</v>
      </c>
      <c r="H160" s="67" t="s">
        <v>17</v>
      </c>
    </row>
    <row r="161" spans="1:9" ht="20.100000000000001" customHeight="1">
      <c r="A161" s="69" t="s">
        <v>1683</v>
      </c>
      <c r="B161" s="69" t="s">
        <v>1684</v>
      </c>
      <c r="C161" s="84" t="s">
        <v>17</v>
      </c>
      <c r="D161" s="83">
        <v>0</v>
      </c>
      <c r="E161" s="68">
        <v>0</v>
      </c>
      <c r="F161" s="68">
        <v>4756</v>
      </c>
      <c r="G161" s="84" t="s">
        <v>17</v>
      </c>
      <c r="H161" s="67" t="s">
        <v>17</v>
      </c>
    </row>
    <row r="162" spans="1:9" ht="20.100000000000001" customHeight="1">
      <c r="A162" s="69" t="s">
        <v>1685</v>
      </c>
      <c r="B162" s="69" t="s">
        <v>1686</v>
      </c>
      <c r="C162" s="84" t="s">
        <v>17</v>
      </c>
      <c r="D162" s="83">
        <v>0</v>
      </c>
      <c r="E162" s="68">
        <v>371227.26</v>
      </c>
      <c r="F162" s="68">
        <v>778609.11</v>
      </c>
      <c r="G162" s="84" t="s">
        <v>17</v>
      </c>
      <c r="H162" s="67" t="s">
        <v>17</v>
      </c>
    </row>
    <row r="163" spans="1:9" ht="20.100000000000001" customHeight="1">
      <c r="A163" s="69" t="s">
        <v>1687</v>
      </c>
      <c r="B163" s="69" t="s">
        <v>1688</v>
      </c>
      <c r="C163" s="84" t="s">
        <v>17</v>
      </c>
      <c r="D163" s="83">
        <v>0</v>
      </c>
      <c r="E163" s="68">
        <v>91112.94</v>
      </c>
      <c r="F163" s="68">
        <v>182225.88</v>
      </c>
      <c r="G163" s="84" t="s">
        <v>17</v>
      </c>
      <c r="H163" s="67" t="s">
        <v>17</v>
      </c>
    </row>
    <row r="164" spans="1:9" ht="20.100000000000001" customHeight="1">
      <c r="A164" s="69" t="s">
        <v>1689</v>
      </c>
      <c r="B164" s="69" t="s">
        <v>1690</v>
      </c>
      <c r="C164" s="84" t="s">
        <v>17</v>
      </c>
      <c r="D164" s="83">
        <v>0</v>
      </c>
      <c r="E164" s="68">
        <v>0</v>
      </c>
      <c r="F164" s="68">
        <v>94072.29</v>
      </c>
      <c r="G164" s="84" t="s">
        <v>17</v>
      </c>
      <c r="H164" s="67" t="s">
        <v>17</v>
      </c>
    </row>
    <row r="165" spans="1:9" ht="20.100000000000001" customHeight="1">
      <c r="A165" s="69" t="s">
        <v>1691</v>
      </c>
      <c r="B165" s="69" t="s">
        <v>1692</v>
      </c>
      <c r="C165" s="84" t="s">
        <v>17</v>
      </c>
      <c r="D165" s="83">
        <v>0</v>
      </c>
      <c r="E165" s="68">
        <v>0</v>
      </c>
      <c r="F165" s="68">
        <v>9500.01</v>
      </c>
      <c r="G165" s="84" t="s">
        <v>17</v>
      </c>
      <c r="H165" s="67" t="s">
        <v>17</v>
      </c>
    </row>
    <row r="166" spans="1:9" ht="20.100000000000001" customHeight="1">
      <c r="A166" s="69" t="s">
        <v>1693</v>
      </c>
      <c r="B166" s="69" t="s">
        <v>1694</v>
      </c>
      <c r="C166" s="84" t="s">
        <v>17</v>
      </c>
      <c r="D166" s="83">
        <v>71504.47</v>
      </c>
      <c r="E166" s="68">
        <v>0</v>
      </c>
      <c r="F166" s="68">
        <v>0</v>
      </c>
      <c r="G166" s="84" t="s">
        <v>17</v>
      </c>
      <c r="H166" s="67" t="s">
        <v>17</v>
      </c>
    </row>
    <row r="167" spans="1:9" ht="20.100000000000001" customHeight="1">
      <c r="A167" s="69" t="s">
        <v>1695</v>
      </c>
      <c r="B167" s="69" t="s">
        <v>1696</v>
      </c>
      <c r="C167" s="84" t="s">
        <v>17</v>
      </c>
      <c r="D167" s="83">
        <v>0</v>
      </c>
      <c r="E167" s="68">
        <v>27932.66</v>
      </c>
      <c r="F167" s="68">
        <v>35654.660000000003</v>
      </c>
      <c r="G167" s="84" t="s">
        <v>17</v>
      </c>
      <c r="H167" s="67" t="s">
        <v>17</v>
      </c>
    </row>
    <row r="168" spans="1:9" ht="20.100000000000001" customHeight="1">
      <c r="A168" s="72" t="s">
        <v>1697</v>
      </c>
      <c r="B168" s="72" t="s">
        <v>1698</v>
      </c>
      <c r="C168" s="81" t="s">
        <v>17</v>
      </c>
      <c r="D168" s="82">
        <v>0</v>
      </c>
      <c r="E168" s="71">
        <v>106720</v>
      </c>
      <c r="F168" s="71">
        <v>170520</v>
      </c>
      <c r="G168" s="81" t="s">
        <v>17</v>
      </c>
      <c r="H168" s="70" t="s">
        <v>17</v>
      </c>
      <c r="I168" s="65">
        <v>1000</v>
      </c>
    </row>
    <row r="169" spans="1:9" ht="20.100000000000001" customHeight="1">
      <c r="A169" s="69" t="s">
        <v>1699</v>
      </c>
      <c r="B169" s="80" t="s">
        <v>1700</v>
      </c>
      <c r="C169" s="84" t="s">
        <v>17</v>
      </c>
      <c r="D169" s="83">
        <v>0</v>
      </c>
      <c r="E169" s="68">
        <v>40832</v>
      </c>
      <c r="F169" s="68">
        <v>64728</v>
      </c>
      <c r="G169" s="84" t="s">
        <v>17</v>
      </c>
      <c r="H169" s="67" t="s">
        <v>17</v>
      </c>
    </row>
    <row r="170" spans="1:9" ht="20.100000000000001" customHeight="1">
      <c r="A170" s="69" t="s">
        <v>1701</v>
      </c>
      <c r="B170" s="69" t="s">
        <v>1702</v>
      </c>
      <c r="C170" s="84" t="s">
        <v>17</v>
      </c>
      <c r="D170" s="83">
        <v>0</v>
      </c>
      <c r="E170" s="68">
        <v>0</v>
      </c>
      <c r="F170" s="68">
        <v>12327.59</v>
      </c>
      <c r="G170" s="84" t="s">
        <v>17</v>
      </c>
      <c r="H170" s="67" t="s">
        <v>17</v>
      </c>
    </row>
    <row r="171" spans="1:9" ht="20.100000000000001" customHeight="1">
      <c r="A171" s="69" t="s">
        <v>1703</v>
      </c>
      <c r="B171" s="69" t="s">
        <v>1704</v>
      </c>
      <c r="C171" s="84" t="s">
        <v>17</v>
      </c>
      <c r="D171" s="83">
        <v>0</v>
      </c>
      <c r="E171" s="68">
        <v>0</v>
      </c>
      <c r="F171" s="68">
        <v>11600</v>
      </c>
      <c r="G171" s="84" t="s">
        <v>17</v>
      </c>
      <c r="H171" s="67" t="s">
        <v>17</v>
      </c>
    </row>
    <row r="172" spans="1:9" ht="20.100000000000001" customHeight="1">
      <c r="A172" s="69" t="s">
        <v>1705</v>
      </c>
      <c r="B172" s="69" t="s">
        <v>1706</v>
      </c>
      <c r="C172" s="84" t="s">
        <v>17</v>
      </c>
      <c r="D172" s="83">
        <v>0</v>
      </c>
      <c r="E172" s="68">
        <v>0</v>
      </c>
      <c r="F172" s="68">
        <v>4176</v>
      </c>
      <c r="G172" s="84" t="s">
        <v>17</v>
      </c>
      <c r="H172" s="67" t="s">
        <v>17</v>
      </c>
    </row>
    <row r="173" spans="1:9" ht="20.100000000000001" customHeight="1">
      <c r="A173" s="69"/>
      <c r="B173" s="80" t="s">
        <v>1707</v>
      </c>
      <c r="C173" s="96" t="s">
        <v>17</v>
      </c>
      <c r="D173" s="95">
        <v>232918.38</v>
      </c>
      <c r="E173" s="90">
        <v>7133272.9100000001</v>
      </c>
      <c r="F173" s="90">
        <v>16584978.99</v>
      </c>
      <c r="G173" s="96" t="s">
        <v>17</v>
      </c>
      <c r="H173" s="91" t="s">
        <v>17</v>
      </c>
    </row>
    <row r="174" spans="1:9" ht="20.100000000000001" customHeight="1">
      <c r="A174" s="80" t="s">
        <v>1708</v>
      </c>
      <c r="B174" s="80" t="s">
        <v>1707</v>
      </c>
      <c r="C174" s="96" t="s">
        <v>17</v>
      </c>
      <c r="D174" s="95">
        <f>SUM(D175:D183)</f>
        <v>232918.3799999996</v>
      </c>
      <c r="E174" s="90">
        <f>SUM(E175:E183)</f>
        <v>7133272.9100000001</v>
      </c>
      <c r="F174" s="90">
        <f>SUM(F175:F183)</f>
        <v>16584978.99</v>
      </c>
      <c r="G174" s="96" t="s">
        <v>17</v>
      </c>
      <c r="H174" s="96" t="s">
        <v>17</v>
      </c>
    </row>
    <row r="175" spans="1:9" ht="20.100000000000001" customHeight="1">
      <c r="A175" s="69" t="s">
        <v>1709</v>
      </c>
      <c r="B175" s="80" t="s">
        <v>1710</v>
      </c>
      <c r="C175" s="84" t="s">
        <v>17</v>
      </c>
      <c r="D175" s="83">
        <v>-387961.54</v>
      </c>
      <c r="E175" s="68">
        <v>3269397.5</v>
      </c>
      <c r="F175" s="68">
        <v>3313148.02</v>
      </c>
      <c r="G175" s="84" t="s">
        <v>17</v>
      </c>
      <c r="H175" s="67" t="s">
        <v>17</v>
      </c>
      <c r="I175" s="65">
        <v>2000</v>
      </c>
    </row>
    <row r="176" spans="1:9" ht="20.100000000000001" customHeight="1">
      <c r="A176" s="69" t="s">
        <v>1711</v>
      </c>
      <c r="B176" s="69" t="s">
        <v>1712</v>
      </c>
      <c r="C176" s="84" t="s">
        <v>17</v>
      </c>
      <c r="D176" s="83">
        <v>-242957.22</v>
      </c>
      <c r="E176" s="68">
        <v>0</v>
      </c>
      <c r="F176" s="68">
        <v>0</v>
      </c>
      <c r="G176" s="84" t="s">
        <v>17</v>
      </c>
      <c r="H176" s="67" t="s">
        <v>17</v>
      </c>
    </row>
    <row r="177" spans="1:9" ht="20.100000000000001" customHeight="1">
      <c r="A177" s="69" t="s">
        <v>1713</v>
      </c>
      <c r="B177" s="69" t="s">
        <v>1714</v>
      </c>
      <c r="C177" s="84" t="s">
        <v>17</v>
      </c>
      <c r="D177" s="83">
        <v>53511.21</v>
      </c>
      <c r="E177" s="68">
        <v>2912162</v>
      </c>
      <c r="F177" s="68">
        <v>5035901.5999999996</v>
      </c>
      <c r="G177" s="84" t="s">
        <v>17</v>
      </c>
      <c r="H177" s="67" t="s">
        <v>17</v>
      </c>
    </row>
    <row r="178" spans="1:9" ht="20.100000000000001" customHeight="1">
      <c r="A178" s="69" t="s">
        <v>1715</v>
      </c>
      <c r="B178" s="69" t="s">
        <v>1716</v>
      </c>
      <c r="C178" s="84" t="s">
        <v>17</v>
      </c>
      <c r="D178" s="83">
        <v>15261.02</v>
      </c>
      <c r="E178" s="68">
        <v>0</v>
      </c>
      <c r="F178" s="68">
        <v>0</v>
      </c>
      <c r="G178" s="84" t="s">
        <v>17</v>
      </c>
      <c r="H178" s="67" t="s">
        <v>17</v>
      </c>
    </row>
    <row r="179" spans="1:9" ht="20.100000000000001" customHeight="1">
      <c r="A179" s="69" t="s">
        <v>1717</v>
      </c>
      <c r="B179" s="69" t="s">
        <v>1718</v>
      </c>
      <c r="C179" s="84" t="s">
        <v>17</v>
      </c>
      <c r="D179" s="83">
        <v>2668038.09</v>
      </c>
      <c r="E179" s="68">
        <v>0</v>
      </c>
      <c r="F179" s="68">
        <v>0</v>
      </c>
      <c r="G179" s="84" t="s">
        <v>17</v>
      </c>
      <c r="H179" s="67" t="s">
        <v>17</v>
      </c>
    </row>
    <row r="180" spans="1:9" ht="20.100000000000001" customHeight="1">
      <c r="A180" s="69" t="s">
        <v>1719</v>
      </c>
      <c r="B180" s="69" t="s">
        <v>1720</v>
      </c>
      <c r="C180" s="84" t="s">
        <v>17</v>
      </c>
      <c r="D180" s="83">
        <v>-2984438.81</v>
      </c>
      <c r="E180" s="68">
        <v>0</v>
      </c>
      <c r="F180" s="68">
        <v>0</v>
      </c>
      <c r="G180" s="84" t="s">
        <v>17</v>
      </c>
      <c r="H180" s="67" t="s">
        <v>17</v>
      </c>
    </row>
    <row r="181" spans="1:9" ht="20.100000000000001" customHeight="1">
      <c r="A181" s="69" t="s">
        <v>1721</v>
      </c>
      <c r="B181" s="69" t="s">
        <v>1722</v>
      </c>
      <c r="C181" s="84" t="s">
        <v>17</v>
      </c>
      <c r="D181" s="83">
        <v>857220.8</v>
      </c>
      <c r="E181" s="68">
        <v>0</v>
      </c>
      <c r="F181" s="68">
        <v>0</v>
      </c>
      <c r="G181" s="84" t="s">
        <v>17</v>
      </c>
      <c r="H181" s="67" t="s">
        <v>17</v>
      </c>
    </row>
    <row r="182" spans="1:9" ht="20.100000000000001" customHeight="1">
      <c r="A182" s="69" t="s">
        <v>1723</v>
      </c>
      <c r="B182" s="80" t="s">
        <v>1724</v>
      </c>
      <c r="C182" s="84" t="s">
        <v>17</v>
      </c>
      <c r="D182" s="83">
        <v>259544.63</v>
      </c>
      <c r="E182" s="68">
        <v>902190.41</v>
      </c>
      <c r="F182" s="68">
        <v>8166051.9699999997</v>
      </c>
      <c r="G182" s="84" t="s">
        <v>17</v>
      </c>
      <c r="H182" s="67" t="s">
        <v>17</v>
      </c>
      <c r="I182" s="65">
        <v>3000</v>
      </c>
    </row>
    <row r="183" spans="1:9" ht="20.100000000000001" customHeight="1">
      <c r="A183" s="69" t="s">
        <v>1725</v>
      </c>
      <c r="B183" s="69" t="s">
        <v>1726</v>
      </c>
      <c r="C183" s="84" t="s">
        <v>17</v>
      </c>
      <c r="D183" s="83">
        <v>-5299.8</v>
      </c>
      <c r="E183" s="68">
        <v>49523</v>
      </c>
      <c r="F183" s="68">
        <v>69877.399999999994</v>
      </c>
      <c r="G183" s="84" t="s">
        <v>17</v>
      </c>
      <c r="H183" s="67" t="s">
        <v>17</v>
      </c>
    </row>
    <row r="184" spans="1:9" ht="20.100000000000001" customHeight="1">
      <c r="A184" s="69"/>
      <c r="B184" s="80" t="s">
        <v>1727</v>
      </c>
      <c r="C184" s="96" t="s">
        <v>17</v>
      </c>
      <c r="D184" s="95">
        <v>1030959.37</v>
      </c>
      <c r="E184" s="90">
        <v>469362.14</v>
      </c>
      <c r="F184" s="90">
        <v>601154.05000000005</v>
      </c>
      <c r="G184" s="96" t="s">
        <v>17</v>
      </c>
      <c r="H184" s="91" t="s">
        <v>17</v>
      </c>
    </row>
    <row r="185" spans="1:9" ht="20.100000000000001" customHeight="1">
      <c r="A185" s="80" t="s">
        <v>1728</v>
      </c>
      <c r="B185" s="80" t="s">
        <v>1727</v>
      </c>
      <c r="C185" s="96" t="s">
        <v>17</v>
      </c>
      <c r="D185" s="95">
        <f>SUM(D186:D188,D190:D196,D198:D200)</f>
        <v>1030959.37</v>
      </c>
      <c r="E185" s="90">
        <f>SUM(E186:E188,E190:E196,E198:E200)</f>
        <v>571244.55999999994</v>
      </c>
      <c r="F185" s="90">
        <f>SUM(F186:F188,F190:F196,F198:F200)</f>
        <v>703036.47000000009</v>
      </c>
      <c r="G185" s="90">
        <f>SUM(G186:G188,G190:G196,G198:G200)</f>
        <v>0</v>
      </c>
      <c r="H185" s="90">
        <f>SUM(H186:H188,H190:H196,H198:H200)</f>
        <v>0</v>
      </c>
    </row>
    <row r="186" spans="1:9" ht="20.100000000000001" customHeight="1">
      <c r="A186" s="69" t="s">
        <v>1729</v>
      </c>
      <c r="B186" s="69" t="s">
        <v>1730</v>
      </c>
      <c r="C186" s="84" t="s">
        <v>17</v>
      </c>
      <c r="D186" s="83">
        <v>0</v>
      </c>
      <c r="E186" s="68">
        <v>0</v>
      </c>
      <c r="F186" s="68">
        <v>15000</v>
      </c>
      <c r="G186" s="84" t="s">
        <v>17</v>
      </c>
      <c r="H186" s="67" t="s">
        <v>17</v>
      </c>
    </row>
    <row r="187" spans="1:9" ht="20.100000000000001" customHeight="1">
      <c r="A187" s="69" t="s">
        <v>1731</v>
      </c>
      <c r="B187" s="69" t="s">
        <v>1732</v>
      </c>
      <c r="C187" s="84" t="s">
        <v>17</v>
      </c>
      <c r="D187" s="83">
        <v>37314.06</v>
      </c>
      <c r="E187" s="68">
        <v>0</v>
      </c>
      <c r="F187" s="68">
        <v>0</v>
      </c>
      <c r="G187" s="84" t="s">
        <v>17</v>
      </c>
      <c r="H187" s="67" t="s">
        <v>17</v>
      </c>
    </row>
    <row r="188" spans="1:9" ht="20.100000000000001" customHeight="1">
      <c r="A188" s="69" t="s">
        <v>1733</v>
      </c>
      <c r="B188" s="69" t="s">
        <v>1734</v>
      </c>
      <c r="C188" s="84" t="s">
        <v>17</v>
      </c>
      <c r="D188" s="83">
        <v>5504.5</v>
      </c>
      <c r="E188" s="68">
        <v>442600.64</v>
      </c>
      <c r="F188" s="68">
        <v>442600.64</v>
      </c>
      <c r="G188" s="84" t="s">
        <v>17</v>
      </c>
      <c r="H188" s="67" t="s">
        <v>17</v>
      </c>
    </row>
    <row r="189" spans="1:9" ht="20.100000000000001" customHeight="1">
      <c r="A189" s="69" t="s">
        <v>1735</v>
      </c>
      <c r="B189" s="69" t="s">
        <v>1736</v>
      </c>
      <c r="C189" s="84" t="s">
        <v>17</v>
      </c>
      <c r="D189" s="83">
        <v>5504.5</v>
      </c>
      <c r="E189" s="68">
        <v>340718.22</v>
      </c>
      <c r="F189" s="68">
        <v>340718.22</v>
      </c>
      <c r="G189" s="84" t="s">
        <v>17</v>
      </c>
      <c r="H189" s="67" t="s">
        <v>17</v>
      </c>
    </row>
    <row r="190" spans="1:9" ht="20.100000000000001" customHeight="1">
      <c r="A190" s="69" t="s">
        <v>1737</v>
      </c>
      <c r="B190" s="69" t="s">
        <v>1738</v>
      </c>
      <c r="C190" s="84" t="s">
        <v>17</v>
      </c>
      <c r="D190" s="83">
        <v>0</v>
      </c>
      <c r="E190" s="68">
        <v>83052.58</v>
      </c>
      <c r="F190" s="68">
        <v>82751.679999999993</v>
      </c>
      <c r="G190" s="84" t="s">
        <v>17</v>
      </c>
      <c r="H190" s="67" t="s">
        <v>17</v>
      </c>
    </row>
    <row r="191" spans="1:9" ht="20.100000000000001" customHeight="1">
      <c r="A191" s="69" t="s">
        <v>1739</v>
      </c>
      <c r="B191" s="69" t="s">
        <v>1740</v>
      </c>
      <c r="C191" s="84" t="s">
        <v>17</v>
      </c>
      <c r="D191" s="83">
        <v>0</v>
      </c>
      <c r="E191" s="68">
        <v>18829.84</v>
      </c>
      <c r="F191" s="68">
        <v>19130.740000000002</v>
      </c>
      <c r="G191" s="84" t="s">
        <v>17</v>
      </c>
      <c r="H191" s="67" t="s">
        <v>17</v>
      </c>
    </row>
    <row r="192" spans="1:9" ht="20.100000000000001" customHeight="1">
      <c r="A192" s="69" t="s">
        <v>1741</v>
      </c>
      <c r="B192" s="69" t="s">
        <v>1742</v>
      </c>
      <c r="C192" s="84" t="s">
        <v>17</v>
      </c>
      <c r="D192" s="83">
        <v>0</v>
      </c>
      <c r="E192" s="68">
        <v>0</v>
      </c>
      <c r="F192" s="68">
        <v>27480.76</v>
      </c>
      <c r="G192" s="84" t="s">
        <v>17</v>
      </c>
      <c r="H192" s="67" t="s">
        <v>17</v>
      </c>
    </row>
    <row r="193" spans="1:9" ht="20.100000000000001" customHeight="1">
      <c r="A193" s="69" t="s">
        <v>1743</v>
      </c>
      <c r="B193" s="69" t="s">
        <v>1744</v>
      </c>
      <c r="C193" s="84" t="s">
        <v>17</v>
      </c>
      <c r="D193" s="83">
        <v>0</v>
      </c>
      <c r="E193" s="68">
        <v>0</v>
      </c>
      <c r="F193" s="68">
        <v>24049.8</v>
      </c>
      <c r="G193" s="84" t="s">
        <v>17</v>
      </c>
      <c r="H193" s="67" t="s">
        <v>17</v>
      </c>
    </row>
    <row r="194" spans="1:9" ht="20.100000000000001" customHeight="1">
      <c r="A194" s="69" t="s">
        <v>1745</v>
      </c>
      <c r="B194" s="69" t="s">
        <v>1460</v>
      </c>
      <c r="C194" s="84" t="s">
        <v>17</v>
      </c>
      <c r="D194" s="83">
        <v>0</v>
      </c>
      <c r="E194" s="68">
        <v>0</v>
      </c>
      <c r="F194" s="68">
        <v>16483.849999999999</v>
      </c>
      <c r="G194" s="84" t="s">
        <v>17</v>
      </c>
      <c r="H194" s="67" t="s">
        <v>17</v>
      </c>
    </row>
    <row r="195" spans="1:9" ht="20.100000000000001" customHeight="1">
      <c r="A195" s="69" t="s">
        <v>1746</v>
      </c>
      <c r="B195" s="69" t="s">
        <v>1747</v>
      </c>
      <c r="C195" s="84" t="s">
        <v>17</v>
      </c>
      <c r="D195" s="83">
        <v>0</v>
      </c>
      <c r="E195" s="68">
        <v>0</v>
      </c>
      <c r="F195" s="68">
        <v>15000</v>
      </c>
      <c r="G195" s="84" t="s">
        <v>17</v>
      </c>
      <c r="H195" s="67" t="s">
        <v>17</v>
      </c>
    </row>
    <row r="196" spans="1:9" ht="20.100000000000001" customHeight="1">
      <c r="A196" s="69" t="s">
        <v>1748</v>
      </c>
      <c r="B196" s="69" t="s">
        <v>1749</v>
      </c>
      <c r="C196" s="84" t="s">
        <v>17</v>
      </c>
      <c r="D196" s="83">
        <v>7333.5</v>
      </c>
      <c r="E196" s="68">
        <v>7327.5</v>
      </c>
      <c r="F196" s="68">
        <v>16905</v>
      </c>
      <c r="G196" s="84" t="s">
        <v>17</v>
      </c>
      <c r="H196" s="67" t="s">
        <v>17</v>
      </c>
    </row>
    <row r="197" spans="1:9" ht="20.100000000000001" customHeight="1">
      <c r="A197" s="69" t="s">
        <v>1750</v>
      </c>
      <c r="B197" s="69" t="s">
        <v>1751</v>
      </c>
      <c r="C197" s="84" t="s">
        <v>17</v>
      </c>
      <c r="D197" s="83">
        <v>7333.5</v>
      </c>
      <c r="E197" s="68">
        <v>7327.5</v>
      </c>
      <c r="F197" s="68">
        <v>16905</v>
      </c>
      <c r="G197" s="84" t="s">
        <v>17</v>
      </c>
      <c r="H197" s="67" t="s">
        <v>17</v>
      </c>
    </row>
    <row r="198" spans="1:9" ht="20.100000000000001" customHeight="1">
      <c r="A198" s="69" t="s">
        <v>1752</v>
      </c>
      <c r="B198" s="69" t="s">
        <v>1753</v>
      </c>
      <c r="C198" s="84" t="s">
        <v>17</v>
      </c>
      <c r="D198" s="83">
        <v>16776.91</v>
      </c>
      <c r="E198" s="68">
        <v>19434</v>
      </c>
      <c r="F198" s="68">
        <v>20434</v>
      </c>
      <c r="G198" s="84" t="s">
        <v>17</v>
      </c>
      <c r="H198" s="67" t="s">
        <v>17</v>
      </c>
    </row>
    <row r="199" spans="1:9" ht="20.100000000000001" customHeight="1">
      <c r="A199" s="69" t="s">
        <v>1754</v>
      </c>
      <c r="B199" s="69" t="s">
        <v>1755</v>
      </c>
      <c r="C199" s="84" t="s">
        <v>17</v>
      </c>
      <c r="D199" s="83">
        <v>0</v>
      </c>
      <c r="E199" s="68">
        <v>0</v>
      </c>
      <c r="F199" s="68">
        <v>23200</v>
      </c>
      <c r="G199" s="84" t="s">
        <v>17</v>
      </c>
      <c r="H199" s="67" t="s">
        <v>17</v>
      </c>
    </row>
    <row r="200" spans="1:9" ht="20.100000000000001" customHeight="1">
      <c r="A200" s="72" t="s">
        <v>1756</v>
      </c>
      <c r="B200" s="72" t="s">
        <v>1757</v>
      </c>
      <c r="C200" s="81" t="s">
        <v>17</v>
      </c>
      <c r="D200" s="82">
        <v>964030.4</v>
      </c>
      <c r="E200" s="71">
        <v>0</v>
      </c>
      <c r="F200" s="71">
        <v>0</v>
      </c>
      <c r="G200" s="81" t="s">
        <v>17</v>
      </c>
      <c r="H200" s="70" t="s">
        <v>17</v>
      </c>
      <c r="I200" s="65">
        <v>4000</v>
      </c>
    </row>
    <row r="201" spans="1:9" ht="20.100000000000001" customHeight="1">
      <c r="A201" s="72"/>
      <c r="B201" s="72"/>
      <c r="C201" s="81"/>
      <c r="D201" s="82"/>
      <c r="E201" s="71"/>
      <c r="F201" s="71"/>
      <c r="G201" s="81"/>
      <c r="H201" s="70"/>
    </row>
    <row r="202" spans="1:9" ht="20.100000000000001" customHeight="1">
      <c r="A202" s="69" t="s">
        <v>1758</v>
      </c>
      <c r="B202" s="69" t="s">
        <v>1759</v>
      </c>
      <c r="C202" s="84" t="s">
        <v>17</v>
      </c>
      <c r="D202" s="83">
        <v>82078149.379999995</v>
      </c>
      <c r="E202" s="68">
        <v>0</v>
      </c>
      <c r="F202" s="68">
        <v>0</v>
      </c>
      <c r="G202" s="84" t="s">
        <v>17</v>
      </c>
      <c r="H202" s="67" t="s">
        <v>17</v>
      </c>
    </row>
    <row r="203" spans="1:9" ht="20.100000000000001" customHeight="1">
      <c r="A203" s="69"/>
      <c r="B203" s="80" t="s">
        <v>1760</v>
      </c>
      <c r="C203" s="96" t="s">
        <v>17</v>
      </c>
      <c r="D203" s="95">
        <v>82036140.909999996</v>
      </c>
      <c r="E203" s="90">
        <v>0</v>
      </c>
      <c r="F203" s="90">
        <v>0</v>
      </c>
      <c r="G203" s="96" t="s">
        <v>17</v>
      </c>
      <c r="H203" s="91" t="s">
        <v>17</v>
      </c>
    </row>
    <row r="204" spans="1:9" ht="20.100000000000001" customHeight="1">
      <c r="A204" s="80" t="s">
        <v>1761</v>
      </c>
      <c r="B204" s="80" t="s">
        <v>1760</v>
      </c>
      <c r="C204" s="96" t="s">
        <v>17</v>
      </c>
      <c r="D204" s="95">
        <f>SUM(D205:D231)</f>
        <v>82036140.909999996</v>
      </c>
      <c r="E204" s="90">
        <f>SUM(E205:E231)</f>
        <v>0</v>
      </c>
      <c r="F204" s="90">
        <f>SUM(F205:F231)</f>
        <v>0</v>
      </c>
      <c r="G204" s="90">
        <f>SUM(G205:G231)</f>
        <v>0</v>
      </c>
      <c r="H204" s="90">
        <f>SUM(H205:H231)</f>
        <v>1581094307.25</v>
      </c>
    </row>
    <row r="205" spans="1:9" ht="20.100000000000001" customHeight="1">
      <c r="A205" s="69" t="s">
        <v>1762</v>
      </c>
      <c r="B205" s="69" t="s">
        <v>1763</v>
      </c>
      <c r="C205" s="84" t="s">
        <v>17</v>
      </c>
      <c r="D205" s="83">
        <v>265798.96000000002</v>
      </c>
      <c r="E205" s="68">
        <v>0</v>
      </c>
      <c r="F205" s="68">
        <v>0</v>
      </c>
      <c r="G205" s="84" t="s">
        <v>17</v>
      </c>
      <c r="H205" s="67" t="s">
        <v>17</v>
      </c>
    </row>
    <row r="206" spans="1:9" ht="20.100000000000001" customHeight="1">
      <c r="A206" s="69" t="s">
        <v>1764</v>
      </c>
      <c r="B206" s="69" t="s">
        <v>1765</v>
      </c>
      <c r="C206" s="84" t="s">
        <v>17</v>
      </c>
      <c r="D206" s="83">
        <v>147230.1</v>
      </c>
      <c r="E206" s="68">
        <v>0</v>
      </c>
      <c r="F206" s="68">
        <v>0</v>
      </c>
      <c r="G206" s="84" t="s">
        <v>17</v>
      </c>
      <c r="H206" s="67" t="s">
        <v>17</v>
      </c>
    </row>
    <row r="207" spans="1:9" ht="20.100000000000001" customHeight="1">
      <c r="A207" s="69" t="s">
        <v>1766</v>
      </c>
      <c r="B207" s="69" t="s">
        <v>1767</v>
      </c>
      <c r="C207" s="84" t="s">
        <v>17</v>
      </c>
      <c r="D207" s="83">
        <v>-119347.84</v>
      </c>
      <c r="E207" s="68">
        <v>0</v>
      </c>
      <c r="F207" s="68">
        <v>0</v>
      </c>
      <c r="G207" s="84" t="s">
        <v>17</v>
      </c>
      <c r="H207" s="67" t="s">
        <v>17</v>
      </c>
    </row>
    <row r="208" spans="1:9" ht="20.100000000000001" customHeight="1">
      <c r="A208" s="69" t="s">
        <v>1768</v>
      </c>
      <c r="B208" s="69" t="s">
        <v>1769</v>
      </c>
      <c r="C208" s="84" t="s">
        <v>17</v>
      </c>
      <c r="D208" s="83">
        <v>2592682.5</v>
      </c>
      <c r="E208" s="68">
        <v>0</v>
      </c>
      <c r="F208" s="68">
        <v>0</v>
      </c>
      <c r="G208" s="84" t="s">
        <v>17</v>
      </c>
      <c r="H208" s="67" t="s">
        <v>17</v>
      </c>
    </row>
    <row r="209" spans="1:8" ht="20.100000000000001" customHeight="1">
      <c r="A209" s="69" t="s">
        <v>1770</v>
      </c>
      <c r="B209" s="69" t="s">
        <v>1771</v>
      </c>
      <c r="C209" s="84" t="s">
        <v>17</v>
      </c>
      <c r="D209" s="83">
        <v>202767.73</v>
      </c>
      <c r="E209" s="68">
        <v>0</v>
      </c>
      <c r="F209" s="68">
        <v>0</v>
      </c>
      <c r="G209" s="84" t="s">
        <v>17</v>
      </c>
      <c r="H209" s="67" t="s">
        <v>17</v>
      </c>
    </row>
    <row r="210" spans="1:8" ht="20.100000000000001" customHeight="1">
      <c r="A210" s="69" t="s">
        <v>1772</v>
      </c>
      <c r="B210" s="69" t="s">
        <v>1773</v>
      </c>
      <c r="C210" s="84" t="s">
        <v>17</v>
      </c>
      <c r="D210" s="83">
        <v>917369.92</v>
      </c>
      <c r="E210" s="68">
        <v>0</v>
      </c>
      <c r="F210" s="68">
        <v>0</v>
      </c>
      <c r="G210" s="84" t="s">
        <v>17</v>
      </c>
      <c r="H210" s="67" t="s">
        <v>17</v>
      </c>
    </row>
    <row r="211" spans="1:8" ht="20.100000000000001" customHeight="1">
      <c r="A211" s="69" t="s">
        <v>1774</v>
      </c>
      <c r="B211" s="69" t="s">
        <v>1775</v>
      </c>
      <c r="C211" s="84" t="s">
        <v>17</v>
      </c>
      <c r="D211" s="83">
        <v>44145.72</v>
      </c>
      <c r="E211" s="68">
        <v>0</v>
      </c>
      <c r="F211" s="68">
        <v>0</v>
      </c>
      <c r="G211" s="84" t="s">
        <v>17</v>
      </c>
      <c r="H211" s="67" t="s">
        <v>17</v>
      </c>
    </row>
    <row r="212" spans="1:8" ht="20.100000000000001" customHeight="1">
      <c r="A212" s="69" t="s">
        <v>1776</v>
      </c>
      <c r="B212" s="69" t="s">
        <v>1777</v>
      </c>
      <c r="C212" s="84" t="s">
        <v>17</v>
      </c>
      <c r="D212" s="83">
        <v>-2404754.0099999998</v>
      </c>
      <c r="E212" s="68">
        <v>0</v>
      </c>
      <c r="F212" s="68">
        <v>0</v>
      </c>
      <c r="G212" s="84" t="s">
        <v>17</v>
      </c>
      <c r="H212" s="67" t="s">
        <v>17</v>
      </c>
    </row>
    <row r="213" spans="1:8" ht="20.100000000000001" customHeight="1">
      <c r="A213" s="69" t="s">
        <v>1778</v>
      </c>
      <c r="B213" s="69" t="s">
        <v>1779</v>
      </c>
      <c r="C213" s="84" t="s">
        <v>17</v>
      </c>
      <c r="D213" s="83">
        <v>-390052.08</v>
      </c>
      <c r="E213" s="68">
        <v>0</v>
      </c>
      <c r="F213" s="68">
        <v>0</v>
      </c>
      <c r="G213" s="84" t="s">
        <v>17</v>
      </c>
      <c r="H213" s="67" t="s">
        <v>17</v>
      </c>
    </row>
    <row r="214" spans="1:8" ht="20.100000000000001" customHeight="1">
      <c r="A214" s="72" t="s">
        <v>1780</v>
      </c>
      <c r="B214" s="72" t="s">
        <v>1781</v>
      </c>
      <c r="C214" s="81" t="s">
        <v>17</v>
      </c>
      <c r="D214" s="82">
        <v>4685587.17</v>
      </c>
      <c r="E214" s="71">
        <v>0</v>
      </c>
      <c r="F214" s="71">
        <v>0</v>
      </c>
      <c r="G214" s="81" t="s">
        <v>17</v>
      </c>
      <c r="H214" s="70" t="s">
        <v>17</v>
      </c>
    </row>
    <row r="215" spans="1:8" ht="20.100000000000001" customHeight="1">
      <c r="A215" s="69" t="s">
        <v>1782</v>
      </c>
      <c r="B215" s="69" t="s">
        <v>1783</v>
      </c>
      <c r="C215" s="84" t="s">
        <v>17</v>
      </c>
      <c r="D215" s="83">
        <v>-9113836.3399999999</v>
      </c>
      <c r="E215" s="68">
        <v>0</v>
      </c>
      <c r="F215" s="68">
        <v>0</v>
      </c>
      <c r="G215" s="84" t="s">
        <v>17</v>
      </c>
      <c r="H215" s="67" t="s">
        <v>17</v>
      </c>
    </row>
    <row r="216" spans="1:8" ht="20.100000000000001" customHeight="1">
      <c r="A216" s="69" t="s">
        <v>1784</v>
      </c>
      <c r="B216" s="69" t="s">
        <v>1785</v>
      </c>
      <c r="C216" s="84" t="s">
        <v>17</v>
      </c>
      <c r="D216" s="83">
        <v>-3226393.8</v>
      </c>
      <c r="E216" s="68">
        <v>0</v>
      </c>
      <c r="F216" s="68">
        <v>0</v>
      </c>
      <c r="G216" s="84" t="s">
        <v>17</v>
      </c>
      <c r="H216" s="67" t="s">
        <v>17</v>
      </c>
    </row>
    <row r="217" spans="1:8" ht="20.100000000000001" customHeight="1">
      <c r="A217" s="69" t="s">
        <v>1786</v>
      </c>
      <c r="B217" s="69" t="s">
        <v>1787</v>
      </c>
      <c r="C217" s="84" t="s">
        <v>17</v>
      </c>
      <c r="D217" s="83">
        <v>13493881.119999999</v>
      </c>
      <c r="E217" s="68">
        <v>0</v>
      </c>
      <c r="F217" s="68">
        <v>0</v>
      </c>
      <c r="G217" s="84" t="s">
        <v>17</v>
      </c>
      <c r="H217" s="67" t="s">
        <v>17</v>
      </c>
    </row>
    <row r="218" spans="1:8" ht="20.100000000000001" customHeight="1">
      <c r="A218" s="69" t="s">
        <v>1788</v>
      </c>
      <c r="B218" s="69" t="s">
        <v>1789</v>
      </c>
      <c r="C218" s="84" t="s">
        <v>17</v>
      </c>
      <c r="D218" s="83">
        <v>-2627427.41</v>
      </c>
      <c r="E218" s="68">
        <v>0</v>
      </c>
      <c r="F218" s="68">
        <v>0</v>
      </c>
      <c r="G218" s="84" t="s">
        <v>17</v>
      </c>
      <c r="H218" s="67" t="s">
        <v>17</v>
      </c>
    </row>
    <row r="219" spans="1:8" ht="20.100000000000001" customHeight="1">
      <c r="A219" s="69" t="s">
        <v>1790</v>
      </c>
      <c r="B219" s="69" t="s">
        <v>1791</v>
      </c>
      <c r="C219" s="84" t="s">
        <v>17</v>
      </c>
      <c r="D219" s="83">
        <v>14287482.390000001</v>
      </c>
      <c r="E219" s="68">
        <v>0</v>
      </c>
      <c r="F219" s="68">
        <v>0</v>
      </c>
      <c r="G219" s="84" t="s">
        <v>17</v>
      </c>
      <c r="H219" s="67" t="s">
        <v>17</v>
      </c>
    </row>
    <row r="220" spans="1:8" ht="20.100000000000001" customHeight="1">
      <c r="A220" s="69" t="s">
        <v>1792</v>
      </c>
      <c r="B220" s="69" t="s">
        <v>1793</v>
      </c>
      <c r="C220" s="84" t="s">
        <v>17</v>
      </c>
      <c r="D220" s="83">
        <v>28193726.16</v>
      </c>
      <c r="E220" s="68">
        <v>0</v>
      </c>
      <c r="F220" s="68">
        <v>0</v>
      </c>
      <c r="G220" s="84" t="s">
        <v>17</v>
      </c>
      <c r="H220" s="67" t="s">
        <v>17</v>
      </c>
    </row>
    <row r="221" spans="1:8" ht="20.100000000000001" customHeight="1">
      <c r="A221" s="69" t="s">
        <v>1794</v>
      </c>
      <c r="B221" s="69" t="s">
        <v>1795</v>
      </c>
      <c r="C221" s="84" t="s">
        <v>17</v>
      </c>
      <c r="D221" s="83">
        <v>6455629.9199999999</v>
      </c>
      <c r="E221" s="68">
        <v>0</v>
      </c>
      <c r="F221" s="68">
        <v>0</v>
      </c>
      <c r="G221" s="84" t="s">
        <v>17</v>
      </c>
      <c r="H221" s="67" t="s">
        <v>17</v>
      </c>
    </row>
    <row r="222" spans="1:8" ht="20.100000000000001" customHeight="1">
      <c r="A222" s="69" t="s">
        <v>1796</v>
      </c>
      <c r="B222" s="69" t="s">
        <v>1797</v>
      </c>
      <c r="C222" s="84" t="s">
        <v>17</v>
      </c>
      <c r="D222" s="83">
        <v>46173823.030000001</v>
      </c>
      <c r="E222" s="68">
        <v>0</v>
      </c>
      <c r="F222" s="68">
        <v>0</v>
      </c>
      <c r="G222" s="84" t="s">
        <v>17</v>
      </c>
      <c r="H222" s="67" t="s">
        <v>17</v>
      </c>
    </row>
    <row r="223" spans="1:8" ht="20.100000000000001" customHeight="1">
      <c r="A223" s="69" t="s">
        <v>1798</v>
      </c>
      <c r="B223" s="69" t="s">
        <v>1799</v>
      </c>
      <c r="C223" s="84" t="s">
        <v>17</v>
      </c>
      <c r="D223" s="83">
        <v>-67568674.140000001</v>
      </c>
      <c r="E223" s="68">
        <v>0</v>
      </c>
      <c r="F223" s="68">
        <v>0</v>
      </c>
      <c r="G223" s="84" t="s">
        <v>17</v>
      </c>
      <c r="H223" s="67" t="s">
        <v>17</v>
      </c>
    </row>
    <row r="224" spans="1:8" ht="20.100000000000001" customHeight="1">
      <c r="A224" s="69" t="s">
        <v>1800</v>
      </c>
      <c r="B224" s="86" t="s">
        <v>1801</v>
      </c>
      <c r="C224" s="65" t="s">
        <v>17</v>
      </c>
      <c r="D224" s="87">
        <v>-10909601.65</v>
      </c>
      <c r="E224" s="87">
        <v>0</v>
      </c>
      <c r="F224" s="87">
        <v>0</v>
      </c>
      <c r="G224" s="65" t="s">
        <v>17</v>
      </c>
    </row>
    <row r="225" spans="1:8" ht="20.100000000000001" customHeight="1">
      <c r="A225" s="69" t="s">
        <v>1802</v>
      </c>
      <c r="B225" s="69" t="s">
        <v>1803</v>
      </c>
      <c r="C225" s="84" t="s">
        <v>17</v>
      </c>
      <c r="D225" s="83">
        <v>-3985181.02</v>
      </c>
      <c r="E225" s="68">
        <v>0</v>
      </c>
      <c r="F225" s="68">
        <v>0</v>
      </c>
      <c r="G225" s="84" t="s">
        <v>17</v>
      </c>
      <c r="H225" s="67"/>
    </row>
    <row r="226" spans="1:8" ht="20.100000000000001" customHeight="1">
      <c r="A226" s="69" t="s">
        <v>1804</v>
      </c>
      <c r="B226" s="69" t="s">
        <v>1805</v>
      </c>
      <c r="C226" s="67" t="s">
        <v>17</v>
      </c>
      <c r="D226" s="68">
        <v>-52077173.840000004</v>
      </c>
      <c r="E226" s="83">
        <v>0</v>
      </c>
      <c r="F226" s="83">
        <v>0</v>
      </c>
      <c r="G226" s="67" t="s">
        <v>17</v>
      </c>
      <c r="H226" s="68">
        <v>595449601.69000006</v>
      </c>
    </row>
    <row r="227" spans="1:8" ht="20.100000000000001" customHeight="1">
      <c r="A227" s="69" t="s">
        <v>1806</v>
      </c>
      <c r="B227" s="86" t="s">
        <v>1807</v>
      </c>
      <c r="C227" s="65" t="s">
        <v>17</v>
      </c>
      <c r="D227" s="87">
        <v>41935123.490000002</v>
      </c>
      <c r="E227" s="87">
        <v>0</v>
      </c>
      <c r="F227" s="87">
        <v>0</v>
      </c>
      <c r="G227" s="65" t="s">
        <v>17</v>
      </c>
    </row>
    <row r="228" spans="1:8" ht="12" customHeight="1">
      <c r="A228" s="86" t="s">
        <v>1808</v>
      </c>
      <c r="B228" s="86" t="s">
        <v>1809</v>
      </c>
      <c r="C228" s="65" t="s">
        <v>17</v>
      </c>
      <c r="D228" s="87">
        <v>20727671.91</v>
      </c>
      <c r="E228" s="87">
        <v>0</v>
      </c>
      <c r="F228" s="87">
        <v>0</v>
      </c>
      <c r="G228" s="65" t="s">
        <v>17</v>
      </c>
    </row>
    <row r="229" spans="1:8" ht="20.100000000000001" customHeight="1">
      <c r="A229" s="69" t="s">
        <v>1810</v>
      </c>
      <c r="B229" s="69" t="s">
        <v>1811</v>
      </c>
      <c r="C229" s="84" t="s">
        <v>17</v>
      </c>
      <c r="D229" s="83">
        <v>131034876.45</v>
      </c>
      <c r="E229" s="68">
        <v>0</v>
      </c>
      <c r="F229" s="68">
        <v>0</v>
      </c>
      <c r="G229" s="84" t="s">
        <v>17</v>
      </c>
      <c r="H229" s="67"/>
    </row>
    <row r="230" spans="1:8" ht="20.100000000000001" customHeight="1">
      <c r="A230" s="69" t="s">
        <v>1812</v>
      </c>
      <c r="B230" s="69" t="s">
        <v>1813</v>
      </c>
      <c r="C230" s="67" t="s">
        <v>17</v>
      </c>
      <c r="D230" s="68">
        <v>-45052540.840000004</v>
      </c>
      <c r="E230" s="83">
        <v>0</v>
      </c>
      <c r="F230" s="83">
        <v>0</v>
      </c>
      <c r="G230" s="67" t="s">
        <v>17</v>
      </c>
      <c r="H230" s="68">
        <v>985644705.55999994</v>
      </c>
    </row>
    <row r="231" spans="1:8" ht="12" customHeight="1">
      <c r="A231" s="86" t="s">
        <v>1814</v>
      </c>
      <c r="B231" s="86" t="s">
        <v>1815</v>
      </c>
      <c r="C231" s="65" t="s">
        <v>17</v>
      </c>
      <c r="D231" s="87">
        <v>-31646672.690000001</v>
      </c>
      <c r="E231" s="87">
        <v>0</v>
      </c>
      <c r="F231" s="87">
        <v>0</v>
      </c>
      <c r="G231" s="65" t="s">
        <v>17</v>
      </c>
    </row>
    <row r="232" spans="1:8" ht="12" customHeight="1">
      <c r="A232" s="86"/>
      <c r="B232" s="86"/>
      <c r="D232" s="87"/>
      <c r="E232" s="87"/>
      <c r="F232" s="87"/>
    </row>
    <row r="233" spans="1:8" ht="20.100000000000001" customHeight="1">
      <c r="A233" s="80" t="s">
        <v>1816</v>
      </c>
      <c r="B233" s="104" t="s">
        <v>1817</v>
      </c>
      <c r="C233" s="105" t="s">
        <v>17</v>
      </c>
      <c r="D233" s="106">
        <v>42008.47</v>
      </c>
      <c r="E233" s="106">
        <v>0</v>
      </c>
      <c r="F233" s="106">
        <v>0</v>
      </c>
      <c r="G233" s="105" t="s">
        <v>17</v>
      </c>
      <c r="H233" s="105"/>
    </row>
    <row r="234" spans="1:8" ht="20.100000000000001" customHeight="1">
      <c r="A234" s="66" t="s">
        <v>1818</v>
      </c>
      <c r="B234" s="86" t="s">
        <v>1819</v>
      </c>
      <c r="C234" s="65" t="s">
        <v>17</v>
      </c>
      <c r="D234" s="87">
        <v>42008.47</v>
      </c>
      <c r="E234" s="87">
        <v>0</v>
      </c>
      <c r="F234" s="87">
        <v>0</v>
      </c>
      <c r="G234" s="65" t="s">
        <v>17</v>
      </c>
    </row>
    <row r="235" spans="1:8" ht="20.100000000000001" customHeight="1">
      <c r="A235" s="66"/>
      <c r="B235" s="86"/>
      <c r="D235" s="87"/>
      <c r="E235" s="87"/>
      <c r="F235" s="87"/>
    </row>
    <row r="236" spans="1:8" ht="20.100000000000001" customHeight="1">
      <c r="A236" s="66" t="s">
        <v>1820</v>
      </c>
      <c r="B236" s="86" t="s">
        <v>1821</v>
      </c>
      <c r="C236" s="65" t="s">
        <v>17</v>
      </c>
      <c r="D236" s="87">
        <v>826478051.41999996</v>
      </c>
      <c r="E236" s="87">
        <v>557.62</v>
      </c>
      <c r="F236" s="87">
        <v>36000180.07</v>
      </c>
      <c r="G236" s="65" t="s">
        <v>17</v>
      </c>
    </row>
    <row r="237" spans="1:8" ht="20.100000000000001" customHeight="1">
      <c r="A237" s="66"/>
      <c r="B237" s="104" t="s">
        <v>1822</v>
      </c>
      <c r="C237" s="105" t="s">
        <v>17</v>
      </c>
      <c r="D237" s="106">
        <v>825243973.95000005</v>
      </c>
      <c r="E237" s="106">
        <v>0</v>
      </c>
      <c r="F237" s="106">
        <v>28965671.399999999</v>
      </c>
      <c r="G237" s="105" t="s">
        <v>17</v>
      </c>
      <c r="H237" s="105"/>
    </row>
    <row r="238" spans="1:8">
      <c r="A238" s="104" t="s">
        <v>1823</v>
      </c>
      <c r="B238" s="104" t="s">
        <v>1822</v>
      </c>
      <c r="C238" s="105" t="s">
        <v>17</v>
      </c>
      <c r="D238" s="106">
        <f>SUM(D239:D244)</f>
        <v>825243973.94999993</v>
      </c>
      <c r="E238" s="106">
        <f>SUM(E239:E244)</f>
        <v>0</v>
      </c>
      <c r="F238" s="106">
        <f>SUM(F239:F244)</f>
        <v>28965671.399999999</v>
      </c>
      <c r="G238" s="106">
        <f>SUM(G239:G244)</f>
        <v>0</v>
      </c>
      <c r="H238" s="106">
        <f>SUM(H239:H244)</f>
        <v>0</v>
      </c>
    </row>
    <row r="239" spans="1:8">
      <c r="A239" s="86" t="s">
        <v>1824</v>
      </c>
      <c r="B239" s="86" t="s">
        <v>1825</v>
      </c>
      <c r="C239" s="65" t="s">
        <v>17</v>
      </c>
      <c r="D239" s="87">
        <v>90346983.25</v>
      </c>
      <c r="E239" s="87">
        <v>0</v>
      </c>
      <c r="F239" s="87">
        <v>8213362.0899999999</v>
      </c>
      <c r="G239" s="65" t="s">
        <v>17</v>
      </c>
    </row>
    <row r="240" spans="1:8">
      <c r="A240" s="86" t="s">
        <v>1826</v>
      </c>
      <c r="B240" s="86" t="s">
        <v>1827</v>
      </c>
      <c r="C240" s="65" t="s">
        <v>17</v>
      </c>
      <c r="D240" s="87">
        <v>54710664.43</v>
      </c>
      <c r="E240" s="87">
        <v>0</v>
      </c>
      <c r="F240" s="87">
        <v>0</v>
      </c>
      <c r="G240" s="65" t="s">
        <v>17</v>
      </c>
    </row>
    <row r="241" spans="1:8">
      <c r="A241" s="86" t="s">
        <v>1828</v>
      </c>
      <c r="B241" s="86" t="s">
        <v>1829</v>
      </c>
      <c r="C241" s="65" t="s">
        <v>17</v>
      </c>
      <c r="D241" s="87">
        <v>177968147.09999999</v>
      </c>
      <c r="E241" s="87">
        <v>0</v>
      </c>
      <c r="F241" s="87">
        <v>16056274.310000001</v>
      </c>
      <c r="G241" s="65" t="s">
        <v>17</v>
      </c>
    </row>
    <row r="242" spans="1:8">
      <c r="A242" s="86" t="s">
        <v>1830</v>
      </c>
      <c r="B242" s="86" t="s">
        <v>1831</v>
      </c>
      <c r="C242" s="65" t="s">
        <v>17</v>
      </c>
      <c r="D242" s="87">
        <v>416000000</v>
      </c>
      <c r="E242" s="87">
        <v>0</v>
      </c>
      <c r="F242" s="87">
        <v>0</v>
      </c>
      <c r="G242" s="65" t="s">
        <v>17</v>
      </c>
    </row>
    <row r="243" spans="1:8">
      <c r="A243" s="86" t="s">
        <v>1832</v>
      </c>
      <c r="B243" s="86" t="s">
        <v>1833</v>
      </c>
      <c r="C243" s="65" t="s">
        <v>17</v>
      </c>
      <c r="D243" s="87">
        <v>62479170.869999997</v>
      </c>
      <c r="E243" s="87">
        <v>0</v>
      </c>
      <c r="F243" s="87">
        <v>0</v>
      </c>
      <c r="G243" s="65" t="s">
        <v>17</v>
      </c>
    </row>
    <row r="244" spans="1:8">
      <c r="A244" s="86" t="s">
        <v>1834</v>
      </c>
      <c r="B244" s="86" t="s">
        <v>1835</v>
      </c>
      <c r="C244" s="65" t="s">
        <v>17</v>
      </c>
      <c r="D244" s="87">
        <v>23739008.300000001</v>
      </c>
      <c r="E244" s="87">
        <v>0</v>
      </c>
      <c r="F244" s="87">
        <v>4696035</v>
      </c>
      <c r="G244" s="65" t="s">
        <v>17</v>
      </c>
    </row>
    <row r="245" spans="1:8">
      <c r="A245" s="86"/>
      <c r="B245" s="86"/>
      <c r="D245" s="87"/>
      <c r="E245" s="87"/>
      <c r="F245" s="87"/>
    </row>
    <row r="246" spans="1:8">
      <c r="A246" s="104" t="s">
        <v>1836</v>
      </c>
      <c r="B246" s="104" t="s">
        <v>539</v>
      </c>
      <c r="C246" s="105" t="s">
        <v>17</v>
      </c>
      <c r="D246" s="106">
        <v>1234077.47</v>
      </c>
      <c r="E246" s="106">
        <v>557.62</v>
      </c>
      <c r="F246" s="106">
        <v>82371.38</v>
      </c>
      <c r="G246" s="105" t="s">
        <v>17</v>
      </c>
      <c r="H246" s="105"/>
    </row>
    <row r="247" spans="1:8">
      <c r="A247" s="86" t="s">
        <v>1837</v>
      </c>
      <c r="B247" s="86" t="s">
        <v>1838</v>
      </c>
      <c r="C247" s="65" t="s">
        <v>17</v>
      </c>
      <c r="D247" s="87">
        <v>1234077.47</v>
      </c>
      <c r="E247" s="87">
        <v>557.62</v>
      </c>
      <c r="F247" s="87">
        <v>82371.38</v>
      </c>
      <c r="G247" s="65" t="s">
        <v>17</v>
      </c>
    </row>
    <row r="248" spans="1:8">
      <c r="A248" s="86"/>
      <c r="B248" s="86"/>
      <c r="D248" s="87"/>
      <c r="E248" s="87"/>
      <c r="F248" s="87"/>
    </row>
    <row r="249" spans="1:8">
      <c r="A249" s="104" t="s">
        <v>1839</v>
      </c>
      <c r="B249" s="104" t="s">
        <v>1840</v>
      </c>
      <c r="C249" s="105" t="s">
        <v>17</v>
      </c>
      <c r="D249" s="106">
        <v>0</v>
      </c>
      <c r="E249" s="106">
        <v>0</v>
      </c>
      <c r="F249" s="106">
        <v>6952137.29</v>
      </c>
      <c r="G249" s="105" t="s">
        <v>17</v>
      </c>
      <c r="H249" s="105"/>
    </row>
    <row r="250" spans="1:8">
      <c r="A250" s="86" t="s">
        <v>1841</v>
      </c>
      <c r="B250" s="86" t="s">
        <v>1842</v>
      </c>
      <c r="C250" s="65" t="s">
        <v>17</v>
      </c>
      <c r="D250" s="87">
        <v>0</v>
      </c>
      <c r="E250" s="87">
        <v>0</v>
      </c>
      <c r="F250" s="87">
        <v>6952137.29</v>
      </c>
      <c r="G250" s="65" t="s">
        <v>17</v>
      </c>
    </row>
    <row r="251" spans="1:8">
      <c r="A251" s="86"/>
      <c r="B251" s="86"/>
      <c r="D251" s="87"/>
      <c r="E251" s="87"/>
      <c r="F251" s="87"/>
    </row>
    <row r="252" spans="1:8">
      <c r="A252" s="86" t="s">
        <v>1843</v>
      </c>
      <c r="B252" s="86" t="s">
        <v>1844</v>
      </c>
      <c r="C252" s="87">
        <v>744135524.90999997</v>
      </c>
      <c r="D252" s="65" t="s">
        <v>17</v>
      </c>
      <c r="E252" s="87">
        <v>36776897.710000001</v>
      </c>
      <c r="F252" s="87">
        <v>0</v>
      </c>
      <c r="G252" s="87">
        <v>780912422.62</v>
      </c>
    </row>
    <row r="253" spans="1:8">
      <c r="A253" s="86"/>
      <c r="B253" s="86"/>
      <c r="C253" s="87"/>
      <c r="E253" s="87"/>
      <c r="F253" s="87"/>
      <c r="G253" s="87"/>
    </row>
    <row r="254" spans="1:8">
      <c r="A254" s="86" t="s">
        <v>1845</v>
      </c>
      <c r="B254" s="86" t="s">
        <v>1846</v>
      </c>
      <c r="C254" s="87">
        <v>90231388.579999998</v>
      </c>
      <c r="D254" s="65" t="s">
        <v>17</v>
      </c>
      <c r="E254" s="87">
        <v>9133202.6600000001</v>
      </c>
      <c r="F254" s="87">
        <v>0</v>
      </c>
      <c r="G254" s="87">
        <v>99364591.239999995</v>
      </c>
      <c r="H254" s="86"/>
    </row>
    <row r="255" spans="1:8">
      <c r="A255" s="86"/>
      <c r="B255" s="104" t="s">
        <v>559</v>
      </c>
      <c r="C255" s="106">
        <v>65530844.950000003</v>
      </c>
      <c r="D255" s="105" t="s">
        <v>17</v>
      </c>
      <c r="E255" s="106">
        <v>6740745.2199999997</v>
      </c>
      <c r="F255" s="106">
        <v>0</v>
      </c>
      <c r="G255" s="106">
        <v>72271590.170000002</v>
      </c>
      <c r="H255" s="105"/>
    </row>
    <row r="256" spans="1:8">
      <c r="A256" s="104" t="s">
        <v>1847</v>
      </c>
      <c r="B256" s="104" t="s">
        <v>559</v>
      </c>
      <c r="C256" s="106">
        <f t="shared" ref="C256:H256" si="6">SUM(C257:C269)</f>
        <v>65530844.949999996</v>
      </c>
      <c r="D256" s="106">
        <f t="shared" si="6"/>
        <v>0</v>
      </c>
      <c r="E256" s="106">
        <f t="shared" si="6"/>
        <v>6740745.2199999997</v>
      </c>
      <c r="F256" s="106">
        <f t="shared" si="6"/>
        <v>0</v>
      </c>
      <c r="G256" s="106">
        <f t="shared" si="6"/>
        <v>72271590.169999987</v>
      </c>
      <c r="H256" s="106">
        <f t="shared" si="6"/>
        <v>0</v>
      </c>
    </row>
    <row r="257" spans="1:8">
      <c r="A257" s="86" t="s">
        <v>1848</v>
      </c>
      <c r="B257" s="86" t="s">
        <v>1849</v>
      </c>
      <c r="C257" s="87">
        <v>36213111.82</v>
      </c>
      <c r="D257" s="65" t="s">
        <v>17</v>
      </c>
      <c r="E257" s="87">
        <v>3274966.8</v>
      </c>
      <c r="F257" s="87">
        <v>0</v>
      </c>
      <c r="G257" s="87">
        <v>39488078.619999997</v>
      </c>
    </row>
    <row r="258" spans="1:8">
      <c r="A258" s="86" t="s">
        <v>1850</v>
      </c>
      <c r="B258" s="86" t="s">
        <v>1851</v>
      </c>
      <c r="C258" s="87">
        <v>1780824.89</v>
      </c>
      <c r="D258" s="65" t="s">
        <v>17</v>
      </c>
      <c r="E258" s="87">
        <v>165315.75</v>
      </c>
      <c r="F258" s="87">
        <v>0</v>
      </c>
      <c r="G258" s="87">
        <v>1946140.64</v>
      </c>
    </row>
    <row r="259" spans="1:8">
      <c r="A259" s="86" t="s">
        <v>1852</v>
      </c>
      <c r="B259" s="86" t="s">
        <v>1853</v>
      </c>
      <c r="C259" s="87">
        <v>326774.53000000003</v>
      </c>
      <c r="D259" s="65" t="s">
        <v>17</v>
      </c>
      <c r="E259" s="87">
        <v>359064.57</v>
      </c>
      <c r="F259" s="87">
        <v>0</v>
      </c>
      <c r="G259" s="87">
        <v>685839.1</v>
      </c>
    </row>
    <row r="260" spans="1:8">
      <c r="A260" s="86" t="s">
        <v>1854</v>
      </c>
      <c r="B260" s="86" t="s">
        <v>585</v>
      </c>
      <c r="C260" s="87">
        <v>6787638.7400000002</v>
      </c>
      <c r="D260" s="65" t="s">
        <v>17</v>
      </c>
      <c r="E260" s="87">
        <v>57625.13</v>
      </c>
      <c r="F260" s="87">
        <v>0</v>
      </c>
      <c r="G260" s="87">
        <v>6845263.8700000001</v>
      </c>
    </row>
    <row r="261" spans="1:8">
      <c r="A261" s="86" t="s">
        <v>1855</v>
      </c>
      <c r="B261" s="86" t="s">
        <v>1856</v>
      </c>
      <c r="C261" s="87">
        <v>546202.17000000004</v>
      </c>
      <c r="D261" s="65" t="s">
        <v>17</v>
      </c>
      <c r="E261" s="87">
        <v>51615.8</v>
      </c>
      <c r="F261" s="87">
        <v>0</v>
      </c>
      <c r="G261" s="87">
        <v>597817.97</v>
      </c>
    </row>
    <row r="262" spans="1:8">
      <c r="A262" s="86" t="s">
        <v>1857</v>
      </c>
      <c r="B262" s="86" t="s">
        <v>1858</v>
      </c>
      <c r="C262" s="87">
        <v>8447055.6400000006</v>
      </c>
      <c r="D262" s="65" t="s">
        <v>17</v>
      </c>
      <c r="E262" s="87">
        <v>783698.62</v>
      </c>
      <c r="F262" s="87">
        <v>0</v>
      </c>
      <c r="G262" s="87">
        <v>9230754.2599999998</v>
      </c>
    </row>
    <row r="263" spans="1:8">
      <c r="A263" s="86" t="s">
        <v>1859</v>
      </c>
      <c r="B263" s="86" t="s">
        <v>1860</v>
      </c>
      <c r="C263" s="87">
        <v>1858998.73</v>
      </c>
      <c r="D263" s="65" t="s">
        <v>17</v>
      </c>
      <c r="E263" s="87">
        <v>700692.52</v>
      </c>
      <c r="F263" s="87">
        <v>0</v>
      </c>
      <c r="G263" s="87">
        <v>2559691.25</v>
      </c>
    </row>
    <row r="264" spans="1:8">
      <c r="A264" s="86" t="s">
        <v>1861</v>
      </c>
      <c r="B264" s="86" t="s">
        <v>1862</v>
      </c>
      <c r="C264" s="87">
        <v>1068990.76</v>
      </c>
      <c r="D264" s="65" t="s">
        <v>17</v>
      </c>
      <c r="E264" s="87">
        <v>95701.46</v>
      </c>
      <c r="F264" s="87">
        <v>0</v>
      </c>
      <c r="G264" s="87">
        <v>1164692.22</v>
      </c>
    </row>
    <row r="265" spans="1:8">
      <c r="A265" s="86" t="s">
        <v>1863</v>
      </c>
      <c r="B265" s="86" t="s">
        <v>1657</v>
      </c>
      <c r="C265" s="87">
        <v>6235713.0700000003</v>
      </c>
      <c r="D265" s="65" t="s">
        <v>17</v>
      </c>
      <c r="E265" s="87">
        <v>558260.4</v>
      </c>
      <c r="F265" s="87">
        <v>0</v>
      </c>
      <c r="G265" s="87">
        <v>6793973.4699999997</v>
      </c>
    </row>
    <row r="266" spans="1:8">
      <c r="A266" s="86" t="s">
        <v>1864</v>
      </c>
      <c r="B266" s="86" t="s">
        <v>1865</v>
      </c>
      <c r="C266" s="87">
        <v>732045.55</v>
      </c>
      <c r="D266" s="65" t="s">
        <v>17</v>
      </c>
      <c r="E266" s="87">
        <v>63804.17</v>
      </c>
      <c r="F266" s="87">
        <v>0</v>
      </c>
      <c r="G266" s="87">
        <v>795849.72</v>
      </c>
    </row>
    <row r="267" spans="1:8">
      <c r="A267" s="86" t="s">
        <v>1866</v>
      </c>
      <c r="B267" s="86" t="s">
        <v>1867</v>
      </c>
      <c r="C267" s="87">
        <v>284432</v>
      </c>
      <c r="D267" s="65" t="s">
        <v>17</v>
      </c>
      <c r="E267" s="87">
        <v>0</v>
      </c>
      <c r="F267" s="87">
        <v>0</v>
      </c>
      <c r="G267" s="87">
        <v>284432</v>
      </c>
    </row>
    <row r="268" spans="1:8">
      <c r="A268" s="86" t="s">
        <v>1868</v>
      </c>
      <c r="B268" s="86" t="s">
        <v>1869</v>
      </c>
      <c r="C268" s="87">
        <v>0</v>
      </c>
      <c r="D268" s="65" t="s">
        <v>17</v>
      </c>
      <c r="E268" s="87">
        <v>630000</v>
      </c>
      <c r="F268" s="87">
        <v>0</v>
      </c>
      <c r="G268" s="87">
        <v>630000</v>
      </c>
    </row>
    <row r="269" spans="1:8">
      <c r="A269" s="86" t="s">
        <v>1870</v>
      </c>
      <c r="B269" s="86" t="s">
        <v>1871</v>
      </c>
      <c r="C269" s="87">
        <v>1249057.05</v>
      </c>
      <c r="D269" s="65" t="s">
        <v>17</v>
      </c>
      <c r="E269" s="87">
        <v>0</v>
      </c>
      <c r="F269" s="87">
        <v>0</v>
      </c>
      <c r="G269" s="87">
        <v>1249057.05</v>
      </c>
    </row>
    <row r="270" spans="1:8">
      <c r="A270" s="86"/>
      <c r="B270" s="104" t="s">
        <v>636</v>
      </c>
      <c r="C270" s="106">
        <v>5174219.68</v>
      </c>
      <c r="D270" s="105" t="s">
        <v>17</v>
      </c>
      <c r="E270" s="106">
        <v>357578.51</v>
      </c>
      <c r="F270" s="106">
        <v>0</v>
      </c>
      <c r="G270" s="106">
        <v>5531798.1900000004</v>
      </c>
      <c r="H270" s="105"/>
    </row>
    <row r="271" spans="1:8">
      <c r="A271" s="104" t="s">
        <v>1872</v>
      </c>
      <c r="B271" s="104" t="s">
        <v>636</v>
      </c>
      <c r="C271" s="106">
        <f t="shared" ref="C271:H271" si="7">SUM(C272:C289)</f>
        <v>5174219.68</v>
      </c>
      <c r="D271" s="106">
        <f t="shared" si="7"/>
        <v>0</v>
      </c>
      <c r="E271" s="106">
        <f t="shared" si="7"/>
        <v>357578.51000000007</v>
      </c>
      <c r="F271" s="106">
        <f t="shared" si="7"/>
        <v>0</v>
      </c>
      <c r="G271" s="106">
        <f t="shared" si="7"/>
        <v>5531798.1899999995</v>
      </c>
      <c r="H271" s="106">
        <f t="shared" si="7"/>
        <v>0</v>
      </c>
    </row>
    <row r="272" spans="1:8">
      <c r="A272" s="86" t="s">
        <v>1873</v>
      </c>
      <c r="B272" s="86" t="s">
        <v>1874</v>
      </c>
      <c r="C272" s="87">
        <v>404440.82</v>
      </c>
      <c r="D272" s="65" t="s">
        <v>17</v>
      </c>
      <c r="E272" s="87">
        <v>96093.43</v>
      </c>
      <c r="F272" s="87">
        <v>0</v>
      </c>
      <c r="G272" s="87">
        <v>500534.25</v>
      </c>
    </row>
    <row r="273" spans="1:7">
      <c r="A273" s="86" t="s">
        <v>1875</v>
      </c>
      <c r="B273" s="86" t="s">
        <v>1876</v>
      </c>
      <c r="C273" s="87">
        <v>984995.35</v>
      </c>
      <c r="D273" s="65" t="s">
        <v>17</v>
      </c>
      <c r="E273" s="87">
        <v>0</v>
      </c>
      <c r="F273" s="87">
        <v>0</v>
      </c>
      <c r="G273" s="87">
        <v>984995.35</v>
      </c>
    </row>
    <row r="274" spans="1:7">
      <c r="A274" s="86" t="s">
        <v>1877</v>
      </c>
      <c r="B274" s="86" t="s">
        <v>718</v>
      </c>
      <c r="C274" s="87">
        <v>224034.4</v>
      </c>
      <c r="D274" s="65" t="s">
        <v>17</v>
      </c>
      <c r="E274" s="87">
        <v>2302.46</v>
      </c>
      <c r="F274" s="87">
        <v>0</v>
      </c>
      <c r="G274" s="87">
        <v>226336.86</v>
      </c>
    </row>
    <row r="275" spans="1:7">
      <c r="A275" s="86" t="s">
        <v>1878</v>
      </c>
      <c r="B275" s="86" t="s">
        <v>1879</v>
      </c>
      <c r="C275" s="87">
        <v>105221.39</v>
      </c>
      <c r="D275" s="65" t="s">
        <v>17</v>
      </c>
      <c r="E275" s="87">
        <v>94072.29</v>
      </c>
      <c r="F275" s="87">
        <v>0</v>
      </c>
      <c r="G275" s="87">
        <v>199293.68</v>
      </c>
    </row>
    <row r="276" spans="1:7">
      <c r="A276" s="86" t="s">
        <v>1880</v>
      </c>
      <c r="B276" s="86" t="s">
        <v>1881</v>
      </c>
      <c r="C276" s="87">
        <v>12012.96</v>
      </c>
      <c r="D276" s="65" t="s">
        <v>17</v>
      </c>
      <c r="E276" s="87">
        <v>0</v>
      </c>
      <c r="F276" s="87">
        <v>0</v>
      </c>
      <c r="G276" s="87">
        <v>12012.96</v>
      </c>
    </row>
    <row r="277" spans="1:7">
      <c r="A277" s="86" t="s">
        <v>1882</v>
      </c>
      <c r="B277" s="86" t="s">
        <v>1883</v>
      </c>
      <c r="C277" s="87">
        <v>229923.77</v>
      </c>
      <c r="D277" s="65" t="s">
        <v>17</v>
      </c>
      <c r="E277" s="87">
        <v>68935.94</v>
      </c>
      <c r="F277" s="87">
        <v>0</v>
      </c>
      <c r="G277" s="87">
        <v>298859.71000000002</v>
      </c>
    </row>
    <row r="278" spans="1:7">
      <c r="A278" s="86" t="s">
        <v>1884</v>
      </c>
      <c r="B278" s="86" t="s">
        <v>786</v>
      </c>
      <c r="C278" s="87">
        <v>59698.12</v>
      </c>
      <c r="D278" s="65" t="s">
        <v>17</v>
      </c>
      <c r="E278" s="87">
        <v>484</v>
      </c>
      <c r="F278" s="87">
        <v>0</v>
      </c>
      <c r="G278" s="87">
        <v>60182.12</v>
      </c>
    </row>
    <row r="279" spans="1:7">
      <c r="A279" s="86" t="s">
        <v>1885</v>
      </c>
      <c r="B279" s="86" t="s">
        <v>1886</v>
      </c>
      <c r="C279" s="87">
        <v>13670</v>
      </c>
      <c r="D279" s="65" t="s">
        <v>17</v>
      </c>
      <c r="E279" s="87">
        <v>2040</v>
      </c>
      <c r="F279" s="87">
        <v>0</v>
      </c>
      <c r="G279" s="87">
        <v>15710</v>
      </c>
    </row>
    <row r="280" spans="1:7">
      <c r="A280" s="86" t="s">
        <v>1887</v>
      </c>
      <c r="B280" s="86" t="s">
        <v>1888</v>
      </c>
      <c r="C280" s="87">
        <v>79546.94</v>
      </c>
      <c r="D280" s="65" t="s">
        <v>17</v>
      </c>
      <c r="E280" s="87">
        <v>0</v>
      </c>
      <c r="F280" s="87">
        <v>0</v>
      </c>
      <c r="G280" s="87">
        <v>79546.94</v>
      </c>
    </row>
    <row r="281" spans="1:7">
      <c r="A281" s="86" t="s">
        <v>1889</v>
      </c>
      <c r="B281" s="86" t="s">
        <v>1890</v>
      </c>
      <c r="C281" s="87">
        <v>199877.71</v>
      </c>
      <c r="D281" s="65" t="s">
        <v>17</v>
      </c>
      <c r="E281" s="87">
        <v>7581</v>
      </c>
      <c r="F281" s="87">
        <v>0</v>
      </c>
      <c r="G281" s="87">
        <v>207458.71</v>
      </c>
    </row>
    <row r="282" spans="1:7">
      <c r="A282" s="86" t="s">
        <v>1891</v>
      </c>
      <c r="B282" s="86" t="s">
        <v>860</v>
      </c>
      <c r="C282" s="87">
        <v>1192857.83</v>
      </c>
      <c r="D282" s="65" t="s">
        <v>17</v>
      </c>
      <c r="E282" s="87">
        <v>1676.3</v>
      </c>
      <c r="F282" s="87">
        <v>0</v>
      </c>
      <c r="G282" s="87">
        <v>1194534.1299999999</v>
      </c>
    </row>
    <row r="283" spans="1:7">
      <c r="A283" s="86" t="s">
        <v>1892</v>
      </c>
      <c r="B283" s="86" t="s">
        <v>1893</v>
      </c>
      <c r="C283" s="87">
        <v>334449.42</v>
      </c>
      <c r="D283" s="65" t="s">
        <v>17</v>
      </c>
      <c r="E283" s="87">
        <v>58123.21</v>
      </c>
      <c r="F283" s="87">
        <v>0</v>
      </c>
      <c r="G283" s="87">
        <v>392572.63</v>
      </c>
    </row>
    <row r="284" spans="1:7">
      <c r="A284" s="86" t="s">
        <v>1894</v>
      </c>
      <c r="B284" s="86" t="s">
        <v>1895</v>
      </c>
      <c r="C284" s="87">
        <v>20871.84</v>
      </c>
      <c r="D284" s="65" t="s">
        <v>17</v>
      </c>
      <c r="E284" s="87">
        <v>21784.2</v>
      </c>
      <c r="F284" s="87">
        <v>0</v>
      </c>
      <c r="G284" s="87">
        <v>42656.04</v>
      </c>
    </row>
    <row r="285" spans="1:7">
      <c r="A285" s="86" t="s">
        <v>1896</v>
      </c>
      <c r="B285" s="86" t="s">
        <v>920</v>
      </c>
      <c r="C285" s="87">
        <v>109880.58</v>
      </c>
      <c r="D285" s="65" t="s">
        <v>17</v>
      </c>
      <c r="E285" s="87">
        <v>374.76</v>
      </c>
      <c r="F285" s="87">
        <v>0</v>
      </c>
      <c r="G285" s="87">
        <v>110255.34</v>
      </c>
    </row>
    <row r="286" spans="1:7">
      <c r="A286" s="86" t="s">
        <v>1897</v>
      </c>
      <c r="B286" s="86" t="s">
        <v>1898</v>
      </c>
      <c r="C286" s="87">
        <v>26679</v>
      </c>
      <c r="D286" s="65" t="s">
        <v>17</v>
      </c>
      <c r="E286" s="87">
        <v>110.01</v>
      </c>
      <c r="F286" s="87">
        <v>0</v>
      </c>
      <c r="G286" s="87">
        <v>26789.01</v>
      </c>
    </row>
    <row r="287" spans="1:7">
      <c r="A287" s="86" t="s">
        <v>1899</v>
      </c>
      <c r="B287" s="86" t="s">
        <v>1900</v>
      </c>
      <c r="C287" s="87">
        <v>23385.599999999999</v>
      </c>
      <c r="D287" s="65" t="s">
        <v>17</v>
      </c>
      <c r="E287" s="87">
        <v>2393</v>
      </c>
      <c r="F287" s="87">
        <v>0</v>
      </c>
      <c r="G287" s="87">
        <v>25778.6</v>
      </c>
    </row>
    <row r="288" spans="1:7">
      <c r="A288" s="86" t="s">
        <v>1901</v>
      </c>
      <c r="B288" s="86" t="s">
        <v>1902</v>
      </c>
      <c r="C288" s="87">
        <v>1151377.1499999999</v>
      </c>
      <c r="D288" s="65" t="s">
        <v>17</v>
      </c>
      <c r="E288" s="87">
        <v>1231.95</v>
      </c>
      <c r="F288" s="87">
        <v>0</v>
      </c>
      <c r="G288" s="87">
        <v>1152609.1000000001</v>
      </c>
    </row>
    <row r="289" spans="1:8">
      <c r="A289" s="86" t="s">
        <v>1903</v>
      </c>
      <c r="B289" s="86" t="s">
        <v>1904</v>
      </c>
      <c r="C289" s="87">
        <v>1296.8</v>
      </c>
      <c r="D289" s="65" t="s">
        <v>17</v>
      </c>
      <c r="E289" s="87">
        <v>375.96</v>
      </c>
      <c r="F289" s="87">
        <v>0</v>
      </c>
      <c r="G289" s="87">
        <v>1672.76</v>
      </c>
    </row>
    <row r="290" spans="1:8">
      <c r="A290" s="86"/>
      <c r="B290" s="104" t="s">
        <v>971</v>
      </c>
      <c r="C290" s="106">
        <v>19478926.920000002</v>
      </c>
      <c r="D290" s="105" t="s">
        <v>17</v>
      </c>
      <c r="E290" s="106">
        <v>2034878.93</v>
      </c>
      <c r="F290" s="106">
        <v>0</v>
      </c>
      <c r="G290" s="106">
        <v>21513805.850000001</v>
      </c>
      <c r="H290" s="105"/>
    </row>
    <row r="291" spans="1:8">
      <c r="A291" s="104" t="s">
        <v>1905</v>
      </c>
      <c r="B291" s="104" t="s">
        <v>971</v>
      </c>
      <c r="C291" s="106">
        <f t="shared" ref="C291:H291" si="8">SUM(C292:C324)</f>
        <v>19478926.919999998</v>
      </c>
      <c r="D291" s="106">
        <f t="shared" si="8"/>
        <v>0</v>
      </c>
      <c r="E291" s="106">
        <f t="shared" si="8"/>
        <v>2034878.9299999997</v>
      </c>
      <c r="F291" s="106">
        <f t="shared" si="8"/>
        <v>0</v>
      </c>
      <c r="G291" s="106">
        <f t="shared" si="8"/>
        <v>21513805.849999994</v>
      </c>
      <c r="H291" s="106">
        <f t="shared" si="8"/>
        <v>0</v>
      </c>
    </row>
    <row r="292" spans="1:8">
      <c r="A292" s="86" t="s">
        <v>1906</v>
      </c>
      <c r="B292" s="86" t="s">
        <v>975</v>
      </c>
      <c r="C292" s="87">
        <v>371810.23</v>
      </c>
      <c r="D292" s="65" t="s">
        <v>17</v>
      </c>
      <c r="E292" s="87">
        <v>56298</v>
      </c>
      <c r="F292" s="87">
        <v>0</v>
      </c>
      <c r="G292" s="87">
        <v>428108.23</v>
      </c>
    </row>
    <row r="293" spans="1:8">
      <c r="A293" s="86" t="s">
        <v>1907</v>
      </c>
      <c r="B293" s="86" t="s">
        <v>1908</v>
      </c>
      <c r="C293" s="87">
        <v>43286</v>
      </c>
      <c r="D293" s="65" t="s">
        <v>17</v>
      </c>
      <c r="E293" s="87">
        <v>21035</v>
      </c>
      <c r="F293" s="87">
        <v>0</v>
      </c>
      <c r="G293" s="87">
        <v>64321</v>
      </c>
    </row>
    <row r="294" spans="1:8">
      <c r="A294" s="86" t="s">
        <v>1909</v>
      </c>
      <c r="B294" s="86" t="s">
        <v>1910</v>
      </c>
      <c r="C294" s="87">
        <v>412439.7</v>
      </c>
      <c r="D294" s="65" t="s">
        <v>17</v>
      </c>
      <c r="E294" s="87">
        <v>14110</v>
      </c>
      <c r="F294" s="87">
        <v>0</v>
      </c>
      <c r="G294" s="87">
        <v>426549.7</v>
      </c>
    </row>
    <row r="295" spans="1:8">
      <c r="A295" s="86" t="s">
        <v>1911</v>
      </c>
      <c r="B295" s="86" t="s">
        <v>1912</v>
      </c>
      <c r="C295" s="87">
        <v>1178716.9099999999</v>
      </c>
      <c r="D295" s="65" t="s">
        <v>17</v>
      </c>
      <c r="E295" s="87">
        <v>179212.2</v>
      </c>
      <c r="F295" s="87">
        <v>0</v>
      </c>
      <c r="G295" s="87">
        <v>1357929.11</v>
      </c>
    </row>
    <row r="296" spans="1:8">
      <c r="A296" s="86" t="s">
        <v>1913</v>
      </c>
      <c r="B296" s="86" t="s">
        <v>1027</v>
      </c>
      <c r="C296" s="87">
        <v>7170.44</v>
      </c>
      <c r="D296" s="65" t="s">
        <v>17</v>
      </c>
      <c r="E296" s="87">
        <v>3501.6</v>
      </c>
      <c r="F296" s="87">
        <v>0</v>
      </c>
      <c r="G296" s="87">
        <v>10672.04</v>
      </c>
    </row>
    <row r="297" spans="1:8">
      <c r="A297" s="86" t="s">
        <v>1914</v>
      </c>
      <c r="B297" s="86" t="s">
        <v>1915</v>
      </c>
      <c r="C297" s="87">
        <v>8058363.4000000004</v>
      </c>
      <c r="D297" s="65" t="s">
        <v>17</v>
      </c>
      <c r="E297" s="87">
        <v>676100.2</v>
      </c>
      <c r="F297" s="87">
        <v>0</v>
      </c>
      <c r="G297" s="87">
        <v>8734463.5999999996</v>
      </c>
    </row>
    <row r="298" spans="1:8">
      <c r="A298" s="86" t="s">
        <v>1916</v>
      </c>
      <c r="B298" s="86" t="s">
        <v>1917</v>
      </c>
      <c r="C298" s="87">
        <v>359503.32</v>
      </c>
      <c r="D298" s="65" t="s">
        <v>17</v>
      </c>
      <c r="E298" s="87">
        <v>94623.33</v>
      </c>
      <c r="F298" s="87">
        <v>0</v>
      </c>
      <c r="G298" s="87">
        <v>454126.65</v>
      </c>
    </row>
    <row r="299" spans="1:8">
      <c r="A299" s="86" t="s">
        <v>1918</v>
      </c>
      <c r="B299" s="86" t="s">
        <v>1919</v>
      </c>
      <c r="C299" s="87">
        <v>185915.6</v>
      </c>
      <c r="D299" s="65" t="s">
        <v>17</v>
      </c>
      <c r="E299" s="87">
        <v>40600</v>
      </c>
      <c r="F299" s="87">
        <v>0</v>
      </c>
      <c r="G299" s="87">
        <v>226515.6</v>
      </c>
    </row>
    <row r="300" spans="1:8">
      <c r="A300" s="86" t="s">
        <v>1920</v>
      </c>
      <c r="B300" s="86" t="s">
        <v>1921</v>
      </c>
      <c r="C300" s="87">
        <v>57458.28</v>
      </c>
      <c r="D300" s="65" t="s">
        <v>17</v>
      </c>
      <c r="E300" s="87">
        <v>115968</v>
      </c>
      <c r="F300" s="87">
        <v>0</v>
      </c>
      <c r="G300" s="87">
        <v>173426.28</v>
      </c>
    </row>
    <row r="301" spans="1:8">
      <c r="A301" s="86" t="s">
        <v>1922</v>
      </c>
      <c r="B301" s="86" t="s">
        <v>1923</v>
      </c>
      <c r="C301" s="87">
        <v>0</v>
      </c>
      <c r="D301" s="65" t="s">
        <v>17</v>
      </c>
      <c r="E301" s="87">
        <v>86599.95</v>
      </c>
      <c r="F301" s="87">
        <v>0</v>
      </c>
      <c r="G301" s="87">
        <v>86599.95</v>
      </c>
    </row>
    <row r="302" spans="1:8">
      <c r="A302" s="86" t="s">
        <v>1924</v>
      </c>
      <c r="B302" s="86" t="s">
        <v>1925</v>
      </c>
      <c r="C302" s="87">
        <v>27027.54</v>
      </c>
      <c r="D302" s="65" t="s">
        <v>17</v>
      </c>
      <c r="E302" s="87">
        <v>0</v>
      </c>
      <c r="F302" s="87">
        <v>0</v>
      </c>
      <c r="G302" s="87">
        <v>27027.54</v>
      </c>
    </row>
    <row r="303" spans="1:8">
      <c r="A303" s="86" t="s">
        <v>1926</v>
      </c>
      <c r="B303" s="86" t="s">
        <v>1927</v>
      </c>
      <c r="C303" s="87">
        <v>475909.03</v>
      </c>
      <c r="D303" s="65" t="s">
        <v>17</v>
      </c>
      <c r="E303" s="87">
        <v>148999.67999999999</v>
      </c>
      <c r="F303" s="87">
        <v>0</v>
      </c>
      <c r="G303" s="87">
        <v>624908.71</v>
      </c>
    </row>
    <row r="304" spans="1:8">
      <c r="A304" s="86" t="s">
        <v>1928</v>
      </c>
      <c r="B304" s="86" t="s">
        <v>1929</v>
      </c>
      <c r="C304" s="87">
        <v>756323.14</v>
      </c>
      <c r="D304" s="65" t="s">
        <v>17</v>
      </c>
      <c r="E304" s="87">
        <v>228344.24</v>
      </c>
      <c r="F304" s="87">
        <v>0</v>
      </c>
      <c r="G304" s="87">
        <v>984667.38</v>
      </c>
    </row>
    <row r="305" spans="1:7">
      <c r="A305" s="86" t="s">
        <v>1930</v>
      </c>
      <c r="B305" s="86" t="s">
        <v>1145</v>
      </c>
      <c r="C305" s="87">
        <v>29951.13</v>
      </c>
      <c r="D305" s="65" t="s">
        <v>17</v>
      </c>
      <c r="E305" s="87">
        <v>-21210.799999999999</v>
      </c>
      <c r="F305" s="87">
        <v>0</v>
      </c>
      <c r="G305" s="87">
        <v>8740.33</v>
      </c>
    </row>
    <row r="306" spans="1:7">
      <c r="A306" s="86" t="s">
        <v>1931</v>
      </c>
      <c r="B306" s="86" t="s">
        <v>1149</v>
      </c>
      <c r="C306" s="87">
        <v>179731.48</v>
      </c>
      <c r="D306" s="65" t="s">
        <v>17</v>
      </c>
      <c r="E306" s="87">
        <v>0</v>
      </c>
      <c r="F306" s="87">
        <v>0</v>
      </c>
      <c r="G306" s="87">
        <v>179731.48</v>
      </c>
    </row>
    <row r="307" spans="1:7">
      <c r="A307" s="86" t="s">
        <v>1932</v>
      </c>
      <c r="B307" s="86" t="s">
        <v>1156</v>
      </c>
      <c r="C307" s="87">
        <v>30480</v>
      </c>
      <c r="D307" s="65" t="s">
        <v>17</v>
      </c>
      <c r="E307" s="87">
        <v>0</v>
      </c>
      <c r="F307" s="87">
        <v>0</v>
      </c>
      <c r="G307" s="87">
        <v>30480</v>
      </c>
    </row>
    <row r="308" spans="1:7">
      <c r="A308" s="86" t="s">
        <v>1933</v>
      </c>
      <c r="B308" s="86" t="s">
        <v>1934</v>
      </c>
      <c r="C308" s="87">
        <v>525163.19999999995</v>
      </c>
      <c r="D308" s="65" t="s">
        <v>17</v>
      </c>
      <c r="E308" s="87">
        <v>6676.19</v>
      </c>
      <c r="F308" s="87">
        <v>0</v>
      </c>
      <c r="G308" s="87">
        <v>531839.39</v>
      </c>
    </row>
    <row r="309" spans="1:7">
      <c r="A309" s="86" t="s">
        <v>1935</v>
      </c>
      <c r="B309" s="86" t="s">
        <v>1936</v>
      </c>
      <c r="C309" s="87">
        <v>1330</v>
      </c>
      <c r="D309" s="65" t="s">
        <v>17</v>
      </c>
      <c r="E309" s="87">
        <v>0</v>
      </c>
      <c r="F309" s="87">
        <v>0</v>
      </c>
      <c r="G309" s="87">
        <v>1330</v>
      </c>
    </row>
    <row r="310" spans="1:7">
      <c r="A310" s="86" t="s">
        <v>1937</v>
      </c>
      <c r="B310" s="86" t="s">
        <v>1938</v>
      </c>
      <c r="C310" s="87">
        <v>158254.85999999999</v>
      </c>
      <c r="D310" s="65" t="s">
        <v>17</v>
      </c>
      <c r="E310" s="87">
        <v>9500.01</v>
      </c>
      <c r="F310" s="87">
        <v>0</v>
      </c>
      <c r="G310" s="87">
        <v>167754.87</v>
      </c>
    </row>
    <row r="311" spans="1:7">
      <c r="A311" s="86" t="s">
        <v>1939</v>
      </c>
      <c r="B311" s="86" t="s">
        <v>1940</v>
      </c>
      <c r="C311" s="87">
        <v>494842.36</v>
      </c>
      <c r="D311" s="65" t="s">
        <v>17</v>
      </c>
      <c r="E311" s="87">
        <v>45058</v>
      </c>
      <c r="F311" s="87">
        <v>0</v>
      </c>
      <c r="G311" s="87">
        <v>539900.36</v>
      </c>
    </row>
    <row r="312" spans="1:7">
      <c r="A312" s="86" t="s">
        <v>1941</v>
      </c>
      <c r="B312" s="86" t="s">
        <v>1942</v>
      </c>
      <c r="C312" s="87">
        <v>33976.400000000001</v>
      </c>
      <c r="D312" s="65" t="s">
        <v>17</v>
      </c>
      <c r="E312" s="87">
        <v>0</v>
      </c>
      <c r="F312" s="87">
        <v>0</v>
      </c>
      <c r="G312" s="87">
        <v>33976.400000000001</v>
      </c>
    </row>
    <row r="313" spans="1:7">
      <c r="A313" s="86" t="s">
        <v>1943</v>
      </c>
      <c r="B313" s="86" t="s">
        <v>1944</v>
      </c>
      <c r="C313" s="87">
        <v>2400</v>
      </c>
      <c r="D313" s="65" t="s">
        <v>17</v>
      </c>
      <c r="E313" s="87">
        <v>2200</v>
      </c>
      <c r="F313" s="87">
        <v>0</v>
      </c>
      <c r="G313" s="87">
        <v>4600</v>
      </c>
    </row>
    <row r="314" spans="1:7">
      <c r="A314" s="86" t="s">
        <v>1945</v>
      </c>
      <c r="B314" s="86" t="s">
        <v>1946</v>
      </c>
      <c r="C314" s="87">
        <v>11716</v>
      </c>
      <c r="D314" s="65" t="s">
        <v>17</v>
      </c>
      <c r="E314" s="87">
        <v>0</v>
      </c>
      <c r="F314" s="87">
        <v>0</v>
      </c>
      <c r="G314" s="87">
        <v>11716</v>
      </c>
    </row>
    <row r="315" spans="1:7">
      <c r="A315" s="86" t="s">
        <v>1947</v>
      </c>
      <c r="B315" s="86" t="s">
        <v>1948</v>
      </c>
      <c r="C315" s="87">
        <v>1028400</v>
      </c>
      <c r="D315" s="65" t="s">
        <v>17</v>
      </c>
      <c r="E315" s="87">
        <v>0</v>
      </c>
      <c r="F315" s="87">
        <v>0</v>
      </c>
      <c r="G315" s="87">
        <v>1028400</v>
      </c>
    </row>
    <row r="316" spans="1:7">
      <c r="A316" s="86" t="s">
        <v>1949</v>
      </c>
      <c r="B316" s="86" t="s">
        <v>1950</v>
      </c>
      <c r="C316" s="87">
        <v>191206.05</v>
      </c>
      <c r="D316" s="65" t="s">
        <v>17</v>
      </c>
      <c r="E316" s="87">
        <v>0</v>
      </c>
      <c r="F316" s="87">
        <v>0</v>
      </c>
      <c r="G316" s="87">
        <v>191206.05</v>
      </c>
    </row>
    <row r="317" spans="1:7">
      <c r="A317" s="86" t="s">
        <v>1951</v>
      </c>
      <c r="B317" s="86" t="s">
        <v>1952</v>
      </c>
      <c r="C317" s="87">
        <v>7465</v>
      </c>
      <c r="D317" s="65" t="s">
        <v>17</v>
      </c>
      <c r="E317" s="87">
        <v>0</v>
      </c>
      <c r="F317" s="87">
        <v>0</v>
      </c>
      <c r="G317" s="87">
        <v>7465</v>
      </c>
    </row>
    <row r="318" spans="1:7">
      <c r="A318" s="86" t="s">
        <v>1953</v>
      </c>
      <c r="B318" s="86" t="s">
        <v>1954</v>
      </c>
      <c r="C318" s="87">
        <v>32975.47</v>
      </c>
      <c r="D318" s="65" t="s">
        <v>17</v>
      </c>
      <c r="E318" s="87">
        <v>0</v>
      </c>
      <c r="F318" s="87">
        <v>0</v>
      </c>
      <c r="G318" s="87">
        <v>32975.47</v>
      </c>
    </row>
    <row r="319" spans="1:7">
      <c r="A319" s="86" t="s">
        <v>1955</v>
      </c>
      <c r="B319" s="86" t="s">
        <v>1956</v>
      </c>
      <c r="C319" s="87">
        <v>45806.05</v>
      </c>
      <c r="D319" s="65" t="s">
        <v>17</v>
      </c>
      <c r="E319" s="87">
        <v>35251.74</v>
      </c>
      <c r="F319" s="87">
        <v>0</v>
      </c>
      <c r="G319" s="87">
        <v>81057.789999999994</v>
      </c>
    </row>
    <row r="320" spans="1:7">
      <c r="A320" s="86" t="s">
        <v>1957</v>
      </c>
      <c r="B320" s="86" t="s">
        <v>1958</v>
      </c>
      <c r="C320" s="87">
        <v>98057.45</v>
      </c>
      <c r="D320" s="65" t="s">
        <v>17</v>
      </c>
      <c r="E320" s="87">
        <v>51225.4</v>
      </c>
      <c r="F320" s="87">
        <v>0</v>
      </c>
      <c r="G320" s="87">
        <v>149282.85</v>
      </c>
    </row>
    <row r="321" spans="1:8">
      <c r="A321" s="86" t="s">
        <v>1959</v>
      </c>
      <c r="B321" s="86" t="s">
        <v>1960</v>
      </c>
      <c r="C321" s="87">
        <v>592855.28</v>
      </c>
      <c r="D321" s="65" t="s">
        <v>17</v>
      </c>
      <c r="E321" s="87">
        <v>211847.8</v>
      </c>
      <c r="F321" s="87">
        <v>0</v>
      </c>
      <c r="G321" s="87">
        <v>804703.08</v>
      </c>
    </row>
    <row r="322" spans="1:8">
      <c r="A322" s="86" t="s">
        <v>1961</v>
      </c>
      <c r="B322" s="86" t="s">
        <v>1317</v>
      </c>
      <c r="C322" s="87">
        <v>14056</v>
      </c>
      <c r="D322" s="65" t="s">
        <v>17</v>
      </c>
      <c r="E322" s="87">
        <v>14449</v>
      </c>
      <c r="F322" s="87">
        <v>0</v>
      </c>
      <c r="G322" s="87">
        <v>28505</v>
      </c>
    </row>
    <row r="323" spans="1:8">
      <c r="A323" s="86" t="s">
        <v>1962</v>
      </c>
      <c r="B323" s="86" t="s">
        <v>1963</v>
      </c>
      <c r="C323" s="87">
        <v>1679092.82</v>
      </c>
      <c r="D323" s="65" t="s">
        <v>17</v>
      </c>
      <c r="E323" s="87">
        <v>0</v>
      </c>
      <c r="F323" s="87">
        <v>0</v>
      </c>
      <c r="G323" s="87">
        <v>1679092.82</v>
      </c>
    </row>
    <row r="324" spans="1:8">
      <c r="A324" s="86" t="s">
        <v>1964</v>
      </c>
      <c r="B324" s="86" t="s">
        <v>1965</v>
      </c>
      <c r="C324" s="87">
        <v>2387243.7799999998</v>
      </c>
      <c r="D324" s="65" t="s">
        <v>17</v>
      </c>
      <c r="E324" s="87">
        <v>14489.39</v>
      </c>
      <c r="F324" s="87">
        <v>0</v>
      </c>
      <c r="G324" s="87">
        <v>2401733.17</v>
      </c>
    </row>
    <row r="325" spans="1:8">
      <c r="A325" s="86"/>
      <c r="B325" s="86"/>
      <c r="C325" s="87"/>
      <c r="E325" s="87"/>
      <c r="F325" s="87"/>
      <c r="G325" s="87"/>
    </row>
    <row r="326" spans="1:8">
      <c r="A326" s="104" t="s">
        <v>1966</v>
      </c>
      <c r="B326" s="104" t="s">
        <v>1967</v>
      </c>
      <c r="C326" s="106">
        <v>47397.03</v>
      </c>
      <c r="D326" s="105" t="s">
        <v>17</v>
      </c>
      <c r="E326" s="106">
        <v>0</v>
      </c>
      <c r="F326" s="106">
        <v>0</v>
      </c>
      <c r="G326" s="106">
        <v>47397.03</v>
      </c>
      <c r="H326" s="105"/>
    </row>
    <row r="327" spans="1:8">
      <c r="A327" s="86" t="s">
        <v>1968</v>
      </c>
      <c r="B327" s="86" t="s">
        <v>1969</v>
      </c>
      <c r="C327" s="87">
        <v>47397.03</v>
      </c>
      <c r="D327" s="65" t="s">
        <v>17</v>
      </c>
      <c r="E327" s="87">
        <v>0</v>
      </c>
      <c r="F327" s="87">
        <v>0</v>
      </c>
      <c r="G327" s="87">
        <v>47397.03</v>
      </c>
    </row>
    <row r="328" spans="1:8">
      <c r="A328" s="86"/>
      <c r="B328" s="104" t="s">
        <v>1970</v>
      </c>
      <c r="C328" s="106">
        <v>190093091.13999999</v>
      </c>
      <c r="D328" s="105" t="s">
        <v>17</v>
      </c>
      <c r="E328" s="106">
        <v>17024944.190000001</v>
      </c>
      <c r="F328" s="106">
        <v>0</v>
      </c>
      <c r="G328" s="106">
        <v>207118035.33000001</v>
      </c>
    </row>
    <row r="329" spans="1:8">
      <c r="A329" s="104" t="s">
        <v>1971</v>
      </c>
      <c r="B329" s="104" t="s">
        <v>1970</v>
      </c>
      <c r="C329" s="106">
        <f t="shared" ref="C329:H329" si="9">SUM(C330:C340)</f>
        <v>190093091.13999999</v>
      </c>
      <c r="D329" s="106">
        <f t="shared" si="9"/>
        <v>0</v>
      </c>
      <c r="E329" s="106">
        <f t="shared" si="9"/>
        <v>17024944.190000001</v>
      </c>
      <c r="F329" s="106">
        <f t="shared" si="9"/>
        <v>0</v>
      </c>
      <c r="G329" s="106">
        <f t="shared" si="9"/>
        <v>207118035.32999995</v>
      </c>
      <c r="H329" s="106">
        <f t="shared" si="9"/>
        <v>0</v>
      </c>
    </row>
    <row r="330" spans="1:8">
      <c r="A330" s="86" t="s">
        <v>1972</v>
      </c>
      <c r="B330" s="86" t="s">
        <v>1382</v>
      </c>
      <c r="C330" s="87">
        <v>29605724.710000001</v>
      </c>
      <c r="D330" s="65" t="s">
        <v>17</v>
      </c>
      <c r="E330" s="87">
        <v>2691429.52</v>
      </c>
      <c r="F330" s="87">
        <v>0</v>
      </c>
      <c r="G330" s="87">
        <v>32297154.23</v>
      </c>
    </row>
    <row r="331" spans="1:8">
      <c r="A331" s="86" t="s">
        <v>1973</v>
      </c>
      <c r="B331" s="86" t="s">
        <v>1352</v>
      </c>
      <c r="C331" s="87">
        <v>30191459.550000001</v>
      </c>
      <c r="D331" s="65" t="s">
        <v>17</v>
      </c>
      <c r="E331" s="87">
        <v>2744678.14</v>
      </c>
      <c r="F331" s="87">
        <v>0</v>
      </c>
      <c r="G331" s="87">
        <v>32936137.690000001</v>
      </c>
    </row>
    <row r="332" spans="1:8">
      <c r="A332" s="86" t="s">
        <v>1974</v>
      </c>
      <c r="B332" s="86" t="s">
        <v>1385</v>
      </c>
      <c r="C332" s="87">
        <v>15975645.779999999</v>
      </c>
      <c r="D332" s="65" t="s">
        <v>17</v>
      </c>
      <c r="E332" s="87">
        <v>1452331.43</v>
      </c>
      <c r="F332" s="87">
        <v>0</v>
      </c>
      <c r="G332" s="87">
        <v>17427977.210000001</v>
      </c>
    </row>
    <row r="333" spans="1:8">
      <c r="A333" s="86" t="s">
        <v>1975</v>
      </c>
      <c r="B333" s="86" t="s">
        <v>1356</v>
      </c>
      <c r="C333" s="87">
        <v>46761012.530000001</v>
      </c>
      <c r="D333" s="65" t="s">
        <v>17</v>
      </c>
      <c r="E333" s="87">
        <v>4251001.1399999997</v>
      </c>
      <c r="F333" s="87">
        <v>0</v>
      </c>
      <c r="G333" s="87">
        <v>51012013.670000002</v>
      </c>
    </row>
    <row r="334" spans="1:8">
      <c r="A334" s="86" t="s">
        <v>1976</v>
      </c>
      <c r="B334" s="86" t="s">
        <v>1358</v>
      </c>
      <c r="C334" s="87">
        <v>38652442.469999999</v>
      </c>
      <c r="D334" s="65" t="s">
        <v>17</v>
      </c>
      <c r="E334" s="87">
        <v>3513858.41</v>
      </c>
      <c r="F334" s="87">
        <v>0</v>
      </c>
      <c r="G334" s="87">
        <v>42166300.880000003</v>
      </c>
    </row>
    <row r="335" spans="1:8">
      <c r="A335" s="86" t="s">
        <v>1977</v>
      </c>
      <c r="B335" s="86" t="s">
        <v>1978</v>
      </c>
      <c r="C335" s="87">
        <v>6409703.3899999997</v>
      </c>
      <c r="D335" s="65" t="s">
        <v>17</v>
      </c>
      <c r="E335" s="87">
        <v>582700.31000000006</v>
      </c>
      <c r="F335" s="87">
        <v>0</v>
      </c>
      <c r="G335" s="87">
        <v>6992403.7000000002</v>
      </c>
    </row>
    <row r="336" spans="1:8">
      <c r="A336" s="86" t="s">
        <v>1979</v>
      </c>
      <c r="B336" s="86" t="s">
        <v>1980</v>
      </c>
      <c r="C336" s="87">
        <v>3442249.73</v>
      </c>
      <c r="D336" s="65" t="s">
        <v>17</v>
      </c>
      <c r="E336" s="87">
        <v>311772.31</v>
      </c>
      <c r="F336" s="87">
        <v>0</v>
      </c>
      <c r="G336" s="87">
        <v>3754022.04</v>
      </c>
    </row>
    <row r="337" spans="1:8">
      <c r="A337" s="86" t="s">
        <v>1981</v>
      </c>
      <c r="B337" s="86" t="s">
        <v>1360</v>
      </c>
      <c r="C337" s="87">
        <v>6409703.3899999997</v>
      </c>
      <c r="D337" s="65" t="s">
        <v>17</v>
      </c>
      <c r="E337" s="87">
        <v>582700.31000000006</v>
      </c>
      <c r="F337" s="87">
        <v>0</v>
      </c>
      <c r="G337" s="87">
        <v>6992403.7000000002</v>
      </c>
    </row>
    <row r="338" spans="1:8">
      <c r="A338" s="86" t="s">
        <v>1982</v>
      </c>
      <c r="B338" s="86" t="s">
        <v>1362</v>
      </c>
      <c r="C338" s="87">
        <v>6097931.0800000001</v>
      </c>
      <c r="D338" s="65" t="s">
        <v>17</v>
      </c>
      <c r="E338" s="87">
        <v>582700.31000000006</v>
      </c>
      <c r="F338" s="87">
        <v>0</v>
      </c>
      <c r="G338" s="87">
        <v>6680631.3899999997</v>
      </c>
    </row>
    <row r="339" spans="1:8">
      <c r="A339" s="86" t="s">
        <v>1983</v>
      </c>
      <c r="B339" s="86" t="s">
        <v>1984</v>
      </c>
      <c r="C339" s="87">
        <v>3429495.41</v>
      </c>
      <c r="D339" s="65" t="s">
        <v>17</v>
      </c>
      <c r="E339" s="87">
        <v>311772.31</v>
      </c>
      <c r="F339" s="87">
        <v>0</v>
      </c>
      <c r="G339" s="87">
        <v>3741267.72</v>
      </c>
    </row>
    <row r="340" spans="1:8">
      <c r="A340" s="86" t="s">
        <v>1985</v>
      </c>
      <c r="B340" s="86" t="s">
        <v>1986</v>
      </c>
      <c r="C340" s="87">
        <v>3117723.1</v>
      </c>
      <c r="D340" s="65" t="s">
        <v>17</v>
      </c>
      <c r="E340" s="87">
        <v>0</v>
      </c>
      <c r="F340" s="87">
        <v>0</v>
      </c>
      <c r="G340" s="87">
        <v>3117723.1</v>
      </c>
    </row>
    <row r="341" spans="1:8">
      <c r="A341" s="86"/>
      <c r="B341" s="104" t="s">
        <v>1987</v>
      </c>
      <c r="C341" s="106">
        <v>70063877.349999994</v>
      </c>
      <c r="D341" s="105" t="s">
        <v>17</v>
      </c>
      <c r="E341" s="106">
        <v>0</v>
      </c>
      <c r="F341" s="106">
        <v>0</v>
      </c>
      <c r="G341" s="106">
        <v>70063877.349999994</v>
      </c>
      <c r="H341" s="105"/>
    </row>
    <row r="342" spans="1:8">
      <c r="A342" s="104" t="s">
        <v>1988</v>
      </c>
      <c r="B342" s="104" t="s">
        <v>1987</v>
      </c>
      <c r="C342" s="106">
        <f t="shared" ref="C342:H342" si="10">SUM(C343:C374)</f>
        <v>70063877.350000009</v>
      </c>
      <c r="D342" s="106">
        <f t="shared" si="10"/>
        <v>0</v>
      </c>
      <c r="E342" s="106">
        <f t="shared" si="10"/>
        <v>0</v>
      </c>
      <c r="F342" s="106">
        <f t="shared" si="10"/>
        <v>0</v>
      </c>
      <c r="G342" s="106">
        <f t="shared" si="10"/>
        <v>70063877.350000009</v>
      </c>
      <c r="H342" s="106">
        <f t="shared" si="10"/>
        <v>0</v>
      </c>
    </row>
    <row r="343" spans="1:8">
      <c r="A343" s="86" t="s">
        <v>1989</v>
      </c>
      <c r="B343" s="86" t="s">
        <v>1350</v>
      </c>
      <c r="C343" s="87">
        <v>9877188.7400000002</v>
      </c>
      <c r="D343" s="65" t="s">
        <v>17</v>
      </c>
      <c r="E343" s="87">
        <v>0</v>
      </c>
      <c r="F343" s="87">
        <v>0</v>
      </c>
      <c r="G343" s="87">
        <v>9877188.7400000002</v>
      </c>
    </row>
    <row r="344" spans="1:8">
      <c r="A344" s="86" t="s">
        <v>1990</v>
      </c>
      <c r="B344" s="86" t="s">
        <v>1352</v>
      </c>
      <c r="C344" s="87">
        <v>10072604.09</v>
      </c>
      <c r="D344" s="65" t="s">
        <v>17</v>
      </c>
      <c r="E344" s="87">
        <v>0</v>
      </c>
      <c r="F344" s="87">
        <v>0</v>
      </c>
      <c r="G344" s="87">
        <v>10072604.09</v>
      </c>
    </row>
    <row r="345" spans="1:8">
      <c r="A345" s="86" t="s">
        <v>1991</v>
      </c>
      <c r="B345" s="86" t="s">
        <v>1992</v>
      </c>
      <c r="C345" s="87">
        <v>1906938.26</v>
      </c>
      <c r="D345" s="65" t="s">
        <v>17</v>
      </c>
      <c r="E345" s="87">
        <v>0</v>
      </c>
      <c r="F345" s="87">
        <v>0</v>
      </c>
      <c r="G345" s="87">
        <v>1906938.26</v>
      </c>
    </row>
    <row r="346" spans="1:8">
      <c r="A346" s="86" t="s">
        <v>1993</v>
      </c>
      <c r="B346" s="86" t="s">
        <v>1391</v>
      </c>
      <c r="C346" s="87">
        <v>1906938.26</v>
      </c>
      <c r="D346" s="65" t="s">
        <v>17</v>
      </c>
      <c r="E346" s="87">
        <v>0</v>
      </c>
      <c r="F346" s="87">
        <v>0</v>
      </c>
      <c r="G346" s="87">
        <v>1906938.26</v>
      </c>
    </row>
    <row r="347" spans="1:8">
      <c r="A347" s="86" t="s">
        <v>1994</v>
      </c>
      <c r="B347" s="86" t="s">
        <v>1995</v>
      </c>
      <c r="C347" s="87">
        <v>5329863.3899999997</v>
      </c>
      <c r="D347" s="65" t="s">
        <v>17</v>
      </c>
      <c r="E347" s="87">
        <v>0</v>
      </c>
      <c r="F347" s="87">
        <v>0</v>
      </c>
      <c r="G347" s="87">
        <v>5329863.3899999997</v>
      </c>
    </row>
    <row r="348" spans="1:8">
      <c r="A348" s="86" t="s">
        <v>1996</v>
      </c>
      <c r="B348" s="86" t="s">
        <v>1356</v>
      </c>
      <c r="C348" s="87">
        <v>15600609.34</v>
      </c>
      <c r="D348" s="65" t="s">
        <v>17</v>
      </c>
      <c r="E348" s="87">
        <v>0</v>
      </c>
      <c r="F348" s="87">
        <v>0</v>
      </c>
      <c r="G348" s="87">
        <v>15600609.34</v>
      </c>
    </row>
    <row r="349" spans="1:8">
      <c r="A349" s="86" t="s">
        <v>1997</v>
      </c>
      <c r="B349" s="86" t="s">
        <v>1358</v>
      </c>
      <c r="C349" s="87">
        <v>12895393.460000001</v>
      </c>
      <c r="D349" s="65" t="s">
        <v>17</v>
      </c>
      <c r="E349" s="87">
        <v>0</v>
      </c>
      <c r="F349" s="87">
        <v>0</v>
      </c>
      <c r="G349" s="87">
        <v>12895393.460000001</v>
      </c>
    </row>
    <row r="350" spans="1:8">
      <c r="A350" s="86" t="s">
        <v>1998</v>
      </c>
      <c r="B350" s="86" t="s">
        <v>1999</v>
      </c>
      <c r="C350" s="87">
        <v>1940418.35</v>
      </c>
      <c r="D350" s="65" t="s">
        <v>17</v>
      </c>
      <c r="E350" s="87">
        <v>0</v>
      </c>
      <c r="F350" s="87">
        <v>0</v>
      </c>
      <c r="G350" s="87">
        <v>1940418.35</v>
      </c>
    </row>
    <row r="351" spans="1:8">
      <c r="A351" s="86" t="s">
        <v>2000</v>
      </c>
      <c r="B351" s="86" t="s">
        <v>1978</v>
      </c>
      <c r="C351" s="87">
        <v>2138432.71</v>
      </c>
      <c r="D351" s="65" t="s">
        <v>17</v>
      </c>
      <c r="E351" s="87">
        <v>0</v>
      </c>
      <c r="F351" s="87">
        <v>0</v>
      </c>
      <c r="G351" s="87">
        <v>2138432.71</v>
      </c>
    </row>
    <row r="352" spans="1:8">
      <c r="A352" s="86" t="s">
        <v>2001</v>
      </c>
      <c r="B352" s="86" t="s">
        <v>1360</v>
      </c>
      <c r="C352" s="87">
        <v>2138432.71</v>
      </c>
      <c r="D352" s="65" t="s">
        <v>17</v>
      </c>
      <c r="E352" s="87">
        <v>0</v>
      </c>
      <c r="F352" s="87">
        <v>0</v>
      </c>
      <c r="G352" s="87">
        <v>2138432.71</v>
      </c>
    </row>
    <row r="353" spans="1:7">
      <c r="A353" s="86" t="s">
        <v>2002</v>
      </c>
      <c r="B353" s="86" t="s">
        <v>2003</v>
      </c>
      <c r="C353" s="87">
        <v>1906938.26</v>
      </c>
      <c r="D353" s="65" t="s">
        <v>17</v>
      </c>
      <c r="E353" s="87">
        <v>0</v>
      </c>
      <c r="F353" s="87">
        <v>0</v>
      </c>
      <c r="G353" s="87">
        <v>1906938.26</v>
      </c>
    </row>
    <row r="354" spans="1:7">
      <c r="A354" s="86" t="s">
        <v>2004</v>
      </c>
      <c r="B354" s="86" t="s">
        <v>1984</v>
      </c>
      <c r="C354" s="87">
        <v>1940418.35</v>
      </c>
      <c r="D354" s="65" t="s">
        <v>17</v>
      </c>
      <c r="E354" s="87">
        <v>0</v>
      </c>
      <c r="F354" s="87">
        <v>0</v>
      </c>
      <c r="G354" s="87">
        <v>1940418.35</v>
      </c>
    </row>
    <row r="355" spans="1:7">
      <c r="A355" s="86" t="s">
        <v>2005</v>
      </c>
      <c r="B355" s="86" t="s">
        <v>1362</v>
      </c>
      <c r="C355" s="87">
        <v>2138432.71</v>
      </c>
      <c r="D355" s="65" t="s">
        <v>17</v>
      </c>
      <c r="E355" s="87">
        <v>0</v>
      </c>
      <c r="F355" s="87">
        <v>0</v>
      </c>
      <c r="G355" s="87">
        <v>2138432.71</v>
      </c>
    </row>
    <row r="356" spans="1:7">
      <c r="A356" s="86" t="s">
        <v>2006</v>
      </c>
      <c r="B356" s="86" t="s">
        <v>2007</v>
      </c>
      <c r="C356" s="87">
        <v>26221.52</v>
      </c>
      <c r="D356" s="65" t="s">
        <v>17</v>
      </c>
      <c r="E356" s="87">
        <v>0</v>
      </c>
      <c r="F356" s="87">
        <v>0</v>
      </c>
      <c r="G356" s="87">
        <v>26221.52</v>
      </c>
    </row>
    <row r="357" spans="1:7">
      <c r="A357" s="86" t="s">
        <v>2008</v>
      </c>
      <c r="B357" s="86" t="s">
        <v>2009</v>
      </c>
      <c r="C357" s="87">
        <v>26221.52</v>
      </c>
      <c r="D357" s="65" t="s">
        <v>17</v>
      </c>
      <c r="E357" s="87">
        <v>0</v>
      </c>
      <c r="F357" s="87">
        <v>0</v>
      </c>
      <c r="G357" s="87">
        <v>26221.52</v>
      </c>
    </row>
    <row r="358" spans="1:7">
      <c r="A358" s="86" t="s">
        <v>2010</v>
      </c>
      <c r="B358" s="86" t="s">
        <v>2011</v>
      </c>
      <c r="C358" s="87">
        <v>4117.79</v>
      </c>
      <c r="D358" s="65" t="s">
        <v>17</v>
      </c>
      <c r="E358" s="87">
        <v>0</v>
      </c>
      <c r="F358" s="87">
        <v>0</v>
      </c>
      <c r="G358" s="87">
        <v>4117.79</v>
      </c>
    </row>
    <row r="359" spans="1:7">
      <c r="A359" s="86" t="s">
        <v>2012</v>
      </c>
      <c r="B359" s="86" t="s">
        <v>2013</v>
      </c>
      <c r="C359" s="87">
        <v>4106.5200000000004</v>
      </c>
      <c r="D359" s="65" t="s">
        <v>17</v>
      </c>
      <c r="E359" s="87">
        <v>0</v>
      </c>
      <c r="F359" s="87">
        <v>0</v>
      </c>
      <c r="G359" s="87">
        <v>4106.5200000000004</v>
      </c>
    </row>
    <row r="360" spans="1:7">
      <c r="A360" s="86" t="s">
        <v>2014</v>
      </c>
      <c r="B360" s="86" t="s">
        <v>2015</v>
      </c>
      <c r="C360" s="87">
        <v>4106.5200000000004</v>
      </c>
      <c r="D360" s="65" t="s">
        <v>17</v>
      </c>
      <c r="E360" s="87">
        <v>0</v>
      </c>
      <c r="F360" s="87">
        <v>0</v>
      </c>
      <c r="G360" s="87">
        <v>4106.5200000000004</v>
      </c>
    </row>
    <row r="361" spans="1:7">
      <c r="A361" s="86" t="s">
        <v>2016</v>
      </c>
      <c r="B361" s="86" t="s">
        <v>2017</v>
      </c>
      <c r="C361" s="87">
        <v>3484.39</v>
      </c>
      <c r="D361" s="65" t="s">
        <v>17</v>
      </c>
      <c r="E361" s="87">
        <v>0</v>
      </c>
      <c r="F361" s="87">
        <v>0</v>
      </c>
      <c r="G361" s="87">
        <v>3484.39</v>
      </c>
    </row>
    <row r="362" spans="1:7">
      <c r="A362" s="86" t="s">
        <v>2018</v>
      </c>
      <c r="B362" s="86" t="s">
        <v>2019</v>
      </c>
      <c r="C362" s="87">
        <v>3484.39</v>
      </c>
      <c r="D362" s="65" t="s">
        <v>17</v>
      </c>
      <c r="E362" s="87">
        <v>0</v>
      </c>
      <c r="F362" s="87">
        <v>0</v>
      </c>
      <c r="G362" s="87">
        <v>3484.39</v>
      </c>
    </row>
    <row r="363" spans="1:7">
      <c r="A363" s="86" t="s">
        <v>2020</v>
      </c>
      <c r="B363" s="86" t="s">
        <v>2021</v>
      </c>
      <c r="C363" s="87">
        <v>1867.37</v>
      </c>
      <c r="D363" s="65" t="s">
        <v>17</v>
      </c>
      <c r="E363" s="87">
        <v>0</v>
      </c>
      <c r="F363" s="87">
        <v>0</v>
      </c>
      <c r="G363" s="87">
        <v>1867.37</v>
      </c>
    </row>
    <row r="364" spans="1:7">
      <c r="A364" s="86" t="s">
        <v>2022</v>
      </c>
      <c r="B364" s="86" t="s">
        <v>2023</v>
      </c>
      <c r="C364" s="87">
        <v>1290.69</v>
      </c>
      <c r="D364" s="65" t="s">
        <v>17</v>
      </c>
      <c r="E364" s="87">
        <v>0</v>
      </c>
      <c r="F364" s="87">
        <v>0</v>
      </c>
      <c r="G364" s="87">
        <v>1290.69</v>
      </c>
    </row>
    <row r="365" spans="1:7">
      <c r="A365" s="86" t="s">
        <v>2024</v>
      </c>
      <c r="B365" s="86" t="s">
        <v>2025</v>
      </c>
      <c r="C365" s="87">
        <v>106673.42</v>
      </c>
      <c r="D365" s="65" t="s">
        <v>17</v>
      </c>
      <c r="E365" s="87">
        <v>0</v>
      </c>
      <c r="F365" s="87">
        <v>0</v>
      </c>
      <c r="G365" s="87">
        <v>106673.42</v>
      </c>
    </row>
    <row r="366" spans="1:7">
      <c r="A366" s="86" t="s">
        <v>2026</v>
      </c>
      <c r="B366" s="86" t="s">
        <v>2027</v>
      </c>
      <c r="C366" s="87">
        <v>6632.68</v>
      </c>
      <c r="D366" s="65" t="s">
        <v>17</v>
      </c>
      <c r="E366" s="87">
        <v>0</v>
      </c>
      <c r="F366" s="87">
        <v>0</v>
      </c>
      <c r="G366" s="87">
        <v>6632.68</v>
      </c>
    </row>
    <row r="367" spans="1:7">
      <c r="A367" s="86" t="s">
        <v>2028</v>
      </c>
      <c r="B367" s="86" t="s">
        <v>2029</v>
      </c>
      <c r="C367" s="87">
        <v>2484.86</v>
      </c>
      <c r="D367" s="65" t="s">
        <v>17</v>
      </c>
      <c r="E367" s="87">
        <v>0</v>
      </c>
      <c r="F367" s="87">
        <v>0</v>
      </c>
      <c r="G367" s="87">
        <v>2484.86</v>
      </c>
    </row>
    <row r="368" spans="1:7">
      <c r="A368" s="86" t="s">
        <v>2030</v>
      </c>
      <c r="B368" s="86" t="s">
        <v>2031</v>
      </c>
      <c r="C368" s="87">
        <v>2903.51</v>
      </c>
      <c r="D368" s="65" t="s">
        <v>17</v>
      </c>
      <c r="E368" s="87">
        <v>0</v>
      </c>
      <c r="F368" s="87">
        <v>0</v>
      </c>
      <c r="G368" s="87">
        <v>2903.51</v>
      </c>
    </row>
    <row r="369" spans="1:8">
      <c r="A369" s="86" t="s">
        <v>2032</v>
      </c>
      <c r="B369" s="86" t="s">
        <v>2033</v>
      </c>
      <c r="C369" s="87">
        <v>51.63</v>
      </c>
      <c r="D369" s="65" t="s">
        <v>17</v>
      </c>
      <c r="E369" s="87">
        <v>0</v>
      </c>
      <c r="F369" s="87">
        <v>0</v>
      </c>
      <c r="G369" s="87">
        <v>51.63</v>
      </c>
    </row>
    <row r="370" spans="1:8">
      <c r="A370" s="86" t="s">
        <v>2034</v>
      </c>
      <c r="B370" s="86" t="s">
        <v>2035</v>
      </c>
      <c r="C370" s="87">
        <v>7172.54</v>
      </c>
      <c r="D370" s="65" t="s">
        <v>17</v>
      </c>
      <c r="E370" s="87">
        <v>0</v>
      </c>
      <c r="F370" s="87">
        <v>0</v>
      </c>
      <c r="G370" s="87">
        <v>7172.54</v>
      </c>
    </row>
    <row r="371" spans="1:8">
      <c r="A371" s="86" t="s">
        <v>2036</v>
      </c>
      <c r="B371" s="86" t="s">
        <v>2037</v>
      </c>
      <c r="C371" s="87">
        <v>7172.54</v>
      </c>
      <c r="D371" s="65" t="s">
        <v>17</v>
      </c>
      <c r="E371" s="87">
        <v>0</v>
      </c>
      <c r="F371" s="87">
        <v>0</v>
      </c>
      <c r="G371" s="87">
        <v>7172.54</v>
      </c>
    </row>
    <row r="372" spans="1:8">
      <c r="A372" s="86" t="s">
        <v>2038</v>
      </c>
      <c r="B372" s="86" t="s">
        <v>2039</v>
      </c>
      <c r="C372" s="87">
        <v>26221.52</v>
      </c>
      <c r="D372" s="65" t="s">
        <v>17</v>
      </c>
      <c r="E372" s="87">
        <v>0</v>
      </c>
      <c r="F372" s="87">
        <v>0</v>
      </c>
      <c r="G372" s="87">
        <v>26221.52</v>
      </c>
    </row>
    <row r="373" spans="1:8">
      <c r="A373" s="86" t="s">
        <v>2040</v>
      </c>
      <c r="B373" s="86" t="s">
        <v>2041</v>
      </c>
      <c r="C373" s="87">
        <v>2903.51</v>
      </c>
      <c r="D373" s="65" t="s">
        <v>17</v>
      </c>
      <c r="E373" s="87">
        <v>0</v>
      </c>
      <c r="F373" s="87">
        <v>0</v>
      </c>
      <c r="G373" s="87">
        <v>2903.51</v>
      </c>
    </row>
    <row r="374" spans="1:8">
      <c r="A374" s="86" t="s">
        <v>2042</v>
      </c>
      <c r="B374" s="86" t="s">
        <v>2043</v>
      </c>
      <c r="C374" s="87">
        <v>34151.800000000003</v>
      </c>
      <c r="D374" s="65" t="s">
        <v>17</v>
      </c>
      <c r="E374" s="87">
        <v>0</v>
      </c>
      <c r="F374" s="87">
        <v>0</v>
      </c>
      <c r="G374" s="87">
        <v>34151.800000000003</v>
      </c>
    </row>
    <row r="375" spans="1:8">
      <c r="A375" s="104" t="s">
        <v>2044</v>
      </c>
      <c r="B375" s="104" t="s">
        <v>704</v>
      </c>
      <c r="C375" s="106">
        <v>346297440.69999999</v>
      </c>
      <c r="D375" s="105" t="s">
        <v>17</v>
      </c>
      <c r="E375" s="106">
        <v>6353119.0499999998</v>
      </c>
      <c r="F375" s="106">
        <v>0</v>
      </c>
      <c r="G375" s="106">
        <v>352650559.75</v>
      </c>
      <c r="H375" s="105"/>
    </row>
    <row r="376" spans="1:8">
      <c r="A376" s="86"/>
      <c r="B376" s="104" t="s">
        <v>559</v>
      </c>
      <c r="C376" s="106">
        <v>188728543.21000001</v>
      </c>
      <c r="D376" s="105" t="s">
        <v>17</v>
      </c>
      <c r="E376" s="106">
        <v>5740985.3300000001</v>
      </c>
      <c r="F376" s="106">
        <v>0</v>
      </c>
      <c r="G376" s="106">
        <v>194469528.53999999</v>
      </c>
      <c r="H376" s="105"/>
    </row>
    <row r="377" spans="1:8">
      <c r="A377" s="104" t="s">
        <v>2045</v>
      </c>
      <c r="B377" s="104" t="s">
        <v>559</v>
      </c>
      <c r="C377" s="106">
        <f t="shared" ref="C377:H377" si="11">SUM(C378:C384)</f>
        <v>188728543.21000004</v>
      </c>
      <c r="D377" s="106">
        <f t="shared" si="11"/>
        <v>0</v>
      </c>
      <c r="E377" s="106">
        <f t="shared" si="11"/>
        <v>5740985.3299999991</v>
      </c>
      <c r="F377" s="106">
        <f t="shared" si="11"/>
        <v>0</v>
      </c>
      <c r="G377" s="106">
        <f t="shared" si="11"/>
        <v>194469528.53999999</v>
      </c>
      <c r="H377" s="106">
        <f t="shared" si="11"/>
        <v>0</v>
      </c>
    </row>
    <row r="378" spans="1:8">
      <c r="A378" s="86" t="s">
        <v>2046</v>
      </c>
      <c r="B378" s="86" t="s">
        <v>1851</v>
      </c>
      <c r="C378" s="87">
        <v>115739034.12</v>
      </c>
      <c r="D378" s="65" t="s">
        <v>17</v>
      </c>
      <c r="E378" s="87">
        <v>3763265.91</v>
      </c>
      <c r="F378" s="87">
        <v>0</v>
      </c>
      <c r="G378" s="87">
        <v>119502300.03</v>
      </c>
    </row>
    <row r="379" spans="1:8">
      <c r="A379" s="86" t="s">
        <v>2047</v>
      </c>
      <c r="B379" s="86" t="s">
        <v>2048</v>
      </c>
      <c r="C379" s="87">
        <v>1687759.66</v>
      </c>
      <c r="D379" s="65" t="s">
        <v>17</v>
      </c>
      <c r="E379" s="87">
        <v>287895.61</v>
      </c>
      <c r="F379" s="87">
        <v>0</v>
      </c>
      <c r="G379" s="87">
        <v>1975655.27</v>
      </c>
    </row>
    <row r="380" spans="1:8">
      <c r="A380" s="86" t="s">
        <v>2049</v>
      </c>
      <c r="B380" s="86" t="s">
        <v>585</v>
      </c>
      <c r="C380" s="87">
        <v>19404384.120000001</v>
      </c>
      <c r="D380" s="65" t="s">
        <v>17</v>
      </c>
      <c r="E380" s="87">
        <v>894252</v>
      </c>
      <c r="F380" s="87">
        <v>0</v>
      </c>
      <c r="G380" s="87">
        <v>20298636.120000001</v>
      </c>
    </row>
    <row r="381" spans="1:8">
      <c r="A381" s="86" t="s">
        <v>2050</v>
      </c>
      <c r="B381" s="86" t="s">
        <v>2051</v>
      </c>
      <c r="C381" s="87">
        <v>32926315.210000001</v>
      </c>
      <c r="D381" s="65" t="s">
        <v>17</v>
      </c>
      <c r="E381" s="87">
        <v>784434.67</v>
      </c>
      <c r="F381" s="87">
        <v>0</v>
      </c>
      <c r="G381" s="87">
        <v>33710749.880000003</v>
      </c>
    </row>
    <row r="382" spans="1:8">
      <c r="A382" s="86" t="s">
        <v>2052</v>
      </c>
      <c r="B382" s="86" t="s">
        <v>2053</v>
      </c>
      <c r="C382" s="87">
        <v>8393202.5299999993</v>
      </c>
      <c r="D382" s="65" t="s">
        <v>17</v>
      </c>
      <c r="E382" s="87">
        <v>0</v>
      </c>
      <c r="F382" s="87">
        <v>0</v>
      </c>
      <c r="G382" s="87">
        <v>8393202.5299999993</v>
      </c>
    </row>
    <row r="383" spans="1:8">
      <c r="A383" s="86" t="s">
        <v>2054</v>
      </c>
      <c r="B383" s="86" t="s">
        <v>1860</v>
      </c>
      <c r="C383" s="87">
        <v>8792547.2400000002</v>
      </c>
      <c r="D383" s="65" t="s">
        <v>17</v>
      </c>
      <c r="E383" s="87">
        <v>11137.14</v>
      </c>
      <c r="F383" s="87">
        <v>0</v>
      </c>
      <c r="G383" s="87">
        <v>8803684.3800000008</v>
      </c>
    </row>
    <row r="384" spans="1:8">
      <c r="A384" s="86" t="s">
        <v>2055</v>
      </c>
      <c r="B384" s="86" t="s">
        <v>2056</v>
      </c>
      <c r="C384" s="87">
        <v>1785300.33</v>
      </c>
      <c r="D384" s="65" t="s">
        <v>17</v>
      </c>
      <c r="E384" s="87">
        <v>0</v>
      </c>
      <c r="F384" s="87">
        <v>0</v>
      </c>
      <c r="G384" s="87">
        <v>1785300.33</v>
      </c>
    </row>
    <row r="385" spans="1:8">
      <c r="A385" s="86"/>
      <c r="B385" s="104" t="s">
        <v>636</v>
      </c>
      <c r="C385" s="106">
        <v>76537231.980000004</v>
      </c>
      <c r="D385" s="105" t="s">
        <v>17</v>
      </c>
      <c r="E385" s="106">
        <v>17474.400000000001</v>
      </c>
      <c r="F385" s="106">
        <v>0</v>
      </c>
      <c r="G385" s="106">
        <v>76554706.379999995</v>
      </c>
      <c r="H385" s="105"/>
    </row>
    <row r="386" spans="1:8">
      <c r="A386" s="104" t="s">
        <v>2057</v>
      </c>
      <c r="B386" s="104" t="s">
        <v>636</v>
      </c>
      <c r="C386" s="106">
        <f t="shared" ref="C386:H386" si="12">SUM(C387:C397)</f>
        <v>76537231.980000004</v>
      </c>
      <c r="D386" s="106">
        <f t="shared" si="12"/>
        <v>0</v>
      </c>
      <c r="E386" s="106">
        <f t="shared" si="12"/>
        <v>17474.400000000001</v>
      </c>
      <c r="F386" s="106">
        <f t="shared" si="12"/>
        <v>0</v>
      </c>
      <c r="G386" s="106">
        <f t="shared" si="12"/>
        <v>76554706.380000025</v>
      </c>
      <c r="H386" s="106">
        <f t="shared" si="12"/>
        <v>0</v>
      </c>
    </row>
    <row r="387" spans="1:8">
      <c r="A387" s="86" t="s">
        <v>2058</v>
      </c>
      <c r="B387" s="86" t="s">
        <v>2059</v>
      </c>
      <c r="C387" s="87">
        <v>64239590.859999999</v>
      </c>
      <c r="D387" s="65" t="s">
        <v>17</v>
      </c>
      <c r="E387" s="87">
        <v>11489.71</v>
      </c>
      <c r="F387" s="87">
        <v>0</v>
      </c>
      <c r="G387" s="87">
        <v>64251080.57</v>
      </c>
    </row>
    <row r="388" spans="1:8">
      <c r="A388" s="86" t="s">
        <v>2060</v>
      </c>
      <c r="B388" s="86" t="s">
        <v>1876</v>
      </c>
      <c r="C388" s="87">
        <v>600526.1</v>
      </c>
      <c r="D388" s="65" t="s">
        <v>17</v>
      </c>
      <c r="E388" s="87">
        <v>0</v>
      </c>
      <c r="F388" s="87">
        <v>0</v>
      </c>
      <c r="G388" s="87">
        <v>600526.1</v>
      </c>
    </row>
    <row r="389" spans="1:8">
      <c r="A389" s="86" t="s">
        <v>2061</v>
      </c>
      <c r="B389" s="86" t="s">
        <v>2062</v>
      </c>
      <c r="C389" s="87">
        <v>2266070.6800000002</v>
      </c>
      <c r="D389" s="65" t="s">
        <v>17</v>
      </c>
      <c r="E389" s="87">
        <v>0</v>
      </c>
      <c r="F389" s="87">
        <v>0</v>
      </c>
      <c r="G389" s="87">
        <v>2266070.6800000002</v>
      </c>
    </row>
    <row r="390" spans="1:8">
      <c r="A390" s="86" t="s">
        <v>2063</v>
      </c>
      <c r="B390" s="86" t="s">
        <v>724</v>
      </c>
      <c r="C390" s="87">
        <v>1053028.8600000001</v>
      </c>
      <c r="D390" s="65" t="s">
        <v>17</v>
      </c>
      <c r="E390" s="87">
        <v>0</v>
      </c>
      <c r="F390" s="87">
        <v>0</v>
      </c>
      <c r="G390" s="87">
        <v>1053028.8600000001</v>
      </c>
    </row>
    <row r="391" spans="1:8">
      <c r="A391" s="86" t="s">
        <v>2064</v>
      </c>
      <c r="B391" s="86" t="s">
        <v>2065</v>
      </c>
      <c r="C391" s="87">
        <v>4477246.45</v>
      </c>
      <c r="D391" s="65" t="s">
        <v>17</v>
      </c>
      <c r="E391" s="87">
        <v>3387</v>
      </c>
      <c r="F391" s="87">
        <v>0</v>
      </c>
      <c r="G391" s="87">
        <v>4480633.45</v>
      </c>
    </row>
    <row r="392" spans="1:8">
      <c r="A392" s="86" t="s">
        <v>2066</v>
      </c>
      <c r="B392" s="86" t="s">
        <v>2067</v>
      </c>
      <c r="C392" s="87">
        <v>2715372.64</v>
      </c>
      <c r="D392" s="65" t="s">
        <v>17</v>
      </c>
      <c r="E392" s="87">
        <v>0</v>
      </c>
      <c r="F392" s="87">
        <v>0</v>
      </c>
      <c r="G392" s="87">
        <v>2715372.64</v>
      </c>
    </row>
    <row r="393" spans="1:8">
      <c r="A393" s="86" t="s">
        <v>2068</v>
      </c>
      <c r="B393" s="86" t="s">
        <v>2069</v>
      </c>
      <c r="C393" s="87">
        <v>953028.95</v>
      </c>
      <c r="D393" s="65" t="s">
        <v>17</v>
      </c>
      <c r="E393" s="87">
        <v>2357.6999999999998</v>
      </c>
      <c r="F393" s="87">
        <v>0</v>
      </c>
      <c r="G393" s="87">
        <v>955386.65</v>
      </c>
    </row>
    <row r="394" spans="1:8">
      <c r="A394" s="86" t="s">
        <v>2070</v>
      </c>
      <c r="B394" s="86" t="s">
        <v>2071</v>
      </c>
      <c r="C394" s="87">
        <v>84402.87</v>
      </c>
      <c r="D394" s="65" t="s">
        <v>17</v>
      </c>
      <c r="E394" s="87">
        <v>0</v>
      </c>
      <c r="F394" s="87">
        <v>0</v>
      </c>
      <c r="G394" s="87">
        <v>84402.87</v>
      </c>
    </row>
    <row r="395" spans="1:8">
      <c r="A395" s="86" t="s">
        <v>2072</v>
      </c>
      <c r="B395" s="86" t="s">
        <v>2073</v>
      </c>
      <c r="C395" s="87">
        <v>58709.19</v>
      </c>
      <c r="D395" s="65" t="s">
        <v>17</v>
      </c>
      <c r="E395" s="87">
        <v>239.99</v>
      </c>
      <c r="F395" s="87">
        <v>0</v>
      </c>
      <c r="G395" s="87">
        <v>58949.18</v>
      </c>
    </row>
    <row r="396" spans="1:8">
      <c r="A396" s="86" t="s">
        <v>2074</v>
      </c>
      <c r="B396" s="86" t="s">
        <v>2075</v>
      </c>
      <c r="C396" s="87">
        <v>74362.53</v>
      </c>
      <c r="D396" s="65" t="s">
        <v>17</v>
      </c>
      <c r="E396" s="87">
        <v>0</v>
      </c>
      <c r="F396" s="87">
        <v>0</v>
      </c>
      <c r="G396" s="87">
        <v>74362.53</v>
      </c>
    </row>
    <row r="397" spans="1:8">
      <c r="A397" s="86" t="s">
        <v>2076</v>
      </c>
      <c r="B397" s="86" t="s">
        <v>2077</v>
      </c>
      <c r="C397" s="87">
        <v>14892.85</v>
      </c>
      <c r="D397" s="65" t="s">
        <v>17</v>
      </c>
      <c r="E397" s="87">
        <v>0</v>
      </c>
      <c r="F397" s="87">
        <v>0</v>
      </c>
      <c r="G397" s="87">
        <v>14892.85</v>
      </c>
    </row>
    <row r="398" spans="1:8">
      <c r="A398" s="86"/>
      <c r="B398" s="104" t="s">
        <v>971</v>
      </c>
      <c r="C398" s="106">
        <v>81011665.510000005</v>
      </c>
      <c r="D398" s="105" t="s">
        <v>17</v>
      </c>
      <c r="E398" s="106">
        <v>594659.31999999995</v>
      </c>
      <c r="F398" s="106">
        <v>0</v>
      </c>
      <c r="G398" s="106">
        <v>81606324.829999998</v>
      </c>
      <c r="H398" s="105"/>
    </row>
    <row r="399" spans="1:8">
      <c r="A399" s="104" t="s">
        <v>2078</v>
      </c>
      <c r="B399" s="104" t="s">
        <v>971</v>
      </c>
      <c r="C399" s="106">
        <f t="shared" ref="C399:H399" si="13">SUM(C400:C431)</f>
        <v>81011665.50999999</v>
      </c>
      <c r="D399" s="106">
        <f t="shared" si="13"/>
        <v>0</v>
      </c>
      <c r="E399" s="106">
        <f t="shared" si="13"/>
        <v>594659.32000000007</v>
      </c>
      <c r="F399" s="106">
        <f t="shared" si="13"/>
        <v>0</v>
      </c>
      <c r="G399" s="106">
        <f t="shared" si="13"/>
        <v>81606324.829999983</v>
      </c>
      <c r="H399" s="106">
        <f t="shared" si="13"/>
        <v>0</v>
      </c>
    </row>
    <row r="400" spans="1:8">
      <c r="A400" s="86" t="s">
        <v>2079</v>
      </c>
      <c r="B400" s="86" t="s">
        <v>975</v>
      </c>
      <c r="C400" s="87">
        <v>888601.65</v>
      </c>
      <c r="D400" s="65" t="s">
        <v>17</v>
      </c>
      <c r="E400" s="87">
        <v>26900</v>
      </c>
      <c r="F400" s="87">
        <v>0</v>
      </c>
      <c r="G400" s="87">
        <v>915501.65</v>
      </c>
    </row>
    <row r="401" spans="1:7">
      <c r="A401" s="86" t="s">
        <v>2080</v>
      </c>
      <c r="B401" s="86" t="s">
        <v>1001</v>
      </c>
      <c r="C401" s="87">
        <v>98471.98</v>
      </c>
      <c r="D401" s="65" t="s">
        <v>17</v>
      </c>
      <c r="E401" s="87">
        <v>0</v>
      </c>
      <c r="F401" s="87">
        <v>0</v>
      </c>
      <c r="G401" s="87">
        <v>98471.98</v>
      </c>
    </row>
    <row r="402" spans="1:7">
      <c r="A402" s="86" t="s">
        <v>2081</v>
      </c>
      <c r="B402" s="86" t="s">
        <v>2082</v>
      </c>
      <c r="C402" s="87">
        <v>280156.48</v>
      </c>
      <c r="D402" s="65" t="s">
        <v>17</v>
      </c>
      <c r="E402" s="87">
        <v>206105.23</v>
      </c>
      <c r="F402" s="87">
        <v>0</v>
      </c>
      <c r="G402" s="87">
        <v>486261.71</v>
      </c>
    </row>
    <row r="403" spans="1:7">
      <c r="A403" s="86" t="s">
        <v>2083</v>
      </c>
      <c r="B403" s="86" t="s">
        <v>1910</v>
      </c>
      <c r="C403" s="87">
        <v>110251.19</v>
      </c>
      <c r="D403" s="65" t="s">
        <v>17</v>
      </c>
      <c r="E403" s="87">
        <v>0</v>
      </c>
      <c r="F403" s="87">
        <v>0</v>
      </c>
      <c r="G403" s="87">
        <v>110251.19</v>
      </c>
    </row>
    <row r="404" spans="1:7">
      <c r="A404" s="86" t="s">
        <v>2084</v>
      </c>
      <c r="B404" s="86" t="s">
        <v>1912</v>
      </c>
      <c r="C404" s="87">
        <v>43586.32</v>
      </c>
      <c r="D404" s="65" t="s">
        <v>17</v>
      </c>
      <c r="E404" s="87">
        <v>0</v>
      </c>
      <c r="F404" s="87">
        <v>0</v>
      </c>
      <c r="G404" s="87">
        <v>43586.32</v>
      </c>
    </row>
    <row r="405" spans="1:7">
      <c r="A405" s="86" t="s">
        <v>2085</v>
      </c>
      <c r="B405" s="86" t="s">
        <v>1027</v>
      </c>
      <c r="C405" s="87">
        <v>28749.3</v>
      </c>
      <c r="D405" s="65" t="s">
        <v>17</v>
      </c>
      <c r="E405" s="87">
        <v>8831.92</v>
      </c>
      <c r="F405" s="87">
        <v>0</v>
      </c>
      <c r="G405" s="87">
        <v>37581.22</v>
      </c>
    </row>
    <row r="406" spans="1:7">
      <c r="A406" s="86" t="s">
        <v>2086</v>
      </c>
      <c r="B406" s="86" t="s">
        <v>2087</v>
      </c>
      <c r="C406" s="87">
        <v>5452980.4000000004</v>
      </c>
      <c r="D406" s="65" t="s">
        <v>17</v>
      </c>
      <c r="E406" s="87">
        <v>0</v>
      </c>
      <c r="F406" s="87">
        <v>0</v>
      </c>
      <c r="G406" s="87">
        <v>5452980.4000000004</v>
      </c>
    </row>
    <row r="407" spans="1:7">
      <c r="A407" s="86" t="s">
        <v>2088</v>
      </c>
      <c r="B407" s="86" t="s">
        <v>2089</v>
      </c>
      <c r="C407" s="87">
        <v>1707556.42</v>
      </c>
      <c r="D407" s="65" t="s">
        <v>17</v>
      </c>
      <c r="E407" s="87">
        <v>94992.4</v>
      </c>
      <c r="F407" s="87">
        <v>0</v>
      </c>
      <c r="G407" s="87">
        <v>1802548.82</v>
      </c>
    </row>
    <row r="408" spans="1:7">
      <c r="A408" s="86" t="s">
        <v>2090</v>
      </c>
      <c r="B408" s="86" t="s">
        <v>2091</v>
      </c>
      <c r="C408" s="87">
        <v>302208</v>
      </c>
      <c r="D408" s="65" t="s">
        <v>17</v>
      </c>
      <c r="E408" s="87">
        <v>0</v>
      </c>
      <c r="F408" s="87">
        <v>0</v>
      </c>
      <c r="G408" s="87">
        <v>302208</v>
      </c>
    </row>
    <row r="409" spans="1:7">
      <c r="A409" s="86" t="s">
        <v>2092</v>
      </c>
      <c r="B409" s="86" t="s">
        <v>2093</v>
      </c>
      <c r="C409" s="87">
        <v>2233.2600000000002</v>
      </c>
      <c r="D409" s="65" t="s">
        <v>17</v>
      </c>
      <c r="E409" s="87">
        <v>0</v>
      </c>
      <c r="F409" s="87">
        <v>0</v>
      </c>
      <c r="G409" s="87">
        <v>2233.2600000000002</v>
      </c>
    </row>
    <row r="410" spans="1:7">
      <c r="A410" s="86" t="s">
        <v>2094</v>
      </c>
      <c r="B410" s="86" t="s">
        <v>2095</v>
      </c>
      <c r="C410" s="87">
        <v>1578180</v>
      </c>
      <c r="D410" s="65" t="s">
        <v>17</v>
      </c>
      <c r="E410" s="87">
        <v>0</v>
      </c>
      <c r="F410" s="87">
        <v>0</v>
      </c>
      <c r="G410" s="87">
        <v>1578180</v>
      </c>
    </row>
    <row r="411" spans="1:7">
      <c r="A411" s="86" t="s">
        <v>2096</v>
      </c>
      <c r="B411" s="86" t="s">
        <v>2097</v>
      </c>
      <c r="C411" s="87">
        <v>17400</v>
      </c>
      <c r="D411" s="65" t="s">
        <v>17</v>
      </c>
      <c r="E411" s="87">
        <v>0</v>
      </c>
      <c r="F411" s="87">
        <v>0</v>
      </c>
      <c r="G411" s="87">
        <v>17400</v>
      </c>
    </row>
    <row r="412" spans="1:7">
      <c r="A412" s="86" t="s">
        <v>2098</v>
      </c>
      <c r="B412" s="86" t="s">
        <v>2099</v>
      </c>
      <c r="C412" s="87">
        <v>51196243.460000001</v>
      </c>
      <c r="D412" s="65" t="s">
        <v>17</v>
      </c>
      <c r="E412" s="87">
        <v>0</v>
      </c>
      <c r="F412" s="87">
        <v>0</v>
      </c>
      <c r="G412" s="87">
        <v>51196243.460000001</v>
      </c>
    </row>
    <row r="413" spans="1:7">
      <c r="A413" s="86" t="s">
        <v>2100</v>
      </c>
      <c r="B413" s="86" t="s">
        <v>2101</v>
      </c>
      <c r="C413" s="87">
        <v>490855.18</v>
      </c>
      <c r="D413" s="65" t="s">
        <v>17</v>
      </c>
      <c r="E413" s="87">
        <v>34919.279999999999</v>
      </c>
      <c r="F413" s="87">
        <v>0</v>
      </c>
      <c r="G413" s="87">
        <v>525774.46</v>
      </c>
    </row>
    <row r="414" spans="1:7">
      <c r="A414" s="86" t="s">
        <v>2102</v>
      </c>
      <c r="B414" s="86" t="s">
        <v>2103</v>
      </c>
      <c r="C414" s="87">
        <v>140359.66</v>
      </c>
      <c r="D414" s="65" t="s">
        <v>17</v>
      </c>
      <c r="E414" s="87">
        <v>0</v>
      </c>
      <c r="F414" s="87">
        <v>0</v>
      </c>
      <c r="G414" s="87">
        <v>140359.66</v>
      </c>
    </row>
    <row r="415" spans="1:7">
      <c r="A415" s="86" t="s">
        <v>2104</v>
      </c>
      <c r="B415" s="86" t="s">
        <v>2105</v>
      </c>
      <c r="C415" s="87">
        <v>3320390.9</v>
      </c>
      <c r="D415" s="65" t="s">
        <v>17</v>
      </c>
      <c r="E415" s="87">
        <v>0</v>
      </c>
      <c r="F415" s="87">
        <v>0</v>
      </c>
      <c r="G415" s="87">
        <v>3320390.9</v>
      </c>
    </row>
    <row r="416" spans="1:7">
      <c r="A416" s="86" t="s">
        <v>2106</v>
      </c>
      <c r="B416" s="86" t="s">
        <v>1156</v>
      </c>
      <c r="C416" s="87">
        <v>135708.4</v>
      </c>
      <c r="D416" s="65" t="s">
        <v>17</v>
      </c>
      <c r="E416" s="87">
        <v>0</v>
      </c>
      <c r="F416" s="87">
        <v>0</v>
      </c>
      <c r="G416" s="87">
        <v>135708.4</v>
      </c>
    </row>
    <row r="417" spans="1:7">
      <c r="A417" s="86" t="s">
        <v>2107</v>
      </c>
      <c r="B417" s="86" t="s">
        <v>2108</v>
      </c>
      <c r="C417" s="87">
        <v>726349.58</v>
      </c>
      <c r="D417" s="65" t="s">
        <v>17</v>
      </c>
      <c r="E417" s="87">
        <v>0</v>
      </c>
      <c r="F417" s="87">
        <v>0</v>
      </c>
      <c r="G417" s="87">
        <v>726349.58</v>
      </c>
    </row>
    <row r="418" spans="1:7">
      <c r="A418" s="86" t="s">
        <v>2109</v>
      </c>
      <c r="B418" s="86" t="s">
        <v>2110</v>
      </c>
      <c r="C418" s="87">
        <v>778851.6</v>
      </c>
      <c r="D418" s="65" t="s">
        <v>17</v>
      </c>
      <c r="E418" s="87">
        <v>0</v>
      </c>
      <c r="F418" s="87">
        <v>0</v>
      </c>
      <c r="G418" s="87">
        <v>778851.6</v>
      </c>
    </row>
    <row r="419" spans="1:7">
      <c r="A419" s="86" t="s">
        <v>2111</v>
      </c>
      <c r="B419" s="86" t="s">
        <v>2112</v>
      </c>
      <c r="C419" s="87">
        <v>2102196.23</v>
      </c>
      <c r="D419" s="65" t="s">
        <v>17</v>
      </c>
      <c r="E419" s="87">
        <v>0</v>
      </c>
      <c r="F419" s="87">
        <v>0</v>
      </c>
      <c r="G419" s="87">
        <v>2102196.23</v>
      </c>
    </row>
    <row r="420" spans="1:7">
      <c r="A420" s="86" t="s">
        <v>2113</v>
      </c>
      <c r="B420" s="86" t="s">
        <v>2114</v>
      </c>
      <c r="C420" s="87">
        <v>452727.15</v>
      </c>
      <c r="D420" s="65" t="s">
        <v>17</v>
      </c>
      <c r="E420" s="87">
        <v>13647.95</v>
      </c>
      <c r="F420" s="87">
        <v>0</v>
      </c>
      <c r="G420" s="87">
        <v>466375.1</v>
      </c>
    </row>
    <row r="421" spans="1:7">
      <c r="A421" s="86" t="s">
        <v>2115</v>
      </c>
      <c r="B421" s="86" t="s">
        <v>2116</v>
      </c>
      <c r="C421" s="87">
        <v>69600</v>
      </c>
      <c r="D421" s="65" t="s">
        <v>17</v>
      </c>
      <c r="E421" s="87">
        <v>0</v>
      </c>
      <c r="F421" s="87">
        <v>0</v>
      </c>
      <c r="G421" s="87">
        <v>69600</v>
      </c>
    </row>
    <row r="422" spans="1:7">
      <c r="A422" s="86" t="s">
        <v>2117</v>
      </c>
      <c r="B422" s="86" t="s">
        <v>2118</v>
      </c>
      <c r="C422" s="87">
        <v>6777965</v>
      </c>
      <c r="D422" s="65" t="s">
        <v>17</v>
      </c>
      <c r="E422" s="87">
        <v>0</v>
      </c>
      <c r="F422" s="87">
        <v>0</v>
      </c>
      <c r="G422" s="87">
        <v>6777965</v>
      </c>
    </row>
    <row r="423" spans="1:7">
      <c r="A423" s="86" t="s">
        <v>2119</v>
      </c>
      <c r="B423" s="86" t="s">
        <v>2120</v>
      </c>
      <c r="C423" s="87">
        <v>235775.48</v>
      </c>
      <c r="D423" s="65" t="s">
        <v>17</v>
      </c>
      <c r="E423" s="87">
        <v>0</v>
      </c>
      <c r="F423" s="87">
        <v>0</v>
      </c>
      <c r="G423" s="87">
        <v>235775.48</v>
      </c>
    </row>
    <row r="424" spans="1:7">
      <c r="A424" s="86" t="s">
        <v>2121</v>
      </c>
      <c r="B424" s="86" t="s">
        <v>2122</v>
      </c>
      <c r="C424" s="87">
        <v>60000</v>
      </c>
      <c r="D424" s="65" t="s">
        <v>17</v>
      </c>
      <c r="E424" s="87">
        <v>0</v>
      </c>
      <c r="F424" s="87">
        <v>0</v>
      </c>
      <c r="G424" s="87">
        <v>60000</v>
      </c>
    </row>
    <row r="425" spans="1:7">
      <c r="A425" s="86" t="s">
        <v>2123</v>
      </c>
      <c r="B425" s="86" t="s">
        <v>2124</v>
      </c>
      <c r="C425" s="87">
        <v>100211.35</v>
      </c>
      <c r="D425" s="65" t="s">
        <v>17</v>
      </c>
      <c r="E425" s="87">
        <v>0</v>
      </c>
      <c r="F425" s="87">
        <v>0</v>
      </c>
      <c r="G425" s="87">
        <v>100211.35</v>
      </c>
    </row>
    <row r="426" spans="1:7">
      <c r="A426" s="86" t="s">
        <v>2125</v>
      </c>
      <c r="B426" s="86" t="s">
        <v>1956</v>
      </c>
      <c r="C426" s="87">
        <v>1134719.02</v>
      </c>
      <c r="D426" s="65" t="s">
        <v>17</v>
      </c>
      <c r="E426" s="87">
        <v>2623</v>
      </c>
      <c r="F426" s="87">
        <v>0</v>
      </c>
      <c r="G426" s="87">
        <v>1137342.02</v>
      </c>
    </row>
    <row r="427" spans="1:7">
      <c r="A427" s="86" t="s">
        <v>2126</v>
      </c>
      <c r="B427" s="86" t="s">
        <v>2127</v>
      </c>
      <c r="C427" s="87">
        <v>47957.14</v>
      </c>
      <c r="D427" s="65" t="s">
        <v>17</v>
      </c>
      <c r="E427" s="87">
        <v>0</v>
      </c>
      <c r="F427" s="87">
        <v>0</v>
      </c>
      <c r="G427" s="87">
        <v>47957.14</v>
      </c>
    </row>
    <row r="428" spans="1:7">
      <c r="A428" s="86" t="s">
        <v>2128</v>
      </c>
      <c r="B428" s="86" t="s">
        <v>1958</v>
      </c>
      <c r="C428" s="87">
        <v>26370.66</v>
      </c>
      <c r="D428" s="65" t="s">
        <v>17</v>
      </c>
      <c r="E428" s="87">
        <v>13284.39</v>
      </c>
      <c r="F428" s="87">
        <v>0</v>
      </c>
      <c r="G428" s="87">
        <v>39655.050000000003</v>
      </c>
    </row>
    <row r="429" spans="1:7">
      <c r="A429" s="86" t="s">
        <v>2129</v>
      </c>
      <c r="B429" s="86" t="s">
        <v>1309</v>
      </c>
      <c r="C429" s="87">
        <v>184627.34</v>
      </c>
      <c r="D429" s="65" t="s">
        <v>17</v>
      </c>
      <c r="E429" s="87">
        <v>0</v>
      </c>
      <c r="F429" s="87">
        <v>0</v>
      </c>
      <c r="G429" s="87">
        <v>184627.34</v>
      </c>
    </row>
    <row r="430" spans="1:7">
      <c r="A430" s="86" t="s">
        <v>2130</v>
      </c>
      <c r="B430" s="86" t="s">
        <v>2131</v>
      </c>
      <c r="C430" s="87">
        <v>280864.99</v>
      </c>
      <c r="D430" s="65" t="s">
        <v>17</v>
      </c>
      <c r="E430" s="87">
        <v>974</v>
      </c>
      <c r="F430" s="87">
        <v>0</v>
      </c>
      <c r="G430" s="87">
        <v>281838.99</v>
      </c>
    </row>
    <row r="431" spans="1:7">
      <c r="A431" s="86" t="s">
        <v>2132</v>
      </c>
      <c r="B431" s="86" t="s">
        <v>1965</v>
      </c>
      <c r="C431" s="87">
        <v>2239517.37</v>
      </c>
      <c r="D431" s="65" t="s">
        <v>17</v>
      </c>
      <c r="E431" s="87">
        <v>192381.15</v>
      </c>
      <c r="F431" s="87">
        <v>0</v>
      </c>
      <c r="G431" s="87">
        <v>2431898.52</v>
      </c>
    </row>
    <row r="432" spans="1:7">
      <c r="A432" s="86"/>
      <c r="B432" s="86"/>
      <c r="C432" s="87"/>
      <c r="E432" s="87"/>
      <c r="F432" s="87"/>
      <c r="G432" s="87"/>
    </row>
    <row r="433" spans="1:8">
      <c r="A433" s="104" t="s">
        <v>2133</v>
      </c>
      <c r="B433" s="104" t="s">
        <v>2134</v>
      </c>
      <c r="C433" s="106">
        <v>20000</v>
      </c>
      <c r="D433" s="105" t="s">
        <v>17</v>
      </c>
      <c r="E433" s="106">
        <v>0</v>
      </c>
      <c r="F433" s="106">
        <v>0</v>
      </c>
      <c r="G433" s="106">
        <v>20000</v>
      </c>
      <c r="H433" s="105"/>
    </row>
    <row r="434" spans="1:8">
      <c r="A434" s="86" t="s">
        <v>2135</v>
      </c>
      <c r="B434" s="86" t="s">
        <v>2136</v>
      </c>
      <c r="C434" s="87">
        <v>20000</v>
      </c>
      <c r="D434" s="65" t="s">
        <v>17</v>
      </c>
      <c r="E434" s="87">
        <v>0</v>
      </c>
      <c r="F434" s="87">
        <v>0</v>
      </c>
      <c r="G434" s="87">
        <v>20000</v>
      </c>
    </row>
    <row r="435" spans="1:8">
      <c r="A435" s="86"/>
      <c r="B435" s="104" t="s">
        <v>2137</v>
      </c>
      <c r="C435" s="106">
        <v>8243130.1799999997</v>
      </c>
      <c r="D435" s="105" t="s">
        <v>17</v>
      </c>
      <c r="E435" s="106">
        <v>712336.42</v>
      </c>
      <c r="F435" s="106">
        <v>0</v>
      </c>
      <c r="G435" s="106">
        <v>8955466.5999999996</v>
      </c>
      <c r="H435" s="105"/>
    </row>
    <row r="436" spans="1:8">
      <c r="A436" s="104" t="s">
        <v>2138</v>
      </c>
      <c r="B436" s="104" t="s">
        <v>2137</v>
      </c>
      <c r="C436" s="106">
        <f t="shared" ref="C436:H436" si="14">SUM(C437:C447)</f>
        <v>8243130.1799999997</v>
      </c>
      <c r="D436" s="106">
        <f t="shared" si="14"/>
        <v>0</v>
      </c>
      <c r="E436" s="106">
        <f t="shared" si="14"/>
        <v>712336.42</v>
      </c>
      <c r="F436" s="106">
        <f t="shared" si="14"/>
        <v>0</v>
      </c>
      <c r="G436" s="106">
        <f t="shared" si="14"/>
        <v>8955466.6000000015</v>
      </c>
      <c r="H436" s="106">
        <f t="shared" si="14"/>
        <v>0</v>
      </c>
    </row>
    <row r="437" spans="1:8">
      <c r="A437" s="86" t="s">
        <v>2139</v>
      </c>
      <c r="B437" s="86" t="s">
        <v>1382</v>
      </c>
      <c r="C437" s="87">
        <v>829118.07</v>
      </c>
      <c r="D437" s="65" t="s">
        <v>17</v>
      </c>
      <c r="E437" s="87">
        <v>75374.37</v>
      </c>
      <c r="F437" s="87">
        <v>0</v>
      </c>
      <c r="G437" s="87">
        <v>904492.44</v>
      </c>
    </row>
    <row r="438" spans="1:8">
      <c r="A438" s="86" t="s">
        <v>2140</v>
      </c>
      <c r="B438" s="86" t="s">
        <v>1352</v>
      </c>
      <c r="C438" s="87">
        <v>847811.77</v>
      </c>
      <c r="D438" s="65" t="s">
        <v>17</v>
      </c>
      <c r="E438" s="87">
        <v>77073.8</v>
      </c>
      <c r="F438" s="87">
        <v>0</v>
      </c>
      <c r="G438" s="87">
        <v>924885.57</v>
      </c>
    </row>
    <row r="439" spans="1:8">
      <c r="A439" s="86" t="s">
        <v>2141</v>
      </c>
      <c r="B439" s="86" t="s">
        <v>2142</v>
      </c>
      <c r="C439" s="87">
        <v>394115.59</v>
      </c>
      <c r="D439" s="65" t="s">
        <v>17</v>
      </c>
      <c r="E439" s="87">
        <v>35828.69</v>
      </c>
      <c r="F439" s="87">
        <v>0</v>
      </c>
      <c r="G439" s="87">
        <v>429944.28</v>
      </c>
    </row>
    <row r="440" spans="1:8">
      <c r="A440" s="86" t="s">
        <v>2143</v>
      </c>
      <c r="B440" s="86" t="s">
        <v>1356</v>
      </c>
      <c r="C440" s="87">
        <v>1376627.23</v>
      </c>
      <c r="D440" s="65" t="s">
        <v>17</v>
      </c>
      <c r="E440" s="87">
        <v>125147.93</v>
      </c>
      <c r="F440" s="87">
        <v>0</v>
      </c>
      <c r="G440" s="87">
        <v>1501775.16</v>
      </c>
    </row>
    <row r="441" spans="1:8">
      <c r="A441" s="86" t="s">
        <v>2144</v>
      </c>
      <c r="B441" s="86" t="s">
        <v>1358</v>
      </c>
      <c r="C441" s="87">
        <v>1117843.1000000001</v>
      </c>
      <c r="D441" s="65" t="s">
        <v>17</v>
      </c>
      <c r="E441" s="87">
        <v>101622.1</v>
      </c>
      <c r="F441" s="87">
        <v>0</v>
      </c>
      <c r="G441" s="87">
        <v>1219465.2</v>
      </c>
    </row>
    <row r="442" spans="1:8">
      <c r="A442" s="86" t="s">
        <v>2145</v>
      </c>
      <c r="B442" s="86" t="s">
        <v>1978</v>
      </c>
      <c r="C442" s="87">
        <v>961455.51</v>
      </c>
      <c r="D442" s="65" t="s">
        <v>17</v>
      </c>
      <c r="E442" s="87">
        <v>87405.05</v>
      </c>
      <c r="F442" s="87">
        <v>0</v>
      </c>
      <c r="G442" s="87">
        <v>1048860.56</v>
      </c>
    </row>
    <row r="443" spans="1:8">
      <c r="A443" s="86" t="s">
        <v>2146</v>
      </c>
      <c r="B443" s="86" t="s">
        <v>1980</v>
      </c>
      <c r="C443" s="87">
        <v>146674.68</v>
      </c>
      <c r="D443" s="65" t="s">
        <v>17</v>
      </c>
      <c r="E443" s="87">
        <v>17537.189999999999</v>
      </c>
      <c r="F443" s="87">
        <v>0</v>
      </c>
      <c r="G443" s="87">
        <v>164211.87</v>
      </c>
    </row>
    <row r="444" spans="1:8">
      <c r="A444" s="86" t="s">
        <v>2147</v>
      </c>
      <c r="B444" s="86" t="s">
        <v>1360</v>
      </c>
      <c r="C444" s="87">
        <v>961455.51</v>
      </c>
      <c r="D444" s="65" t="s">
        <v>17</v>
      </c>
      <c r="E444" s="87">
        <v>87405.05</v>
      </c>
      <c r="F444" s="87">
        <v>0</v>
      </c>
      <c r="G444" s="87">
        <v>1048860.56</v>
      </c>
    </row>
    <row r="445" spans="1:8">
      <c r="A445" s="86" t="s">
        <v>2148</v>
      </c>
      <c r="B445" s="86" t="s">
        <v>1362</v>
      </c>
      <c r="C445" s="87">
        <v>1273227.82</v>
      </c>
      <c r="D445" s="65" t="s">
        <v>17</v>
      </c>
      <c r="E445" s="87">
        <v>87405.05</v>
      </c>
      <c r="F445" s="87">
        <v>0</v>
      </c>
      <c r="G445" s="87">
        <v>1360632.87</v>
      </c>
    </row>
    <row r="446" spans="1:8">
      <c r="A446" s="86" t="s">
        <v>2149</v>
      </c>
      <c r="B446" s="86" t="s">
        <v>1984</v>
      </c>
      <c r="C446" s="87">
        <v>159429</v>
      </c>
      <c r="D446" s="65" t="s">
        <v>17</v>
      </c>
      <c r="E446" s="87">
        <v>17537.189999999999</v>
      </c>
      <c r="F446" s="87">
        <v>0</v>
      </c>
      <c r="G446" s="87">
        <v>176966.19</v>
      </c>
    </row>
    <row r="447" spans="1:8">
      <c r="A447" s="86" t="s">
        <v>2150</v>
      </c>
      <c r="B447" s="86" t="s">
        <v>1986</v>
      </c>
      <c r="C447" s="87">
        <v>175371.9</v>
      </c>
      <c r="D447" s="65" t="s">
        <v>17</v>
      </c>
      <c r="E447" s="87">
        <v>0</v>
      </c>
      <c r="F447" s="87">
        <v>0</v>
      </c>
      <c r="G447" s="87">
        <v>175371.9</v>
      </c>
    </row>
    <row r="448" spans="1:8">
      <c r="A448" s="86"/>
      <c r="B448" s="86"/>
      <c r="C448" s="87"/>
      <c r="E448" s="87"/>
      <c r="F448" s="87"/>
      <c r="G448" s="87"/>
    </row>
    <row r="449" spans="1:8">
      <c r="A449" s="86" t="s">
        <v>2151</v>
      </c>
      <c r="B449" s="86" t="s">
        <v>2152</v>
      </c>
      <c r="C449" s="87">
        <v>7458565.6600000001</v>
      </c>
      <c r="D449" s="65" t="s">
        <v>17</v>
      </c>
      <c r="E449" s="87">
        <v>3553295.39</v>
      </c>
      <c r="F449" s="87">
        <v>0</v>
      </c>
      <c r="G449" s="87">
        <v>11011861.050000001</v>
      </c>
    </row>
    <row r="450" spans="1:8">
      <c r="A450" s="86"/>
      <c r="B450" s="104" t="s">
        <v>2153</v>
      </c>
      <c r="C450" s="106">
        <v>307552.71000000002</v>
      </c>
      <c r="D450" s="105" t="s">
        <v>17</v>
      </c>
      <c r="E450" s="106">
        <v>97197.82</v>
      </c>
      <c r="F450" s="106">
        <v>0</v>
      </c>
      <c r="G450" s="106">
        <v>404750.53</v>
      </c>
      <c r="H450" s="105"/>
    </row>
    <row r="451" spans="1:8">
      <c r="A451" s="104" t="s">
        <v>2138</v>
      </c>
      <c r="B451" s="104" t="s">
        <v>2137</v>
      </c>
      <c r="C451" s="106">
        <v>307552.71000000002</v>
      </c>
      <c r="D451" s="105" t="s">
        <v>17</v>
      </c>
      <c r="E451" s="106">
        <v>97197.82</v>
      </c>
      <c r="F451" s="106">
        <v>0</v>
      </c>
      <c r="G451" s="106">
        <v>404750.53</v>
      </c>
      <c r="H451" s="105"/>
    </row>
    <row r="452" spans="1:8">
      <c r="A452" s="86" t="s">
        <v>2154</v>
      </c>
      <c r="B452" s="86" t="s">
        <v>2155</v>
      </c>
      <c r="C452" s="87">
        <v>225865.67</v>
      </c>
      <c r="D452" s="65" t="s">
        <v>17</v>
      </c>
      <c r="E452" s="87">
        <v>23411.94</v>
      </c>
      <c r="F452" s="87">
        <v>0</v>
      </c>
      <c r="G452" s="87">
        <v>249277.61</v>
      </c>
    </row>
    <row r="453" spans="1:8">
      <c r="A453" s="86" t="s">
        <v>2156</v>
      </c>
      <c r="B453" s="86" t="s">
        <v>2048</v>
      </c>
      <c r="C453" s="87">
        <v>0</v>
      </c>
      <c r="D453" s="65" t="s">
        <v>17</v>
      </c>
      <c r="E453" s="87">
        <v>4000.11</v>
      </c>
      <c r="F453" s="87">
        <v>0</v>
      </c>
      <c r="G453" s="87">
        <v>4000.11</v>
      </c>
    </row>
    <row r="454" spans="1:8">
      <c r="A454" s="86" t="s">
        <v>2157</v>
      </c>
      <c r="B454" s="86" t="s">
        <v>585</v>
      </c>
      <c r="C454" s="87">
        <v>0</v>
      </c>
      <c r="D454" s="65" t="s">
        <v>17</v>
      </c>
      <c r="E454" s="87">
        <v>43222.5</v>
      </c>
      <c r="F454" s="87">
        <v>0</v>
      </c>
      <c r="G454" s="87">
        <v>43222.5</v>
      </c>
    </row>
    <row r="455" spans="1:8">
      <c r="A455" s="86" t="s">
        <v>2158</v>
      </c>
      <c r="B455" s="86" t="s">
        <v>2159</v>
      </c>
      <c r="C455" s="87">
        <v>67465.289999999994</v>
      </c>
      <c r="D455" s="65" t="s">
        <v>17</v>
      </c>
      <c r="E455" s="87">
        <v>2213.88</v>
      </c>
      <c r="F455" s="87">
        <v>0</v>
      </c>
      <c r="G455" s="87">
        <v>69679.17</v>
      </c>
    </row>
    <row r="456" spans="1:8">
      <c r="A456" s="86" t="s">
        <v>2160</v>
      </c>
      <c r="B456" s="86" t="s">
        <v>2161</v>
      </c>
      <c r="C456" s="87">
        <v>14221.75</v>
      </c>
      <c r="D456" s="65" t="s">
        <v>17</v>
      </c>
      <c r="E456" s="87">
        <v>24349.39</v>
      </c>
      <c r="F456" s="87">
        <v>0</v>
      </c>
      <c r="G456" s="87">
        <v>38571.14</v>
      </c>
    </row>
    <row r="457" spans="1:8">
      <c r="A457" s="86"/>
      <c r="B457" s="104" t="s">
        <v>2162</v>
      </c>
      <c r="C457" s="106">
        <v>1863934.99</v>
      </c>
      <c r="D457" s="105" t="s">
        <v>17</v>
      </c>
      <c r="E457" s="106">
        <v>1082285.02</v>
      </c>
      <c r="F457" s="106">
        <v>0</v>
      </c>
      <c r="G457" s="106">
        <v>2946220.01</v>
      </c>
      <c r="H457" s="105"/>
    </row>
    <row r="458" spans="1:8">
      <c r="A458" s="104" t="s">
        <v>2163</v>
      </c>
      <c r="B458" s="104" t="s">
        <v>2162</v>
      </c>
      <c r="C458" s="106">
        <f t="shared" ref="C458:H458" si="15">SUM(C459:C469)</f>
        <v>1863934.99</v>
      </c>
      <c r="D458" s="106">
        <f t="shared" si="15"/>
        <v>0</v>
      </c>
      <c r="E458" s="106">
        <f t="shared" si="15"/>
        <v>1082285.02</v>
      </c>
      <c r="F458" s="106">
        <f t="shared" si="15"/>
        <v>0</v>
      </c>
      <c r="G458" s="106">
        <f t="shared" si="15"/>
        <v>2946220.01</v>
      </c>
      <c r="H458" s="106">
        <f t="shared" si="15"/>
        <v>0</v>
      </c>
    </row>
    <row r="459" spans="1:8">
      <c r="A459" s="86" t="s">
        <v>2164</v>
      </c>
      <c r="B459" s="86" t="s">
        <v>2059</v>
      </c>
      <c r="C459" s="87">
        <v>1288609.96</v>
      </c>
      <c r="D459" s="65" t="s">
        <v>17</v>
      </c>
      <c r="E459" s="87">
        <v>17491.740000000002</v>
      </c>
      <c r="F459" s="87">
        <v>0</v>
      </c>
      <c r="G459" s="87">
        <v>1306101.7</v>
      </c>
    </row>
    <row r="460" spans="1:8">
      <c r="A460" s="86" t="s">
        <v>2165</v>
      </c>
      <c r="B460" s="86" t="s">
        <v>2166</v>
      </c>
      <c r="C460" s="87">
        <v>8848</v>
      </c>
      <c r="D460" s="65" t="s">
        <v>17</v>
      </c>
      <c r="E460" s="87">
        <v>203543.01</v>
      </c>
      <c r="F460" s="87">
        <v>0</v>
      </c>
      <c r="G460" s="87">
        <v>212391.01</v>
      </c>
    </row>
    <row r="461" spans="1:8">
      <c r="A461" s="86" t="s">
        <v>2167</v>
      </c>
      <c r="B461" s="86" t="s">
        <v>2168</v>
      </c>
      <c r="C461" s="87">
        <v>418280</v>
      </c>
      <c r="D461" s="65" t="s">
        <v>17</v>
      </c>
      <c r="E461" s="87">
        <v>0</v>
      </c>
      <c r="F461" s="87">
        <v>0</v>
      </c>
      <c r="G461" s="87">
        <v>418280</v>
      </c>
    </row>
    <row r="462" spans="1:8">
      <c r="A462" s="86" t="s">
        <v>2169</v>
      </c>
      <c r="B462" s="86" t="s">
        <v>2170</v>
      </c>
      <c r="C462" s="87">
        <v>113837.6</v>
      </c>
      <c r="D462" s="65" t="s">
        <v>17</v>
      </c>
      <c r="E462" s="87">
        <v>212649.54</v>
      </c>
      <c r="F462" s="87">
        <v>0</v>
      </c>
      <c r="G462" s="87">
        <v>326487.14</v>
      </c>
    </row>
    <row r="463" spans="1:8">
      <c r="A463" s="86" t="s">
        <v>2171</v>
      </c>
      <c r="B463" s="86" t="s">
        <v>2172</v>
      </c>
      <c r="C463" s="87">
        <v>805.5</v>
      </c>
      <c r="D463" s="65" t="s">
        <v>17</v>
      </c>
      <c r="E463" s="87">
        <v>3642.76</v>
      </c>
      <c r="F463" s="87">
        <v>0</v>
      </c>
      <c r="G463" s="87">
        <v>4448.26</v>
      </c>
    </row>
    <row r="464" spans="1:8">
      <c r="A464" s="86" t="s">
        <v>2173</v>
      </c>
      <c r="B464" s="86" t="s">
        <v>824</v>
      </c>
      <c r="C464" s="87">
        <v>3256</v>
      </c>
      <c r="D464" s="65" t="s">
        <v>17</v>
      </c>
      <c r="E464" s="87">
        <v>1456.35</v>
      </c>
      <c r="F464" s="87">
        <v>0</v>
      </c>
      <c r="G464" s="87">
        <v>4712.3500000000004</v>
      </c>
    </row>
    <row r="465" spans="1:8">
      <c r="A465" s="86" t="s">
        <v>2174</v>
      </c>
      <c r="B465" s="86" t="s">
        <v>2175</v>
      </c>
      <c r="C465" s="87">
        <v>15442.2</v>
      </c>
      <c r="D465" s="65" t="s">
        <v>17</v>
      </c>
      <c r="E465" s="87">
        <v>525925.81999999995</v>
      </c>
      <c r="F465" s="87">
        <v>0</v>
      </c>
      <c r="G465" s="87">
        <v>541368.02</v>
      </c>
    </row>
    <row r="466" spans="1:8">
      <c r="A466" s="86" t="s">
        <v>2176</v>
      </c>
      <c r="B466" s="86" t="s">
        <v>2177</v>
      </c>
      <c r="C466" s="87">
        <v>4600</v>
      </c>
      <c r="D466" s="65" t="s">
        <v>17</v>
      </c>
      <c r="E466" s="87">
        <v>730</v>
      </c>
      <c r="F466" s="87">
        <v>0</v>
      </c>
      <c r="G466" s="87">
        <v>5330</v>
      </c>
    </row>
    <row r="467" spans="1:8">
      <c r="A467" s="86" t="s">
        <v>2178</v>
      </c>
      <c r="B467" s="86" t="s">
        <v>2071</v>
      </c>
      <c r="C467" s="87">
        <v>556.79999999999995</v>
      </c>
      <c r="D467" s="65" t="s">
        <v>17</v>
      </c>
      <c r="E467" s="87">
        <v>5371</v>
      </c>
      <c r="F467" s="87">
        <v>0</v>
      </c>
      <c r="G467" s="87">
        <v>5927.8</v>
      </c>
    </row>
    <row r="468" spans="1:8">
      <c r="A468" s="86" t="s">
        <v>2179</v>
      </c>
      <c r="B468" s="86" t="s">
        <v>2180</v>
      </c>
      <c r="C468" s="87">
        <v>0</v>
      </c>
      <c r="D468" s="65" t="s">
        <v>17</v>
      </c>
      <c r="E468" s="87">
        <v>1015.51</v>
      </c>
      <c r="F468" s="87">
        <v>0</v>
      </c>
      <c r="G468" s="87">
        <v>1015.51</v>
      </c>
    </row>
    <row r="469" spans="1:8">
      <c r="A469" s="86" t="s">
        <v>2181</v>
      </c>
      <c r="B469" s="86" t="s">
        <v>2182</v>
      </c>
      <c r="C469" s="87">
        <v>9698.93</v>
      </c>
      <c r="D469" s="65" t="s">
        <v>17</v>
      </c>
      <c r="E469" s="87">
        <v>110459.29</v>
      </c>
      <c r="F469" s="87">
        <v>0</v>
      </c>
      <c r="G469" s="87">
        <v>120158.22</v>
      </c>
    </row>
    <row r="470" spans="1:8">
      <c r="A470" s="86"/>
      <c r="B470" s="104" t="s">
        <v>2183</v>
      </c>
      <c r="C470" s="106">
        <v>5287077.96</v>
      </c>
      <c r="D470" s="105" t="s">
        <v>17</v>
      </c>
      <c r="E470" s="106">
        <v>2373812.5499999998</v>
      </c>
      <c r="F470" s="106">
        <v>0</v>
      </c>
      <c r="G470" s="106">
        <v>7660890.5099999998</v>
      </c>
      <c r="H470" s="105"/>
    </row>
    <row r="471" spans="1:8">
      <c r="A471" s="104" t="s">
        <v>2184</v>
      </c>
      <c r="B471" s="104" t="s">
        <v>2183</v>
      </c>
      <c r="C471" s="106">
        <f t="shared" ref="C471:H471" si="16">SUM(C472:C492)</f>
        <v>5287077.96</v>
      </c>
      <c r="D471" s="106">
        <f t="shared" si="16"/>
        <v>0</v>
      </c>
      <c r="E471" s="106">
        <f t="shared" si="16"/>
        <v>2373812.5499999998</v>
      </c>
      <c r="F471" s="106">
        <f t="shared" si="16"/>
        <v>0</v>
      </c>
      <c r="G471" s="106">
        <f t="shared" si="16"/>
        <v>7660890.5100000007</v>
      </c>
      <c r="H471" s="106">
        <f t="shared" si="16"/>
        <v>0</v>
      </c>
    </row>
    <row r="472" spans="1:8">
      <c r="A472" s="86" t="s">
        <v>2185</v>
      </c>
      <c r="B472" s="86" t="s">
        <v>2186</v>
      </c>
      <c r="C472" s="87">
        <v>0</v>
      </c>
      <c r="D472" s="65" t="s">
        <v>17</v>
      </c>
      <c r="E472" s="87">
        <v>3705</v>
      </c>
      <c r="F472" s="87">
        <v>0</v>
      </c>
      <c r="G472" s="87">
        <v>3705</v>
      </c>
    </row>
    <row r="473" spans="1:8">
      <c r="A473" s="86" t="s">
        <v>2187</v>
      </c>
      <c r="B473" s="86" t="s">
        <v>2188</v>
      </c>
      <c r="C473" s="87">
        <v>0</v>
      </c>
      <c r="D473" s="65" t="s">
        <v>17</v>
      </c>
      <c r="E473" s="87">
        <v>4256</v>
      </c>
      <c r="F473" s="87">
        <v>0</v>
      </c>
      <c r="G473" s="87">
        <v>4256</v>
      </c>
    </row>
    <row r="474" spans="1:8">
      <c r="A474" s="86" t="s">
        <v>2189</v>
      </c>
      <c r="B474" s="86" t="s">
        <v>2190</v>
      </c>
      <c r="C474" s="87">
        <v>46000</v>
      </c>
      <c r="D474" s="65" t="s">
        <v>17</v>
      </c>
      <c r="E474" s="87">
        <v>0</v>
      </c>
      <c r="F474" s="87">
        <v>0</v>
      </c>
      <c r="G474" s="87">
        <v>46000</v>
      </c>
    </row>
    <row r="475" spans="1:8">
      <c r="A475" s="86" t="s">
        <v>2191</v>
      </c>
      <c r="B475" s="86" t="s">
        <v>2192</v>
      </c>
      <c r="C475" s="87">
        <v>187407.66</v>
      </c>
      <c r="D475" s="65" t="s">
        <v>17</v>
      </c>
      <c r="E475" s="87">
        <v>3013.68</v>
      </c>
      <c r="F475" s="87">
        <v>0</v>
      </c>
      <c r="G475" s="87">
        <v>190421.34</v>
      </c>
    </row>
    <row r="476" spans="1:8">
      <c r="A476" s="86" t="s">
        <v>2193</v>
      </c>
      <c r="B476" s="86" t="s">
        <v>2194</v>
      </c>
      <c r="C476" s="87">
        <v>609.96</v>
      </c>
      <c r="D476" s="65" t="s">
        <v>17</v>
      </c>
      <c r="E476" s="87">
        <v>304.98</v>
      </c>
      <c r="F476" s="87">
        <v>0</v>
      </c>
      <c r="G476" s="87">
        <v>914.94</v>
      </c>
    </row>
    <row r="477" spans="1:8">
      <c r="A477" s="86" t="s">
        <v>2195</v>
      </c>
      <c r="B477" s="86" t="s">
        <v>2087</v>
      </c>
      <c r="C477" s="87">
        <v>73080</v>
      </c>
      <c r="D477" s="65" t="s">
        <v>17</v>
      </c>
      <c r="E477" s="87">
        <v>0</v>
      </c>
      <c r="F477" s="87">
        <v>0</v>
      </c>
      <c r="G477" s="87">
        <v>73080</v>
      </c>
    </row>
    <row r="478" spans="1:8">
      <c r="A478" s="86" t="s">
        <v>2196</v>
      </c>
      <c r="B478" s="86" t="s">
        <v>2197</v>
      </c>
      <c r="C478" s="87">
        <v>13688</v>
      </c>
      <c r="D478" s="65" t="s">
        <v>17</v>
      </c>
      <c r="E478" s="87">
        <v>145938.79999999999</v>
      </c>
      <c r="F478" s="87">
        <v>0</v>
      </c>
      <c r="G478" s="87">
        <v>159626.79999999999</v>
      </c>
    </row>
    <row r="479" spans="1:8">
      <c r="A479" s="86" t="s">
        <v>2198</v>
      </c>
      <c r="B479" s="86" t="s">
        <v>2199</v>
      </c>
      <c r="C479" s="87">
        <v>224634</v>
      </c>
      <c r="D479" s="65" t="s">
        <v>17</v>
      </c>
      <c r="E479" s="87">
        <v>0</v>
      </c>
      <c r="F479" s="87">
        <v>0</v>
      </c>
      <c r="G479" s="87">
        <v>224634</v>
      </c>
    </row>
    <row r="480" spans="1:8">
      <c r="A480" s="86" t="s">
        <v>2200</v>
      </c>
      <c r="B480" s="86" t="s">
        <v>2201</v>
      </c>
      <c r="C480" s="87">
        <v>0</v>
      </c>
      <c r="D480" s="65" t="s">
        <v>17</v>
      </c>
      <c r="E480" s="87">
        <v>23200</v>
      </c>
      <c r="F480" s="87">
        <v>0</v>
      </c>
      <c r="G480" s="87">
        <v>23200</v>
      </c>
    </row>
    <row r="481" spans="1:8">
      <c r="A481" s="86" t="s">
        <v>2202</v>
      </c>
      <c r="B481" s="86" t="s">
        <v>2203</v>
      </c>
      <c r="C481" s="87">
        <v>4167339.54</v>
      </c>
      <c r="D481" s="65" t="s">
        <v>17</v>
      </c>
      <c r="E481" s="87">
        <v>14323.92</v>
      </c>
      <c r="F481" s="87">
        <v>0</v>
      </c>
      <c r="G481" s="87">
        <v>4181663.46</v>
      </c>
    </row>
    <row r="482" spans="1:8">
      <c r="A482" s="86" t="s">
        <v>2204</v>
      </c>
      <c r="B482" s="86" t="s">
        <v>2205</v>
      </c>
      <c r="C482" s="87">
        <v>22852</v>
      </c>
      <c r="D482" s="65" t="s">
        <v>17</v>
      </c>
      <c r="E482" s="87">
        <v>986</v>
      </c>
      <c r="F482" s="87">
        <v>0</v>
      </c>
      <c r="G482" s="87">
        <v>23838</v>
      </c>
    </row>
    <row r="483" spans="1:8">
      <c r="A483" s="86" t="s">
        <v>2206</v>
      </c>
      <c r="B483" s="86" t="s">
        <v>1934</v>
      </c>
      <c r="C483" s="87">
        <v>34916</v>
      </c>
      <c r="D483" s="65" t="s">
        <v>17</v>
      </c>
      <c r="E483" s="87">
        <v>64728</v>
      </c>
      <c r="F483" s="87">
        <v>0</v>
      </c>
      <c r="G483" s="87">
        <v>99644</v>
      </c>
    </row>
    <row r="484" spans="1:8">
      <c r="A484" s="86" t="s">
        <v>2207</v>
      </c>
      <c r="B484" s="86" t="s">
        <v>2208</v>
      </c>
      <c r="C484" s="87">
        <v>0</v>
      </c>
      <c r="D484" s="65" t="s">
        <v>17</v>
      </c>
      <c r="E484" s="87">
        <v>130</v>
      </c>
      <c r="F484" s="87">
        <v>0</v>
      </c>
      <c r="G484" s="87">
        <v>130</v>
      </c>
    </row>
    <row r="485" spans="1:8">
      <c r="A485" s="86" t="s">
        <v>2209</v>
      </c>
      <c r="B485" s="86" t="s">
        <v>2210</v>
      </c>
      <c r="C485" s="87">
        <v>0</v>
      </c>
      <c r="D485" s="65" t="s">
        <v>17</v>
      </c>
      <c r="E485" s="87">
        <v>908995.18</v>
      </c>
      <c r="F485" s="87">
        <v>0</v>
      </c>
      <c r="G485" s="87">
        <v>908995.18</v>
      </c>
    </row>
    <row r="486" spans="1:8">
      <c r="A486" s="86" t="s">
        <v>2211</v>
      </c>
      <c r="B486" s="86" t="s">
        <v>2212</v>
      </c>
      <c r="C486" s="87">
        <v>326153.15999999997</v>
      </c>
      <c r="D486" s="65" t="s">
        <v>17</v>
      </c>
      <c r="E486" s="87">
        <v>464000</v>
      </c>
      <c r="F486" s="87">
        <v>0</v>
      </c>
      <c r="G486" s="87">
        <v>790153.16</v>
      </c>
    </row>
    <row r="487" spans="1:8">
      <c r="A487" s="86" t="s">
        <v>2213</v>
      </c>
      <c r="B487" s="86" t="s">
        <v>2214</v>
      </c>
      <c r="C487" s="87">
        <v>0</v>
      </c>
      <c r="D487" s="65" t="s">
        <v>17</v>
      </c>
      <c r="E487" s="87">
        <v>149640</v>
      </c>
      <c r="F487" s="87">
        <v>0</v>
      </c>
      <c r="G487" s="87">
        <v>149640</v>
      </c>
    </row>
    <row r="488" spans="1:8">
      <c r="A488" s="86" t="s">
        <v>2215</v>
      </c>
      <c r="B488" s="86" t="s">
        <v>2118</v>
      </c>
      <c r="C488" s="87">
        <v>180000</v>
      </c>
      <c r="D488" s="65" t="s">
        <v>17</v>
      </c>
      <c r="E488" s="87">
        <v>443384</v>
      </c>
      <c r="F488" s="87">
        <v>0</v>
      </c>
      <c r="G488" s="87">
        <v>623384</v>
      </c>
    </row>
    <row r="489" spans="1:8">
      <c r="A489" s="86" t="s">
        <v>2216</v>
      </c>
      <c r="B489" s="86" t="s">
        <v>2217</v>
      </c>
      <c r="C489" s="87">
        <v>10397.64</v>
      </c>
      <c r="D489" s="65" t="s">
        <v>17</v>
      </c>
      <c r="E489" s="87">
        <v>26126.05</v>
      </c>
      <c r="F489" s="87">
        <v>0</v>
      </c>
      <c r="G489" s="87">
        <v>36523.69</v>
      </c>
    </row>
    <row r="490" spans="1:8">
      <c r="A490" s="86" t="s">
        <v>2218</v>
      </c>
      <c r="B490" s="86" t="s">
        <v>1960</v>
      </c>
      <c r="C490" s="87">
        <v>0</v>
      </c>
      <c r="D490" s="65" t="s">
        <v>17</v>
      </c>
      <c r="E490" s="87">
        <v>112940</v>
      </c>
      <c r="F490" s="87">
        <v>0</v>
      </c>
      <c r="G490" s="87">
        <v>112940</v>
      </c>
    </row>
    <row r="491" spans="1:8">
      <c r="A491" s="86" t="s">
        <v>2219</v>
      </c>
      <c r="B491" s="86" t="s">
        <v>1317</v>
      </c>
      <c r="C491" s="87">
        <v>0</v>
      </c>
      <c r="D491" s="65" t="s">
        <v>17</v>
      </c>
      <c r="E491" s="87">
        <v>1193</v>
      </c>
      <c r="F491" s="87">
        <v>0</v>
      </c>
      <c r="G491" s="87">
        <v>1193</v>
      </c>
    </row>
    <row r="492" spans="1:8">
      <c r="A492" s="86" t="s">
        <v>2220</v>
      </c>
      <c r="B492" s="86" t="s">
        <v>2221</v>
      </c>
      <c r="C492" s="87">
        <v>0</v>
      </c>
      <c r="D492" s="65" t="s">
        <v>17</v>
      </c>
      <c r="E492" s="87">
        <v>6947.94</v>
      </c>
      <c r="F492" s="87">
        <v>0</v>
      </c>
      <c r="G492" s="87">
        <v>6947.94</v>
      </c>
    </row>
    <row r="493" spans="1:8">
      <c r="A493" s="86"/>
      <c r="B493" s="86"/>
      <c r="C493" s="87"/>
      <c r="E493" s="87"/>
      <c r="F493" s="87"/>
      <c r="G493" s="87"/>
    </row>
    <row r="494" spans="1:8">
      <c r="A494" s="86" t="s">
        <v>2222</v>
      </c>
      <c r="B494" s="86" t="s">
        <v>2223</v>
      </c>
      <c r="C494" s="87">
        <v>31748031.300000001</v>
      </c>
      <c r="D494" s="65" t="s">
        <v>17</v>
      </c>
      <c r="E494" s="87">
        <v>0</v>
      </c>
      <c r="F494" s="87">
        <v>0</v>
      </c>
      <c r="G494" s="87">
        <v>31748031.300000001</v>
      </c>
    </row>
    <row r="495" spans="1:8">
      <c r="A495" s="86"/>
      <c r="B495" s="86"/>
      <c r="C495" s="87"/>
      <c r="E495" s="87"/>
      <c r="F495" s="87"/>
      <c r="G495" s="87"/>
    </row>
    <row r="496" spans="1:8">
      <c r="A496" s="104" t="s">
        <v>2224</v>
      </c>
      <c r="B496" s="104" t="s">
        <v>2225</v>
      </c>
      <c r="C496" s="106">
        <v>31748031.300000001</v>
      </c>
      <c r="D496" s="105" t="s">
        <v>17</v>
      </c>
      <c r="E496" s="106">
        <v>0</v>
      </c>
      <c r="F496" s="106">
        <v>0</v>
      </c>
      <c r="G496" s="106">
        <v>31748031.300000001</v>
      </c>
      <c r="H496" s="105"/>
    </row>
    <row r="497" spans="1:8">
      <c r="A497" s="86" t="s">
        <v>2226</v>
      </c>
      <c r="B497" s="86" t="s">
        <v>2227</v>
      </c>
      <c r="C497" s="87">
        <v>31748031.300000001</v>
      </c>
      <c r="D497" s="65" t="s">
        <v>17</v>
      </c>
      <c r="E497" s="87">
        <v>0</v>
      </c>
      <c r="F497" s="87">
        <v>0</v>
      </c>
      <c r="G497" s="87">
        <v>31748031.300000001</v>
      </c>
    </row>
    <row r="498" spans="1:8">
      <c r="A498" s="86"/>
      <c r="B498" s="86"/>
      <c r="C498" s="87"/>
      <c r="E498" s="87"/>
      <c r="F498" s="87"/>
      <c r="G498" s="87"/>
    </row>
    <row r="499" spans="1:8">
      <c r="A499" s="86" t="s">
        <v>2228</v>
      </c>
      <c r="B499" s="86" t="s">
        <v>2229</v>
      </c>
      <c r="C499" s="87">
        <v>5988761.9100000001</v>
      </c>
      <c r="D499" s="65" t="s">
        <v>17</v>
      </c>
      <c r="E499" s="87">
        <v>16326462.59</v>
      </c>
      <c r="F499" s="87">
        <v>0</v>
      </c>
      <c r="G499" s="87">
        <v>22315224.5</v>
      </c>
    </row>
    <row r="500" spans="1:8">
      <c r="A500" s="86"/>
      <c r="B500" s="104" t="s">
        <v>559</v>
      </c>
      <c r="C500" s="106">
        <v>3130425.79</v>
      </c>
      <c r="D500" s="105" t="s">
        <v>17</v>
      </c>
      <c r="E500" s="106">
        <v>8781698.7200000007</v>
      </c>
      <c r="F500" s="106">
        <v>0</v>
      </c>
      <c r="G500" s="106">
        <v>11912124.51</v>
      </c>
      <c r="H500" s="105"/>
    </row>
    <row r="501" spans="1:8">
      <c r="A501" s="104" t="s">
        <v>2230</v>
      </c>
      <c r="B501" s="104" t="s">
        <v>559</v>
      </c>
      <c r="C501" s="106">
        <f t="shared" ref="C501:H501" si="17">SUM(C502:C505)</f>
        <v>3127046.79</v>
      </c>
      <c r="D501" s="106">
        <f t="shared" si="17"/>
        <v>0</v>
      </c>
      <c r="E501" s="106">
        <f t="shared" si="17"/>
        <v>8785077.7200000007</v>
      </c>
      <c r="F501" s="106">
        <f t="shared" si="17"/>
        <v>0</v>
      </c>
      <c r="G501" s="106">
        <f t="shared" si="17"/>
        <v>11912124.51</v>
      </c>
      <c r="H501" s="106">
        <f t="shared" si="17"/>
        <v>0</v>
      </c>
    </row>
    <row r="502" spans="1:8">
      <c r="A502" s="86" t="s">
        <v>2231</v>
      </c>
      <c r="B502" s="86" t="s">
        <v>2232</v>
      </c>
      <c r="C502" s="87">
        <v>3098683.46</v>
      </c>
      <c r="D502" s="65" t="s">
        <v>17</v>
      </c>
      <c r="E502" s="87">
        <v>7298585.04</v>
      </c>
      <c r="F502" s="87">
        <v>0</v>
      </c>
      <c r="G502" s="87">
        <v>10397268.5</v>
      </c>
    </row>
    <row r="503" spans="1:8">
      <c r="A503" s="86" t="s">
        <v>2233</v>
      </c>
      <c r="B503" s="86" t="s">
        <v>1853</v>
      </c>
      <c r="C503" s="87">
        <v>0</v>
      </c>
      <c r="D503" s="65" t="s">
        <v>17</v>
      </c>
      <c r="E503" s="87">
        <v>9099.19</v>
      </c>
      <c r="F503" s="87">
        <v>0</v>
      </c>
      <c r="G503" s="87">
        <v>9099.19</v>
      </c>
    </row>
    <row r="504" spans="1:8">
      <c r="A504" s="86" t="s">
        <v>2234</v>
      </c>
      <c r="B504" s="86" t="s">
        <v>585</v>
      </c>
      <c r="C504" s="87">
        <v>0</v>
      </c>
      <c r="D504" s="65" t="s">
        <v>17</v>
      </c>
      <c r="E504" s="87">
        <v>1425778.66</v>
      </c>
      <c r="F504" s="87">
        <v>0</v>
      </c>
      <c r="G504" s="87">
        <v>1425778.66</v>
      </c>
    </row>
    <row r="505" spans="1:8">
      <c r="A505" s="86" t="s">
        <v>2235</v>
      </c>
      <c r="B505" s="86" t="s">
        <v>1860</v>
      </c>
      <c r="C505" s="87">
        <v>28363.33</v>
      </c>
      <c r="D505" s="65" t="s">
        <v>17</v>
      </c>
      <c r="E505" s="87">
        <v>51614.83</v>
      </c>
      <c r="F505" s="87">
        <v>0</v>
      </c>
      <c r="G505" s="87">
        <v>79978.16</v>
      </c>
    </row>
    <row r="506" spans="1:8">
      <c r="A506" s="86"/>
      <c r="B506" s="104" t="s">
        <v>636</v>
      </c>
      <c r="C506" s="106">
        <v>2730756.12</v>
      </c>
      <c r="D506" s="105" t="s">
        <v>17</v>
      </c>
      <c r="E506" s="106">
        <v>1699934.47</v>
      </c>
      <c r="F506" s="106">
        <v>0</v>
      </c>
      <c r="G506" s="106">
        <v>4430690.59</v>
      </c>
      <c r="H506" s="105"/>
    </row>
    <row r="507" spans="1:8">
      <c r="A507" s="104" t="s">
        <v>2236</v>
      </c>
      <c r="B507" s="104" t="s">
        <v>636</v>
      </c>
      <c r="C507" s="106">
        <f t="shared" ref="C507:H507" si="18">SUM(C508:C511)</f>
        <v>2730756.12</v>
      </c>
      <c r="D507" s="106">
        <f t="shared" si="18"/>
        <v>0</v>
      </c>
      <c r="E507" s="106">
        <f t="shared" si="18"/>
        <v>1699934.4700000002</v>
      </c>
      <c r="F507" s="106">
        <f t="shared" si="18"/>
        <v>0</v>
      </c>
      <c r="G507" s="106">
        <f t="shared" si="18"/>
        <v>4430690.59</v>
      </c>
      <c r="H507" s="106">
        <f t="shared" si="18"/>
        <v>0</v>
      </c>
    </row>
    <row r="508" spans="1:8">
      <c r="A508" s="86" t="s">
        <v>2237</v>
      </c>
      <c r="B508" s="86" t="s">
        <v>2238</v>
      </c>
      <c r="C508" s="87">
        <v>2473007.7200000002</v>
      </c>
      <c r="D508" s="65" t="s">
        <v>17</v>
      </c>
      <c r="E508" s="87">
        <v>45043.62</v>
      </c>
      <c r="F508" s="87">
        <v>0</v>
      </c>
      <c r="G508" s="87">
        <v>2518051.34</v>
      </c>
    </row>
    <row r="509" spans="1:8">
      <c r="A509" s="86" t="s">
        <v>2239</v>
      </c>
      <c r="B509" s="86" t="s">
        <v>2240</v>
      </c>
      <c r="C509" s="87">
        <v>0</v>
      </c>
      <c r="D509" s="65" t="s">
        <v>17</v>
      </c>
      <c r="E509" s="87">
        <v>180000</v>
      </c>
      <c r="F509" s="87">
        <v>0</v>
      </c>
      <c r="G509" s="87">
        <v>180000</v>
      </c>
    </row>
    <row r="510" spans="1:8">
      <c r="A510" s="86" t="s">
        <v>2241</v>
      </c>
      <c r="B510" s="86" t="s">
        <v>2242</v>
      </c>
      <c r="C510" s="87">
        <v>0</v>
      </c>
      <c r="D510" s="65" t="s">
        <v>17</v>
      </c>
      <c r="E510" s="87">
        <v>1474890.85</v>
      </c>
      <c r="F510" s="87">
        <v>0</v>
      </c>
      <c r="G510" s="87">
        <v>1474890.85</v>
      </c>
    </row>
    <row r="511" spans="1:8">
      <c r="A511" s="86" t="s">
        <v>2243</v>
      </c>
      <c r="B511" s="86" t="s">
        <v>2244</v>
      </c>
      <c r="C511" s="87">
        <v>257748.4</v>
      </c>
      <c r="D511" s="65" t="s">
        <v>17</v>
      </c>
      <c r="E511" s="87">
        <v>0</v>
      </c>
      <c r="F511" s="87">
        <v>0</v>
      </c>
      <c r="G511" s="87">
        <v>257748.4</v>
      </c>
    </row>
    <row r="512" spans="1:8">
      <c r="A512" s="86"/>
      <c r="B512" s="104" t="s">
        <v>971</v>
      </c>
      <c r="C512" s="106">
        <v>127580</v>
      </c>
      <c r="D512" s="105" t="s">
        <v>17</v>
      </c>
      <c r="E512" s="106">
        <v>5814829.4000000004</v>
      </c>
      <c r="F512" s="106">
        <v>0</v>
      </c>
      <c r="G512" s="106">
        <v>5942409.4000000004</v>
      </c>
      <c r="H512" s="105"/>
    </row>
    <row r="513" spans="1:8">
      <c r="A513" s="104" t="s">
        <v>2245</v>
      </c>
      <c r="B513" s="104" t="s">
        <v>971</v>
      </c>
      <c r="C513" s="106">
        <f t="shared" ref="C513:H513" si="19">SUM(C514:C517)</f>
        <v>127580</v>
      </c>
      <c r="D513" s="106">
        <f t="shared" si="19"/>
        <v>0</v>
      </c>
      <c r="E513" s="106">
        <f t="shared" si="19"/>
        <v>5814829.4000000004</v>
      </c>
      <c r="F513" s="106">
        <f t="shared" si="19"/>
        <v>0</v>
      </c>
      <c r="G513" s="106">
        <f t="shared" si="19"/>
        <v>5942409.4000000004</v>
      </c>
      <c r="H513" s="106">
        <f t="shared" si="19"/>
        <v>0</v>
      </c>
    </row>
    <row r="514" spans="1:8">
      <c r="A514" s="86" t="s">
        <v>2246</v>
      </c>
      <c r="B514" s="86" t="s">
        <v>2247</v>
      </c>
      <c r="C514" s="87">
        <v>101250</v>
      </c>
      <c r="D514" s="65" t="s">
        <v>17</v>
      </c>
      <c r="E514" s="87">
        <v>0</v>
      </c>
      <c r="F514" s="87">
        <v>0</v>
      </c>
      <c r="G514" s="87">
        <v>101250</v>
      </c>
    </row>
    <row r="515" spans="1:8">
      <c r="A515" s="86" t="s">
        <v>2248</v>
      </c>
      <c r="B515" s="86" t="s">
        <v>2249</v>
      </c>
      <c r="C515" s="87">
        <v>26100</v>
      </c>
      <c r="D515" s="65" t="s">
        <v>17</v>
      </c>
      <c r="E515" s="87">
        <v>765589.85</v>
      </c>
      <c r="F515" s="87">
        <v>0</v>
      </c>
      <c r="G515" s="87">
        <v>791689.85</v>
      </c>
    </row>
    <row r="516" spans="1:8">
      <c r="A516" s="86" t="s">
        <v>2250</v>
      </c>
      <c r="B516" s="86" t="s">
        <v>2251</v>
      </c>
      <c r="C516" s="87">
        <v>0</v>
      </c>
      <c r="D516" s="65" t="s">
        <v>17</v>
      </c>
      <c r="E516" s="87">
        <v>2352467.31</v>
      </c>
      <c r="F516" s="87">
        <v>0</v>
      </c>
      <c r="G516" s="87">
        <v>2352467.31</v>
      </c>
    </row>
    <row r="517" spans="1:8">
      <c r="A517" s="86" t="s">
        <v>2252</v>
      </c>
      <c r="B517" s="86" t="s">
        <v>2217</v>
      </c>
      <c r="C517" s="87">
        <v>230</v>
      </c>
      <c r="D517" s="65" t="s">
        <v>17</v>
      </c>
      <c r="E517" s="87">
        <v>2696772.24</v>
      </c>
      <c r="F517" s="87">
        <v>0</v>
      </c>
      <c r="G517" s="87">
        <v>2697002.24</v>
      </c>
    </row>
    <row r="518" spans="1:8">
      <c r="A518" s="86"/>
      <c r="B518" s="86"/>
      <c r="C518" s="87"/>
      <c r="E518" s="87"/>
      <c r="F518" s="87"/>
      <c r="G518" s="87"/>
    </row>
    <row r="519" spans="1:8">
      <c r="A519" s="104" t="s">
        <v>2253</v>
      </c>
      <c r="B519" s="104" t="s">
        <v>2254</v>
      </c>
      <c r="C519" s="106">
        <v>0</v>
      </c>
      <c r="D519" s="105" t="s">
        <v>17</v>
      </c>
      <c r="E519" s="106">
        <v>30000</v>
      </c>
      <c r="F519" s="106">
        <v>0</v>
      </c>
      <c r="G519" s="106">
        <v>30000</v>
      </c>
      <c r="H519" s="105"/>
    </row>
    <row r="520" spans="1:8">
      <c r="A520" s="86" t="s">
        <v>2255</v>
      </c>
      <c r="B520" s="86" t="s">
        <v>2136</v>
      </c>
      <c r="C520" s="87">
        <v>0</v>
      </c>
      <c r="D520" s="65" t="s">
        <v>17</v>
      </c>
      <c r="E520" s="87">
        <v>30000</v>
      </c>
      <c r="F520" s="87">
        <v>0</v>
      </c>
      <c r="G520" s="87">
        <v>30000</v>
      </c>
    </row>
  </sheetData>
  <phoneticPr fontId="41" type="noConversion"/>
  <pageMargins left="0.7" right="0.7" top="0.75" bottom="0.75" header="0.3" footer="0.3"/>
  <pageSetup orientation="portrait" r:id="rId1"/>
  <ignoredErrors>
    <ignoredError sqref="H58 C74:H74 C78:H78 C82 G82:H82 C95 G95:H95 D141:F141 D150:H150 D238:H238 C256:H256 C271:H271 C342:H342 C329:H329 C377:H377 C386:H386"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1A96A-778A-427B-9091-CF0D05B74ABE}">
  <sheetPr>
    <pageSetUpPr fitToPage="1"/>
  </sheetPr>
  <dimension ref="B2:J106"/>
  <sheetViews>
    <sheetView showGridLines="0" topLeftCell="A74" zoomScale="80" zoomScaleNormal="80" zoomScaleSheetLayoutView="100" workbookViewId="0">
      <selection activeCell="K90" sqref="K90"/>
    </sheetView>
  </sheetViews>
  <sheetFormatPr baseColWidth="10" defaultColWidth="14.42578125" defaultRowHeight="15" customHeight="1"/>
  <cols>
    <col min="1" max="1" width="2.7109375" style="535" customWidth="1"/>
    <col min="2" max="2" width="56.28515625" style="535" customWidth="1"/>
    <col min="3" max="3" width="19.5703125" style="535" customWidth="1"/>
    <col min="4" max="4" width="14.42578125" style="535" customWidth="1"/>
    <col min="5" max="5" width="19.5703125" style="535" customWidth="1"/>
    <col min="6" max="6" width="20.140625" style="535" customWidth="1"/>
    <col min="7" max="7" width="18.5703125" style="535" customWidth="1"/>
    <col min="8" max="8" width="17.85546875" style="535" customWidth="1"/>
    <col min="9" max="10" width="17.28515625" style="535" bestFit="1" customWidth="1"/>
    <col min="11" max="16384" width="14.42578125" style="535"/>
  </cols>
  <sheetData>
    <row r="2" spans="2:10" ht="79.900000000000006" customHeight="1">
      <c r="B2" s="845" t="s">
        <v>9859</v>
      </c>
      <c r="C2" s="846"/>
      <c r="D2" s="846"/>
      <c r="E2" s="846"/>
      <c r="F2" s="846"/>
      <c r="G2" s="846"/>
      <c r="H2" s="846"/>
    </row>
    <row r="3" spans="2:10" ht="7.15" customHeight="1">
      <c r="B3" s="828"/>
      <c r="C3" s="828"/>
      <c r="D3" s="828"/>
      <c r="E3" s="828"/>
      <c r="F3" s="828"/>
      <c r="G3" s="828"/>
      <c r="H3" s="828"/>
    </row>
    <row r="4" spans="2:10" ht="16.5">
      <c r="B4" s="847" t="s">
        <v>9860</v>
      </c>
      <c r="C4" s="849" t="s">
        <v>2543</v>
      </c>
      <c r="D4" s="850"/>
      <c r="E4" s="850"/>
      <c r="F4" s="850"/>
      <c r="G4" s="850"/>
      <c r="H4" s="851" t="s">
        <v>2555</v>
      </c>
    </row>
    <row r="5" spans="2:10" ht="30">
      <c r="B5" s="848"/>
      <c r="C5" s="579" t="s">
        <v>2544</v>
      </c>
      <c r="D5" s="579" t="s">
        <v>2545</v>
      </c>
      <c r="E5" s="579" t="s">
        <v>2524</v>
      </c>
      <c r="F5" s="579" t="s">
        <v>2525</v>
      </c>
      <c r="G5" s="579" t="s">
        <v>2546</v>
      </c>
      <c r="H5" s="825"/>
    </row>
    <row r="6" spans="2:10" ht="16.5">
      <c r="B6" s="848"/>
      <c r="C6" s="580">
        <v>1</v>
      </c>
      <c r="D6" s="580">
        <v>2</v>
      </c>
      <c r="E6" s="579" t="s">
        <v>2547</v>
      </c>
      <c r="F6" s="580">
        <v>4</v>
      </c>
      <c r="G6" s="580">
        <v>5</v>
      </c>
      <c r="H6" s="579" t="s">
        <v>2548</v>
      </c>
      <c r="I6" s="581"/>
    </row>
    <row r="7" spans="2:10" ht="14.45" customHeight="1">
      <c r="B7" s="582" t="s">
        <v>2313</v>
      </c>
      <c r="C7" s="583">
        <f>SUM(C8:C14)</f>
        <v>316133982.44512236</v>
      </c>
      <c r="D7" s="583">
        <f>SUM(D8:D14)</f>
        <v>7366015.5210304242</v>
      </c>
      <c r="E7" s="583">
        <f>C7+D7</f>
        <v>323499997.96615279</v>
      </c>
      <c r="F7" s="583">
        <f>SUM(F8:F14)</f>
        <v>321049577.89000005</v>
      </c>
      <c r="G7" s="583">
        <f>SUM(G8:G14)</f>
        <v>321049577.89000005</v>
      </c>
      <c r="H7" s="583">
        <f>E7-F7</f>
        <v>2450420.0761527419</v>
      </c>
      <c r="I7" s="581"/>
      <c r="J7" s="581"/>
    </row>
    <row r="8" spans="2:10" ht="16.5">
      <c r="B8" s="584" t="s">
        <v>2559</v>
      </c>
      <c r="C8" s="585">
        <v>58046372.899999999</v>
      </c>
      <c r="D8" s="585">
        <v>1511760.7100000009</v>
      </c>
      <c r="E8" s="585">
        <f>C8+D8</f>
        <v>59558133.609999999</v>
      </c>
      <c r="F8" s="585">
        <v>59558133.609999999</v>
      </c>
      <c r="G8" s="585">
        <v>59558133.609999999</v>
      </c>
      <c r="H8" s="583">
        <f t="shared" ref="H8:H13" si="0">E8-F8</f>
        <v>0</v>
      </c>
      <c r="I8" s="581"/>
    </row>
    <row r="9" spans="2:10" ht="16.5">
      <c r="B9" s="584" t="s">
        <v>2560</v>
      </c>
      <c r="C9" s="585">
        <v>204222065.30092105</v>
      </c>
      <c r="D9" s="585">
        <v>415077.76000002027</v>
      </c>
      <c r="E9" s="585">
        <f t="shared" ref="E9:E14" si="1">C9+D9</f>
        <v>204637143.06092107</v>
      </c>
      <c r="F9" s="585">
        <v>204637143.06</v>
      </c>
      <c r="G9" s="585">
        <v>204637143.06</v>
      </c>
      <c r="H9" s="583">
        <v>0</v>
      </c>
      <c r="I9" s="581"/>
    </row>
    <row r="10" spans="2:10" ht="16.5">
      <c r="B10" s="584" t="s">
        <v>2561</v>
      </c>
      <c r="C10" s="585">
        <v>24310090.722552814</v>
      </c>
      <c r="D10" s="585">
        <v>3018137.7310304008</v>
      </c>
      <c r="E10" s="585">
        <f t="shared" si="1"/>
        <v>27328228.453583214</v>
      </c>
      <c r="F10" s="585">
        <v>27293997.920000002</v>
      </c>
      <c r="G10" s="585">
        <v>27293997.920000002</v>
      </c>
      <c r="H10" s="583">
        <f t="shared" si="0"/>
        <v>34230.533583212644</v>
      </c>
      <c r="I10" s="581"/>
    </row>
    <row r="11" spans="2:10" ht="16.5">
      <c r="B11" s="584" t="s">
        <v>591</v>
      </c>
      <c r="C11" s="585">
        <v>22786100.948448502</v>
      </c>
      <c r="D11" s="585">
        <v>-332727.71999999881</v>
      </c>
      <c r="E11" s="585">
        <f t="shared" si="1"/>
        <v>22453373.228448503</v>
      </c>
      <c r="F11" s="585">
        <v>21729311.870000005</v>
      </c>
      <c r="G11" s="585">
        <v>21729311.870000005</v>
      </c>
      <c r="H11" s="583">
        <f t="shared" si="0"/>
        <v>724061.35844849795</v>
      </c>
      <c r="I11" s="581"/>
    </row>
    <row r="12" spans="2:10" ht="16.5">
      <c r="B12" s="584" t="s">
        <v>2562</v>
      </c>
      <c r="C12" s="585">
        <v>2082327.21</v>
      </c>
      <c r="D12" s="585">
        <v>-33073.350000000093</v>
      </c>
      <c r="E12" s="585">
        <f t="shared" si="1"/>
        <v>2049253.8599999999</v>
      </c>
      <c r="F12" s="585">
        <v>357125.68</v>
      </c>
      <c r="G12" s="585">
        <v>357125.68</v>
      </c>
      <c r="H12" s="583">
        <f t="shared" si="0"/>
        <v>1692128.18</v>
      </c>
      <c r="I12" s="581"/>
    </row>
    <row r="13" spans="2:10" ht="16.5">
      <c r="B13" s="584" t="s">
        <v>2563</v>
      </c>
      <c r="C13" s="585">
        <v>0</v>
      </c>
      <c r="D13" s="585">
        <v>0</v>
      </c>
      <c r="E13" s="585">
        <f t="shared" si="1"/>
        <v>0</v>
      </c>
      <c r="F13" s="585">
        <v>0</v>
      </c>
      <c r="G13" s="585">
        <v>0</v>
      </c>
      <c r="H13" s="583">
        <f t="shared" si="0"/>
        <v>0</v>
      </c>
      <c r="I13" s="581"/>
    </row>
    <row r="14" spans="2:10" ht="16.5">
      <c r="B14" s="584" t="s">
        <v>2564</v>
      </c>
      <c r="C14" s="585">
        <v>4687025.3631999996</v>
      </c>
      <c r="D14" s="585">
        <v>2786840.3900000006</v>
      </c>
      <c r="E14" s="585">
        <f t="shared" si="1"/>
        <v>7473865.7532000002</v>
      </c>
      <c r="F14" s="585">
        <v>7473865.75</v>
      </c>
      <c r="G14" s="585">
        <v>7473865.75</v>
      </c>
      <c r="H14" s="583">
        <v>0</v>
      </c>
      <c r="I14" s="581"/>
    </row>
    <row r="15" spans="2:10" ht="16.5">
      <c r="B15" s="584"/>
      <c r="C15" s="585"/>
      <c r="D15" s="585"/>
      <c r="E15" s="585"/>
      <c r="F15" s="585"/>
      <c r="G15" s="585"/>
      <c r="H15" s="585"/>
      <c r="I15" s="581"/>
    </row>
    <row r="16" spans="2:10" ht="14.45" customHeight="1">
      <c r="B16" s="582" t="s">
        <v>2314</v>
      </c>
      <c r="C16" s="583">
        <f>SUM(C17:C25)</f>
        <v>155918687.46920002</v>
      </c>
      <c r="D16" s="583">
        <f>SUM(D17:D25)</f>
        <v>11745107.569999998</v>
      </c>
      <c r="E16" s="583">
        <f>C16+D16</f>
        <v>167663795.03920001</v>
      </c>
      <c r="F16" s="583">
        <f>SUM(F17:F25)</f>
        <v>167663795.04000002</v>
      </c>
      <c r="G16" s="583">
        <f>SUM(G17:G25)</f>
        <v>167663795.04000002</v>
      </c>
      <c r="H16" s="583">
        <v>0</v>
      </c>
      <c r="I16" s="581"/>
      <c r="J16" s="581"/>
    </row>
    <row r="17" spans="2:10" ht="30">
      <c r="B17" s="584" t="s">
        <v>2565</v>
      </c>
      <c r="C17" s="585">
        <v>127484434.5292</v>
      </c>
      <c r="D17" s="585">
        <v>-8895842.4699999988</v>
      </c>
      <c r="E17" s="585">
        <f t="shared" ref="E17:E25" si="2">C17+D17</f>
        <v>118588592.0592</v>
      </c>
      <c r="F17" s="585">
        <v>118588592.06</v>
      </c>
      <c r="G17" s="585">
        <v>118588592.06</v>
      </c>
      <c r="H17" s="583">
        <v>0</v>
      </c>
      <c r="I17" s="581"/>
    </row>
    <row r="18" spans="2:10" ht="16.5">
      <c r="B18" s="584" t="s">
        <v>2566</v>
      </c>
      <c r="C18" s="585">
        <v>5990904</v>
      </c>
      <c r="D18" s="585">
        <v>7716775.3999999985</v>
      </c>
      <c r="E18" s="585">
        <f t="shared" si="2"/>
        <v>13707679.399999999</v>
      </c>
      <c r="F18" s="585">
        <v>13707679.4</v>
      </c>
      <c r="G18" s="585">
        <v>13707679.4</v>
      </c>
      <c r="H18" s="583">
        <f t="shared" ref="H18:H20" si="3">E18-F18</f>
        <v>0</v>
      </c>
      <c r="I18" s="581"/>
    </row>
    <row r="19" spans="2:10" ht="16.5">
      <c r="B19" s="584" t="s">
        <v>2567</v>
      </c>
      <c r="C19" s="585">
        <v>0</v>
      </c>
      <c r="D19" s="585">
        <v>0</v>
      </c>
      <c r="E19" s="585">
        <f t="shared" si="2"/>
        <v>0</v>
      </c>
      <c r="F19" s="585">
        <v>0</v>
      </c>
      <c r="G19" s="585">
        <v>0</v>
      </c>
      <c r="H19" s="583">
        <f t="shared" si="3"/>
        <v>0</v>
      </c>
      <c r="I19" s="581"/>
    </row>
    <row r="20" spans="2:10" ht="15.75" customHeight="1">
      <c r="B20" s="584" t="s">
        <v>2568</v>
      </c>
      <c r="C20" s="585">
        <v>962963</v>
      </c>
      <c r="D20" s="585">
        <v>4999384.83</v>
      </c>
      <c r="E20" s="585">
        <f t="shared" si="2"/>
        <v>5962347.8300000001</v>
      </c>
      <c r="F20" s="585">
        <v>5962347.8300000001</v>
      </c>
      <c r="G20" s="585">
        <v>5962347.8300000001</v>
      </c>
      <c r="H20" s="583">
        <f t="shared" si="3"/>
        <v>0</v>
      </c>
      <c r="I20" s="581"/>
    </row>
    <row r="21" spans="2:10" ht="15.75" customHeight="1">
      <c r="B21" s="584" t="s">
        <v>2569</v>
      </c>
      <c r="C21" s="585">
        <v>92500</v>
      </c>
      <c r="D21" s="585">
        <v>727522.37</v>
      </c>
      <c r="E21" s="585">
        <f t="shared" si="2"/>
        <v>820022.37</v>
      </c>
      <c r="F21" s="585">
        <v>820022.37</v>
      </c>
      <c r="G21" s="585">
        <v>820022.37</v>
      </c>
      <c r="H21" s="583">
        <f>E21-F21</f>
        <v>0</v>
      </c>
      <c r="I21" s="581"/>
    </row>
    <row r="22" spans="2:10" ht="15.75" customHeight="1">
      <c r="B22" s="584" t="s">
        <v>2570</v>
      </c>
      <c r="C22" s="585">
        <v>5509005.9399999995</v>
      </c>
      <c r="D22" s="585">
        <v>1798946.4899999993</v>
      </c>
      <c r="E22" s="585">
        <f t="shared" si="2"/>
        <v>7307952.4299999988</v>
      </c>
      <c r="F22" s="585">
        <v>7307952.4299999997</v>
      </c>
      <c r="G22" s="585">
        <v>7307952.4299999997</v>
      </c>
      <c r="H22" s="583">
        <f>E22-F22</f>
        <v>0</v>
      </c>
      <c r="I22" s="581"/>
    </row>
    <row r="23" spans="2:10" ht="30">
      <c r="B23" s="584" t="s">
        <v>2571</v>
      </c>
      <c r="C23" s="585">
        <v>3602580</v>
      </c>
      <c r="D23" s="585">
        <v>1399286.2200000007</v>
      </c>
      <c r="E23" s="585">
        <f t="shared" si="2"/>
        <v>5001866.2200000007</v>
      </c>
      <c r="F23" s="585">
        <v>5001866.2200000007</v>
      </c>
      <c r="G23" s="585">
        <v>5001866.2200000007</v>
      </c>
      <c r="H23" s="583">
        <f>E23-F23</f>
        <v>0</v>
      </c>
      <c r="I23" s="581"/>
    </row>
    <row r="24" spans="2:10" ht="15.75" customHeight="1">
      <c r="B24" s="584" t="s">
        <v>9861</v>
      </c>
      <c r="C24" s="585">
        <v>0</v>
      </c>
      <c r="D24" s="585">
        <v>0</v>
      </c>
      <c r="E24" s="585">
        <f t="shared" si="2"/>
        <v>0</v>
      </c>
      <c r="F24" s="585">
        <v>0</v>
      </c>
      <c r="G24" s="585">
        <v>0</v>
      </c>
      <c r="H24" s="583">
        <f>E24-F24</f>
        <v>0</v>
      </c>
      <c r="I24" s="581"/>
    </row>
    <row r="25" spans="2:10" ht="15.75" customHeight="1">
      <c r="B25" s="584" t="s">
        <v>2572</v>
      </c>
      <c r="C25" s="585">
        <v>12276300</v>
      </c>
      <c r="D25" s="585">
        <v>3999034.7299999986</v>
      </c>
      <c r="E25" s="585">
        <f t="shared" si="2"/>
        <v>16275334.729999999</v>
      </c>
      <c r="F25" s="585">
        <v>16275334.729999999</v>
      </c>
      <c r="G25" s="585">
        <v>16275334.729999999</v>
      </c>
      <c r="H25" s="583">
        <f>E25-F25</f>
        <v>0</v>
      </c>
      <c r="I25" s="581"/>
    </row>
    <row r="26" spans="2:10" ht="15.75" customHeight="1">
      <c r="B26" s="584"/>
      <c r="C26" s="585"/>
      <c r="D26" s="585"/>
      <c r="E26" s="585"/>
      <c r="F26" s="585"/>
      <c r="G26" s="585"/>
      <c r="H26" s="585"/>
      <c r="I26" s="581"/>
    </row>
    <row r="27" spans="2:10" ht="15.75" customHeight="1">
      <c r="B27" s="582" t="s">
        <v>9862</v>
      </c>
      <c r="C27" s="583">
        <f>SUM(C28:C36)</f>
        <v>221122361.00400001</v>
      </c>
      <c r="D27" s="583">
        <f>SUM(D28:D36)</f>
        <v>8613442.0289696213</v>
      </c>
      <c r="E27" s="583">
        <f>C27+D27</f>
        <v>229735803.03296962</v>
      </c>
      <c r="F27" s="583">
        <f>SUM(F28:F36)</f>
        <v>229732078.39000002</v>
      </c>
      <c r="G27" s="583">
        <f>SUM(G28:G36)</f>
        <v>229732078.39000002</v>
      </c>
      <c r="H27" s="583">
        <f>E27-F27</f>
        <v>3724.6429696083069</v>
      </c>
      <c r="I27" s="581"/>
      <c r="J27" s="581"/>
    </row>
    <row r="28" spans="2:10" ht="15.75" customHeight="1">
      <c r="B28" s="584" t="s">
        <v>973</v>
      </c>
      <c r="C28" s="585">
        <v>9352629.0399999991</v>
      </c>
      <c r="D28" s="585">
        <v>-1202178.7300000004</v>
      </c>
      <c r="E28" s="585">
        <f t="shared" ref="E28:E36" si="4">C28+D28</f>
        <v>8150450.3099999987</v>
      </c>
      <c r="F28" s="585">
        <v>8150450.3100000005</v>
      </c>
      <c r="G28" s="585">
        <v>8150450.3100000005</v>
      </c>
      <c r="H28" s="583">
        <f t="shared" ref="H28:H36" si="5">E28-F28</f>
        <v>0</v>
      </c>
      <c r="I28" s="581"/>
    </row>
    <row r="29" spans="2:10" ht="15.75" customHeight="1">
      <c r="B29" s="584" t="s">
        <v>1032</v>
      </c>
      <c r="C29" s="585">
        <v>26359917.534000002</v>
      </c>
      <c r="D29" s="585">
        <v>8895939.6489695981</v>
      </c>
      <c r="E29" s="585">
        <f t="shared" si="4"/>
        <v>35255857.1829696</v>
      </c>
      <c r="F29" s="585">
        <v>35252132.539999999</v>
      </c>
      <c r="G29" s="585">
        <v>35252132.539999999</v>
      </c>
      <c r="H29" s="583">
        <f t="shared" si="5"/>
        <v>3724.6429696008563</v>
      </c>
      <c r="I29" s="581"/>
    </row>
    <row r="30" spans="2:10" ht="16.5">
      <c r="B30" s="584" t="s">
        <v>2573</v>
      </c>
      <c r="C30" s="585">
        <v>116092533.97</v>
      </c>
      <c r="D30" s="585">
        <v>-4217886.7899999768</v>
      </c>
      <c r="E30" s="585">
        <f t="shared" si="4"/>
        <v>111874647.18000002</v>
      </c>
      <c r="F30" s="585">
        <v>111874647.18000001</v>
      </c>
      <c r="G30" s="585">
        <v>111874647.18000001</v>
      </c>
      <c r="H30" s="583">
        <f t="shared" si="5"/>
        <v>0</v>
      </c>
      <c r="I30" s="581"/>
    </row>
    <row r="31" spans="2:10" ht="15.75" customHeight="1">
      <c r="B31" s="584" t="s">
        <v>2574</v>
      </c>
      <c r="C31" s="585">
        <v>2844247</v>
      </c>
      <c r="D31" s="585">
        <v>782262.85000000009</v>
      </c>
      <c r="E31" s="585">
        <f t="shared" si="4"/>
        <v>3626509.85</v>
      </c>
      <c r="F31" s="585">
        <v>3626509.85</v>
      </c>
      <c r="G31" s="585">
        <v>3626509.85</v>
      </c>
      <c r="H31" s="583">
        <f t="shared" si="5"/>
        <v>0</v>
      </c>
      <c r="I31" s="581"/>
    </row>
    <row r="32" spans="2:10" ht="30">
      <c r="B32" s="584" t="s">
        <v>2575</v>
      </c>
      <c r="C32" s="585">
        <v>12955175</v>
      </c>
      <c r="D32" s="585">
        <v>13029621.850000001</v>
      </c>
      <c r="E32" s="585">
        <f t="shared" si="4"/>
        <v>25984796.850000001</v>
      </c>
      <c r="F32" s="585">
        <v>25984796.849999998</v>
      </c>
      <c r="G32" s="585">
        <v>25984796.849999998</v>
      </c>
      <c r="H32" s="583">
        <f t="shared" si="5"/>
        <v>0</v>
      </c>
      <c r="I32" s="581"/>
    </row>
    <row r="33" spans="2:10" ht="15.75" customHeight="1">
      <c r="B33" s="584" t="s">
        <v>2576</v>
      </c>
      <c r="C33" s="585">
        <v>34580335</v>
      </c>
      <c r="D33" s="585">
        <v>-2321321.4699999988</v>
      </c>
      <c r="E33" s="585">
        <f t="shared" si="4"/>
        <v>32259013.530000001</v>
      </c>
      <c r="F33" s="585">
        <v>32259013.530000001</v>
      </c>
      <c r="G33" s="585">
        <v>32259013.530000001</v>
      </c>
      <c r="H33" s="583">
        <f t="shared" si="5"/>
        <v>0</v>
      </c>
      <c r="I33" s="581"/>
    </row>
    <row r="34" spans="2:10" ht="15.75" customHeight="1">
      <c r="B34" s="584" t="s">
        <v>2577</v>
      </c>
      <c r="C34" s="585">
        <v>10261631.34</v>
      </c>
      <c r="D34" s="585">
        <v>-3600836.26</v>
      </c>
      <c r="E34" s="585">
        <f t="shared" si="4"/>
        <v>6660795.0800000001</v>
      </c>
      <c r="F34" s="585">
        <v>6660795.080000001</v>
      </c>
      <c r="G34" s="585">
        <v>6660795.080000001</v>
      </c>
      <c r="H34" s="583">
        <f t="shared" si="5"/>
        <v>0</v>
      </c>
      <c r="I34" s="581"/>
    </row>
    <row r="35" spans="2:10" ht="15.75" customHeight="1">
      <c r="B35" s="584" t="s">
        <v>2578</v>
      </c>
      <c r="C35" s="585">
        <v>5845420</v>
      </c>
      <c r="D35" s="585">
        <v>-727191</v>
      </c>
      <c r="E35" s="585">
        <f t="shared" si="4"/>
        <v>5118229</v>
      </c>
      <c r="F35" s="585">
        <v>5118229</v>
      </c>
      <c r="G35" s="585">
        <v>5118229</v>
      </c>
      <c r="H35" s="583">
        <f t="shared" si="5"/>
        <v>0</v>
      </c>
      <c r="I35" s="581"/>
    </row>
    <row r="36" spans="2:10" ht="15.75" customHeight="1">
      <c r="B36" s="584" t="s">
        <v>2579</v>
      </c>
      <c r="C36" s="585">
        <v>2830472.12</v>
      </c>
      <c r="D36" s="585">
        <v>-2024968.07</v>
      </c>
      <c r="E36" s="585">
        <f t="shared" si="4"/>
        <v>805504.05</v>
      </c>
      <c r="F36" s="585">
        <v>805504.05</v>
      </c>
      <c r="G36" s="585">
        <v>805504.05</v>
      </c>
      <c r="H36" s="583">
        <f t="shared" si="5"/>
        <v>0</v>
      </c>
      <c r="I36" s="581"/>
    </row>
    <row r="37" spans="2:10" ht="15.75" customHeight="1">
      <c r="B37" s="584"/>
      <c r="C37" s="585"/>
      <c r="D37" s="585"/>
      <c r="E37" s="585"/>
      <c r="F37" s="585"/>
      <c r="G37" s="585"/>
      <c r="H37" s="585"/>
      <c r="I37" s="581"/>
    </row>
    <row r="38" spans="2:10" ht="15.75" customHeight="1">
      <c r="B38" s="582" t="s">
        <v>2316</v>
      </c>
      <c r="C38" s="583">
        <f>SUM(C39:C46)</f>
        <v>766595998.76999998</v>
      </c>
      <c r="D38" s="583">
        <f>SUM(D39:D46)</f>
        <v>-2595404.1800000072</v>
      </c>
      <c r="E38" s="583">
        <f>C38+D38</f>
        <v>764000594.58999991</v>
      </c>
      <c r="F38" s="583">
        <f>SUM(F39:F46)</f>
        <v>759609451.21000004</v>
      </c>
      <c r="G38" s="583">
        <f>SUM(G39:G46)</f>
        <v>759609451.21000004</v>
      </c>
      <c r="H38" s="583">
        <f>E38-F38</f>
        <v>4391143.379999876</v>
      </c>
      <c r="I38" s="581"/>
      <c r="J38" s="581"/>
    </row>
    <row r="39" spans="2:10" ht="16.5">
      <c r="B39" s="584" t="s">
        <v>9863</v>
      </c>
      <c r="C39" s="585">
        <v>72406178</v>
      </c>
      <c r="D39" s="585">
        <v>-2287404.1800000072</v>
      </c>
      <c r="E39" s="585">
        <f t="shared" ref="E39:E41" si="6">C39+D39</f>
        <v>70118773.819999993</v>
      </c>
      <c r="F39" s="585">
        <v>70118773.819999993</v>
      </c>
      <c r="G39" s="585">
        <v>70118773.819999993</v>
      </c>
      <c r="H39" s="583">
        <f t="shared" ref="H39:H46" si="7">E39-F39</f>
        <v>0</v>
      </c>
      <c r="I39" s="581"/>
    </row>
    <row r="40" spans="2:10" ht="30.6" customHeight="1">
      <c r="B40" s="584" t="s">
        <v>9864</v>
      </c>
      <c r="C40" s="585">
        <v>0</v>
      </c>
      <c r="D40" s="585">
        <v>0</v>
      </c>
      <c r="E40" s="585">
        <f t="shared" si="6"/>
        <v>0</v>
      </c>
      <c r="F40" s="585">
        <v>0</v>
      </c>
      <c r="G40" s="585">
        <v>0</v>
      </c>
      <c r="H40" s="583">
        <f t="shared" si="7"/>
        <v>0</v>
      </c>
      <c r="I40" s="581"/>
    </row>
    <row r="41" spans="2:10" ht="15.75" customHeight="1">
      <c r="B41" s="584" t="s">
        <v>1375</v>
      </c>
      <c r="C41" s="585">
        <v>694189820.76999998</v>
      </c>
      <c r="D41" s="585">
        <v>-308000</v>
      </c>
      <c r="E41" s="585">
        <f t="shared" si="6"/>
        <v>693881820.76999998</v>
      </c>
      <c r="F41" s="585">
        <v>689490677.38999999</v>
      </c>
      <c r="G41" s="585">
        <v>689490677.38999999</v>
      </c>
      <c r="H41" s="583">
        <f t="shared" si="7"/>
        <v>4391143.3799999952</v>
      </c>
      <c r="I41" s="581"/>
    </row>
    <row r="42" spans="2:10" ht="15.75" customHeight="1">
      <c r="B42" s="584" t="s">
        <v>2320</v>
      </c>
      <c r="C42" s="585">
        <v>0</v>
      </c>
      <c r="D42" s="585">
        <v>0</v>
      </c>
      <c r="E42" s="585">
        <v>0</v>
      </c>
      <c r="F42" s="585">
        <v>0</v>
      </c>
      <c r="G42" s="585">
        <v>0</v>
      </c>
      <c r="H42" s="583">
        <f t="shared" si="7"/>
        <v>0</v>
      </c>
      <c r="I42" s="581"/>
    </row>
    <row r="43" spans="2:10" ht="16.5">
      <c r="B43" s="584" t="s">
        <v>9865</v>
      </c>
      <c r="C43" s="585">
        <v>0</v>
      </c>
      <c r="D43" s="585">
        <v>0</v>
      </c>
      <c r="E43" s="585">
        <v>0</v>
      </c>
      <c r="F43" s="585">
        <v>0</v>
      </c>
      <c r="G43" s="585">
        <v>0</v>
      </c>
      <c r="H43" s="583">
        <f t="shared" si="7"/>
        <v>0</v>
      </c>
      <c r="I43" s="581"/>
    </row>
    <row r="44" spans="2:10" ht="15.75" customHeight="1">
      <c r="B44" s="584" t="s">
        <v>2322</v>
      </c>
      <c r="C44" s="585">
        <v>0</v>
      </c>
      <c r="D44" s="585">
        <v>0</v>
      </c>
      <c r="E44" s="585">
        <v>0</v>
      </c>
      <c r="F44" s="585">
        <v>0</v>
      </c>
      <c r="G44" s="585">
        <v>0</v>
      </c>
      <c r="H44" s="583">
        <f t="shared" si="7"/>
        <v>0</v>
      </c>
      <c r="I44" s="581"/>
    </row>
    <row r="45" spans="2:10" ht="15.75" customHeight="1">
      <c r="B45" s="584" t="s">
        <v>2323</v>
      </c>
      <c r="C45" s="585">
        <v>0</v>
      </c>
      <c r="D45" s="585">
        <v>0</v>
      </c>
      <c r="E45" s="585">
        <v>0</v>
      </c>
      <c r="F45" s="585">
        <v>0</v>
      </c>
      <c r="G45" s="585">
        <v>0</v>
      </c>
      <c r="H45" s="583">
        <f t="shared" si="7"/>
        <v>0</v>
      </c>
      <c r="I45" s="581"/>
    </row>
    <row r="46" spans="2:10" ht="15.75" customHeight="1">
      <c r="B46" s="584" t="s">
        <v>2324</v>
      </c>
      <c r="C46" s="585">
        <v>0</v>
      </c>
      <c r="D46" s="585">
        <v>0</v>
      </c>
      <c r="E46" s="585">
        <v>0</v>
      </c>
      <c r="F46" s="585">
        <v>0</v>
      </c>
      <c r="G46" s="585">
        <v>0</v>
      </c>
      <c r="H46" s="583">
        <f t="shared" si="7"/>
        <v>0</v>
      </c>
      <c r="I46" s="581"/>
    </row>
    <row r="47" spans="2:10" ht="15.75" customHeight="1">
      <c r="B47" s="584"/>
      <c r="C47" s="585"/>
      <c r="D47" s="585"/>
      <c r="E47" s="585"/>
      <c r="F47" s="585"/>
      <c r="G47" s="585"/>
      <c r="H47" s="585"/>
      <c r="I47" s="581"/>
    </row>
    <row r="48" spans="2:10" ht="15.75" customHeight="1">
      <c r="B48" s="582" t="s">
        <v>2580</v>
      </c>
      <c r="C48" s="583">
        <f>SUM(C49:C57)</f>
        <v>7721910.6199999992</v>
      </c>
      <c r="D48" s="583">
        <f>SUM(D49:D57)</f>
        <v>-178983.43000000023</v>
      </c>
      <c r="E48" s="583">
        <f>C48+D48</f>
        <v>7542927.1899999985</v>
      </c>
      <c r="F48" s="583">
        <f>SUM(F49:F57)</f>
        <v>7542927.1899999995</v>
      </c>
      <c r="G48" s="583">
        <f>SUM(G49:G57)</f>
        <v>7542927.1899999995</v>
      </c>
      <c r="H48" s="583">
        <f>E48-F48</f>
        <v>0</v>
      </c>
      <c r="I48" s="549"/>
      <c r="J48" s="581"/>
    </row>
    <row r="49" spans="2:9" ht="15.75" customHeight="1">
      <c r="B49" s="584" t="s">
        <v>2581</v>
      </c>
      <c r="C49" s="585">
        <v>4123727.52</v>
      </c>
      <c r="D49" s="585">
        <v>-621861.14000000013</v>
      </c>
      <c r="E49" s="585">
        <f t="shared" ref="E49:E57" si="8">C49+D49</f>
        <v>3501866.38</v>
      </c>
      <c r="F49" s="585">
        <v>3501866.38</v>
      </c>
      <c r="G49" s="585">
        <v>3501866.38</v>
      </c>
      <c r="H49" s="583">
        <f t="shared" ref="H49:H57" si="9">E49-F49</f>
        <v>0</v>
      </c>
      <c r="I49" s="549"/>
    </row>
    <row r="50" spans="2:9" ht="15.75" customHeight="1">
      <c r="B50" s="584" t="s">
        <v>2582</v>
      </c>
      <c r="C50" s="585">
        <v>762500</v>
      </c>
      <c r="D50" s="585">
        <v>-164433.34999999998</v>
      </c>
      <c r="E50" s="585">
        <f t="shared" si="8"/>
        <v>598066.65</v>
      </c>
      <c r="F50" s="585">
        <v>598066.65</v>
      </c>
      <c r="G50" s="585">
        <v>598066.65</v>
      </c>
      <c r="H50" s="583">
        <f t="shared" si="9"/>
        <v>0</v>
      </c>
      <c r="I50" s="549"/>
    </row>
    <row r="51" spans="2:9" ht="15.75" customHeight="1">
      <c r="B51" s="584" t="s">
        <v>2583</v>
      </c>
      <c r="C51" s="585">
        <v>0</v>
      </c>
      <c r="D51" s="585">
        <v>0</v>
      </c>
      <c r="E51" s="585">
        <v>0</v>
      </c>
      <c r="F51" s="585">
        <v>0</v>
      </c>
      <c r="G51" s="585">
        <v>0</v>
      </c>
      <c r="H51" s="583">
        <f t="shared" si="9"/>
        <v>0</v>
      </c>
      <c r="I51" s="549"/>
    </row>
    <row r="52" spans="2:9" ht="15.75" customHeight="1">
      <c r="B52" s="584" t="s">
        <v>2584</v>
      </c>
      <c r="C52" s="585">
        <v>900000</v>
      </c>
      <c r="D52" s="585">
        <v>199970</v>
      </c>
      <c r="E52" s="585">
        <f t="shared" si="8"/>
        <v>1099970</v>
      </c>
      <c r="F52" s="585">
        <v>1099970</v>
      </c>
      <c r="G52" s="585">
        <v>1099970</v>
      </c>
      <c r="H52" s="583">
        <f t="shared" si="9"/>
        <v>0</v>
      </c>
      <c r="I52" s="549"/>
    </row>
    <row r="53" spans="2:9" ht="15.75" customHeight="1">
      <c r="B53" s="584" t="s">
        <v>2585</v>
      </c>
      <c r="C53" s="585">
        <v>0</v>
      </c>
      <c r="D53" s="585">
        <v>0</v>
      </c>
      <c r="E53" s="585">
        <v>0</v>
      </c>
      <c r="F53" s="585">
        <v>0</v>
      </c>
      <c r="G53" s="585">
        <v>0</v>
      </c>
      <c r="H53" s="583">
        <f t="shared" si="9"/>
        <v>0</v>
      </c>
      <c r="I53" s="549"/>
    </row>
    <row r="54" spans="2:9" ht="15.75" customHeight="1">
      <c r="B54" s="584" t="s">
        <v>2586</v>
      </c>
      <c r="C54" s="585">
        <v>1455700</v>
      </c>
      <c r="D54" s="585">
        <v>615016.16999999993</v>
      </c>
      <c r="E54" s="585">
        <f t="shared" si="8"/>
        <v>2070716.17</v>
      </c>
      <c r="F54" s="585">
        <v>2070716.17</v>
      </c>
      <c r="G54" s="585">
        <v>2070716.17</v>
      </c>
      <c r="H54" s="583">
        <f t="shared" si="9"/>
        <v>0</v>
      </c>
      <c r="I54" s="549"/>
    </row>
    <row r="55" spans="2:9" ht="15.75" customHeight="1">
      <c r="B55" s="584" t="s">
        <v>2587</v>
      </c>
      <c r="C55" s="585">
        <v>0</v>
      </c>
      <c r="D55" s="585">
        <v>0</v>
      </c>
      <c r="E55" s="585">
        <v>0</v>
      </c>
      <c r="F55" s="585">
        <v>0</v>
      </c>
      <c r="G55" s="585">
        <v>0</v>
      </c>
      <c r="H55" s="583">
        <f t="shared" si="9"/>
        <v>0</v>
      </c>
      <c r="I55" s="549"/>
    </row>
    <row r="56" spans="2:9" ht="15.75" customHeight="1">
      <c r="B56" s="584" t="s">
        <v>2588</v>
      </c>
      <c r="C56" s="585">
        <v>0</v>
      </c>
      <c r="D56" s="585">
        <v>0</v>
      </c>
      <c r="E56" s="585">
        <v>0</v>
      </c>
      <c r="F56" s="585">
        <v>0</v>
      </c>
      <c r="G56" s="585">
        <v>0</v>
      </c>
      <c r="H56" s="583">
        <f t="shared" si="9"/>
        <v>0</v>
      </c>
      <c r="I56" s="549"/>
    </row>
    <row r="57" spans="2:9" ht="15.75" customHeight="1">
      <c r="B57" s="584" t="s">
        <v>2374</v>
      </c>
      <c r="C57" s="585">
        <v>479983.10000000003</v>
      </c>
      <c r="D57" s="585">
        <v>-207675.11000000004</v>
      </c>
      <c r="E57" s="585">
        <f t="shared" si="8"/>
        <v>272307.99</v>
      </c>
      <c r="F57" s="585">
        <v>272307.99</v>
      </c>
      <c r="G57" s="585">
        <v>272307.99</v>
      </c>
      <c r="H57" s="583">
        <f t="shared" si="9"/>
        <v>0</v>
      </c>
      <c r="I57" s="549"/>
    </row>
    <row r="58" spans="2:9" ht="15.75" customHeight="1">
      <c r="B58" s="584"/>
      <c r="C58" s="585"/>
      <c r="D58" s="585"/>
      <c r="E58" s="585"/>
      <c r="F58" s="585"/>
      <c r="G58" s="585"/>
      <c r="H58" s="585"/>
      <c r="I58" s="549"/>
    </row>
    <row r="59" spans="2:9" ht="16.5">
      <c r="B59" s="582" t="s">
        <v>9866</v>
      </c>
      <c r="C59" s="583">
        <f>SUM(C60:C62)</f>
        <v>0</v>
      </c>
      <c r="D59" s="583">
        <f>SUM(D60:D62)</f>
        <v>0</v>
      </c>
      <c r="E59" s="583">
        <f>C59+D59</f>
        <v>0</v>
      </c>
      <c r="F59" s="583">
        <f>SUM(F60:F62)</f>
        <v>0</v>
      </c>
      <c r="G59" s="583">
        <f>SUM(G60:G62)</f>
        <v>0</v>
      </c>
      <c r="H59" s="583">
        <f>E59-F59</f>
        <v>0</v>
      </c>
      <c r="I59" s="549"/>
    </row>
    <row r="60" spans="2:9" ht="16.5">
      <c r="B60" s="584" t="s">
        <v>2589</v>
      </c>
      <c r="C60" s="585">
        <v>0</v>
      </c>
      <c r="D60" s="585">
        <v>0</v>
      </c>
      <c r="E60" s="585">
        <v>0</v>
      </c>
      <c r="F60" s="585">
        <v>0</v>
      </c>
      <c r="G60" s="585">
        <v>0</v>
      </c>
      <c r="H60" s="583">
        <f t="shared" ref="H60:H62" si="10">E60-F60</f>
        <v>0</v>
      </c>
      <c r="I60" s="549"/>
    </row>
    <row r="61" spans="2:9" ht="16.5">
      <c r="B61" s="584" t="s">
        <v>2590</v>
      </c>
      <c r="C61" s="585">
        <v>0</v>
      </c>
      <c r="D61" s="585">
        <v>0</v>
      </c>
      <c r="E61" s="585">
        <v>0</v>
      </c>
      <c r="F61" s="585">
        <v>0</v>
      </c>
      <c r="G61" s="585">
        <v>0</v>
      </c>
      <c r="H61" s="583">
        <f t="shared" si="10"/>
        <v>0</v>
      </c>
      <c r="I61" s="549"/>
    </row>
    <row r="62" spans="2:9" ht="16.5">
      <c r="B62" s="584" t="s">
        <v>2591</v>
      </c>
      <c r="C62" s="585">
        <v>0</v>
      </c>
      <c r="D62" s="585">
        <v>0</v>
      </c>
      <c r="E62" s="585">
        <v>0</v>
      </c>
      <c r="F62" s="585">
        <v>0</v>
      </c>
      <c r="G62" s="585">
        <v>0</v>
      </c>
      <c r="H62" s="583">
        <f t="shared" si="10"/>
        <v>0</v>
      </c>
      <c r="I62" s="549"/>
    </row>
    <row r="63" spans="2:9" ht="16.5">
      <c r="B63" s="586"/>
      <c r="C63" s="585"/>
      <c r="D63" s="585"/>
      <c r="E63" s="585"/>
      <c r="F63" s="585"/>
      <c r="G63" s="585"/>
      <c r="H63" s="585"/>
      <c r="I63" s="549"/>
    </row>
    <row r="64" spans="2:9" ht="16.5">
      <c r="B64" s="582" t="s">
        <v>2592</v>
      </c>
      <c r="C64" s="583">
        <f>SUM(C65:C71)</f>
        <v>0</v>
      </c>
      <c r="D64" s="583">
        <f>SUM(D65:D71)</f>
        <v>0</v>
      </c>
      <c r="E64" s="583">
        <f>C64+D64</f>
        <v>0</v>
      </c>
      <c r="F64" s="583">
        <f>SUM(F65:F71)</f>
        <v>0</v>
      </c>
      <c r="G64" s="583">
        <f>SUM(G65:G71)</f>
        <v>0</v>
      </c>
      <c r="H64" s="583">
        <f>E64-F64</f>
        <v>0</v>
      </c>
      <c r="I64" s="549"/>
    </row>
    <row r="65" spans="2:9" ht="16.5">
      <c r="B65" s="584" t="s">
        <v>9867</v>
      </c>
      <c r="C65" s="585">
        <v>0</v>
      </c>
      <c r="D65" s="585">
        <v>0</v>
      </c>
      <c r="E65" s="585">
        <f t="shared" ref="E65:E71" si="11">C65+D65</f>
        <v>0</v>
      </c>
      <c r="F65" s="585">
        <v>0</v>
      </c>
      <c r="G65" s="585">
        <v>0</v>
      </c>
      <c r="H65" s="583">
        <f t="shared" ref="H65:H71" si="12">E65-F65</f>
        <v>0</v>
      </c>
      <c r="I65" s="549"/>
    </row>
    <row r="66" spans="2:9" ht="16.5">
      <c r="B66" s="584" t="s">
        <v>2593</v>
      </c>
      <c r="C66" s="585">
        <v>0</v>
      </c>
      <c r="D66" s="585">
        <v>0</v>
      </c>
      <c r="E66" s="585">
        <f t="shared" si="11"/>
        <v>0</v>
      </c>
      <c r="F66" s="585">
        <v>0</v>
      </c>
      <c r="G66" s="585">
        <v>0</v>
      </c>
      <c r="H66" s="583">
        <f t="shared" si="12"/>
        <v>0</v>
      </c>
      <c r="I66" s="549"/>
    </row>
    <row r="67" spans="2:9" ht="16.5">
      <c r="B67" s="584" t="s">
        <v>2594</v>
      </c>
      <c r="C67" s="585">
        <v>0</v>
      </c>
      <c r="D67" s="585">
        <v>0</v>
      </c>
      <c r="E67" s="585">
        <f t="shared" si="11"/>
        <v>0</v>
      </c>
      <c r="F67" s="585">
        <v>0</v>
      </c>
      <c r="G67" s="585">
        <v>0</v>
      </c>
      <c r="H67" s="583">
        <f t="shared" si="12"/>
        <v>0</v>
      </c>
      <c r="I67" s="549"/>
    </row>
    <row r="68" spans="2:9" ht="16.5">
      <c r="B68" s="584" t="s">
        <v>2595</v>
      </c>
      <c r="C68" s="585">
        <v>0</v>
      </c>
      <c r="D68" s="585">
        <v>0</v>
      </c>
      <c r="E68" s="585">
        <f t="shared" si="11"/>
        <v>0</v>
      </c>
      <c r="F68" s="585">
        <v>0</v>
      </c>
      <c r="G68" s="585">
        <v>0</v>
      </c>
      <c r="H68" s="583">
        <f t="shared" si="12"/>
        <v>0</v>
      </c>
      <c r="I68" s="549"/>
    </row>
    <row r="69" spans="2:9" ht="16.5">
      <c r="B69" s="584" t="s">
        <v>2596</v>
      </c>
      <c r="C69" s="585">
        <v>0</v>
      </c>
      <c r="D69" s="585">
        <v>0</v>
      </c>
      <c r="E69" s="585">
        <f t="shared" si="11"/>
        <v>0</v>
      </c>
      <c r="F69" s="585">
        <v>0</v>
      </c>
      <c r="G69" s="585">
        <v>0</v>
      </c>
      <c r="H69" s="583">
        <f t="shared" si="12"/>
        <v>0</v>
      </c>
      <c r="I69" s="549"/>
    </row>
    <row r="70" spans="2:9" ht="16.5">
      <c r="B70" s="584" t="s">
        <v>2597</v>
      </c>
      <c r="C70" s="585">
        <v>0</v>
      </c>
      <c r="D70" s="585">
        <v>0</v>
      </c>
      <c r="E70" s="585">
        <f t="shared" si="11"/>
        <v>0</v>
      </c>
      <c r="F70" s="585">
        <v>0</v>
      </c>
      <c r="G70" s="585">
        <v>0</v>
      </c>
      <c r="H70" s="583">
        <f t="shared" si="12"/>
        <v>0</v>
      </c>
      <c r="I70" s="549"/>
    </row>
    <row r="71" spans="2:9" ht="16.5">
      <c r="B71" s="584" t="s">
        <v>2598</v>
      </c>
      <c r="C71" s="585">
        <v>0</v>
      </c>
      <c r="D71" s="585">
        <v>0</v>
      </c>
      <c r="E71" s="585">
        <f t="shared" si="11"/>
        <v>0</v>
      </c>
      <c r="F71" s="585">
        <v>0</v>
      </c>
      <c r="G71" s="585">
        <v>0</v>
      </c>
      <c r="H71" s="583">
        <f t="shared" si="12"/>
        <v>0</v>
      </c>
      <c r="I71" s="549"/>
    </row>
    <row r="72" spans="2:9" ht="16.5">
      <c r="B72" s="584"/>
      <c r="C72" s="585"/>
      <c r="D72" s="585"/>
      <c r="E72" s="585"/>
      <c r="F72" s="585"/>
      <c r="G72" s="585"/>
      <c r="H72" s="585"/>
      <c r="I72" s="549"/>
    </row>
    <row r="73" spans="2:9" ht="16.5">
      <c r="B73" s="582" t="s">
        <v>2325</v>
      </c>
      <c r="C73" s="583">
        <f>SUM(C74:C76)</f>
        <v>0</v>
      </c>
      <c r="D73" s="583">
        <f>SUM(D74:D76)</f>
        <v>0</v>
      </c>
      <c r="E73" s="583">
        <f>C73+D73</f>
        <v>0</v>
      </c>
      <c r="F73" s="583">
        <f>SUM(F74:F76)</f>
        <v>0</v>
      </c>
      <c r="G73" s="583">
        <f>SUM(G74:G76)</f>
        <v>0</v>
      </c>
      <c r="H73" s="583">
        <f>E73-F73</f>
        <v>0</v>
      </c>
      <c r="I73" s="549"/>
    </row>
    <row r="74" spans="2:9" ht="16.5">
      <c r="B74" s="584" t="s">
        <v>2326</v>
      </c>
      <c r="C74" s="585">
        <v>0</v>
      </c>
      <c r="D74" s="585">
        <v>0</v>
      </c>
      <c r="E74" s="585">
        <f t="shared" ref="E74:E76" si="13">C74+D74</f>
        <v>0</v>
      </c>
      <c r="F74" s="585">
        <v>0</v>
      </c>
      <c r="G74" s="585">
        <v>0</v>
      </c>
      <c r="H74" s="583">
        <f t="shared" ref="H74:H76" si="14">E74-F74</f>
        <v>0</v>
      </c>
      <c r="I74" s="549"/>
    </row>
    <row r="75" spans="2:9" ht="16.5">
      <c r="B75" s="584" t="s">
        <v>2327</v>
      </c>
      <c r="C75" s="585">
        <v>0</v>
      </c>
      <c r="D75" s="585">
        <v>0</v>
      </c>
      <c r="E75" s="585">
        <f t="shared" si="13"/>
        <v>0</v>
      </c>
      <c r="F75" s="585">
        <v>0</v>
      </c>
      <c r="G75" s="585">
        <v>0</v>
      </c>
      <c r="H75" s="583">
        <f t="shared" si="14"/>
        <v>0</v>
      </c>
      <c r="I75" s="549"/>
    </row>
    <row r="76" spans="2:9" ht="16.5">
      <c r="B76" s="584" t="s">
        <v>553</v>
      </c>
      <c r="C76" s="585">
        <v>0</v>
      </c>
      <c r="D76" s="585">
        <v>0</v>
      </c>
      <c r="E76" s="585">
        <f t="shared" si="13"/>
        <v>0</v>
      </c>
      <c r="F76" s="585">
        <v>0</v>
      </c>
      <c r="G76" s="585">
        <v>0</v>
      </c>
      <c r="H76" s="583">
        <f t="shared" si="14"/>
        <v>0</v>
      </c>
      <c r="I76" s="549"/>
    </row>
    <row r="77" spans="2:9" ht="16.5">
      <c r="B77" s="586"/>
      <c r="C77" s="585"/>
      <c r="D77" s="585"/>
      <c r="E77" s="585"/>
      <c r="F77" s="585"/>
      <c r="G77" s="585"/>
      <c r="H77" s="585"/>
      <c r="I77" s="549"/>
    </row>
    <row r="78" spans="2:9" ht="16.5">
      <c r="B78" s="582" t="s">
        <v>9868</v>
      </c>
      <c r="C78" s="583">
        <f>SUM(C79:C85)</f>
        <v>0</v>
      </c>
      <c r="D78" s="583">
        <f>SUM(D79:D85)</f>
        <v>0</v>
      </c>
      <c r="E78" s="583">
        <f>C78+D78</f>
        <v>0</v>
      </c>
      <c r="F78" s="583">
        <f>SUM(F79:F85)</f>
        <v>0</v>
      </c>
      <c r="G78" s="583">
        <f>SUM(G79:G85)</f>
        <v>0</v>
      </c>
      <c r="H78" s="583">
        <f>E78-F78</f>
        <v>0</v>
      </c>
      <c r="I78" s="549"/>
    </row>
    <row r="79" spans="2:9" ht="16.5">
      <c r="B79" s="584" t="s">
        <v>2599</v>
      </c>
      <c r="C79" s="585">
        <v>0</v>
      </c>
      <c r="D79" s="585">
        <v>0</v>
      </c>
      <c r="E79" s="585">
        <f t="shared" ref="E79:E85" si="15">C79+D79</f>
        <v>0</v>
      </c>
      <c r="F79" s="585">
        <v>0</v>
      </c>
      <c r="G79" s="585">
        <v>0</v>
      </c>
      <c r="H79" s="583">
        <f t="shared" ref="H79:H85" si="16">E79-F79</f>
        <v>0</v>
      </c>
      <c r="I79" s="549"/>
    </row>
    <row r="80" spans="2:9" ht="16.5">
      <c r="B80" s="584" t="s">
        <v>2329</v>
      </c>
      <c r="C80" s="585">
        <v>0</v>
      </c>
      <c r="D80" s="585">
        <v>0</v>
      </c>
      <c r="E80" s="585">
        <f t="shared" si="15"/>
        <v>0</v>
      </c>
      <c r="F80" s="585">
        <v>0</v>
      </c>
      <c r="G80" s="585">
        <v>0</v>
      </c>
      <c r="H80" s="583">
        <f t="shared" si="16"/>
        <v>0</v>
      </c>
      <c r="I80" s="549"/>
    </row>
    <row r="81" spans="2:9" ht="16.5">
      <c r="B81" s="584" t="s">
        <v>2330</v>
      </c>
      <c r="C81" s="585">
        <v>0</v>
      </c>
      <c r="D81" s="585">
        <v>0</v>
      </c>
      <c r="E81" s="585">
        <f t="shared" si="15"/>
        <v>0</v>
      </c>
      <c r="F81" s="585">
        <v>0</v>
      </c>
      <c r="G81" s="585">
        <v>0</v>
      </c>
      <c r="H81" s="583">
        <f t="shared" si="16"/>
        <v>0</v>
      </c>
      <c r="I81" s="549"/>
    </row>
    <row r="82" spans="2:9" ht="16.5">
      <c r="B82" s="584" t="s">
        <v>2331</v>
      </c>
      <c r="C82" s="585">
        <v>0</v>
      </c>
      <c r="D82" s="585">
        <v>0</v>
      </c>
      <c r="E82" s="585">
        <f t="shared" si="15"/>
        <v>0</v>
      </c>
      <c r="F82" s="585">
        <v>0</v>
      </c>
      <c r="G82" s="585">
        <v>0</v>
      </c>
      <c r="H82" s="583">
        <f t="shared" si="16"/>
        <v>0</v>
      </c>
      <c r="I82" s="549"/>
    </row>
    <row r="83" spans="2:9" ht="16.5">
      <c r="B83" s="584" t="s">
        <v>2332</v>
      </c>
      <c r="C83" s="585">
        <v>0</v>
      </c>
      <c r="D83" s="585">
        <v>0</v>
      </c>
      <c r="E83" s="585">
        <f t="shared" si="15"/>
        <v>0</v>
      </c>
      <c r="F83" s="585">
        <v>0</v>
      </c>
      <c r="G83" s="585">
        <v>0</v>
      </c>
      <c r="H83" s="583">
        <f t="shared" si="16"/>
        <v>0</v>
      </c>
      <c r="I83" s="549"/>
    </row>
    <row r="84" spans="2:9" ht="16.5">
      <c r="B84" s="584" t="s">
        <v>2333</v>
      </c>
      <c r="C84" s="585">
        <v>0</v>
      </c>
      <c r="D84" s="585">
        <v>0</v>
      </c>
      <c r="E84" s="585">
        <f t="shared" si="15"/>
        <v>0</v>
      </c>
      <c r="F84" s="585">
        <v>0</v>
      </c>
      <c r="G84" s="585">
        <v>0</v>
      </c>
      <c r="H84" s="583">
        <f t="shared" si="16"/>
        <v>0</v>
      </c>
      <c r="I84" s="549"/>
    </row>
    <row r="85" spans="2:9" ht="16.5">
      <c r="B85" s="584" t="s">
        <v>2600</v>
      </c>
      <c r="C85" s="585">
        <v>0</v>
      </c>
      <c r="D85" s="585">
        <v>0</v>
      </c>
      <c r="E85" s="585">
        <f t="shared" si="15"/>
        <v>0</v>
      </c>
      <c r="F85" s="585">
        <v>0</v>
      </c>
      <c r="G85" s="585">
        <v>0</v>
      </c>
      <c r="H85" s="583">
        <f t="shared" si="16"/>
        <v>0</v>
      </c>
      <c r="I85" s="549"/>
    </row>
    <row r="86" spans="2:9" ht="16.5">
      <c r="B86" s="586"/>
      <c r="C86" s="587"/>
      <c r="D86" s="587"/>
      <c r="E86" s="587"/>
      <c r="F86" s="587"/>
      <c r="G86" s="587"/>
      <c r="H86" s="587"/>
      <c r="I86" s="549"/>
    </row>
    <row r="87" spans="2:9" ht="15.75" customHeight="1">
      <c r="B87" s="568" t="s">
        <v>9869</v>
      </c>
      <c r="C87" s="574">
        <f t="shared" ref="C87:H87" si="17">SUM(C48+C38+C27+C16+C7+C59+C64+C73+C78)</f>
        <v>1467492940.3083224</v>
      </c>
      <c r="D87" s="574">
        <f t="shared" si="17"/>
        <v>24950177.510000035</v>
      </c>
      <c r="E87" s="574">
        <f t="shared" si="17"/>
        <v>1492443117.8183222</v>
      </c>
      <c r="F87" s="574">
        <f t="shared" si="17"/>
        <v>1485597829.7200003</v>
      </c>
      <c r="G87" s="574">
        <f t="shared" si="17"/>
        <v>1485597829.7200003</v>
      </c>
      <c r="H87" s="574">
        <f t="shared" si="17"/>
        <v>6845288.0991222262</v>
      </c>
      <c r="I87" s="549"/>
    </row>
    <row r="88" spans="2:9" ht="15.75" customHeight="1">
      <c r="B88" s="843" t="s">
        <v>2453</v>
      </c>
      <c r="C88" s="828"/>
      <c r="D88" s="828"/>
      <c r="E88" s="828"/>
      <c r="F88" s="828"/>
      <c r="G88" s="828"/>
      <c r="H88" s="828"/>
      <c r="I88" s="549"/>
    </row>
    <row r="89" spans="2:9" ht="15.75" customHeight="1">
      <c r="C89" s="549"/>
      <c r="D89" s="549"/>
      <c r="E89" s="549"/>
      <c r="F89" s="549"/>
      <c r="G89" s="549"/>
      <c r="H89" s="588"/>
      <c r="I89" s="549"/>
    </row>
    <row r="90" spans="2:9" ht="15.75" customHeight="1">
      <c r="C90" s="549"/>
      <c r="D90" s="578"/>
      <c r="E90" s="549"/>
      <c r="F90" s="549"/>
      <c r="G90" s="549"/>
      <c r="H90" s="549"/>
      <c r="I90" s="549"/>
    </row>
    <row r="91" spans="2:9" ht="15.75" customHeight="1">
      <c r="C91" s="549"/>
      <c r="D91" s="549"/>
      <c r="E91" s="549"/>
      <c r="F91" s="549"/>
      <c r="G91" s="549"/>
      <c r="H91" s="549"/>
      <c r="I91" s="549"/>
    </row>
    <row r="92" spans="2:9" ht="15.75" customHeight="1">
      <c r="C92" s="549"/>
      <c r="D92" s="549"/>
      <c r="E92" s="549"/>
      <c r="F92" s="549"/>
      <c r="G92" s="549"/>
      <c r="H92" s="549"/>
      <c r="I92" s="549"/>
    </row>
    <row r="93" spans="2:9" ht="15.75" customHeight="1">
      <c r="C93" s="549"/>
      <c r="D93" s="549"/>
      <c r="E93" s="549"/>
      <c r="F93" s="549"/>
      <c r="G93" s="549"/>
      <c r="H93" s="549"/>
    </row>
    <row r="94" spans="2:9" ht="15.75" customHeight="1">
      <c r="C94" s="549"/>
      <c r="D94" s="549"/>
      <c r="E94" s="549"/>
      <c r="F94" s="549"/>
      <c r="G94" s="549"/>
      <c r="H94" s="549"/>
    </row>
    <row r="95" spans="2:9" ht="15.75" customHeight="1">
      <c r="C95" s="589"/>
      <c r="D95" s="589"/>
      <c r="E95" s="589"/>
      <c r="F95" s="589"/>
      <c r="G95" s="589"/>
      <c r="H95" s="589"/>
    </row>
    <row r="96" spans="2:9" ht="15.75" customHeight="1">
      <c r="C96" s="589"/>
      <c r="D96" s="589"/>
      <c r="E96" s="589"/>
      <c r="F96" s="589"/>
      <c r="G96" s="589"/>
      <c r="H96" s="589"/>
    </row>
    <row r="97" spans="3:8" ht="15.75" customHeight="1">
      <c r="C97" s="589"/>
      <c r="D97" s="589"/>
      <c r="E97" s="589"/>
      <c r="F97" s="589"/>
      <c r="G97" s="589"/>
      <c r="H97" s="589"/>
    </row>
    <row r="98" spans="3:8" ht="15.75" customHeight="1">
      <c r="C98" s="589"/>
      <c r="D98" s="589"/>
      <c r="E98" s="589"/>
      <c r="F98" s="589"/>
      <c r="G98" s="589"/>
      <c r="H98" s="589"/>
    </row>
    <row r="99" spans="3:8" ht="15.75" customHeight="1">
      <c r="C99" s="589"/>
      <c r="D99" s="589"/>
      <c r="E99" s="589"/>
      <c r="F99" s="589"/>
      <c r="G99" s="589"/>
      <c r="H99" s="589"/>
    </row>
    <row r="100" spans="3:8" ht="15.75" customHeight="1">
      <c r="C100" s="589"/>
      <c r="D100" s="589"/>
      <c r="E100" s="589"/>
      <c r="F100" s="589"/>
      <c r="G100" s="589"/>
      <c r="H100" s="589"/>
    </row>
    <row r="101" spans="3:8" ht="15.75" customHeight="1">
      <c r="C101" s="589"/>
      <c r="D101" s="589"/>
      <c r="E101" s="589"/>
      <c r="F101" s="589"/>
      <c r="G101" s="589"/>
      <c r="H101" s="589"/>
    </row>
    <row r="102" spans="3:8" ht="15.75" customHeight="1">
      <c r="C102" s="589"/>
      <c r="D102" s="589"/>
      <c r="E102" s="589"/>
      <c r="F102" s="589"/>
      <c r="G102" s="589"/>
      <c r="H102" s="589"/>
    </row>
    <row r="103" spans="3:8" ht="15.75" customHeight="1">
      <c r="C103" s="589"/>
      <c r="D103" s="589"/>
      <c r="E103" s="589"/>
      <c r="F103" s="589"/>
      <c r="G103" s="589"/>
      <c r="H103" s="589"/>
    </row>
    <row r="104" spans="3:8" ht="15.75" customHeight="1">
      <c r="C104" s="589"/>
      <c r="D104" s="589"/>
      <c r="E104" s="589"/>
      <c r="F104" s="589"/>
      <c r="G104" s="589"/>
      <c r="H104" s="589"/>
    </row>
    <row r="105" spans="3:8" ht="15.75" customHeight="1">
      <c r="C105" s="589"/>
      <c r="D105" s="589"/>
      <c r="E105" s="589"/>
      <c r="F105" s="589"/>
      <c r="G105" s="589"/>
      <c r="H105" s="589"/>
    </row>
    <row r="106" spans="3:8" ht="15.75" customHeight="1">
      <c r="C106" s="589"/>
      <c r="D106" s="589"/>
      <c r="E106" s="589"/>
      <c r="F106" s="589"/>
      <c r="G106" s="589"/>
      <c r="H106" s="589"/>
    </row>
  </sheetData>
  <mergeCells count="6">
    <mergeCell ref="B88:H88"/>
    <mergeCell ref="B2:H2"/>
    <mergeCell ref="B3:H3"/>
    <mergeCell ref="B4:B6"/>
    <mergeCell ref="C4:G4"/>
    <mergeCell ref="H4:H5"/>
  </mergeCells>
  <printOptions horizontalCentered="1" verticalCentered="1"/>
  <pageMargins left="0.39370078740157483" right="0.39370078740157483" top="0.19685039370078741" bottom="0.19685039370078741" header="0" footer="0"/>
  <pageSetup scale="59" fitToHeight="0" orientation="portrait" r:id="rId1"/>
  <headerFooter>
    <oddFooter>&amp;R&amp;P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8388-7DA8-4CEC-A70B-BF04330C9C6F}">
  <sheetPr>
    <pageSetUpPr fitToPage="1"/>
  </sheetPr>
  <dimension ref="B2:H88"/>
  <sheetViews>
    <sheetView showGridLines="0" zoomScale="90" zoomScaleNormal="90" zoomScaleSheetLayoutView="100" workbookViewId="0"/>
  </sheetViews>
  <sheetFormatPr baseColWidth="10" defaultColWidth="14.42578125" defaultRowHeight="15" customHeight="1"/>
  <cols>
    <col min="1" max="1" width="2.7109375" style="591" customWidth="1"/>
    <col min="2" max="2" width="45.7109375" style="591" customWidth="1"/>
    <col min="3" max="3" width="15.140625" style="591" customWidth="1"/>
    <col min="4" max="4" width="14.42578125" style="591" customWidth="1"/>
    <col min="5" max="5" width="15.140625" style="591" customWidth="1"/>
    <col min="6" max="6" width="13.7109375" style="591" customWidth="1"/>
    <col min="7" max="7" width="15.42578125" style="591" customWidth="1"/>
    <col min="8" max="8" width="14.42578125" style="591" customWidth="1"/>
    <col min="9" max="11" width="10.7109375" style="591" customWidth="1"/>
    <col min="12" max="16384" width="14.42578125" style="591"/>
  </cols>
  <sheetData>
    <row r="2" spans="2:8" s="535" customFormat="1" ht="79.900000000000006" customHeight="1">
      <c r="B2" s="845" t="s">
        <v>9870</v>
      </c>
      <c r="C2" s="846"/>
      <c r="D2" s="846"/>
      <c r="E2" s="846"/>
      <c r="F2" s="846"/>
      <c r="G2" s="846"/>
      <c r="H2" s="846"/>
    </row>
    <row r="3" spans="2:8" ht="7.15" customHeight="1">
      <c r="B3" s="590"/>
      <c r="C3" s="590"/>
      <c r="D3" s="590"/>
      <c r="E3" s="590"/>
      <c r="F3" s="590"/>
      <c r="G3" s="590"/>
      <c r="H3" s="590"/>
    </row>
    <row r="4" spans="2:8">
      <c r="B4" s="852" t="s">
        <v>2291</v>
      </c>
      <c r="C4" s="853" t="s">
        <v>2543</v>
      </c>
      <c r="D4" s="854"/>
      <c r="E4" s="854"/>
      <c r="F4" s="854"/>
      <c r="G4" s="854"/>
      <c r="H4" s="853" t="s">
        <v>2555</v>
      </c>
    </row>
    <row r="5" spans="2:8" ht="36" customHeight="1">
      <c r="B5" s="852"/>
      <c r="C5" s="592" t="s">
        <v>2544</v>
      </c>
      <c r="D5" s="592" t="s">
        <v>2545</v>
      </c>
      <c r="E5" s="592" t="s">
        <v>2524</v>
      </c>
      <c r="F5" s="592" t="s">
        <v>2525</v>
      </c>
      <c r="G5" s="592" t="s">
        <v>2546</v>
      </c>
      <c r="H5" s="854"/>
    </row>
    <row r="6" spans="2:8">
      <c r="B6" s="852"/>
      <c r="C6" s="593">
        <v>1</v>
      </c>
      <c r="D6" s="593">
        <v>2</v>
      </c>
      <c r="E6" s="592" t="s">
        <v>2547</v>
      </c>
      <c r="F6" s="594">
        <v>4</v>
      </c>
      <c r="G6" s="594">
        <v>5</v>
      </c>
      <c r="H6" s="592" t="s">
        <v>2548</v>
      </c>
    </row>
    <row r="7" spans="2:8">
      <c r="B7" s="595"/>
      <c r="C7" s="596"/>
      <c r="D7" s="596"/>
      <c r="E7" s="596"/>
      <c r="F7" s="596"/>
      <c r="G7" s="596"/>
      <c r="H7" s="596"/>
    </row>
    <row r="8" spans="2:8" ht="14.45" customHeight="1">
      <c r="B8" s="597" t="s">
        <v>2601</v>
      </c>
      <c r="C8" s="598">
        <f>SUM(C9:C16)</f>
        <v>1467492940.3083224</v>
      </c>
      <c r="D8" s="598">
        <f>SUM(D9:D16)</f>
        <v>24950177.510000002</v>
      </c>
      <c r="E8" s="598">
        <f>C8+D8</f>
        <v>1492443117.8183224</v>
      </c>
      <c r="F8" s="598">
        <f>SUM(F9:F16)</f>
        <v>1485597829.7200003</v>
      </c>
      <c r="G8" s="598">
        <f>SUM(G9:G16)</f>
        <v>1485597829.7200003</v>
      </c>
      <c r="H8" s="598">
        <f>E8-G8</f>
        <v>6845288.0983221531</v>
      </c>
    </row>
    <row r="9" spans="2:8">
      <c r="B9" s="599" t="s">
        <v>2602</v>
      </c>
      <c r="C9" s="600">
        <v>0</v>
      </c>
      <c r="D9" s="600">
        <v>0</v>
      </c>
      <c r="E9" s="566">
        <v>0</v>
      </c>
      <c r="F9" s="600">
        <v>0</v>
      </c>
      <c r="G9" s="600">
        <v>0</v>
      </c>
      <c r="H9" s="600">
        <v>0</v>
      </c>
    </row>
    <row r="10" spans="2:8">
      <c r="B10" s="599" t="s">
        <v>2603</v>
      </c>
      <c r="C10" s="600">
        <v>0</v>
      </c>
      <c r="D10" s="600">
        <v>0</v>
      </c>
      <c r="E10" s="600">
        <v>0</v>
      </c>
      <c r="F10" s="600">
        <v>0</v>
      </c>
      <c r="G10" s="600">
        <v>0</v>
      </c>
      <c r="H10" s="600">
        <v>0</v>
      </c>
    </row>
    <row r="11" spans="2:8">
      <c r="B11" s="599" t="s">
        <v>2604</v>
      </c>
      <c r="C11" s="566">
        <v>1467492940.3083224</v>
      </c>
      <c r="D11" s="566">
        <v>24950177.510000002</v>
      </c>
      <c r="E11" s="600">
        <f>C11+D11</f>
        <v>1492443117.8183224</v>
      </c>
      <c r="F11" s="600">
        <v>1485597829.7200003</v>
      </c>
      <c r="G11" s="600">
        <v>1485597829.7200003</v>
      </c>
      <c r="H11" s="598">
        <f>E11-G11</f>
        <v>6845288.0983221531</v>
      </c>
    </row>
    <row r="12" spans="2:8">
      <c r="B12" s="599" t="s">
        <v>2605</v>
      </c>
      <c r="C12" s="600">
        <v>0</v>
      </c>
      <c r="D12" s="600">
        <v>0</v>
      </c>
      <c r="E12" s="600">
        <v>0</v>
      </c>
      <c r="F12" s="600">
        <v>0</v>
      </c>
      <c r="G12" s="600">
        <v>0</v>
      </c>
      <c r="H12" s="600">
        <v>0</v>
      </c>
    </row>
    <row r="13" spans="2:8">
      <c r="B13" s="599" t="s">
        <v>2606</v>
      </c>
      <c r="C13" s="596">
        <v>0</v>
      </c>
      <c r="D13" s="596">
        <v>0</v>
      </c>
      <c r="E13" s="596">
        <v>0</v>
      </c>
      <c r="F13" s="596">
        <v>0</v>
      </c>
      <c r="G13" s="596">
        <v>0</v>
      </c>
      <c r="H13" s="596">
        <v>0</v>
      </c>
    </row>
    <row r="14" spans="2:8">
      <c r="B14" s="599" t="s">
        <v>2607</v>
      </c>
      <c r="C14" s="596">
        <v>0</v>
      </c>
      <c r="D14" s="596">
        <v>0</v>
      </c>
      <c r="E14" s="596">
        <v>0</v>
      </c>
      <c r="F14" s="596">
        <v>0</v>
      </c>
      <c r="G14" s="596">
        <v>0</v>
      </c>
      <c r="H14" s="596">
        <v>0</v>
      </c>
    </row>
    <row r="15" spans="2:8">
      <c r="B15" s="599" t="s">
        <v>2608</v>
      </c>
      <c r="C15" s="596">
        <v>0</v>
      </c>
      <c r="D15" s="596">
        <v>0</v>
      </c>
      <c r="E15" s="596">
        <v>0</v>
      </c>
      <c r="F15" s="596">
        <v>0</v>
      </c>
      <c r="G15" s="596">
        <v>0</v>
      </c>
      <c r="H15" s="596">
        <v>0</v>
      </c>
    </row>
    <row r="16" spans="2:8">
      <c r="B16" s="599" t="s">
        <v>2579</v>
      </c>
      <c r="C16" s="596">
        <v>0</v>
      </c>
      <c r="D16" s="596">
        <v>0</v>
      </c>
      <c r="E16" s="596">
        <v>0</v>
      </c>
      <c r="F16" s="596">
        <v>0</v>
      </c>
      <c r="G16" s="596">
        <v>0</v>
      </c>
      <c r="H16" s="596">
        <v>0</v>
      </c>
    </row>
    <row r="17" spans="2:8">
      <c r="B17" s="597"/>
      <c r="C17" s="598"/>
      <c r="D17" s="598"/>
      <c r="E17" s="598"/>
      <c r="F17" s="598"/>
      <c r="G17" s="598"/>
      <c r="H17" s="598"/>
    </row>
    <row r="18" spans="2:8">
      <c r="B18" s="597" t="s">
        <v>9871</v>
      </c>
      <c r="C18" s="598">
        <f>SUM(C19:C26)</f>
        <v>0</v>
      </c>
      <c r="D18" s="598">
        <f>SUM(D19:D26)</f>
        <v>0</v>
      </c>
      <c r="E18" s="598">
        <f>C18+D18</f>
        <v>0</v>
      </c>
      <c r="F18" s="598">
        <f>SUM(F19:F26)</f>
        <v>0</v>
      </c>
      <c r="G18" s="598">
        <f>SUM(G19:G26)</f>
        <v>0</v>
      </c>
      <c r="H18" s="598">
        <f>E18-G18</f>
        <v>0</v>
      </c>
    </row>
    <row r="19" spans="2:8">
      <c r="B19" s="599" t="s">
        <v>2609</v>
      </c>
      <c r="C19" s="601">
        <v>0</v>
      </c>
      <c r="D19" s="601">
        <v>0</v>
      </c>
      <c r="E19" s="601">
        <v>0</v>
      </c>
      <c r="F19" s="601">
        <v>0</v>
      </c>
      <c r="G19" s="601">
        <v>0</v>
      </c>
      <c r="H19" s="602">
        <v>0</v>
      </c>
    </row>
    <row r="20" spans="2:8">
      <c r="B20" s="599" t="s">
        <v>2610</v>
      </c>
      <c r="C20" s="601">
        <v>0</v>
      </c>
      <c r="D20" s="601">
        <v>0</v>
      </c>
      <c r="E20" s="601">
        <v>0</v>
      </c>
      <c r="F20" s="601">
        <v>0</v>
      </c>
      <c r="G20" s="601">
        <v>0</v>
      </c>
      <c r="H20" s="602">
        <v>0</v>
      </c>
    </row>
    <row r="21" spans="2:8">
      <c r="B21" s="599" t="s">
        <v>2611</v>
      </c>
      <c r="C21" s="603">
        <v>0</v>
      </c>
      <c r="D21" s="603">
        <v>0</v>
      </c>
      <c r="E21" s="603">
        <v>0</v>
      </c>
      <c r="F21" s="603">
        <v>0</v>
      </c>
      <c r="G21" s="603">
        <v>0</v>
      </c>
      <c r="H21" s="598">
        <v>0</v>
      </c>
    </row>
    <row r="22" spans="2:8" ht="24">
      <c r="B22" s="599" t="s">
        <v>2612</v>
      </c>
      <c r="C22" s="603">
        <v>0</v>
      </c>
      <c r="D22" s="603">
        <v>0</v>
      </c>
      <c r="E22" s="603">
        <v>0</v>
      </c>
      <c r="F22" s="603">
        <v>0</v>
      </c>
      <c r="G22" s="603">
        <v>0</v>
      </c>
      <c r="H22" s="598">
        <v>0</v>
      </c>
    </row>
    <row r="23" spans="2:8">
      <c r="B23" s="599" t="s">
        <v>2613</v>
      </c>
      <c r="C23" s="603"/>
      <c r="D23" s="603"/>
      <c r="E23" s="603"/>
      <c r="F23" s="603"/>
      <c r="G23" s="603"/>
      <c r="H23" s="600"/>
    </row>
    <row r="24" spans="2:8">
      <c r="B24" s="599" t="s">
        <v>2614</v>
      </c>
      <c r="C24" s="601">
        <v>0</v>
      </c>
      <c r="D24" s="601">
        <v>0</v>
      </c>
      <c r="E24" s="601">
        <v>0</v>
      </c>
      <c r="F24" s="601">
        <v>0</v>
      </c>
      <c r="G24" s="601">
        <v>0</v>
      </c>
      <c r="H24" s="602">
        <v>0</v>
      </c>
    </row>
    <row r="25" spans="2:8">
      <c r="B25" s="599" t="s">
        <v>2615</v>
      </c>
      <c r="C25" s="601">
        <v>0</v>
      </c>
      <c r="D25" s="601">
        <v>0</v>
      </c>
      <c r="E25" s="601">
        <v>0</v>
      </c>
      <c r="F25" s="601">
        <v>0</v>
      </c>
      <c r="G25" s="601">
        <v>0</v>
      </c>
      <c r="H25" s="602">
        <v>0</v>
      </c>
    </row>
    <row r="26" spans="2:8">
      <c r="B26" s="595"/>
      <c r="C26" s="601"/>
      <c r="D26" s="601"/>
      <c r="E26" s="601"/>
      <c r="F26" s="601"/>
      <c r="G26" s="601"/>
      <c r="H26" s="602"/>
    </row>
    <row r="27" spans="2:8" ht="15.75" customHeight="1">
      <c r="B27" s="597" t="s">
        <v>9872</v>
      </c>
      <c r="C27" s="598">
        <f>SUM(C28:C35)</f>
        <v>0</v>
      </c>
      <c r="D27" s="598">
        <f>SUM(D28:D35)</f>
        <v>0</v>
      </c>
      <c r="E27" s="598">
        <f>C27+D27</f>
        <v>0</v>
      </c>
      <c r="F27" s="598">
        <f>SUM(F28:F35)</f>
        <v>0</v>
      </c>
      <c r="G27" s="598">
        <f>SUM(G28:G35)</f>
        <v>0</v>
      </c>
      <c r="H27" s="598">
        <f>E27-G27</f>
        <v>0</v>
      </c>
    </row>
    <row r="28" spans="2:8" ht="24">
      <c r="B28" s="599" t="s">
        <v>2616</v>
      </c>
      <c r="C28" s="601">
        <v>0</v>
      </c>
      <c r="D28" s="601">
        <v>0</v>
      </c>
      <c r="E28" s="601"/>
      <c r="F28" s="601">
        <v>0</v>
      </c>
      <c r="G28" s="601">
        <v>0</v>
      </c>
      <c r="H28" s="604">
        <v>0</v>
      </c>
    </row>
    <row r="29" spans="2:8" ht="15.75" customHeight="1">
      <c r="B29" s="599" t="s">
        <v>2617</v>
      </c>
      <c r="C29" s="601">
        <v>0</v>
      </c>
      <c r="D29" s="601">
        <v>0</v>
      </c>
      <c r="E29" s="601">
        <v>0</v>
      </c>
      <c r="F29" s="601">
        <v>0</v>
      </c>
      <c r="G29" s="601">
        <v>0</v>
      </c>
      <c r="H29" s="604">
        <v>0</v>
      </c>
    </row>
    <row r="30" spans="2:8" ht="15.75" customHeight="1">
      <c r="B30" s="599" t="s">
        <v>2618</v>
      </c>
      <c r="C30" s="601">
        <v>0</v>
      </c>
      <c r="D30" s="601">
        <v>0</v>
      </c>
      <c r="E30" s="601">
        <v>0</v>
      </c>
      <c r="F30" s="601">
        <v>0</v>
      </c>
      <c r="G30" s="601">
        <v>0</v>
      </c>
      <c r="H30" s="604">
        <v>0</v>
      </c>
    </row>
    <row r="31" spans="2:8" ht="15.75" customHeight="1">
      <c r="B31" s="599" t="s">
        <v>2619</v>
      </c>
      <c r="C31" s="601">
        <v>0</v>
      </c>
      <c r="D31" s="601">
        <v>0</v>
      </c>
      <c r="E31" s="601">
        <v>0</v>
      </c>
      <c r="F31" s="601">
        <v>0</v>
      </c>
      <c r="G31" s="601">
        <v>0</v>
      </c>
      <c r="H31" s="604">
        <v>0</v>
      </c>
    </row>
    <row r="32" spans="2:8" ht="15.75" customHeight="1">
      <c r="B32" s="599" t="s">
        <v>2620</v>
      </c>
      <c r="C32" s="601">
        <v>0</v>
      </c>
      <c r="D32" s="601">
        <v>0</v>
      </c>
      <c r="E32" s="601">
        <v>0</v>
      </c>
      <c r="F32" s="601">
        <v>0</v>
      </c>
      <c r="G32" s="601">
        <v>0</v>
      </c>
      <c r="H32" s="604">
        <v>0</v>
      </c>
    </row>
    <row r="33" spans="2:8" ht="15.75" customHeight="1">
      <c r="B33" s="599" t="s">
        <v>2621</v>
      </c>
      <c r="C33" s="601">
        <v>0</v>
      </c>
      <c r="D33" s="601">
        <v>0</v>
      </c>
      <c r="E33" s="601">
        <v>0</v>
      </c>
      <c r="F33" s="601">
        <v>0</v>
      </c>
      <c r="G33" s="601">
        <v>0</v>
      </c>
      <c r="H33" s="604">
        <v>0</v>
      </c>
    </row>
    <row r="34" spans="2:8" ht="15.75" customHeight="1">
      <c r="B34" s="599" t="s">
        <v>2622</v>
      </c>
      <c r="C34" s="601">
        <v>0</v>
      </c>
      <c r="D34" s="601">
        <v>0</v>
      </c>
      <c r="E34" s="601">
        <v>0</v>
      </c>
      <c r="F34" s="601">
        <v>0</v>
      </c>
      <c r="G34" s="601">
        <v>0</v>
      </c>
      <c r="H34" s="604">
        <v>0</v>
      </c>
    </row>
    <row r="35" spans="2:8" ht="15.75" customHeight="1">
      <c r="B35" s="599" t="s">
        <v>2623</v>
      </c>
      <c r="C35" s="601">
        <v>0</v>
      </c>
      <c r="D35" s="601">
        <v>0</v>
      </c>
      <c r="E35" s="601">
        <v>0</v>
      </c>
      <c r="F35" s="601">
        <v>0</v>
      </c>
      <c r="G35" s="601">
        <v>0</v>
      </c>
      <c r="H35" s="604">
        <v>0</v>
      </c>
    </row>
    <row r="36" spans="2:8" ht="15.75" customHeight="1">
      <c r="B36" s="599" t="s">
        <v>2624</v>
      </c>
      <c r="C36" s="601">
        <v>0</v>
      </c>
      <c r="D36" s="601">
        <v>0</v>
      </c>
      <c r="E36" s="601">
        <v>0</v>
      </c>
      <c r="F36" s="601">
        <v>0</v>
      </c>
      <c r="G36" s="601">
        <v>0</v>
      </c>
      <c r="H36" s="604">
        <v>0</v>
      </c>
    </row>
    <row r="37" spans="2:8" ht="15.75" customHeight="1">
      <c r="B37" s="595"/>
      <c r="C37" s="601"/>
      <c r="D37" s="601"/>
      <c r="E37" s="601"/>
      <c r="F37" s="601"/>
      <c r="G37" s="601"/>
      <c r="H37" s="604"/>
    </row>
    <row r="38" spans="2:8" ht="15.75" customHeight="1">
      <c r="B38" s="597" t="s">
        <v>2625</v>
      </c>
      <c r="C38" s="604">
        <v>0</v>
      </c>
      <c r="D38" s="604">
        <v>0</v>
      </c>
      <c r="E38" s="604">
        <v>0</v>
      </c>
      <c r="F38" s="604">
        <v>0</v>
      </c>
      <c r="G38" s="604">
        <v>0</v>
      </c>
      <c r="H38" s="604">
        <v>0</v>
      </c>
    </row>
    <row r="39" spans="2:8" ht="24">
      <c r="B39" s="599" t="s">
        <v>2626</v>
      </c>
      <c r="C39" s="601">
        <v>0</v>
      </c>
      <c r="D39" s="601">
        <v>0</v>
      </c>
      <c r="E39" s="601">
        <v>0</v>
      </c>
      <c r="F39" s="601">
        <v>0</v>
      </c>
      <c r="G39" s="601">
        <v>0</v>
      </c>
      <c r="H39" s="604">
        <v>0</v>
      </c>
    </row>
    <row r="40" spans="2:8" ht="24">
      <c r="B40" s="599" t="s">
        <v>2627</v>
      </c>
      <c r="C40" s="601">
        <v>0</v>
      </c>
      <c r="D40" s="601">
        <v>0</v>
      </c>
      <c r="E40" s="601">
        <v>0</v>
      </c>
      <c r="F40" s="601">
        <v>0</v>
      </c>
      <c r="G40" s="601">
        <v>0</v>
      </c>
      <c r="H40" s="604">
        <v>0</v>
      </c>
    </row>
    <row r="41" spans="2:8" ht="15.75" customHeight="1">
      <c r="B41" s="599" t="s">
        <v>2628</v>
      </c>
      <c r="C41" s="601">
        <v>0</v>
      </c>
      <c r="D41" s="601">
        <v>0</v>
      </c>
      <c r="E41" s="601">
        <v>0</v>
      </c>
      <c r="F41" s="601">
        <v>0</v>
      </c>
      <c r="G41" s="601">
        <v>0</v>
      </c>
      <c r="H41" s="604">
        <v>0</v>
      </c>
    </row>
    <row r="42" spans="2:8" ht="15.75" customHeight="1">
      <c r="B42" s="599" t="s">
        <v>2629</v>
      </c>
      <c r="C42" s="601">
        <v>0</v>
      </c>
      <c r="D42" s="601">
        <v>0</v>
      </c>
      <c r="E42" s="601">
        <v>0</v>
      </c>
      <c r="F42" s="601">
        <v>0</v>
      </c>
      <c r="G42" s="601">
        <v>0</v>
      </c>
      <c r="H42" s="604">
        <v>0</v>
      </c>
    </row>
    <row r="43" spans="2:8" ht="15.75" customHeight="1">
      <c r="B43" s="595"/>
      <c r="C43" s="601"/>
      <c r="D43" s="601"/>
      <c r="E43" s="601"/>
      <c r="F43" s="601"/>
      <c r="G43" s="601"/>
      <c r="H43" s="601"/>
    </row>
    <row r="44" spans="2:8" ht="15.75" customHeight="1">
      <c r="B44" s="605" t="s">
        <v>9856</v>
      </c>
      <c r="C44" s="606">
        <f>C8+C18+C27+C38</f>
        <v>1467492940.3083224</v>
      </c>
      <c r="D44" s="606">
        <f t="shared" ref="D44:H44" si="0">D8+D18+D27+D38</f>
        <v>24950177.510000002</v>
      </c>
      <c r="E44" s="606">
        <f t="shared" si="0"/>
        <v>1492443117.8183224</v>
      </c>
      <c r="F44" s="606">
        <f t="shared" si="0"/>
        <v>1485597829.7200003</v>
      </c>
      <c r="G44" s="606">
        <f t="shared" si="0"/>
        <v>1485597829.7200003</v>
      </c>
      <c r="H44" s="606">
        <f t="shared" si="0"/>
        <v>6845288.0983221531</v>
      </c>
    </row>
    <row r="45" spans="2:8" ht="15.6" hidden="1" customHeight="1">
      <c r="B45" s="607"/>
      <c r="C45" s="608"/>
      <c r="D45" s="608"/>
      <c r="E45" s="608"/>
      <c r="F45" s="608"/>
      <c r="G45" s="608"/>
      <c r="H45" s="608"/>
    </row>
    <row r="46" spans="2:8" ht="16.5">
      <c r="B46" s="855" t="s">
        <v>2453</v>
      </c>
      <c r="C46" s="856"/>
      <c r="D46" s="856"/>
      <c r="E46" s="856"/>
      <c r="F46" s="856"/>
      <c r="G46" s="856"/>
      <c r="H46" s="609"/>
    </row>
    <row r="47" spans="2:8" ht="15.75" customHeight="1">
      <c r="C47" s="610"/>
      <c r="D47" s="610"/>
      <c r="E47" s="610"/>
      <c r="F47" s="610"/>
      <c r="G47" s="610"/>
      <c r="H47" s="610"/>
    </row>
    <row r="48" spans="2:8" ht="15.75" customHeight="1">
      <c r="C48" s="610"/>
      <c r="D48" s="610"/>
      <c r="E48" s="610"/>
      <c r="F48" s="610"/>
      <c r="G48" s="610"/>
      <c r="H48" s="610"/>
    </row>
    <row r="49" spans="3:8" ht="15.75" customHeight="1">
      <c r="C49" s="610"/>
      <c r="D49" s="610"/>
      <c r="E49" s="610"/>
      <c r="F49" s="610"/>
      <c r="G49" s="610"/>
      <c r="H49" s="610"/>
    </row>
    <row r="50" spans="3:8" ht="15.75" customHeight="1">
      <c r="C50" s="610"/>
      <c r="D50" s="610"/>
      <c r="E50" s="610"/>
      <c r="F50" s="610"/>
      <c r="G50" s="610"/>
      <c r="H50" s="610"/>
    </row>
    <row r="51" spans="3:8" ht="15.75" customHeight="1">
      <c r="C51" s="610"/>
      <c r="D51" s="610"/>
      <c r="E51" s="610"/>
      <c r="F51" s="610"/>
      <c r="G51" s="610"/>
      <c r="H51" s="610"/>
    </row>
    <row r="52" spans="3:8" ht="15.75" customHeight="1">
      <c r="C52" s="610"/>
      <c r="D52" s="610"/>
      <c r="E52" s="610"/>
      <c r="F52" s="610"/>
      <c r="G52" s="610"/>
      <c r="H52" s="610"/>
    </row>
    <row r="53" spans="3:8" ht="15.75" customHeight="1">
      <c r="C53" s="610"/>
      <c r="D53" s="610"/>
      <c r="E53" s="610"/>
      <c r="F53" s="610"/>
      <c r="G53" s="610"/>
      <c r="H53" s="610"/>
    </row>
    <row r="54" spans="3:8" ht="15.75" customHeight="1">
      <c r="C54" s="610"/>
      <c r="D54" s="610"/>
      <c r="E54" s="610"/>
      <c r="F54" s="610"/>
      <c r="G54" s="610"/>
      <c r="H54" s="610"/>
    </row>
    <row r="55" spans="3:8" ht="15.75" customHeight="1">
      <c r="C55" s="610"/>
      <c r="D55" s="610"/>
      <c r="E55" s="610"/>
      <c r="F55" s="610"/>
      <c r="G55" s="610"/>
      <c r="H55" s="610"/>
    </row>
    <row r="56" spans="3:8" ht="15.75" customHeight="1">
      <c r="C56" s="610"/>
      <c r="D56" s="610"/>
      <c r="E56" s="610"/>
      <c r="F56" s="610"/>
      <c r="G56" s="610"/>
      <c r="H56" s="610"/>
    </row>
    <row r="57" spans="3:8" ht="15.75" customHeight="1">
      <c r="C57" s="610"/>
      <c r="D57" s="610"/>
      <c r="E57" s="610"/>
      <c r="F57" s="610"/>
      <c r="G57" s="610"/>
      <c r="H57" s="610"/>
    </row>
    <row r="58" spans="3:8" ht="15.75" customHeight="1">
      <c r="C58" s="610"/>
      <c r="D58" s="610"/>
      <c r="E58" s="610"/>
      <c r="F58" s="610"/>
      <c r="G58" s="610"/>
      <c r="H58" s="610"/>
    </row>
    <row r="59" spans="3:8" ht="15.75" customHeight="1">
      <c r="C59" s="610"/>
      <c r="D59" s="610"/>
      <c r="E59" s="610"/>
      <c r="F59" s="610"/>
      <c r="G59" s="610"/>
      <c r="H59" s="610"/>
    </row>
    <row r="60" spans="3:8" ht="15.75" customHeight="1">
      <c r="C60" s="610"/>
      <c r="D60" s="610"/>
      <c r="E60" s="610"/>
      <c r="F60" s="610"/>
      <c r="G60" s="610"/>
      <c r="H60" s="610"/>
    </row>
    <row r="61" spans="3:8" ht="15.75" customHeight="1">
      <c r="C61" s="610"/>
      <c r="D61" s="610"/>
      <c r="E61" s="610"/>
      <c r="F61" s="610"/>
      <c r="G61" s="610"/>
      <c r="H61" s="610"/>
    </row>
    <row r="62" spans="3:8" ht="15.75" customHeight="1">
      <c r="C62" s="610"/>
      <c r="D62" s="610"/>
      <c r="E62" s="610"/>
      <c r="F62" s="610"/>
      <c r="G62" s="610"/>
      <c r="H62" s="610"/>
    </row>
    <row r="63" spans="3:8" ht="15.75" customHeight="1">
      <c r="C63" s="610"/>
      <c r="D63" s="610"/>
      <c r="E63" s="610"/>
      <c r="F63" s="610"/>
      <c r="G63" s="610"/>
      <c r="H63" s="610"/>
    </row>
    <row r="64" spans="3:8" ht="15.75" customHeight="1">
      <c r="C64" s="610"/>
      <c r="D64" s="610"/>
      <c r="E64" s="610"/>
      <c r="F64" s="610"/>
      <c r="G64" s="610"/>
      <c r="H64" s="610"/>
    </row>
    <row r="65" spans="3:8" ht="15.75" customHeight="1">
      <c r="C65" s="610"/>
      <c r="D65" s="610"/>
      <c r="E65" s="610"/>
      <c r="F65" s="610"/>
      <c r="G65" s="610"/>
      <c r="H65" s="610"/>
    </row>
    <row r="66" spans="3:8" ht="15.75" customHeight="1">
      <c r="C66" s="610"/>
      <c r="D66" s="610"/>
      <c r="E66" s="610"/>
      <c r="F66" s="610"/>
      <c r="G66" s="610"/>
      <c r="H66" s="610"/>
    </row>
    <row r="67" spans="3:8" ht="15.75" customHeight="1">
      <c r="C67" s="610"/>
      <c r="D67" s="610"/>
      <c r="E67" s="610"/>
      <c r="F67" s="610"/>
      <c r="G67" s="610"/>
      <c r="H67" s="610"/>
    </row>
    <row r="68" spans="3:8" ht="15.75" customHeight="1">
      <c r="C68" s="610"/>
      <c r="D68" s="610"/>
      <c r="E68" s="610"/>
      <c r="F68" s="610"/>
      <c r="G68" s="610"/>
      <c r="H68" s="610"/>
    </row>
    <row r="69" spans="3:8" ht="15.75" customHeight="1">
      <c r="C69" s="610"/>
      <c r="D69" s="610"/>
      <c r="E69" s="610"/>
      <c r="F69" s="610"/>
      <c r="G69" s="610"/>
      <c r="H69" s="610"/>
    </row>
    <row r="70" spans="3:8" ht="15.75" customHeight="1">
      <c r="C70" s="610"/>
      <c r="D70" s="610"/>
      <c r="E70" s="610"/>
      <c r="F70" s="610"/>
      <c r="G70" s="610"/>
      <c r="H70" s="610"/>
    </row>
    <row r="71" spans="3:8" ht="15.75" customHeight="1">
      <c r="C71" s="610"/>
      <c r="D71" s="610"/>
      <c r="E71" s="610"/>
      <c r="F71" s="610"/>
      <c r="G71" s="610"/>
      <c r="H71" s="610"/>
    </row>
    <row r="72" spans="3:8" ht="15.75" customHeight="1">
      <c r="C72" s="610"/>
      <c r="D72" s="610"/>
      <c r="E72" s="610"/>
      <c r="F72" s="610"/>
      <c r="G72" s="610"/>
      <c r="H72" s="610"/>
    </row>
    <row r="73" spans="3:8" ht="15.75" customHeight="1">
      <c r="C73" s="610"/>
      <c r="D73" s="610"/>
      <c r="E73" s="610"/>
      <c r="F73" s="610"/>
      <c r="G73" s="610"/>
      <c r="H73" s="610"/>
    </row>
    <row r="74" spans="3:8" ht="15.75" customHeight="1">
      <c r="C74" s="610"/>
      <c r="D74" s="610"/>
      <c r="E74" s="610"/>
      <c r="F74" s="610"/>
      <c r="G74" s="610"/>
      <c r="H74" s="610"/>
    </row>
    <row r="75" spans="3:8" ht="15.75" customHeight="1">
      <c r="C75" s="610"/>
      <c r="D75" s="610"/>
      <c r="E75" s="610"/>
      <c r="F75" s="610"/>
      <c r="G75" s="610"/>
      <c r="H75" s="610"/>
    </row>
    <row r="76" spans="3:8" ht="15.75" customHeight="1">
      <c r="C76" s="610"/>
      <c r="D76" s="610"/>
      <c r="E76" s="610"/>
      <c r="F76" s="610"/>
      <c r="G76" s="610"/>
      <c r="H76" s="610"/>
    </row>
    <row r="77" spans="3:8" ht="15.75" customHeight="1">
      <c r="C77" s="610"/>
      <c r="D77" s="610"/>
      <c r="E77" s="610"/>
      <c r="F77" s="610"/>
      <c r="G77" s="610"/>
      <c r="H77" s="610"/>
    </row>
    <row r="78" spans="3:8" ht="15.75" customHeight="1">
      <c r="C78" s="610"/>
      <c r="D78" s="610"/>
      <c r="E78" s="610"/>
      <c r="F78" s="610"/>
      <c r="G78" s="610"/>
      <c r="H78" s="610"/>
    </row>
    <row r="79" spans="3:8" ht="15.75" customHeight="1">
      <c r="C79" s="610"/>
      <c r="D79" s="610"/>
      <c r="E79" s="610"/>
      <c r="F79" s="610"/>
      <c r="G79" s="610"/>
      <c r="H79" s="610"/>
    </row>
    <row r="80" spans="3:8" ht="15.75" customHeight="1">
      <c r="C80" s="610"/>
      <c r="D80" s="610"/>
      <c r="E80" s="610"/>
      <c r="F80" s="610"/>
      <c r="G80" s="610"/>
      <c r="H80" s="610"/>
    </row>
    <row r="81" spans="3:8" ht="15.75" customHeight="1">
      <c r="C81" s="610"/>
      <c r="D81" s="610"/>
      <c r="E81" s="610"/>
      <c r="F81" s="610"/>
      <c r="G81" s="610"/>
      <c r="H81" s="610"/>
    </row>
    <row r="82" spans="3:8" ht="15.75" customHeight="1">
      <c r="C82" s="610"/>
      <c r="D82" s="610"/>
      <c r="E82" s="610"/>
      <c r="F82" s="610"/>
      <c r="G82" s="610"/>
      <c r="H82" s="610"/>
    </row>
    <row r="83" spans="3:8" ht="15.75" customHeight="1">
      <c r="C83" s="610"/>
      <c r="D83" s="610"/>
      <c r="E83" s="610"/>
      <c r="F83" s="610"/>
      <c r="G83" s="610"/>
      <c r="H83" s="610"/>
    </row>
    <row r="84" spans="3:8" ht="15.75" customHeight="1">
      <c r="C84" s="610"/>
      <c r="D84" s="610"/>
      <c r="E84" s="610"/>
      <c r="F84" s="610"/>
      <c r="G84" s="610"/>
      <c r="H84" s="610"/>
    </row>
    <row r="85" spans="3:8" ht="15.75" customHeight="1">
      <c r="C85" s="610"/>
      <c r="D85" s="610"/>
      <c r="E85" s="610"/>
      <c r="F85" s="610"/>
      <c r="G85" s="610"/>
      <c r="H85" s="610"/>
    </row>
    <row r="86" spans="3:8" ht="15.75" customHeight="1">
      <c r="C86" s="610"/>
      <c r="D86" s="610"/>
      <c r="E86" s="610"/>
      <c r="F86" s="610"/>
      <c r="G86" s="610"/>
      <c r="H86" s="610"/>
    </row>
    <row r="87" spans="3:8" ht="15.75" customHeight="1">
      <c r="C87" s="610"/>
      <c r="D87" s="610"/>
      <c r="E87" s="610"/>
      <c r="F87" s="610"/>
      <c r="G87" s="610"/>
      <c r="H87" s="610"/>
    </row>
    <row r="88" spans="3:8" ht="15.75" customHeight="1">
      <c r="C88" s="610"/>
      <c r="D88" s="610"/>
      <c r="E88" s="610"/>
      <c r="F88" s="610"/>
      <c r="G88" s="610"/>
      <c r="H88" s="610"/>
    </row>
  </sheetData>
  <mergeCells count="5">
    <mergeCell ref="B2:H2"/>
    <mergeCell ref="B4:B6"/>
    <mergeCell ref="C4:G4"/>
    <mergeCell ref="H4:H5"/>
    <mergeCell ref="B46:G46"/>
  </mergeCells>
  <printOptions horizontalCentered="1"/>
  <pageMargins left="0.23622047244094491" right="0.23622047244094491" top="0.35433070866141736" bottom="0.35433070866141736" header="0" footer="0"/>
  <pageSetup scale="6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DEC3-696C-4938-A6F6-B2A9CD2E5DED}">
  <sheetPr>
    <pageSetUpPr fitToPage="1"/>
  </sheetPr>
  <dimension ref="B2:H98"/>
  <sheetViews>
    <sheetView showGridLines="0" zoomScaleNormal="100" workbookViewId="0">
      <selection activeCell="H14" sqref="H14"/>
    </sheetView>
  </sheetViews>
  <sheetFormatPr baseColWidth="10" defaultColWidth="14.42578125" defaultRowHeight="15" customHeight="1"/>
  <cols>
    <col min="1" max="1" width="2.7109375" style="591" customWidth="1"/>
    <col min="2" max="2" width="51.5703125" style="591" customWidth="1"/>
    <col min="3" max="5" width="20" style="591" customWidth="1"/>
    <col min="6" max="6" width="4.42578125" style="591" customWidth="1"/>
    <col min="7" max="12" width="10.7109375" style="591" customWidth="1"/>
    <col min="13" max="16384" width="14.42578125" style="591"/>
  </cols>
  <sheetData>
    <row r="2" spans="2:5" ht="15" customHeight="1">
      <c r="B2" s="858" t="s">
        <v>2454</v>
      </c>
      <c r="C2" s="858"/>
      <c r="D2" s="858"/>
      <c r="E2" s="858"/>
    </row>
    <row r="3" spans="2:5">
      <c r="B3" s="858" t="s">
        <v>2434</v>
      </c>
      <c r="C3" s="859"/>
      <c r="D3" s="859"/>
      <c r="E3" s="859"/>
    </row>
    <row r="4" spans="2:5" ht="27" customHeight="1">
      <c r="B4" s="860" t="s">
        <v>2643</v>
      </c>
      <c r="C4" s="859"/>
      <c r="D4" s="859"/>
      <c r="E4" s="859"/>
    </row>
    <row r="5" spans="2:5">
      <c r="B5" s="861"/>
      <c r="C5" s="859"/>
      <c r="D5" s="859"/>
      <c r="E5" s="859"/>
    </row>
    <row r="6" spans="2:5" ht="24">
      <c r="B6" s="857" t="s">
        <v>2630</v>
      </c>
      <c r="C6" s="593" t="s">
        <v>2631</v>
      </c>
      <c r="D6" s="611" t="s">
        <v>2632</v>
      </c>
      <c r="E6" s="611" t="s">
        <v>2434</v>
      </c>
    </row>
    <row r="7" spans="2:5">
      <c r="B7" s="854"/>
      <c r="C7" s="611" t="s">
        <v>2269</v>
      </c>
      <c r="D7" s="611" t="s">
        <v>2267</v>
      </c>
      <c r="E7" s="611" t="s">
        <v>2633</v>
      </c>
    </row>
    <row r="8" spans="2:5">
      <c r="B8" s="857" t="s">
        <v>2634</v>
      </c>
      <c r="C8" s="854"/>
      <c r="D8" s="854"/>
      <c r="E8" s="854"/>
    </row>
    <row r="9" spans="2:5">
      <c r="B9" s="612"/>
      <c r="C9" s="612"/>
      <c r="D9" s="612"/>
      <c r="E9" s="612"/>
    </row>
    <row r="10" spans="2:5">
      <c r="B10" s="612"/>
      <c r="C10" s="612"/>
      <c r="D10" s="612"/>
      <c r="E10" s="612"/>
    </row>
    <row r="11" spans="2:5">
      <c r="B11" s="612"/>
      <c r="C11" s="612"/>
      <c r="D11" s="612"/>
      <c r="E11" s="612"/>
    </row>
    <row r="12" spans="2:5">
      <c r="B12" s="612"/>
      <c r="C12" s="612"/>
      <c r="D12" s="612"/>
      <c r="E12" s="612"/>
    </row>
    <row r="13" spans="2:5">
      <c r="B13" s="612"/>
      <c r="C13" s="612"/>
      <c r="D13" s="612"/>
      <c r="E13" s="612"/>
    </row>
    <row r="14" spans="2:5">
      <c r="B14" s="612"/>
      <c r="C14" s="612"/>
      <c r="D14" s="612"/>
      <c r="E14" s="612"/>
    </row>
    <row r="15" spans="2:5">
      <c r="B15" s="612"/>
      <c r="C15" s="612"/>
      <c r="D15" s="612"/>
      <c r="E15" s="612"/>
    </row>
    <row r="16" spans="2:5">
      <c r="B16" s="613" t="s">
        <v>2635</v>
      </c>
      <c r="C16" s="612"/>
      <c r="D16" s="612"/>
      <c r="E16" s="612"/>
    </row>
    <row r="17" spans="2:8">
      <c r="B17" s="612"/>
      <c r="C17" s="612"/>
      <c r="D17" s="612"/>
      <c r="E17" s="612"/>
    </row>
    <row r="18" spans="2:8">
      <c r="B18" s="857" t="s">
        <v>2636</v>
      </c>
      <c r="C18" s="854"/>
      <c r="D18" s="854"/>
      <c r="E18" s="854"/>
    </row>
    <row r="19" spans="2:8">
      <c r="B19" s="612"/>
      <c r="C19" s="612"/>
      <c r="D19" s="612"/>
      <c r="E19" s="612"/>
    </row>
    <row r="20" spans="2:8" ht="15.75" customHeight="1">
      <c r="B20" s="612"/>
      <c r="C20" s="612"/>
      <c r="D20" s="612"/>
      <c r="E20" s="612"/>
    </row>
    <row r="21" spans="2:8" ht="15.75" customHeight="1">
      <c r="B21" s="612"/>
      <c r="C21" s="612"/>
      <c r="D21" s="612"/>
      <c r="E21" s="612"/>
    </row>
    <row r="22" spans="2:8" ht="15.75" customHeight="1">
      <c r="B22" s="612"/>
      <c r="C22" s="612"/>
      <c r="D22" s="612"/>
      <c r="E22" s="612"/>
    </row>
    <row r="23" spans="2:8" ht="15.75" customHeight="1">
      <c r="B23" s="613" t="s">
        <v>2637</v>
      </c>
      <c r="C23" s="614">
        <v>15273072</v>
      </c>
      <c r="D23" s="615">
        <v>0</v>
      </c>
      <c r="E23" s="615">
        <f>+C23+D23</f>
        <v>15273072</v>
      </c>
      <c r="F23" s="616"/>
    </row>
    <row r="24" spans="2:8" ht="15.75" customHeight="1">
      <c r="B24" s="613"/>
      <c r="C24" s="613"/>
      <c r="D24" s="613"/>
      <c r="E24" s="613"/>
    </row>
    <row r="25" spans="2:8" ht="15.75" customHeight="1">
      <c r="B25" s="617" t="s">
        <v>2638</v>
      </c>
      <c r="C25" s="618">
        <f>+C23</f>
        <v>15273072</v>
      </c>
      <c r="D25" s="617"/>
      <c r="E25" s="618">
        <f>+E23</f>
        <v>15273072</v>
      </c>
    </row>
    <row r="26" spans="2:8" ht="16.5">
      <c r="B26" s="843" t="s">
        <v>2453</v>
      </c>
      <c r="C26" s="843"/>
      <c r="D26" s="843"/>
      <c r="E26" s="843"/>
      <c r="F26" s="535"/>
      <c r="G26" s="535"/>
      <c r="H26" s="535"/>
    </row>
    <row r="27" spans="2:8" ht="15.75" customHeight="1">
      <c r="B27" s="619"/>
      <c r="C27" s="619"/>
      <c r="D27" s="619"/>
      <c r="E27" s="619"/>
    </row>
    <row r="28" spans="2:8" ht="15.75" customHeight="1"/>
    <row r="29" spans="2:8" ht="15.75" customHeight="1"/>
    <row r="30" spans="2:8" ht="15.75" customHeight="1"/>
    <row r="31" spans="2:8" ht="15.75" customHeight="1"/>
    <row r="32" spans="2: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sheetData>
  <mergeCells count="8">
    <mergeCell ref="B18:E18"/>
    <mergeCell ref="B26:E26"/>
    <mergeCell ref="B2:E2"/>
    <mergeCell ref="B3:E3"/>
    <mergeCell ref="B4:E4"/>
    <mergeCell ref="B5:E5"/>
    <mergeCell ref="B6:B7"/>
    <mergeCell ref="B8:E8"/>
  </mergeCells>
  <printOptions horizontalCentered="1"/>
  <pageMargins left="0.31496062992125984" right="0.31496062992125984" top="0.35433070866141736" bottom="0.35433070866141736" header="0" footer="0"/>
  <pageSetup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C53B-5D12-4831-8B21-EA4757C1878D}">
  <sheetPr>
    <pageSetUpPr fitToPage="1"/>
  </sheetPr>
  <dimension ref="B2:E96"/>
  <sheetViews>
    <sheetView showGridLines="0" zoomScaleNormal="100" zoomScaleSheetLayoutView="90" workbookViewId="0"/>
  </sheetViews>
  <sheetFormatPr baseColWidth="10" defaultColWidth="14.42578125" defaultRowHeight="15" customHeight="1"/>
  <cols>
    <col min="1" max="1" width="2.7109375" style="591" customWidth="1"/>
    <col min="2" max="2" width="45.5703125" style="591" customWidth="1"/>
    <col min="3" max="3" width="31.140625" style="591" customWidth="1"/>
    <col min="4" max="4" width="26.42578125" style="591" customWidth="1"/>
    <col min="5" max="5" width="6.28515625" style="591" customWidth="1"/>
    <col min="6" max="12" width="10.7109375" style="591" customWidth="1"/>
    <col min="13" max="16384" width="14.42578125" style="591"/>
  </cols>
  <sheetData>
    <row r="2" spans="2:5">
      <c r="B2" s="858" t="s">
        <v>2454</v>
      </c>
      <c r="C2" s="858"/>
      <c r="D2" s="858"/>
      <c r="E2" s="858"/>
    </row>
    <row r="3" spans="2:5">
      <c r="B3" s="858" t="s">
        <v>2639</v>
      </c>
      <c r="C3" s="859"/>
      <c r="D3" s="859"/>
    </row>
    <row r="4" spans="2:5" ht="30.6" customHeight="1">
      <c r="B4" s="860" t="s">
        <v>2643</v>
      </c>
      <c r="C4" s="859"/>
      <c r="D4" s="859"/>
    </row>
    <row r="5" spans="2:5">
      <c r="B5" s="861"/>
      <c r="C5" s="859"/>
      <c r="D5" s="859"/>
    </row>
    <row r="6" spans="2:5">
      <c r="B6" s="611" t="s">
        <v>2630</v>
      </c>
      <c r="C6" s="611" t="s">
        <v>2525</v>
      </c>
      <c r="D6" s="611" t="s">
        <v>2546</v>
      </c>
    </row>
    <row r="7" spans="2:5">
      <c r="B7" s="857" t="s">
        <v>2634</v>
      </c>
      <c r="C7" s="854"/>
      <c r="D7" s="854"/>
    </row>
    <row r="8" spans="2:5">
      <c r="B8" s="612"/>
      <c r="C8" s="612"/>
      <c r="D8" s="612"/>
    </row>
    <row r="9" spans="2:5">
      <c r="B9" s="612"/>
      <c r="C9" s="612"/>
      <c r="D9" s="612"/>
    </row>
    <row r="10" spans="2:5">
      <c r="B10" s="612"/>
      <c r="C10" s="612"/>
      <c r="D10" s="612"/>
    </row>
    <row r="11" spans="2:5">
      <c r="B11" s="612"/>
      <c r="C11" s="612"/>
      <c r="D11" s="612"/>
    </row>
    <row r="12" spans="2:5">
      <c r="B12" s="612"/>
      <c r="C12" s="612"/>
      <c r="D12" s="612"/>
    </row>
    <row r="13" spans="2:5">
      <c r="B13" s="612"/>
      <c r="C13" s="612"/>
      <c r="D13" s="612"/>
    </row>
    <row r="14" spans="2:5">
      <c r="B14" s="612"/>
      <c r="C14" s="612"/>
      <c r="D14" s="612"/>
    </row>
    <row r="15" spans="2:5">
      <c r="B15" s="613" t="s">
        <v>2640</v>
      </c>
      <c r="C15" s="612"/>
      <c r="D15" s="612"/>
    </row>
    <row r="16" spans="2:5">
      <c r="B16" s="612"/>
      <c r="C16" s="612"/>
      <c r="D16" s="612"/>
    </row>
    <row r="17" spans="2:5">
      <c r="B17" s="857" t="s">
        <v>2636</v>
      </c>
      <c r="C17" s="854"/>
      <c r="D17" s="854"/>
    </row>
    <row r="18" spans="2:5">
      <c r="B18" s="612"/>
      <c r="C18" s="612"/>
      <c r="D18" s="612"/>
    </row>
    <row r="19" spans="2:5" ht="15.75" customHeight="1">
      <c r="B19" s="612"/>
      <c r="C19" s="612"/>
      <c r="D19" s="612"/>
    </row>
    <row r="20" spans="2:5" ht="15.75" customHeight="1">
      <c r="B20" s="612"/>
      <c r="C20" s="612"/>
      <c r="D20" s="612"/>
    </row>
    <row r="21" spans="2:5" ht="15.75" customHeight="1">
      <c r="B21" s="612"/>
      <c r="C21" s="612"/>
      <c r="D21" s="612"/>
    </row>
    <row r="22" spans="2:5" ht="15.75" customHeight="1">
      <c r="B22" s="613" t="s">
        <v>2641</v>
      </c>
      <c r="C22" s="612"/>
      <c r="D22" s="612"/>
    </row>
    <row r="23" spans="2:5" ht="15.75" customHeight="1">
      <c r="B23" s="612"/>
      <c r="C23" s="612"/>
      <c r="D23" s="612"/>
    </row>
    <row r="24" spans="2:5" ht="15.75" customHeight="1">
      <c r="B24" s="617" t="s">
        <v>2638</v>
      </c>
      <c r="C24" s="620"/>
      <c r="D24" s="620"/>
    </row>
    <row r="25" spans="2:5" ht="31.5" customHeight="1">
      <c r="B25" s="843" t="s">
        <v>2453</v>
      </c>
      <c r="C25" s="843"/>
      <c r="D25" s="843"/>
      <c r="E25" s="843"/>
    </row>
    <row r="26" spans="2:5" ht="15.75" customHeight="1">
      <c r="B26" s="621"/>
      <c r="C26" s="621"/>
      <c r="D26" s="621"/>
      <c r="E26" s="621"/>
    </row>
    <row r="27" spans="2:5" ht="15.75" customHeight="1"/>
    <row r="28" spans="2:5" ht="15.75" customHeight="1"/>
    <row r="29" spans="2:5" ht="15.75" customHeight="1"/>
    <row r="30" spans="2:5" ht="15.75" customHeight="1"/>
    <row r="31" spans="2:5" ht="15.75" customHeight="1"/>
    <row r="32" spans="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sheetData>
  <mergeCells count="7">
    <mergeCell ref="B25:E25"/>
    <mergeCell ref="B2:E2"/>
    <mergeCell ref="B3:D3"/>
    <mergeCell ref="B4:D4"/>
    <mergeCell ref="B5:D5"/>
    <mergeCell ref="B7:D7"/>
    <mergeCell ref="B17:D17"/>
  </mergeCells>
  <printOptions horizontalCentered="1"/>
  <pageMargins left="0.39370078740157483" right="0.39370078740157483" top="0.39370078740157483" bottom="0.39370078740157483" header="0" footer="0"/>
  <pageSetup orientation="landscape" r:id="rId1"/>
  <colBreaks count="1" manualBreakCount="1">
    <brk id="4"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CFF88-16E6-4C78-9AD2-46E1B86D63B8}">
  <sheetPr>
    <pageSetUpPr fitToPage="1"/>
  </sheetPr>
  <dimension ref="B2:F97"/>
  <sheetViews>
    <sheetView showGridLines="0" zoomScale="90" zoomScaleNormal="90" zoomScaleSheetLayoutView="100" workbookViewId="0"/>
  </sheetViews>
  <sheetFormatPr baseColWidth="10" defaultColWidth="14.42578125" defaultRowHeight="15" customHeight="1"/>
  <cols>
    <col min="1" max="1" width="2.7109375" style="622" customWidth="1"/>
    <col min="2" max="2" width="10.7109375" style="622" customWidth="1"/>
    <col min="3" max="3" width="42.5703125" style="622" customWidth="1"/>
    <col min="4" max="6" width="17.7109375" style="622" customWidth="1"/>
    <col min="7" max="11" width="10.7109375" style="622" customWidth="1"/>
    <col min="12" max="16384" width="14.42578125" style="622"/>
  </cols>
  <sheetData>
    <row r="2" spans="2:6" ht="15" customHeight="1">
      <c r="B2" s="864" t="s">
        <v>2454</v>
      </c>
      <c r="C2" s="865"/>
      <c r="D2" s="865"/>
      <c r="E2" s="865"/>
      <c r="F2" s="865"/>
    </row>
    <row r="3" spans="2:6" ht="15" customHeight="1">
      <c r="B3" s="864" t="s">
        <v>2642</v>
      </c>
      <c r="C3" s="865"/>
      <c r="D3" s="865"/>
      <c r="E3" s="865"/>
      <c r="F3" s="865"/>
    </row>
    <row r="4" spans="2:6" ht="25.5" customHeight="1">
      <c r="B4" s="866" t="s">
        <v>2643</v>
      </c>
      <c r="C4" s="865"/>
      <c r="D4" s="865"/>
      <c r="E4" s="865"/>
      <c r="F4" s="865"/>
    </row>
    <row r="5" spans="2:6">
      <c r="B5" s="624"/>
      <c r="C5" s="624"/>
      <c r="D5" s="625"/>
      <c r="E5" s="625"/>
      <c r="F5" s="625"/>
    </row>
    <row r="6" spans="2:6">
      <c r="B6" s="867" t="s">
        <v>2291</v>
      </c>
      <c r="C6" s="868"/>
      <c r="D6" s="626" t="s">
        <v>2522</v>
      </c>
      <c r="E6" s="626" t="s">
        <v>2525</v>
      </c>
      <c r="F6" s="626" t="s">
        <v>2644</v>
      </c>
    </row>
    <row r="7" spans="2:6">
      <c r="B7" s="869"/>
      <c r="C7" s="870"/>
      <c r="D7" s="627"/>
      <c r="E7" s="627"/>
      <c r="F7" s="627"/>
    </row>
    <row r="8" spans="2:6">
      <c r="B8" s="871" t="s">
        <v>9873</v>
      </c>
      <c r="C8" s="872"/>
      <c r="D8" s="629">
        <f>SUM(D9:D10)</f>
        <v>1492443117.8183227</v>
      </c>
      <c r="E8" s="629">
        <f>SUM(E9:E10)</f>
        <v>1492443117.51</v>
      </c>
      <c r="F8" s="629">
        <f>SUM(F9:F10)</f>
        <v>1487737858.46</v>
      </c>
    </row>
    <row r="9" spans="2:6" ht="17.25" customHeight="1">
      <c r="B9" s="862" t="s">
        <v>2645</v>
      </c>
      <c r="C9" s="863"/>
      <c r="D9" s="630">
        <v>1492443117.8183227</v>
      </c>
      <c r="E9" s="630">
        <f>+'10. Edo analitico del ingreso'!F19</f>
        <v>1492443117.51</v>
      </c>
      <c r="F9" s="630">
        <f>+'10. Edo analitico del ingreso'!G19</f>
        <v>1487737858.46</v>
      </c>
    </row>
    <row r="10" spans="2:6" ht="17.25" customHeight="1">
      <c r="B10" s="862" t="s">
        <v>2646</v>
      </c>
      <c r="C10" s="863"/>
      <c r="D10" s="630">
        <v>0</v>
      </c>
      <c r="E10" s="630">
        <v>0</v>
      </c>
      <c r="F10" s="630">
        <v>0</v>
      </c>
    </row>
    <row r="11" spans="2:6">
      <c r="B11" s="869"/>
      <c r="C11" s="870"/>
      <c r="D11" s="630"/>
      <c r="E11" s="630"/>
      <c r="F11" s="630"/>
    </row>
    <row r="12" spans="2:6">
      <c r="B12" s="871" t="s">
        <v>9874</v>
      </c>
      <c r="C12" s="872"/>
      <c r="D12" s="629">
        <f>SUM(D13:D14)</f>
        <v>1492443117.8183227</v>
      </c>
      <c r="E12" s="629">
        <f>SUM(E13:E14)</f>
        <v>1485597829.7200003</v>
      </c>
      <c r="F12" s="629">
        <f>SUM(F13:F14)</f>
        <v>1485597829.7200003</v>
      </c>
    </row>
    <row r="13" spans="2:6" ht="17.25" customHeight="1">
      <c r="B13" s="862" t="s">
        <v>2647</v>
      </c>
      <c r="C13" s="863"/>
      <c r="D13" s="630">
        <v>1492443117.8183227</v>
      </c>
      <c r="E13" s="630">
        <f>+'14. Presupuesto finalidad y fun'!F11</f>
        <v>1485597829.7200003</v>
      </c>
      <c r="F13" s="630">
        <f>+E13</f>
        <v>1485597829.7200003</v>
      </c>
    </row>
    <row r="14" spans="2:6" ht="17.25" customHeight="1">
      <c r="B14" s="862" t="s">
        <v>2648</v>
      </c>
      <c r="C14" s="863"/>
      <c r="D14" s="630">
        <v>0</v>
      </c>
      <c r="E14" s="630">
        <v>0</v>
      </c>
      <c r="F14" s="630">
        <v>0</v>
      </c>
    </row>
    <row r="15" spans="2:6">
      <c r="B15" s="869"/>
      <c r="C15" s="870"/>
      <c r="D15" s="630"/>
      <c r="E15" s="630"/>
      <c r="F15" s="630"/>
    </row>
    <row r="16" spans="2:6">
      <c r="B16" s="871" t="s">
        <v>2649</v>
      </c>
      <c r="C16" s="872"/>
      <c r="D16" s="629">
        <f>D8-D12</f>
        <v>0</v>
      </c>
      <c r="E16" s="629">
        <f>E8-E12</f>
        <v>6845287.7899997234</v>
      </c>
      <c r="F16" s="629">
        <f>F8-F12</f>
        <v>2140028.7399997711</v>
      </c>
    </row>
    <row r="17" spans="2:6">
      <c r="B17" s="631"/>
      <c r="C17" s="631"/>
      <c r="D17" s="632"/>
      <c r="E17" s="632"/>
      <c r="F17" s="632"/>
    </row>
    <row r="18" spans="2:6">
      <c r="B18" s="867" t="s">
        <v>2291</v>
      </c>
      <c r="C18" s="868"/>
      <c r="D18" s="633" t="s">
        <v>2522</v>
      </c>
      <c r="E18" s="633" t="s">
        <v>2525</v>
      </c>
      <c r="F18" s="633" t="s">
        <v>2650</v>
      </c>
    </row>
    <row r="19" spans="2:6">
      <c r="B19" s="869"/>
      <c r="C19" s="870"/>
      <c r="D19" s="630"/>
      <c r="E19" s="630"/>
      <c r="F19" s="630"/>
    </row>
    <row r="20" spans="2:6" ht="16.5" customHeight="1">
      <c r="B20" s="873" t="s">
        <v>9875</v>
      </c>
      <c r="C20" s="874"/>
      <c r="D20" s="630">
        <f>D16</f>
        <v>0</v>
      </c>
      <c r="E20" s="630">
        <f t="shared" ref="E20:F20" si="0">E16</f>
        <v>6845287.7899997234</v>
      </c>
      <c r="F20" s="630">
        <f t="shared" si="0"/>
        <v>2140028.7399997711</v>
      </c>
    </row>
    <row r="21" spans="2:6">
      <c r="B21" s="869"/>
      <c r="C21" s="870"/>
      <c r="D21" s="630"/>
      <c r="E21" s="630"/>
      <c r="F21" s="630"/>
    </row>
    <row r="22" spans="2:6" ht="16.5" customHeight="1">
      <c r="B22" s="873" t="s">
        <v>9876</v>
      </c>
      <c r="C22" s="874"/>
      <c r="D22" s="630">
        <v>0</v>
      </c>
      <c r="E22" s="630">
        <v>0</v>
      </c>
      <c r="F22" s="630">
        <v>0</v>
      </c>
    </row>
    <row r="23" spans="2:6" ht="15.75" customHeight="1">
      <c r="B23" s="869"/>
      <c r="C23" s="870"/>
      <c r="D23" s="630"/>
      <c r="E23" s="630"/>
      <c r="F23" s="630"/>
    </row>
    <row r="24" spans="2:6" ht="15.75" customHeight="1">
      <c r="B24" s="871" t="s">
        <v>2651</v>
      </c>
      <c r="C24" s="872"/>
      <c r="D24" s="629">
        <f>D20+D22</f>
        <v>0</v>
      </c>
      <c r="E24" s="629">
        <f>E20+E22</f>
        <v>6845287.7899997234</v>
      </c>
      <c r="F24" s="629">
        <f>F20+F22</f>
        <v>2140028.7399997711</v>
      </c>
    </row>
    <row r="25" spans="2:6" ht="15.75" customHeight="1">
      <c r="B25" s="631"/>
      <c r="C25" s="631"/>
      <c r="D25" s="632"/>
      <c r="E25" s="632"/>
      <c r="F25" s="632"/>
    </row>
    <row r="26" spans="2:6" ht="15.75" customHeight="1">
      <c r="B26" s="867" t="s">
        <v>2291</v>
      </c>
      <c r="C26" s="868"/>
      <c r="D26" s="633" t="s">
        <v>2522</v>
      </c>
      <c r="E26" s="633" t="s">
        <v>2525</v>
      </c>
      <c r="F26" s="633" t="s">
        <v>2650</v>
      </c>
    </row>
    <row r="27" spans="2:6" ht="15.75" customHeight="1">
      <c r="B27" s="869"/>
      <c r="C27" s="870"/>
      <c r="D27" s="630"/>
      <c r="E27" s="630"/>
      <c r="F27" s="630"/>
    </row>
    <row r="28" spans="2:6" ht="15.75" customHeight="1">
      <c r="B28" s="873" t="s">
        <v>9877</v>
      </c>
      <c r="C28" s="874"/>
      <c r="D28" s="630">
        <v>0</v>
      </c>
      <c r="E28" s="630">
        <v>0</v>
      </c>
      <c r="F28" s="630">
        <v>0</v>
      </c>
    </row>
    <row r="29" spans="2:6" ht="15.75" customHeight="1">
      <c r="B29" s="869"/>
      <c r="C29" s="870"/>
      <c r="D29" s="627"/>
      <c r="E29" s="627"/>
      <c r="F29" s="627"/>
    </row>
    <row r="30" spans="2:6" ht="15.75" customHeight="1">
      <c r="B30" s="873" t="s">
        <v>9878</v>
      </c>
      <c r="C30" s="874"/>
      <c r="D30" s="627">
        <v>0</v>
      </c>
      <c r="E30" s="627">
        <v>0</v>
      </c>
      <c r="F30" s="627">
        <v>0</v>
      </c>
    </row>
    <row r="31" spans="2:6" ht="15.75" customHeight="1">
      <c r="B31" s="869"/>
      <c r="C31" s="870"/>
      <c r="D31" s="627"/>
      <c r="E31" s="627"/>
      <c r="F31" s="627"/>
    </row>
    <row r="32" spans="2:6" ht="15.75" customHeight="1">
      <c r="B32" s="871" t="s">
        <v>2652</v>
      </c>
      <c r="C32" s="872"/>
      <c r="D32" s="629">
        <f t="shared" ref="D32:F32" si="1">D28+D30</f>
        <v>0</v>
      </c>
      <c r="E32" s="629">
        <f t="shared" si="1"/>
        <v>0</v>
      </c>
      <c r="F32" s="629">
        <f t="shared" si="1"/>
        <v>0</v>
      </c>
    </row>
    <row r="33" spans="2:6">
      <c r="B33" s="875" t="s">
        <v>2453</v>
      </c>
      <c r="C33" s="875"/>
      <c r="D33" s="875"/>
      <c r="E33" s="875"/>
      <c r="F33" s="875"/>
    </row>
    <row r="34" spans="2:6" ht="15.75" customHeight="1">
      <c r="D34" s="637"/>
      <c r="E34" s="637"/>
      <c r="F34" s="637"/>
    </row>
    <row r="35" spans="2:6" ht="15.75" customHeight="1">
      <c r="D35" s="637"/>
      <c r="E35" s="637"/>
      <c r="F35" s="637"/>
    </row>
    <row r="36" spans="2:6" ht="15.75" customHeight="1">
      <c r="D36" s="637"/>
      <c r="E36" s="637"/>
      <c r="F36" s="637"/>
    </row>
    <row r="37" spans="2:6" ht="15.75" customHeight="1">
      <c r="D37" s="637"/>
      <c r="E37" s="637"/>
      <c r="F37" s="637"/>
    </row>
    <row r="38" spans="2:6" ht="15.75" customHeight="1">
      <c r="D38" s="637"/>
      <c r="E38" s="637"/>
      <c r="F38" s="637"/>
    </row>
    <row r="39" spans="2:6" ht="15.75" customHeight="1">
      <c r="D39" s="637"/>
      <c r="E39" s="637"/>
      <c r="F39" s="637"/>
    </row>
    <row r="40" spans="2:6" ht="15.75" customHeight="1">
      <c r="D40" s="637"/>
      <c r="E40" s="637"/>
      <c r="F40" s="637"/>
    </row>
    <row r="41" spans="2:6" ht="15.75" customHeight="1">
      <c r="D41" s="637"/>
      <c r="E41" s="637"/>
      <c r="F41" s="637"/>
    </row>
    <row r="42" spans="2:6" ht="15.75" customHeight="1">
      <c r="D42" s="637"/>
      <c r="E42" s="637"/>
      <c r="F42" s="637"/>
    </row>
    <row r="43" spans="2:6" ht="15.75" customHeight="1">
      <c r="D43" s="637"/>
      <c r="E43" s="637"/>
      <c r="F43" s="637"/>
    </row>
    <row r="44" spans="2:6" ht="15.75" customHeight="1">
      <c r="D44" s="637"/>
      <c r="E44" s="637"/>
      <c r="F44" s="637"/>
    </row>
    <row r="45" spans="2:6" ht="15.75" customHeight="1">
      <c r="D45" s="637"/>
      <c r="E45" s="637"/>
      <c r="F45" s="637"/>
    </row>
    <row r="46" spans="2:6" ht="15.75" customHeight="1">
      <c r="D46" s="637"/>
      <c r="E46" s="637"/>
      <c r="F46" s="637"/>
    </row>
    <row r="47" spans="2:6" ht="15.75" customHeight="1">
      <c r="D47" s="637"/>
      <c r="E47" s="637"/>
      <c r="F47" s="637"/>
    </row>
    <row r="48" spans="2:6" ht="15.75" customHeight="1">
      <c r="D48" s="637"/>
      <c r="E48" s="637"/>
      <c r="F48" s="637"/>
    </row>
    <row r="49" spans="4:6" ht="15.75" customHeight="1">
      <c r="D49" s="637"/>
      <c r="E49" s="637"/>
      <c r="F49" s="637"/>
    </row>
    <row r="50" spans="4:6" ht="15.75" customHeight="1">
      <c r="D50" s="637"/>
      <c r="E50" s="637"/>
      <c r="F50" s="637"/>
    </row>
    <row r="51" spans="4:6" ht="15.75" customHeight="1">
      <c r="D51" s="637"/>
      <c r="E51" s="637"/>
      <c r="F51" s="637"/>
    </row>
    <row r="52" spans="4:6" ht="15.75" customHeight="1">
      <c r="D52" s="637"/>
      <c r="E52" s="637"/>
      <c r="F52" s="637"/>
    </row>
    <row r="53" spans="4:6" ht="15.75" customHeight="1">
      <c r="D53" s="637"/>
      <c r="E53" s="637"/>
      <c r="F53" s="637"/>
    </row>
    <row r="54" spans="4:6" ht="15.75" customHeight="1">
      <c r="D54" s="637"/>
      <c r="E54" s="637"/>
      <c r="F54" s="637"/>
    </row>
    <row r="55" spans="4:6" ht="15.75" customHeight="1">
      <c r="D55" s="637"/>
      <c r="E55" s="637"/>
      <c r="F55" s="637"/>
    </row>
    <row r="56" spans="4:6" ht="15.75" customHeight="1">
      <c r="D56" s="637"/>
      <c r="E56" s="637"/>
      <c r="F56" s="637"/>
    </row>
    <row r="57" spans="4:6" ht="15.75" customHeight="1">
      <c r="D57" s="637"/>
      <c r="E57" s="637"/>
      <c r="F57" s="637"/>
    </row>
    <row r="58" spans="4:6" ht="15.75" customHeight="1">
      <c r="D58" s="637"/>
      <c r="E58" s="637"/>
      <c r="F58" s="637"/>
    </row>
    <row r="59" spans="4:6" ht="15.75" customHeight="1">
      <c r="D59" s="637"/>
      <c r="E59" s="637"/>
      <c r="F59" s="637"/>
    </row>
    <row r="60" spans="4:6" ht="15.75" customHeight="1">
      <c r="D60" s="637"/>
      <c r="E60" s="637"/>
      <c r="F60" s="637"/>
    </row>
    <row r="61" spans="4:6" ht="15.75" customHeight="1">
      <c r="D61" s="637"/>
      <c r="E61" s="637"/>
      <c r="F61" s="637"/>
    </row>
    <row r="62" spans="4:6" ht="15.75" customHeight="1">
      <c r="D62" s="637"/>
      <c r="E62" s="637"/>
      <c r="F62" s="637"/>
    </row>
    <row r="63" spans="4:6" ht="15.75" customHeight="1">
      <c r="D63" s="637"/>
      <c r="E63" s="637"/>
      <c r="F63" s="637"/>
    </row>
    <row r="64" spans="4:6" ht="15.75" customHeight="1">
      <c r="D64" s="637"/>
      <c r="E64" s="637"/>
      <c r="F64" s="637"/>
    </row>
    <row r="65" spans="4:6" ht="15.75" customHeight="1">
      <c r="D65" s="637"/>
      <c r="E65" s="637"/>
      <c r="F65" s="637"/>
    </row>
    <row r="66" spans="4:6" ht="15.75" customHeight="1">
      <c r="D66" s="637"/>
      <c r="E66" s="637"/>
      <c r="F66" s="637"/>
    </row>
    <row r="67" spans="4:6" ht="15.75" customHeight="1">
      <c r="D67" s="637"/>
      <c r="E67" s="637"/>
      <c r="F67" s="637"/>
    </row>
    <row r="68" spans="4:6" ht="15.75" customHeight="1">
      <c r="D68" s="637"/>
      <c r="E68" s="637"/>
      <c r="F68" s="637"/>
    </row>
    <row r="69" spans="4:6" ht="15.75" customHeight="1">
      <c r="D69" s="637"/>
      <c r="E69" s="637"/>
      <c r="F69" s="637"/>
    </row>
    <row r="70" spans="4:6" ht="15.75" customHeight="1">
      <c r="D70" s="637"/>
      <c r="E70" s="637"/>
      <c r="F70" s="637"/>
    </row>
    <row r="71" spans="4:6" ht="15.75" customHeight="1">
      <c r="D71" s="637"/>
      <c r="E71" s="637"/>
      <c r="F71" s="637"/>
    </row>
    <row r="72" spans="4:6" ht="15.75" customHeight="1">
      <c r="D72" s="637"/>
      <c r="E72" s="637"/>
      <c r="F72" s="637"/>
    </row>
    <row r="73" spans="4:6" ht="15.75" customHeight="1">
      <c r="D73" s="637"/>
      <c r="E73" s="637"/>
      <c r="F73" s="637"/>
    </row>
    <row r="74" spans="4:6" ht="15.75" customHeight="1">
      <c r="D74" s="637"/>
      <c r="E74" s="637"/>
      <c r="F74" s="637"/>
    </row>
    <row r="75" spans="4:6" ht="15.75" customHeight="1">
      <c r="D75" s="637"/>
      <c r="E75" s="637"/>
      <c r="F75" s="637"/>
    </row>
    <row r="76" spans="4:6" ht="15.75" customHeight="1">
      <c r="D76" s="637"/>
      <c r="E76" s="637"/>
      <c r="F76" s="637"/>
    </row>
    <row r="77" spans="4:6" ht="15.75" customHeight="1">
      <c r="D77" s="637"/>
      <c r="E77" s="637"/>
      <c r="F77" s="637"/>
    </row>
    <row r="78" spans="4:6" ht="15.75" customHeight="1">
      <c r="D78" s="637"/>
      <c r="E78" s="637"/>
      <c r="F78" s="637"/>
    </row>
    <row r="79" spans="4:6" ht="15.75" customHeight="1">
      <c r="D79" s="637"/>
      <c r="E79" s="637"/>
      <c r="F79" s="637"/>
    </row>
    <row r="80" spans="4:6" ht="15.75" customHeight="1">
      <c r="D80" s="637"/>
      <c r="E80" s="637"/>
      <c r="F80" s="637"/>
    </row>
    <row r="81" spans="4:6" ht="15.75" customHeight="1">
      <c r="D81" s="637"/>
      <c r="E81" s="637"/>
      <c r="F81" s="637"/>
    </row>
    <row r="82" spans="4:6" ht="15.75" customHeight="1">
      <c r="D82" s="637"/>
      <c r="E82" s="637"/>
      <c r="F82" s="637"/>
    </row>
    <row r="83" spans="4:6" ht="15.75" customHeight="1">
      <c r="D83" s="637"/>
      <c r="E83" s="637"/>
      <c r="F83" s="637"/>
    </row>
    <row r="84" spans="4:6" ht="15.75" customHeight="1">
      <c r="D84" s="637"/>
      <c r="E84" s="637"/>
      <c r="F84" s="637"/>
    </row>
    <row r="85" spans="4:6" ht="15.75" customHeight="1">
      <c r="D85" s="637"/>
      <c r="E85" s="637"/>
      <c r="F85" s="637"/>
    </row>
    <row r="86" spans="4:6" ht="15.75" customHeight="1">
      <c r="D86" s="637"/>
      <c r="E86" s="637"/>
      <c r="F86" s="637"/>
    </row>
    <row r="87" spans="4:6" ht="15.75" customHeight="1">
      <c r="D87" s="637"/>
      <c r="E87" s="637"/>
      <c r="F87" s="637"/>
    </row>
    <row r="88" spans="4:6" ht="15.75" customHeight="1">
      <c r="D88" s="637"/>
      <c r="E88" s="637"/>
      <c r="F88" s="637"/>
    </row>
    <row r="89" spans="4:6" ht="15.75" customHeight="1">
      <c r="D89" s="637"/>
      <c r="E89" s="637"/>
      <c r="F89" s="637"/>
    </row>
    <row r="90" spans="4:6" ht="15.75" customHeight="1">
      <c r="D90" s="637"/>
      <c r="E90" s="637"/>
      <c r="F90" s="637"/>
    </row>
    <row r="91" spans="4:6" ht="15.75" customHeight="1">
      <c r="D91" s="637"/>
      <c r="E91" s="637"/>
      <c r="F91" s="637"/>
    </row>
    <row r="92" spans="4:6" ht="15.75" customHeight="1">
      <c r="D92" s="637"/>
      <c r="E92" s="637"/>
      <c r="F92" s="637"/>
    </row>
    <row r="93" spans="4:6" ht="15.75" customHeight="1">
      <c r="D93" s="637"/>
      <c r="E93" s="637"/>
      <c r="F93" s="637"/>
    </row>
    <row r="94" spans="4:6" ht="15.75" customHeight="1">
      <c r="D94" s="637"/>
      <c r="E94" s="637"/>
      <c r="F94" s="637"/>
    </row>
    <row r="95" spans="4:6" ht="15.75" customHeight="1">
      <c r="D95" s="637"/>
      <c r="E95" s="637"/>
      <c r="F95" s="637"/>
    </row>
    <row r="96" spans="4:6" ht="15.75" customHeight="1">
      <c r="D96" s="637"/>
      <c r="E96" s="637"/>
      <c r="F96" s="637"/>
    </row>
    <row r="97" spans="4:6" ht="15.75" customHeight="1">
      <c r="D97" s="637"/>
      <c r="E97" s="637"/>
      <c r="F97" s="637"/>
    </row>
  </sheetData>
  <mergeCells count="29">
    <mergeCell ref="B29:C29"/>
    <mergeCell ref="B30:C30"/>
    <mergeCell ref="B31:C31"/>
    <mergeCell ref="B32:C32"/>
    <mergeCell ref="B33:F33"/>
    <mergeCell ref="B28:C28"/>
    <mergeCell ref="B15:C15"/>
    <mergeCell ref="B16:C16"/>
    <mergeCell ref="B18:C18"/>
    <mergeCell ref="B19:C19"/>
    <mergeCell ref="B20:C20"/>
    <mergeCell ref="B21:C21"/>
    <mergeCell ref="B22:C22"/>
    <mergeCell ref="B23:C23"/>
    <mergeCell ref="B24:C24"/>
    <mergeCell ref="B26:C26"/>
    <mergeCell ref="B27:C27"/>
    <mergeCell ref="B14:C14"/>
    <mergeCell ref="B2:F2"/>
    <mergeCell ref="B3:F3"/>
    <mergeCell ref="B4:F4"/>
    <mergeCell ref="B6:C6"/>
    <mergeCell ref="B7:C7"/>
    <mergeCell ref="B8:C8"/>
    <mergeCell ref="B9:C9"/>
    <mergeCell ref="B10:C10"/>
    <mergeCell ref="B11:C11"/>
    <mergeCell ref="B12:C12"/>
    <mergeCell ref="B13:C13"/>
  </mergeCells>
  <printOptions horizontalCentered="1"/>
  <pageMargins left="0.39370078740157483" right="0.39370078740157483" top="0.39370078740157483" bottom="0.39370078740157483" header="0" footer="0"/>
  <pageSetup scale="8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0804-BEEA-463C-9202-BEB01E3EECC3}">
  <sheetPr>
    <tabColor rgb="FF00788E"/>
    <pageSetUpPr fitToPage="1"/>
  </sheetPr>
  <dimension ref="A1:N35"/>
  <sheetViews>
    <sheetView showGridLines="0" view="pageBreakPreview" topLeftCell="B7" zoomScale="60" zoomScaleNormal="100" workbookViewId="0">
      <selection activeCell="B7" sqref="B7"/>
    </sheetView>
  </sheetViews>
  <sheetFormatPr baseColWidth="10" defaultColWidth="10.85546875" defaultRowHeight="16.5"/>
  <cols>
    <col min="1" max="2" width="10.85546875" style="211"/>
    <col min="3" max="5" width="9.7109375" style="211" customWidth="1"/>
    <col min="6" max="7" width="9.140625" style="211" bestFit="1" customWidth="1"/>
    <col min="8" max="8" width="11.7109375" style="211" customWidth="1"/>
    <col min="9" max="9" width="9.140625" style="211" bestFit="1" customWidth="1"/>
    <col min="10" max="16384" width="10.85546875" style="211"/>
  </cols>
  <sheetData>
    <row r="1" spans="1:14">
      <c r="A1" s="110"/>
      <c r="B1" s="110"/>
      <c r="C1" s="110"/>
      <c r="D1" s="110"/>
      <c r="E1" s="110"/>
      <c r="F1" s="110"/>
      <c r="G1" s="110"/>
      <c r="H1" s="110"/>
      <c r="I1" s="110"/>
      <c r="J1" s="110"/>
      <c r="K1" s="110"/>
      <c r="L1" s="110"/>
      <c r="M1" s="110"/>
      <c r="N1" s="110"/>
    </row>
    <row r="2" spans="1:14">
      <c r="A2" s="110"/>
      <c r="B2" s="110"/>
      <c r="C2" s="110"/>
      <c r="D2" s="110"/>
      <c r="E2" s="110"/>
      <c r="F2" s="110"/>
      <c r="G2" s="110"/>
      <c r="H2" s="110"/>
      <c r="I2" s="110"/>
      <c r="J2" s="110"/>
      <c r="K2" s="110"/>
      <c r="L2" s="110"/>
      <c r="M2" s="110"/>
      <c r="N2" s="110"/>
    </row>
    <row r="3" spans="1:14">
      <c r="A3" s="110"/>
      <c r="B3" s="110"/>
      <c r="C3" s="110"/>
      <c r="D3" s="110"/>
      <c r="E3" s="110"/>
      <c r="F3" s="110"/>
      <c r="G3" s="110"/>
      <c r="H3" s="110"/>
      <c r="I3" s="110"/>
      <c r="J3" s="110"/>
      <c r="K3" s="110"/>
      <c r="L3" s="110"/>
      <c r="M3" s="110"/>
      <c r="N3" s="110"/>
    </row>
    <row r="4" spans="1:14">
      <c r="A4" s="110"/>
      <c r="B4" s="110"/>
      <c r="C4" s="110"/>
      <c r="D4" s="110"/>
      <c r="E4" s="110"/>
      <c r="F4" s="110"/>
      <c r="G4" s="110"/>
      <c r="H4" s="110"/>
      <c r="I4" s="110"/>
      <c r="J4" s="110"/>
      <c r="K4" s="110"/>
      <c r="L4" s="110"/>
      <c r="M4" s="110"/>
      <c r="N4" s="110"/>
    </row>
    <row r="5" spans="1:14">
      <c r="A5" s="110"/>
      <c r="B5" s="110"/>
      <c r="C5" s="110"/>
      <c r="D5" s="110"/>
      <c r="E5" s="110"/>
      <c r="F5" s="110"/>
      <c r="G5" s="110"/>
      <c r="H5" s="110"/>
      <c r="I5" s="110"/>
      <c r="J5" s="110"/>
      <c r="K5" s="110"/>
      <c r="L5" s="110"/>
      <c r="M5" s="110"/>
      <c r="N5" s="110"/>
    </row>
    <row r="6" spans="1:14">
      <c r="A6" s="110"/>
      <c r="B6" s="110"/>
      <c r="C6" s="110"/>
      <c r="D6" s="110"/>
      <c r="E6" s="110"/>
      <c r="F6" s="110"/>
      <c r="G6" s="110"/>
      <c r="H6" s="110"/>
      <c r="I6" s="110"/>
      <c r="J6" s="110"/>
      <c r="K6" s="110"/>
      <c r="L6" s="110"/>
      <c r="M6" s="110"/>
      <c r="N6" s="110"/>
    </row>
    <row r="7" spans="1:14">
      <c r="A7" s="110"/>
      <c r="B7" s="110"/>
      <c r="C7" s="110"/>
      <c r="D7" s="110"/>
      <c r="E7" s="110"/>
      <c r="F7" s="110"/>
      <c r="G7" s="110"/>
      <c r="H7" s="110"/>
      <c r="I7" s="110"/>
      <c r="J7" s="110"/>
      <c r="K7" s="110"/>
      <c r="L7" s="110"/>
      <c r="M7" s="110"/>
      <c r="N7" s="110"/>
    </row>
    <row r="8" spans="1:14">
      <c r="A8" s="110"/>
      <c r="B8" s="110"/>
      <c r="C8" s="110"/>
      <c r="D8" s="110"/>
      <c r="E8" s="110"/>
      <c r="F8" s="110"/>
      <c r="G8" s="110"/>
      <c r="H8" s="110"/>
      <c r="I8" s="110"/>
      <c r="J8" s="110"/>
      <c r="K8" s="110"/>
      <c r="L8" s="110"/>
      <c r="M8" s="110"/>
      <c r="N8" s="110"/>
    </row>
    <row r="9" spans="1:14">
      <c r="A9" s="110"/>
      <c r="B9" s="110"/>
      <c r="C9" s="110"/>
      <c r="D9" s="110"/>
      <c r="E9" s="110"/>
      <c r="F9" s="110"/>
      <c r="G9" s="110"/>
      <c r="H9" s="110"/>
      <c r="I9" s="110"/>
      <c r="J9" s="110"/>
      <c r="K9" s="110"/>
      <c r="L9" s="110"/>
      <c r="M9" s="110"/>
      <c r="N9" s="110"/>
    </row>
    <row r="10" spans="1:14">
      <c r="A10" s="110"/>
      <c r="B10" s="110"/>
      <c r="C10" s="110"/>
      <c r="D10" s="110"/>
      <c r="E10" s="110"/>
      <c r="F10" s="110"/>
      <c r="G10" s="110"/>
      <c r="H10" s="110"/>
      <c r="I10" s="110"/>
      <c r="J10" s="110"/>
      <c r="K10" s="110"/>
      <c r="L10" s="110"/>
      <c r="M10" s="110"/>
      <c r="N10" s="110"/>
    </row>
    <row r="11" spans="1:14">
      <c r="A11" s="110"/>
      <c r="B11" s="110"/>
      <c r="C11" s="110"/>
      <c r="D11" s="110"/>
      <c r="E11" s="110"/>
      <c r="F11" s="110"/>
      <c r="G11" s="110"/>
      <c r="H11" s="110"/>
      <c r="I11" s="110"/>
      <c r="J11" s="110"/>
      <c r="K11" s="110"/>
      <c r="L11" s="110"/>
      <c r="M11" s="110"/>
      <c r="N11" s="110"/>
    </row>
    <row r="12" spans="1:14">
      <c r="A12" s="110"/>
      <c r="B12" s="110"/>
      <c r="C12" s="110"/>
      <c r="D12" s="110"/>
      <c r="E12" s="110"/>
      <c r="F12" s="110"/>
      <c r="G12" s="110"/>
      <c r="H12" s="110"/>
      <c r="I12" s="110"/>
      <c r="J12" s="110"/>
      <c r="K12" s="110"/>
      <c r="L12" s="110"/>
      <c r="M12" s="110"/>
      <c r="N12" s="110"/>
    </row>
    <row r="13" spans="1:14">
      <c r="A13" s="110"/>
      <c r="B13" s="110"/>
      <c r="C13" s="110"/>
      <c r="D13" s="110"/>
      <c r="E13" s="110"/>
      <c r="F13" s="110"/>
      <c r="G13" s="110"/>
      <c r="H13" s="110"/>
      <c r="I13" s="110"/>
      <c r="J13" s="110"/>
      <c r="K13" s="110"/>
      <c r="L13" s="110"/>
      <c r="M13" s="110"/>
      <c r="N13" s="110"/>
    </row>
    <row r="14" spans="1:14">
      <c r="A14" s="110"/>
      <c r="B14" s="110"/>
      <c r="C14" s="110"/>
      <c r="D14" s="110"/>
      <c r="E14" s="110"/>
      <c r="F14" s="110"/>
      <c r="G14" s="110"/>
      <c r="H14" s="110"/>
      <c r="I14" s="110"/>
      <c r="J14" s="110"/>
      <c r="K14" s="110"/>
      <c r="L14" s="110"/>
      <c r="M14" s="110"/>
      <c r="N14" s="110"/>
    </row>
    <row r="15" spans="1:14">
      <c r="A15" s="110"/>
      <c r="B15" s="110"/>
      <c r="C15" s="110"/>
      <c r="D15" s="110"/>
      <c r="E15" s="110"/>
      <c r="F15" s="110"/>
      <c r="G15" s="110"/>
      <c r="H15" s="110"/>
      <c r="I15" s="110"/>
      <c r="J15" s="110"/>
      <c r="K15" s="110"/>
      <c r="L15" s="110"/>
      <c r="M15" s="110"/>
      <c r="N15" s="110"/>
    </row>
    <row r="16" spans="1:14">
      <c r="A16" s="110"/>
      <c r="B16" s="110"/>
      <c r="C16" s="110"/>
      <c r="D16" s="110"/>
      <c r="E16" s="110"/>
      <c r="F16" s="110"/>
      <c r="G16" s="110"/>
      <c r="H16" s="110"/>
      <c r="I16" s="110"/>
      <c r="J16" s="110"/>
      <c r="K16" s="110"/>
      <c r="L16" s="110"/>
      <c r="M16" s="110"/>
      <c r="N16" s="110"/>
    </row>
    <row r="17" spans="1:14">
      <c r="A17" s="110"/>
      <c r="B17" s="110"/>
      <c r="C17" s="110"/>
      <c r="D17" s="110"/>
      <c r="E17" s="110"/>
      <c r="F17" s="110"/>
      <c r="G17" s="110"/>
      <c r="H17" s="110"/>
      <c r="I17" s="110"/>
      <c r="J17" s="110"/>
      <c r="K17" s="110"/>
      <c r="L17" s="110"/>
      <c r="M17" s="110"/>
      <c r="N17" s="110"/>
    </row>
    <row r="18" spans="1:14" ht="38.25">
      <c r="A18" s="110"/>
      <c r="B18" s="110"/>
      <c r="C18" s="248"/>
      <c r="D18" s="248"/>
      <c r="E18" s="248"/>
      <c r="F18" s="248"/>
      <c r="G18" s="248"/>
      <c r="H18" s="248"/>
      <c r="I18" s="248"/>
      <c r="J18" s="248"/>
      <c r="K18" s="248"/>
      <c r="L18" s="248"/>
      <c r="M18" s="248"/>
      <c r="N18" s="110"/>
    </row>
    <row r="19" spans="1:14" ht="38.25">
      <c r="A19" s="110"/>
      <c r="B19" s="110"/>
      <c r="C19" s="110"/>
      <c r="D19" s="110"/>
      <c r="E19" s="110"/>
      <c r="F19" s="111"/>
      <c r="G19" s="111"/>
      <c r="H19" s="111"/>
      <c r="I19" s="111"/>
      <c r="J19" s="111"/>
      <c r="K19" s="111"/>
      <c r="L19" s="110"/>
      <c r="M19" s="110"/>
      <c r="N19" s="110"/>
    </row>
    <row r="20" spans="1:14" ht="38.25">
      <c r="A20" s="110"/>
      <c r="B20" s="110"/>
      <c r="C20" s="248"/>
      <c r="D20" s="248"/>
      <c r="E20" s="248"/>
      <c r="F20" s="248"/>
      <c r="G20" s="248"/>
      <c r="H20" s="248"/>
      <c r="I20" s="248"/>
      <c r="J20" s="248"/>
      <c r="K20" s="248"/>
      <c r="L20" s="248"/>
      <c r="M20" s="247"/>
      <c r="N20" s="110"/>
    </row>
    <row r="21" spans="1:14">
      <c r="A21" s="110"/>
      <c r="B21" s="110"/>
      <c r="C21" s="110"/>
      <c r="D21" s="110"/>
      <c r="E21" s="110"/>
      <c r="F21" s="110"/>
      <c r="G21" s="110"/>
      <c r="H21" s="110"/>
      <c r="I21" s="110"/>
      <c r="J21" s="110"/>
      <c r="K21" s="110"/>
      <c r="L21" s="110"/>
      <c r="M21" s="110"/>
      <c r="N21" s="110"/>
    </row>
    <row r="22" spans="1:14">
      <c r="A22" s="110"/>
      <c r="B22" s="110"/>
      <c r="C22" s="110"/>
      <c r="D22" s="110"/>
      <c r="E22" s="110"/>
      <c r="F22" s="110"/>
      <c r="G22" s="110"/>
      <c r="H22" s="110"/>
      <c r="I22" s="110"/>
      <c r="J22" s="110"/>
      <c r="K22" s="110"/>
      <c r="L22" s="110"/>
      <c r="M22" s="110"/>
      <c r="N22" s="110"/>
    </row>
    <row r="23" spans="1:14" ht="38.25">
      <c r="A23" s="110"/>
      <c r="B23" s="248" t="s">
        <v>2653</v>
      </c>
      <c r="C23" s="246"/>
      <c r="D23" s="246"/>
      <c r="E23" s="246"/>
      <c r="F23" s="246"/>
      <c r="G23" s="246"/>
      <c r="H23" s="246"/>
      <c r="I23" s="246"/>
      <c r="J23" s="246"/>
      <c r="K23" s="246"/>
      <c r="L23" s="246"/>
      <c r="M23" s="110"/>
      <c r="N23" s="110"/>
    </row>
    <row r="24" spans="1:14" ht="27.75">
      <c r="A24" s="110"/>
      <c r="B24" s="110"/>
      <c r="C24" s="246"/>
      <c r="D24" s="246"/>
      <c r="E24" s="246"/>
      <c r="F24" s="246"/>
      <c r="G24" s="246"/>
      <c r="H24" s="246"/>
      <c r="I24" s="246"/>
      <c r="J24" s="246"/>
      <c r="K24" s="246"/>
      <c r="L24" s="246"/>
      <c r="M24" s="110"/>
      <c r="N24" s="110"/>
    </row>
    <row r="25" spans="1:14">
      <c r="A25" s="110"/>
      <c r="B25" s="110"/>
      <c r="C25" s="110"/>
      <c r="D25" s="110"/>
      <c r="E25" s="110"/>
      <c r="F25" s="110"/>
      <c r="G25" s="110"/>
      <c r="H25" s="110"/>
      <c r="I25" s="110"/>
      <c r="J25" s="110"/>
      <c r="K25" s="110"/>
      <c r="L25" s="110"/>
      <c r="M25" s="110"/>
      <c r="N25" s="110"/>
    </row>
    <row r="26" spans="1:14">
      <c r="A26" s="110"/>
      <c r="B26" s="110"/>
      <c r="C26" s="110"/>
      <c r="D26" s="110"/>
      <c r="E26" s="110"/>
      <c r="F26" s="110"/>
      <c r="G26" s="110"/>
      <c r="H26" s="110"/>
      <c r="I26" s="110"/>
      <c r="J26" s="110"/>
      <c r="K26" s="110"/>
      <c r="L26" s="110"/>
      <c r="M26" s="110"/>
      <c r="N26" s="110"/>
    </row>
    <row r="27" spans="1:14" ht="27.75">
      <c r="A27" s="110"/>
      <c r="B27" s="818" t="s">
        <v>2286</v>
      </c>
      <c r="C27" s="818"/>
      <c r="D27" s="818"/>
      <c r="E27" s="818"/>
      <c r="F27" s="818"/>
      <c r="G27" s="818"/>
      <c r="H27" s="818"/>
      <c r="I27" s="818"/>
      <c r="J27" s="818"/>
      <c r="K27" s="818"/>
      <c r="L27" s="818"/>
      <c r="M27" s="110"/>
      <c r="N27" s="110"/>
    </row>
    <row r="28" spans="1:14">
      <c r="A28" s="110"/>
      <c r="B28" s="110"/>
      <c r="C28" s="110"/>
      <c r="D28" s="110"/>
      <c r="E28" s="110"/>
      <c r="F28" s="110"/>
      <c r="G28" s="110"/>
      <c r="H28" s="110"/>
      <c r="I28" s="110"/>
      <c r="J28" s="110"/>
      <c r="K28" s="110"/>
      <c r="L28" s="110"/>
      <c r="M28" s="110"/>
      <c r="N28" s="110"/>
    </row>
    <row r="29" spans="1:14">
      <c r="A29" s="110"/>
      <c r="B29" s="110"/>
      <c r="C29" s="110"/>
      <c r="D29" s="110"/>
      <c r="E29" s="110"/>
      <c r="F29" s="110"/>
      <c r="G29" s="110"/>
      <c r="H29" s="110"/>
      <c r="I29" s="110"/>
      <c r="J29" s="110"/>
      <c r="K29" s="110"/>
      <c r="L29" s="110"/>
      <c r="M29" s="110"/>
      <c r="N29" s="110"/>
    </row>
    <row r="30" spans="1:14">
      <c r="A30" s="110"/>
      <c r="B30" s="110"/>
      <c r="C30" s="110"/>
      <c r="D30" s="110"/>
      <c r="E30" s="110"/>
      <c r="F30" s="110"/>
      <c r="G30" s="110"/>
      <c r="H30" s="110"/>
      <c r="I30" s="110"/>
      <c r="J30" s="110"/>
      <c r="K30" s="110"/>
      <c r="L30" s="110"/>
      <c r="M30" s="110"/>
      <c r="N30" s="110"/>
    </row>
    <row r="31" spans="1:14">
      <c r="A31" s="110"/>
      <c r="B31" s="110"/>
      <c r="C31" s="110"/>
      <c r="D31" s="110"/>
      <c r="E31" s="110"/>
      <c r="F31" s="110"/>
      <c r="G31" s="110"/>
      <c r="H31" s="110"/>
      <c r="I31" s="110"/>
      <c r="J31" s="110"/>
      <c r="K31" s="110"/>
      <c r="L31" s="110"/>
      <c r="M31" s="110"/>
      <c r="N31" s="110"/>
    </row>
    <row r="32" spans="1:14">
      <c r="A32" s="110"/>
      <c r="B32" s="110"/>
      <c r="C32" s="110"/>
      <c r="D32" s="110"/>
      <c r="E32" s="110"/>
      <c r="F32" s="110"/>
      <c r="G32" s="110"/>
      <c r="H32" s="110"/>
      <c r="I32" s="110"/>
      <c r="J32" s="110"/>
      <c r="K32" s="110"/>
      <c r="L32" s="110"/>
      <c r="M32" s="110"/>
      <c r="N32" s="110"/>
    </row>
    <row r="33" spans="1:14">
      <c r="A33" s="110"/>
      <c r="B33" s="110"/>
      <c r="C33" s="110"/>
      <c r="D33" s="110"/>
      <c r="E33" s="110"/>
      <c r="F33" s="110"/>
      <c r="G33" s="110"/>
      <c r="H33" s="110"/>
      <c r="I33" s="110"/>
      <c r="J33" s="110"/>
      <c r="K33" s="110"/>
      <c r="L33" s="110"/>
      <c r="M33" s="110"/>
      <c r="N33" s="110"/>
    </row>
    <row r="34" spans="1:14">
      <c r="A34" s="110"/>
      <c r="B34" s="110"/>
      <c r="C34" s="110"/>
      <c r="D34" s="110"/>
      <c r="E34" s="110"/>
      <c r="F34" s="110"/>
      <c r="G34" s="110"/>
      <c r="H34" s="110"/>
      <c r="I34" s="110"/>
      <c r="J34" s="110"/>
      <c r="K34" s="110"/>
      <c r="L34" s="110"/>
      <c r="M34" s="110"/>
      <c r="N34" s="110"/>
    </row>
    <row r="35" spans="1:14">
      <c r="A35" s="110"/>
      <c r="B35" s="110"/>
      <c r="C35" s="110"/>
      <c r="D35" s="110"/>
      <c r="E35" s="110"/>
      <c r="F35" s="110"/>
      <c r="G35" s="110"/>
      <c r="H35" s="110"/>
      <c r="I35" s="110"/>
      <c r="J35" s="110"/>
      <c r="K35" s="110"/>
      <c r="L35" s="110"/>
      <c r="M35" s="110"/>
      <c r="N35" s="110"/>
    </row>
  </sheetData>
  <mergeCells count="1">
    <mergeCell ref="B27:L27"/>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
  <sheetViews>
    <sheetView workbookViewId="0">
      <selection activeCell="K29" sqref="K29"/>
    </sheetView>
  </sheetViews>
  <sheetFormatPr baseColWidth="10" defaultColWidth="11.42578125" defaultRowHeight="1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B5B5C-842E-48E5-8793-C754863FD552}">
  <sheetPr>
    <pageSetUpPr fitToPage="1"/>
  </sheetPr>
  <dimension ref="B2:H106"/>
  <sheetViews>
    <sheetView showGridLines="0" zoomScale="90" zoomScaleNormal="90" zoomScaleSheetLayoutView="50" workbookViewId="0"/>
  </sheetViews>
  <sheetFormatPr baseColWidth="10" defaultColWidth="14.42578125" defaultRowHeight="15" customHeight="1"/>
  <cols>
    <col min="1" max="1" width="2.7109375" style="622" customWidth="1"/>
    <col min="2" max="2" width="45.7109375" style="622" customWidth="1"/>
    <col min="3" max="3" width="15.42578125" style="622" customWidth="1"/>
    <col min="4" max="4" width="14.7109375" style="622" customWidth="1"/>
    <col min="5" max="7" width="15.42578125" style="622" customWidth="1"/>
    <col min="8" max="8" width="15.140625" style="622" customWidth="1"/>
    <col min="9" max="9" width="10.7109375" style="622" customWidth="1"/>
    <col min="10" max="16384" width="14.42578125" style="622"/>
  </cols>
  <sheetData>
    <row r="2" spans="2:8" ht="64.900000000000006" customHeight="1">
      <c r="B2" s="876" t="s">
        <v>9879</v>
      </c>
      <c r="C2" s="877"/>
      <c r="D2" s="877"/>
      <c r="E2" s="877"/>
      <c r="F2" s="877"/>
      <c r="G2" s="877"/>
      <c r="H2" s="877"/>
    </row>
    <row r="3" spans="2:8" ht="7.15" customHeight="1">
      <c r="B3" s="623"/>
      <c r="C3" s="623"/>
      <c r="D3" s="623"/>
      <c r="E3" s="623"/>
      <c r="F3" s="623"/>
      <c r="G3" s="623"/>
      <c r="H3" s="623"/>
    </row>
    <row r="4" spans="2:8">
      <c r="B4" s="868"/>
      <c r="C4" s="878" t="s">
        <v>2543</v>
      </c>
      <c r="D4" s="868"/>
      <c r="E4" s="868"/>
      <c r="F4" s="868"/>
      <c r="G4" s="868"/>
      <c r="H4" s="878" t="s">
        <v>2555</v>
      </c>
    </row>
    <row r="5" spans="2:8" ht="31.5" customHeight="1">
      <c r="B5" s="868"/>
      <c r="C5" s="626" t="s">
        <v>2544</v>
      </c>
      <c r="D5" s="626" t="s">
        <v>2545</v>
      </c>
      <c r="E5" s="626" t="s">
        <v>2524</v>
      </c>
      <c r="F5" s="626" t="s">
        <v>2525</v>
      </c>
      <c r="G5" s="626" t="s">
        <v>2546</v>
      </c>
      <c r="H5" s="868"/>
    </row>
    <row r="6" spans="2:8">
      <c r="B6" s="868"/>
      <c r="C6" s="639">
        <v>1</v>
      </c>
      <c r="D6" s="639">
        <v>2</v>
      </c>
      <c r="E6" s="626" t="s">
        <v>2547</v>
      </c>
      <c r="F6" s="639">
        <v>4</v>
      </c>
      <c r="G6" s="639">
        <v>5</v>
      </c>
      <c r="H6" s="638" t="s">
        <v>2548</v>
      </c>
    </row>
    <row r="7" spans="2:8">
      <c r="B7" s="634"/>
      <c r="C7" s="627"/>
      <c r="D7" s="627"/>
      <c r="E7" s="627"/>
      <c r="F7" s="627"/>
      <c r="G7" s="627"/>
      <c r="H7" s="634"/>
    </row>
    <row r="8" spans="2:8" ht="14.45" customHeight="1">
      <c r="B8" s="640" t="s">
        <v>2654</v>
      </c>
      <c r="C8" s="629">
        <f>C10+C14+C24+C29+C33+C39</f>
        <v>1467492940.3083224</v>
      </c>
      <c r="D8" s="629">
        <f>D10+D14+D24+D29+D33+D39</f>
        <v>24950177.510000002</v>
      </c>
      <c r="E8" s="629">
        <f>C8+D8</f>
        <v>1492443117.8183224</v>
      </c>
      <c r="F8" s="629">
        <f>F10+F14+F24+F29+F33+F39</f>
        <v>1485597829.7200003</v>
      </c>
      <c r="G8" s="629">
        <f>G10+G14+G24+G29+G33+G39</f>
        <v>1485597829.7200003</v>
      </c>
      <c r="H8" s="629">
        <f>E8-F8</f>
        <v>6845288.0983221531</v>
      </c>
    </row>
    <row r="9" spans="2:8" ht="14.45" customHeight="1">
      <c r="B9" s="640"/>
      <c r="C9" s="627"/>
      <c r="D9" s="627"/>
      <c r="E9" s="627"/>
      <c r="F9" s="627"/>
      <c r="G9" s="627"/>
      <c r="H9" s="627"/>
    </row>
    <row r="10" spans="2:8" ht="27" customHeight="1">
      <c r="B10" s="641" t="s">
        <v>2655</v>
      </c>
      <c r="C10" s="642"/>
      <c r="D10" s="642"/>
      <c r="E10" s="642"/>
      <c r="F10" s="642"/>
      <c r="G10" s="642"/>
      <c r="H10" s="627"/>
    </row>
    <row r="11" spans="2:8">
      <c r="B11" s="643" t="s">
        <v>2656</v>
      </c>
      <c r="C11" s="627"/>
      <c r="D11" s="627"/>
      <c r="E11" s="627"/>
      <c r="F11" s="627"/>
      <c r="G11" s="627"/>
      <c r="H11" s="627"/>
    </row>
    <row r="12" spans="2:8">
      <c r="B12" s="643" t="s">
        <v>2657</v>
      </c>
      <c r="C12" s="627"/>
      <c r="D12" s="627"/>
      <c r="E12" s="627"/>
      <c r="F12" s="627"/>
      <c r="G12" s="627"/>
      <c r="H12" s="627"/>
    </row>
    <row r="13" spans="2:8">
      <c r="B13" s="643"/>
      <c r="C13" s="627"/>
      <c r="D13" s="627"/>
      <c r="E13" s="627"/>
      <c r="F13" s="627"/>
      <c r="G13" s="627"/>
      <c r="H13" s="627"/>
    </row>
    <row r="14" spans="2:8">
      <c r="B14" s="641" t="s">
        <v>2658</v>
      </c>
      <c r="C14" s="627"/>
      <c r="D14" s="627"/>
      <c r="E14" s="627"/>
      <c r="F14" s="627"/>
      <c r="G14" s="627"/>
      <c r="H14" s="627"/>
    </row>
    <row r="15" spans="2:8">
      <c r="B15" s="643" t="s">
        <v>2659</v>
      </c>
      <c r="C15" s="627"/>
      <c r="D15" s="627"/>
      <c r="E15" s="627"/>
      <c r="F15" s="627"/>
      <c r="G15" s="627"/>
      <c r="H15" s="627"/>
    </row>
    <row r="16" spans="2:8">
      <c r="B16" s="643" t="s">
        <v>2660</v>
      </c>
      <c r="C16" s="627"/>
      <c r="D16" s="627"/>
      <c r="E16" s="627"/>
      <c r="F16" s="627"/>
      <c r="G16" s="627"/>
      <c r="H16" s="627"/>
    </row>
    <row r="17" spans="2:8" ht="24">
      <c r="B17" s="643" t="s">
        <v>2661</v>
      </c>
      <c r="C17" s="627"/>
      <c r="D17" s="627"/>
      <c r="E17" s="627"/>
      <c r="F17" s="627"/>
      <c r="G17" s="627"/>
      <c r="H17" s="627"/>
    </row>
    <row r="18" spans="2:8">
      <c r="B18" s="643" t="s">
        <v>2662</v>
      </c>
      <c r="C18" s="627"/>
      <c r="D18" s="627"/>
      <c r="E18" s="627"/>
      <c r="F18" s="627"/>
      <c r="G18" s="627"/>
      <c r="H18" s="627"/>
    </row>
    <row r="19" spans="2:8">
      <c r="B19" s="643" t="s">
        <v>2663</v>
      </c>
      <c r="C19" s="627"/>
      <c r="D19" s="627"/>
      <c r="E19" s="627"/>
      <c r="F19" s="627"/>
      <c r="G19" s="627"/>
      <c r="H19" s="627"/>
    </row>
    <row r="20" spans="2:8" ht="24">
      <c r="B20" s="643" t="s">
        <v>2664</v>
      </c>
      <c r="C20" s="627"/>
      <c r="D20" s="627"/>
      <c r="E20" s="627"/>
      <c r="F20" s="627"/>
      <c r="G20" s="627"/>
      <c r="H20" s="627"/>
    </row>
    <row r="21" spans="2:8">
      <c r="B21" s="643" t="s">
        <v>2665</v>
      </c>
      <c r="C21" s="627"/>
      <c r="D21" s="627"/>
      <c r="E21" s="627"/>
      <c r="F21" s="627"/>
      <c r="G21" s="627"/>
      <c r="H21" s="627"/>
    </row>
    <row r="22" spans="2:8" ht="15.75" customHeight="1">
      <c r="B22" s="643" t="s">
        <v>2666</v>
      </c>
      <c r="C22" s="627"/>
      <c r="D22" s="627"/>
      <c r="E22" s="627"/>
      <c r="F22" s="627"/>
      <c r="G22" s="627"/>
      <c r="H22" s="627"/>
    </row>
    <row r="23" spans="2:8" ht="15.75" customHeight="1">
      <c r="B23" s="634"/>
      <c r="C23" s="627"/>
      <c r="D23" s="627"/>
      <c r="E23" s="627"/>
      <c r="F23" s="627"/>
      <c r="G23" s="627"/>
      <c r="H23" s="627"/>
    </row>
    <row r="24" spans="2:8" ht="15.75" customHeight="1">
      <c r="B24" s="641" t="s">
        <v>9880</v>
      </c>
      <c r="C24" s="644">
        <f>SUM(C25:C27)</f>
        <v>1467492940.3083224</v>
      </c>
      <c r="D24" s="644">
        <f>SUM(D25:D27)</f>
        <v>24950177.510000002</v>
      </c>
      <c r="E24" s="644">
        <f>C24+D24</f>
        <v>1492443117.8183224</v>
      </c>
      <c r="F24" s="644">
        <f>SUM(F25:F27)</f>
        <v>1485597829.7200003</v>
      </c>
      <c r="G24" s="644">
        <f>SUM(G25:G27)</f>
        <v>1485597829.7200003</v>
      </c>
      <c r="H24" s="644">
        <f>E24-F24</f>
        <v>6845288.0983221531</v>
      </c>
    </row>
    <row r="25" spans="2:8" ht="24">
      <c r="B25" s="645" t="s">
        <v>2667</v>
      </c>
      <c r="C25" s="646">
        <v>1467492940.3083224</v>
      </c>
      <c r="D25" s="646">
        <v>24950177.510000002</v>
      </c>
      <c r="E25" s="646">
        <f>C25+D25</f>
        <v>1492443117.8183224</v>
      </c>
      <c r="F25" s="646">
        <v>1485597829.7200003</v>
      </c>
      <c r="G25" s="646">
        <v>1485597829.7200003</v>
      </c>
      <c r="H25" s="646">
        <f>E25-F25</f>
        <v>6845288.0983221531</v>
      </c>
    </row>
    <row r="26" spans="2:8" ht="24">
      <c r="B26" s="645" t="s">
        <v>2668</v>
      </c>
      <c r="C26" s="630"/>
      <c r="D26" s="630"/>
      <c r="E26" s="630"/>
      <c r="F26" s="630"/>
      <c r="G26" s="630"/>
      <c r="H26" s="630"/>
    </row>
    <row r="27" spans="2:8" ht="15.75" customHeight="1">
      <c r="B27" s="645" t="s">
        <v>2669</v>
      </c>
      <c r="C27" s="627"/>
      <c r="D27" s="627"/>
      <c r="E27" s="627"/>
      <c r="F27" s="627"/>
      <c r="G27" s="627"/>
      <c r="H27" s="630"/>
    </row>
    <row r="28" spans="2:8" ht="15.75" customHeight="1">
      <c r="B28" s="634"/>
      <c r="C28" s="627"/>
      <c r="D28" s="627"/>
      <c r="E28" s="627"/>
      <c r="F28" s="627"/>
      <c r="G28" s="627"/>
      <c r="H28" s="630"/>
    </row>
    <row r="29" spans="2:8" ht="15.75" customHeight="1">
      <c r="B29" s="641" t="s">
        <v>9881</v>
      </c>
      <c r="C29" s="627"/>
      <c r="D29" s="627"/>
      <c r="E29" s="627"/>
      <c r="F29" s="627"/>
      <c r="G29" s="627"/>
      <c r="H29" s="630"/>
    </row>
    <row r="30" spans="2:8" ht="24.75" customHeight="1">
      <c r="B30" s="645" t="s">
        <v>2670</v>
      </c>
      <c r="C30" s="627"/>
      <c r="D30" s="627"/>
      <c r="E30" s="627"/>
      <c r="F30" s="627"/>
      <c r="G30" s="627"/>
      <c r="H30" s="627"/>
    </row>
    <row r="31" spans="2:8" ht="15.75" customHeight="1">
      <c r="B31" s="645" t="s">
        <v>2671</v>
      </c>
      <c r="C31" s="627"/>
      <c r="D31" s="627"/>
      <c r="E31" s="627"/>
      <c r="F31" s="627"/>
      <c r="G31" s="627"/>
      <c r="H31" s="627"/>
    </row>
    <row r="32" spans="2:8" ht="15.75" customHeight="1">
      <c r="B32" s="645"/>
      <c r="C32" s="627"/>
      <c r="D32" s="627"/>
      <c r="E32" s="627"/>
      <c r="F32" s="627"/>
      <c r="G32" s="627"/>
      <c r="H32" s="627"/>
    </row>
    <row r="33" spans="2:8" ht="15.75" customHeight="1">
      <c r="B33" s="641" t="s">
        <v>9882</v>
      </c>
      <c r="C33" s="627"/>
      <c r="D33" s="627"/>
      <c r="E33" s="627"/>
      <c r="F33" s="627"/>
      <c r="G33" s="627"/>
      <c r="H33" s="627"/>
    </row>
    <row r="34" spans="2:8" ht="15.75" customHeight="1">
      <c r="B34" s="645" t="s">
        <v>2672</v>
      </c>
      <c r="C34" s="627"/>
      <c r="D34" s="627"/>
      <c r="E34" s="627"/>
      <c r="F34" s="627"/>
      <c r="G34" s="627"/>
      <c r="H34" s="627"/>
    </row>
    <row r="35" spans="2:8" ht="15.75" customHeight="1">
      <c r="B35" s="645" t="s">
        <v>2673</v>
      </c>
      <c r="C35" s="627"/>
      <c r="D35" s="627"/>
      <c r="E35" s="627"/>
      <c r="F35" s="627"/>
      <c r="G35" s="627"/>
      <c r="H35" s="627"/>
    </row>
    <row r="36" spans="2:8" ht="15.75" customHeight="1">
      <c r="B36" s="645" t="s">
        <v>2674</v>
      </c>
      <c r="C36" s="627"/>
      <c r="D36" s="627"/>
      <c r="E36" s="627"/>
      <c r="F36" s="627"/>
      <c r="G36" s="627"/>
      <c r="H36" s="627"/>
    </row>
    <row r="37" spans="2:8" ht="24.75" customHeight="1">
      <c r="B37" s="645" t="s">
        <v>2675</v>
      </c>
      <c r="C37" s="627"/>
      <c r="D37" s="627"/>
      <c r="E37" s="627"/>
      <c r="F37" s="627"/>
      <c r="G37" s="627"/>
      <c r="H37" s="627"/>
    </row>
    <row r="38" spans="2:8">
      <c r="B38" s="628"/>
      <c r="C38" s="627"/>
      <c r="D38" s="627"/>
      <c r="E38" s="627"/>
      <c r="F38" s="627"/>
      <c r="G38" s="627"/>
      <c r="H38" s="627"/>
    </row>
    <row r="39" spans="2:8">
      <c r="B39" s="641" t="s">
        <v>9883</v>
      </c>
      <c r="C39" s="627"/>
      <c r="D39" s="627"/>
      <c r="E39" s="627"/>
      <c r="F39" s="627"/>
      <c r="G39" s="627"/>
      <c r="H39" s="627"/>
    </row>
    <row r="40" spans="2:8" ht="15.75" customHeight="1">
      <c r="B40" s="645" t="s">
        <v>2676</v>
      </c>
      <c r="C40" s="627"/>
      <c r="D40" s="627"/>
      <c r="E40" s="627"/>
      <c r="F40" s="627"/>
      <c r="G40" s="627"/>
      <c r="H40" s="627"/>
    </row>
    <row r="41" spans="2:8" ht="15.75" customHeight="1">
      <c r="B41" s="635"/>
      <c r="C41" s="627"/>
      <c r="D41" s="627"/>
      <c r="E41" s="627"/>
      <c r="F41" s="627"/>
      <c r="G41" s="627"/>
      <c r="H41" s="627"/>
    </row>
    <row r="42" spans="2:8" ht="15.75" customHeight="1">
      <c r="B42" s="640" t="s">
        <v>9884</v>
      </c>
      <c r="C42" s="627"/>
      <c r="D42" s="627"/>
      <c r="E42" s="627"/>
      <c r="F42" s="627"/>
      <c r="G42" s="627"/>
      <c r="H42" s="627"/>
    </row>
    <row r="43" spans="2:8">
      <c r="B43" s="640"/>
      <c r="C43" s="627"/>
      <c r="D43" s="627"/>
      <c r="E43" s="627"/>
      <c r="F43" s="627"/>
      <c r="G43" s="627"/>
      <c r="H43" s="627"/>
    </row>
    <row r="44" spans="2:8" ht="24">
      <c r="B44" s="640" t="s">
        <v>9885</v>
      </c>
      <c r="C44" s="627"/>
      <c r="D44" s="627"/>
      <c r="E44" s="627"/>
      <c r="F44" s="627"/>
      <c r="G44" s="627"/>
      <c r="H44" s="627"/>
    </row>
    <row r="45" spans="2:8" ht="15.75" customHeight="1">
      <c r="B45" s="640"/>
      <c r="C45" s="627"/>
      <c r="D45" s="627"/>
      <c r="E45" s="627"/>
      <c r="F45" s="627"/>
      <c r="G45" s="627"/>
      <c r="H45" s="627"/>
    </row>
    <row r="46" spans="2:8" ht="15.75" customHeight="1">
      <c r="B46" s="640" t="s">
        <v>2677</v>
      </c>
      <c r="C46" s="627"/>
      <c r="D46" s="627"/>
      <c r="E46" s="627"/>
      <c r="F46" s="627"/>
      <c r="G46" s="627"/>
      <c r="H46" s="627"/>
    </row>
    <row r="47" spans="2:8" ht="15.75" customHeight="1">
      <c r="B47" s="634"/>
      <c r="C47" s="627"/>
      <c r="D47" s="627"/>
      <c r="E47" s="627"/>
      <c r="F47" s="627"/>
      <c r="G47" s="627"/>
      <c r="H47" s="634"/>
    </row>
    <row r="48" spans="2:8" ht="15.75" customHeight="1">
      <c r="B48" s="647" t="s">
        <v>9858</v>
      </c>
      <c r="C48" s="629">
        <f t="shared" ref="C48:H48" si="0">C46+C44+C42+C8</f>
        <v>1467492940.3083224</v>
      </c>
      <c r="D48" s="629">
        <f t="shared" si="0"/>
        <v>24950177.510000002</v>
      </c>
      <c r="E48" s="629">
        <f t="shared" si="0"/>
        <v>1492443117.8183224</v>
      </c>
      <c r="F48" s="629">
        <f t="shared" si="0"/>
        <v>1485597829.7200003</v>
      </c>
      <c r="G48" s="629">
        <f t="shared" si="0"/>
        <v>1485597829.7200003</v>
      </c>
      <c r="H48" s="629">
        <f t="shared" si="0"/>
        <v>6845288.0983221531</v>
      </c>
    </row>
    <row r="49" spans="2:8">
      <c r="B49" s="875" t="s">
        <v>2453</v>
      </c>
      <c r="C49" s="875"/>
      <c r="D49" s="875"/>
      <c r="E49" s="875"/>
      <c r="F49" s="875"/>
      <c r="G49" s="875"/>
      <c r="H49" s="875"/>
    </row>
    <row r="50" spans="2:8" ht="15.75" customHeight="1">
      <c r="C50" s="637"/>
      <c r="D50" s="637"/>
      <c r="E50" s="637"/>
      <c r="F50" s="637"/>
      <c r="G50" s="637"/>
    </row>
    <row r="51" spans="2:8" ht="15.75" customHeight="1">
      <c r="C51" s="637"/>
      <c r="D51" s="637"/>
      <c r="E51" s="637"/>
      <c r="F51" s="637"/>
      <c r="G51" s="637"/>
    </row>
    <row r="52" spans="2:8" ht="15.75" customHeight="1">
      <c r="C52" s="637"/>
      <c r="D52" s="637"/>
      <c r="E52" s="637"/>
      <c r="F52" s="637"/>
      <c r="G52" s="637"/>
    </row>
    <row r="53" spans="2:8" ht="15.75" customHeight="1">
      <c r="C53" s="637"/>
      <c r="D53" s="637"/>
      <c r="E53" s="637"/>
      <c r="F53" s="637"/>
      <c r="G53" s="637"/>
    </row>
    <row r="54" spans="2:8" ht="15.75" customHeight="1">
      <c r="C54" s="637"/>
      <c r="D54" s="637"/>
      <c r="E54" s="637"/>
      <c r="F54" s="637"/>
      <c r="G54" s="637"/>
    </row>
    <row r="55" spans="2:8" ht="15.75" customHeight="1">
      <c r="C55" s="637"/>
      <c r="D55" s="637"/>
      <c r="E55" s="637"/>
      <c r="F55" s="637"/>
      <c r="G55" s="637"/>
    </row>
    <row r="56" spans="2:8" ht="15.75" customHeight="1">
      <c r="C56" s="637"/>
      <c r="D56" s="637"/>
      <c r="E56" s="637"/>
      <c r="F56" s="637"/>
      <c r="G56" s="637"/>
    </row>
    <row r="57" spans="2:8" ht="15.75" customHeight="1">
      <c r="C57" s="637"/>
      <c r="D57" s="637"/>
      <c r="E57" s="637"/>
      <c r="F57" s="637"/>
      <c r="G57" s="637"/>
    </row>
    <row r="58" spans="2:8" ht="15.75" customHeight="1">
      <c r="C58" s="637"/>
      <c r="D58" s="637"/>
      <c r="E58" s="637"/>
      <c r="F58" s="637"/>
      <c r="G58" s="637"/>
    </row>
    <row r="59" spans="2:8" ht="15.75" customHeight="1">
      <c r="C59" s="637"/>
      <c r="D59" s="637"/>
      <c r="E59" s="637"/>
      <c r="F59" s="637"/>
      <c r="G59" s="637"/>
    </row>
    <row r="60" spans="2:8" ht="15.75" customHeight="1">
      <c r="C60" s="637"/>
      <c r="D60" s="637"/>
      <c r="E60" s="637"/>
      <c r="F60" s="637"/>
      <c r="G60" s="637"/>
    </row>
    <row r="61" spans="2:8" ht="15.75" customHeight="1">
      <c r="C61" s="637"/>
      <c r="D61" s="637"/>
      <c r="E61" s="637"/>
      <c r="F61" s="637"/>
      <c r="G61" s="637"/>
    </row>
    <row r="62" spans="2:8" ht="15.75" customHeight="1">
      <c r="C62" s="637"/>
      <c r="D62" s="637"/>
      <c r="E62" s="637"/>
      <c r="F62" s="637"/>
      <c r="G62" s="637"/>
    </row>
    <row r="63" spans="2:8" ht="15.75" customHeight="1">
      <c r="C63" s="637"/>
      <c r="D63" s="637"/>
      <c r="E63" s="637"/>
      <c r="F63" s="637"/>
      <c r="G63" s="637"/>
    </row>
    <row r="64" spans="2:8" ht="15.75" customHeight="1">
      <c r="C64" s="637"/>
      <c r="D64" s="637"/>
      <c r="E64" s="637"/>
      <c r="F64" s="637"/>
      <c r="G64" s="637"/>
    </row>
    <row r="65" spans="3:7" ht="15.75" customHeight="1">
      <c r="C65" s="637"/>
      <c r="D65" s="637"/>
      <c r="E65" s="637"/>
      <c r="F65" s="637"/>
      <c r="G65" s="637"/>
    </row>
    <row r="66" spans="3:7" ht="15.75" customHeight="1">
      <c r="C66" s="637"/>
      <c r="D66" s="637"/>
      <c r="E66" s="637"/>
      <c r="F66" s="637"/>
      <c r="G66" s="637"/>
    </row>
    <row r="67" spans="3:7" ht="15.75" customHeight="1">
      <c r="C67" s="637"/>
      <c r="D67" s="637"/>
      <c r="E67" s="637"/>
      <c r="F67" s="637"/>
      <c r="G67" s="637"/>
    </row>
    <row r="68" spans="3:7" ht="15.75" customHeight="1">
      <c r="C68" s="637"/>
      <c r="D68" s="637"/>
      <c r="E68" s="637"/>
      <c r="F68" s="637"/>
      <c r="G68" s="637"/>
    </row>
    <row r="69" spans="3:7" ht="15.75" customHeight="1">
      <c r="C69" s="637"/>
      <c r="D69" s="637"/>
      <c r="E69" s="637"/>
      <c r="F69" s="637"/>
      <c r="G69" s="637"/>
    </row>
    <row r="70" spans="3:7" ht="15.75" customHeight="1">
      <c r="C70" s="637"/>
      <c r="D70" s="637"/>
      <c r="E70" s="637"/>
      <c r="F70" s="637"/>
      <c r="G70" s="637"/>
    </row>
    <row r="71" spans="3:7" ht="15.75" customHeight="1">
      <c r="C71" s="637"/>
      <c r="D71" s="637"/>
      <c r="E71" s="637"/>
      <c r="F71" s="637"/>
      <c r="G71" s="637"/>
    </row>
    <row r="72" spans="3:7" ht="15.75" customHeight="1">
      <c r="C72" s="637"/>
      <c r="D72" s="637"/>
      <c r="E72" s="637"/>
      <c r="F72" s="637"/>
      <c r="G72" s="637"/>
    </row>
    <row r="73" spans="3:7" ht="15.75" customHeight="1">
      <c r="C73" s="637"/>
      <c r="D73" s="637"/>
      <c r="E73" s="637"/>
      <c r="F73" s="637"/>
      <c r="G73" s="637"/>
    </row>
    <row r="74" spans="3:7" ht="15.75" customHeight="1">
      <c r="C74" s="637"/>
      <c r="D74" s="637"/>
      <c r="E74" s="637"/>
      <c r="F74" s="637"/>
      <c r="G74" s="637"/>
    </row>
    <row r="75" spans="3:7" ht="15.75" customHeight="1">
      <c r="C75" s="637"/>
      <c r="D75" s="637"/>
      <c r="E75" s="637"/>
      <c r="F75" s="637"/>
      <c r="G75" s="637"/>
    </row>
    <row r="76" spans="3:7" ht="15.75" customHeight="1">
      <c r="C76" s="637"/>
      <c r="D76" s="637"/>
      <c r="E76" s="637"/>
      <c r="F76" s="637"/>
      <c r="G76" s="637"/>
    </row>
    <row r="77" spans="3:7" ht="15.75" customHeight="1">
      <c r="C77" s="637"/>
      <c r="D77" s="637"/>
      <c r="E77" s="637"/>
      <c r="F77" s="637"/>
      <c r="G77" s="637"/>
    </row>
    <row r="78" spans="3:7" ht="15.75" customHeight="1">
      <c r="C78" s="637"/>
      <c r="D78" s="637"/>
      <c r="E78" s="637"/>
      <c r="F78" s="637"/>
      <c r="G78" s="637"/>
    </row>
    <row r="79" spans="3:7" ht="15.75" customHeight="1">
      <c r="C79" s="637"/>
      <c r="D79" s="637"/>
      <c r="E79" s="637"/>
      <c r="F79" s="637"/>
      <c r="G79" s="637"/>
    </row>
    <row r="80" spans="3:7" ht="15.75" customHeight="1">
      <c r="C80" s="637"/>
      <c r="D80" s="637"/>
      <c r="E80" s="637"/>
      <c r="F80" s="637"/>
      <c r="G80" s="637"/>
    </row>
    <row r="81" spans="3:7" ht="15.75" customHeight="1">
      <c r="C81" s="637"/>
      <c r="D81" s="637"/>
      <c r="E81" s="637"/>
      <c r="F81" s="637"/>
      <c r="G81" s="637"/>
    </row>
    <row r="82" spans="3:7" ht="15.75" customHeight="1">
      <c r="C82" s="637"/>
      <c r="D82" s="637"/>
      <c r="E82" s="637"/>
      <c r="F82" s="637"/>
      <c r="G82" s="637"/>
    </row>
    <row r="83" spans="3:7" ht="15.75" customHeight="1">
      <c r="C83" s="637"/>
      <c r="D83" s="637"/>
      <c r="E83" s="637"/>
      <c r="F83" s="637"/>
      <c r="G83" s="637"/>
    </row>
    <row r="84" spans="3:7" ht="15.75" customHeight="1">
      <c r="C84" s="637"/>
      <c r="D84" s="637"/>
      <c r="E84" s="637"/>
      <c r="F84" s="637"/>
      <c r="G84" s="637"/>
    </row>
    <row r="85" spans="3:7" ht="15.75" customHeight="1">
      <c r="C85" s="637"/>
      <c r="D85" s="637"/>
      <c r="E85" s="637"/>
      <c r="F85" s="637"/>
      <c r="G85" s="637"/>
    </row>
    <row r="86" spans="3:7" ht="15.75" customHeight="1">
      <c r="C86" s="637"/>
      <c r="D86" s="637"/>
      <c r="E86" s="637"/>
      <c r="F86" s="637"/>
      <c r="G86" s="637"/>
    </row>
    <row r="87" spans="3:7" ht="15.75" customHeight="1">
      <c r="C87" s="637"/>
      <c r="D87" s="637"/>
      <c r="E87" s="637"/>
      <c r="F87" s="637"/>
      <c r="G87" s="637"/>
    </row>
    <row r="88" spans="3:7" ht="15.75" customHeight="1">
      <c r="C88" s="637"/>
      <c r="D88" s="637"/>
      <c r="E88" s="637"/>
      <c r="F88" s="637"/>
      <c r="G88" s="637"/>
    </row>
    <row r="89" spans="3:7" ht="15.75" customHeight="1">
      <c r="C89" s="637"/>
      <c r="D89" s="637"/>
      <c r="E89" s="637"/>
      <c r="F89" s="637"/>
      <c r="G89" s="637"/>
    </row>
    <row r="90" spans="3:7" ht="15.75" customHeight="1">
      <c r="C90" s="637"/>
      <c r="D90" s="637"/>
      <c r="E90" s="637"/>
      <c r="F90" s="637"/>
      <c r="G90" s="637"/>
    </row>
    <row r="91" spans="3:7" ht="15.75" customHeight="1">
      <c r="C91" s="637"/>
      <c r="D91" s="637"/>
      <c r="E91" s="637"/>
      <c r="F91" s="637"/>
      <c r="G91" s="637"/>
    </row>
    <row r="92" spans="3:7" ht="15.75" customHeight="1">
      <c r="C92" s="637"/>
      <c r="D92" s="637"/>
      <c r="E92" s="637"/>
      <c r="F92" s="637"/>
      <c r="G92" s="637"/>
    </row>
    <row r="93" spans="3:7" ht="15.75" customHeight="1">
      <c r="C93" s="637"/>
      <c r="D93" s="637"/>
      <c r="E93" s="637"/>
      <c r="F93" s="637"/>
      <c r="G93" s="637"/>
    </row>
    <row r="94" spans="3:7" ht="15.75" customHeight="1">
      <c r="C94" s="637"/>
      <c r="D94" s="637"/>
      <c r="E94" s="637"/>
      <c r="F94" s="637"/>
      <c r="G94" s="637"/>
    </row>
    <row r="95" spans="3:7" ht="15.75" customHeight="1">
      <c r="C95" s="637"/>
      <c r="D95" s="637"/>
      <c r="E95" s="637"/>
      <c r="F95" s="637"/>
      <c r="G95" s="637"/>
    </row>
    <row r="96" spans="3:7" ht="15.75" customHeight="1">
      <c r="C96" s="637"/>
      <c r="D96" s="637"/>
      <c r="E96" s="637"/>
      <c r="F96" s="637"/>
      <c r="G96" s="637"/>
    </row>
    <row r="97" spans="3:7" ht="15.75" customHeight="1">
      <c r="C97" s="637"/>
      <c r="D97" s="637"/>
      <c r="E97" s="637"/>
      <c r="F97" s="637"/>
      <c r="G97" s="637"/>
    </row>
    <row r="98" spans="3:7" ht="15.75" customHeight="1">
      <c r="C98" s="637"/>
      <c r="D98" s="637"/>
      <c r="E98" s="637"/>
      <c r="F98" s="637"/>
      <c r="G98" s="637"/>
    </row>
    <row r="99" spans="3:7" ht="15.75" customHeight="1">
      <c r="C99" s="637"/>
      <c r="D99" s="637"/>
      <c r="E99" s="637"/>
      <c r="F99" s="637"/>
      <c r="G99" s="637"/>
    </row>
    <row r="100" spans="3:7" ht="15.75" customHeight="1">
      <c r="C100" s="637"/>
      <c r="D100" s="637"/>
      <c r="E100" s="637"/>
      <c r="F100" s="637"/>
      <c r="G100" s="637"/>
    </row>
    <row r="101" spans="3:7" ht="15.75" customHeight="1">
      <c r="C101" s="637"/>
      <c r="D101" s="637"/>
      <c r="E101" s="637"/>
      <c r="F101" s="637"/>
      <c r="G101" s="637"/>
    </row>
    <row r="102" spans="3:7" ht="15.75" customHeight="1">
      <c r="C102" s="637"/>
      <c r="D102" s="637"/>
      <c r="E102" s="637"/>
      <c r="F102" s="637"/>
      <c r="G102" s="637"/>
    </row>
    <row r="103" spans="3:7" ht="15.75" customHeight="1">
      <c r="C103" s="637"/>
      <c r="D103" s="637"/>
      <c r="E103" s="637"/>
      <c r="F103" s="637"/>
      <c r="G103" s="637"/>
    </row>
    <row r="104" spans="3:7" ht="15.75" customHeight="1">
      <c r="C104" s="637"/>
      <c r="D104" s="637"/>
      <c r="E104" s="637"/>
      <c r="F104" s="637"/>
      <c r="G104" s="637"/>
    </row>
    <row r="105" spans="3:7" ht="15.75" customHeight="1">
      <c r="C105" s="637"/>
      <c r="D105" s="637"/>
      <c r="E105" s="637"/>
      <c r="F105" s="637"/>
      <c r="G105" s="637"/>
    </row>
    <row r="106" spans="3:7" ht="15.75" customHeight="1">
      <c r="C106" s="637"/>
      <c r="D106" s="637"/>
      <c r="E106" s="637"/>
      <c r="F106" s="637"/>
      <c r="G106" s="637"/>
    </row>
  </sheetData>
  <mergeCells count="5">
    <mergeCell ref="B2:H2"/>
    <mergeCell ref="B4:B6"/>
    <mergeCell ref="C4:G4"/>
    <mergeCell ref="H4:H5"/>
    <mergeCell ref="B49:H49"/>
  </mergeCells>
  <printOptions horizontalCentered="1"/>
  <pageMargins left="0.39370078740157483" right="0.39370078740157483" top="0.39370078740157483" bottom="0.39370078740157483" header="0" footer="0"/>
  <pageSetup scale="6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0AA46-9196-4609-A591-668FA43C7AAA}">
  <dimension ref="A1:F13"/>
  <sheetViews>
    <sheetView showGridLines="0" workbookViewId="0"/>
  </sheetViews>
  <sheetFormatPr baseColWidth="10" defaultColWidth="9.140625" defaultRowHeight="15"/>
  <cols>
    <col min="1" max="1" width="2.7109375" style="649" customWidth="1"/>
    <col min="2" max="3" width="9.140625" style="649"/>
    <col min="4" max="4" width="43.7109375" style="649" customWidth="1"/>
    <col min="5" max="6" width="22.140625" style="649" customWidth="1"/>
    <col min="7" max="16384" width="9.140625" style="649"/>
  </cols>
  <sheetData>
    <row r="1" spans="1:6">
      <c r="A1" s="648"/>
      <c r="B1" s="648"/>
      <c r="C1" s="648"/>
      <c r="D1" s="648"/>
      <c r="E1" s="648"/>
      <c r="F1" s="648"/>
    </row>
    <row r="2" spans="1:6" s="651" customFormat="1" ht="52.15" customHeight="1">
      <c r="A2" s="650"/>
      <c r="B2" s="882" t="s">
        <v>9886</v>
      </c>
      <c r="C2" s="883"/>
      <c r="D2" s="883"/>
      <c r="E2" s="883"/>
      <c r="F2" s="883"/>
    </row>
    <row r="3" spans="1:6" ht="7.15" customHeight="1">
      <c r="A3" s="648"/>
      <c r="B3" s="884"/>
      <c r="C3" s="884"/>
      <c r="D3" s="884"/>
      <c r="E3" s="884"/>
      <c r="F3" s="884"/>
    </row>
    <row r="4" spans="1:6">
      <c r="A4" s="648"/>
      <c r="B4" s="885" t="s">
        <v>2679</v>
      </c>
      <c r="C4" s="886"/>
      <c r="D4" s="886"/>
      <c r="E4" s="886"/>
      <c r="F4" s="886"/>
    </row>
    <row r="5" spans="1:6" ht="70.5" customHeight="1">
      <c r="A5" s="648"/>
      <c r="B5" s="887" t="s">
        <v>2680</v>
      </c>
      <c r="C5" s="887"/>
      <c r="D5" s="887"/>
      <c r="E5" s="887"/>
      <c r="F5" s="887"/>
    </row>
    <row r="6" spans="1:6">
      <c r="A6" s="648"/>
      <c r="B6" s="888" t="s">
        <v>2681</v>
      </c>
      <c r="C6" s="888"/>
      <c r="D6" s="888"/>
      <c r="E6" s="652" t="s">
        <v>2682</v>
      </c>
      <c r="F6" s="652" t="s">
        <v>2683</v>
      </c>
    </row>
    <row r="7" spans="1:6" ht="33.75" customHeight="1">
      <c r="A7" s="648"/>
      <c r="B7" s="880" t="s">
        <v>2684</v>
      </c>
      <c r="C7" s="880"/>
      <c r="D7" s="880"/>
      <c r="E7" s="653">
        <v>0.91</v>
      </c>
      <c r="F7" s="653">
        <v>1</v>
      </c>
    </row>
    <row r="8" spans="1:6" ht="29.25" customHeight="1">
      <c r="A8" s="648"/>
      <c r="B8" s="879" t="s">
        <v>2685</v>
      </c>
      <c r="C8" s="879"/>
      <c r="D8" s="879"/>
      <c r="E8" s="653">
        <v>0.91</v>
      </c>
      <c r="F8" s="653">
        <v>1</v>
      </c>
    </row>
    <row r="9" spans="1:6" ht="33.75" customHeight="1">
      <c r="A9" s="648"/>
      <c r="B9" s="880" t="s">
        <v>2686</v>
      </c>
      <c r="C9" s="880"/>
      <c r="D9" s="880"/>
      <c r="E9" s="653">
        <v>1</v>
      </c>
      <c r="F9" s="653">
        <v>0.98</v>
      </c>
    </row>
    <row r="10" spans="1:6" ht="37.5" customHeight="1">
      <c r="A10" s="648"/>
      <c r="B10" s="880" t="s">
        <v>2687</v>
      </c>
      <c r="C10" s="880"/>
      <c r="D10" s="880"/>
      <c r="E10" s="653">
        <v>1</v>
      </c>
      <c r="F10" s="653">
        <v>0.99</v>
      </c>
    </row>
    <row r="11" spans="1:6" ht="24.6" customHeight="1">
      <c r="A11" s="648"/>
      <c r="B11" s="881" t="s">
        <v>2678</v>
      </c>
      <c r="C11" s="881"/>
      <c r="D11" s="881"/>
      <c r="E11" s="881"/>
      <c r="F11" s="881"/>
    </row>
    <row r="12" spans="1:6">
      <c r="A12" s="648"/>
    </row>
    <row r="13" spans="1:6">
      <c r="A13" s="648"/>
    </row>
  </sheetData>
  <mergeCells count="10">
    <mergeCell ref="B8:D8"/>
    <mergeCell ref="B9:D9"/>
    <mergeCell ref="B10:D10"/>
    <mergeCell ref="B11:F11"/>
    <mergeCell ref="B2:F2"/>
    <mergeCell ref="B3:F3"/>
    <mergeCell ref="B4:F4"/>
    <mergeCell ref="B5:F5"/>
    <mergeCell ref="B6:D6"/>
    <mergeCell ref="B7:D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4DC1E-4D0D-453C-BBBB-F1C35BD90569}">
  <sheetPr>
    <pageSetUpPr fitToPage="1"/>
  </sheetPr>
  <dimension ref="A1:BF546"/>
  <sheetViews>
    <sheetView topLeftCell="A6" zoomScale="60" zoomScaleNormal="60" workbookViewId="0"/>
  </sheetViews>
  <sheetFormatPr baseColWidth="10" defaultColWidth="9.140625" defaultRowHeight="15"/>
  <cols>
    <col min="1" max="1" width="2.7109375" style="654" customWidth="1"/>
    <col min="2" max="2" width="15.7109375" style="657" customWidth="1"/>
    <col min="3" max="3" width="30.7109375" style="657" customWidth="1"/>
    <col min="4" max="4" width="25.7109375" style="657" customWidth="1"/>
    <col min="5" max="5" width="30.7109375" style="657" customWidth="1"/>
    <col min="6" max="6" width="15" style="729" customWidth="1"/>
    <col min="7" max="7" width="12.7109375" style="729" customWidth="1"/>
    <col min="8" max="8" width="12.7109375" style="657" customWidth="1"/>
    <col min="9" max="9" width="39.28515625" style="657" customWidth="1"/>
    <col min="10" max="10" width="20.140625" style="654" customWidth="1"/>
    <col min="11" max="11" width="31.28515625" style="654" customWidth="1"/>
    <col min="12" max="12" width="21.5703125" style="654" customWidth="1"/>
    <col min="13" max="13" width="27.5703125" style="654" customWidth="1"/>
    <col min="14" max="14" width="18.5703125" style="654" customWidth="1"/>
    <col min="15" max="15" width="31" style="654" customWidth="1"/>
    <col min="16" max="16" width="23.5703125" style="654" customWidth="1"/>
    <col min="17" max="17" width="38.28515625" style="654" customWidth="1"/>
    <col min="18" max="58" width="9.140625" style="654"/>
    <col min="59" max="16384" width="9.140625" style="657"/>
  </cols>
  <sheetData>
    <row r="1" spans="2:9" s="654" customFormat="1" ht="15.75" thickBot="1">
      <c r="F1" s="655"/>
      <c r="G1" s="655"/>
    </row>
    <row r="2" spans="2:9" ht="67.5" customHeight="1" thickBot="1">
      <c r="B2" s="891" t="s">
        <v>2688</v>
      </c>
      <c r="C2" s="892"/>
      <c r="D2" s="892"/>
      <c r="E2" s="892"/>
      <c r="F2" s="892"/>
      <c r="G2" s="892"/>
      <c r="H2" s="892"/>
      <c r="I2" s="892"/>
    </row>
    <row r="3" spans="2:9" s="654" customFormat="1">
      <c r="F3" s="655"/>
      <c r="G3" s="655"/>
    </row>
    <row r="4" spans="2:9">
      <c r="B4" s="893" t="s">
        <v>2689</v>
      </c>
      <c r="C4" s="893"/>
      <c r="D4" s="894" t="s">
        <v>2690</v>
      </c>
      <c r="E4" s="894"/>
      <c r="F4" s="894"/>
      <c r="G4" s="894"/>
      <c r="H4" s="894"/>
      <c r="I4" s="894"/>
    </row>
    <row r="5" spans="2:9" s="654" customFormat="1">
      <c r="F5" s="655"/>
      <c r="G5" s="655"/>
    </row>
    <row r="6" spans="2:9">
      <c r="B6" s="893" t="s">
        <v>2691</v>
      </c>
      <c r="C6" s="893"/>
      <c r="D6" s="893"/>
      <c r="E6" s="893"/>
      <c r="F6" s="893"/>
      <c r="G6" s="893"/>
      <c r="H6" s="893"/>
      <c r="I6" s="893"/>
    </row>
    <row r="7" spans="2:9">
      <c r="B7" s="893" t="s">
        <v>2692</v>
      </c>
      <c r="C7" s="893"/>
      <c r="D7" s="893"/>
      <c r="E7" s="893"/>
      <c r="F7" s="893"/>
      <c r="G7" s="893"/>
      <c r="H7" s="893"/>
      <c r="I7" s="893"/>
    </row>
    <row r="8" spans="2:9">
      <c r="B8" s="889" t="s">
        <v>2693</v>
      </c>
      <c r="C8" s="889"/>
      <c r="D8" s="890" t="s">
        <v>2694</v>
      </c>
      <c r="E8" s="890"/>
      <c r="F8" s="890"/>
      <c r="G8" s="890"/>
      <c r="H8" s="890"/>
      <c r="I8" s="890"/>
    </row>
    <row r="9" spans="2:9">
      <c r="B9" s="889" t="s">
        <v>2695</v>
      </c>
      <c r="C9" s="889"/>
      <c r="D9" s="890" t="s">
        <v>2696</v>
      </c>
      <c r="E9" s="890"/>
      <c r="F9" s="890"/>
      <c r="G9" s="890"/>
      <c r="H9" s="890"/>
      <c r="I9" s="890"/>
    </row>
    <row r="10" spans="2:9">
      <c r="B10" s="893" t="s">
        <v>2697</v>
      </c>
      <c r="C10" s="893"/>
      <c r="D10" s="893"/>
      <c r="E10" s="893"/>
      <c r="F10" s="893"/>
      <c r="G10" s="893"/>
      <c r="H10" s="893"/>
      <c r="I10" s="893"/>
    </row>
    <row r="11" spans="2:9">
      <c r="B11" s="889" t="s">
        <v>2698</v>
      </c>
      <c r="C11" s="889"/>
      <c r="D11" s="890" t="s">
        <v>2699</v>
      </c>
      <c r="E11" s="890"/>
      <c r="F11" s="890"/>
      <c r="G11" s="890"/>
      <c r="H11" s="890"/>
      <c r="I11" s="890"/>
    </row>
    <row r="12" spans="2:9">
      <c r="B12" s="889" t="s">
        <v>2693</v>
      </c>
      <c r="C12" s="889"/>
      <c r="D12" s="890" t="s">
        <v>2700</v>
      </c>
      <c r="E12" s="890"/>
      <c r="F12" s="890"/>
      <c r="G12" s="890"/>
      <c r="H12" s="890"/>
      <c r="I12" s="890"/>
    </row>
    <row r="13" spans="2:9">
      <c r="B13" s="893" t="s">
        <v>2701</v>
      </c>
      <c r="C13" s="893"/>
      <c r="D13" s="893"/>
      <c r="E13" s="893"/>
      <c r="F13" s="893"/>
      <c r="G13" s="893"/>
      <c r="H13" s="893"/>
      <c r="I13" s="893"/>
    </row>
    <row r="14" spans="2:9">
      <c r="B14" s="889" t="s">
        <v>2698</v>
      </c>
      <c r="C14" s="889"/>
      <c r="D14" s="890" t="s">
        <v>2702</v>
      </c>
      <c r="E14" s="890"/>
      <c r="F14" s="890"/>
      <c r="G14" s="890"/>
      <c r="H14" s="890"/>
      <c r="I14" s="890"/>
    </row>
    <row r="15" spans="2:9">
      <c r="B15" s="889" t="s">
        <v>2703</v>
      </c>
      <c r="C15" s="889"/>
      <c r="D15" s="890" t="s">
        <v>2704</v>
      </c>
      <c r="E15" s="890"/>
      <c r="F15" s="890"/>
      <c r="G15" s="890"/>
      <c r="H15" s="890"/>
      <c r="I15" s="890"/>
    </row>
    <row r="16" spans="2:9">
      <c r="B16" s="893" t="s">
        <v>2705</v>
      </c>
      <c r="C16" s="893"/>
      <c r="D16" s="893"/>
      <c r="E16" s="893"/>
      <c r="F16" s="893"/>
      <c r="G16" s="893"/>
      <c r="H16" s="893"/>
      <c r="I16" s="893"/>
    </row>
    <row r="17" spans="1:58" ht="160.5" customHeight="1">
      <c r="B17" s="889" t="s">
        <v>2706</v>
      </c>
      <c r="C17" s="889"/>
      <c r="D17" s="895" t="s">
        <v>2707</v>
      </c>
      <c r="E17" s="895"/>
      <c r="F17" s="895"/>
      <c r="G17" s="895"/>
      <c r="H17" s="895"/>
      <c r="I17" s="895"/>
    </row>
    <row r="19" spans="1:58" s="660" customFormat="1" ht="54.6" customHeight="1">
      <c r="A19" s="658"/>
      <c r="B19" s="659" t="s">
        <v>2708</v>
      </c>
      <c r="C19" s="659" t="s">
        <v>2709</v>
      </c>
      <c r="D19" s="659" t="s">
        <v>2710</v>
      </c>
      <c r="E19" s="659" t="s">
        <v>2711</v>
      </c>
      <c r="F19" s="659" t="s">
        <v>2712</v>
      </c>
      <c r="G19" s="659" t="s">
        <v>2713</v>
      </c>
      <c r="H19" s="659" t="s">
        <v>2714</v>
      </c>
      <c r="I19" s="659" t="s">
        <v>2715</v>
      </c>
      <c r="J19" s="411" t="s">
        <v>2716</v>
      </c>
      <c r="K19" s="411" t="s">
        <v>2717</v>
      </c>
      <c r="L19" s="659" t="s">
        <v>2718</v>
      </c>
      <c r="M19" s="659" t="s">
        <v>2717</v>
      </c>
      <c r="N19" s="659" t="s">
        <v>2719</v>
      </c>
      <c r="O19" s="659" t="s">
        <v>2717</v>
      </c>
      <c r="P19" s="659" t="s">
        <v>2720</v>
      </c>
      <c r="Q19" s="659" t="s">
        <v>2717</v>
      </c>
      <c r="R19" s="658"/>
      <c r="S19" s="658"/>
      <c r="T19" s="658"/>
      <c r="U19" s="658"/>
      <c r="V19" s="658"/>
      <c r="W19" s="658"/>
      <c r="X19" s="658"/>
      <c r="Y19" s="658"/>
      <c r="Z19" s="658"/>
      <c r="AA19" s="658"/>
      <c r="AB19" s="658"/>
      <c r="AC19" s="658"/>
      <c r="AD19" s="658"/>
      <c r="AE19" s="658"/>
      <c r="AF19" s="658"/>
      <c r="AG19" s="658"/>
      <c r="AH19" s="658"/>
      <c r="AI19" s="658"/>
      <c r="AJ19" s="658"/>
      <c r="AK19" s="658"/>
      <c r="AL19" s="658"/>
      <c r="AM19" s="658"/>
      <c r="AN19" s="658"/>
      <c r="AO19" s="658"/>
      <c r="AP19" s="658"/>
      <c r="AQ19" s="658"/>
      <c r="AR19" s="658"/>
      <c r="AS19" s="658"/>
      <c r="AT19" s="658"/>
      <c r="AU19" s="658"/>
      <c r="AV19" s="658"/>
      <c r="AW19" s="658"/>
      <c r="AX19" s="658"/>
      <c r="AY19" s="658"/>
      <c r="AZ19" s="658"/>
      <c r="BA19" s="658"/>
      <c r="BB19" s="658"/>
      <c r="BC19" s="658"/>
      <c r="BD19" s="658"/>
      <c r="BE19" s="658"/>
      <c r="BF19" s="658"/>
    </row>
    <row r="20" spans="1:58" ht="104.45" customHeight="1">
      <c r="A20" s="657"/>
      <c r="B20" s="661" t="s">
        <v>2721</v>
      </c>
      <c r="C20" s="662" t="s">
        <v>2722</v>
      </c>
      <c r="D20" s="662" t="s">
        <v>2723</v>
      </c>
      <c r="E20" s="662" t="s">
        <v>2724</v>
      </c>
      <c r="F20" s="661" t="s">
        <v>2725</v>
      </c>
      <c r="G20" s="663">
        <v>12</v>
      </c>
      <c r="H20" s="663" t="s">
        <v>2726</v>
      </c>
      <c r="I20" s="660" t="s">
        <v>2727</v>
      </c>
      <c r="J20" s="664">
        <v>0</v>
      </c>
      <c r="K20" s="656" t="s">
        <v>2728</v>
      </c>
      <c r="L20" s="664">
        <v>0</v>
      </c>
      <c r="M20" s="662" t="s">
        <v>2729</v>
      </c>
      <c r="N20" s="664">
        <v>0</v>
      </c>
      <c r="O20" s="662"/>
      <c r="P20" s="664">
        <v>0</v>
      </c>
      <c r="Q20" s="662" t="s">
        <v>2730</v>
      </c>
      <c r="R20" s="657"/>
      <c r="S20" s="657"/>
      <c r="T20" s="657"/>
      <c r="U20" s="657"/>
      <c r="V20" s="657"/>
      <c r="W20" s="657"/>
      <c r="X20" s="657"/>
      <c r="Y20" s="657"/>
      <c r="Z20" s="657"/>
      <c r="AA20" s="657"/>
      <c r="AB20" s="657"/>
      <c r="AC20" s="657"/>
      <c r="AD20" s="657"/>
      <c r="AE20" s="657"/>
      <c r="AF20" s="657"/>
      <c r="AG20" s="657"/>
      <c r="AH20" s="657"/>
      <c r="AI20" s="657"/>
      <c r="AJ20" s="657"/>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row>
    <row r="21" spans="1:58" ht="84" customHeight="1">
      <c r="A21" s="657"/>
      <c r="B21" s="661" t="s">
        <v>2731</v>
      </c>
      <c r="C21" s="662" t="s">
        <v>2732</v>
      </c>
      <c r="D21" s="662" t="s">
        <v>2733</v>
      </c>
      <c r="E21" s="662" t="s">
        <v>2734</v>
      </c>
      <c r="F21" s="661" t="s">
        <v>2725</v>
      </c>
      <c r="G21" s="663">
        <v>12</v>
      </c>
      <c r="H21" s="665" t="s">
        <v>2726</v>
      </c>
      <c r="I21" s="666" t="s">
        <v>2735</v>
      </c>
      <c r="J21" s="664">
        <v>0</v>
      </c>
      <c r="K21" s="656" t="s">
        <v>2728</v>
      </c>
      <c r="L21" s="664">
        <v>0</v>
      </c>
      <c r="M21" s="662" t="s">
        <v>2729</v>
      </c>
      <c r="N21" s="664">
        <v>0</v>
      </c>
      <c r="O21" s="662"/>
      <c r="P21" s="664">
        <v>0</v>
      </c>
      <c r="Q21" s="662" t="s">
        <v>2730</v>
      </c>
      <c r="R21" s="657"/>
      <c r="S21" s="657"/>
      <c r="T21" s="657"/>
      <c r="U21" s="657"/>
      <c r="V21" s="657"/>
      <c r="W21" s="657"/>
      <c r="X21" s="657"/>
      <c r="Y21" s="657"/>
      <c r="Z21" s="657"/>
      <c r="AA21" s="657"/>
      <c r="AB21" s="657"/>
      <c r="AC21" s="657"/>
      <c r="AD21" s="657"/>
      <c r="AE21" s="657"/>
      <c r="AF21" s="657"/>
      <c r="AG21" s="657"/>
      <c r="AH21" s="657"/>
      <c r="AI21" s="657"/>
      <c r="AJ21" s="657"/>
      <c r="AK21" s="657"/>
      <c r="AL21" s="657"/>
      <c r="AM21" s="657"/>
      <c r="AN21" s="657"/>
      <c r="AO21" s="657"/>
      <c r="AP21" s="657"/>
      <c r="AQ21" s="657"/>
      <c r="AR21" s="657"/>
      <c r="AS21" s="657"/>
      <c r="AT21" s="657"/>
      <c r="AU21" s="657"/>
      <c r="AV21" s="657"/>
      <c r="AW21" s="657"/>
      <c r="AX21" s="657"/>
      <c r="AY21" s="657"/>
      <c r="AZ21" s="657"/>
      <c r="BA21" s="657"/>
      <c r="BB21" s="657"/>
      <c r="BC21" s="657"/>
      <c r="BD21" s="657"/>
      <c r="BE21" s="657"/>
      <c r="BF21" s="657"/>
    </row>
    <row r="22" spans="1:58" ht="109.15" customHeight="1">
      <c r="B22" s="667" t="s">
        <v>2736</v>
      </c>
      <c r="C22" s="668" t="s">
        <v>2737</v>
      </c>
      <c r="D22" s="668" t="s">
        <v>2738</v>
      </c>
      <c r="E22" s="668" t="s">
        <v>2739</v>
      </c>
      <c r="F22" s="667" t="s">
        <v>2740</v>
      </c>
      <c r="G22" s="669">
        <v>1</v>
      </c>
      <c r="H22" s="670" t="s">
        <v>2741</v>
      </c>
      <c r="I22" s="671" t="s">
        <v>2742</v>
      </c>
      <c r="J22" s="672">
        <v>0.25</v>
      </c>
      <c r="K22" s="668"/>
      <c r="L22" s="672">
        <v>0.25</v>
      </c>
      <c r="M22" s="668" t="s">
        <v>2743</v>
      </c>
      <c r="N22" s="672">
        <v>0.25</v>
      </c>
      <c r="O22" s="668" t="s">
        <v>2743</v>
      </c>
      <c r="P22" s="672">
        <v>1</v>
      </c>
      <c r="Q22" s="668" t="s">
        <v>2744</v>
      </c>
    </row>
    <row r="23" spans="1:58" ht="120" customHeight="1">
      <c r="B23" s="661" t="s">
        <v>2745</v>
      </c>
      <c r="C23" s="662" t="s">
        <v>2746</v>
      </c>
      <c r="D23" s="662" t="s">
        <v>2747</v>
      </c>
      <c r="E23" s="662" t="s">
        <v>2748</v>
      </c>
      <c r="F23" s="661" t="s">
        <v>2749</v>
      </c>
      <c r="G23" s="673">
        <v>1</v>
      </c>
      <c r="H23" s="674" t="s">
        <v>2741</v>
      </c>
      <c r="I23" s="666" t="s">
        <v>2750</v>
      </c>
      <c r="J23" s="664">
        <v>1</v>
      </c>
      <c r="K23" s="675"/>
      <c r="L23" s="676">
        <v>1</v>
      </c>
      <c r="M23" s="677"/>
      <c r="N23" s="676">
        <v>1</v>
      </c>
      <c r="O23" s="677"/>
      <c r="P23" s="676">
        <v>1</v>
      </c>
      <c r="Q23" s="677" t="s">
        <v>2744</v>
      </c>
    </row>
    <row r="24" spans="1:58" ht="123.6" customHeight="1">
      <c r="B24" s="661" t="s">
        <v>2751</v>
      </c>
      <c r="C24" s="662" t="s">
        <v>2752</v>
      </c>
      <c r="D24" s="662" t="s">
        <v>2753</v>
      </c>
      <c r="E24" s="662" t="s">
        <v>2754</v>
      </c>
      <c r="F24" s="661" t="s">
        <v>2749</v>
      </c>
      <c r="G24" s="673">
        <v>1</v>
      </c>
      <c r="H24" s="674" t="s">
        <v>2741</v>
      </c>
      <c r="I24" s="666" t="s">
        <v>2750</v>
      </c>
      <c r="J24" s="664">
        <v>1</v>
      </c>
      <c r="K24" s="675"/>
      <c r="L24" s="676">
        <v>1</v>
      </c>
      <c r="M24" s="677"/>
      <c r="N24" s="676">
        <v>1</v>
      </c>
      <c r="O24" s="677"/>
      <c r="P24" s="676">
        <v>1</v>
      </c>
      <c r="Q24" s="677" t="s">
        <v>2744</v>
      </c>
    </row>
    <row r="25" spans="1:58" ht="92.45" customHeight="1">
      <c r="B25" s="667" t="s">
        <v>2755</v>
      </c>
      <c r="C25" s="668" t="s">
        <v>2756</v>
      </c>
      <c r="D25" s="668" t="s">
        <v>2757</v>
      </c>
      <c r="E25" s="668" t="s">
        <v>2758</v>
      </c>
      <c r="F25" s="667" t="s">
        <v>2740</v>
      </c>
      <c r="G25" s="669">
        <v>1</v>
      </c>
      <c r="H25" s="670" t="s">
        <v>2741</v>
      </c>
      <c r="I25" s="671" t="s">
        <v>2759</v>
      </c>
      <c r="J25" s="672">
        <v>1</v>
      </c>
      <c r="K25" s="678"/>
      <c r="L25" s="672">
        <v>1</v>
      </c>
      <c r="M25" s="678"/>
      <c r="N25" s="672">
        <v>1</v>
      </c>
      <c r="O25" s="678"/>
      <c r="P25" s="672">
        <v>1</v>
      </c>
      <c r="Q25" s="678" t="s">
        <v>2744</v>
      </c>
    </row>
    <row r="26" spans="1:58" ht="104.45" customHeight="1">
      <c r="B26" s="661" t="s">
        <v>2760</v>
      </c>
      <c r="C26" s="662" t="s">
        <v>2761</v>
      </c>
      <c r="D26" s="662" t="s">
        <v>2762</v>
      </c>
      <c r="E26" s="662" t="s">
        <v>2763</v>
      </c>
      <c r="F26" s="661" t="s">
        <v>2764</v>
      </c>
      <c r="G26" s="673">
        <v>1</v>
      </c>
      <c r="H26" s="674" t="s">
        <v>2741</v>
      </c>
      <c r="I26" s="666" t="s">
        <v>2765</v>
      </c>
      <c r="J26" s="664">
        <v>1</v>
      </c>
      <c r="K26" s="675"/>
      <c r="L26" s="676">
        <v>1</v>
      </c>
      <c r="M26" s="677"/>
      <c r="N26" s="676">
        <v>1</v>
      </c>
      <c r="O26" s="677"/>
      <c r="P26" s="676">
        <v>1</v>
      </c>
      <c r="Q26" s="677" t="s">
        <v>2744</v>
      </c>
    </row>
    <row r="27" spans="1:58" ht="85.15" customHeight="1">
      <c r="B27" s="661" t="s">
        <v>2766</v>
      </c>
      <c r="C27" s="662" t="s">
        <v>2767</v>
      </c>
      <c r="D27" s="662" t="s">
        <v>2768</v>
      </c>
      <c r="E27" s="662" t="s">
        <v>2769</v>
      </c>
      <c r="F27" s="661" t="s">
        <v>2764</v>
      </c>
      <c r="G27" s="673">
        <v>1</v>
      </c>
      <c r="H27" s="674" t="s">
        <v>2741</v>
      </c>
      <c r="I27" s="666" t="s">
        <v>2765</v>
      </c>
      <c r="J27" s="664">
        <v>1</v>
      </c>
      <c r="K27" s="675"/>
      <c r="L27" s="676">
        <v>1</v>
      </c>
      <c r="M27" s="677"/>
      <c r="N27" s="676">
        <v>1</v>
      </c>
      <c r="O27" s="677"/>
      <c r="P27" s="676">
        <v>1</v>
      </c>
      <c r="Q27" s="677" t="s">
        <v>2744</v>
      </c>
    </row>
    <row r="28" spans="1:58" ht="100.9" customHeight="1">
      <c r="B28" s="661" t="s">
        <v>2770</v>
      </c>
      <c r="C28" s="662" t="s">
        <v>2771</v>
      </c>
      <c r="D28" s="662" t="s">
        <v>2772</v>
      </c>
      <c r="E28" s="662" t="s">
        <v>2773</v>
      </c>
      <c r="F28" s="661" t="s">
        <v>2764</v>
      </c>
      <c r="G28" s="673">
        <v>1</v>
      </c>
      <c r="H28" s="674" t="s">
        <v>2741</v>
      </c>
      <c r="I28" s="666" t="s">
        <v>2765</v>
      </c>
      <c r="J28" s="664">
        <v>1</v>
      </c>
      <c r="K28" s="675"/>
      <c r="L28" s="676">
        <v>1</v>
      </c>
      <c r="M28" s="677"/>
      <c r="N28" s="676">
        <v>1</v>
      </c>
      <c r="O28" s="677"/>
      <c r="P28" s="676">
        <v>1</v>
      </c>
      <c r="Q28" s="677" t="s">
        <v>2744</v>
      </c>
    </row>
    <row r="29" spans="1:58" ht="143.44999999999999" customHeight="1">
      <c r="B29" s="667" t="s">
        <v>2774</v>
      </c>
      <c r="C29" s="668" t="s">
        <v>2775</v>
      </c>
      <c r="D29" s="668" t="s">
        <v>2776</v>
      </c>
      <c r="E29" s="668" t="s">
        <v>2777</v>
      </c>
      <c r="F29" s="667" t="s">
        <v>2740</v>
      </c>
      <c r="G29" s="669">
        <v>1</v>
      </c>
      <c r="H29" s="670" t="s">
        <v>2741</v>
      </c>
      <c r="I29" s="671" t="s">
        <v>2778</v>
      </c>
      <c r="J29" s="672">
        <v>1</v>
      </c>
      <c r="K29" s="678"/>
      <c r="L29" s="672">
        <v>1</v>
      </c>
      <c r="M29" s="678"/>
      <c r="N29" s="672">
        <v>1</v>
      </c>
      <c r="O29" s="678"/>
      <c r="P29" s="672">
        <v>1</v>
      </c>
      <c r="Q29" s="678" t="s">
        <v>2779</v>
      </c>
    </row>
    <row r="30" spans="1:58" ht="114.75" customHeight="1">
      <c r="B30" s="661" t="s">
        <v>2780</v>
      </c>
      <c r="C30" s="662" t="s">
        <v>2781</v>
      </c>
      <c r="D30" s="662" t="s">
        <v>2782</v>
      </c>
      <c r="E30" s="662" t="s">
        <v>2783</v>
      </c>
      <c r="F30" s="661" t="s">
        <v>2764</v>
      </c>
      <c r="G30" s="673">
        <v>1</v>
      </c>
      <c r="H30" s="674" t="s">
        <v>2741</v>
      </c>
      <c r="I30" s="666" t="s">
        <v>2784</v>
      </c>
      <c r="J30" s="664">
        <v>1</v>
      </c>
      <c r="K30" s="675"/>
      <c r="L30" s="676">
        <v>1</v>
      </c>
      <c r="M30" s="677"/>
      <c r="N30" s="676">
        <v>1</v>
      </c>
      <c r="O30" s="677"/>
      <c r="P30" s="676">
        <v>1</v>
      </c>
      <c r="Q30" s="677" t="s">
        <v>2744</v>
      </c>
    </row>
    <row r="31" spans="1:58" ht="106.9" customHeight="1">
      <c r="B31" s="661" t="s">
        <v>2785</v>
      </c>
      <c r="C31" s="662" t="s">
        <v>2786</v>
      </c>
      <c r="D31" s="662" t="s">
        <v>2787</v>
      </c>
      <c r="E31" s="662" t="s">
        <v>2788</v>
      </c>
      <c r="F31" s="661" t="s">
        <v>2764</v>
      </c>
      <c r="G31" s="673">
        <v>1</v>
      </c>
      <c r="H31" s="674" t="s">
        <v>2741</v>
      </c>
      <c r="I31" s="666" t="s">
        <v>2778</v>
      </c>
      <c r="J31" s="664">
        <v>1</v>
      </c>
      <c r="K31" s="675"/>
      <c r="L31" s="676">
        <v>1</v>
      </c>
      <c r="M31" s="677"/>
      <c r="N31" s="676">
        <v>1</v>
      </c>
      <c r="O31" s="677"/>
      <c r="P31" s="676">
        <v>1</v>
      </c>
      <c r="Q31" s="677" t="s">
        <v>2744</v>
      </c>
    </row>
    <row r="32" spans="1:58" ht="106.9" customHeight="1">
      <c r="B32" s="661" t="s">
        <v>2789</v>
      </c>
      <c r="C32" s="662" t="s">
        <v>2790</v>
      </c>
      <c r="D32" s="662" t="s">
        <v>2791</v>
      </c>
      <c r="E32" s="662" t="s">
        <v>2792</v>
      </c>
      <c r="F32" s="661" t="s">
        <v>2764</v>
      </c>
      <c r="G32" s="673">
        <v>1</v>
      </c>
      <c r="H32" s="674" t="s">
        <v>2741</v>
      </c>
      <c r="I32" s="666" t="s">
        <v>2793</v>
      </c>
      <c r="J32" s="664">
        <v>1</v>
      </c>
      <c r="K32" s="675"/>
      <c r="L32" s="676">
        <v>1</v>
      </c>
      <c r="M32" s="677"/>
      <c r="N32" s="676">
        <v>1</v>
      </c>
      <c r="O32" s="677"/>
      <c r="P32" s="676">
        <v>0.82</v>
      </c>
      <c r="Q32" s="677" t="s">
        <v>2744</v>
      </c>
    </row>
    <row r="33" spans="2:17" ht="120.6" customHeight="1">
      <c r="B33" s="667" t="s">
        <v>2794</v>
      </c>
      <c r="C33" s="668" t="s">
        <v>2795</v>
      </c>
      <c r="D33" s="668" t="s">
        <v>2796</v>
      </c>
      <c r="E33" s="668" t="s">
        <v>2797</v>
      </c>
      <c r="F33" s="667" t="s">
        <v>2740</v>
      </c>
      <c r="G33" s="669">
        <v>1</v>
      </c>
      <c r="H33" s="670" t="s">
        <v>2741</v>
      </c>
      <c r="I33" s="671" t="s">
        <v>2798</v>
      </c>
      <c r="J33" s="672">
        <v>0</v>
      </c>
      <c r="K33" s="678"/>
      <c r="L33" s="672">
        <v>1</v>
      </c>
      <c r="M33" s="678"/>
      <c r="N33" s="672">
        <v>1</v>
      </c>
      <c r="O33" s="678"/>
      <c r="P33" s="672">
        <v>1</v>
      </c>
      <c r="Q33" s="678" t="s">
        <v>2744</v>
      </c>
    </row>
    <row r="34" spans="2:17" ht="103.15" customHeight="1">
      <c r="B34" s="661" t="s">
        <v>2799</v>
      </c>
      <c r="C34" s="662" t="s">
        <v>2800</v>
      </c>
      <c r="D34" s="662" t="s">
        <v>2801</v>
      </c>
      <c r="E34" s="662" t="s">
        <v>2802</v>
      </c>
      <c r="F34" s="661" t="s">
        <v>2764</v>
      </c>
      <c r="G34" s="673">
        <v>1</v>
      </c>
      <c r="H34" s="674" t="s">
        <v>2741</v>
      </c>
      <c r="I34" s="666" t="s">
        <v>2803</v>
      </c>
      <c r="J34" s="664">
        <v>1</v>
      </c>
      <c r="K34" s="675"/>
      <c r="L34" s="676">
        <v>1</v>
      </c>
      <c r="M34" s="677"/>
      <c r="N34" s="676">
        <v>1</v>
      </c>
      <c r="O34" s="677"/>
      <c r="P34" s="676">
        <v>1</v>
      </c>
      <c r="Q34" s="677" t="s">
        <v>2744</v>
      </c>
    </row>
    <row r="35" spans="2:17" ht="107.45" customHeight="1">
      <c r="B35" s="661" t="s">
        <v>2804</v>
      </c>
      <c r="C35" s="662" t="s">
        <v>2805</v>
      </c>
      <c r="D35" s="662" t="s">
        <v>2806</v>
      </c>
      <c r="E35" s="662" t="s">
        <v>2807</v>
      </c>
      <c r="F35" s="661" t="s">
        <v>2764</v>
      </c>
      <c r="G35" s="673">
        <v>1</v>
      </c>
      <c r="H35" s="674" t="s">
        <v>2741</v>
      </c>
      <c r="I35" s="666" t="s">
        <v>2803</v>
      </c>
      <c r="J35" s="664">
        <v>1</v>
      </c>
      <c r="K35" s="675"/>
      <c r="L35" s="676">
        <v>1</v>
      </c>
      <c r="M35" s="677"/>
      <c r="N35" s="676">
        <v>1</v>
      </c>
      <c r="O35" s="677"/>
      <c r="P35" s="676">
        <v>1</v>
      </c>
      <c r="Q35" s="677" t="s">
        <v>2744</v>
      </c>
    </row>
    <row r="36" spans="2:17" ht="111" customHeight="1">
      <c r="B36" s="661" t="s">
        <v>2808</v>
      </c>
      <c r="C36" s="662" t="s">
        <v>2809</v>
      </c>
      <c r="D36" s="662" t="s">
        <v>2810</v>
      </c>
      <c r="E36" s="662" t="s">
        <v>2811</v>
      </c>
      <c r="F36" s="661" t="s">
        <v>2764</v>
      </c>
      <c r="G36" s="673">
        <v>1</v>
      </c>
      <c r="H36" s="674" t="s">
        <v>2741</v>
      </c>
      <c r="I36" s="666" t="s">
        <v>2812</v>
      </c>
      <c r="J36" s="664">
        <v>1</v>
      </c>
      <c r="K36" s="675"/>
      <c r="L36" s="676">
        <v>1</v>
      </c>
      <c r="M36" s="677"/>
      <c r="N36" s="676">
        <v>1</v>
      </c>
      <c r="O36" s="677"/>
      <c r="P36" s="676">
        <v>1</v>
      </c>
      <c r="Q36" s="677" t="s">
        <v>2744</v>
      </c>
    </row>
    <row r="37" spans="2:17" ht="110.45" customHeight="1">
      <c r="B37" s="661" t="s">
        <v>2813</v>
      </c>
      <c r="C37" s="662" t="s">
        <v>2814</v>
      </c>
      <c r="D37" s="662" t="s">
        <v>2815</v>
      </c>
      <c r="E37" s="662" t="s">
        <v>2816</v>
      </c>
      <c r="F37" s="661" t="s">
        <v>2764</v>
      </c>
      <c r="G37" s="673">
        <v>1</v>
      </c>
      <c r="H37" s="674" t="s">
        <v>2741</v>
      </c>
      <c r="I37" s="666" t="s">
        <v>2798</v>
      </c>
      <c r="J37" s="664">
        <v>1</v>
      </c>
      <c r="K37" s="675"/>
      <c r="L37" s="676">
        <v>1</v>
      </c>
      <c r="M37" s="677"/>
      <c r="N37" s="676">
        <v>1</v>
      </c>
      <c r="O37" s="677"/>
      <c r="P37" s="676">
        <v>1</v>
      </c>
      <c r="Q37" s="677" t="s">
        <v>2744</v>
      </c>
    </row>
    <row r="38" spans="2:17" ht="79.150000000000006" customHeight="1">
      <c r="B38" s="667" t="s">
        <v>2817</v>
      </c>
      <c r="C38" s="668" t="s">
        <v>2818</v>
      </c>
      <c r="D38" s="668" t="s">
        <v>2819</v>
      </c>
      <c r="E38" s="668" t="s">
        <v>2820</v>
      </c>
      <c r="F38" s="667" t="s">
        <v>2821</v>
      </c>
      <c r="G38" s="669">
        <v>1</v>
      </c>
      <c r="H38" s="670" t="s">
        <v>2741</v>
      </c>
      <c r="I38" s="671" t="s">
        <v>2822</v>
      </c>
      <c r="J38" s="672">
        <v>1</v>
      </c>
      <c r="K38" s="678"/>
      <c r="L38" s="672">
        <v>0.28999999999999998</v>
      </c>
      <c r="M38" s="678"/>
      <c r="N38" s="672">
        <v>0.56999999999999995</v>
      </c>
      <c r="O38" s="678"/>
      <c r="P38" s="672">
        <v>1</v>
      </c>
      <c r="Q38" s="679" t="s">
        <v>2744</v>
      </c>
    </row>
    <row r="39" spans="2:17" ht="118.15" customHeight="1">
      <c r="B39" s="661" t="s">
        <v>2823</v>
      </c>
      <c r="C39" s="662" t="s">
        <v>2824</v>
      </c>
      <c r="D39" s="662" t="s">
        <v>2825</v>
      </c>
      <c r="E39" s="662" t="s">
        <v>2826</v>
      </c>
      <c r="F39" s="661" t="s">
        <v>2821</v>
      </c>
      <c r="G39" s="673">
        <v>1</v>
      </c>
      <c r="H39" s="674" t="s">
        <v>2741</v>
      </c>
      <c r="I39" s="666" t="s">
        <v>2827</v>
      </c>
      <c r="J39" s="664">
        <v>1</v>
      </c>
      <c r="K39" s="675"/>
      <c r="L39" s="676">
        <v>1</v>
      </c>
      <c r="M39" s="677"/>
      <c r="N39" s="676">
        <v>1</v>
      </c>
      <c r="O39" s="677"/>
      <c r="P39" s="676">
        <v>1</v>
      </c>
      <c r="Q39" s="677" t="s">
        <v>2744</v>
      </c>
    </row>
    <row r="40" spans="2:17" ht="102.6" customHeight="1">
      <c r="B40" s="661" t="s">
        <v>2828</v>
      </c>
      <c r="C40" s="662" t="s">
        <v>2829</v>
      </c>
      <c r="D40" s="662" t="s">
        <v>2830</v>
      </c>
      <c r="E40" s="662" t="s">
        <v>2831</v>
      </c>
      <c r="F40" s="661" t="s">
        <v>2725</v>
      </c>
      <c r="G40" s="673">
        <v>1</v>
      </c>
      <c r="H40" s="674" t="s">
        <v>2741</v>
      </c>
      <c r="I40" s="666" t="s">
        <v>2822</v>
      </c>
      <c r="J40" s="664">
        <v>1</v>
      </c>
      <c r="K40" s="675"/>
      <c r="L40" s="676">
        <v>1</v>
      </c>
      <c r="M40" s="680" t="s">
        <v>2729</v>
      </c>
      <c r="N40" s="676">
        <v>1</v>
      </c>
      <c r="O40" s="680"/>
      <c r="P40" s="676">
        <v>1</v>
      </c>
      <c r="Q40" s="677" t="s">
        <v>2744</v>
      </c>
    </row>
    <row r="41" spans="2:17" ht="100.15" customHeight="1">
      <c r="B41" s="667" t="s">
        <v>2832</v>
      </c>
      <c r="C41" s="668" t="s">
        <v>2833</v>
      </c>
      <c r="D41" s="668" t="s">
        <v>2834</v>
      </c>
      <c r="E41" s="668" t="s">
        <v>2835</v>
      </c>
      <c r="F41" s="667" t="s">
        <v>2740</v>
      </c>
      <c r="G41" s="669">
        <v>1</v>
      </c>
      <c r="H41" s="670" t="s">
        <v>2741</v>
      </c>
      <c r="I41" s="671" t="s">
        <v>2836</v>
      </c>
      <c r="J41" s="672">
        <v>0.25</v>
      </c>
      <c r="K41" s="678"/>
      <c r="L41" s="672">
        <v>0.25</v>
      </c>
      <c r="M41" s="678"/>
      <c r="N41" s="672">
        <v>0.25</v>
      </c>
      <c r="O41" s="678"/>
      <c r="P41" s="672">
        <v>1</v>
      </c>
      <c r="Q41" s="679" t="s">
        <v>2744</v>
      </c>
    </row>
    <row r="42" spans="2:17" ht="140.25" customHeight="1">
      <c r="B42" s="661" t="s">
        <v>2837</v>
      </c>
      <c r="C42" s="662" t="s">
        <v>2838</v>
      </c>
      <c r="D42" s="662" t="s">
        <v>2839</v>
      </c>
      <c r="E42" s="662" t="s">
        <v>2840</v>
      </c>
      <c r="F42" s="661" t="s">
        <v>2764</v>
      </c>
      <c r="G42" s="673">
        <v>1</v>
      </c>
      <c r="H42" s="674" t="s">
        <v>2741</v>
      </c>
      <c r="I42" s="666" t="s">
        <v>2841</v>
      </c>
      <c r="J42" s="664">
        <v>0</v>
      </c>
      <c r="K42" s="662" t="s">
        <v>2842</v>
      </c>
      <c r="L42" s="664">
        <v>0</v>
      </c>
      <c r="M42" s="680" t="s">
        <v>2842</v>
      </c>
      <c r="N42" s="664">
        <v>1</v>
      </c>
      <c r="O42" s="680"/>
      <c r="P42" s="676">
        <v>1</v>
      </c>
      <c r="Q42" s="677" t="s">
        <v>2744</v>
      </c>
    </row>
    <row r="43" spans="2:17" ht="111" customHeight="1">
      <c r="B43" s="661" t="s">
        <v>2843</v>
      </c>
      <c r="C43" s="662" t="s">
        <v>2844</v>
      </c>
      <c r="D43" s="662" t="s">
        <v>2845</v>
      </c>
      <c r="E43" s="662" t="s">
        <v>2846</v>
      </c>
      <c r="F43" s="661" t="s">
        <v>2764</v>
      </c>
      <c r="G43" s="673">
        <v>1</v>
      </c>
      <c r="H43" s="674" t="s">
        <v>2741</v>
      </c>
      <c r="I43" s="666" t="s">
        <v>2847</v>
      </c>
      <c r="J43" s="664">
        <v>0.25</v>
      </c>
      <c r="K43" s="675"/>
      <c r="L43" s="676">
        <v>0.25</v>
      </c>
      <c r="M43" s="677"/>
      <c r="N43" s="676">
        <v>0.25</v>
      </c>
      <c r="O43" s="677"/>
      <c r="P43" s="676">
        <v>1</v>
      </c>
      <c r="Q43" s="677" t="s">
        <v>2744</v>
      </c>
    </row>
    <row r="44" spans="2:17" ht="138.75" customHeight="1">
      <c r="B44" s="667" t="s">
        <v>2848</v>
      </c>
      <c r="C44" s="668" t="s">
        <v>2849</v>
      </c>
      <c r="D44" s="668" t="s">
        <v>2850</v>
      </c>
      <c r="E44" s="668" t="s">
        <v>2851</v>
      </c>
      <c r="F44" s="667" t="s">
        <v>2740</v>
      </c>
      <c r="G44" s="669">
        <v>1</v>
      </c>
      <c r="H44" s="670" t="s">
        <v>2741</v>
      </c>
      <c r="I44" s="671" t="s">
        <v>2852</v>
      </c>
      <c r="J44" s="672">
        <v>0</v>
      </c>
      <c r="K44" s="668" t="s">
        <v>2853</v>
      </c>
      <c r="L44" s="672">
        <v>0</v>
      </c>
      <c r="M44" s="668" t="s">
        <v>2853</v>
      </c>
      <c r="N44" s="672">
        <v>1</v>
      </c>
      <c r="O44" s="668" t="s">
        <v>2854</v>
      </c>
      <c r="P44" s="672">
        <v>1</v>
      </c>
      <c r="Q44" s="668" t="s">
        <v>2854</v>
      </c>
    </row>
    <row r="45" spans="2:17" ht="165" customHeight="1">
      <c r="B45" s="661" t="s">
        <v>2855</v>
      </c>
      <c r="C45" s="662" t="s">
        <v>2856</v>
      </c>
      <c r="D45" s="662" t="s">
        <v>2857</v>
      </c>
      <c r="E45" s="662" t="s">
        <v>2858</v>
      </c>
      <c r="F45" s="661" t="s">
        <v>2764</v>
      </c>
      <c r="G45" s="673">
        <v>1</v>
      </c>
      <c r="H45" s="674" t="s">
        <v>2741</v>
      </c>
      <c r="I45" s="666" t="s">
        <v>2859</v>
      </c>
      <c r="J45" s="664">
        <v>0</v>
      </c>
      <c r="K45" s="662" t="s">
        <v>2860</v>
      </c>
      <c r="L45" s="676">
        <v>0.88</v>
      </c>
      <c r="M45" s="680" t="s">
        <v>2861</v>
      </c>
      <c r="N45" s="676">
        <v>1</v>
      </c>
      <c r="O45" s="680"/>
      <c r="P45" s="676">
        <v>1</v>
      </c>
      <c r="Q45" s="680" t="s">
        <v>2854</v>
      </c>
    </row>
    <row r="46" spans="2:17" ht="138" customHeight="1">
      <c r="B46" s="661" t="s">
        <v>2862</v>
      </c>
      <c r="C46" s="662" t="s">
        <v>2863</v>
      </c>
      <c r="D46" s="662" t="s">
        <v>2864</v>
      </c>
      <c r="E46" s="662" t="s">
        <v>2865</v>
      </c>
      <c r="F46" s="661" t="s">
        <v>2764</v>
      </c>
      <c r="G46" s="673">
        <v>1</v>
      </c>
      <c r="H46" s="674" t="s">
        <v>2741</v>
      </c>
      <c r="I46" s="666" t="s">
        <v>2866</v>
      </c>
      <c r="J46" s="664">
        <v>0</v>
      </c>
      <c r="K46" s="662" t="s">
        <v>2867</v>
      </c>
      <c r="L46" s="676">
        <v>0</v>
      </c>
      <c r="M46" s="680" t="s">
        <v>2868</v>
      </c>
      <c r="N46" s="676">
        <v>1</v>
      </c>
      <c r="O46" s="680" t="s">
        <v>2869</v>
      </c>
      <c r="P46" s="676">
        <v>1</v>
      </c>
      <c r="Q46" s="680" t="s">
        <v>2870</v>
      </c>
    </row>
    <row r="47" spans="2:17" ht="153" customHeight="1">
      <c r="B47" s="661" t="s">
        <v>2871</v>
      </c>
      <c r="C47" s="662" t="s">
        <v>2872</v>
      </c>
      <c r="D47" s="662" t="s">
        <v>2873</v>
      </c>
      <c r="E47" s="662" t="s">
        <v>2874</v>
      </c>
      <c r="F47" s="661" t="s">
        <v>2764</v>
      </c>
      <c r="G47" s="673">
        <v>1</v>
      </c>
      <c r="H47" s="674" t="s">
        <v>2741</v>
      </c>
      <c r="I47" s="666" t="s">
        <v>2852</v>
      </c>
      <c r="J47" s="664">
        <v>0</v>
      </c>
      <c r="K47" s="662" t="s">
        <v>2875</v>
      </c>
      <c r="L47" s="676">
        <v>0</v>
      </c>
      <c r="M47" s="680" t="s">
        <v>2876</v>
      </c>
      <c r="N47" s="676">
        <v>1</v>
      </c>
      <c r="O47" s="680" t="s">
        <v>2877</v>
      </c>
      <c r="P47" s="676">
        <v>1</v>
      </c>
      <c r="Q47" s="680" t="s">
        <v>2878</v>
      </c>
    </row>
    <row r="48" spans="2:17" ht="134.25" customHeight="1">
      <c r="B48" s="667" t="s">
        <v>2879</v>
      </c>
      <c r="C48" s="668" t="s">
        <v>2880</v>
      </c>
      <c r="D48" s="668" t="s">
        <v>2881</v>
      </c>
      <c r="E48" s="668" t="s">
        <v>2882</v>
      </c>
      <c r="F48" s="667" t="s">
        <v>2740</v>
      </c>
      <c r="G48" s="669">
        <v>0.625</v>
      </c>
      <c r="H48" s="670" t="s">
        <v>2741</v>
      </c>
      <c r="I48" s="671" t="s">
        <v>2883</v>
      </c>
      <c r="J48" s="672">
        <v>0</v>
      </c>
      <c r="K48" s="678"/>
      <c r="L48" s="672">
        <v>0</v>
      </c>
      <c r="M48" s="668" t="s">
        <v>2884</v>
      </c>
      <c r="N48" s="672">
        <v>0</v>
      </c>
      <c r="O48" s="668"/>
      <c r="P48" s="672">
        <v>0.25</v>
      </c>
      <c r="Q48" s="668"/>
    </row>
    <row r="49" spans="2:17" ht="158.25" customHeight="1">
      <c r="B49" s="661" t="s">
        <v>2885</v>
      </c>
      <c r="C49" s="662" t="s">
        <v>2886</v>
      </c>
      <c r="D49" s="662" t="s">
        <v>2887</v>
      </c>
      <c r="E49" s="662" t="s">
        <v>2888</v>
      </c>
      <c r="F49" s="661" t="s">
        <v>2764</v>
      </c>
      <c r="G49" s="673">
        <v>1</v>
      </c>
      <c r="H49" s="674" t="s">
        <v>2741</v>
      </c>
      <c r="I49" s="666" t="s">
        <v>2889</v>
      </c>
      <c r="J49" s="664">
        <v>0</v>
      </c>
      <c r="K49" s="662" t="s">
        <v>2890</v>
      </c>
      <c r="L49" s="676">
        <v>0</v>
      </c>
      <c r="M49" s="680" t="s">
        <v>2891</v>
      </c>
      <c r="N49" s="676">
        <v>0</v>
      </c>
      <c r="O49" s="680" t="s">
        <v>2892</v>
      </c>
      <c r="P49" s="676">
        <v>1</v>
      </c>
      <c r="Q49" s="680" t="s">
        <v>2893</v>
      </c>
    </row>
    <row r="50" spans="2:17" ht="132" customHeight="1">
      <c r="B50" s="661" t="s">
        <v>2894</v>
      </c>
      <c r="C50" s="662" t="s">
        <v>2895</v>
      </c>
      <c r="D50" s="662" t="s">
        <v>2896</v>
      </c>
      <c r="E50" s="662" t="s">
        <v>2897</v>
      </c>
      <c r="F50" s="661" t="s">
        <v>2764</v>
      </c>
      <c r="G50" s="673">
        <v>0.5</v>
      </c>
      <c r="H50" s="674" t="s">
        <v>2741</v>
      </c>
      <c r="I50" s="666" t="s">
        <v>2898</v>
      </c>
      <c r="J50" s="664">
        <v>0</v>
      </c>
      <c r="K50" s="662" t="s">
        <v>2899</v>
      </c>
      <c r="L50" s="676">
        <v>0</v>
      </c>
      <c r="M50" s="680" t="s">
        <v>2891</v>
      </c>
      <c r="N50" s="676">
        <v>0.5</v>
      </c>
      <c r="O50" s="680" t="s">
        <v>2900</v>
      </c>
      <c r="P50" s="412">
        <v>0.01</v>
      </c>
      <c r="Q50" s="680" t="s">
        <v>2901</v>
      </c>
    </row>
    <row r="51" spans="2:17" ht="111.6" customHeight="1">
      <c r="B51" s="661" t="s">
        <v>2902</v>
      </c>
      <c r="C51" s="662" t="s">
        <v>2903</v>
      </c>
      <c r="D51" s="662" t="s">
        <v>2904</v>
      </c>
      <c r="E51" s="662" t="s">
        <v>2905</v>
      </c>
      <c r="F51" s="661" t="s">
        <v>2764</v>
      </c>
      <c r="G51" s="673">
        <v>0.5</v>
      </c>
      <c r="H51" s="674" t="s">
        <v>2741</v>
      </c>
      <c r="I51" s="666" t="s">
        <v>2898</v>
      </c>
      <c r="J51" s="664">
        <v>0</v>
      </c>
      <c r="K51" s="662" t="s">
        <v>2906</v>
      </c>
      <c r="L51" s="676">
        <v>0</v>
      </c>
      <c r="M51" s="680" t="s">
        <v>2891</v>
      </c>
      <c r="N51" s="676">
        <v>0.35</v>
      </c>
      <c r="O51" s="680" t="s">
        <v>2907</v>
      </c>
      <c r="P51" s="412">
        <v>0.12</v>
      </c>
      <c r="Q51" s="680" t="s">
        <v>2908</v>
      </c>
    </row>
    <row r="52" spans="2:17" ht="139.15" customHeight="1">
      <c r="B52" s="661" t="s">
        <v>2909</v>
      </c>
      <c r="C52" s="662" t="s">
        <v>2910</v>
      </c>
      <c r="D52" s="662" t="s">
        <v>2911</v>
      </c>
      <c r="E52" s="662" t="s">
        <v>2912</v>
      </c>
      <c r="F52" s="661" t="s">
        <v>2764</v>
      </c>
      <c r="G52" s="673">
        <v>0.5</v>
      </c>
      <c r="H52" s="674" t="s">
        <v>2741</v>
      </c>
      <c r="I52" s="666" t="s">
        <v>2889</v>
      </c>
      <c r="J52" s="664">
        <v>0</v>
      </c>
      <c r="K52" s="662" t="s">
        <v>2913</v>
      </c>
      <c r="L52" s="676">
        <v>0</v>
      </c>
      <c r="M52" s="680" t="s">
        <v>2891</v>
      </c>
      <c r="N52" s="676">
        <v>0.71</v>
      </c>
      <c r="O52" s="680" t="s">
        <v>2914</v>
      </c>
      <c r="P52" s="412">
        <v>1</v>
      </c>
      <c r="Q52" s="680" t="s">
        <v>2915</v>
      </c>
    </row>
    <row r="53" spans="2:17" s="654" customFormat="1">
      <c r="F53" s="655"/>
      <c r="G53" s="655"/>
    </row>
    <row r="54" spans="2:17" s="654" customFormat="1">
      <c r="F54" s="655"/>
      <c r="G54" s="655"/>
    </row>
    <row r="55" spans="2:17" s="654" customFormat="1">
      <c r="K55" s="658"/>
      <c r="L55" s="658"/>
      <c r="M55" s="658"/>
    </row>
    <row r="56" spans="2:17" s="654" customFormat="1">
      <c r="B56" s="893" t="s">
        <v>2689</v>
      </c>
      <c r="C56" s="893"/>
      <c r="D56" s="894" t="s">
        <v>2916</v>
      </c>
      <c r="E56" s="894"/>
      <c r="F56" s="894"/>
      <c r="G56" s="894"/>
      <c r="H56" s="894"/>
      <c r="I56" s="894"/>
      <c r="K56" s="658"/>
      <c r="L56" s="658"/>
      <c r="M56" s="658"/>
      <c r="N56" s="657"/>
      <c r="O56" s="657"/>
      <c r="P56" s="657"/>
      <c r="Q56" s="657"/>
    </row>
    <row r="57" spans="2:17" s="654" customFormat="1">
      <c r="K57" s="658"/>
      <c r="L57" s="658"/>
      <c r="M57" s="658"/>
    </row>
    <row r="58" spans="2:17" s="654" customFormat="1">
      <c r="B58" s="893" t="s">
        <v>2691</v>
      </c>
      <c r="C58" s="893"/>
      <c r="D58" s="893"/>
      <c r="E58" s="893"/>
      <c r="F58" s="893"/>
      <c r="G58" s="893"/>
      <c r="H58" s="893"/>
      <c r="I58" s="893"/>
      <c r="K58" s="658"/>
      <c r="L58" s="658"/>
      <c r="M58" s="658"/>
      <c r="N58" s="657"/>
      <c r="O58" s="657"/>
      <c r="P58" s="657"/>
      <c r="Q58" s="657"/>
    </row>
    <row r="59" spans="2:17" s="654" customFormat="1">
      <c r="B59" s="893" t="s">
        <v>2692</v>
      </c>
      <c r="C59" s="893"/>
      <c r="D59" s="893"/>
      <c r="E59" s="893"/>
      <c r="F59" s="893"/>
      <c r="G59" s="893"/>
      <c r="H59" s="893"/>
      <c r="I59" s="893"/>
      <c r="K59" s="658"/>
      <c r="L59" s="658"/>
      <c r="M59" s="658"/>
      <c r="N59" s="657"/>
      <c r="O59" s="657"/>
      <c r="P59" s="657"/>
      <c r="Q59" s="657"/>
    </row>
    <row r="60" spans="2:17" s="654" customFormat="1">
      <c r="B60" s="889" t="s">
        <v>2693</v>
      </c>
      <c r="C60" s="889"/>
      <c r="D60" s="890" t="s">
        <v>2694</v>
      </c>
      <c r="E60" s="890"/>
      <c r="F60" s="890"/>
      <c r="G60" s="890"/>
      <c r="H60" s="890"/>
      <c r="I60" s="890"/>
      <c r="K60" s="658"/>
      <c r="L60" s="658"/>
      <c r="M60" s="658"/>
      <c r="N60" s="657"/>
      <c r="O60" s="657"/>
      <c r="P60" s="657"/>
      <c r="Q60" s="657"/>
    </row>
    <row r="61" spans="2:17" s="654" customFormat="1">
      <c r="B61" s="889" t="s">
        <v>2695</v>
      </c>
      <c r="C61" s="889"/>
      <c r="D61" s="890" t="s">
        <v>2696</v>
      </c>
      <c r="E61" s="890"/>
      <c r="F61" s="890"/>
      <c r="G61" s="890"/>
      <c r="H61" s="890"/>
      <c r="I61" s="890"/>
      <c r="K61" s="658"/>
      <c r="L61" s="658"/>
      <c r="M61" s="658"/>
      <c r="N61" s="657"/>
      <c r="O61" s="657"/>
      <c r="P61" s="657"/>
      <c r="Q61" s="657"/>
    </row>
    <row r="62" spans="2:17" s="654" customFormat="1">
      <c r="B62" s="893" t="s">
        <v>2697</v>
      </c>
      <c r="C62" s="893"/>
      <c r="D62" s="893"/>
      <c r="E62" s="893"/>
      <c r="F62" s="893"/>
      <c r="G62" s="893"/>
      <c r="H62" s="893"/>
      <c r="I62" s="893"/>
      <c r="K62" s="658"/>
      <c r="L62" s="658"/>
      <c r="M62" s="658"/>
      <c r="N62" s="657"/>
      <c r="O62" s="657"/>
      <c r="P62" s="657"/>
      <c r="Q62" s="657"/>
    </row>
    <row r="63" spans="2:17" s="654" customFormat="1">
      <c r="B63" s="889" t="s">
        <v>2698</v>
      </c>
      <c r="C63" s="889"/>
      <c r="D63" s="890" t="s">
        <v>2699</v>
      </c>
      <c r="E63" s="890"/>
      <c r="F63" s="890"/>
      <c r="G63" s="890"/>
      <c r="H63" s="890"/>
      <c r="I63" s="890"/>
      <c r="K63" s="658"/>
      <c r="L63" s="658"/>
      <c r="M63" s="658"/>
      <c r="N63" s="657"/>
      <c r="O63" s="657"/>
      <c r="P63" s="657"/>
      <c r="Q63" s="657"/>
    </row>
    <row r="64" spans="2:17" s="654" customFormat="1">
      <c r="B64" s="889" t="s">
        <v>2693</v>
      </c>
      <c r="C64" s="889"/>
      <c r="D64" s="890" t="s">
        <v>2700</v>
      </c>
      <c r="E64" s="890"/>
      <c r="F64" s="890"/>
      <c r="G64" s="890"/>
      <c r="H64" s="890"/>
      <c r="I64" s="890"/>
      <c r="K64" s="658"/>
      <c r="L64" s="658"/>
      <c r="M64" s="658"/>
      <c r="N64" s="657"/>
      <c r="O64" s="657"/>
      <c r="P64" s="657"/>
      <c r="Q64" s="657"/>
    </row>
    <row r="65" spans="1:17" s="654" customFormat="1">
      <c r="B65" s="893" t="s">
        <v>2701</v>
      </c>
      <c r="C65" s="893"/>
      <c r="D65" s="893"/>
      <c r="E65" s="893"/>
      <c r="F65" s="893"/>
      <c r="G65" s="893"/>
      <c r="H65" s="893"/>
      <c r="I65" s="893"/>
      <c r="K65" s="658"/>
      <c r="L65" s="658"/>
      <c r="M65" s="658"/>
      <c r="N65" s="657"/>
      <c r="O65" s="657"/>
      <c r="P65" s="657"/>
      <c r="Q65" s="657"/>
    </row>
    <row r="66" spans="1:17" s="654" customFormat="1">
      <c r="B66" s="889" t="s">
        <v>2698</v>
      </c>
      <c r="C66" s="889"/>
      <c r="D66" s="896" t="s">
        <v>2702</v>
      </c>
      <c r="E66" s="897"/>
      <c r="F66" s="897"/>
      <c r="G66" s="897"/>
      <c r="H66" s="897"/>
      <c r="I66" s="897"/>
      <c r="K66" s="658"/>
      <c r="L66" s="658"/>
      <c r="M66" s="658"/>
      <c r="N66" s="657"/>
      <c r="O66" s="657"/>
      <c r="P66" s="657"/>
      <c r="Q66" s="657"/>
    </row>
    <row r="67" spans="1:17" s="654" customFormat="1">
      <c r="B67" s="889" t="s">
        <v>2703</v>
      </c>
      <c r="C67" s="889"/>
      <c r="D67" s="896" t="s">
        <v>2704</v>
      </c>
      <c r="E67" s="897"/>
      <c r="F67" s="897"/>
      <c r="G67" s="897"/>
      <c r="H67" s="897"/>
      <c r="I67" s="897"/>
      <c r="K67" s="658"/>
      <c r="L67" s="658"/>
      <c r="M67" s="658"/>
      <c r="N67" s="657"/>
      <c r="O67" s="657"/>
      <c r="P67" s="657"/>
      <c r="Q67" s="657"/>
    </row>
    <row r="68" spans="1:17" s="654" customFormat="1">
      <c r="B68" s="893" t="s">
        <v>2705</v>
      </c>
      <c r="C68" s="893"/>
      <c r="D68" s="893"/>
      <c r="E68" s="893"/>
      <c r="F68" s="893"/>
      <c r="G68" s="893"/>
      <c r="H68" s="893"/>
      <c r="I68" s="893"/>
      <c r="K68" s="658"/>
      <c r="L68" s="658"/>
      <c r="M68" s="658"/>
      <c r="N68" s="657"/>
      <c r="O68" s="657"/>
      <c r="P68" s="657"/>
      <c r="Q68" s="657"/>
    </row>
    <row r="69" spans="1:17" s="654" customFormat="1" ht="245.45" customHeight="1">
      <c r="B69" s="889" t="s">
        <v>2706</v>
      </c>
      <c r="C69" s="889"/>
      <c r="D69" s="895" t="s">
        <v>2917</v>
      </c>
      <c r="E69" s="895"/>
      <c r="F69" s="895"/>
      <c r="G69" s="895"/>
      <c r="H69" s="895"/>
      <c r="I69" s="895"/>
      <c r="K69" s="658"/>
      <c r="L69" s="658"/>
      <c r="M69" s="658"/>
      <c r="N69" s="657"/>
      <c r="O69" s="657"/>
      <c r="P69" s="657"/>
      <c r="Q69" s="657"/>
    </row>
    <row r="70" spans="1:17" s="654" customFormat="1"/>
    <row r="71" spans="1:17" s="654" customFormat="1" ht="30">
      <c r="A71" s="658"/>
      <c r="B71" s="659" t="s">
        <v>2708</v>
      </c>
      <c r="C71" s="659" t="s">
        <v>2709</v>
      </c>
      <c r="D71" s="659" t="s">
        <v>2710</v>
      </c>
      <c r="E71" s="659" t="s">
        <v>2711</v>
      </c>
      <c r="F71" s="659" t="s">
        <v>2712</v>
      </c>
      <c r="G71" s="659" t="s">
        <v>2713</v>
      </c>
      <c r="H71" s="659" t="s">
        <v>2918</v>
      </c>
      <c r="I71" s="659" t="s">
        <v>2715</v>
      </c>
      <c r="J71" s="681" t="s">
        <v>2919</v>
      </c>
      <c r="K71" s="681" t="s">
        <v>2920</v>
      </c>
      <c r="L71" s="682" t="s">
        <v>2718</v>
      </c>
      <c r="M71" s="682" t="s">
        <v>2717</v>
      </c>
      <c r="N71" s="682" t="s">
        <v>2719</v>
      </c>
      <c r="O71" s="682" t="s">
        <v>2717</v>
      </c>
      <c r="P71" s="682" t="s">
        <v>2720</v>
      </c>
      <c r="Q71" s="682" t="s">
        <v>2717</v>
      </c>
    </row>
    <row r="72" spans="1:17" s="654" customFormat="1" ht="150">
      <c r="A72" s="657"/>
      <c r="B72" s="661" t="s">
        <v>2721</v>
      </c>
      <c r="C72" s="683" t="s">
        <v>2921</v>
      </c>
      <c r="D72" s="683" t="s">
        <v>2922</v>
      </c>
      <c r="E72" s="683" t="s">
        <v>2923</v>
      </c>
      <c r="F72" s="661" t="s">
        <v>2924</v>
      </c>
      <c r="G72" s="664">
        <v>0.5</v>
      </c>
      <c r="H72" s="664" t="s">
        <v>2741</v>
      </c>
      <c r="I72" s="683" t="s">
        <v>2925</v>
      </c>
      <c r="J72" s="664">
        <v>1</v>
      </c>
      <c r="K72" s="661"/>
      <c r="L72" s="664">
        <v>0</v>
      </c>
      <c r="M72" s="662" t="s">
        <v>2926</v>
      </c>
      <c r="N72" s="664">
        <v>0</v>
      </c>
      <c r="O72" s="662"/>
      <c r="P72" s="664">
        <v>0</v>
      </c>
      <c r="Q72" s="662" t="s">
        <v>2926</v>
      </c>
    </row>
    <row r="73" spans="1:17" s="654" customFormat="1" ht="75">
      <c r="A73" s="657"/>
      <c r="B73" s="661" t="s">
        <v>2731</v>
      </c>
      <c r="C73" s="683" t="s">
        <v>2927</v>
      </c>
      <c r="D73" s="683" t="s">
        <v>2928</v>
      </c>
      <c r="E73" s="683" t="s">
        <v>2929</v>
      </c>
      <c r="F73" s="661" t="s">
        <v>2930</v>
      </c>
      <c r="G73" s="664">
        <v>0.67</v>
      </c>
      <c r="H73" s="664" t="s">
        <v>2741</v>
      </c>
      <c r="I73" s="683" t="s">
        <v>2931</v>
      </c>
      <c r="J73" s="664">
        <v>1</v>
      </c>
      <c r="K73" s="661"/>
      <c r="L73" s="664">
        <v>0</v>
      </c>
      <c r="M73" s="662" t="s">
        <v>2932</v>
      </c>
      <c r="N73" s="664">
        <v>0</v>
      </c>
      <c r="O73" s="662"/>
      <c r="P73" s="664">
        <v>0</v>
      </c>
      <c r="Q73" s="662" t="s">
        <v>2932</v>
      </c>
    </row>
    <row r="74" spans="1:17" s="654" customFormat="1" ht="409.5">
      <c r="A74" s="657"/>
      <c r="B74" s="667" t="s">
        <v>2736</v>
      </c>
      <c r="C74" s="684" t="s">
        <v>2933</v>
      </c>
      <c r="D74" s="684" t="s">
        <v>2934</v>
      </c>
      <c r="E74" s="684" t="s">
        <v>2935</v>
      </c>
      <c r="F74" s="667" t="s">
        <v>2740</v>
      </c>
      <c r="G74" s="669">
        <v>1</v>
      </c>
      <c r="H74" s="669" t="s">
        <v>2741</v>
      </c>
      <c r="I74" s="684" t="s">
        <v>2936</v>
      </c>
      <c r="J74" s="672">
        <v>0.26</v>
      </c>
      <c r="K74" s="685" t="s">
        <v>2937</v>
      </c>
      <c r="L74" s="672">
        <v>0.55000000000000004</v>
      </c>
      <c r="M74" s="668" t="s">
        <v>2938</v>
      </c>
      <c r="N74" s="672">
        <v>0.65</v>
      </c>
      <c r="O74" s="668" t="s">
        <v>2939</v>
      </c>
      <c r="P74" s="672">
        <v>1</v>
      </c>
      <c r="Q74" s="668" t="s">
        <v>2744</v>
      </c>
    </row>
    <row r="75" spans="1:17" s="654" customFormat="1" ht="105">
      <c r="A75" s="657"/>
      <c r="B75" s="661" t="s">
        <v>2745</v>
      </c>
      <c r="C75" s="683" t="s">
        <v>2940</v>
      </c>
      <c r="D75" s="683" t="s">
        <v>2941</v>
      </c>
      <c r="E75" s="683" t="s">
        <v>2942</v>
      </c>
      <c r="F75" s="661" t="s">
        <v>2764</v>
      </c>
      <c r="G75" s="673">
        <v>1</v>
      </c>
      <c r="H75" s="664" t="s">
        <v>2741</v>
      </c>
      <c r="I75" s="683" t="s">
        <v>2943</v>
      </c>
      <c r="J75" s="664">
        <v>0.08</v>
      </c>
      <c r="K75" s="683" t="s">
        <v>2944</v>
      </c>
      <c r="L75" s="664">
        <v>0.1</v>
      </c>
      <c r="M75" s="662" t="s">
        <v>2945</v>
      </c>
      <c r="N75" s="664">
        <v>0.67</v>
      </c>
      <c r="O75" s="662" t="s">
        <v>2946</v>
      </c>
      <c r="P75" s="664">
        <v>1</v>
      </c>
      <c r="Q75" s="675" t="s">
        <v>2744</v>
      </c>
    </row>
    <row r="76" spans="1:17" s="654" customFormat="1" ht="409.5">
      <c r="A76" s="657"/>
      <c r="B76" s="661" t="s">
        <v>2751</v>
      </c>
      <c r="C76" s="683" t="s">
        <v>2947</v>
      </c>
      <c r="D76" s="683" t="s">
        <v>2948</v>
      </c>
      <c r="E76" s="683" t="s">
        <v>2949</v>
      </c>
      <c r="F76" s="661" t="s">
        <v>2950</v>
      </c>
      <c r="G76" s="673">
        <v>1</v>
      </c>
      <c r="H76" s="664" t="s">
        <v>2741</v>
      </c>
      <c r="I76" s="683" t="s">
        <v>2951</v>
      </c>
      <c r="J76" s="664">
        <v>0.13</v>
      </c>
      <c r="K76" s="683" t="s">
        <v>2952</v>
      </c>
      <c r="L76" s="664">
        <v>0.38</v>
      </c>
      <c r="M76" s="662" t="s">
        <v>2953</v>
      </c>
      <c r="N76" s="664">
        <v>1.38</v>
      </c>
      <c r="O76" s="662" t="s">
        <v>2954</v>
      </c>
      <c r="P76" s="664">
        <v>1</v>
      </c>
      <c r="Q76" s="675" t="s">
        <v>2744</v>
      </c>
    </row>
    <row r="77" spans="1:17" s="654" customFormat="1" ht="105">
      <c r="A77" s="657"/>
      <c r="B77" s="661" t="s">
        <v>2955</v>
      </c>
      <c r="C77" s="683" t="s">
        <v>2956</v>
      </c>
      <c r="D77" s="683" t="s">
        <v>2957</v>
      </c>
      <c r="E77" s="683" t="s">
        <v>2958</v>
      </c>
      <c r="F77" s="661" t="s">
        <v>2950</v>
      </c>
      <c r="G77" s="673">
        <v>1</v>
      </c>
      <c r="H77" s="664" t="s">
        <v>2741</v>
      </c>
      <c r="I77" s="683" t="s">
        <v>2951</v>
      </c>
      <c r="J77" s="664">
        <v>0</v>
      </c>
      <c r="K77" s="683" t="s">
        <v>2959</v>
      </c>
      <c r="L77" s="664">
        <v>0</v>
      </c>
      <c r="M77" s="662" t="s">
        <v>2960</v>
      </c>
      <c r="N77" s="664">
        <v>0.25</v>
      </c>
      <c r="O77" s="662" t="s">
        <v>2961</v>
      </c>
      <c r="P77" s="664">
        <v>1</v>
      </c>
      <c r="Q77" s="675" t="s">
        <v>2744</v>
      </c>
    </row>
    <row r="78" spans="1:17" s="654" customFormat="1" ht="60">
      <c r="A78" s="657"/>
      <c r="B78" s="667" t="s">
        <v>2962</v>
      </c>
      <c r="C78" s="684" t="s">
        <v>2963</v>
      </c>
      <c r="D78" s="684" t="s">
        <v>2964</v>
      </c>
      <c r="E78" s="684" t="s">
        <v>2965</v>
      </c>
      <c r="F78" s="667" t="s">
        <v>2821</v>
      </c>
      <c r="G78" s="669">
        <v>1</v>
      </c>
      <c r="H78" s="669" t="s">
        <v>2741</v>
      </c>
      <c r="I78" s="684" t="s">
        <v>2966</v>
      </c>
      <c r="J78" s="672">
        <v>0.33333333333333331</v>
      </c>
      <c r="K78" s="667"/>
      <c r="L78" s="672">
        <v>0.17</v>
      </c>
      <c r="M78" s="678"/>
      <c r="N78" s="672">
        <v>0.5</v>
      </c>
      <c r="O78" s="678"/>
      <c r="P78" s="672">
        <v>1</v>
      </c>
      <c r="Q78" s="668" t="s">
        <v>2744</v>
      </c>
    </row>
    <row r="79" spans="1:17" s="654" customFormat="1" ht="409.5">
      <c r="A79" s="657"/>
      <c r="B79" s="661" t="s">
        <v>2760</v>
      </c>
      <c r="C79" s="683" t="s">
        <v>2967</v>
      </c>
      <c r="D79" s="683" t="s">
        <v>2968</v>
      </c>
      <c r="E79" s="683" t="s">
        <v>2969</v>
      </c>
      <c r="F79" s="661" t="s">
        <v>2764</v>
      </c>
      <c r="G79" s="673">
        <v>1</v>
      </c>
      <c r="H79" s="664" t="s">
        <v>2741</v>
      </c>
      <c r="I79" s="683" t="s">
        <v>2970</v>
      </c>
      <c r="J79" s="664">
        <v>0.5</v>
      </c>
      <c r="K79" s="656" t="s">
        <v>2971</v>
      </c>
      <c r="L79" s="664">
        <v>0</v>
      </c>
      <c r="M79" s="662" t="s">
        <v>2972</v>
      </c>
      <c r="N79" s="664">
        <v>0.5</v>
      </c>
      <c r="O79" s="662" t="s">
        <v>2973</v>
      </c>
      <c r="P79" s="686">
        <v>1</v>
      </c>
      <c r="Q79" s="662" t="s">
        <v>2744</v>
      </c>
    </row>
    <row r="80" spans="1:17" s="654" customFormat="1" ht="210">
      <c r="A80" s="657"/>
      <c r="B80" s="661" t="s">
        <v>2766</v>
      </c>
      <c r="C80" s="683" t="s">
        <v>2974</v>
      </c>
      <c r="D80" s="683" t="s">
        <v>2975</v>
      </c>
      <c r="E80" s="683" t="s">
        <v>2976</v>
      </c>
      <c r="F80" s="661" t="s">
        <v>2764</v>
      </c>
      <c r="G80" s="673">
        <v>1</v>
      </c>
      <c r="H80" s="664" t="s">
        <v>2741</v>
      </c>
      <c r="I80" s="683" t="s">
        <v>2970</v>
      </c>
      <c r="J80" s="664">
        <v>0.2857142857142857</v>
      </c>
      <c r="K80" s="656" t="s">
        <v>2977</v>
      </c>
      <c r="L80" s="664">
        <v>0.28999999999999998</v>
      </c>
      <c r="M80" s="662" t="s">
        <v>2978</v>
      </c>
      <c r="N80" s="664">
        <v>0.56999999999999995</v>
      </c>
      <c r="O80" s="662" t="s">
        <v>2979</v>
      </c>
      <c r="P80" s="686">
        <v>1</v>
      </c>
      <c r="Q80" s="662" t="s">
        <v>2744</v>
      </c>
    </row>
    <row r="81" spans="1:17" s="654" customFormat="1" ht="90">
      <c r="A81" s="657"/>
      <c r="B81" s="661" t="s">
        <v>2770</v>
      </c>
      <c r="C81" s="683" t="s">
        <v>2980</v>
      </c>
      <c r="D81" s="683" t="s">
        <v>2981</v>
      </c>
      <c r="E81" s="683" t="s">
        <v>2982</v>
      </c>
      <c r="F81" s="661" t="s">
        <v>2764</v>
      </c>
      <c r="G81" s="673">
        <v>1</v>
      </c>
      <c r="H81" s="664" t="s">
        <v>2741</v>
      </c>
      <c r="I81" s="683" t="s">
        <v>2970</v>
      </c>
      <c r="J81" s="664">
        <v>0</v>
      </c>
      <c r="K81" s="661"/>
      <c r="L81" s="664">
        <v>0</v>
      </c>
      <c r="M81" s="662" t="s">
        <v>2983</v>
      </c>
      <c r="N81" s="664">
        <v>0</v>
      </c>
      <c r="O81" s="662"/>
      <c r="P81" s="664">
        <v>0</v>
      </c>
      <c r="Q81" s="675"/>
    </row>
    <row r="82" spans="1:17" s="654" customFormat="1" ht="165">
      <c r="A82" s="657"/>
      <c r="B82" s="661" t="s">
        <v>2984</v>
      </c>
      <c r="C82" s="683" t="s">
        <v>2985</v>
      </c>
      <c r="D82" s="683" t="s">
        <v>2986</v>
      </c>
      <c r="E82" s="683" t="s">
        <v>2987</v>
      </c>
      <c r="F82" s="661" t="s">
        <v>2764</v>
      </c>
      <c r="G82" s="673">
        <v>1</v>
      </c>
      <c r="H82" s="664" t="s">
        <v>2741</v>
      </c>
      <c r="I82" s="687" t="s">
        <v>2988</v>
      </c>
      <c r="J82" s="664">
        <v>1</v>
      </c>
      <c r="K82" s="656" t="s">
        <v>2989</v>
      </c>
      <c r="L82" s="664">
        <v>0</v>
      </c>
      <c r="M82" s="662" t="s">
        <v>2990</v>
      </c>
      <c r="N82" s="664">
        <v>0</v>
      </c>
      <c r="O82" s="662"/>
      <c r="P82" s="664">
        <v>1</v>
      </c>
      <c r="Q82" s="675"/>
    </row>
    <row r="83" spans="1:17" s="654" customFormat="1" ht="105">
      <c r="A83" s="657"/>
      <c r="B83" s="667" t="s">
        <v>2774</v>
      </c>
      <c r="C83" s="684" t="s">
        <v>2991</v>
      </c>
      <c r="D83" s="684" t="s">
        <v>2992</v>
      </c>
      <c r="E83" s="684" t="s">
        <v>2993</v>
      </c>
      <c r="F83" s="667" t="s">
        <v>2740</v>
      </c>
      <c r="G83" s="669">
        <v>1</v>
      </c>
      <c r="H83" s="669" t="s">
        <v>2741</v>
      </c>
      <c r="I83" s="684" t="s">
        <v>2994</v>
      </c>
      <c r="J83" s="672">
        <v>0.5</v>
      </c>
      <c r="K83" s="667"/>
      <c r="L83" s="672">
        <v>0.11</v>
      </c>
      <c r="M83" s="678"/>
      <c r="N83" s="672">
        <v>0.56999999999999995</v>
      </c>
      <c r="O83" s="678"/>
      <c r="P83" s="672">
        <v>0.56999999999999995</v>
      </c>
      <c r="Q83" s="678"/>
    </row>
    <row r="84" spans="1:17" s="654" customFormat="1" ht="165">
      <c r="A84" s="657"/>
      <c r="B84" s="661" t="s">
        <v>2780</v>
      </c>
      <c r="C84" s="683" t="s">
        <v>2995</v>
      </c>
      <c r="D84" s="683" t="s">
        <v>2996</v>
      </c>
      <c r="E84" s="683" t="s">
        <v>2997</v>
      </c>
      <c r="F84" s="661" t="s">
        <v>2764</v>
      </c>
      <c r="G84" s="673">
        <v>1</v>
      </c>
      <c r="H84" s="664" t="s">
        <v>2741</v>
      </c>
      <c r="I84" s="683" t="s">
        <v>2998</v>
      </c>
      <c r="J84" s="664">
        <v>1</v>
      </c>
      <c r="K84" s="683" t="s">
        <v>2999</v>
      </c>
      <c r="L84" s="664">
        <v>0.25</v>
      </c>
      <c r="M84" s="662" t="s">
        <v>3000</v>
      </c>
      <c r="N84" s="664">
        <v>0.5</v>
      </c>
      <c r="O84" s="662" t="s">
        <v>3001</v>
      </c>
      <c r="P84" s="664">
        <v>0.5</v>
      </c>
      <c r="Q84" s="662" t="s">
        <v>3002</v>
      </c>
    </row>
    <row r="85" spans="1:17" s="654" customFormat="1" ht="105">
      <c r="A85" s="657"/>
      <c r="B85" s="661" t="s">
        <v>2785</v>
      </c>
      <c r="C85" s="683" t="s">
        <v>3003</v>
      </c>
      <c r="D85" s="683" t="s">
        <v>3004</v>
      </c>
      <c r="E85" s="683" t="s">
        <v>3005</v>
      </c>
      <c r="F85" s="661" t="s">
        <v>2764</v>
      </c>
      <c r="G85" s="673">
        <v>1</v>
      </c>
      <c r="H85" s="664" t="s">
        <v>2741</v>
      </c>
      <c r="I85" s="683" t="s">
        <v>2998</v>
      </c>
      <c r="J85" s="664">
        <v>0</v>
      </c>
      <c r="K85" s="661"/>
      <c r="L85" s="664">
        <v>0</v>
      </c>
      <c r="M85" s="675"/>
      <c r="N85" s="664">
        <v>0.5</v>
      </c>
      <c r="O85" s="662" t="s">
        <v>3006</v>
      </c>
      <c r="P85" s="664">
        <v>0.5</v>
      </c>
      <c r="Q85" s="662" t="s">
        <v>3007</v>
      </c>
    </row>
    <row r="86" spans="1:17" s="654" customFormat="1" ht="225">
      <c r="A86" s="657"/>
      <c r="B86" s="661" t="s">
        <v>2789</v>
      </c>
      <c r="C86" s="683" t="s">
        <v>3008</v>
      </c>
      <c r="D86" s="683" t="s">
        <v>3009</v>
      </c>
      <c r="E86" s="683" t="s">
        <v>3010</v>
      </c>
      <c r="F86" s="661" t="s">
        <v>2764</v>
      </c>
      <c r="G86" s="673">
        <v>1</v>
      </c>
      <c r="H86" s="664" t="s">
        <v>2741</v>
      </c>
      <c r="I86" s="683" t="s">
        <v>2998</v>
      </c>
      <c r="J86" s="664">
        <v>0</v>
      </c>
      <c r="K86" s="661"/>
      <c r="L86" s="664">
        <v>0</v>
      </c>
      <c r="M86" s="675"/>
      <c r="N86" s="664">
        <v>0.67</v>
      </c>
      <c r="O86" s="662" t="s">
        <v>3011</v>
      </c>
      <c r="P86" s="664">
        <v>0.67</v>
      </c>
      <c r="Q86" s="662" t="s">
        <v>3012</v>
      </c>
    </row>
    <row r="87" spans="1:17" s="654" customFormat="1" ht="60">
      <c r="A87" s="657"/>
      <c r="B87" s="667" t="s">
        <v>2794</v>
      </c>
      <c r="C87" s="684" t="s">
        <v>3013</v>
      </c>
      <c r="D87" s="684" t="s">
        <v>3014</v>
      </c>
      <c r="E87" s="684" t="s">
        <v>3015</v>
      </c>
      <c r="F87" s="667" t="s">
        <v>2740</v>
      </c>
      <c r="G87" s="669">
        <v>1</v>
      </c>
      <c r="H87" s="669" t="s">
        <v>2741</v>
      </c>
      <c r="I87" s="684" t="s">
        <v>3016</v>
      </c>
      <c r="J87" s="672">
        <v>0</v>
      </c>
      <c r="K87" s="667"/>
      <c r="L87" s="672">
        <v>0.33</v>
      </c>
      <c r="M87" s="678"/>
      <c r="N87" s="672">
        <v>0.67</v>
      </c>
      <c r="O87" s="678"/>
      <c r="P87" s="672">
        <v>1</v>
      </c>
      <c r="Q87" s="678" t="s">
        <v>2744</v>
      </c>
    </row>
    <row r="88" spans="1:17" s="654" customFormat="1" ht="60">
      <c r="A88" s="657"/>
      <c r="B88" s="661" t="s">
        <v>2799</v>
      </c>
      <c r="C88" s="683" t="s">
        <v>3017</v>
      </c>
      <c r="D88" s="683" t="s">
        <v>3018</v>
      </c>
      <c r="E88" s="683" t="s">
        <v>3019</v>
      </c>
      <c r="F88" s="661" t="s">
        <v>2764</v>
      </c>
      <c r="G88" s="673">
        <v>1</v>
      </c>
      <c r="H88" s="664" t="s">
        <v>2741</v>
      </c>
      <c r="I88" s="683" t="s">
        <v>3016</v>
      </c>
      <c r="J88" s="664">
        <v>0</v>
      </c>
      <c r="K88" s="661"/>
      <c r="L88" s="664">
        <v>1</v>
      </c>
      <c r="M88" s="675"/>
      <c r="N88" s="664">
        <v>1</v>
      </c>
      <c r="O88" s="662" t="s">
        <v>3020</v>
      </c>
      <c r="P88" s="664">
        <v>1</v>
      </c>
      <c r="Q88" s="675" t="s">
        <v>2744</v>
      </c>
    </row>
    <row r="89" spans="1:17" s="654" customFormat="1" ht="45">
      <c r="A89" s="657"/>
      <c r="B89" s="661" t="s">
        <v>2804</v>
      </c>
      <c r="C89" s="683" t="s">
        <v>3021</v>
      </c>
      <c r="D89" s="683" t="s">
        <v>3022</v>
      </c>
      <c r="E89" s="683" t="s">
        <v>3023</v>
      </c>
      <c r="F89" s="661" t="s">
        <v>2764</v>
      </c>
      <c r="G89" s="673">
        <v>1</v>
      </c>
      <c r="H89" s="664" t="s">
        <v>2741</v>
      </c>
      <c r="I89" s="683" t="s">
        <v>3024</v>
      </c>
      <c r="J89" s="664">
        <v>0</v>
      </c>
      <c r="K89" s="661"/>
      <c r="L89" s="664">
        <v>0</v>
      </c>
      <c r="M89" s="662" t="s">
        <v>3025</v>
      </c>
      <c r="N89" s="664">
        <v>0</v>
      </c>
      <c r="O89" s="662" t="s">
        <v>3026</v>
      </c>
      <c r="P89" s="664">
        <v>1</v>
      </c>
      <c r="Q89" s="675" t="s">
        <v>2744</v>
      </c>
    </row>
    <row r="90" spans="1:17" s="654" customFormat="1" ht="90">
      <c r="A90" s="657"/>
      <c r="B90" s="661" t="s">
        <v>2808</v>
      </c>
      <c r="C90" s="683" t="s">
        <v>3027</v>
      </c>
      <c r="D90" s="683" t="s">
        <v>3028</v>
      </c>
      <c r="E90" s="683" t="s">
        <v>3029</v>
      </c>
      <c r="F90" s="661" t="s">
        <v>2764</v>
      </c>
      <c r="G90" s="673">
        <v>1</v>
      </c>
      <c r="H90" s="664" t="s">
        <v>2741</v>
      </c>
      <c r="I90" s="683" t="s">
        <v>3030</v>
      </c>
      <c r="J90" s="664">
        <v>1</v>
      </c>
      <c r="K90" s="661"/>
      <c r="L90" s="664">
        <v>0.84</v>
      </c>
      <c r="M90" s="675"/>
      <c r="N90" s="664">
        <v>1</v>
      </c>
      <c r="O90" s="675"/>
      <c r="P90" s="664">
        <v>1</v>
      </c>
      <c r="Q90" s="675" t="s">
        <v>2744</v>
      </c>
    </row>
    <row r="91" spans="1:17" s="654" customFormat="1" ht="90">
      <c r="A91" s="657"/>
      <c r="B91" s="661" t="s">
        <v>2813</v>
      </c>
      <c r="C91" s="683" t="s">
        <v>3031</v>
      </c>
      <c r="D91" s="683" t="s">
        <v>3032</v>
      </c>
      <c r="E91" s="683" t="s">
        <v>3033</v>
      </c>
      <c r="F91" s="661" t="s">
        <v>2764</v>
      </c>
      <c r="G91" s="673">
        <v>1</v>
      </c>
      <c r="H91" s="664" t="s">
        <v>2741</v>
      </c>
      <c r="I91" s="683" t="s">
        <v>3034</v>
      </c>
      <c r="J91" s="686">
        <v>0</v>
      </c>
      <c r="K91" s="661"/>
      <c r="L91" s="664">
        <v>0</v>
      </c>
      <c r="M91" s="662" t="s">
        <v>3035</v>
      </c>
      <c r="N91" s="664">
        <v>0.4</v>
      </c>
      <c r="O91" s="662"/>
      <c r="P91" s="664">
        <v>1</v>
      </c>
      <c r="Q91" s="675" t="s">
        <v>2744</v>
      </c>
    </row>
    <row r="92" spans="1:17" s="654" customFormat="1" ht="165">
      <c r="A92" s="657"/>
      <c r="B92" s="667" t="s">
        <v>2817</v>
      </c>
      <c r="C92" s="684" t="s">
        <v>3036</v>
      </c>
      <c r="D92" s="684" t="s">
        <v>3037</v>
      </c>
      <c r="E92" s="684" t="s">
        <v>3038</v>
      </c>
      <c r="F92" s="667" t="s">
        <v>2764</v>
      </c>
      <c r="G92" s="669">
        <v>1</v>
      </c>
      <c r="H92" s="669" t="s">
        <v>2741</v>
      </c>
      <c r="I92" s="684" t="s">
        <v>3039</v>
      </c>
      <c r="J92" s="672">
        <v>1</v>
      </c>
      <c r="K92" s="667"/>
      <c r="L92" s="672">
        <v>1</v>
      </c>
      <c r="M92" s="678"/>
      <c r="N92" s="672">
        <v>1</v>
      </c>
      <c r="O92" s="678"/>
      <c r="P92" s="672">
        <v>1</v>
      </c>
      <c r="Q92" s="668" t="s">
        <v>3040</v>
      </c>
    </row>
    <row r="93" spans="1:17" s="654" customFormat="1" ht="90">
      <c r="A93" s="657"/>
      <c r="B93" s="661" t="s">
        <v>2823</v>
      </c>
      <c r="C93" s="683" t="s">
        <v>3041</v>
      </c>
      <c r="D93" s="683" t="s">
        <v>3042</v>
      </c>
      <c r="E93" s="683" t="s">
        <v>3043</v>
      </c>
      <c r="F93" s="661" t="s">
        <v>2764</v>
      </c>
      <c r="G93" s="673">
        <v>1</v>
      </c>
      <c r="H93" s="664" t="s">
        <v>2741</v>
      </c>
      <c r="I93" s="683" t="s">
        <v>3044</v>
      </c>
      <c r="J93" s="664">
        <v>0.54166666666666663</v>
      </c>
      <c r="K93" s="661"/>
      <c r="L93" s="664">
        <v>1</v>
      </c>
      <c r="M93" s="675"/>
      <c r="N93" s="664">
        <v>1</v>
      </c>
      <c r="O93" s="662" t="s">
        <v>3045</v>
      </c>
      <c r="P93" s="664">
        <v>1</v>
      </c>
      <c r="Q93" s="675" t="s">
        <v>2744</v>
      </c>
    </row>
    <row r="94" spans="1:17" s="654" customFormat="1" ht="75">
      <c r="A94" s="657"/>
      <c r="B94" s="661" t="s">
        <v>2828</v>
      </c>
      <c r="C94" s="683" t="s">
        <v>3046</v>
      </c>
      <c r="D94" s="683" t="s">
        <v>3047</v>
      </c>
      <c r="E94" s="683" t="s">
        <v>3048</v>
      </c>
      <c r="F94" s="661" t="s">
        <v>2764</v>
      </c>
      <c r="G94" s="673">
        <v>1</v>
      </c>
      <c r="H94" s="664" t="s">
        <v>2741</v>
      </c>
      <c r="I94" s="683" t="s">
        <v>3049</v>
      </c>
      <c r="J94" s="664">
        <v>1</v>
      </c>
      <c r="K94" s="661"/>
      <c r="L94" s="664">
        <v>0.65</v>
      </c>
      <c r="M94" s="675"/>
      <c r="N94" s="664">
        <v>1</v>
      </c>
      <c r="O94" s="675"/>
      <c r="P94" s="664">
        <v>1</v>
      </c>
      <c r="Q94" s="675" t="s">
        <v>2744</v>
      </c>
    </row>
    <row r="95" spans="1:17" s="654" customFormat="1" ht="75">
      <c r="A95" s="657"/>
      <c r="B95" s="661" t="s">
        <v>3050</v>
      </c>
      <c r="C95" s="683" t="s">
        <v>3051</v>
      </c>
      <c r="D95" s="683" t="s">
        <v>3052</v>
      </c>
      <c r="E95" s="683" t="s">
        <v>3053</v>
      </c>
      <c r="F95" s="661" t="s">
        <v>2764</v>
      </c>
      <c r="G95" s="673">
        <v>1</v>
      </c>
      <c r="H95" s="664" t="s">
        <v>2741</v>
      </c>
      <c r="I95" s="683" t="s">
        <v>3044</v>
      </c>
      <c r="J95" s="664">
        <v>1</v>
      </c>
      <c r="K95" s="661"/>
      <c r="L95" s="664">
        <v>0.25</v>
      </c>
      <c r="M95" s="675"/>
      <c r="N95" s="664">
        <v>1</v>
      </c>
      <c r="O95" s="675"/>
      <c r="P95" s="664">
        <v>1</v>
      </c>
      <c r="Q95" s="662" t="s">
        <v>3054</v>
      </c>
    </row>
    <row r="96" spans="1:17" s="654" customFormat="1" ht="90">
      <c r="A96" s="657"/>
      <c r="B96" s="661" t="s">
        <v>3055</v>
      </c>
      <c r="C96" s="683" t="s">
        <v>3056</v>
      </c>
      <c r="D96" s="683" t="s">
        <v>3057</v>
      </c>
      <c r="E96" s="683" t="s">
        <v>3058</v>
      </c>
      <c r="F96" s="661" t="s">
        <v>2764</v>
      </c>
      <c r="G96" s="673">
        <v>1</v>
      </c>
      <c r="H96" s="664" t="s">
        <v>2741</v>
      </c>
      <c r="I96" s="683" t="s">
        <v>3044</v>
      </c>
      <c r="J96" s="664">
        <v>1</v>
      </c>
      <c r="K96" s="683" t="s">
        <v>3059</v>
      </c>
      <c r="L96" s="664">
        <v>0</v>
      </c>
      <c r="M96" s="675"/>
      <c r="N96" s="664">
        <v>1</v>
      </c>
      <c r="O96" s="675"/>
      <c r="P96" s="664">
        <v>1</v>
      </c>
      <c r="Q96" s="675" t="s">
        <v>2744</v>
      </c>
    </row>
    <row r="97" spans="2:9" s="654" customFormat="1">
      <c r="F97" s="655"/>
      <c r="G97" s="655"/>
    </row>
    <row r="98" spans="2:9" s="654" customFormat="1">
      <c r="F98" s="655"/>
      <c r="G98" s="655"/>
    </row>
    <row r="99" spans="2:9" s="654" customFormat="1">
      <c r="F99" s="655"/>
      <c r="G99" s="655"/>
      <c r="H99" s="655"/>
    </row>
    <row r="100" spans="2:9" s="654" customFormat="1">
      <c r="B100" s="893" t="s">
        <v>2689</v>
      </c>
      <c r="C100" s="893"/>
      <c r="D100" s="894" t="s">
        <v>3060</v>
      </c>
      <c r="E100" s="894"/>
      <c r="F100" s="894"/>
      <c r="G100" s="894"/>
      <c r="H100" s="894"/>
      <c r="I100" s="894"/>
    </row>
    <row r="101" spans="2:9" s="654" customFormat="1">
      <c r="F101" s="655"/>
      <c r="G101" s="655"/>
      <c r="H101" s="655"/>
    </row>
    <row r="102" spans="2:9" s="654" customFormat="1">
      <c r="B102" s="893" t="s">
        <v>2691</v>
      </c>
      <c r="C102" s="893"/>
      <c r="D102" s="893"/>
      <c r="E102" s="893"/>
      <c r="F102" s="893"/>
      <c r="G102" s="893"/>
      <c r="H102" s="893"/>
      <c r="I102" s="893"/>
    </row>
    <row r="103" spans="2:9" s="654" customFormat="1">
      <c r="B103" s="893" t="s">
        <v>2692</v>
      </c>
      <c r="C103" s="893"/>
      <c r="D103" s="893"/>
      <c r="E103" s="893"/>
      <c r="F103" s="893"/>
      <c r="G103" s="893"/>
      <c r="H103" s="893"/>
      <c r="I103" s="893"/>
    </row>
    <row r="104" spans="2:9" s="654" customFormat="1">
      <c r="B104" s="889" t="s">
        <v>2693</v>
      </c>
      <c r="C104" s="889"/>
      <c r="D104" s="890" t="s">
        <v>2694</v>
      </c>
      <c r="E104" s="890"/>
      <c r="F104" s="890"/>
      <c r="G104" s="890"/>
      <c r="H104" s="890"/>
      <c r="I104" s="890"/>
    </row>
    <row r="105" spans="2:9" s="654" customFormat="1">
      <c r="B105" s="889" t="s">
        <v>2695</v>
      </c>
      <c r="C105" s="889"/>
      <c r="D105" s="890" t="s">
        <v>2696</v>
      </c>
      <c r="E105" s="890"/>
      <c r="F105" s="890"/>
      <c r="G105" s="890"/>
      <c r="H105" s="890"/>
      <c r="I105" s="890"/>
    </row>
    <row r="106" spans="2:9" s="654" customFormat="1">
      <c r="B106" s="893" t="s">
        <v>2697</v>
      </c>
      <c r="C106" s="893"/>
      <c r="D106" s="893"/>
      <c r="E106" s="893"/>
      <c r="F106" s="893"/>
      <c r="G106" s="893"/>
      <c r="H106" s="893"/>
      <c r="I106" s="893"/>
    </row>
    <row r="107" spans="2:9" s="654" customFormat="1">
      <c r="B107" s="889" t="s">
        <v>2698</v>
      </c>
      <c r="C107" s="889"/>
      <c r="D107" s="890" t="s">
        <v>2699</v>
      </c>
      <c r="E107" s="890"/>
      <c r="F107" s="890"/>
      <c r="G107" s="890"/>
      <c r="H107" s="890"/>
      <c r="I107" s="890"/>
    </row>
    <row r="108" spans="2:9" s="654" customFormat="1">
      <c r="B108" s="889" t="s">
        <v>2693</v>
      </c>
      <c r="C108" s="889"/>
      <c r="D108" s="890" t="s">
        <v>2700</v>
      </c>
      <c r="E108" s="890"/>
      <c r="F108" s="890"/>
      <c r="G108" s="890"/>
      <c r="H108" s="890"/>
      <c r="I108" s="890"/>
    </row>
    <row r="109" spans="2:9" s="654" customFormat="1">
      <c r="B109" s="893" t="s">
        <v>2701</v>
      </c>
      <c r="C109" s="893"/>
      <c r="D109" s="893"/>
      <c r="E109" s="893"/>
      <c r="F109" s="893"/>
      <c r="G109" s="893"/>
      <c r="H109" s="893"/>
      <c r="I109" s="893"/>
    </row>
    <row r="110" spans="2:9" s="654" customFormat="1">
      <c r="B110" s="889" t="s">
        <v>2698</v>
      </c>
      <c r="C110" s="889"/>
      <c r="D110" s="896" t="s">
        <v>2702</v>
      </c>
      <c r="E110" s="897"/>
      <c r="F110" s="897"/>
      <c r="G110" s="897"/>
      <c r="H110" s="897"/>
      <c r="I110" s="897"/>
    </row>
    <row r="111" spans="2:9" s="654" customFormat="1">
      <c r="B111" s="889" t="s">
        <v>2703</v>
      </c>
      <c r="C111" s="889"/>
      <c r="D111" s="896" t="s">
        <v>2704</v>
      </c>
      <c r="E111" s="897"/>
      <c r="F111" s="897"/>
      <c r="G111" s="897"/>
      <c r="H111" s="897"/>
      <c r="I111" s="897"/>
    </row>
    <row r="112" spans="2:9" s="654" customFormat="1">
      <c r="B112" s="893" t="s">
        <v>2705</v>
      </c>
      <c r="C112" s="893"/>
      <c r="D112" s="893"/>
      <c r="E112" s="893"/>
      <c r="F112" s="893"/>
      <c r="G112" s="893"/>
      <c r="H112" s="893"/>
      <c r="I112" s="893"/>
    </row>
    <row r="113" spans="1:17" s="654" customFormat="1" ht="132.6" customHeight="1">
      <c r="B113" s="889" t="s">
        <v>2706</v>
      </c>
      <c r="C113" s="889"/>
      <c r="D113" s="895" t="s">
        <v>3061</v>
      </c>
      <c r="E113" s="895"/>
      <c r="F113" s="895"/>
      <c r="G113" s="895"/>
      <c r="H113" s="895"/>
      <c r="I113" s="895"/>
    </row>
    <row r="114" spans="1:17" s="654" customFormat="1">
      <c r="F114" s="655"/>
      <c r="G114" s="655"/>
      <c r="H114" s="655"/>
    </row>
    <row r="115" spans="1:17" s="654" customFormat="1" ht="30">
      <c r="A115" s="658"/>
      <c r="B115" s="659" t="s">
        <v>2708</v>
      </c>
      <c r="C115" s="659" t="s">
        <v>2709</v>
      </c>
      <c r="D115" s="659" t="s">
        <v>2710</v>
      </c>
      <c r="E115" s="659" t="s">
        <v>2711</v>
      </c>
      <c r="F115" s="659" t="s">
        <v>2712</v>
      </c>
      <c r="G115" s="659" t="s">
        <v>2713</v>
      </c>
      <c r="H115" s="659" t="s">
        <v>2714</v>
      </c>
      <c r="I115" s="659" t="s">
        <v>2715</v>
      </c>
      <c r="J115" s="681" t="s">
        <v>2919</v>
      </c>
      <c r="K115" s="681" t="s">
        <v>2920</v>
      </c>
      <c r="L115" s="681" t="s">
        <v>2718</v>
      </c>
      <c r="M115" s="681" t="s">
        <v>2920</v>
      </c>
      <c r="N115" s="681" t="s">
        <v>2719</v>
      </c>
      <c r="O115" s="681" t="s">
        <v>2920</v>
      </c>
      <c r="P115" s="681" t="s">
        <v>2720</v>
      </c>
      <c r="Q115" s="681" t="s">
        <v>2920</v>
      </c>
    </row>
    <row r="116" spans="1:17" s="654" customFormat="1" ht="75">
      <c r="B116" s="661" t="s">
        <v>2721</v>
      </c>
      <c r="C116" s="662" t="s">
        <v>3062</v>
      </c>
      <c r="D116" s="662" t="s">
        <v>2723</v>
      </c>
      <c r="E116" s="662" t="s">
        <v>2724</v>
      </c>
      <c r="F116" s="661" t="s">
        <v>2725</v>
      </c>
      <c r="G116" s="663">
        <v>12</v>
      </c>
      <c r="H116" s="663" t="s">
        <v>2726</v>
      </c>
      <c r="I116" s="662" t="s">
        <v>2727</v>
      </c>
      <c r="J116" s="688">
        <v>0</v>
      </c>
      <c r="K116" s="680" t="s">
        <v>2729</v>
      </c>
      <c r="L116" s="688">
        <v>0</v>
      </c>
      <c r="M116" s="680" t="s">
        <v>2729</v>
      </c>
      <c r="N116" s="688">
        <v>0</v>
      </c>
      <c r="O116" s="689"/>
      <c r="P116" s="688">
        <v>0</v>
      </c>
      <c r="Q116" s="680" t="s">
        <v>3063</v>
      </c>
    </row>
    <row r="117" spans="1:17" s="654" customFormat="1" ht="60">
      <c r="B117" s="661" t="s">
        <v>2731</v>
      </c>
      <c r="C117" s="662" t="s">
        <v>3064</v>
      </c>
      <c r="D117" s="662" t="s">
        <v>3065</v>
      </c>
      <c r="E117" s="662" t="s">
        <v>3066</v>
      </c>
      <c r="F117" s="661" t="s">
        <v>2725</v>
      </c>
      <c r="G117" s="690">
        <v>1</v>
      </c>
      <c r="H117" s="690" t="s">
        <v>2726</v>
      </c>
      <c r="I117" s="662" t="s">
        <v>3067</v>
      </c>
      <c r="J117" s="688">
        <v>0</v>
      </c>
      <c r="K117" s="680" t="s">
        <v>2729</v>
      </c>
      <c r="L117" s="688">
        <v>0</v>
      </c>
      <c r="M117" s="680" t="s">
        <v>2729</v>
      </c>
      <c r="N117" s="688">
        <v>0</v>
      </c>
      <c r="O117" s="689"/>
      <c r="P117" s="688">
        <v>0</v>
      </c>
      <c r="Q117" s="680" t="s">
        <v>3068</v>
      </c>
    </row>
    <row r="118" spans="1:17" s="654" customFormat="1" ht="120">
      <c r="B118" s="667" t="s">
        <v>2736</v>
      </c>
      <c r="C118" s="668" t="s">
        <v>3069</v>
      </c>
      <c r="D118" s="668" t="s">
        <v>3070</v>
      </c>
      <c r="E118" s="668" t="s">
        <v>3071</v>
      </c>
      <c r="F118" s="667" t="s">
        <v>2725</v>
      </c>
      <c r="G118" s="691">
        <v>1</v>
      </c>
      <c r="H118" s="691" t="s">
        <v>2741</v>
      </c>
      <c r="I118" s="668" t="s">
        <v>3072</v>
      </c>
      <c r="J118" s="692">
        <v>1</v>
      </c>
      <c r="K118" s="678"/>
      <c r="L118" s="692">
        <v>1</v>
      </c>
      <c r="M118" s="678"/>
      <c r="N118" s="692">
        <v>1</v>
      </c>
      <c r="O118" s="693"/>
      <c r="P118" s="692">
        <v>1</v>
      </c>
      <c r="Q118" s="693" t="s">
        <v>2744</v>
      </c>
    </row>
    <row r="119" spans="1:17" s="654" customFormat="1" ht="90">
      <c r="B119" s="661" t="s">
        <v>2745</v>
      </c>
      <c r="C119" s="662" t="s">
        <v>3073</v>
      </c>
      <c r="D119" s="662" t="s">
        <v>3074</v>
      </c>
      <c r="E119" s="662" t="s">
        <v>3075</v>
      </c>
      <c r="F119" s="661" t="s">
        <v>2764</v>
      </c>
      <c r="G119" s="673">
        <v>1</v>
      </c>
      <c r="H119" s="673" t="s">
        <v>2741</v>
      </c>
      <c r="I119" s="662" t="s">
        <v>3076</v>
      </c>
      <c r="J119" s="694">
        <v>1</v>
      </c>
      <c r="K119" s="675"/>
      <c r="L119" s="688">
        <v>1</v>
      </c>
      <c r="M119" s="695" t="s">
        <v>3077</v>
      </c>
      <c r="N119" s="688">
        <v>1</v>
      </c>
      <c r="O119" s="696"/>
      <c r="P119" s="688">
        <v>1</v>
      </c>
      <c r="Q119" s="677" t="s">
        <v>2744</v>
      </c>
    </row>
    <row r="120" spans="1:17" s="654" customFormat="1" ht="120">
      <c r="B120" s="661" t="s">
        <v>2751</v>
      </c>
      <c r="C120" s="662" t="s">
        <v>3078</v>
      </c>
      <c r="D120" s="662" t="s">
        <v>3079</v>
      </c>
      <c r="E120" s="662" t="s">
        <v>3080</v>
      </c>
      <c r="F120" s="661" t="s">
        <v>2764</v>
      </c>
      <c r="G120" s="673">
        <v>1</v>
      </c>
      <c r="H120" s="673" t="s">
        <v>2741</v>
      </c>
      <c r="I120" s="662" t="s">
        <v>3081</v>
      </c>
      <c r="J120" s="694">
        <v>0.25</v>
      </c>
      <c r="K120" s="661" t="s">
        <v>3082</v>
      </c>
      <c r="L120" s="688">
        <v>0.25</v>
      </c>
      <c r="M120" s="677"/>
      <c r="N120" s="688">
        <v>0.5</v>
      </c>
      <c r="O120" s="697"/>
      <c r="P120" s="688">
        <v>1</v>
      </c>
      <c r="Q120" s="677" t="s">
        <v>2744</v>
      </c>
    </row>
    <row r="121" spans="1:17" s="654" customFormat="1" ht="90">
      <c r="B121" s="667" t="s">
        <v>2962</v>
      </c>
      <c r="C121" s="668" t="s">
        <v>3083</v>
      </c>
      <c r="D121" s="668" t="s">
        <v>3084</v>
      </c>
      <c r="E121" s="668" t="s">
        <v>3085</v>
      </c>
      <c r="F121" s="667" t="s">
        <v>2740</v>
      </c>
      <c r="G121" s="691">
        <v>1</v>
      </c>
      <c r="H121" s="691" t="s">
        <v>2741</v>
      </c>
      <c r="I121" s="668" t="s">
        <v>3067</v>
      </c>
      <c r="J121" s="692">
        <v>0</v>
      </c>
      <c r="K121" s="668" t="s">
        <v>3086</v>
      </c>
      <c r="L121" s="692">
        <v>0.5</v>
      </c>
      <c r="M121" s="678"/>
      <c r="N121" s="692">
        <v>0.5</v>
      </c>
      <c r="O121" s="693"/>
      <c r="P121" s="692">
        <v>1</v>
      </c>
      <c r="Q121" s="693" t="s">
        <v>2744</v>
      </c>
    </row>
    <row r="122" spans="1:17" s="654" customFormat="1" ht="90">
      <c r="B122" s="661" t="s">
        <v>2760</v>
      </c>
      <c r="C122" s="662" t="s">
        <v>3087</v>
      </c>
      <c r="D122" s="662" t="s">
        <v>3088</v>
      </c>
      <c r="E122" s="662" t="s">
        <v>3089</v>
      </c>
      <c r="F122" s="661" t="s">
        <v>2764</v>
      </c>
      <c r="G122" s="673">
        <v>1</v>
      </c>
      <c r="H122" s="673" t="s">
        <v>2741</v>
      </c>
      <c r="I122" s="662" t="s">
        <v>3090</v>
      </c>
      <c r="J122" s="694">
        <v>0</v>
      </c>
      <c r="K122" s="675"/>
      <c r="L122" s="688">
        <v>0.5</v>
      </c>
      <c r="M122" s="677"/>
      <c r="N122" s="688">
        <v>1</v>
      </c>
      <c r="O122" s="697"/>
      <c r="P122" s="688">
        <v>1</v>
      </c>
      <c r="Q122" s="677" t="s">
        <v>2744</v>
      </c>
    </row>
    <row r="123" spans="1:17" s="654" customFormat="1" ht="60">
      <c r="B123" s="661" t="s">
        <v>2766</v>
      </c>
      <c r="C123" s="662" t="s">
        <v>3091</v>
      </c>
      <c r="D123" s="662" t="s">
        <v>3092</v>
      </c>
      <c r="E123" s="662" t="s">
        <v>3093</v>
      </c>
      <c r="F123" s="661" t="s">
        <v>2764</v>
      </c>
      <c r="G123" s="673">
        <v>1</v>
      </c>
      <c r="H123" s="673" t="s">
        <v>2741</v>
      </c>
      <c r="I123" s="662" t="s">
        <v>3094</v>
      </c>
      <c r="J123" s="694">
        <v>1</v>
      </c>
      <c r="K123" s="675"/>
      <c r="L123" s="688">
        <v>1</v>
      </c>
      <c r="M123" s="677"/>
      <c r="N123" s="688">
        <v>1</v>
      </c>
      <c r="O123" s="697"/>
      <c r="P123" s="688">
        <v>1</v>
      </c>
      <c r="Q123" s="677" t="s">
        <v>2744</v>
      </c>
    </row>
    <row r="124" spans="1:17" s="654" customFormat="1" ht="75">
      <c r="B124" s="661" t="s">
        <v>2770</v>
      </c>
      <c r="C124" s="662" t="s">
        <v>3095</v>
      </c>
      <c r="D124" s="662" t="s">
        <v>3096</v>
      </c>
      <c r="E124" s="662" t="s">
        <v>3097</v>
      </c>
      <c r="F124" s="661" t="s">
        <v>2764</v>
      </c>
      <c r="G124" s="673">
        <v>1</v>
      </c>
      <c r="H124" s="673" t="s">
        <v>2741</v>
      </c>
      <c r="I124" s="662" t="s">
        <v>3094</v>
      </c>
      <c r="J124" s="694">
        <v>1</v>
      </c>
      <c r="K124" s="675"/>
      <c r="L124" s="688">
        <v>1</v>
      </c>
      <c r="M124" s="677"/>
      <c r="N124" s="688">
        <v>1</v>
      </c>
      <c r="O124" s="697"/>
      <c r="P124" s="688">
        <v>1</v>
      </c>
      <c r="Q124" s="677" t="s">
        <v>2744</v>
      </c>
    </row>
    <row r="125" spans="1:17" s="654" customFormat="1" ht="90">
      <c r="B125" s="667" t="s">
        <v>2774</v>
      </c>
      <c r="C125" s="668" t="s">
        <v>3098</v>
      </c>
      <c r="D125" s="668" t="s">
        <v>3099</v>
      </c>
      <c r="E125" s="668" t="s">
        <v>3100</v>
      </c>
      <c r="F125" s="667" t="s">
        <v>2740</v>
      </c>
      <c r="G125" s="691">
        <v>1</v>
      </c>
      <c r="H125" s="691" t="s">
        <v>2741</v>
      </c>
      <c r="I125" s="668" t="s">
        <v>3101</v>
      </c>
      <c r="J125" s="692">
        <v>1</v>
      </c>
      <c r="K125" s="678"/>
      <c r="L125" s="692">
        <v>1</v>
      </c>
      <c r="M125" s="678"/>
      <c r="N125" s="692">
        <v>1</v>
      </c>
      <c r="O125" s="693"/>
      <c r="P125" s="692">
        <v>1</v>
      </c>
      <c r="Q125" s="693" t="s">
        <v>2744</v>
      </c>
    </row>
    <row r="126" spans="1:17" s="654" customFormat="1" ht="75">
      <c r="B126" s="661" t="s">
        <v>2780</v>
      </c>
      <c r="C126" s="662" t="s">
        <v>3102</v>
      </c>
      <c r="D126" s="662" t="s">
        <v>3103</v>
      </c>
      <c r="E126" s="662" t="s">
        <v>3104</v>
      </c>
      <c r="F126" s="661" t="s">
        <v>2764</v>
      </c>
      <c r="G126" s="673">
        <v>1</v>
      </c>
      <c r="H126" s="673" t="s">
        <v>2741</v>
      </c>
      <c r="I126" s="662" t="s">
        <v>3101</v>
      </c>
      <c r="J126" s="694">
        <v>1</v>
      </c>
      <c r="K126" s="675"/>
      <c r="L126" s="688">
        <v>1</v>
      </c>
      <c r="M126" s="677"/>
      <c r="N126" s="688">
        <v>1</v>
      </c>
      <c r="O126" s="697"/>
      <c r="P126" s="688">
        <v>1</v>
      </c>
      <c r="Q126" s="677" t="s">
        <v>2744</v>
      </c>
    </row>
    <row r="127" spans="1:17" s="654" customFormat="1" ht="120">
      <c r="B127" s="661" t="s">
        <v>2785</v>
      </c>
      <c r="C127" s="662" t="s">
        <v>3105</v>
      </c>
      <c r="D127" s="662" t="s">
        <v>3106</v>
      </c>
      <c r="E127" s="662" t="s">
        <v>3107</v>
      </c>
      <c r="F127" s="661" t="s">
        <v>2764</v>
      </c>
      <c r="G127" s="673">
        <v>1</v>
      </c>
      <c r="H127" s="673" t="s">
        <v>2741</v>
      </c>
      <c r="I127" s="662" t="s">
        <v>3101</v>
      </c>
      <c r="J127" s="694">
        <v>1</v>
      </c>
      <c r="K127" s="675"/>
      <c r="L127" s="688">
        <v>1</v>
      </c>
      <c r="M127" s="677"/>
      <c r="N127" s="688">
        <v>1</v>
      </c>
      <c r="O127" s="697"/>
      <c r="P127" s="688">
        <v>1</v>
      </c>
      <c r="Q127" s="677" t="s">
        <v>2744</v>
      </c>
    </row>
    <row r="128" spans="1:17" s="654" customFormat="1" ht="105">
      <c r="B128" s="661" t="s">
        <v>2789</v>
      </c>
      <c r="C128" s="662" t="s">
        <v>3108</v>
      </c>
      <c r="D128" s="662" t="s">
        <v>3109</v>
      </c>
      <c r="E128" s="662" t="s">
        <v>3110</v>
      </c>
      <c r="F128" s="661" t="s">
        <v>2764</v>
      </c>
      <c r="G128" s="673">
        <v>1</v>
      </c>
      <c r="H128" s="673" t="s">
        <v>2741</v>
      </c>
      <c r="I128" s="662" t="s">
        <v>3111</v>
      </c>
      <c r="J128" s="694">
        <v>1</v>
      </c>
      <c r="K128" s="675"/>
      <c r="L128" s="688">
        <v>1</v>
      </c>
      <c r="M128" s="677"/>
      <c r="N128" s="688">
        <v>1</v>
      </c>
      <c r="O128" s="697"/>
      <c r="P128" s="688">
        <v>1</v>
      </c>
      <c r="Q128" s="677" t="s">
        <v>2744</v>
      </c>
    </row>
    <row r="129" spans="1:17" s="654" customFormat="1" ht="60">
      <c r="B129" s="667" t="s">
        <v>2794</v>
      </c>
      <c r="C129" s="668" t="s">
        <v>3112</v>
      </c>
      <c r="D129" s="668" t="s">
        <v>3113</v>
      </c>
      <c r="E129" s="668" t="s">
        <v>3114</v>
      </c>
      <c r="F129" s="667" t="s">
        <v>2740</v>
      </c>
      <c r="G129" s="691">
        <v>1</v>
      </c>
      <c r="H129" s="691" t="s">
        <v>2741</v>
      </c>
      <c r="I129" s="668" t="s">
        <v>3115</v>
      </c>
      <c r="J129" s="692">
        <v>1</v>
      </c>
      <c r="K129" s="678"/>
      <c r="L129" s="692">
        <v>1</v>
      </c>
      <c r="M129" s="678"/>
      <c r="N129" s="692">
        <v>1</v>
      </c>
      <c r="O129" s="693"/>
      <c r="P129" s="692">
        <v>1</v>
      </c>
      <c r="Q129" s="693" t="s">
        <v>2744</v>
      </c>
    </row>
    <row r="130" spans="1:17" s="654" customFormat="1" ht="90">
      <c r="B130" s="661" t="s">
        <v>2799</v>
      </c>
      <c r="C130" s="662" t="s">
        <v>3116</v>
      </c>
      <c r="D130" s="662" t="s">
        <v>3117</v>
      </c>
      <c r="E130" s="662" t="s">
        <v>3118</v>
      </c>
      <c r="F130" s="661" t="s">
        <v>2764</v>
      </c>
      <c r="G130" s="673">
        <v>1</v>
      </c>
      <c r="H130" s="673" t="s">
        <v>2741</v>
      </c>
      <c r="I130" s="662" t="s">
        <v>3119</v>
      </c>
      <c r="J130" s="694">
        <v>1</v>
      </c>
      <c r="K130" s="675"/>
      <c r="L130" s="688">
        <v>1</v>
      </c>
      <c r="M130" s="677"/>
      <c r="N130" s="688">
        <v>1</v>
      </c>
      <c r="O130" s="697"/>
      <c r="P130" s="688">
        <v>1</v>
      </c>
      <c r="Q130" s="677" t="s">
        <v>2744</v>
      </c>
    </row>
    <row r="131" spans="1:17" s="654" customFormat="1" ht="135">
      <c r="B131" s="661" t="s">
        <v>2804</v>
      </c>
      <c r="C131" s="662" t="s">
        <v>3120</v>
      </c>
      <c r="D131" s="662" t="s">
        <v>3121</v>
      </c>
      <c r="E131" s="662" t="s">
        <v>3122</v>
      </c>
      <c r="F131" s="661" t="s">
        <v>2764</v>
      </c>
      <c r="G131" s="673">
        <v>1</v>
      </c>
      <c r="H131" s="673" t="s">
        <v>2741</v>
      </c>
      <c r="I131" s="662" t="s">
        <v>3123</v>
      </c>
      <c r="J131" s="694">
        <v>1</v>
      </c>
      <c r="K131" s="675"/>
      <c r="L131" s="688">
        <v>1</v>
      </c>
      <c r="M131" s="677"/>
      <c r="N131" s="688">
        <v>1</v>
      </c>
      <c r="O131" s="697"/>
      <c r="P131" s="688">
        <v>1</v>
      </c>
      <c r="Q131" s="677" t="s">
        <v>2744</v>
      </c>
    </row>
    <row r="132" spans="1:17" s="654" customFormat="1" ht="75">
      <c r="B132" s="661" t="s">
        <v>2808</v>
      </c>
      <c r="C132" s="662" t="s">
        <v>3124</v>
      </c>
      <c r="D132" s="662" t="s">
        <v>3125</v>
      </c>
      <c r="E132" s="662" t="s">
        <v>3126</v>
      </c>
      <c r="F132" s="661" t="s">
        <v>2764</v>
      </c>
      <c r="G132" s="673">
        <v>1</v>
      </c>
      <c r="H132" s="673" t="s">
        <v>2741</v>
      </c>
      <c r="I132" s="662" t="s">
        <v>3119</v>
      </c>
      <c r="J132" s="694">
        <v>1</v>
      </c>
      <c r="K132" s="675"/>
      <c r="L132" s="688">
        <v>1</v>
      </c>
      <c r="M132" s="677"/>
      <c r="N132" s="688">
        <v>1</v>
      </c>
      <c r="O132" s="697"/>
      <c r="P132" s="688">
        <v>1</v>
      </c>
      <c r="Q132" s="677" t="s">
        <v>2744</v>
      </c>
    </row>
    <row r="133" spans="1:17" s="654" customFormat="1" ht="90">
      <c r="B133" s="667" t="s">
        <v>2817</v>
      </c>
      <c r="C133" s="668" t="s">
        <v>3127</v>
      </c>
      <c r="D133" s="668" t="s">
        <v>3128</v>
      </c>
      <c r="E133" s="668" t="s">
        <v>3129</v>
      </c>
      <c r="F133" s="667" t="s">
        <v>2725</v>
      </c>
      <c r="G133" s="691">
        <v>1</v>
      </c>
      <c r="H133" s="691" t="s">
        <v>2741</v>
      </c>
      <c r="I133" s="668" t="s">
        <v>3130</v>
      </c>
      <c r="J133" s="692">
        <v>1</v>
      </c>
      <c r="K133" s="684" t="s">
        <v>2729</v>
      </c>
      <c r="L133" s="669">
        <v>0</v>
      </c>
      <c r="M133" s="668" t="s">
        <v>2729</v>
      </c>
      <c r="N133" s="669">
        <v>0</v>
      </c>
      <c r="O133" s="671"/>
      <c r="P133" s="669">
        <v>1</v>
      </c>
      <c r="Q133" s="671" t="s">
        <v>2744</v>
      </c>
    </row>
    <row r="134" spans="1:17" s="654" customFormat="1" ht="60">
      <c r="B134" s="661" t="s">
        <v>2823</v>
      </c>
      <c r="C134" s="662" t="s">
        <v>3131</v>
      </c>
      <c r="D134" s="662" t="s">
        <v>3132</v>
      </c>
      <c r="E134" s="662" t="s">
        <v>3133</v>
      </c>
      <c r="F134" s="661" t="s">
        <v>2725</v>
      </c>
      <c r="G134" s="673">
        <v>1</v>
      </c>
      <c r="H134" s="673" t="s">
        <v>2741</v>
      </c>
      <c r="I134" s="662" t="s">
        <v>3134</v>
      </c>
      <c r="J134" s="698">
        <v>1</v>
      </c>
      <c r="K134" s="675"/>
      <c r="L134" s="699">
        <v>0</v>
      </c>
      <c r="M134" s="662" t="s">
        <v>2729</v>
      </c>
      <c r="N134" s="699">
        <v>0</v>
      </c>
      <c r="O134" s="666"/>
      <c r="P134" s="688">
        <v>1</v>
      </c>
      <c r="Q134" s="677" t="s">
        <v>2744</v>
      </c>
    </row>
    <row r="135" spans="1:17" s="654" customFormat="1" ht="60">
      <c r="B135" s="661" t="s">
        <v>2828</v>
      </c>
      <c r="C135" s="662" t="s">
        <v>3135</v>
      </c>
      <c r="D135" s="662" t="s">
        <v>3136</v>
      </c>
      <c r="E135" s="662" t="s">
        <v>3137</v>
      </c>
      <c r="F135" s="661" t="s">
        <v>2725</v>
      </c>
      <c r="G135" s="661">
        <v>1</v>
      </c>
      <c r="H135" s="673" t="s">
        <v>2741</v>
      </c>
      <c r="I135" s="662" t="s">
        <v>3067</v>
      </c>
      <c r="J135" s="698">
        <v>1</v>
      </c>
      <c r="K135" s="675"/>
      <c r="L135" s="699">
        <v>0</v>
      </c>
      <c r="M135" s="662" t="s">
        <v>2729</v>
      </c>
      <c r="N135" s="699">
        <v>0</v>
      </c>
      <c r="O135" s="666"/>
      <c r="P135" s="688">
        <v>1</v>
      </c>
      <c r="Q135" s="677" t="s">
        <v>2744</v>
      </c>
    </row>
    <row r="136" spans="1:17" s="654" customFormat="1" ht="120">
      <c r="B136" s="667" t="s">
        <v>2832</v>
      </c>
      <c r="C136" s="668" t="s">
        <v>3138</v>
      </c>
      <c r="D136" s="668" t="s">
        <v>3139</v>
      </c>
      <c r="E136" s="668" t="s">
        <v>3140</v>
      </c>
      <c r="F136" s="667" t="s">
        <v>2740</v>
      </c>
      <c r="G136" s="691">
        <v>1</v>
      </c>
      <c r="H136" s="691" t="s">
        <v>2741</v>
      </c>
      <c r="I136" s="668" t="s">
        <v>3141</v>
      </c>
      <c r="J136" s="692">
        <v>1</v>
      </c>
      <c r="K136" s="684" t="s">
        <v>3142</v>
      </c>
      <c r="L136" s="692">
        <v>1</v>
      </c>
      <c r="M136" s="678"/>
      <c r="N136" s="692">
        <v>1</v>
      </c>
      <c r="O136" s="693"/>
      <c r="P136" s="692">
        <v>1</v>
      </c>
      <c r="Q136" s="693" t="s">
        <v>2744</v>
      </c>
    </row>
    <row r="137" spans="1:17" s="654" customFormat="1" ht="120">
      <c r="B137" s="661" t="s">
        <v>2837</v>
      </c>
      <c r="C137" s="662" t="s">
        <v>3143</v>
      </c>
      <c r="D137" s="662" t="s">
        <v>3144</v>
      </c>
      <c r="E137" s="662" t="s">
        <v>3145</v>
      </c>
      <c r="F137" s="661" t="s">
        <v>2764</v>
      </c>
      <c r="G137" s="673">
        <v>1</v>
      </c>
      <c r="H137" s="673" t="s">
        <v>2741</v>
      </c>
      <c r="I137" s="662" t="s">
        <v>3146</v>
      </c>
      <c r="J137" s="694">
        <v>1</v>
      </c>
      <c r="K137" s="675"/>
      <c r="L137" s="688">
        <v>1</v>
      </c>
      <c r="M137" s="677"/>
      <c r="N137" s="688">
        <v>1</v>
      </c>
      <c r="O137" s="697"/>
      <c r="P137" s="688">
        <v>1</v>
      </c>
      <c r="Q137" s="677" t="s">
        <v>2744</v>
      </c>
    </row>
    <row r="138" spans="1:17" s="654" customFormat="1" ht="75">
      <c r="B138" s="661" t="s">
        <v>2843</v>
      </c>
      <c r="C138" s="662" t="s">
        <v>3147</v>
      </c>
      <c r="D138" s="662" t="s">
        <v>3148</v>
      </c>
      <c r="E138" s="662" t="s">
        <v>3149</v>
      </c>
      <c r="F138" s="661" t="s">
        <v>2764</v>
      </c>
      <c r="G138" s="673">
        <v>1</v>
      </c>
      <c r="H138" s="673" t="s">
        <v>2741</v>
      </c>
      <c r="I138" s="662" t="s">
        <v>3146</v>
      </c>
      <c r="J138" s="694">
        <v>1</v>
      </c>
      <c r="K138" s="675"/>
      <c r="L138" s="688">
        <v>1</v>
      </c>
      <c r="M138" s="677"/>
      <c r="N138" s="688">
        <v>1</v>
      </c>
      <c r="O138" s="697"/>
      <c r="P138" s="688">
        <v>1</v>
      </c>
      <c r="Q138" s="677" t="s">
        <v>2744</v>
      </c>
    </row>
    <row r="139" spans="1:17" s="654" customFormat="1" ht="90">
      <c r="B139" s="661" t="s">
        <v>3150</v>
      </c>
      <c r="C139" s="662" t="s">
        <v>3151</v>
      </c>
      <c r="D139" s="662" t="s">
        <v>3152</v>
      </c>
      <c r="E139" s="662" t="s">
        <v>3153</v>
      </c>
      <c r="F139" s="661" t="s">
        <v>2764</v>
      </c>
      <c r="G139" s="673">
        <v>1</v>
      </c>
      <c r="H139" s="673" t="s">
        <v>2741</v>
      </c>
      <c r="I139" s="700" t="s">
        <v>3154</v>
      </c>
      <c r="J139" s="694">
        <v>1</v>
      </c>
      <c r="K139" s="675"/>
      <c r="L139" s="688">
        <v>1</v>
      </c>
      <c r="M139" s="677"/>
      <c r="N139" s="688">
        <v>1</v>
      </c>
      <c r="O139" s="697"/>
      <c r="P139" s="688">
        <v>1</v>
      </c>
      <c r="Q139" s="677" t="s">
        <v>2744</v>
      </c>
    </row>
    <row r="140" spans="1:17" s="654" customFormat="1" ht="75">
      <c r="B140" s="661" t="s">
        <v>3155</v>
      </c>
      <c r="C140" s="662" t="s">
        <v>3156</v>
      </c>
      <c r="D140" s="662" t="s">
        <v>3157</v>
      </c>
      <c r="E140" s="662" t="s">
        <v>3158</v>
      </c>
      <c r="F140" s="661" t="s">
        <v>2764</v>
      </c>
      <c r="G140" s="673">
        <v>1</v>
      </c>
      <c r="H140" s="673" t="s">
        <v>2741</v>
      </c>
      <c r="I140" s="662" t="s">
        <v>3146</v>
      </c>
      <c r="J140" s="694">
        <v>1</v>
      </c>
      <c r="K140" s="675"/>
      <c r="L140" s="688">
        <v>1</v>
      </c>
      <c r="M140" s="677"/>
      <c r="N140" s="688">
        <v>1</v>
      </c>
      <c r="O140" s="697"/>
      <c r="P140" s="688">
        <v>1</v>
      </c>
      <c r="Q140" s="677" t="s">
        <v>2744</v>
      </c>
    </row>
    <row r="141" spans="1:17" s="654" customFormat="1">
      <c r="F141" s="655"/>
      <c r="G141" s="655"/>
    </row>
    <row r="142" spans="1:17" s="654" customFormat="1">
      <c r="F142" s="655"/>
      <c r="G142" s="655"/>
    </row>
    <row r="143" spans="1:17" s="654" customFormat="1">
      <c r="A143" s="701"/>
      <c r="B143" s="701"/>
      <c r="C143" s="701"/>
      <c r="D143" s="701"/>
      <c r="E143" s="701"/>
      <c r="F143" s="702"/>
      <c r="G143" s="701"/>
      <c r="H143" s="701"/>
      <c r="I143" s="701"/>
      <c r="J143" s="701"/>
      <c r="K143" s="702"/>
      <c r="L143" s="701"/>
      <c r="M143" s="701"/>
      <c r="N143" s="701"/>
      <c r="O143" s="701"/>
      <c r="P143" s="701"/>
      <c r="Q143" s="701"/>
    </row>
    <row r="144" spans="1:17" s="654" customFormat="1">
      <c r="A144" s="701"/>
      <c r="B144" s="898" t="s">
        <v>2689</v>
      </c>
      <c r="C144" s="898"/>
      <c r="D144" s="899" t="s">
        <v>3159</v>
      </c>
      <c r="E144" s="899"/>
      <c r="F144" s="899"/>
      <c r="G144" s="899"/>
      <c r="H144" s="899"/>
      <c r="I144" s="899"/>
      <c r="J144" s="701"/>
      <c r="K144" s="702"/>
      <c r="L144" s="701"/>
      <c r="M144" s="701"/>
      <c r="N144" s="701"/>
      <c r="O144" s="701"/>
      <c r="P144" s="701"/>
      <c r="Q144" s="701"/>
    </row>
    <row r="145" spans="1:17" s="654" customFormat="1">
      <c r="A145" s="701"/>
      <c r="B145" s="701"/>
      <c r="C145" s="701"/>
      <c r="D145" s="701"/>
      <c r="E145" s="701"/>
      <c r="F145" s="702"/>
      <c r="G145" s="701"/>
      <c r="H145" s="701"/>
      <c r="I145" s="701"/>
      <c r="J145" s="701"/>
      <c r="K145" s="702"/>
      <c r="L145" s="701"/>
      <c r="M145" s="701"/>
      <c r="N145" s="701"/>
      <c r="O145" s="701"/>
      <c r="P145" s="701"/>
      <c r="Q145" s="701"/>
    </row>
    <row r="146" spans="1:17" s="654" customFormat="1">
      <c r="A146" s="701"/>
      <c r="B146" s="898" t="s">
        <v>2691</v>
      </c>
      <c r="C146" s="898"/>
      <c r="D146" s="898"/>
      <c r="E146" s="898"/>
      <c r="F146" s="898"/>
      <c r="G146" s="898"/>
      <c r="H146" s="898"/>
      <c r="I146" s="898"/>
      <c r="J146" s="701"/>
      <c r="K146" s="702"/>
      <c r="L146" s="701"/>
      <c r="M146" s="701"/>
      <c r="N146" s="701"/>
      <c r="O146" s="701"/>
      <c r="P146" s="701"/>
      <c r="Q146" s="701"/>
    </row>
    <row r="147" spans="1:17" s="654" customFormat="1">
      <c r="A147" s="701"/>
      <c r="B147" s="898" t="s">
        <v>2692</v>
      </c>
      <c r="C147" s="898"/>
      <c r="D147" s="898"/>
      <c r="E147" s="898"/>
      <c r="F147" s="898"/>
      <c r="G147" s="898"/>
      <c r="H147" s="898"/>
      <c r="I147" s="898"/>
      <c r="J147" s="701"/>
      <c r="K147" s="702"/>
      <c r="L147" s="701"/>
      <c r="M147" s="701"/>
      <c r="N147" s="701"/>
      <c r="O147" s="701"/>
      <c r="P147" s="701"/>
      <c r="Q147" s="701"/>
    </row>
    <row r="148" spans="1:17" s="654" customFormat="1">
      <c r="A148" s="701"/>
      <c r="B148" s="900" t="s">
        <v>2693</v>
      </c>
      <c r="C148" s="900"/>
      <c r="D148" s="901" t="s">
        <v>2694</v>
      </c>
      <c r="E148" s="901"/>
      <c r="F148" s="901"/>
      <c r="G148" s="901"/>
      <c r="H148" s="901"/>
      <c r="I148" s="901"/>
      <c r="J148" s="701"/>
      <c r="K148" s="702"/>
      <c r="L148" s="701"/>
      <c r="M148" s="701"/>
      <c r="N148" s="701"/>
      <c r="O148" s="701"/>
      <c r="P148" s="701"/>
      <c r="Q148" s="701"/>
    </row>
    <row r="149" spans="1:17" s="654" customFormat="1">
      <c r="A149" s="701"/>
      <c r="B149" s="900" t="s">
        <v>2695</v>
      </c>
      <c r="C149" s="900"/>
      <c r="D149" s="901" t="s">
        <v>2696</v>
      </c>
      <c r="E149" s="901"/>
      <c r="F149" s="901"/>
      <c r="G149" s="901"/>
      <c r="H149" s="901"/>
      <c r="I149" s="901"/>
      <c r="J149" s="701"/>
      <c r="K149" s="702"/>
      <c r="L149" s="701"/>
      <c r="M149" s="701"/>
      <c r="N149" s="701"/>
      <c r="O149" s="701"/>
      <c r="P149" s="701"/>
      <c r="Q149" s="701"/>
    </row>
    <row r="150" spans="1:17" s="654" customFormat="1">
      <c r="A150" s="701"/>
      <c r="B150" s="898" t="s">
        <v>2697</v>
      </c>
      <c r="C150" s="898"/>
      <c r="D150" s="898"/>
      <c r="E150" s="898"/>
      <c r="F150" s="898"/>
      <c r="G150" s="898"/>
      <c r="H150" s="898"/>
      <c r="I150" s="898"/>
      <c r="J150" s="701"/>
      <c r="K150" s="702"/>
      <c r="L150" s="701"/>
      <c r="M150" s="701"/>
      <c r="N150" s="701"/>
      <c r="O150" s="701"/>
      <c r="P150" s="701"/>
      <c r="Q150" s="701"/>
    </row>
    <row r="151" spans="1:17" s="654" customFormat="1">
      <c r="A151" s="701"/>
      <c r="B151" s="900" t="s">
        <v>2698</v>
      </c>
      <c r="C151" s="900"/>
      <c r="D151" s="901" t="s">
        <v>2699</v>
      </c>
      <c r="E151" s="901"/>
      <c r="F151" s="901"/>
      <c r="G151" s="901"/>
      <c r="H151" s="901"/>
      <c r="I151" s="901"/>
      <c r="J151" s="701"/>
      <c r="K151" s="702"/>
      <c r="L151" s="701"/>
      <c r="M151" s="701"/>
      <c r="N151" s="701"/>
      <c r="O151" s="701"/>
      <c r="P151" s="701"/>
      <c r="Q151" s="701"/>
    </row>
    <row r="152" spans="1:17" s="654" customFormat="1">
      <c r="A152" s="701"/>
      <c r="B152" s="900" t="s">
        <v>2693</v>
      </c>
      <c r="C152" s="900"/>
      <c r="D152" s="901" t="s">
        <v>2700</v>
      </c>
      <c r="E152" s="901"/>
      <c r="F152" s="901"/>
      <c r="G152" s="901"/>
      <c r="H152" s="901"/>
      <c r="I152" s="901"/>
      <c r="J152" s="701"/>
      <c r="K152" s="702"/>
      <c r="L152" s="701"/>
      <c r="M152" s="701"/>
      <c r="N152" s="701"/>
      <c r="O152" s="701"/>
      <c r="P152" s="701"/>
      <c r="Q152" s="701"/>
    </row>
    <row r="153" spans="1:17" s="654" customFormat="1">
      <c r="A153" s="701"/>
      <c r="B153" s="898" t="s">
        <v>2701</v>
      </c>
      <c r="C153" s="898"/>
      <c r="D153" s="898"/>
      <c r="E153" s="898"/>
      <c r="F153" s="898"/>
      <c r="G153" s="898"/>
      <c r="H153" s="898"/>
      <c r="I153" s="898"/>
      <c r="J153" s="701"/>
      <c r="K153" s="702"/>
      <c r="L153" s="701"/>
      <c r="M153" s="701"/>
      <c r="N153" s="701"/>
      <c r="O153" s="701"/>
      <c r="P153" s="701"/>
      <c r="Q153" s="701"/>
    </row>
    <row r="154" spans="1:17" s="654" customFormat="1">
      <c r="A154" s="701"/>
      <c r="B154" s="900" t="s">
        <v>2698</v>
      </c>
      <c r="C154" s="900"/>
      <c r="D154" s="890" t="s">
        <v>2702</v>
      </c>
      <c r="E154" s="890"/>
      <c r="F154" s="890"/>
      <c r="G154" s="890"/>
      <c r="H154" s="890"/>
      <c r="I154" s="890"/>
      <c r="J154" s="701"/>
      <c r="K154" s="702"/>
      <c r="L154" s="701"/>
      <c r="M154" s="701"/>
      <c r="N154" s="701"/>
      <c r="O154" s="701"/>
      <c r="P154" s="701"/>
      <c r="Q154" s="701"/>
    </row>
    <row r="155" spans="1:17" s="654" customFormat="1">
      <c r="A155" s="701"/>
      <c r="B155" s="889" t="s">
        <v>2703</v>
      </c>
      <c r="C155" s="889"/>
      <c r="D155" s="901" t="s">
        <v>2704</v>
      </c>
      <c r="E155" s="901"/>
      <c r="F155" s="901"/>
      <c r="G155" s="901"/>
      <c r="H155" s="901"/>
      <c r="I155" s="901"/>
      <c r="J155" s="701"/>
      <c r="K155" s="702"/>
      <c r="L155" s="701"/>
      <c r="M155" s="701"/>
      <c r="N155" s="701"/>
      <c r="O155" s="701"/>
      <c r="P155" s="701"/>
      <c r="Q155" s="701"/>
    </row>
    <row r="156" spans="1:17" s="654" customFormat="1">
      <c r="A156" s="701"/>
      <c r="B156" s="898" t="s">
        <v>2705</v>
      </c>
      <c r="C156" s="898"/>
      <c r="D156" s="898"/>
      <c r="E156" s="898"/>
      <c r="F156" s="898"/>
      <c r="G156" s="898"/>
      <c r="H156" s="898"/>
      <c r="I156" s="898"/>
      <c r="J156" s="701"/>
      <c r="K156" s="702"/>
      <c r="L156" s="701"/>
      <c r="M156" s="701"/>
      <c r="N156" s="701"/>
      <c r="O156" s="701"/>
      <c r="P156" s="701"/>
      <c r="Q156" s="701"/>
    </row>
    <row r="157" spans="1:17" s="654" customFormat="1" ht="159" customHeight="1">
      <c r="A157" s="701"/>
      <c r="B157" s="900" t="s">
        <v>2706</v>
      </c>
      <c r="C157" s="900"/>
      <c r="D157" s="902" t="s">
        <v>3160</v>
      </c>
      <c r="E157" s="902"/>
      <c r="F157" s="902"/>
      <c r="G157" s="902"/>
      <c r="H157" s="902"/>
      <c r="I157" s="902"/>
      <c r="J157" s="701"/>
      <c r="K157" s="702"/>
      <c r="L157" s="701"/>
      <c r="M157" s="701"/>
      <c r="N157" s="701"/>
      <c r="O157" s="701"/>
      <c r="P157" s="701"/>
      <c r="Q157" s="701"/>
    </row>
    <row r="158" spans="1:17" s="654" customFormat="1">
      <c r="A158" s="701"/>
      <c r="B158" s="701"/>
      <c r="C158" s="701"/>
      <c r="D158" s="701"/>
      <c r="E158" s="701"/>
      <c r="F158" s="702"/>
      <c r="G158" s="701"/>
      <c r="H158" s="701"/>
      <c r="I158" s="701"/>
      <c r="J158" s="701"/>
      <c r="K158" s="702"/>
      <c r="L158" s="701"/>
      <c r="M158" s="701"/>
      <c r="N158" s="701"/>
      <c r="O158" s="701"/>
      <c r="P158" s="701"/>
      <c r="Q158" s="701"/>
    </row>
    <row r="159" spans="1:17" s="654" customFormat="1" ht="30">
      <c r="A159" s="703"/>
      <c r="B159" s="659" t="s">
        <v>2708</v>
      </c>
      <c r="C159" s="659" t="s">
        <v>2709</v>
      </c>
      <c r="D159" s="659" t="s">
        <v>2710</v>
      </c>
      <c r="E159" s="659" t="s">
        <v>2711</v>
      </c>
      <c r="F159" s="659" t="s">
        <v>2712</v>
      </c>
      <c r="G159" s="659" t="s">
        <v>2713</v>
      </c>
      <c r="H159" s="659" t="s">
        <v>2918</v>
      </c>
      <c r="I159" s="659" t="s">
        <v>2715</v>
      </c>
      <c r="J159" s="704" t="s">
        <v>2919</v>
      </c>
      <c r="K159" s="704" t="s">
        <v>3161</v>
      </c>
      <c r="L159" s="704" t="s">
        <v>3162</v>
      </c>
      <c r="M159" s="704" t="s">
        <v>3161</v>
      </c>
      <c r="N159" s="704" t="s">
        <v>3163</v>
      </c>
      <c r="O159" s="704" t="s">
        <v>3161</v>
      </c>
      <c r="P159" s="704" t="s">
        <v>3164</v>
      </c>
      <c r="Q159" s="704" t="s">
        <v>3161</v>
      </c>
    </row>
    <row r="160" spans="1:17" s="654" customFormat="1" ht="105">
      <c r="A160" s="701"/>
      <c r="B160" s="705" t="s">
        <v>2721</v>
      </c>
      <c r="C160" s="706" t="s">
        <v>3165</v>
      </c>
      <c r="D160" s="706" t="s">
        <v>2723</v>
      </c>
      <c r="E160" s="706" t="s">
        <v>2724</v>
      </c>
      <c r="F160" s="705" t="s">
        <v>2725</v>
      </c>
      <c r="G160" s="707">
        <v>12</v>
      </c>
      <c r="H160" s="708" t="s">
        <v>2726</v>
      </c>
      <c r="I160" s="706" t="s">
        <v>2727</v>
      </c>
      <c r="J160" s="688">
        <v>0</v>
      </c>
      <c r="K160" s="709" t="s">
        <v>2729</v>
      </c>
      <c r="L160" s="688">
        <v>0</v>
      </c>
      <c r="M160" s="710" t="s">
        <v>2729</v>
      </c>
      <c r="N160" s="688">
        <v>0</v>
      </c>
      <c r="O160" s="710"/>
      <c r="P160" s="688">
        <v>0</v>
      </c>
      <c r="Q160" s="710" t="s">
        <v>3166</v>
      </c>
    </row>
    <row r="161" spans="1:17" s="654" customFormat="1" ht="75">
      <c r="A161" s="701"/>
      <c r="B161" s="705" t="s">
        <v>2731</v>
      </c>
      <c r="C161" s="706" t="s">
        <v>3167</v>
      </c>
      <c r="D161" s="706" t="s">
        <v>2733</v>
      </c>
      <c r="E161" s="706" t="s">
        <v>2734</v>
      </c>
      <c r="F161" s="705" t="s">
        <v>2725</v>
      </c>
      <c r="G161" s="705">
        <v>12</v>
      </c>
      <c r="H161" s="708" t="s">
        <v>2726</v>
      </c>
      <c r="I161" s="706" t="s">
        <v>2735</v>
      </c>
      <c r="J161" s="688">
        <v>0</v>
      </c>
      <c r="K161" s="711" t="s">
        <v>2729</v>
      </c>
      <c r="L161" s="688">
        <v>0</v>
      </c>
      <c r="M161" s="680" t="s">
        <v>2729</v>
      </c>
      <c r="N161" s="688">
        <v>0</v>
      </c>
      <c r="O161" s="680"/>
      <c r="P161" s="688">
        <v>0</v>
      </c>
      <c r="Q161" s="710" t="s">
        <v>3166</v>
      </c>
    </row>
    <row r="162" spans="1:17" s="654" customFormat="1" ht="180">
      <c r="A162" s="701"/>
      <c r="B162" s="712" t="s">
        <v>2736</v>
      </c>
      <c r="C162" s="713" t="s">
        <v>3168</v>
      </c>
      <c r="D162" s="713" t="s">
        <v>3169</v>
      </c>
      <c r="E162" s="714" t="s">
        <v>3170</v>
      </c>
      <c r="F162" s="712" t="s">
        <v>2740</v>
      </c>
      <c r="G162" s="715">
        <v>1</v>
      </c>
      <c r="H162" s="716" t="s">
        <v>2741</v>
      </c>
      <c r="I162" s="713" t="s">
        <v>2750</v>
      </c>
      <c r="J162" s="692">
        <v>0</v>
      </c>
      <c r="K162" s="717" t="s">
        <v>3171</v>
      </c>
      <c r="L162" s="715">
        <v>1</v>
      </c>
      <c r="M162" s="713" t="s">
        <v>3172</v>
      </c>
      <c r="N162" s="715">
        <v>0</v>
      </c>
      <c r="O162" s="713"/>
      <c r="P162" s="715">
        <v>1</v>
      </c>
      <c r="Q162" s="713" t="s">
        <v>2744</v>
      </c>
    </row>
    <row r="163" spans="1:17" s="654" customFormat="1" ht="105">
      <c r="A163" s="701"/>
      <c r="B163" s="705" t="s">
        <v>2745</v>
      </c>
      <c r="C163" s="718" t="s">
        <v>3173</v>
      </c>
      <c r="D163" s="718" t="s">
        <v>3174</v>
      </c>
      <c r="E163" s="718" t="s">
        <v>3175</v>
      </c>
      <c r="F163" s="705" t="s">
        <v>3176</v>
      </c>
      <c r="G163" s="719">
        <v>1</v>
      </c>
      <c r="H163" s="708" t="s">
        <v>2741</v>
      </c>
      <c r="I163" s="706" t="s">
        <v>2750</v>
      </c>
      <c r="J163" s="688">
        <v>0</v>
      </c>
      <c r="K163" s="709" t="s">
        <v>3177</v>
      </c>
      <c r="L163" s="688">
        <v>1</v>
      </c>
      <c r="M163" s="720"/>
      <c r="N163" s="688">
        <v>0</v>
      </c>
      <c r="O163" s="710" t="s">
        <v>3178</v>
      </c>
      <c r="P163" s="688">
        <v>1</v>
      </c>
      <c r="Q163" s="720" t="s">
        <v>2744</v>
      </c>
    </row>
    <row r="164" spans="1:17" s="654" customFormat="1" ht="90">
      <c r="A164" s="701"/>
      <c r="B164" s="705" t="s">
        <v>2751</v>
      </c>
      <c r="C164" s="706" t="s">
        <v>3179</v>
      </c>
      <c r="D164" s="706" t="s">
        <v>3180</v>
      </c>
      <c r="E164" s="706" t="s">
        <v>3181</v>
      </c>
      <c r="F164" s="705" t="s">
        <v>3176</v>
      </c>
      <c r="G164" s="719">
        <v>1</v>
      </c>
      <c r="H164" s="708" t="s">
        <v>2741</v>
      </c>
      <c r="I164" s="706" t="s">
        <v>2750</v>
      </c>
      <c r="J164" s="688">
        <v>0</v>
      </c>
      <c r="K164" s="709" t="s">
        <v>3177</v>
      </c>
      <c r="L164" s="688">
        <v>0</v>
      </c>
      <c r="M164" s="710" t="s">
        <v>3182</v>
      </c>
      <c r="N164" s="688">
        <v>1</v>
      </c>
      <c r="O164" s="710" t="s">
        <v>3183</v>
      </c>
      <c r="P164" s="688">
        <v>1</v>
      </c>
      <c r="Q164" s="720" t="s">
        <v>2744</v>
      </c>
    </row>
    <row r="165" spans="1:17" s="654" customFormat="1" ht="105">
      <c r="A165" s="701"/>
      <c r="B165" s="705" t="s">
        <v>2955</v>
      </c>
      <c r="C165" s="706" t="s">
        <v>3184</v>
      </c>
      <c r="D165" s="706" t="s">
        <v>3185</v>
      </c>
      <c r="E165" s="706" t="s">
        <v>3186</v>
      </c>
      <c r="F165" s="705" t="s">
        <v>3176</v>
      </c>
      <c r="G165" s="719">
        <v>1</v>
      </c>
      <c r="H165" s="708" t="s">
        <v>2741</v>
      </c>
      <c r="I165" s="706" t="s">
        <v>2750</v>
      </c>
      <c r="J165" s="688">
        <v>0</v>
      </c>
      <c r="K165" s="709" t="s">
        <v>3177</v>
      </c>
      <c r="L165" s="688">
        <v>1</v>
      </c>
      <c r="M165" s="720"/>
      <c r="N165" s="688">
        <v>0</v>
      </c>
      <c r="O165" s="710" t="s">
        <v>3178</v>
      </c>
      <c r="P165" s="688">
        <v>1</v>
      </c>
      <c r="Q165" s="720" t="s">
        <v>2744</v>
      </c>
    </row>
    <row r="166" spans="1:17" s="654" customFormat="1" ht="120">
      <c r="A166" s="701"/>
      <c r="B166" s="712" t="s">
        <v>2962</v>
      </c>
      <c r="C166" s="713" t="s">
        <v>3187</v>
      </c>
      <c r="D166" s="713" t="s">
        <v>3188</v>
      </c>
      <c r="E166" s="713" t="s">
        <v>3189</v>
      </c>
      <c r="F166" s="712" t="s">
        <v>2740</v>
      </c>
      <c r="G166" s="715">
        <v>1</v>
      </c>
      <c r="H166" s="716" t="s">
        <v>2741</v>
      </c>
      <c r="I166" s="713" t="s">
        <v>2798</v>
      </c>
      <c r="J166" s="692">
        <v>1</v>
      </c>
      <c r="K166" s="717" t="s">
        <v>3142</v>
      </c>
      <c r="L166" s="692">
        <v>1</v>
      </c>
      <c r="M166" s="721"/>
      <c r="N166" s="692">
        <v>1</v>
      </c>
      <c r="O166" s="721"/>
      <c r="P166" s="692">
        <v>1</v>
      </c>
      <c r="Q166" s="721" t="s">
        <v>2744</v>
      </c>
    </row>
    <row r="167" spans="1:17" s="654" customFormat="1" ht="75">
      <c r="A167" s="701"/>
      <c r="B167" s="705" t="s">
        <v>2760</v>
      </c>
      <c r="C167" s="706" t="s">
        <v>3190</v>
      </c>
      <c r="D167" s="706" t="s">
        <v>3191</v>
      </c>
      <c r="E167" s="706" t="s">
        <v>3192</v>
      </c>
      <c r="F167" s="722" t="s">
        <v>2764</v>
      </c>
      <c r="G167" s="719">
        <v>1</v>
      </c>
      <c r="H167" s="708" t="s">
        <v>2741</v>
      </c>
      <c r="I167" s="706" t="s">
        <v>2798</v>
      </c>
      <c r="J167" s="688">
        <v>1</v>
      </c>
      <c r="K167" s="723"/>
      <c r="L167" s="724">
        <v>1</v>
      </c>
      <c r="M167" s="720"/>
      <c r="N167" s="724">
        <v>1</v>
      </c>
      <c r="O167" s="720"/>
      <c r="P167" s="724">
        <v>1</v>
      </c>
      <c r="Q167" s="720" t="s">
        <v>2744</v>
      </c>
    </row>
    <row r="168" spans="1:17" s="654" customFormat="1" ht="60">
      <c r="A168" s="701"/>
      <c r="B168" s="705" t="s">
        <v>2766</v>
      </c>
      <c r="C168" s="706" t="s">
        <v>3193</v>
      </c>
      <c r="D168" s="706" t="s">
        <v>3194</v>
      </c>
      <c r="E168" s="706" t="s">
        <v>3195</v>
      </c>
      <c r="F168" s="722" t="s">
        <v>2764</v>
      </c>
      <c r="G168" s="719">
        <v>1</v>
      </c>
      <c r="H168" s="708" t="s">
        <v>2741</v>
      </c>
      <c r="I168" s="706" t="s">
        <v>2798</v>
      </c>
      <c r="J168" s="688">
        <v>0</v>
      </c>
      <c r="K168" s="723"/>
      <c r="L168" s="688">
        <v>1</v>
      </c>
      <c r="M168" s="720"/>
      <c r="N168" s="688">
        <v>1</v>
      </c>
      <c r="O168" s="720"/>
      <c r="P168" s="724">
        <v>1</v>
      </c>
      <c r="Q168" s="720" t="s">
        <v>2744</v>
      </c>
    </row>
    <row r="169" spans="1:17" s="654" customFormat="1" ht="90">
      <c r="A169" s="701"/>
      <c r="B169" s="705" t="s">
        <v>2770</v>
      </c>
      <c r="C169" s="706" t="s">
        <v>3196</v>
      </c>
      <c r="D169" s="706" t="s">
        <v>3197</v>
      </c>
      <c r="E169" s="706" t="s">
        <v>3198</v>
      </c>
      <c r="F169" s="722" t="s">
        <v>2764</v>
      </c>
      <c r="G169" s="719">
        <v>1</v>
      </c>
      <c r="H169" s="708" t="s">
        <v>2741</v>
      </c>
      <c r="I169" s="706" t="s">
        <v>3199</v>
      </c>
      <c r="J169" s="688">
        <v>1</v>
      </c>
      <c r="K169" s="723"/>
      <c r="L169" s="688">
        <v>1</v>
      </c>
      <c r="M169" s="720"/>
      <c r="N169" s="688">
        <v>1</v>
      </c>
      <c r="O169" s="720"/>
      <c r="P169" s="724">
        <v>1</v>
      </c>
      <c r="Q169" s="720" t="s">
        <v>2744</v>
      </c>
    </row>
    <row r="170" spans="1:17" s="654" customFormat="1" ht="75">
      <c r="A170" s="701"/>
      <c r="B170" s="705" t="s">
        <v>2984</v>
      </c>
      <c r="C170" s="706" t="s">
        <v>3200</v>
      </c>
      <c r="D170" s="706" t="s">
        <v>3201</v>
      </c>
      <c r="E170" s="706" t="s">
        <v>3202</v>
      </c>
      <c r="F170" s="722" t="s">
        <v>2764</v>
      </c>
      <c r="G170" s="719">
        <v>1</v>
      </c>
      <c r="H170" s="708" t="s">
        <v>2741</v>
      </c>
      <c r="I170" s="706" t="s">
        <v>2798</v>
      </c>
      <c r="J170" s="688">
        <v>1</v>
      </c>
      <c r="K170" s="723"/>
      <c r="L170" s="688">
        <v>1</v>
      </c>
      <c r="M170" s="720"/>
      <c r="N170" s="688">
        <v>1</v>
      </c>
      <c r="O170" s="720"/>
      <c r="P170" s="724">
        <v>1</v>
      </c>
      <c r="Q170" s="720" t="s">
        <v>2744</v>
      </c>
    </row>
    <row r="171" spans="1:17" s="654" customFormat="1" ht="120">
      <c r="A171" s="701"/>
      <c r="B171" s="712" t="s">
        <v>2774</v>
      </c>
      <c r="C171" s="713" t="s">
        <v>3203</v>
      </c>
      <c r="D171" s="713" t="s">
        <v>3204</v>
      </c>
      <c r="E171" s="714" t="s">
        <v>3205</v>
      </c>
      <c r="F171" s="712" t="s">
        <v>2740</v>
      </c>
      <c r="G171" s="715">
        <v>1</v>
      </c>
      <c r="H171" s="716" t="s">
        <v>2741</v>
      </c>
      <c r="I171" s="713" t="s">
        <v>3206</v>
      </c>
      <c r="J171" s="692">
        <v>1</v>
      </c>
      <c r="K171" s="717" t="s">
        <v>3142</v>
      </c>
      <c r="L171" s="692">
        <v>1</v>
      </c>
      <c r="M171" s="721"/>
      <c r="N171" s="692">
        <v>1</v>
      </c>
      <c r="O171" s="713" t="s">
        <v>3207</v>
      </c>
      <c r="P171" s="692">
        <v>1</v>
      </c>
      <c r="Q171" s="725" t="s">
        <v>2744</v>
      </c>
    </row>
    <row r="172" spans="1:17" s="654" customFormat="1" ht="75">
      <c r="A172" s="701"/>
      <c r="B172" s="705" t="s">
        <v>2780</v>
      </c>
      <c r="C172" s="718" t="s">
        <v>3208</v>
      </c>
      <c r="D172" s="718" t="s">
        <v>3209</v>
      </c>
      <c r="E172" s="718" t="s">
        <v>3210</v>
      </c>
      <c r="F172" s="705" t="s">
        <v>2764</v>
      </c>
      <c r="G172" s="719">
        <v>1</v>
      </c>
      <c r="H172" s="708" t="s">
        <v>2741</v>
      </c>
      <c r="I172" s="706" t="s">
        <v>2765</v>
      </c>
      <c r="J172" s="688">
        <v>1</v>
      </c>
      <c r="K172" s="723"/>
      <c r="L172" s="688">
        <v>1</v>
      </c>
      <c r="M172" s="720"/>
      <c r="N172" s="688">
        <v>1</v>
      </c>
      <c r="O172" s="710" t="s">
        <v>3207</v>
      </c>
      <c r="P172" s="688">
        <v>1</v>
      </c>
      <c r="Q172" s="720" t="s">
        <v>2744</v>
      </c>
    </row>
    <row r="173" spans="1:17" s="654" customFormat="1" ht="150">
      <c r="A173" s="701"/>
      <c r="B173" s="705" t="s">
        <v>2785</v>
      </c>
      <c r="C173" s="706" t="s">
        <v>3211</v>
      </c>
      <c r="D173" s="706" t="s">
        <v>3212</v>
      </c>
      <c r="E173" s="706" t="s">
        <v>3213</v>
      </c>
      <c r="F173" s="705" t="s">
        <v>2764</v>
      </c>
      <c r="G173" s="719">
        <v>1</v>
      </c>
      <c r="H173" s="708" t="s">
        <v>2741</v>
      </c>
      <c r="I173" s="706" t="s">
        <v>2765</v>
      </c>
      <c r="J173" s="688">
        <v>1</v>
      </c>
      <c r="K173" s="723"/>
      <c r="L173" s="688">
        <v>1</v>
      </c>
      <c r="M173" s="720"/>
      <c r="N173" s="688">
        <v>1</v>
      </c>
      <c r="O173" s="710" t="s">
        <v>3207</v>
      </c>
      <c r="P173" s="688">
        <v>1</v>
      </c>
      <c r="Q173" s="720" t="s">
        <v>2744</v>
      </c>
    </row>
    <row r="174" spans="1:17" s="654" customFormat="1" ht="195">
      <c r="A174" s="701"/>
      <c r="B174" s="705" t="s">
        <v>2789</v>
      </c>
      <c r="C174" s="706" t="s">
        <v>3214</v>
      </c>
      <c r="D174" s="706" t="s">
        <v>3215</v>
      </c>
      <c r="E174" s="706" t="s">
        <v>3216</v>
      </c>
      <c r="F174" s="705" t="s">
        <v>2764</v>
      </c>
      <c r="G174" s="719">
        <v>1</v>
      </c>
      <c r="H174" s="708" t="s">
        <v>2741</v>
      </c>
      <c r="I174" s="706" t="s">
        <v>2765</v>
      </c>
      <c r="J174" s="688">
        <v>1</v>
      </c>
      <c r="K174" s="723"/>
      <c r="L174" s="688">
        <v>1</v>
      </c>
      <c r="M174" s="720"/>
      <c r="N174" s="688">
        <v>1</v>
      </c>
      <c r="O174" s="710" t="s">
        <v>3207</v>
      </c>
      <c r="P174" s="688">
        <v>1</v>
      </c>
      <c r="Q174" s="720" t="s">
        <v>2744</v>
      </c>
    </row>
    <row r="175" spans="1:17" s="654" customFormat="1" ht="105">
      <c r="A175" s="701"/>
      <c r="B175" s="712" t="s">
        <v>2794</v>
      </c>
      <c r="C175" s="713" t="s">
        <v>3217</v>
      </c>
      <c r="D175" s="713" t="s">
        <v>3218</v>
      </c>
      <c r="E175" s="713" t="s">
        <v>3219</v>
      </c>
      <c r="F175" s="712" t="s">
        <v>2740</v>
      </c>
      <c r="G175" s="715">
        <v>1</v>
      </c>
      <c r="H175" s="716" t="s">
        <v>2741</v>
      </c>
      <c r="I175" s="713" t="s">
        <v>3220</v>
      </c>
      <c r="J175" s="692">
        <v>1</v>
      </c>
      <c r="K175" s="717" t="s">
        <v>3142</v>
      </c>
      <c r="L175" s="692">
        <v>1</v>
      </c>
      <c r="M175" s="721"/>
      <c r="N175" s="692">
        <v>0</v>
      </c>
      <c r="O175" s="713" t="s">
        <v>3221</v>
      </c>
      <c r="P175" s="726">
        <v>1</v>
      </c>
      <c r="Q175" s="713" t="s">
        <v>3222</v>
      </c>
    </row>
    <row r="176" spans="1:17" s="654" customFormat="1" ht="90">
      <c r="A176" s="701"/>
      <c r="B176" s="705" t="s">
        <v>2799</v>
      </c>
      <c r="C176" s="706" t="s">
        <v>3223</v>
      </c>
      <c r="D176" s="706" t="s">
        <v>3224</v>
      </c>
      <c r="E176" s="706" t="s">
        <v>3225</v>
      </c>
      <c r="F176" s="705" t="s">
        <v>2764</v>
      </c>
      <c r="G176" s="719">
        <v>1</v>
      </c>
      <c r="H176" s="708" t="s">
        <v>2741</v>
      </c>
      <c r="I176" s="706" t="s">
        <v>3226</v>
      </c>
      <c r="J176" s="688">
        <v>0</v>
      </c>
      <c r="K176" s="709" t="s">
        <v>3227</v>
      </c>
      <c r="L176" s="688">
        <v>0</v>
      </c>
      <c r="M176" s="720"/>
      <c r="N176" s="688">
        <v>0</v>
      </c>
      <c r="O176" s="710" t="s">
        <v>3228</v>
      </c>
      <c r="P176" s="688">
        <v>1</v>
      </c>
      <c r="Q176" s="720" t="s">
        <v>2744</v>
      </c>
    </row>
    <row r="177" spans="1:17" s="654" customFormat="1" ht="105">
      <c r="A177" s="701"/>
      <c r="B177" s="705" t="s">
        <v>2804</v>
      </c>
      <c r="C177" s="706" t="s">
        <v>3229</v>
      </c>
      <c r="D177" s="706" t="s">
        <v>3230</v>
      </c>
      <c r="E177" s="706" t="s">
        <v>3231</v>
      </c>
      <c r="F177" s="705" t="s">
        <v>2764</v>
      </c>
      <c r="G177" s="719">
        <v>1</v>
      </c>
      <c r="H177" s="708" t="s">
        <v>2741</v>
      </c>
      <c r="I177" s="706" t="s">
        <v>3232</v>
      </c>
      <c r="J177" s="727">
        <v>0</v>
      </c>
      <c r="K177" s="709" t="s">
        <v>3233</v>
      </c>
      <c r="L177" s="688">
        <v>0</v>
      </c>
      <c r="M177" s="720"/>
      <c r="N177" s="688">
        <v>0</v>
      </c>
      <c r="O177" s="710" t="s">
        <v>3233</v>
      </c>
      <c r="P177" s="688">
        <v>1</v>
      </c>
      <c r="Q177" s="720" t="s">
        <v>2744</v>
      </c>
    </row>
    <row r="178" spans="1:17" s="654" customFormat="1" ht="90">
      <c r="A178" s="701"/>
      <c r="B178" s="705" t="s">
        <v>2808</v>
      </c>
      <c r="C178" s="706" t="s">
        <v>3234</v>
      </c>
      <c r="D178" s="706" t="s">
        <v>3235</v>
      </c>
      <c r="E178" s="706" t="s">
        <v>3236</v>
      </c>
      <c r="F178" s="705" t="s">
        <v>2764</v>
      </c>
      <c r="G178" s="719">
        <v>1</v>
      </c>
      <c r="H178" s="708" t="s">
        <v>2741</v>
      </c>
      <c r="I178" s="706" t="s">
        <v>3237</v>
      </c>
      <c r="J178" s="688">
        <v>1</v>
      </c>
      <c r="K178" s="723"/>
      <c r="L178" s="688">
        <v>1</v>
      </c>
      <c r="M178" s="720"/>
      <c r="N178" s="688">
        <v>0</v>
      </c>
      <c r="O178" s="710" t="s">
        <v>3228</v>
      </c>
      <c r="P178" s="688">
        <v>1</v>
      </c>
      <c r="Q178" s="710" t="s">
        <v>3222</v>
      </c>
    </row>
    <row r="179" spans="1:17" s="654" customFormat="1" ht="105">
      <c r="A179" s="701"/>
      <c r="B179" s="712" t="s">
        <v>3238</v>
      </c>
      <c r="C179" s="713" t="s">
        <v>3239</v>
      </c>
      <c r="D179" s="713" t="s">
        <v>3240</v>
      </c>
      <c r="E179" s="714" t="s">
        <v>3241</v>
      </c>
      <c r="F179" s="712" t="s">
        <v>2821</v>
      </c>
      <c r="G179" s="715">
        <v>1</v>
      </c>
      <c r="H179" s="716" t="s">
        <v>2741</v>
      </c>
      <c r="I179" s="713" t="s">
        <v>2784</v>
      </c>
      <c r="J179" s="692">
        <v>1</v>
      </c>
      <c r="K179" s="717" t="s">
        <v>3142</v>
      </c>
      <c r="L179" s="692">
        <v>1</v>
      </c>
      <c r="M179" s="721"/>
      <c r="N179" s="692">
        <v>1</v>
      </c>
      <c r="O179" s="721"/>
      <c r="P179" s="692">
        <v>1</v>
      </c>
      <c r="Q179" s="721" t="s">
        <v>2744</v>
      </c>
    </row>
    <row r="180" spans="1:17" s="654" customFormat="1" ht="90">
      <c r="A180" s="701"/>
      <c r="B180" s="705" t="s">
        <v>2823</v>
      </c>
      <c r="C180" s="718" t="s">
        <v>3242</v>
      </c>
      <c r="D180" s="718" t="s">
        <v>3243</v>
      </c>
      <c r="E180" s="718" t="s">
        <v>3244</v>
      </c>
      <c r="F180" s="705" t="s">
        <v>2764</v>
      </c>
      <c r="G180" s="719">
        <v>1</v>
      </c>
      <c r="H180" s="708" t="s">
        <v>2741</v>
      </c>
      <c r="I180" s="706" t="s">
        <v>3245</v>
      </c>
      <c r="J180" s="688">
        <v>1</v>
      </c>
      <c r="K180" s="723"/>
      <c r="L180" s="688">
        <v>1</v>
      </c>
      <c r="M180" s="720"/>
      <c r="N180" s="688">
        <v>1</v>
      </c>
      <c r="O180" s="720"/>
      <c r="P180" s="688">
        <v>1</v>
      </c>
      <c r="Q180" s="720" t="s">
        <v>2744</v>
      </c>
    </row>
    <row r="181" spans="1:17" s="654" customFormat="1" ht="90">
      <c r="A181" s="701"/>
      <c r="B181" s="705" t="s">
        <v>2828</v>
      </c>
      <c r="C181" s="706" t="s">
        <v>3246</v>
      </c>
      <c r="D181" s="706" t="s">
        <v>3247</v>
      </c>
      <c r="E181" s="706" t="s">
        <v>3248</v>
      </c>
      <c r="F181" s="705" t="s">
        <v>2764</v>
      </c>
      <c r="G181" s="719">
        <v>1</v>
      </c>
      <c r="H181" s="708" t="s">
        <v>2741</v>
      </c>
      <c r="I181" s="706" t="s">
        <v>3249</v>
      </c>
      <c r="J181" s="688">
        <v>1</v>
      </c>
      <c r="K181" s="723"/>
      <c r="L181" s="688">
        <v>1</v>
      </c>
      <c r="M181" s="720"/>
      <c r="N181" s="688">
        <v>1</v>
      </c>
      <c r="O181" s="720"/>
      <c r="P181" s="688">
        <v>1</v>
      </c>
      <c r="Q181" s="720" t="s">
        <v>2744</v>
      </c>
    </row>
    <row r="182" spans="1:17" s="654" customFormat="1" ht="105">
      <c r="A182" s="701"/>
      <c r="B182" s="712" t="s">
        <v>2832</v>
      </c>
      <c r="C182" s="713" t="s">
        <v>3250</v>
      </c>
      <c r="D182" s="713" t="s">
        <v>3251</v>
      </c>
      <c r="E182" s="713" t="s">
        <v>3252</v>
      </c>
      <c r="F182" s="712" t="s">
        <v>2725</v>
      </c>
      <c r="G182" s="715">
        <v>1</v>
      </c>
      <c r="H182" s="716" t="s">
        <v>2741</v>
      </c>
      <c r="I182" s="713" t="s">
        <v>3253</v>
      </c>
      <c r="J182" s="692">
        <v>1</v>
      </c>
      <c r="K182" s="717" t="s">
        <v>2729</v>
      </c>
      <c r="L182" s="692">
        <v>0</v>
      </c>
      <c r="M182" s="713" t="s">
        <v>2729</v>
      </c>
      <c r="N182" s="692">
        <v>0.17</v>
      </c>
      <c r="O182" s="713"/>
      <c r="P182" s="692">
        <v>1</v>
      </c>
      <c r="Q182" s="721" t="s">
        <v>2744</v>
      </c>
    </row>
    <row r="183" spans="1:17" s="654" customFormat="1" ht="120">
      <c r="A183" s="701"/>
      <c r="B183" s="705" t="s">
        <v>2837</v>
      </c>
      <c r="C183" s="706" t="s">
        <v>3254</v>
      </c>
      <c r="D183" s="706" t="s">
        <v>3255</v>
      </c>
      <c r="E183" s="706" t="s">
        <v>3256</v>
      </c>
      <c r="F183" s="705" t="s">
        <v>2764</v>
      </c>
      <c r="G183" s="719">
        <v>1</v>
      </c>
      <c r="H183" s="708" t="s">
        <v>2741</v>
      </c>
      <c r="I183" s="706" t="s">
        <v>3076</v>
      </c>
      <c r="J183" s="688">
        <v>0.5</v>
      </c>
      <c r="K183" s="723"/>
      <c r="L183" s="688">
        <v>0.5</v>
      </c>
      <c r="M183" s="720"/>
      <c r="N183" s="688">
        <v>1</v>
      </c>
      <c r="O183" s="720"/>
      <c r="P183" s="688">
        <v>1</v>
      </c>
      <c r="Q183" s="720" t="s">
        <v>2744</v>
      </c>
    </row>
    <row r="184" spans="1:17" s="654" customFormat="1" ht="135">
      <c r="A184" s="701"/>
      <c r="B184" s="705" t="s">
        <v>2843</v>
      </c>
      <c r="C184" s="706" t="s">
        <v>3257</v>
      </c>
      <c r="D184" s="706" t="s">
        <v>3258</v>
      </c>
      <c r="E184" s="706" t="s">
        <v>3259</v>
      </c>
      <c r="F184" s="705" t="s">
        <v>2764</v>
      </c>
      <c r="G184" s="719">
        <v>1</v>
      </c>
      <c r="H184" s="708" t="s">
        <v>2741</v>
      </c>
      <c r="I184" s="706" t="s">
        <v>3081</v>
      </c>
      <c r="J184" s="688">
        <v>0.25</v>
      </c>
      <c r="K184" s="723" t="s">
        <v>3082</v>
      </c>
      <c r="L184" s="688">
        <v>0.25</v>
      </c>
      <c r="M184" s="720"/>
      <c r="N184" s="688">
        <v>0.75</v>
      </c>
      <c r="O184" s="720"/>
      <c r="P184" s="688">
        <v>0.75</v>
      </c>
      <c r="Q184" s="720" t="s">
        <v>2744</v>
      </c>
    </row>
    <row r="185" spans="1:17" s="654" customFormat="1" ht="135">
      <c r="A185" s="701"/>
      <c r="B185" s="712" t="s">
        <v>2848</v>
      </c>
      <c r="C185" s="713" t="s">
        <v>3260</v>
      </c>
      <c r="D185" s="713" t="s">
        <v>3261</v>
      </c>
      <c r="E185" s="713" t="s">
        <v>3262</v>
      </c>
      <c r="F185" s="712" t="s">
        <v>2740</v>
      </c>
      <c r="G185" s="715">
        <v>1</v>
      </c>
      <c r="H185" s="716" t="s">
        <v>2741</v>
      </c>
      <c r="I185" s="713" t="s">
        <v>3263</v>
      </c>
      <c r="J185" s="692">
        <v>0</v>
      </c>
      <c r="K185" s="717" t="s">
        <v>3264</v>
      </c>
      <c r="L185" s="692">
        <v>0.5</v>
      </c>
      <c r="M185" s="721"/>
      <c r="N185" s="692">
        <v>1</v>
      </c>
      <c r="O185" s="721"/>
      <c r="P185" s="692">
        <v>1</v>
      </c>
      <c r="Q185" s="721" t="s">
        <v>2744</v>
      </c>
    </row>
    <row r="186" spans="1:17" s="654" customFormat="1" ht="150">
      <c r="A186" s="701"/>
      <c r="B186" s="705" t="s">
        <v>2855</v>
      </c>
      <c r="C186" s="706" t="s">
        <v>3265</v>
      </c>
      <c r="D186" s="706" t="s">
        <v>3266</v>
      </c>
      <c r="E186" s="706" t="s">
        <v>3267</v>
      </c>
      <c r="F186" s="705" t="s">
        <v>2764</v>
      </c>
      <c r="G186" s="719">
        <v>1</v>
      </c>
      <c r="H186" s="708" t="s">
        <v>2741</v>
      </c>
      <c r="I186" s="706" t="s">
        <v>3268</v>
      </c>
      <c r="J186" s="688">
        <v>1</v>
      </c>
      <c r="K186" s="709" t="s">
        <v>3269</v>
      </c>
      <c r="L186" s="688">
        <v>1</v>
      </c>
      <c r="M186" s="720"/>
      <c r="N186" s="688">
        <v>1</v>
      </c>
      <c r="O186" s="720"/>
      <c r="P186" s="688">
        <v>1</v>
      </c>
      <c r="Q186" s="720" t="s">
        <v>2744</v>
      </c>
    </row>
    <row r="187" spans="1:17" s="654" customFormat="1" ht="105">
      <c r="A187" s="701"/>
      <c r="B187" s="705" t="s">
        <v>2862</v>
      </c>
      <c r="C187" s="706" t="s">
        <v>3270</v>
      </c>
      <c r="D187" s="706" t="s">
        <v>3271</v>
      </c>
      <c r="E187" s="706" t="s">
        <v>3272</v>
      </c>
      <c r="F187" s="705" t="s">
        <v>2764</v>
      </c>
      <c r="G187" s="719">
        <v>1</v>
      </c>
      <c r="H187" s="708" t="s">
        <v>2741</v>
      </c>
      <c r="I187" s="706" t="s">
        <v>3268</v>
      </c>
      <c r="J187" s="688">
        <v>0.5</v>
      </c>
      <c r="K187" s="709" t="s">
        <v>3273</v>
      </c>
      <c r="L187" s="688">
        <v>0.5</v>
      </c>
      <c r="M187" s="720"/>
      <c r="N187" s="688">
        <v>1</v>
      </c>
      <c r="O187" s="720"/>
      <c r="P187" s="688">
        <v>1</v>
      </c>
      <c r="Q187" s="720" t="s">
        <v>2744</v>
      </c>
    </row>
    <row r="188" spans="1:17" s="654" customFormat="1" ht="75">
      <c r="A188" s="701"/>
      <c r="B188" s="705" t="s">
        <v>2871</v>
      </c>
      <c r="C188" s="706" t="s">
        <v>3274</v>
      </c>
      <c r="D188" s="706" t="s">
        <v>3275</v>
      </c>
      <c r="E188" s="706" t="s">
        <v>3276</v>
      </c>
      <c r="F188" s="705" t="s">
        <v>2764</v>
      </c>
      <c r="G188" s="719">
        <v>1</v>
      </c>
      <c r="H188" s="708" t="s">
        <v>2741</v>
      </c>
      <c r="I188" s="706" t="s">
        <v>3268</v>
      </c>
      <c r="J188" s="688">
        <v>1</v>
      </c>
      <c r="K188" s="723"/>
      <c r="L188" s="688">
        <v>1</v>
      </c>
      <c r="M188" s="720"/>
      <c r="N188" s="688">
        <v>1</v>
      </c>
      <c r="O188" s="720"/>
      <c r="P188" s="688">
        <v>1</v>
      </c>
      <c r="Q188" s="720" t="s">
        <v>2744</v>
      </c>
    </row>
    <row r="189" spans="1:17" s="654" customFormat="1" ht="135">
      <c r="A189" s="701"/>
      <c r="B189" s="712" t="s">
        <v>3277</v>
      </c>
      <c r="C189" s="713" t="s">
        <v>3278</v>
      </c>
      <c r="D189" s="713" t="s">
        <v>3279</v>
      </c>
      <c r="E189" s="714" t="s">
        <v>3280</v>
      </c>
      <c r="F189" s="712" t="s">
        <v>2740</v>
      </c>
      <c r="G189" s="715">
        <v>1</v>
      </c>
      <c r="H189" s="716" t="s">
        <v>2741</v>
      </c>
      <c r="I189" s="713" t="s">
        <v>3281</v>
      </c>
      <c r="J189" s="692">
        <v>0.42857142857142855</v>
      </c>
      <c r="K189" s="717" t="s">
        <v>3264</v>
      </c>
      <c r="L189" s="692">
        <v>1</v>
      </c>
      <c r="M189" s="721"/>
      <c r="N189" s="692">
        <v>1</v>
      </c>
      <c r="O189" s="721"/>
      <c r="P189" s="692">
        <v>1</v>
      </c>
      <c r="Q189" s="725" t="s">
        <v>2744</v>
      </c>
    </row>
    <row r="190" spans="1:17" s="654" customFormat="1" ht="120">
      <c r="A190" s="701"/>
      <c r="B190" s="705" t="s">
        <v>2885</v>
      </c>
      <c r="C190" s="718" t="s">
        <v>3282</v>
      </c>
      <c r="D190" s="718" t="s">
        <v>3283</v>
      </c>
      <c r="E190" s="718" t="s">
        <v>3284</v>
      </c>
      <c r="F190" s="705" t="s">
        <v>2764</v>
      </c>
      <c r="G190" s="719">
        <v>1</v>
      </c>
      <c r="H190" s="708" t="s">
        <v>2741</v>
      </c>
      <c r="I190" s="706" t="s">
        <v>3285</v>
      </c>
      <c r="J190" s="688">
        <v>0.5</v>
      </c>
      <c r="K190" s="723"/>
      <c r="L190" s="688">
        <v>0.5</v>
      </c>
      <c r="M190" s="720"/>
      <c r="N190" s="688">
        <v>1</v>
      </c>
      <c r="O190" s="720"/>
      <c r="P190" s="688">
        <v>1</v>
      </c>
      <c r="Q190" s="720" t="s">
        <v>2744</v>
      </c>
    </row>
    <row r="191" spans="1:17" s="654" customFormat="1" ht="135">
      <c r="A191" s="701"/>
      <c r="B191" s="705" t="s">
        <v>2894</v>
      </c>
      <c r="C191" s="706" t="s">
        <v>3286</v>
      </c>
      <c r="D191" s="706" t="s">
        <v>3287</v>
      </c>
      <c r="E191" s="706" t="s">
        <v>3288</v>
      </c>
      <c r="F191" s="705" t="s">
        <v>2764</v>
      </c>
      <c r="G191" s="719">
        <v>1</v>
      </c>
      <c r="H191" s="708" t="s">
        <v>2741</v>
      </c>
      <c r="I191" s="706" t="s">
        <v>3285</v>
      </c>
      <c r="J191" s="688">
        <v>0.42857142857142855</v>
      </c>
      <c r="K191" s="723"/>
      <c r="L191" s="688">
        <v>0.56999999999999995</v>
      </c>
      <c r="M191" s="720"/>
      <c r="N191" s="688">
        <v>0.86</v>
      </c>
      <c r="O191" s="720"/>
      <c r="P191" s="688">
        <v>0.95</v>
      </c>
      <c r="Q191" s="720" t="s">
        <v>2744</v>
      </c>
    </row>
    <row r="192" spans="1:17" s="654" customFormat="1" ht="105">
      <c r="A192" s="701"/>
      <c r="B192" s="712" t="s">
        <v>3289</v>
      </c>
      <c r="C192" s="713" t="s">
        <v>3290</v>
      </c>
      <c r="D192" s="713" t="s">
        <v>3291</v>
      </c>
      <c r="E192" s="713" t="s">
        <v>3292</v>
      </c>
      <c r="F192" s="712" t="s">
        <v>2740</v>
      </c>
      <c r="G192" s="715">
        <v>1</v>
      </c>
      <c r="H192" s="716" t="s">
        <v>2741</v>
      </c>
      <c r="I192" s="713" t="s">
        <v>3293</v>
      </c>
      <c r="J192" s="692">
        <v>0</v>
      </c>
      <c r="K192" s="717" t="s">
        <v>3294</v>
      </c>
      <c r="L192" s="692">
        <v>1</v>
      </c>
      <c r="M192" s="721"/>
      <c r="N192" s="692">
        <v>1</v>
      </c>
      <c r="O192" s="713" t="s">
        <v>3295</v>
      </c>
      <c r="P192" s="692">
        <v>1</v>
      </c>
      <c r="Q192" s="721" t="s">
        <v>2744</v>
      </c>
    </row>
    <row r="193" spans="1:17" s="654" customFormat="1" ht="135">
      <c r="A193" s="701"/>
      <c r="B193" s="705" t="s">
        <v>3296</v>
      </c>
      <c r="C193" s="706" t="s">
        <v>3297</v>
      </c>
      <c r="D193" s="706" t="s">
        <v>3298</v>
      </c>
      <c r="E193" s="706" t="s">
        <v>3299</v>
      </c>
      <c r="F193" s="705" t="s">
        <v>2764</v>
      </c>
      <c r="G193" s="719">
        <v>1</v>
      </c>
      <c r="H193" s="708" t="s">
        <v>2741</v>
      </c>
      <c r="I193" s="706" t="s">
        <v>2943</v>
      </c>
      <c r="J193" s="688">
        <v>1</v>
      </c>
      <c r="K193" s="709" t="s">
        <v>3300</v>
      </c>
      <c r="L193" s="688">
        <v>1</v>
      </c>
      <c r="M193" s="720"/>
      <c r="N193" s="688">
        <v>1</v>
      </c>
      <c r="O193" s="710" t="s">
        <v>3301</v>
      </c>
      <c r="P193" s="688">
        <v>1</v>
      </c>
      <c r="Q193" s="720" t="s">
        <v>2744</v>
      </c>
    </row>
    <row r="194" spans="1:17" s="654" customFormat="1" ht="409.5">
      <c r="A194" s="701"/>
      <c r="B194" s="705" t="s">
        <v>3302</v>
      </c>
      <c r="C194" s="706" t="s">
        <v>3303</v>
      </c>
      <c r="D194" s="706" t="s">
        <v>3304</v>
      </c>
      <c r="E194" s="706" t="s">
        <v>3305</v>
      </c>
      <c r="F194" s="705" t="s">
        <v>2764</v>
      </c>
      <c r="G194" s="719">
        <v>1</v>
      </c>
      <c r="H194" s="708" t="s">
        <v>2741</v>
      </c>
      <c r="I194" s="706" t="s">
        <v>2951</v>
      </c>
      <c r="J194" s="688">
        <v>0.25</v>
      </c>
      <c r="K194" s="709" t="s">
        <v>3306</v>
      </c>
      <c r="L194" s="688">
        <v>1</v>
      </c>
      <c r="M194" s="720"/>
      <c r="N194" s="688">
        <v>1</v>
      </c>
      <c r="O194" s="710" t="s">
        <v>3307</v>
      </c>
      <c r="P194" s="688">
        <v>1</v>
      </c>
      <c r="Q194" s="720" t="s">
        <v>2744</v>
      </c>
    </row>
    <row r="195" spans="1:17" s="654" customFormat="1" ht="150">
      <c r="A195" s="701"/>
      <c r="B195" s="705" t="s">
        <v>3308</v>
      </c>
      <c r="C195" s="706" t="s">
        <v>3309</v>
      </c>
      <c r="D195" s="706" t="s">
        <v>3310</v>
      </c>
      <c r="E195" s="706" t="s">
        <v>3311</v>
      </c>
      <c r="F195" s="705" t="s">
        <v>2764</v>
      </c>
      <c r="G195" s="719">
        <v>1</v>
      </c>
      <c r="H195" s="708" t="s">
        <v>2741</v>
      </c>
      <c r="I195" s="706" t="s">
        <v>2951</v>
      </c>
      <c r="J195" s="688">
        <v>0</v>
      </c>
      <c r="K195" s="709" t="s">
        <v>3312</v>
      </c>
      <c r="L195" s="688">
        <v>0</v>
      </c>
      <c r="M195" s="720"/>
      <c r="N195" s="688">
        <v>0.75</v>
      </c>
      <c r="O195" s="710" t="s">
        <v>3313</v>
      </c>
      <c r="P195" s="688">
        <v>1</v>
      </c>
      <c r="Q195" s="720" t="s">
        <v>2744</v>
      </c>
    </row>
    <row r="196" spans="1:17" s="654" customFormat="1" ht="225">
      <c r="A196" s="701"/>
      <c r="B196" s="712" t="s">
        <v>3314</v>
      </c>
      <c r="C196" s="713" t="s">
        <v>3315</v>
      </c>
      <c r="D196" s="713" t="s">
        <v>3316</v>
      </c>
      <c r="E196" s="714" t="s">
        <v>3317</v>
      </c>
      <c r="F196" s="712" t="s">
        <v>2740</v>
      </c>
      <c r="G196" s="715">
        <v>1</v>
      </c>
      <c r="H196" s="716" t="s">
        <v>2741</v>
      </c>
      <c r="I196" s="713" t="s">
        <v>3318</v>
      </c>
      <c r="J196" s="692">
        <v>1</v>
      </c>
      <c r="K196" s="717" t="s">
        <v>3319</v>
      </c>
      <c r="L196" s="692">
        <v>1</v>
      </c>
      <c r="M196" s="713" t="s">
        <v>3320</v>
      </c>
      <c r="N196" s="692">
        <v>1</v>
      </c>
      <c r="O196" s="713" t="s">
        <v>3321</v>
      </c>
      <c r="P196" s="692">
        <v>1</v>
      </c>
      <c r="Q196" s="725" t="s">
        <v>2744</v>
      </c>
    </row>
    <row r="197" spans="1:17" s="654" customFormat="1" ht="150">
      <c r="A197" s="701"/>
      <c r="B197" s="705" t="s">
        <v>3322</v>
      </c>
      <c r="C197" s="718" t="s">
        <v>3323</v>
      </c>
      <c r="D197" s="718" t="s">
        <v>3324</v>
      </c>
      <c r="E197" s="718" t="s">
        <v>3325</v>
      </c>
      <c r="F197" s="705" t="s">
        <v>2764</v>
      </c>
      <c r="G197" s="719">
        <v>1</v>
      </c>
      <c r="H197" s="708" t="s">
        <v>2741</v>
      </c>
      <c r="I197" s="706" t="s">
        <v>3326</v>
      </c>
      <c r="J197" s="688">
        <v>1</v>
      </c>
      <c r="K197" s="709" t="s">
        <v>3327</v>
      </c>
      <c r="L197" s="688">
        <v>1</v>
      </c>
      <c r="M197" s="710" t="s">
        <v>3328</v>
      </c>
      <c r="N197" s="688">
        <v>1</v>
      </c>
      <c r="O197" s="710" t="s">
        <v>3321</v>
      </c>
      <c r="P197" s="688">
        <v>1</v>
      </c>
      <c r="Q197" s="720" t="s">
        <v>2744</v>
      </c>
    </row>
    <row r="198" spans="1:17" s="654" customFormat="1" ht="120">
      <c r="A198" s="701"/>
      <c r="B198" s="705" t="s">
        <v>3329</v>
      </c>
      <c r="C198" s="706" t="s">
        <v>3330</v>
      </c>
      <c r="D198" s="706" t="s">
        <v>3331</v>
      </c>
      <c r="E198" s="706" t="s">
        <v>3332</v>
      </c>
      <c r="F198" s="705" t="s">
        <v>2764</v>
      </c>
      <c r="G198" s="719">
        <v>1</v>
      </c>
      <c r="H198" s="708" t="s">
        <v>2741</v>
      </c>
      <c r="I198" s="706" t="s">
        <v>3326</v>
      </c>
      <c r="J198" s="688">
        <v>0.19012000000000001</v>
      </c>
      <c r="K198" s="709" t="s">
        <v>3333</v>
      </c>
      <c r="L198" s="688">
        <v>0.50763999999999998</v>
      </c>
      <c r="M198" s="710" t="s">
        <v>3334</v>
      </c>
      <c r="N198" s="688">
        <v>1</v>
      </c>
      <c r="O198" s="710" t="s">
        <v>3321</v>
      </c>
      <c r="P198" s="688">
        <v>1</v>
      </c>
      <c r="Q198" s="720" t="s">
        <v>2744</v>
      </c>
    </row>
    <row r="199" spans="1:17" s="654" customFormat="1" ht="409.5">
      <c r="A199" s="701"/>
      <c r="B199" s="705" t="s">
        <v>3335</v>
      </c>
      <c r="C199" s="706" t="s">
        <v>3336</v>
      </c>
      <c r="D199" s="706" t="s">
        <v>3337</v>
      </c>
      <c r="E199" s="706" t="s">
        <v>3338</v>
      </c>
      <c r="F199" s="705" t="s">
        <v>2764</v>
      </c>
      <c r="G199" s="719">
        <v>1</v>
      </c>
      <c r="H199" s="708" t="s">
        <v>2741</v>
      </c>
      <c r="I199" s="706" t="s">
        <v>3326</v>
      </c>
      <c r="J199" s="688">
        <v>7.0000000000000007E-2</v>
      </c>
      <c r="K199" s="709" t="s">
        <v>3339</v>
      </c>
      <c r="L199" s="688">
        <v>0.93</v>
      </c>
      <c r="M199" s="710" t="s">
        <v>3340</v>
      </c>
      <c r="N199" s="688">
        <v>1</v>
      </c>
      <c r="O199" s="710" t="s">
        <v>3321</v>
      </c>
      <c r="P199" s="688">
        <v>1</v>
      </c>
      <c r="Q199" s="720" t="s">
        <v>2744</v>
      </c>
    </row>
    <row r="200" spans="1:17" s="654" customFormat="1" ht="150">
      <c r="A200" s="701"/>
      <c r="B200" s="712" t="s">
        <v>3341</v>
      </c>
      <c r="C200" s="713" t="s">
        <v>3342</v>
      </c>
      <c r="D200" s="713" t="s">
        <v>3343</v>
      </c>
      <c r="E200" s="713" t="s">
        <v>3344</v>
      </c>
      <c r="F200" s="712" t="s">
        <v>2740</v>
      </c>
      <c r="G200" s="715">
        <v>1</v>
      </c>
      <c r="H200" s="716" t="s">
        <v>2741</v>
      </c>
      <c r="I200" s="713" t="s">
        <v>3345</v>
      </c>
      <c r="J200" s="692">
        <v>0.66666666666666663</v>
      </c>
      <c r="K200" s="717" t="s">
        <v>3346</v>
      </c>
      <c r="L200" s="692">
        <v>0.5</v>
      </c>
      <c r="M200" s="721"/>
      <c r="N200" s="692">
        <v>1</v>
      </c>
      <c r="O200" s="692"/>
      <c r="P200" s="692">
        <v>1</v>
      </c>
      <c r="Q200" s="725" t="s">
        <v>2744</v>
      </c>
    </row>
    <row r="201" spans="1:17" s="654" customFormat="1" ht="105">
      <c r="A201" s="701"/>
      <c r="B201" s="705" t="s">
        <v>3347</v>
      </c>
      <c r="C201" s="706" t="s">
        <v>3348</v>
      </c>
      <c r="D201" s="706" t="s">
        <v>3349</v>
      </c>
      <c r="E201" s="706" t="s">
        <v>3350</v>
      </c>
      <c r="F201" s="705" t="s">
        <v>2764</v>
      </c>
      <c r="G201" s="719">
        <v>1</v>
      </c>
      <c r="H201" s="708" t="s">
        <v>2741</v>
      </c>
      <c r="I201" s="706" t="s">
        <v>3351</v>
      </c>
      <c r="J201" s="688">
        <v>1</v>
      </c>
      <c r="K201" s="709" t="s">
        <v>3352</v>
      </c>
      <c r="L201" s="688">
        <v>1</v>
      </c>
      <c r="M201" s="720"/>
      <c r="N201" s="688">
        <v>1</v>
      </c>
      <c r="O201" s="720"/>
      <c r="P201" s="688">
        <v>1</v>
      </c>
      <c r="Q201" s="720" t="s">
        <v>2744</v>
      </c>
    </row>
    <row r="202" spans="1:17" s="654" customFormat="1" ht="105">
      <c r="A202" s="701"/>
      <c r="B202" s="705" t="s">
        <v>3353</v>
      </c>
      <c r="C202" s="706" t="s">
        <v>3354</v>
      </c>
      <c r="D202" s="706" t="s">
        <v>3355</v>
      </c>
      <c r="E202" s="706" t="s">
        <v>3356</v>
      </c>
      <c r="F202" s="705" t="s">
        <v>2764</v>
      </c>
      <c r="G202" s="719">
        <v>1</v>
      </c>
      <c r="H202" s="708" t="s">
        <v>2741</v>
      </c>
      <c r="I202" s="706" t="s">
        <v>3351</v>
      </c>
      <c r="J202" s="698">
        <v>1</v>
      </c>
      <c r="K202" s="709" t="s">
        <v>3357</v>
      </c>
      <c r="L202" s="724">
        <v>0.2</v>
      </c>
      <c r="M202" s="720"/>
      <c r="N202" s="724">
        <v>1</v>
      </c>
      <c r="O202" s="720"/>
      <c r="P202" s="688">
        <v>1</v>
      </c>
      <c r="Q202" s="720" t="s">
        <v>2744</v>
      </c>
    </row>
    <row r="203" spans="1:17" s="654" customFormat="1" ht="90">
      <c r="A203" s="701"/>
      <c r="B203" s="712" t="s">
        <v>3358</v>
      </c>
      <c r="C203" s="713" t="s">
        <v>3359</v>
      </c>
      <c r="D203" s="713" t="s">
        <v>3360</v>
      </c>
      <c r="E203" s="714" t="s">
        <v>3361</v>
      </c>
      <c r="F203" s="712" t="s">
        <v>2740</v>
      </c>
      <c r="G203" s="715">
        <v>1</v>
      </c>
      <c r="H203" s="716" t="s">
        <v>2741</v>
      </c>
      <c r="I203" s="713" t="s">
        <v>3016</v>
      </c>
      <c r="J203" s="692">
        <v>0.25</v>
      </c>
      <c r="K203" s="712"/>
      <c r="L203" s="692">
        <v>0.5</v>
      </c>
      <c r="M203" s="721"/>
      <c r="N203" s="692">
        <v>0.5</v>
      </c>
      <c r="O203" s="721"/>
      <c r="P203" s="692">
        <v>1</v>
      </c>
      <c r="Q203" s="721" t="s">
        <v>2744</v>
      </c>
    </row>
    <row r="204" spans="1:17" s="654" customFormat="1" ht="75">
      <c r="A204" s="701"/>
      <c r="B204" s="705" t="s">
        <v>3362</v>
      </c>
      <c r="C204" s="718" t="s">
        <v>3363</v>
      </c>
      <c r="D204" s="718" t="s">
        <v>3364</v>
      </c>
      <c r="E204" s="718" t="s">
        <v>3365</v>
      </c>
      <c r="F204" s="705" t="s">
        <v>2764</v>
      </c>
      <c r="G204" s="719">
        <v>1</v>
      </c>
      <c r="H204" s="708" t="s">
        <v>2741</v>
      </c>
      <c r="I204" s="706" t="s">
        <v>3016</v>
      </c>
      <c r="J204" s="698">
        <v>0.25</v>
      </c>
      <c r="K204" s="723"/>
      <c r="L204" s="688">
        <v>0.33</v>
      </c>
      <c r="M204" s="720"/>
      <c r="N204" s="688">
        <v>0.67</v>
      </c>
      <c r="O204" s="710" t="s">
        <v>3366</v>
      </c>
      <c r="P204" s="688">
        <v>1</v>
      </c>
      <c r="Q204" s="720" t="s">
        <v>2744</v>
      </c>
    </row>
    <row r="205" spans="1:17" s="654" customFormat="1" ht="75">
      <c r="A205" s="701"/>
      <c r="B205" s="705" t="s">
        <v>3367</v>
      </c>
      <c r="C205" s="706" t="s">
        <v>3368</v>
      </c>
      <c r="D205" s="706" t="s">
        <v>3369</v>
      </c>
      <c r="E205" s="706" t="s">
        <v>3370</v>
      </c>
      <c r="F205" s="705" t="s">
        <v>2764</v>
      </c>
      <c r="G205" s="719">
        <v>1</v>
      </c>
      <c r="H205" s="708" t="s">
        <v>2741</v>
      </c>
      <c r="I205" s="706" t="s">
        <v>3016</v>
      </c>
      <c r="J205" s="688">
        <v>0</v>
      </c>
      <c r="K205" s="709" t="s">
        <v>3371</v>
      </c>
      <c r="L205" s="688">
        <v>0</v>
      </c>
      <c r="M205" s="720"/>
      <c r="N205" s="688">
        <v>0.5</v>
      </c>
      <c r="O205" s="710" t="s">
        <v>3372</v>
      </c>
      <c r="P205" s="688">
        <v>1</v>
      </c>
      <c r="Q205" s="728" t="s">
        <v>2744</v>
      </c>
    </row>
    <row r="206" spans="1:17" s="654" customFormat="1" ht="120">
      <c r="A206" s="701"/>
      <c r="B206" s="705" t="s">
        <v>3373</v>
      </c>
      <c r="C206" s="706" t="s">
        <v>3374</v>
      </c>
      <c r="D206" s="706" t="s">
        <v>3375</v>
      </c>
      <c r="E206" s="706" t="s">
        <v>3376</v>
      </c>
      <c r="F206" s="705" t="s">
        <v>2764</v>
      </c>
      <c r="G206" s="719">
        <v>1</v>
      </c>
      <c r="H206" s="708" t="s">
        <v>2741</v>
      </c>
      <c r="I206" s="706" t="s">
        <v>3034</v>
      </c>
      <c r="J206" s="688">
        <v>1</v>
      </c>
      <c r="K206" s="723"/>
      <c r="L206" s="688">
        <v>1</v>
      </c>
      <c r="M206" s="720"/>
      <c r="N206" s="688">
        <v>1</v>
      </c>
      <c r="O206" s="720"/>
      <c r="P206" s="688">
        <v>1</v>
      </c>
      <c r="Q206" s="720" t="s">
        <v>2744</v>
      </c>
    </row>
    <row r="207" spans="1:17" s="654" customFormat="1" ht="75">
      <c r="A207" s="701"/>
      <c r="B207" s="712" t="s">
        <v>3377</v>
      </c>
      <c r="C207" s="713" t="s">
        <v>3378</v>
      </c>
      <c r="D207" s="713" t="s">
        <v>3379</v>
      </c>
      <c r="E207" s="713" t="s">
        <v>3380</v>
      </c>
      <c r="F207" s="712" t="s">
        <v>2821</v>
      </c>
      <c r="G207" s="715">
        <v>1</v>
      </c>
      <c r="H207" s="716" t="s">
        <v>2741</v>
      </c>
      <c r="I207" s="713" t="s">
        <v>2827</v>
      </c>
      <c r="J207" s="692">
        <v>0.5</v>
      </c>
      <c r="K207" s="712"/>
      <c r="L207" s="715">
        <v>0.5</v>
      </c>
      <c r="M207" s="721"/>
      <c r="N207" s="715">
        <v>1</v>
      </c>
      <c r="O207" s="713" t="s">
        <v>3381</v>
      </c>
      <c r="P207" s="715">
        <v>1</v>
      </c>
      <c r="Q207" s="713" t="s">
        <v>3381</v>
      </c>
    </row>
    <row r="208" spans="1:17" s="654" customFormat="1" ht="120">
      <c r="A208" s="701"/>
      <c r="B208" s="705" t="s">
        <v>3382</v>
      </c>
      <c r="C208" s="706" t="s">
        <v>3383</v>
      </c>
      <c r="D208" s="706" t="s">
        <v>3384</v>
      </c>
      <c r="E208" s="706" t="s">
        <v>3385</v>
      </c>
      <c r="F208" s="705" t="s">
        <v>2950</v>
      </c>
      <c r="G208" s="719">
        <v>1</v>
      </c>
      <c r="H208" s="708" t="s">
        <v>2741</v>
      </c>
      <c r="I208" s="706" t="s">
        <v>2822</v>
      </c>
      <c r="J208" s="688">
        <v>1</v>
      </c>
      <c r="K208" s="723"/>
      <c r="L208" s="688">
        <v>1</v>
      </c>
      <c r="M208" s="720"/>
      <c r="N208" s="688">
        <v>1</v>
      </c>
      <c r="O208" s="706"/>
      <c r="P208" s="688">
        <v>1</v>
      </c>
      <c r="Q208" s="720" t="s">
        <v>2744</v>
      </c>
    </row>
    <row r="209" spans="1:17" s="654" customFormat="1" ht="75">
      <c r="A209" s="701"/>
      <c r="B209" s="705" t="s">
        <v>3386</v>
      </c>
      <c r="C209" s="706" t="s">
        <v>3387</v>
      </c>
      <c r="D209" s="706" t="s">
        <v>3388</v>
      </c>
      <c r="E209" s="706" t="s">
        <v>3389</v>
      </c>
      <c r="F209" s="705" t="s">
        <v>2950</v>
      </c>
      <c r="G209" s="719">
        <v>1</v>
      </c>
      <c r="H209" s="708" t="s">
        <v>2741</v>
      </c>
      <c r="I209" s="706" t="s">
        <v>2822</v>
      </c>
      <c r="J209" s="688">
        <v>1</v>
      </c>
      <c r="K209" s="723"/>
      <c r="L209" s="688">
        <v>1</v>
      </c>
      <c r="M209" s="720"/>
      <c r="N209" s="688">
        <v>1</v>
      </c>
      <c r="O209" s="706"/>
      <c r="P209" s="688">
        <v>1</v>
      </c>
      <c r="Q209" s="720" t="s">
        <v>2744</v>
      </c>
    </row>
    <row r="210" spans="1:17" s="654" customFormat="1" ht="135">
      <c r="A210" s="701"/>
      <c r="B210" s="705" t="s">
        <v>3390</v>
      </c>
      <c r="C210" s="706" t="s">
        <v>3391</v>
      </c>
      <c r="D210" s="706" t="s">
        <v>3392</v>
      </c>
      <c r="E210" s="706" t="s">
        <v>3393</v>
      </c>
      <c r="F210" s="705" t="s">
        <v>2950</v>
      </c>
      <c r="G210" s="719">
        <v>1</v>
      </c>
      <c r="H210" s="708" t="s">
        <v>2741</v>
      </c>
      <c r="I210" s="706" t="s">
        <v>2822</v>
      </c>
      <c r="J210" s="688">
        <v>1</v>
      </c>
      <c r="K210" s="723"/>
      <c r="L210" s="688">
        <v>1</v>
      </c>
      <c r="M210" s="720"/>
      <c r="N210" s="688">
        <v>1</v>
      </c>
      <c r="O210" s="710" t="s">
        <v>3394</v>
      </c>
      <c r="P210" s="688">
        <v>1</v>
      </c>
      <c r="Q210" s="720" t="s">
        <v>2744</v>
      </c>
    </row>
    <row r="211" spans="1:17" s="654" customFormat="1" ht="135">
      <c r="A211" s="701"/>
      <c r="B211" s="712" t="s">
        <v>3395</v>
      </c>
      <c r="C211" s="713" t="s">
        <v>3396</v>
      </c>
      <c r="D211" s="713" t="s">
        <v>3397</v>
      </c>
      <c r="E211" s="714" t="s">
        <v>3398</v>
      </c>
      <c r="F211" s="712" t="s">
        <v>2740</v>
      </c>
      <c r="G211" s="715">
        <v>1</v>
      </c>
      <c r="H211" s="716" t="s">
        <v>2741</v>
      </c>
      <c r="I211" s="713" t="s">
        <v>2836</v>
      </c>
      <c r="J211" s="692">
        <v>1</v>
      </c>
      <c r="K211" s="712"/>
      <c r="L211" s="692">
        <v>1</v>
      </c>
      <c r="M211" s="721"/>
      <c r="N211" s="692">
        <v>1</v>
      </c>
      <c r="O211" s="721"/>
      <c r="P211" s="715">
        <v>1</v>
      </c>
      <c r="Q211" s="713" t="s">
        <v>3381</v>
      </c>
    </row>
    <row r="212" spans="1:17" s="654" customFormat="1" ht="90">
      <c r="A212" s="701"/>
      <c r="B212" s="705" t="s">
        <v>3399</v>
      </c>
      <c r="C212" s="718" t="s">
        <v>3400</v>
      </c>
      <c r="D212" s="718" t="s">
        <v>3401</v>
      </c>
      <c r="E212" s="718" t="s">
        <v>3402</v>
      </c>
      <c r="F212" s="705" t="s">
        <v>2764</v>
      </c>
      <c r="G212" s="719">
        <v>1</v>
      </c>
      <c r="H212" s="708" t="s">
        <v>2741</v>
      </c>
      <c r="I212" s="706" t="s">
        <v>2847</v>
      </c>
      <c r="J212" s="688">
        <v>1</v>
      </c>
      <c r="K212" s="723"/>
      <c r="L212" s="688">
        <v>0.2</v>
      </c>
      <c r="M212" s="720"/>
      <c r="N212" s="688">
        <v>1</v>
      </c>
      <c r="O212" s="720"/>
      <c r="P212" s="688">
        <v>1</v>
      </c>
      <c r="Q212" s="720" t="s">
        <v>2744</v>
      </c>
    </row>
    <row r="213" spans="1:17" s="654" customFormat="1" ht="120">
      <c r="A213" s="701"/>
      <c r="B213" s="705" t="s">
        <v>3403</v>
      </c>
      <c r="C213" s="706" t="s">
        <v>3404</v>
      </c>
      <c r="D213" s="706" t="s">
        <v>3405</v>
      </c>
      <c r="E213" s="706" t="s">
        <v>3406</v>
      </c>
      <c r="F213" s="705" t="s">
        <v>2764</v>
      </c>
      <c r="G213" s="719">
        <v>1</v>
      </c>
      <c r="H213" s="708" t="s">
        <v>2741</v>
      </c>
      <c r="I213" s="706" t="s">
        <v>2847</v>
      </c>
      <c r="J213" s="688">
        <v>0.21428571428571427</v>
      </c>
      <c r="K213" s="723"/>
      <c r="L213" s="688">
        <v>1</v>
      </c>
      <c r="M213" s="720"/>
      <c r="N213" s="688">
        <v>1</v>
      </c>
      <c r="O213" s="720"/>
      <c r="P213" s="688">
        <v>1</v>
      </c>
      <c r="Q213" s="720" t="s">
        <v>2744</v>
      </c>
    </row>
    <row r="214" spans="1:17" s="654" customFormat="1" ht="135">
      <c r="A214" s="701"/>
      <c r="B214" s="712" t="s">
        <v>3407</v>
      </c>
      <c r="C214" s="713" t="s">
        <v>3408</v>
      </c>
      <c r="D214" s="713" t="s">
        <v>3409</v>
      </c>
      <c r="E214" s="713" t="s">
        <v>3410</v>
      </c>
      <c r="F214" s="712" t="s">
        <v>2740</v>
      </c>
      <c r="G214" s="715">
        <v>1</v>
      </c>
      <c r="H214" s="716" t="s">
        <v>2741</v>
      </c>
      <c r="I214" s="713" t="s">
        <v>3039</v>
      </c>
      <c r="J214" s="692">
        <v>1</v>
      </c>
      <c r="K214" s="712"/>
      <c r="L214" s="692">
        <v>1</v>
      </c>
      <c r="M214" s="721"/>
      <c r="N214" s="692">
        <v>1</v>
      </c>
      <c r="O214" s="713" t="s">
        <v>3411</v>
      </c>
      <c r="P214" s="692">
        <v>1</v>
      </c>
      <c r="Q214" s="713" t="s">
        <v>2744</v>
      </c>
    </row>
    <row r="215" spans="1:17" s="654" customFormat="1" ht="150">
      <c r="A215" s="701"/>
      <c r="B215" s="705" t="s">
        <v>3412</v>
      </c>
      <c r="C215" s="706" t="s">
        <v>3413</v>
      </c>
      <c r="D215" s="706" t="s">
        <v>3414</v>
      </c>
      <c r="E215" s="706" t="s">
        <v>3415</v>
      </c>
      <c r="F215" s="705" t="s">
        <v>2950</v>
      </c>
      <c r="G215" s="719">
        <v>1</v>
      </c>
      <c r="H215" s="708" t="s">
        <v>2741</v>
      </c>
      <c r="I215" s="706" t="s">
        <v>3044</v>
      </c>
      <c r="J215" s="688">
        <v>1</v>
      </c>
      <c r="K215" s="723"/>
      <c r="L215" s="688">
        <v>1</v>
      </c>
      <c r="M215" s="720"/>
      <c r="N215" s="688">
        <v>1</v>
      </c>
      <c r="O215" s="710" t="s">
        <v>3416</v>
      </c>
      <c r="P215" s="688">
        <v>1</v>
      </c>
      <c r="Q215" s="710" t="s">
        <v>2744</v>
      </c>
    </row>
    <row r="216" spans="1:17" s="654" customFormat="1" ht="105">
      <c r="A216" s="701"/>
      <c r="B216" s="705" t="s">
        <v>3417</v>
      </c>
      <c r="C216" s="706" t="s">
        <v>3418</v>
      </c>
      <c r="D216" s="706" t="s">
        <v>3419</v>
      </c>
      <c r="E216" s="706" t="s">
        <v>3420</v>
      </c>
      <c r="F216" s="705" t="s">
        <v>2950</v>
      </c>
      <c r="G216" s="719">
        <v>1</v>
      </c>
      <c r="H216" s="708" t="s">
        <v>2741</v>
      </c>
      <c r="I216" s="706" t="s">
        <v>3044</v>
      </c>
      <c r="J216" s="688">
        <v>1</v>
      </c>
      <c r="K216" s="723"/>
      <c r="L216" s="688">
        <v>1</v>
      </c>
      <c r="M216" s="720"/>
      <c r="N216" s="688">
        <v>1</v>
      </c>
      <c r="O216" s="710" t="s">
        <v>3416</v>
      </c>
      <c r="P216" s="688">
        <v>1</v>
      </c>
      <c r="Q216" s="710" t="s">
        <v>2744</v>
      </c>
    </row>
    <row r="217" spans="1:17" s="654" customFormat="1" ht="75">
      <c r="A217" s="701"/>
      <c r="B217" s="705" t="s">
        <v>3421</v>
      </c>
      <c r="C217" s="706" t="s">
        <v>3422</v>
      </c>
      <c r="D217" s="706" t="s">
        <v>3423</v>
      </c>
      <c r="E217" s="706" t="s">
        <v>3424</v>
      </c>
      <c r="F217" s="705" t="s">
        <v>2950</v>
      </c>
      <c r="G217" s="719">
        <v>1</v>
      </c>
      <c r="H217" s="708" t="s">
        <v>2741</v>
      </c>
      <c r="I217" s="706" t="s">
        <v>3044</v>
      </c>
      <c r="J217" s="688">
        <v>1</v>
      </c>
      <c r="K217" s="723"/>
      <c r="L217" s="688">
        <v>1</v>
      </c>
      <c r="M217" s="720"/>
      <c r="N217" s="688">
        <v>1</v>
      </c>
      <c r="O217" s="710" t="s">
        <v>3425</v>
      </c>
      <c r="P217" s="688">
        <v>1</v>
      </c>
      <c r="Q217" s="710" t="s">
        <v>2744</v>
      </c>
    </row>
    <row r="218" spans="1:17" s="654" customFormat="1" ht="105">
      <c r="A218" s="701"/>
      <c r="B218" s="705" t="s">
        <v>3426</v>
      </c>
      <c r="C218" s="706" t="s">
        <v>3427</v>
      </c>
      <c r="D218" s="706" t="s">
        <v>3428</v>
      </c>
      <c r="E218" s="706" t="s">
        <v>3429</v>
      </c>
      <c r="F218" s="705" t="s">
        <v>2950</v>
      </c>
      <c r="G218" s="719">
        <v>1</v>
      </c>
      <c r="H218" s="708" t="s">
        <v>2741</v>
      </c>
      <c r="I218" s="706" t="s">
        <v>3430</v>
      </c>
      <c r="J218" s="688">
        <v>1</v>
      </c>
      <c r="K218" s="723"/>
      <c r="L218" s="688">
        <v>1</v>
      </c>
      <c r="M218" s="720"/>
      <c r="N218" s="688">
        <v>1</v>
      </c>
      <c r="O218" s="710" t="s">
        <v>3431</v>
      </c>
      <c r="P218" s="688">
        <v>1</v>
      </c>
      <c r="Q218" s="710" t="s">
        <v>2744</v>
      </c>
    </row>
    <row r="219" spans="1:17" s="654" customFormat="1" ht="98.45" customHeight="1">
      <c r="A219" s="701"/>
      <c r="B219" s="712" t="s">
        <v>3432</v>
      </c>
      <c r="C219" s="713" t="s">
        <v>3433</v>
      </c>
      <c r="D219" s="713" t="s">
        <v>3434</v>
      </c>
      <c r="E219" s="714" t="s">
        <v>3435</v>
      </c>
      <c r="F219" s="712" t="s">
        <v>2740</v>
      </c>
      <c r="G219" s="715"/>
      <c r="H219" s="716" t="s">
        <v>2741</v>
      </c>
      <c r="I219" s="713" t="s">
        <v>3436</v>
      </c>
      <c r="J219" s="692">
        <v>0</v>
      </c>
      <c r="K219" s="717" t="s">
        <v>3437</v>
      </c>
      <c r="L219" s="692">
        <v>0</v>
      </c>
      <c r="M219" s="721"/>
      <c r="N219" s="692">
        <v>0</v>
      </c>
      <c r="O219" s="717" t="s">
        <v>3438</v>
      </c>
      <c r="P219" s="692">
        <v>1</v>
      </c>
      <c r="Q219" s="717" t="s">
        <v>2744</v>
      </c>
    </row>
    <row r="220" spans="1:17" s="654" customFormat="1" ht="90">
      <c r="A220" s="701"/>
      <c r="B220" s="705" t="s">
        <v>3439</v>
      </c>
      <c r="C220" s="718" t="s">
        <v>3440</v>
      </c>
      <c r="D220" s="718" t="s">
        <v>3441</v>
      </c>
      <c r="E220" s="718" t="s">
        <v>3442</v>
      </c>
      <c r="F220" s="705" t="s">
        <v>2764</v>
      </c>
      <c r="G220" s="719">
        <v>1</v>
      </c>
      <c r="H220" s="708" t="s">
        <v>2741</v>
      </c>
      <c r="I220" s="706" t="s">
        <v>3443</v>
      </c>
      <c r="J220" s="688">
        <v>0</v>
      </c>
      <c r="K220" s="709" t="s">
        <v>3371</v>
      </c>
      <c r="L220" s="688">
        <v>0</v>
      </c>
      <c r="M220" s="720"/>
      <c r="N220" s="688">
        <v>0</v>
      </c>
      <c r="O220" s="709" t="s">
        <v>3371</v>
      </c>
      <c r="P220" s="688">
        <v>1</v>
      </c>
      <c r="Q220" s="710" t="s">
        <v>2744</v>
      </c>
    </row>
    <row r="221" spans="1:17" s="654" customFormat="1" ht="75">
      <c r="A221" s="701"/>
      <c r="B221" s="705" t="s">
        <v>3444</v>
      </c>
      <c r="C221" s="706" t="s">
        <v>3445</v>
      </c>
      <c r="D221" s="706" t="s">
        <v>3446</v>
      </c>
      <c r="E221" s="706" t="s">
        <v>3447</v>
      </c>
      <c r="F221" s="705" t="s">
        <v>2764</v>
      </c>
      <c r="G221" s="719">
        <v>1</v>
      </c>
      <c r="H221" s="708" t="s">
        <v>2741</v>
      </c>
      <c r="I221" s="706" t="s">
        <v>3443</v>
      </c>
      <c r="J221" s="688">
        <v>0</v>
      </c>
      <c r="K221" s="709" t="s">
        <v>3371</v>
      </c>
      <c r="L221" s="688">
        <v>0</v>
      </c>
      <c r="M221" s="720"/>
      <c r="N221" s="688">
        <v>0</v>
      </c>
      <c r="O221" s="709" t="s">
        <v>3371</v>
      </c>
      <c r="P221" s="688">
        <v>1</v>
      </c>
      <c r="Q221" s="710" t="s">
        <v>2744</v>
      </c>
    </row>
    <row r="222" spans="1:17" s="654" customFormat="1" ht="135">
      <c r="A222" s="701"/>
      <c r="B222" s="705" t="s">
        <v>3448</v>
      </c>
      <c r="C222" s="706" t="s">
        <v>3449</v>
      </c>
      <c r="D222" s="706" t="s">
        <v>3450</v>
      </c>
      <c r="E222" s="706" t="s">
        <v>3451</v>
      </c>
      <c r="F222" s="705" t="s">
        <v>2764</v>
      </c>
      <c r="G222" s="719">
        <v>1</v>
      </c>
      <c r="H222" s="708" t="s">
        <v>2741</v>
      </c>
      <c r="I222" s="706" t="s">
        <v>3443</v>
      </c>
      <c r="J222" s="688">
        <v>0</v>
      </c>
      <c r="K222" s="709" t="s">
        <v>3371</v>
      </c>
      <c r="L222" s="688">
        <v>0</v>
      </c>
      <c r="M222" s="720"/>
      <c r="N222" s="688">
        <v>0</v>
      </c>
      <c r="O222" s="709" t="s">
        <v>3371</v>
      </c>
      <c r="P222" s="688">
        <v>1</v>
      </c>
      <c r="Q222" s="710" t="s">
        <v>2744</v>
      </c>
    </row>
    <row r="223" spans="1:17" s="654" customFormat="1" ht="87.6" customHeight="1">
      <c r="A223" s="701"/>
      <c r="B223" s="712" t="s">
        <v>3452</v>
      </c>
      <c r="C223" s="713" t="s">
        <v>3453</v>
      </c>
      <c r="D223" s="713" t="s">
        <v>3454</v>
      </c>
      <c r="E223" s="713" t="s">
        <v>3455</v>
      </c>
      <c r="F223" s="712" t="s">
        <v>2740</v>
      </c>
      <c r="G223" s="715">
        <v>1</v>
      </c>
      <c r="H223" s="716" t="s">
        <v>2741</v>
      </c>
      <c r="I223" s="713" t="s">
        <v>3456</v>
      </c>
      <c r="J223" s="692">
        <v>1</v>
      </c>
      <c r="K223" s="712"/>
      <c r="L223" s="692">
        <v>1</v>
      </c>
      <c r="M223" s="721"/>
      <c r="N223" s="692">
        <v>1</v>
      </c>
      <c r="O223" s="721"/>
      <c r="P223" s="692">
        <v>1</v>
      </c>
      <c r="Q223" s="721" t="s">
        <v>2744</v>
      </c>
    </row>
    <row r="224" spans="1:17" s="654" customFormat="1" ht="60">
      <c r="A224" s="701"/>
      <c r="B224" s="705" t="s">
        <v>3457</v>
      </c>
      <c r="C224" s="706" t="s">
        <v>3458</v>
      </c>
      <c r="D224" s="706" t="s">
        <v>3459</v>
      </c>
      <c r="E224" s="706" t="s">
        <v>3460</v>
      </c>
      <c r="F224" s="705" t="s">
        <v>2764</v>
      </c>
      <c r="G224" s="719">
        <v>1</v>
      </c>
      <c r="H224" s="708" t="s">
        <v>2741</v>
      </c>
      <c r="I224" s="706" t="s">
        <v>3461</v>
      </c>
      <c r="J224" s="688">
        <v>1</v>
      </c>
      <c r="K224" s="723"/>
      <c r="L224" s="688">
        <v>1</v>
      </c>
      <c r="M224" s="720"/>
      <c r="N224" s="688">
        <v>1</v>
      </c>
      <c r="O224" s="720"/>
      <c r="P224" s="688">
        <v>1</v>
      </c>
      <c r="Q224" s="720" t="s">
        <v>2744</v>
      </c>
    </row>
    <row r="225" spans="1:17" s="654" customFormat="1" ht="75">
      <c r="A225" s="701"/>
      <c r="B225" s="705" t="s">
        <v>3462</v>
      </c>
      <c r="C225" s="706" t="s">
        <v>3463</v>
      </c>
      <c r="D225" s="706" t="s">
        <v>3464</v>
      </c>
      <c r="E225" s="706" t="s">
        <v>3465</v>
      </c>
      <c r="F225" s="705" t="s">
        <v>2764</v>
      </c>
      <c r="G225" s="719">
        <v>1</v>
      </c>
      <c r="H225" s="708" t="s">
        <v>2741</v>
      </c>
      <c r="I225" s="706" t="s">
        <v>3461</v>
      </c>
      <c r="J225" s="688">
        <v>1</v>
      </c>
      <c r="K225" s="723"/>
      <c r="L225" s="688">
        <v>1</v>
      </c>
      <c r="M225" s="720"/>
      <c r="N225" s="688">
        <v>0</v>
      </c>
      <c r="O225" s="720"/>
      <c r="P225" s="688">
        <v>1</v>
      </c>
      <c r="Q225" s="720" t="s">
        <v>2744</v>
      </c>
    </row>
    <row r="226" spans="1:17" s="654" customFormat="1" ht="150">
      <c r="A226" s="701"/>
      <c r="B226" s="712" t="s">
        <v>3466</v>
      </c>
      <c r="C226" s="713" t="s">
        <v>3467</v>
      </c>
      <c r="D226" s="713" t="s">
        <v>3468</v>
      </c>
      <c r="E226" s="714" t="s">
        <v>3469</v>
      </c>
      <c r="F226" s="712" t="s">
        <v>2740</v>
      </c>
      <c r="G226" s="715">
        <v>1</v>
      </c>
      <c r="H226" s="716" t="s">
        <v>2741</v>
      </c>
      <c r="I226" s="713" t="s">
        <v>3470</v>
      </c>
      <c r="J226" s="692">
        <v>0</v>
      </c>
      <c r="K226" s="712"/>
      <c r="L226" s="692">
        <v>1</v>
      </c>
      <c r="M226" s="721"/>
      <c r="N226" s="692">
        <v>1</v>
      </c>
      <c r="O226" s="721"/>
      <c r="P226" s="692">
        <v>1</v>
      </c>
      <c r="Q226" s="721" t="s">
        <v>2744</v>
      </c>
    </row>
    <row r="227" spans="1:17" s="654" customFormat="1" ht="195">
      <c r="A227" s="701"/>
      <c r="B227" s="705" t="s">
        <v>3471</v>
      </c>
      <c r="C227" s="718" t="s">
        <v>3472</v>
      </c>
      <c r="D227" s="718" t="s">
        <v>3473</v>
      </c>
      <c r="E227" s="718" t="s">
        <v>3474</v>
      </c>
      <c r="F227" s="705" t="s">
        <v>2764</v>
      </c>
      <c r="G227" s="719">
        <v>1</v>
      </c>
      <c r="H227" s="708" t="s">
        <v>2741</v>
      </c>
      <c r="I227" s="706" t="s">
        <v>2898</v>
      </c>
      <c r="J227" s="688">
        <v>0.33333333333333331</v>
      </c>
      <c r="K227" s="709" t="s">
        <v>3475</v>
      </c>
      <c r="L227" s="688">
        <v>1</v>
      </c>
      <c r="M227" s="720"/>
      <c r="N227" s="688">
        <v>0.33</v>
      </c>
      <c r="O227" s="720"/>
      <c r="P227" s="688">
        <v>1</v>
      </c>
      <c r="Q227" s="720" t="s">
        <v>2744</v>
      </c>
    </row>
    <row r="228" spans="1:17" s="654" customFormat="1" ht="135">
      <c r="A228" s="701"/>
      <c r="B228" s="705" t="s">
        <v>3476</v>
      </c>
      <c r="C228" s="706" t="s">
        <v>3477</v>
      </c>
      <c r="D228" s="706" t="s">
        <v>3478</v>
      </c>
      <c r="E228" s="706" t="s">
        <v>3479</v>
      </c>
      <c r="F228" s="705" t="s">
        <v>2764</v>
      </c>
      <c r="G228" s="719">
        <v>1</v>
      </c>
      <c r="H228" s="708" t="s">
        <v>2741</v>
      </c>
      <c r="I228" s="706" t="s">
        <v>2898</v>
      </c>
      <c r="J228" s="688">
        <v>0.42857142857142855</v>
      </c>
      <c r="K228" s="723"/>
      <c r="L228" s="688">
        <v>1</v>
      </c>
      <c r="M228" s="720"/>
      <c r="N228" s="688">
        <v>0.43</v>
      </c>
      <c r="O228" s="720"/>
      <c r="P228" s="688">
        <v>1</v>
      </c>
      <c r="Q228" s="720" t="s">
        <v>2744</v>
      </c>
    </row>
    <row r="229" spans="1:17" s="654" customFormat="1" ht="135">
      <c r="A229" s="701"/>
      <c r="B229" s="705" t="s">
        <v>3480</v>
      </c>
      <c r="C229" s="706" t="s">
        <v>3481</v>
      </c>
      <c r="D229" s="706" t="s">
        <v>3482</v>
      </c>
      <c r="E229" s="706" t="s">
        <v>3483</v>
      </c>
      <c r="F229" s="705" t="s">
        <v>2764</v>
      </c>
      <c r="G229" s="719">
        <v>1</v>
      </c>
      <c r="H229" s="708" t="s">
        <v>2741</v>
      </c>
      <c r="I229" s="706" t="s">
        <v>2898</v>
      </c>
      <c r="J229" s="688">
        <v>0</v>
      </c>
      <c r="K229" s="709" t="s">
        <v>3484</v>
      </c>
      <c r="L229" s="688">
        <v>1</v>
      </c>
      <c r="M229" s="720"/>
      <c r="N229" s="688">
        <v>1</v>
      </c>
      <c r="O229" s="710" t="s">
        <v>3485</v>
      </c>
      <c r="P229" s="688">
        <v>1</v>
      </c>
      <c r="Q229" s="720" t="s">
        <v>2744</v>
      </c>
    </row>
    <row r="230" spans="1:17" s="654" customFormat="1" ht="90">
      <c r="A230" s="701"/>
      <c r="B230" s="705" t="s">
        <v>3486</v>
      </c>
      <c r="C230" s="706" t="s">
        <v>3487</v>
      </c>
      <c r="D230" s="706" t="s">
        <v>3488</v>
      </c>
      <c r="E230" s="706" t="s">
        <v>3489</v>
      </c>
      <c r="F230" s="705" t="s">
        <v>2764</v>
      </c>
      <c r="G230" s="719">
        <v>1</v>
      </c>
      <c r="H230" s="708" t="s">
        <v>2741</v>
      </c>
      <c r="I230" s="706" t="s">
        <v>2898</v>
      </c>
      <c r="J230" s="688">
        <v>0.25</v>
      </c>
      <c r="K230" s="709" t="s">
        <v>3490</v>
      </c>
      <c r="L230" s="688">
        <v>1</v>
      </c>
      <c r="M230" s="720"/>
      <c r="N230" s="688">
        <v>0.25</v>
      </c>
      <c r="O230" s="720"/>
      <c r="P230" s="688">
        <v>1</v>
      </c>
      <c r="Q230" s="720" t="s">
        <v>2744</v>
      </c>
    </row>
    <row r="231" spans="1:17" s="654" customFormat="1">
      <c r="F231" s="655"/>
      <c r="G231" s="655"/>
    </row>
    <row r="232" spans="1:17" s="654" customFormat="1">
      <c r="F232" s="655"/>
      <c r="G232" s="655"/>
    </row>
    <row r="233" spans="1:17" s="654" customFormat="1">
      <c r="F233" s="655"/>
      <c r="G233" s="655"/>
    </row>
    <row r="234" spans="1:17" s="654" customFormat="1">
      <c r="F234" s="655"/>
      <c r="G234" s="655"/>
    </row>
    <row r="235" spans="1:17" s="654" customFormat="1">
      <c r="F235" s="655"/>
      <c r="G235" s="655"/>
    </row>
    <row r="236" spans="1:17" s="654" customFormat="1">
      <c r="F236" s="655"/>
      <c r="G236" s="655"/>
    </row>
    <row r="237" spans="1:17" s="654" customFormat="1">
      <c r="F237" s="655"/>
      <c r="G237" s="655"/>
    </row>
    <row r="238" spans="1:17" s="654" customFormat="1">
      <c r="F238" s="655"/>
      <c r="G238" s="655"/>
    </row>
    <row r="239" spans="1:17" s="654" customFormat="1">
      <c r="F239" s="655"/>
      <c r="G239" s="655"/>
    </row>
    <row r="240" spans="1:17" s="654" customFormat="1">
      <c r="F240" s="655"/>
      <c r="G240" s="655"/>
    </row>
    <row r="241" spans="6:7" s="654" customFormat="1">
      <c r="F241" s="655"/>
      <c r="G241" s="655"/>
    </row>
    <row r="242" spans="6:7" s="654" customFormat="1">
      <c r="F242" s="655"/>
      <c r="G242" s="655"/>
    </row>
    <row r="243" spans="6:7" s="654" customFormat="1">
      <c r="F243" s="655"/>
      <c r="G243" s="655"/>
    </row>
    <row r="244" spans="6:7" s="654" customFormat="1">
      <c r="F244" s="655"/>
      <c r="G244" s="655"/>
    </row>
    <row r="245" spans="6:7" s="654" customFormat="1">
      <c r="F245" s="655"/>
      <c r="G245" s="655"/>
    </row>
    <row r="246" spans="6:7" s="654" customFormat="1">
      <c r="F246" s="655"/>
      <c r="G246" s="655"/>
    </row>
    <row r="247" spans="6:7" s="654" customFormat="1">
      <c r="F247" s="655"/>
      <c r="G247" s="655"/>
    </row>
    <row r="248" spans="6:7" s="654" customFormat="1">
      <c r="F248" s="655"/>
      <c r="G248" s="655"/>
    </row>
    <row r="249" spans="6:7" s="654" customFormat="1">
      <c r="F249" s="655"/>
      <c r="G249" s="655"/>
    </row>
    <row r="250" spans="6:7" s="654" customFormat="1">
      <c r="F250" s="655"/>
      <c r="G250" s="655"/>
    </row>
    <row r="251" spans="6:7" s="654" customFormat="1">
      <c r="F251" s="655"/>
      <c r="G251" s="655"/>
    </row>
    <row r="252" spans="6:7" s="654" customFormat="1">
      <c r="F252" s="655"/>
      <c r="G252" s="655"/>
    </row>
    <row r="253" spans="6:7" s="654" customFormat="1">
      <c r="F253" s="655"/>
      <c r="G253" s="655"/>
    </row>
    <row r="254" spans="6:7" s="654" customFormat="1">
      <c r="F254" s="655"/>
      <c r="G254" s="655"/>
    </row>
    <row r="255" spans="6:7" s="654" customFormat="1">
      <c r="F255" s="655"/>
      <c r="G255" s="655"/>
    </row>
    <row r="256" spans="6:7" s="654" customFormat="1">
      <c r="F256" s="655"/>
      <c r="G256" s="655"/>
    </row>
    <row r="257" spans="6:7" s="654" customFormat="1">
      <c r="F257" s="655"/>
      <c r="G257" s="655"/>
    </row>
    <row r="258" spans="6:7" s="654" customFormat="1">
      <c r="F258" s="655"/>
      <c r="G258" s="655"/>
    </row>
    <row r="259" spans="6:7" s="654" customFormat="1">
      <c r="F259" s="655"/>
      <c r="G259" s="655"/>
    </row>
    <row r="260" spans="6:7" s="654" customFormat="1">
      <c r="F260" s="655"/>
      <c r="G260" s="655"/>
    </row>
    <row r="261" spans="6:7" s="654" customFormat="1">
      <c r="F261" s="655"/>
      <c r="G261" s="655"/>
    </row>
    <row r="262" spans="6:7" s="654" customFormat="1">
      <c r="F262" s="655"/>
      <c r="G262" s="655"/>
    </row>
    <row r="263" spans="6:7" s="654" customFormat="1">
      <c r="F263" s="655"/>
      <c r="G263" s="655"/>
    </row>
    <row r="264" spans="6:7" s="654" customFormat="1">
      <c r="F264" s="655"/>
      <c r="G264" s="655"/>
    </row>
    <row r="265" spans="6:7" s="654" customFormat="1">
      <c r="F265" s="655"/>
      <c r="G265" s="655"/>
    </row>
    <row r="266" spans="6:7" s="654" customFormat="1">
      <c r="F266" s="655"/>
      <c r="G266" s="655"/>
    </row>
    <row r="267" spans="6:7" s="654" customFormat="1">
      <c r="F267" s="655"/>
      <c r="G267" s="655"/>
    </row>
    <row r="268" spans="6:7" s="654" customFormat="1">
      <c r="F268" s="655"/>
      <c r="G268" s="655"/>
    </row>
    <row r="269" spans="6:7" s="654" customFormat="1">
      <c r="F269" s="655"/>
      <c r="G269" s="655"/>
    </row>
    <row r="270" spans="6:7" s="654" customFormat="1">
      <c r="F270" s="655"/>
      <c r="G270" s="655"/>
    </row>
    <row r="271" spans="6:7" s="654" customFormat="1">
      <c r="F271" s="655"/>
      <c r="G271" s="655"/>
    </row>
    <row r="272" spans="6:7" s="654" customFormat="1">
      <c r="F272" s="655"/>
      <c r="G272" s="655"/>
    </row>
    <row r="273" spans="6:7" s="654" customFormat="1">
      <c r="F273" s="655"/>
      <c r="G273" s="655"/>
    </row>
    <row r="274" spans="6:7" s="654" customFormat="1">
      <c r="F274" s="655"/>
      <c r="G274" s="655"/>
    </row>
    <row r="275" spans="6:7" s="654" customFormat="1">
      <c r="F275" s="655"/>
      <c r="G275" s="655"/>
    </row>
    <row r="276" spans="6:7" s="654" customFormat="1">
      <c r="F276" s="655"/>
      <c r="G276" s="655"/>
    </row>
    <row r="277" spans="6:7" s="654" customFormat="1">
      <c r="F277" s="655"/>
      <c r="G277" s="655"/>
    </row>
    <row r="278" spans="6:7" s="654" customFormat="1">
      <c r="F278" s="655"/>
      <c r="G278" s="655"/>
    </row>
    <row r="279" spans="6:7" s="654" customFormat="1">
      <c r="F279" s="655"/>
      <c r="G279" s="655"/>
    </row>
    <row r="280" spans="6:7" s="654" customFormat="1">
      <c r="F280" s="655"/>
      <c r="G280" s="655"/>
    </row>
    <row r="281" spans="6:7" s="654" customFormat="1">
      <c r="F281" s="655"/>
      <c r="G281" s="655"/>
    </row>
    <row r="282" spans="6:7" s="654" customFormat="1">
      <c r="F282" s="655"/>
      <c r="G282" s="655"/>
    </row>
    <row r="283" spans="6:7" s="654" customFormat="1">
      <c r="F283" s="655"/>
      <c r="G283" s="655"/>
    </row>
    <row r="284" spans="6:7" s="654" customFormat="1">
      <c r="F284" s="655"/>
      <c r="G284" s="655"/>
    </row>
    <row r="285" spans="6:7" s="654" customFormat="1">
      <c r="F285" s="655"/>
      <c r="G285" s="655"/>
    </row>
    <row r="286" spans="6:7" s="654" customFormat="1">
      <c r="F286" s="655"/>
      <c r="G286" s="655"/>
    </row>
    <row r="287" spans="6:7" s="654" customFormat="1">
      <c r="F287" s="655"/>
      <c r="G287" s="655"/>
    </row>
    <row r="288" spans="6:7" s="654" customFormat="1">
      <c r="F288" s="655"/>
      <c r="G288" s="655"/>
    </row>
    <row r="289" spans="6:7" s="654" customFormat="1">
      <c r="F289" s="655"/>
      <c r="G289" s="655"/>
    </row>
    <row r="290" spans="6:7" s="654" customFormat="1">
      <c r="F290" s="655"/>
      <c r="G290" s="655"/>
    </row>
    <row r="291" spans="6:7" s="654" customFormat="1">
      <c r="F291" s="655"/>
      <c r="G291" s="655"/>
    </row>
    <row r="292" spans="6:7" s="654" customFormat="1">
      <c r="F292" s="655"/>
      <c r="G292" s="655"/>
    </row>
    <row r="293" spans="6:7" s="654" customFormat="1">
      <c r="F293" s="655"/>
      <c r="G293" s="655"/>
    </row>
    <row r="294" spans="6:7" s="654" customFormat="1">
      <c r="F294" s="655"/>
      <c r="G294" s="655"/>
    </row>
    <row r="295" spans="6:7" s="654" customFormat="1">
      <c r="F295" s="655"/>
      <c r="G295" s="655"/>
    </row>
    <row r="296" spans="6:7" s="654" customFormat="1">
      <c r="F296" s="655"/>
      <c r="G296" s="655"/>
    </row>
    <row r="297" spans="6:7" s="654" customFormat="1">
      <c r="F297" s="655"/>
      <c r="G297" s="655"/>
    </row>
    <row r="298" spans="6:7" s="654" customFormat="1">
      <c r="F298" s="655"/>
      <c r="G298" s="655"/>
    </row>
    <row r="299" spans="6:7" s="654" customFormat="1">
      <c r="F299" s="655"/>
      <c r="G299" s="655"/>
    </row>
    <row r="300" spans="6:7" s="654" customFormat="1">
      <c r="F300" s="655"/>
      <c r="G300" s="655"/>
    </row>
    <row r="301" spans="6:7" s="654" customFormat="1">
      <c r="F301" s="655"/>
      <c r="G301" s="655"/>
    </row>
    <row r="302" spans="6:7" s="654" customFormat="1">
      <c r="F302" s="655"/>
      <c r="G302" s="655"/>
    </row>
    <row r="303" spans="6:7" s="654" customFormat="1">
      <c r="F303" s="655"/>
      <c r="G303" s="655"/>
    </row>
    <row r="304" spans="6:7" s="654" customFormat="1">
      <c r="F304" s="655"/>
      <c r="G304" s="655"/>
    </row>
    <row r="305" spans="6:7" s="654" customFormat="1">
      <c r="F305" s="655"/>
      <c r="G305" s="655"/>
    </row>
    <row r="306" spans="6:7" s="654" customFormat="1">
      <c r="F306" s="655"/>
      <c r="G306" s="655"/>
    </row>
    <row r="307" spans="6:7" s="654" customFormat="1">
      <c r="F307" s="655"/>
      <c r="G307" s="655"/>
    </row>
    <row r="308" spans="6:7" s="654" customFormat="1">
      <c r="F308" s="655"/>
      <c r="G308" s="655"/>
    </row>
    <row r="309" spans="6:7" s="654" customFormat="1">
      <c r="F309" s="655"/>
      <c r="G309" s="655"/>
    </row>
    <row r="310" spans="6:7" s="654" customFormat="1">
      <c r="F310" s="655"/>
      <c r="G310" s="655"/>
    </row>
    <row r="311" spans="6:7" s="654" customFormat="1">
      <c r="F311" s="655"/>
      <c r="G311" s="655"/>
    </row>
    <row r="312" spans="6:7" s="654" customFormat="1">
      <c r="F312" s="655"/>
      <c r="G312" s="655"/>
    </row>
    <row r="313" spans="6:7" s="654" customFormat="1">
      <c r="F313" s="655"/>
      <c r="G313" s="655"/>
    </row>
    <row r="314" spans="6:7" s="654" customFormat="1">
      <c r="F314" s="655"/>
      <c r="G314" s="655"/>
    </row>
    <row r="315" spans="6:7" s="654" customFormat="1">
      <c r="F315" s="655"/>
      <c r="G315" s="655"/>
    </row>
    <row r="316" spans="6:7" s="654" customFormat="1">
      <c r="F316" s="655"/>
      <c r="G316" s="655"/>
    </row>
    <row r="317" spans="6:7" s="654" customFormat="1">
      <c r="F317" s="655"/>
      <c r="G317" s="655"/>
    </row>
    <row r="318" spans="6:7" s="654" customFormat="1">
      <c r="F318" s="655"/>
      <c r="G318" s="655"/>
    </row>
    <row r="319" spans="6:7" s="654" customFormat="1">
      <c r="F319" s="655"/>
      <c r="G319" s="655"/>
    </row>
    <row r="320" spans="6:7" s="654" customFormat="1">
      <c r="F320" s="655"/>
      <c r="G320" s="655"/>
    </row>
    <row r="321" spans="6:7" s="654" customFormat="1">
      <c r="F321" s="655"/>
      <c r="G321" s="655"/>
    </row>
    <row r="322" spans="6:7" s="654" customFormat="1">
      <c r="F322" s="655"/>
      <c r="G322" s="655"/>
    </row>
    <row r="323" spans="6:7" s="654" customFormat="1">
      <c r="F323" s="655"/>
      <c r="G323" s="655"/>
    </row>
    <row r="324" spans="6:7" s="654" customFormat="1">
      <c r="F324" s="655"/>
      <c r="G324" s="655"/>
    </row>
    <row r="325" spans="6:7" s="654" customFormat="1">
      <c r="F325" s="655"/>
      <c r="G325" s="655"/>
    </row>
    <row r="326" spans="6:7" s="654" customFormat="1">
      <c r="F326" s="655"/>
      <c r="G326" s="655"/>
    </row>
    <row r="327" spans="6:7" s="654" customFormat="1">
      <c r="F327" s="655"/>
      <c r="G327" s="655"/>
    </row>
    <row r="328" spans="6:7" s="654" customFormat="1">
      <c r="F328" s="655"/>
      <c r="G328" s="655"/>
    </row>
    <row r="329" spans="6:7" s="654" customFormat="1">
      <c r="F329" s="655"/>
      <c r="G329" s="655"/>
    </row>
    <row r="330" spans="6:7" s="654" customFormat="1">
      <c r="F330" s="655"/>
      <c r="G330" s="655"/>
    </row>
    <row r="331" spans="6:7" s="654" customFormat="1">
      <c r="F331" s="655"/>
      <c r="G331" s="655"/>
    </row>
    <row r="332" spans="6:7" s="654" customFormat="1">
      <c r="F332" s="655"/>
      <c r="G332" s="655"/>
    </row>
    <row r="333" spans="6:7" s="654" customFormat="1">
      <c r="F333" s="655"/>
      <c r="G333" s="655"/>
    </row>
    <row r="334" spans="6:7" s="654" customFormat="1">
      <c r="F334" s="655"/>
      <c r="G334" s="655"/>
    </row>
    <row r="335" spans="6:7" s="654" customFormat="1">
      <c r="F335" s="655"/>
      <c r="G335" s="655"/>
    </row>
    <row r="336" spans="6:7" s="654" customFormat="1">
      <c r="F336" s="655"/>
      <c r="G336" s="655"/>
    </row>
    <row r="337" spans="6:7" s="654" customFormat="1">
      <c r="F337" s="655"/>
      <c r="G337" s="655"/>
    </row>
    <row r="338" spans="6:7" s="654" customFormat="1">
      <c r="F338" s="655"/>
      <c r="G338" s="655"/>
    </row>
    <row r="339" spans="6:7" s="654" customFormat="1">
      <c r="F339" s="655"/>
      <c r="G339" s="655"/>
    </row>
    <row r="340" spans="6:7" s="654" customFormat="1">
      <c r="F340" s="655"/>
      <c r="G340" s="655"/>
    </row>
    <row r="341" spans="6:7" s="654" customFormat="1">
      <c r="F341" s="655"/>
      <c r="G341" s="655"/>
    </row>
    <row r="342" spans="6:7" s="654" customFormat="1">
      <c r="F342" s="655"/>
      <c r="G342" s="655"/>
    </row>
    <row r="343" spans="6:7" s="654" customFormat="1">
      <c r="F343" s="655"/>
      <c r="G343" s="655"/>
    </row>
    <row r="344" spans="6:7" s="654" customFormat="1">
      <c r="F344" s="655"/>
      <c r="G344" s="655"/>
    </row>
    <row r="345" spans="6:7" s="654" customFormat="1">
      <c r="F345" s="655"/>
      <c r="G345" s="655"/>
    </row>
    <row r="346" spans="6:7" s="654" customFormat="1">
      <c r="F346" s="655"/>
      <c r="G346" s="655"/>
    </row>
    <row r="347" spans="6:7" s="654" customFormat="1">
      <c r="F347" s="655"/>
      <c r="G347" s="655"/>
    </row>
    <row r="348" spans="6:7" s="654" customFormat="1">
      <c r="F348" s="655"/>
      <c r="G348" s="655"/>
    </row>
    <row r="349" spans="6:7" s="654" customFormat="1">
      <c r="F349" s="655"/>
      <c r="G349" s="655"/>
    </row>
    <row r="350" spans="6:7" s="654" customFormat="1">
      <c r="F350" s="655"/>
      <c r="G350" s="655"/>
    </row>
    <row r="351" spans="6:7" s="654" customFormat="1">
      <c r="F351" s="655"/>
      <c r="G351" s="655"/>
    </row>
    <row r="352" spans="6:7" s="654" customFormat="1">
      <c r="F352" s="655"/>
      <c r="G352" s="655"/>
    </row>
    <row r="353" spans="6:7" s="654" customFormat="1">
      <c r="F353" s="655"/>
      <c r="G353" s="655"/>
    </row>
    <row r="354" spans="6:7" s="654" customFormat="1">
      <c r="F354" s="655"/>
      <c r="G354" s="655"/>
    </row>
    <row r="355" spans="6:7" s="654" customFormat="1">
      <c r="F355" s="655"/>
      <c r="G355" s="655"/>
    </row>
    <row r="356" spans="6:7" s="654" customFormat="1">
      <c r="F356" s="655"/>
      <c r="G356" s="655"/>
    </row>
    <row r="357" spans="6:7" s="654" customFormat="1">
      <c r="F357" s="655"/>
      <c r="G357" s="655"/>
    </row>
    <row r="358" spans="6:7" s="654" customFormat="1">
      <c r="F358" s="655"/>
      <c r="G358" s="655"/>
    </row>
    <row r="359" spans="6:7" s="654" customFormat="1">
      <c r="F359" s="655"/>
      <c r="G359" s="655"/>
    </row>
    <row r="360" spans="6:7" s="654" customFormat="1">
      <c r="F360" s="655"/>
      <c r="G360" s="655"/>
    </row>
    <row r="361" spans="6:7" s="654" customFormat="1">
      <c r="F361" s="655"/>
      <c r="G361" s="655"/>
    </row>
    <row r="362" spans="6:7" s="654" customFormat="1">
      <c r="F362" s="655"/>
      <c r="G362" s="655"/>
    </row>
    <row r="363" spans="6:7" s="654" customFormat="1">
      <c r="F363" s="655"/>
      <c r="G363" s="655"/>
    </row>
    <row r="364" spans="6:7" s="654" customFormat="1">
      <c r="F364" s="655"/>
      <c r="G364" s="655"/>
    </row>
    <row r="365" spans="6:7" s="654" customFormat="1">
      <c r="F365" s="655"/>
      <c r="G365" s="655"/>
    </row>
    <row r="366" spans="6:7" s="654" customFormat="1">
      <c r="F366" s="655"/>
      <c r="G366" s="655"/>
    </row>
    <row r="367" spans="6:7" s="654" customFormat="1">
      <c r="F367" s="655"/>
      <c r="G367" s="655"/>
    </row>
    <row r="368" spans="6:7" s="654" customFormat="1">
      <c r="F368" s="655"/>
      <c r="G368" s="655"/>
    </row>
    <row r="369" spans="6:7" s="654" customFormat="1">
      <c r="F369" s="655"/>
      <c r="G369" s="655"/>
    </row>
    <row r="370" spans="6:7" s="654" customFormat="1">
      <c r="F370" s="655"/>
      <c r="G370" s="655"/>
    </row>
    <row r="371" spans="6:7" s="654" customFormat="1">
      <c r="F371" s="655"/>
      <c r="G371" s="655"/>
    </row>
    <row r="372" spans="6:7" s="654" customFormat="1">
      <c r="F372" s="655"/>
      <c r="G372" s="655"/>
    </row>
    <row r="373" spans="6:7" s="654" customFormat="1">
      <c r="F373" s="655"/>
      <c r="G373" s="655"/>
    </row>
    <row r="374" spans="6:7" s="654" customFormat="1">
      <c r="F374" s="655"/>
      <c r="G374" s="655"/>
    </row>
    <row r="375" spans="6:7" s="654" customFormat="1">
      <c r="F375" s="655"/>
      <c r="G375" s="655"/>
    </row>
    <row r="376" spans="6:7" s="654" customFormat="1">
      <c r="F376" s="655"/>
      <c r="G376" s="655"/>
    </row>
    <row r="377" spans="6:7" s="654" customFormat="1">
      <c r="F377" s="655"/>
      <c r="G377" s="655"/>
    </row>
    <row r="378" spans="6:7" s="654" customFormat="1">
      <c r="F378" s="655"/>
      <c r="G378" s="655"/>
    </row>
    <row r="379" spans="6:7" s="654" customFormat="1">
      <c r="F379" s="655"/>
      <c r="G379" s="655"/>
    </row>
    <row r="380" spans="6:7" s="654" customFormat="1">
      <c r="F380" s="655"/>
      <c r="G380" s="655"/>
    </row>
    <row r="381" spans="6:7" s="654" customFormat="1">
      <c r="F381" s="655"/>
      <c r="G381" s="655"/>
    </row>
    <row r="382" spans="6:7" s="654" customFormat="1">
      <c r="F382" s="655"/>
      <c r="G382" s="655"/>
    </row>
    <row r="383" spans="6:7" s="654" customFormat="1">
      <c r="F383" s="655"/>
      <c r="G383" s="655"/>
    </row>
    <row r="384" spans="6:7" s="654" customFormat="1">
      <c r="F384" s="655"/>
      <c r="G384" s="655"/>
    </row>
    <row r="385" spans="6:7" s="654" customFormat="1">
      <c r="F385" s="655"/>
      <c r="G385" s="655"/>
    </row>
    <row r="386" spans="6:7" s="654" customFormat="1">
      <c r="F386" s="655"/>
      <c r="G386" s="655"/>
    </row>
    <row r="387" spans="6:7" s="654" customFormat="1">
      <c r="F387" s="655"/>
      <c r="G387" s="655"/>
    </row>
    <row r="388" spans="6:7" s="654" customFormat="1">
      <c r="F388" s="655"/>
      <c r="G388" s="655"/>
    </row>
    <row r="389" spans="6:7" s="654" customFormat="1">
      <c r="F389" s="655"/>
      <c r="G389" s="655"/>
    </row>
    <row r="390" spans="6:7" s="654" customFormat="1">
      <c r="F390" s="655"/>
      <c r="G390" s="655"/>
    </row>
    <row r="391" spans="6:7" s="654" customFormat="1">
      <c r="F391" s="655"/>
      <c r="G391" s="655"/>
    </row>
    <row r="392" spans="6:7" s="654" customFormat="1">
      <c r="F392" s="655"/>
      <c r="G392" s="655"/>
    </row>
    <row r="393" spans="6:7" s="654" customFormat="1">
      <c r="F393" s="655"/>
      <c r="G393" s="655"/>
    </row>
    <row r="394" spans="6:7" s="654" customFormat="1">
      <c r="F394" s="655"/>
      <c r="G394" s="655"/>
    </row>
    <row r="395" spans="6:7" s="654" customFormat="1">
      <c r="F395" s="655"/>
      <c r="G395" s="655"/>
    </row>
    <row r="396" spans="6:7" s="654" customFormat="1">
      <c r="F396" s="655"/>
      <c r="G396" s="655"/>
    </row>
    <row r="397" spans="6:7" s="654" customFormat="1">
      <c r="F397" s="655"/>
      <c r="G397" s="655"/>
    </row>
    <row r="398" spans="6:7" s="654" customFormat="1">
      <c r="F398" s="655"/>
      <c r="G398" s="655"/>
    </row>
    <row r="399" spans="6:7" s="654" customFormat="1">
      <c r="F399" s="655"/>
      <c r="G399" s="655"/>
    </row>
    <row r="400" spans="6:7" s="654" customFormat="1">
      <c r="F400" s="655"/>
      <c r="G400" s="655"/>
    </row>
    <row r="401" spans="6:7" s="654" customFormat="1">
      <c r="F401" s="655"/>
      <c r="G401" s="655"/>
    </row>
    <row r="402" spans="6:7" s="654" customFormat="1">
      <c r="F402" s="655"/>
      <c r="G402" s="655"/>
    </row>
    <row r="403" spans="6:7" s="654" customFormat="1">
      <c r="F403" s="655"/>
      <c r="G403" s="655"/>
    </row>
    <row r="404" spans="6:7" s="654" customFormat="1">
      <c r="F404" s="655"/>
      <c r="G404" s="655"/>
    </row>
    <row r="405" spans="6:7" s="654" customFormat="1">
      <c r="F405" s="655"/>
      <c r="G405" s="655"/>
    </row>
    <row r="406" spans="6:7" s="654" customFormat="1">
      <c r="F406" s="655"/>
      <c r="G406" s="655"/>
    </row>
    <row r="407" spans="6:7" s="654" customFormat="1">
      <c r="F407" s="655"/>
      <c r="G407" s="655"/>
    </row>
    <row r="408" spans="6:7" s="654" customFormat="1">
      <c r="F408" s="655"/>
      <c r="G408" s="655"/>
    </row>
    <row r="409" spans="6:7" s="654" customFormat="1">
      <c r="F409" s="655"/>
      <c r="G409" s="655"/>
    </row>
    <row r="410" spans="6:7" s="654" customFormat="1">
      <c r="F410" s="655"/>
      <c r="G410" s="655"/>
    </row>
    <row r="411" spans="6:7" s="654" customFormat="1">
      <c r="F411" s="655"/>
      <c r="G411" s="655"/>
    </row>
    <row r="412" spans="6:7" s="654" customFormat="1">
      <c r="F412" s="655"/>
      <c r="G412" s="655"/>
    </row>
    <row r="413" spans="6:7" s="654" customFormat="1">
      <c r="F413" s="655"/>
      <c r="G413" s="655"/>
    </row>
    <row r="414" spans="6:7" s="654" customFormat="1">
      <c r="F414" s="655"/>
      <c r="G414" s="655"/>
    </row>
    <row r="415" spans="6:7" s="654" customFormat="1">
      <c r="F415" s="655"/>
      <c r="G415" s="655"/>
    </row>
    <row r="416" spans="6:7" s="654" customFormat="1">
      <c r="F416" s="655"/>
      <c r="G416" s="655"/>
    </row>
    <row r="417" spans="6:7" s="654" customFormat="1">
      <c r="F417" s="655"/>
      <c r="G417" s="655"/>
    </row>
    <row r="418" spans="6:7" s="654" customFormat="1">
      <c r="F418" s="655"/>
      <c r="G418" s="655"/>
    </row>
    <row r="419" spans="6:7" s="654" customFormat="1">
      <c r="F419" s="655"/>
      <c r="G419" s="655"/>
    </row>
    <row r="420" spans="6:7" s="654" customFormat="1">
      <c r="F420" s="655"/>
      <c r="G420" s="655"/>
    </row>
    <row r="421" spans="6:7" s="654" customFormat="1">
      <c r="F421" s="655"/>
      <c r="G421" s="655"/>
    </row>
    <row r="422" spans="6:7" s="654" customFormat="1">
      <c r="F422" s="655"/>
      <c r="G422" s="655"/>
    </row>
    <row r="423" spans="6:7" s="654" customFormat="1">
      <c r="F423" s="655"/>
      <c r="G423" s="655"/>
    </row>
    <row r="424" spans="6:7" s="654" customFormat="1">
      <c r="F424" s="655"/>
      <c r="G424" s="655"/>
    </row>
    <row r="425" spans="6:7" s="654" customFormat="1">
      <c r="F425" s="655"/>
      <c r="G425" s="655"/>
    </row>
    <row r="426" spans="6:7" s="654" customFormat="1">
      <c r="F426" s="655"/>
      <c r="G426" s="655"/>
    </row>
    <row r="427" spans="6:7" s="654" customFormat="1">
      <c r="F427" s="655"/>
      <c r="G427" s="655"/>
    </row>
    <row r="428" spans="6:7" s="654" customFormat="1">
      <c r="F428" s="655"/>
      <c r="G428" s="655"/>
    </row>
    <row r="429" spans="6:7" s="654" customFormat="1">
      <c r="F429" s="655"/>
      <c r="G429" s="655"/>
    </row>
    <row r="430" spans="6:7" s="654" customFormat="1">
      <c r="F430" s="655"/>
      <c r="G430" s="655"/>
    </row>
    <row r="431" spans="6:7" s="654" customFormat="1">
      <c r="F431" s="655"/>
      <c r="G431" s="655"/>
    </row>
    <row r="432" spans="6:7" s="654" customFormat="1">
      <c r="F432" s="655"/>
      <c r="G432" s="655"/>
    </row>
    <row r="433" spans="6:7" s="654" customFormat="1">
      <c r="F433" s="655"/>
      <c r="G433" s="655"/>
    </row>
    <row r="434" spans="6:7" s="654" customFormat="1">
      <c r="F434" s="655"/>
      <c r="G434" s="655"/>
    </row>
    <row r="435" spans="6:7" s="654" customFormat="1">
      <c r="F435" s="655"/>
      <c r="G435" s="655"/>
    </row>
    <row r="436" spans="6:7" s="654" customFormat="1">
      <c r="F436" s="655"/>
      <c r="G436" s="655"/>
    </row>
    <row r="437" spans="6:7" s="654" customFormat="1">
      <c r="F437" s="655"/>
      <c r="G437" s="655"/>
    </row>
    <row r="438" spans="6:7" s="654" customFormat="1">
      <c r="F438" s="655"/>
      <c r="G438" s="655"/>
    </row>
    <row r="439" spans="6:7" s="654" customFormat="1">
      <c r="F439" s="655"/>
      <c r="G439" s="655"/>
    </row>
    <row r="440" spans="6:7" s="654" customFormat="1">
      <c r="F440" s="655"/>
      <c r="G440" s="655"/>
    </row>
    <row r="441" spans="6:7" s="654" customFormat="1">
      <c r="F441" s="655"/>
      <c r="G441" s="655"/>
    </row>
    <row r="442" spans="6:7" s="654" customFormat="1">
      <c r="F442" s="655"/>
      <c r="G442" s="655"/>
    </row>
    <row r="443" spans="6:7" s="654" customFormat="1">
      <c r="F443" s="655"/>
      <c r="G443" s="655"/>
    </row>
    <row r="444" spans="6:7" s="654" customFormat="1">
      <c r="F444" s="655"/>
      <c r="G444" s="655"/>
    </row>
    <row r="445" spans="6:7" s="654" customFormat="1">
      <c r="F445" s="655"/>
      <c r="G445" s="655"/>
    </row>
    <row r="446" spans="6:7" s="654" customFormat="1">
      <c r="F446" s="655"/>
      <c r="G446" s="655"/>
    </row>
    <row r="447" spans="6:7" s="654" customFormat="1">
      <c r="F447" s="655"/>
      <c r="G447" s="655"/>
    </row>
    <row r="448" spans="6:7" s="654" customFormat="1">
      <c r="F448" s="655"/>
      <c r="G448" s="655"/>
    </row>
    <row r="449" spans="6:7" s="654" customFormat="1">
      <c r="F449" s="655"/>
      <c r="G449" s="655"/>
    </row>
    <row r="450" spans="6:7" s="654" customFormat="1">
      <c r="F450" s="655"/>
      <c r="G450" s="655"/>
    </row>
    <row r="451" spans="6:7" s="654" customFormat="1">
      <c r="F451" s="655"/>
      <c r="G451" s="655"/>
    </row>
    <row r="452" spans="6:7" s="654" customFormat="1">
      <c r="F452" s="655"/>
      <c r="G452" s="655"/>
    </row>
    <row r="453" spans="6:7" s="654" customFormat="1">
      <c r="F453" s="655"/>
      <c r="G453" s="655"/>
    </row>
    <row r="454" spans="6:7" s="654" customFormat="1">
      <c r="F454" s="655"/>
      <c r="G454" s="655"/>
    </row>
    <row r="455" spans="6:7" s="654" customFormat="1">
      <c r="F455" s="655"/>
      <c r="G455" s="655"/>
    </row>
    <row r="456" spans="6:7" s="654" customFormat="1">
      <c r="F456" s="655"/>
      <c r="G456" s="655"/>
    </row>
    <row r="457" spans="6:7" s="654" customFormat="1">
      <c r="F457" s="655"/>
      <c r="G457" s="655"/>
    </row>
    <row r="458" spans="6:7" s="654" customFormat="1">
      <c r="F458" s="655"/>
      <c r="G458" s="655"/>
    </row>
    <row r="459" spans="6:7" s="654" customFormat="1">
      <c r="F459" s="655"/>
      <c r="G459" s="655"/>
    </row>
    <row r="460" spans="6:7" s="654" customFormat="1">
      <c r="F460" s="655"/>
      <c r="G460" s="655"/>
    </row>
    <row r="461" spans="6:7" s="654" customFormat="1">
      <c r="F461" s="655"/>
      <c r="G461" s="655"/>
    </row>
    <row r="462" spans="6:7" s="654" customFormat="1">
      <c r="F462" s="655"/>
      <c r="G462" s="655"/>
    </row>
    <row r="463" spans="6:7" s="654" customFormat="1">
      <c r="F463" s="655"/>
      <c r="G463" s="655"/>
    </row>
    <row r="464" spans="6:7" s="654" customFormat="1">
      <c r="F464" s="655"/>
      <c r="G464" s="655"/>
    </row>
    <row r="465" spans="6:7" s="654" customFormat="1">
      <c r="F465" s="655"/>
      <c r="G465" s="655"/>
    </row>
    <row r="466" spans="6:7" s="654" customFormat="1">
      <c r="F466" s="655"/>
      <c r="G466" s="655"/>
    </row>
    <row r="467" spans="6:7" s="654" customFormat="1">
      <c r="F467" s="655"/>
      <c r="G467" s="655"/>
    </row>
    <row r="468" spans="6:7" s="654" customFormat="1">
      <c r="F468" s="655"/>
      <c r="G468" s="655"/>
    </row>
    <row r="469" spans="6:7" s="654" customFormat="1">
      <c r="F469" s="655"/>
      <c r="G469" s="655"/>
    </row>
    <row r="470" spans="6:7" s="654" customFormat="1">
      <c r="F470" s="655"/>
      <c r="G470" s="655"/>
    </row>
    <row r="471" spans="6:7" s="654" customFormat="1">
      <c r="F471" s="655"/>
      <c r="G471" s="655"/>
    </row>
    <row r="472" spans="6:7" s="654" customFormat="1">
      <c r="F472" s="655"/>
      <c r="G472" s="655"/>
    </row>
    <row r="473" spans="6:7" s="654" customFormat="1">
      <c r="F473" s="655"/>
      <c r="G473" s="655"/>
    </row>
    <row r="474" spans="6:7" s="654" customFormat="1">
      <c r="F474" s="655"/>
      <c r="G474" s="655"/>
    </row>
    <row r="475" spans="6:7" s="654" customFormat="1">
      <c r="F475" s="655"/>
      <c r="G475" s="655"/>
    </row>
    <row r="476" spans="6:7" s="654" customFormat="1">
      <c r="F476" s="655"/>
      <c r="G476" s="655"/>
    </row>
    <row r="477" spans="6:7" s="654" customFormat="1">
      <c r="F477" s="655"/>
      <c r="G477" s="655"/>
    </row>
    <row r="478" spans="6:7" s="654" customFormat="1">
      <c r="F478" s="655"/>
      <c r="G478" s="655"/>
    </row>
    <row r="479" spans="6:7" s="654" customFormat="1">
      <c r="F479" s="655"/>
      <c r="G479" s="655"/>
    </row>
    <row r="480" spans="6:7" s="654" customFormat="1">
      <c r="F480" s="655"/>
      <c r="G480" s="655"/>
    </row>
    <row r="481" spans="6:7" s="654" customFormat="1">
      <c r="F481" s="655"/>
      <c r="G481" s="655"/>
    </row>
    <row r="482" spans="6:7" s="654" customFormat="1">
      <c r="F482" s="655"/>
      <c r="G482" s="655"/>
    </row>
    <row r="483" spans="6:7" s="654" customFormat="1">
      <c r="F483" s="655"/>
      <c r="G483" s="655"/>
    </row>
    <row r="484" spans="6:7" s="654" customFormat="1">
      <c r="F484" s="655"/>
      <c r="G484" s="655"/>
    </row>
    <row r="485" spans="6:7" s="654" customFormat="1">
      <c r="F485" s="655"/>
      <c r="G485" s="655"/>
    </row>
    <row r="486" spans="6:7" s="654" customFormat="1">
      <c r="F486" s="655"/>
      <c r="G486" s="655"/>
    </row>
    <row r="487" spans="6:7" s="654" customFormat="1">
      <c r="F487" s="655"/>
      <c r="G487" s="655"/>
    </row>
    <row r="488" spans="6:7" s="654" customFormat="1">
      <c r="F488" s="655"/>
      <c r="G488" s="655"/>
    </row>
    <row r="489" spans="6:7" s="654" customFormat="1">
      <c r="F489" s="655"/>
      <c r="G489" s="655"/>
    </row>
    <row r="490" spans="6:7" s="654" customFormat="1">
      <c r="F490" s="655"/>
      <c r="G490" s="655"/>
    </row>
    <row r="491" spans="6:7" s="654" customFormat="1">
      <c r="F491" s="655"/>
      <c r="G491" s="655"/>
    </row>
    <row r="492" spans="6:7" s="654" customFormat="1">
      <c r="F492" s="655"/>
      <c r="G492" s="655"/>
    </row>
    <row r="493" spans="6:7" s="654" customFormat="1">
      <c r="F493" s="655"/>
      <c r="G493" s="655"/>
    </row>
    <row r="494" spans="6:7" s="654" customFormat="1">
      <c r="F494" s="655"/>
      <c r="G494" s="655"/>
    </row>
    <row r="495" spans="6:7" s="654" customFormat="1">
      <c r="F495" s="655"/>
      <c r="G495" s="655"/>
    </row>
    <row r="496" spans="6:7" s="654" customFormat="1">
      <c r="F496" s="655"/>
      <c r="G496" s="655"/>
    </row>
    <row r="497" spans="6:7" s="654" customFormat="1">
      <c r="F497" s="655"/>
      <c r="G497" s="655"/>
    </row>
    <row r="498" spans="6:7" s="654" customFormat="1">
      <c r="F498" s="655"/>
      <c r="G498" s="655"/>
    </row>
    <row r="499" spans="6:7" s="654" customFormat="1">
      <c r="F499" s="655"/>
      <c r="G499" s="655"/>
    </row>
    <row r="500" spans="6:7" s="654" customFormat="1">
      <c r="F500" s="655"/>
      <c r="G500" s="655"/>
    </row>
    <row r="501" spans="6:7" s="654" customFormat="1">
      <c r="F501" s="655"/>
      <c r="G501" s="655"/>
    </row>
    <row r="502" spans="6:7" s="654" customFormat="1">
      <c r="F502" s="655"/>
      <c r="G502" s="655"/>
    </row>
    <row r="503" spans="6:7" s="654" customFormat="1">
      <c r="F503" s="655"/>
      <c r="G503" s="655"/>
    </row>
    <row r="504" spans="6:7" s="654" customFormat="1">
      <c r="F504" s="655"/>
      <c r="G504" s="655"/>
    </row>
    <row r="505" spans="6:7" s="654" customFormat="1">
      <c r="F505" s="655"/>
      <c r="G505" s="655"/>
    </row>
    <row r="506" spans="6:7" s="654" customFormat="1">
      <c r="F506" s="655"/>
      <c r="G506" s="655"/>
    </row>
    <row r="507" spans="6:7" s="654" customFormat="1">
      <c r="F507" s="655"/>
      <c r="G507" s="655"/>
    </row>
    <row r="508" spans="6:7" s="654" customFormat="1">
      <c r="F508" s="655"/>
      <c r="G508" s="655"/>
    </row>
    <row r="509" spans="6:7" s="654" customFormat="1">
      <c r="F509" s="655"/>
      <c r="G509" s="655"/>
    </row>
    <row r="510" spans="6:7" s="654" customFormat="1">
      <c r="F510" s="655"/>
      <c r="G510" s="655"/>
    </row>
    <row r="511" spans="6:7" s="654" customFormat="1">
      <c r="F511" s="655"/>
      <c r="G511" s="655"/>
    </row>
    <row r="512" spans="6:7" s="654" customFormat="1">
      <c r="F512" s="655"/>
      <c r="G512" s="655"/>
    </row>
    <row r="513" spans="6:7" s="654" customFormat="1">
      <c r="F513" s="655"/>
      <c r="G513" s="655"/>
    </row>
    <row r="514" spans="6:7" s="654" customFormat="1">
      <c r="F514" s="655"/>
      <c r="G514" s="655"/>
    </row>
    <row r="515" spans="6:7" s="654" customFormat="1">
      <c r="F515" s="655"/>
      <c r="G515" s="655"/>
    </row>
    <row r="516" spans="6:7" s="654" customFormat="1">
      <c r="F516" s="655"/>
      <c r="G516" s="655"/>
    </row>
    <row r="517" spans="6:7" s="654" customFormat="1">
      <c r="F517" s="655"/>
      <c r="G517" s="655"/>
    </row>
    <row r="518" spans="6:7" s="654" customFormat="1">
      <c r="F518" s="655"/>
      <c r="G518" s="655"/>
    </row>
    <row r="519" spans="6:7" s="654" customFormat="1">
      <c r="F519" s="655"/>
      <c r="G519" s="655"/>
    </row>
    <row r="520" spans="6:7" s="654" customFormat="1">
      <c r="F520" s="655"/>
      <c r="G520" s="655"/>
    </row>
    <row r="521" spans="6:7" s="654" customFormat="1">
      <c r="F521" s="655"/>
      <c r="G521" s="655"/>
    </row>
    <row r="522" spans="6:7" s="654" customFormat="1">
      <c r="F522" s="655"/>
      <c r="G522" s="655"/>
    </row>
    <row r="523" spans="6:7" s="654" customFormat="1">
      <c r="F523" s="655"/>
      <c r="G523" s="655"/>
    </row>
    <row r="524" spans="6:7" s="654" customFormat="1">
      <c r="F524" s="655"/>
      <c r="G524" s="655"/>
    </row>
    <row r="525" spans="6:7" s="654" customFormat="1">
      <c r="F525" s="655"/>
      <c r="G525" s="655"/>
    </row>
    <row r="526" spans="6:7" s="654" customFormat="1">
      <c r="F526" s="655"/>
      <c r="G526" s="655"/>
    </row>
    <row r="527" spans="6:7" s="654" customFormat="1">
      <c r="F527" s="655"/>
      <c r="G527" s="655"/>
    </row>
    <row r="528" spans="6:7" s="654" customFormat="1">
      <c r="F528" s="655"/>
      <c r="G528" s="655"/>
    </row>
    <row r="529" spans="6:7" s="654" customFormat="1">
      <c r="F529" s="655"/>
      <c r="G529" s="655"/>
    </row>
    <row r="530" spans="6:7" s="654" customFormat="1">
      <c r="F530" s="655"/>
      <c r="G530" s="655"/>
    </row>
    <row r="531" spans="6:7" s="654" customFormat="1">
      <c r="F531" s="655"/>
      <c r="G531" s="655"/>
    </row>
    <row r="532" spans="6:7" s="654" customFormat="1">
      <c r="F532" s="655"/>
      <c r="G532" s="655"/>
    </row>
    <row r="533" spans="6:7" s="654" customFormat="1">
      <c r="F533" s="655"/>
      <c r="G533" s="655"/>
    </row>
    <row r="534" spans="6:7" s="654" customFormat="1">
      <c r="F534" s="655"/>
      <c r="G534" s="655"/>
    </row>
    <row r="535" spans="6:7" s="654" customFormat="1">
      <c r="F535" s="655"/>
      <c r="G535" s="655"/>
    </row>
    <row r="536" spans="6:7" s="654" customFormat="1">
      <c r="F536" s="655"/>
      <c r="G536" s="655"/>
    </row>
    <row r="537" spans="6:7" s="654" customFormat="1">
      <c r="F537" s="655"/>
      <c r="G537" s="655"/>
    </row>
    <row r="538" spans="6:7" s="654" customFormat="1">
      <c r="F538" s="655"/>
      <c r="G538" s="655"/>
    </row>
    <row r="539" spans="6:7" s="654" customFormat="1">
      <c r="F539" s="655"/>
      <c r="G539" s="655"/>
    </row>
    <row r="540" spans="6:7" s="654" customFormat="1">
      <c r="F540" s="655"/>
      <c r="G540" s="655"/>
    </row>
    <row r="541" spans="6:7" s="654" customFormat="1">
      <c r="F541" s="655"/>
      <c r="G541" s="655"/>
    </row>
    <row r="542" spans="6:7" s="654" customFormat="1">
      <c r="F542" s="655"/>
      <c r="G542" s="655"/>
    </row>
    <row r="543" spans="6:7" s="654" customFormat="1">
      <c r="F543" s="655"/>
      <c r="G543" s="655"/>
    </row>
    <row r="544" spans="6:7" s="654" customFormat="1">
      <c r="F544" s="655"/>
      <c r="G544" s="655"/>
    </row>
    <row r="545" spans="6:7" s="654" customFormat="1">
      <c r="F545" s="655"/>
      <c r="G545" s="655"/>
    </row>
    <row r="546" spans="6:7" s="654" customFormat="1">
      <c r="F546" s="655"/>
      <c r="G546" s="655"/>
    </row>
  </sheetData>
  <mergeCells count="85">
    <mergeCell ref="B157:C157"/>
    <mergeCell ref="D157:I157"/>
    <mergeCell ref="B150:I150"/>
    <mergeCell ref="B151:C151"/>
    <mergeCell ref="D151:I151"/>
    <mergeCell ref="B152:C152"/>
    <mergeCell ref="D152:I152"/>
    <mergeCell ref="B153:I153"/>
    <mergeCell ref="B154:C154"/>
    <mergeCell ref="D154:I154"/>
    <mergeCell ref="B155:C155"/>
    <mergeCell ref="D155:I155"/>
    <mergeCell ref="B156:I156"/>
    <mergeCell ref="B146:I146"/>
    <mergeCell ref="B147:I147"/>
    <mergeCell ref="B148:C148"/>
    <mergeCell ref="D148:I148"/>
    <mergeCell ref="B149:C149"/>
    <mergeCell ref="D149:I149"/>
    <mergeCell ref="B144:C144"/>
    <mergeCell ref="D144:I144"/>
    <mergeCell ref="B107:C107"/>
    <mergeCell ref="D107:I107"/>
    <mergeCell ref="B108:C108"/>
    <mergeCell ref="D108:I108"/>
    <mergeCell ref="B109:I109"/>
    <mergeCell ref="B110:C110"/>
    <mergeCell ref="D110:I110"/>
    <mergeCell ref="B111:C111"/>
    <mergeCell ref="D111:I111"/>
    <mergeCell ref="B112:I112"/>
    <mergeCell ref="B113:C113"/>
    <mergeCell ref="D113:I113"/>
    <mergeCell ref="B106:I106"/>
    <mergeCell ref="B68:I68"/>
    <mergeCell ref="B69:C69"/>
    <mergeCell ref="D69:I69"/>
    <mergeCell ref="B100:C100"/>
    <mergeCell ref="D100:I100"/>
    <mergeCell ref="B102:I102"/>
    <mergeCell ref="B103:I103"/>
    <mergeCell ref="B104:C104"/>
    <mergeCell ref="D104:I104"/>
    <mergeCell ref="B105:C105"/>
    <mergeCell ref="D105:I105"/>
    <mergeCell ref="B67:C67"/>
    <mergeCell ref="D67:I67"/>
    <mergeCell ref="B60:C60"/>
    <mergeCell ref="D60:I60"/>
    <mergeCell ref="B61:C61"/>
    <mergeCell ref="D61:I61"/>
    <mergeCell ref="B62:I62"/>
    <mergeCell ref="B63:C63"/>
    <mergeCell ref="D63:I63"/>
    <mergeCell ref="B64:C64"/>
    <mergeCell ref="D64:I64"/>
    <mergeCell ref="B65:I65"/>
    <mergeCell ref="B66:C66"/>
    <mergeCell ref="D66:I66"/>
    <mergeCell ref="B59:I59"/>
    <mergeCell ref="B13:I13"/>
    <mergeCell ref="B14:C14"/>
    <mergeCell ref="D14:I14"/>
    <mergeCell ref="B15:C15"/>
    <mergeCell ref="D15:I15"/>
    <mergeCell ref="B16:I16"/>
    <mergeCell ref="B17:C17"/>
    <mergeCell ref="D17:I17"/>
    <mergeCell ref="B56:C56"/>
    <mergeCell ref="D56:I56"/>
    <mergeCell ref="B58:I58"/>
    <mergeCell ref="B12:C12"/>
    <mergeCell ref="D12:I12"/>
    <mergeCell ref="B2:I2"/>
    <mergeCell ref="B4:C4"/>
    <mergeCell ref="D4:I4"/>
    <mergeCell ref="B6:I6"/>
    <mergeCell ref="B7:I7"/>
    <mergeCell ref="B8:C8"/>
    <mergeCell ref="D8:I8"/>
    <mergeCell ref="B9:C9"/>
    <mergeCell ref="D9:I9"/>
    <mergeCell ref="B10:I10"/>
    <mergeCell ref="B11:C11"/>
    <mergeCell ref="D11:I11"/>
  </mergeCells>
  <pageMargins left="0.25" right="0.25" top="0.75" bottom="0.75" header="0.3" footer="0.3"/>
  <pageSetup scale="3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X73"/>
  <sheetViews>
    <sheetView zoomScale="87" zoomScaleNormal="87" workbookViewId="0">
      <selection activeCell="H13" sqref="H13"/>
    </sheetView>
  </sheetViews>
  <sheetFormatPr baseColWidth="10" defaultColWidth="14.42578125" defaultRowHeight="15" customHeight="1"/>
  <cols>
    <col min="1" max="1" width="3" customWidth="1"/>
    <col min="2" max="2" width="17.28515625" style="254" customWidth="1"/>
    <col min="3" max="3" width="33.85546875" style="270" customWidth="1"/>
    <col min="4" max="5" width="16.28515625" customWidth="1"/>
    <col min="6" max="6" width="16.7109375" customWidth="1"/>
    <col min="7" max="7" width="17.28515625" customWidth="1"/>
    <col min="8" max="8" width="19.42578125" customWidth="1"/>
    <col min="9" max="9" width="18.42578125" customWidth="1"/>
    <col min="10" max="10" width="3.7109375" customWidth="1"/>
    <col min="11" max="11" width="16.5703125" customWidth="1"/>
    <col min="12" max="12" width="24.42578125" customWidth="1"/>
    <col min="13" max="13" width="21" customWidth="1"/>
    <col min="16" max="16" width="9.42578125" customWidth="1"/>
  </cols>
  <sheetData>
    <row r="1" spans="1:24" ht="12" customHeight="1">
      <c r="C1" s="330">
        <v>2023</v>
      </c>
    </row>
    <row r="2" spans="1:24" ht="12" customHeight="1">
      <c r="B2" s="256" t="s">
        <v>1407</v>
      </c>
      <c r="C2" s="271" t="s">
        <v>1408</v>
      </c>
      <c r="D2" s="3" t="s">
        <v>8</v>
      </c>
      <c r="E2" s="2" t="s">
        <v>9</v>
      </c>
      <c r="F2" s="4"/>
      <c r="G2" s="4"/>
      <c r="H2" s="3" t="s">
        <v>8</v>
      </c>
      <c r="I2" s="2" t="s">
        <v>10</v>
      </c>
    </row>
    <row r="3" spans="1:24" ht="12" customHeight="1">
      <c r="B3" s="256"/>
      <c r="C3" s="271"/>
      <c r="D3" s="136"/>
      <c r="E3" s="2"/>
      <c r="F3" s="4"/>
      <c r="G3" s="4"/>
      <c r="H3" s="3"/>
      <c r="I3" s="2"/>
    </row>
    <row r="4" spans="1:24" ht="12" customHeight="1">
      <c r="B4" s="256"/>
      <c r="C4" s="272"/>
      <c r="D4" s="144">
        <f>SUM(D5:D11)</f>
        <v>111374303.38</v>
      </c>
      <c r="E4" s="145">
        <f t="shared" ref="E4:I4" si="0">SUM(E5:E11)</f>
        <v>0</v>
      </c>
      <c r="F4" s="146">
        <f t="shared" si="0"/>
        <v>219360627.29999998</v>
      </c>
      <c r="G4" s="146">
        <f t="shared" si="0"/>
        <v>250982568.88</v>
      </c>
      <c r="H4" s="268">
        <f t="shared" si="0"/>
        <v>79752361.799999997</v>
      </c>
      <c r="I4" s="269">
        <f t="shared" si="0"/>
        <v>0</v>
      </c>
      <c r="R4" t="s">
        <v>17</v>
      </c>
    </row>
    <row r="5" spans="1:24" ht="12" customHeight="1">
      <c r="A5">
        <v>1</v>
      </c>
      <c r="B5" s="256" t="s">
        <v>1416</v>
      </c>
      <c r="C5" s="273" t="s">
        <v>1417</v>
      </c>
      <c r="G5" s="206"/>
      <c r="H5" s="206"/>
      <c r="I5" s="70" t="s">
        <v>17</v>
      </c>
      <c r="J5" s="206"/>
      <c r="R5" t="s">
        <v>17</v>
      </c>
    </row>
    <row r="6" spans="1:24" ht="12" customHeight="1">
      <c r="A6">
        <v>2</v>
      </c>
      <c r="B6" s="257" t="s">
        <v>1433</v>
      </c>
      <c r="C6" s="273" t="s">
        <v>1434</v>
      </c>
      <c r="D6" s="304">
        <v>105285725.23</v>
      </c>
      <c r="E6" s="305" t="s">
        <v>17</v>
      </c>
      <c r="F6" s="304">
        <v>218982125.50999999</v>
      </c>
      <c r="G6" s="304">
        <v>249553104.94</v>
      </c>
      <c r="H6" s="331">
        <v>74714745.799999997</v>
      </c>
      <c r="I6" s="267" t="s">
        <v>17</v>
      </c>
    </row>
    <row r="7" spans="1:24" ht="12" customHeight="1">
      <c r="A7">
        <v>3</v>
      </c>
      <c r="B7" s="257" t="s">
        <v>1443</v>
      </c>
      <c r="C7" s="273" t="s">
        <v>1444</v>
      </c>
      <c r="D7" s="135">
        <v>2862654.02</v>
      </c>
      <c r="E7" s="135">
        <v>0</v>
      </c>
      <c r="F7" s="135">
        <v>339976.83999999997</v>
      </c>
      <c r="G7" s="135">
        <v>1119741.22</v>
      </c>
      <c r="H7" s="135">
        <v>2082889.64</v>
      </c>
      <c r="I7">
        <v>0</v>
      </c>
      <c r="K7" s="329"/>
      <c r="L7" s="332"/>
      <c r="M7" s="329"/>
      <c r="N7" s="329"/>
      <c r="O7" s="329"/>
    </row>
    <row r="8" spans="1:24" ht="12" customHeight="1">
      <c r="B8" s="255" t="s">
        <v>2256</v>
      </c>
      <c r="C8" s="274" t="s">
        <v>41</v>
      </c>
      <c r="D8" s="266">
        <v>262946.61</v>
      </c>
      <c r="E8" s="266" t="s">
        <v>17</v>
      </c>
      <c r="F8" s="266">
        <v>4369.95</v>
      </c>
      <c r="G8" s="266">
        <v>244722.72</v>
      </c>
      <c r="H8" s="266">
        <v>22593.84</v>
      </c>
      <c r="I8" s="267"/>
      <c r="K8" s="135"/>
      <c r="L8" s="135"/>
      <c r="M8" s="135"/>
      <c r="N8" s="135"/>
      <c r="O8" s="135"/>
      <c r="P8" s="135"/>
      <c r="Q8" s="135"/>
      <c r="R8" s="135"/>
      <c r="S8" s="135"/>
      <c r="T8" s="135"/>
      <c r="U8" s="135"/>
      <c r="V8" s="135"/>
      <c r="W8" s="135"/>
      <c r="X8" s="135"/>
    </row>
    <row r="9" spans="1:24" ht="12" customHeight="1">
      <c r="B9" s="255" t="s">
        <v>2257</v>
      </c>
      <c r="C9" s="274" t="s">
        <v>55</v>
      </c>
      <c r="D9" s="331">
        <v>2603119.25</v>
      </c>
      <c r="E9" s="333" t="s">
        <v>17</v>
      </c>
      <c r="F9" s="331">
        <v>34155</v>
      </c>
      <c r="G9" s="331">
        <v>65000</v>
      </c>
      <c r="H9" s="331">
        <v>2572274.25</v>
      </c>
      <c r="I9" s="67"/>
      <c r="J9" s="206"/>
    </row>
    <row r="10" spans="1:24" ht="12" customHeight="1">
      <c r="B10" s="258" t="s">
        <v>1487</v>
      </c>
      <c r="C10" s="275" t="s">
        <v>1488</v>
      </c>
      <c r="D10" s="260">
        <v>0</v>
      </c>
      <c r="E10" s="261"/>
      <c r="F10" s="260"/>
      <c r="G10" s="260"/>
      <c r="H10" s="260"/>
      <c r="I10" s="70"/>
      <c r="J10" s="206"/>
    </row>
    <row r="11" spans="1:24" ht="12" customHeight="1">
      <c r="B11" s="258" t="s">
        <v>1491</v>
      </c>
      <c r="C11" s="275" t="s">
        <v>1727</v>
      </c>
      <c r="D11" s="68">
        <v>359858.27</v>
      </c>
      <c r="E11" s="67" t="s">
        <v>17</v>
      </c>
      <c r="F11" s="68">
        <v>0</v>
      </c>
      <c r="G11" s="68">
        <v>0</v>
      </c>
      <c r="H11" s="68">
        <v>359858.27</v>
      </c>
      <c r="I11" s="70"/>
      <c r="J11" s="206"/>
      <c r="M11" s="124"/>
      <c r="O11" s="124"/>
      <c r="Q11" s="124"/>
    </row>
    <row r="12" spans="1:24" ht="12" customHeight="1">
      <c r="B12" s="258"/>
      <c r="C12" s="275"/>
      <c r="D12" s="68"/>
      <c r="E12" s="67"/>
      <c r="F12" s="68"/>
      <c r="G12" s="68"/>
      <c r="H12" s="68"/>
      <c r="I12" s="70"/>
      <c r="J12" s="206"/>
      <c r="M12" s="124"/>
      <c r="O12" s="124"/>
      <c r="Q12" s="124"/>
    </row>
    <row r="13" spans="1:24" ht="12" customHeight="1">
      <c r="B13" s="258"/>
      <c r="C13" s="276" t="s">
        <v>2258</v>
      </c>
      <c r="D13" s="89">
        <f t="shared" ref="D13:I13" si="1">SUM(D14:D22)</f>
        <v>196313284.02000001</v>
      </c>
      <c r="E13" s="147">
        <f t="shared" si="1"/>
        <v>0</v>
      </c>
      <c r="F13" s="148">
        <f t="shared" si="1"/>
        <v>558092.72</v>
      </c>
      <c r="G13" s="148">
        <f t="shared" si="1"/>
        <v>0</v>
      </c>
      <c r="H13" s="148">
        <f>SUM(H14:H22)</f>
        <v>196871376.74000001</v>
      </c>
      <c r="I13" s="147">
        <f t="shared" si="1"/>
        <v>0</v>
      </c>
      <c r="J13" s="206"/>
    </row>
    <row r="14" spans="1:24" ht="12" customHeight="1">
      <c r="A14">
        <v>4</v>
      </c>
      <c r="B14" s="255" t="s">
        <v>1497</v>
      </c>
      <c r="C14" s="275" t="s">
        <v>1498</v>
      </c>
      <c r="D14" s="262">
        <v>526703.68000000005</v>
      </c>
      <c r="E14" s="206">
        <v>0</v>
      </c>
      <c r="F14" s="262">
        <v>83148.800000000003</v>
      </c>
      <c r="G14" s="206">
        <v>0</v>
      </c>
      <c r="H14" s="262">
        <v>609852.4800000001</v>
      </c>
      <c r="I14" s="70"/>
      <c r="J14" s="206"/>
      <c r="K14" s="329"/>
      <c r="L14" s="332"/>
      <c r="M14" s="329"/>
      <c r="N14" s="329"/>
      <c r="O14" s="329"/>
    </row>
    <row r="15" spans="1:24" ht="12" customHeight="1">
      <c r="A15">
        <v>5</v>
      </c>
      <c r="B15" s="264" t="s">
        <v>1507</v>
      </c>
      <c r="C15" s="275" t="s">
        <v>1506</v>
      </c>
      <c r="D15" s="262">
        <v>5618642.1699999999</v>
      </c>
      <c r="E15" s="206" t="s">
        <v>17</v>
      </c>
      <c r="F15" s="262">
        <v>230703.12</v>
      </c>
      <c r="G15" s="206">
        <v>0</v>
      </c>
      <c r="H15" s="262">
        <v>5849345.29</v>
      </c>
      <c r="I15" s="70"/>
      <c r="J15" s="206"/>
      <c r="K15" s="124"/>
      <c r="M15" s="124"/>
      <c r="N15" s="124"/>
      <c r="O15" s="124"/>
      <c r="R15" s="124"/>
    </row>
    <row r="16" spans="1:24" ht="12" customHeight="1">
      <c r="A16">
        <v>7</v>
      </c>
      <c r="B16" s="255" t="s">
        <v>1535</v>
      </c>
      <c r="C16" s="275" t="s">
        <v>1534</v>
      </c>
      <c r="D16" s="262">
        <v>7498493.9900000002</v>
      </c>
      <c r="E16" s="206" t="s">
        <v>17</v>
      </c>
      <c r="F16" s="262">
        <v>0</v>
      </c>
      <c r="G16" s="206">
        <v>0</v>
      </c>
      <c r="H16" s="262">
        <v>7498493.9900000002</v>
      </c>
      <c r="I16" s="206"/>
      <c r="J16" s="206"/>
      <c r="N16" s="124"/>
      <c r="O16" s="124"/>
      <c r="R16" s="124"/>
    </row>
    <row r="17" spans="1:18" ht="12" customHeight="1">
      <c r="A17">
        <v>9</v>
      </c>
      <c r="B17" s="255" t="s">
        <v>1547</v>
      </c>
      <c r="C17" s="275" t="s">
        <v>1546</v>
      </c>
      <c r="D17" s="68">
        <v>374014.13</v>
      </c>
      <c r="E17" s="67" t="s">
        <v>17</v>
      </c>
      <c r="F17" s="68">
        <v>0</v>
      </c>
      <c r="G17" s="68">
        <v>0</v>
      </c>
      <c r="H17" s="68">
        <v>374014.13</v>
      </c>
      <c r="I17" s="70"/>
      <c r="J17" s="206"/>
      <c r="N17" s="124"/>
      <c r="O17" s="124"/>
      <c r="R17" s="124"/>
    </row>
    <row r="18" spans="1:18" ht="12" customHeight="1">
      <c r="A18">
        <v>11</v>
      </c>
      <c r="B18" s="264" t="s">
        <v>1556</v>
      </c>
      <c r="C18" s="275" t="s">
        <v>1557</v>
      </c>
      <c r="D18" s="279">
        <v>1350879.06</v>
      </c>
      <c r="E18" s="280" t="s">
        <v>17</v>
      </c>
      <c r="F18" s="279">
        <v>0</v>
      </c>
      <c r="G18" s="279">
        <v>0</v>
      </c>
      <c r="H18" s="279">
        <v>1350879.06</v>
      </c>
      <c r="I18" s="263"/>
      <c r="J18" s="206"/>
      <c r="N18" s="124"/>
      <c r="O18" s="124"/>
      <c r="R18" s="124"/>
    </row>
    <row r="19" spans="1:18" ht="12" customHeight="1">
      <c r="B19" s="265" t="s">
        <v>162</v>
      </c>
      <c r="C19" s="277" t="s">
        <v>163</v>
      </c>
      <c r="D19" s="281">
        <v>213955.04</v>
      </c>
      <c r="E19" s="267" t="s">
        <v>17</v>
      </c>
      <c r="F19" s="281">
        <v>0</v>
      </c>
      <c r="G19" s="281">
        <v>0</v>
      </c>
      <c r="H19" s="281">
        <v>213955.04</v>
      </c>
      <c r="I19" s="263"/>
      <c r="J19" s="206"/>
      <c r="N19" s="124"/>
      <c r="O19" s="124"/>
      <c r="R19" s="124"/>
    </row>
    <row r="20" spans="1:18" ht="21" customHeight="1">
      <c r="B20" s="259" t="s">
        <v>168</v>
      </c>
      <c r="C20" s="277" t="s">
        <v>169</v>
      </c>
      <c r="D20" s="281">
        <v>518770.64</v>
      </c>
      <c r="E20" s="267" t="s">
        <v>17</v>
      </c>
      <c r="F20" s="281">
        <v>88600</v>
      </c>
      <c r="G20" s="281">
        <v>0</v>
      </c>
      <c r="H20" s="281">
        <v>607370.64</v>
      </c>
      <c r="I20" s="263"/>
      <c r="L20">
        <v>188227279</v>
      </c>
      <c r="M20" s="124"/>
      <c r="O20" s="124"/>
      <c r="Q20" s="124"/>
    </row>
    <row r="21" spans="1:18">
      <c r="B21" s="259" t="s">
        <v>176</v>
      </c>
      <c r="C21" s="277" t="s">
        <v>177</v>
      </c>
      <c r="D21" s="281">
        <v>111222029.31</v>
      </c>
      <c r="E21" s="267" t="s">
        <v>17</v>
      </c>
      <c r="F21" s="281">
        <v>0</v>
      </c>
      <c r="G21" s="281">
        <v>0</v>
      </c>
      <c r="H21" s="281">
        <v>111222029.31</v>
      </c>
      <c r="I21" s="263"/>
      <c r="L21">
        <v>174561647.09</v>
      </c>
      <c r="M21" s="124"/>
      <c r="O21" s="124"/>
      <c r="Q21" s="124"/>
    </row>
    <row r="22" spans="1:18" ht="21" customHeight="1">
      <c r="A22">
        <v>8</v>
      </c>
      <c r="B22" s="255" t="s">
        <v>1541</v>
      </c>
      <c r="C22" s="275" t="s">
        <v>1540</v>
      </c>
      <c r="D22" s="262">
        <v>68989796</v>
      </c>
      <c r="E22" s="206" t="s">
        <v>17</v>
      </c>
      <c r="F22" s="262">
        <v>155640.79999999999</v>
      </c>
      <c r="G22" s="206">
        <v>0</v>
      </c>
      <c r="H22" s="262">
        <v>69145436.799999997</v>
      </c>
      <c r="I22" s="70"/>
      <c r="J22" s="206"/>
      <c r="L22" s="135">
        <f>+L20-L21</f>
        <v>13665631.909999996</v>
      </c>
      <c r="N22" s="124"/>
      <c r="O22" s="124"/>
      <c r="R22" s="124"/>
    </row>
    <row r="23" spans="1:18" ht="21" customHeight="1">
      <c r="B23" s="319"/>
      <c r="C23" s="320"/>
      <c r="D23" s="334">
        <f>SUM(D24:D25)</f>
        <v>8888122.0899999999</v>
      </c>
      <c r="E23" s="335">
        <f t="shared" ref="E23:I23" si="2">SUM(E24:E25)</f>
        <v>0</v>
      </c>
      <c r="F23" s="334">
        <f t="shared" si="2"/>
        <v>248820</v>
      </c>
      <c r="G23" s="335">
        <f t="shared" si="2"/>
        <v>0</v>
      </c>
      <c r="H23" s="334">
        <f>SUM(H24:H25)</f>
        <v>9136942.0899999999</v>
      </c>
      <c r="I23" s="318">
        <f t="shared" si="2"/>
        <v>0</v>
      </c>
      <c r="J23" s="206"/>
      <c r="N23" s="124"/>
      <c r="O23" s="124"/>
      <c r="R23" s="124"/>
    </row>
    <row r="24" spans="1:18">
      <c r="A24">
        <v>10</v>
      </c>
      <c r="B24" s="255" t="s">
        <v>1552</v>
      </c>
      <c r="C24" s="275" t="s">
        <v>1553</v>
      </c>
      <c r="D24" s="262">
        <v>8888122.0899999999</v>
      </c>
      <c r="E24" s="206" t="s">
        <v>17</v>
      </c>
      <c r="F24" s="262">
        <v>208220</v>
      </c>
      <c r="G24" s="206">
        <v>0</v>
      </c>
      <c r="H24" s="262">
        <v>9096342.0899999999</v>
      </c>
      <c r="I24" s="70"/>
      <c r="J24" s="206"/>
      <c r="N24" s="124"/>
      <c r="O24" s="124"/>
      <c r="R24" s="124"/>
    </row>
    <row r="25" spans="1:18">
      <c r="B25" s="255" t="s">
        <v>181</v>
      </c>
      <c r="C25" s="275" t="s">
        <v>2259</v>
      </c>
      <c r="D25" s="262">
        <v>0</v>
      </c>
      <c r="E25" s="206" t="s">
        <v>17</v>
      </c>
      <c r="F25" s="262">
        <v>40600</v>
      </c>
      <c r="G25" s="206">
        <v>0</v>
      </c>
      <c r="H25" s="262">
        <v>40600</v>
      </c>
      <c r="I25" s="70"/>
      <c r="J25" s="206"/>
      <c r="N25" s="124"/>
      <c r="O25" s="124"/>
      <c r="R25" s="124"/>
    </row>
    <row r="26" spans="1:18" ht="21" customHeight="1">
      <c r="A26" s="314">
        <v>6</v>
      </c>
      <c r="B26" s="315" t="s">
        <v>1515</v>
      </c>
      <c r="C26" s="316" t="s">
        <v>1514</v>
      </c>
      <c r="D26" s="317">
        <v>-6458720.8600000003</v>
      </c>
      <c r="E26" s="317">
        <v>176969593.86999997</v>
      </c>
      <c r="F26" s="317">
        <v>-4798964.1400000006</v>
      </c>
      <c r="G26" s="317">
        <v>0</v>
      </c>
      <c r="H26" s="317">
        <v>-6832815.8900000006</v>
      </c>
      <c r="I26" s="317">
        <v>181394462.97999999</v>
      </c>
      <c r="J26" s="206"/>
      <c r="K26" s="135">
        <f>SUM((H26+I26)*-1)</f>
        <v>-174561647.08999997</v>
      </c>
      <c r="L26" s="135">
        <v>-188227279</v>
      </c>
      <c r="N26" s="124"/>
      <c r="O26" s="124"/>
      <c r="R26" s="124"/>
    </row>
    <row r="27" spans="1:18" ht="12" customHeight="1">
      <c r="A27" s="126">
        <v>12</v>
      </c>
      <c r="B27" s="257" t="s">
        <v>1562</v>
      </c>
      <c r="C27" s="278" t="s">
        <v>1563</v>
      </c>
      <c r="D27" s="125"/>
      <c r="E27" s="125"/>
      <c r="F27" s="125"/>
      <c r="G27" s="125"/>
      <c r="H27" s="125"/>
      <c r="I27" s="125"/>
      <c r="L27" s="135">
        <f>+L26+K26</f>
        <v>-362788926.08999997</v>
      </c>
    </row>
    <row r="28" spans="1:18" ht="12" customHeight="1">
      <c r="A28" s="126">
        <v>13</v>
      </c>
      <c r="B28" s="257" t="s">
        <v>1566</v>
      </c>
      <c r="C28" s="278" t="s">
        <v>1567</v>
      </c>
      <c r="D28" s="125"/>
      <c r="E28" s="125"/>
      <c r="F28" s="125"/>
      <c r="G28" s="125"/>
      <c r="H28" s="125"/>
      <c r="I28" s="125"/>
    </row>
    <row r="29" spans="1:18" ht="12" customHeight="1">
      <c r="A29">
        <v>14</v>
      </c>
      <c r="B29" s="257" t="s">
        <v>1571</v>
      </c>
      <c r="C29" s="273">
        <v>0</v>
      </c>
      <c r="D29" s="79"/>
      <c r="E29" s="79"/>
      <c r="F29" s="79"/>
      <c r="G29" s="79"/>
      <c r="H29" s="79"/>
      <c r="I29" s="79"/>
      <c r="O29">
        <v>9096342.0899999999</v>
      </c>
    </row>
    <row r="30" spans="1:18" ht="12" customHeight="1">
      <c r="A30">
        <v>15</v>
      </c>
      <c r="B30" s="257" t="s">
        <v>1605</v>
      </c>
      <c r="C30" s="278" t="s">
        <v>1606</v>
      </c>
      <c r="D30" s="125"/>
      <c r="E30" s="125"/>
      <c r="F30" s="125"/>
      <c r="G30" s="125"/>
      <c r="H30" s="125"/>
      <c r="I30" s="125"/>
      <c r="O30">
        <v>40600</v>
      </c>
    </row>
    <row r="31" spans="1:18" ht="12" customHeight="1">
      <c r="A31" s="286">
        <v>16</v>
      </c>
      <c r="B31" s="287" t="s">
        <v>1609</v>
      </c>
      <c r="C31" s="288" t="s">
        <v>1610</v>
      </c>
      <c r="D31" s="289"/>
      <c r="E31" s="289"/>
      <c r="F31" s="289"/>
      <c r="G31" s="289"/>
      <c r="H31" s="289"/>
      <c r="I31" s="289"/>
      <c r="N31" s="124"/>
    </row>
    <row r="32" spans="1:18" s="328" customFormat="1" ht="12" customHeight="1">
      <c r="A32" s="336">
        <v>17</v>
      </c>
      <c r="B32" s="325"/>
      <c r="C32" s="326"/>
      <c r="D32" s="327"/>
      <c r="E32" s="327">
        <f t="shared" ref="E32:G32" si="3">SUM(E33:E37)</f>
        <v>8871276.2599999998</v>
      </c>
      <c r="F32" s="327">
        <f t="shared" si="3"/>
        <v>72975223.469999999</v>
      </c>
      <c r="G32" s="327">
        <f t="shared" si="3"/>
        <v>73467607.719999999</v>
      </c>
      <c r="H32" s="327"/>
      <c r="I32" s="327">
        <f>SUM(I33:I37)</f>
        <v>9363660.5100000016</v>
      </c>
      <c r="J32" s="200"/>
      <c r="K32" s="200"/>
      <c r="L32" s="200"/>
      <c r="M32" s="200"/>
      <c r="N32" s="337"/>
      <c r="O32" s="200"/>
      <c r="P32" s="337"/>
      <c r="Q32" s="200"/>
      <c r="R32" s="337"/>
    </row>
    <row r="33" spans="1:18" ht="12" customHeight="1">
      <c r="A33">
        <v>18</v>
      </c>
      <c r="B33" s="282" t="s">
        <v>1647</v>
      </c>
      <c r="C33" s="283" t="s">
        <v>1646</v>
      </c>
      <c r="D33" s="284" t="s">
        <v>17</v>
      </c>
      <c r="E33" s="285">
        <v>4388616.84</v>
      </c>
      <c r="F33" s="285">
        <v>5910245.2999999998</v>
      </c>
      <c r="G33" s="285">
        <v>6572690.4000000004</v>
      </c>
      <c r="H33" s="284" t="s">
        <v>17</v>
      </c>
      <c r="I33" s="285">
        <v>5051061.9400000004</v>
      </c>
      <c r="N33" s="124"/>
      <c r="P33" s="124"/>
      <c r="R33" s="124"/>
    </row>
    <row r="34" spans="1:18" ht="12" customHeight="1">
      <c r="A34">
        <v>19</v>
      </c>
      <c r="B34" s="282" t="s">
        <v>1663</v>
      </c>
      <c r="C34" s="283" t="s">
        <v>1662</v>
      </c>
      <c r="D34" s="284" t="s">
        <v>17</v>
      </c>
      <c r="E34" s="285">
        <v>151716.18</v>
      </c>
      <c r="F34" s="285">
        <v>14752533.77</v>
      </c>
      <c r="G34" s="285">
        <v>14705741.390000001</v>
      </c>
      <c r="H34" s="284" t="s">
        <v>17</v>
      </c>
      <c r="I34" s="285">
        <v>104923.8</v>
      </c>
      <c r="N34" s="124"/>
      <c r="P34" s="124"/>
      <c r="R34" s="124"/>
    </row>
    <row r="35" spans="1:18" ht="12" customHeight="1">
      <c r="A35">
        <v>20</v>
      </c>
      <c r="B35" s="282" t="s">
        <v>1708</v>
      </c>
      <c r="C35" s="283" t="s">
        <v>1707</v>
      </c>
      <c r="D35" s="284" t="s">
        <v>17</v>
      </c>
      <c r="E35" s="285">
        <v>147788.26999999999</v>
      </c>
      <c r="F35" s="285">
        <v>7956552.8600000003</v>
      </c>
      <c r="G35" s="285">
        <v>8871383.5700000003</v>
      </c>
      <c r="H35" s="284" t="s">
        <v>17</v>
      </c>
      <c r="I35" s="285">
        <v>1062618.98</v>
      </c>
    </row>
    <row r="36" spans="1:18" ht="12" customHeight="1">
      <c r="A36">
        <v>21</v>
      </c>
      <c r="B36" s="282" t="s">
        <v>1728</v>
      </c>
      <c r="C36" s="283" t="s">
        <v>1727</v>
      </c>
      <c r="D36" s="284" t="s">
        <v>17</v>
      </c>
      <c r="E36" s="285">
        <v>3219124.57</v>
      </c>
      <c r="F36" s="285">
        <v>43391861.140000001</v>
      </c>
      <c r="G36" s="285">
        <v>43317792.359999999</v>
      </c>
      <c r="H36" s="284" t="s">
        <v>17</v>
      </c>
      <c r="I36" s="285">
        <v>3145055.79</v>
      </c>
      <c r="K36" s="143"/>
      <c r="L36" s="143"/>
      <c r="M36" s="306"/>
      <c r="N36" s="307"/>
      <c r="O36" s="307"/>
      <c r="P36" s="307"/>
      <c r="Q36" s="307"/>
    </row>
    <row r="37" spans="1:18" ht="12" customHeight="1">
      <c r="B37" s="282"/>
      <c r="C37" s="283" t="s">
        <v>2260</v>
      </c>
      <c r="D37" s="284" t="s">
        <v>17</v>
      </c>
      <c r="E37" s="285">
        <v>964030.4</v>
      </c>
      <c r="F37" s="285">
        <v>964030.4</v>
      </c>
      <c r="G37" s="285">
        <v>0</v>
      </c>
      <c r="H37" s="284" t="s">
        <v>17</v>
      </c>
      <c r="I37" s="285">
        <v>0</v>
      </c>
      <c r="K37" s="143"/>
      <c r="L37" s="143"/>
      <c r="M37" s="306"/>
      <c r="N37" s="307"/>
      <c r="O37" s="307"/>
      <c r="P37" s="307"/>
      <c r="Q37" s="307"/>
    </row>
    <row r="38" spans="1:18" ht="12" customHeight="1">
      <c r="B38" s="321"/>
      <c r="C38" s="322"/>
      <c r="D38" s="323"/>
      <c r="E38" s="324">
        <f>SUM(E39:E42)</f>
        <v>74012020.139999986</v>
      </c>
      <c r="F38" s="324">
        <f t="shared" ref="F38:I38" si="4">SUM(F39:F42)</f>
        <v>52640</v>
      </c>
      <c r="G38" s="324">
        <f t="shared" si="4"/>
        <v>1165806.18</v>
      </c>
      <c r="H38" s="323">
        <f t="shared" si="4"/>
        <v>0</v>
      </c>
      <c r="I38" s="324">
        <f t="shared" si="4"/>
        <v>75125186.319999993</v>
      </c>
      <c r="K38" s="143"/>
      <c r="L38" s="143"/>
      <c r="M38" s="306"/>
      <c r="N38" s="307"/>
      <c r="O38" s="307"/>
      <c r="P38" s="307"/>
      <c r="Q38" s="307"/>
    </row>
    <row r="39" spans="1:18" ht="12" customHeight="1">
      <c r="A39">
        <v>22</v>
      </c>
      <c r="B39" s="257" t="s">
        <v>1761</v>
      </c>
      <c r="C39" s="273" t="s">
        <v>1760</v>
      </c>
      <c r="D39" s="206" t="s">
        <v>17</v>
      </c>
      <c r="E39" s="137">
        <v>76602593.129999995</v>
      </c>
      <c r="F39" s="137">
        <v>0</v>
      </c>
      <c r="G39" s="137">
        <v>21573.93</v>
      </c>
      <c r="H39" s="137" t="s">
        <v>17</v>
      </c>
      <c r="I39" s="137">
        <v>76624167.060000002</v>
      </c>
      <c r="M39" s="124"/>
      <c r="O39" s="124"/>
      <c r="Q39" s="124"/>
      <c r="R39" t="s">
        <v>17</v>
      </c>
    </row>
    <row r="40" spans="1:18" ht="12" customHeight="1">
      <c r="A40">
        <v>23</v>
      </c>
      <c r="B40" s="257" t="s">
        <v>1816</v>
      </c>
      <c r="C40" s="292" t="s">
        <v>1817</v>
      </c>
      <c r="D40" s="290" t="s">
        <v>17</v>
      </c>
      <c r="E40" s="262">
        <v>42008.47</v>
      </c>
      <c r="F40" s="124">
        <v>0</v>
      </c>
      <c r="G40" s="124">
        <v>0</v>
      </c>
      <c r="H40" t="s">
        <v>17</v>
      </c>
      <c r="I40" s="124">
        <v>42008.47</v>
      </c>
      <c r="M40" s="124"/>
      <c r="O40" s="124"/>
      <c r="Q40" s="124"/>
      <c r="R40" t="s">
        <v>17</v>
      </c>
    </row>
    <row r="41" spans="1:18" ht="12" customHeight="1">
      <c r="B41" s="257" t="s">
        <v>510</v>
      </c>
      <c r="C41" s="292" t="s">
        <v>511</v>
      </c>
      <c r="D41" s="290" t="s">
        <v>17</v>
      </c>
      <c r="E41" s="262">
        <v>-618218.62</v>
      </c>
      <c r="F41" s="124">
        <v>52640</v>
      </c>
      <c r="G41" s="124">
        <v>1144232.25</v>
      </c>
      <c r="H41" t="s">
        <v>17</v>
      </c>
      <c r="I41" s="124">
        <v>473373.63</v>
      </c>
      <c r="K41" s="124">
        <f>+E41-F41+G41</f>
        <v>473373.63</v>
      </c>
      <c r="M41" s="124"/>
      <c r="O41" s="124"/>
      <c r="Q41" s="124"/>
    </row>
    <row r="42" spans="1:18" ht="12" customHeight="1">
      <c r="B42" s="293" t="s">
        <v>520</v>
      </c>
      <c r="C42" s="294" t="s">
        <v>521</v>
      </c>
      <c r="D42" s="295" t="s">
        <v>17</v>
      </c>
      <c r="E42" s="296">
        <v>-2014362.84</v>
      </c>
      <c r="F42" s="296">
        <v>0</v>
      </c>
      <c r="G42" s="296">
        <v>0</v>
      </c>
      <c r="H42" s="297" t="s">
        <v>17</v>
      </c>
      <c r="I42" s="296">
        <v>-2014362.84</v>
      </c>
      <c r="J42" s="297"/>
      <c r="M42" s="124"/>
      <c r="O42" s="124"/>
      <c r="Q42" s="124"/>
    </row>
    <row r="43" spans="1:18" ht="12" customHeight="1">
      <c r="A43">
        <v>24</v>
      </c>
      <c r="B43" s="298" t="s">
        <v>1823</v>
      </c>
      <c r="C43" s="299" t="s">
        <v>1822</v>
      </c>
      <c r="D43" s="300" t="s">
        <v>17</v>
      </c>
      <c r="E43" s="266">
        <v>179431480.52000001</v>
      </c>
      <c r="F43" s="266">
        <v>0</v>
      </c>
      <c r="G43" s="266">
        <v>8730408.3200000003</v>
      </c>
      <c r="H43" s="266" t="s">
        <v>17</v>
      </c>
      <c r="I43" s="266">
        <v>188161888.84</v>
      </c>
      <c r="J43" s="206"/>
      <c r="M43" s="124"/>
      <c r="O43" s="124"/>
      <c r="Q43" s="124"/>
      <c r="R43" t="s">
        <v>17</v>
      </c>
    </row>
    <row r="44" spans="1:18" ht="12" customHeight="1">
      <c r="B44" s="298"/>
      <c r="C44" s="299" t="s">
        <v>2261</v>
      </c>
      <c r="D44" s="300">
        <v>0</v>
      </c>
      <c r="E44" s="266">
        <v>372173042.77999997</v>
      </c>
      <c r="F44" s="266">
        <v>0</v>
      </c>
      <c r="G44" s="266">
        <v>33833912.979999997</v>
      </c>
      <c r="H44" s="266">
        <v>0</v>
      </c>
      <c r="I44" s="266">
        <v>406006955.75999999</v>
      </c>
      <c r="J44" s="206"/>
      <c r="M44" s="124"/>
      <c r="O44" s="124"/>
      <c r="Q44" s="124"/>
    </row>
    <row r="45" spans="1:18" ht="12" customHeight="1">
      <c r="A45">
        <v>25</v>
      </c>
      <c r="B45" s="257" t="s">
        <v>1836</v>
      </c>
      <c r="C45" s="292" t="s">
        <v>539</v>
      </c>
      <c r="D45" s="291" t="s">
        <v>17</v>
      </c>
      <c r="E45" s="262">
        <v>4003343.81</v>
      </c>
      <c r="F45">
        <v>0</v>
      </c>
      <c r="G45" s="124">
        <v>414274.14</v>
      </c>
      <c r="H45" t="s">
        <v>17</v>
      </c>
      <c r="I45" s="124">
        <v>4417617.95</v>
      </c>
      <c r="M45" s="124"/>
      <c r="O45" s="124"/>
      <c r="Q45" s="124"/>
      <c r="R45" t="s">
        <v>17</v>
      </c>
    </row>
    <row r="46" spans="1:18" ht="12" customHeight="1">
      <c r="A46">
        <v>26</v>
      </c>
      <c r="B46" s="257" t="s">
        <v>1839</v>
      </c>
      <c r="C46" s="273" t="s">
        <v>1840</v>
      </c>
      <c r="D46" s="206" t="s">
        <v>17</v>
      </c>
      <c r="E46" s="124">
        <v>1394429.3</v>
      </c>
      <c r="F46">
        <v>0</v>
      </c>
      <c r="G46" s="124">
        <v>67202.13</v>
      </c>
      <c r="H46" t="s">
        <v>17</v>
      </c>
      <c r="I46" s="124">
        <v>1461631.43</v>
      </c>
      <c r="M46" s="124"/>
      <c r="O46" s="124"/>
      <c r="Q46" s="124"/>
      <c r="R46" t="s">
        <v>17</v>
      </c>
    </row>
    <row r="47" spans="1:18" ht="12" customHeight="1">
      <c r="A47">
        <v>27</v>
      </c>
      <c r="B47" s="257" t="s">
        <v>1847</v>
      </c>
      <c r="C47" s="273" t="s">
        <v>559</v>
      </c>
      <c r="D47" s="301">
        <v>94664191.890000001</v>
      </c>
      <c r="E47" s="301">
        <v>0</v>
      </c>
      <c r="F47" s="301">
        <v>21622766.109999999</v>
      </c>
      <c r="G47" s="301">
        <v>0</v>
      </c>
      <c r="H47" s="301">
        <v>116286958</v>
      </c>
      <c r="I47" s="127"/>
      <c r="K47" s="143"/>
      <c r="L47" s="143"/>
      <c r="M47" s="306"/>
      <c r="N47" s="307"/>
      <c r="O47" s="306"/>
      <c r="P47" s="306"/>
      <c r="Q47" s="306"/>
      <c r="R47" t="s">
        <v>17</v>
      </c>
    </row>
    <row r="48" spans="1:18" ht="12" customHeight="1">
      <c r="A48">
        <v>28</v>
      </c>
      <c r="B48" s="257" t="s">
        <v>1872</v>
      </c>
      <c r="C48" s="273" t="s">
        <v>636</v>
      </c>
      <c r="D48" s="302">
        <v>8759015.4399999995</v>
      </c>
      <c r="E48" s="303">
        <v>0</v>
      </c>
      <c r="F48" s="302">
        <v>2612023.5099999998</v>
      </c>
      <c r="G48" s="302">
        <v>0</v>
      </c>
      <c r="H48" s="302">
        <v>11371038.949999999</v>
      </c>
      <c r="I48" s="127"/>
      <c r="M48" s="124"/>
      <c r="O48" s="124"/>
      <c r="Q48" s="124"/>
      <c r="R48" t="s">
        <v>17</v>
      </c>
    </row>
    <row r="49" spans="1:18" ht="12" customHeight="1">
      <c r="A49">
        <v>29</v>
      </c>
      <c r="B49" s="257" t="s">
        <v>1905</v>
      </c>
      <c r="C49" s="273" t="s">
        <v>971</v>
      </c>
      <c r="D49" s="302">
        <v>29554643.050000001</v>
      </c>
      <c r="E49" s="302">
        <v>0</v>
      </c>
      <c r="F49" s="302">
        <v>12653791.949999999</v>
      </c>
      <c r="G49" s="302">
        <v>0</v>
      </c>
      <c r="H49" s="302">
        <v>42208435.000000007</v>
      </c>
      <c r="I49" s="137"/>
      <c r="M49" s="124"/>
      <c r="O49" s="124"/>
      <c r="Q49" s="124"/>
      <c r="R49" t="s">
        <v>17</v>
      </c>
    </row>
    <row r="50" spans="1:18" ht="12" customHeight="1">
      <c r="A50">
        <v>30</v>
      </c>
      <c r="B50" s="257" t="s">
        <v>2262</v>
      </c>
      <c r="C50" s="273" t="s">
        <v>2263</v>
      </c>
      <c r="D50" s="302">
        <v>373760347.67000002</v>
      </c>
      <c r="E50" s="302">
        <v>0</v>
      </c>
      <c r="F50" s="302">
        <v>38509935.289999992</v>
      </c>
      <c r="G50" s="302">
        <v>0</v>
      </c>
      <c r="H50" s="302">
        <v>412270282.95999998</v>
      </c>
      <c r="I50" s="137"/>
      <c r="M50" s="124"/>
      <c r="O50" s="124"/>
      <c r="Q50" s="124"/>
      <c r="R50" t="s">
        <v>17</v>
      </c>
    </row>
    <row r="51" spans="1:18" ht="12" customHeight="1">
      <c r="A51">
        <v>31</v>
      </c>
      <c r="B51" s="257" t="s">
        <v>2264</v>
      </c>
      <c r="C51" s="273" t="s">
        <v>2258</v>
      </c>
      <c r="I51" s="79"/>
      <c r="M51" s="124"/>
      <c r="O51" s="124"/>
      <c r="Q51" s="124"/>
      <c r="R51" t="s">
        <v>17</v>
      </c>
    </row>
    <row r="52" spans="1:18" ht="12" customHeight="1">
      <c r="A52">
        <v>45</v>
      </c>
      <c r="B52" s="256"/>
      <c r="C52" s="271"/>
      <c r="D52" s="12"/>
      <c r="E52" s="79"/>
      <c r="F52" s="79"/>
      <c r="G52" s="79"/>
      <c r="H52" s="79"/>
      <c r="I52" s="79"/>
      <c r="M52" s="124"/>
      <c r="O52" s="124"/>
      <c r="Q52" s="124"/>
      <c r="R52" t="s">
        <v>17</v>
      </c>
    </row>
    <row r="53" spans="1:18" ht="12" customHeight="1">
      <c r="A53">
        <v>46</v>
      </c>
      <c r="C53" s="330"/>
      <c r="D53" s="124"/>
      <c r="M53" s="124"/>
      <c r="O53" s="124"/>
      <c r="Q53" s="124"/>
      <c r="R53" t="s">
        <v>17</v>
      </c>
    </row>
    <row r="54" spans="1:18" ht="12" customHeight="1">
      <c r="C54" s="330"/>
      <c r="D54" s="107"/>
      <c r="E54" s="107"/>
      <c r="F54" s="107"/>
      <c r="G54" s="107"/>
      <c r="H54" s="107"/>
      <c r="I54" s="107"/>
      <c r="M54" s="124"/>
      <c r="O54" s="124"/>
      <c r="Q54" s="124"/>
      <c r="R54" t="s">
        <v>17</v>
      </c>
    </row>
    <row r="55" spans="1:18" ht="12" customHeight="1">
      <c r="B55" s="254" t="s">
        <v>2265</v>
      </c>
      <c r="C55" s="330" t="s">
        <v>2266</v>
      </c>
      <c r="D55">
        <v>373760347.67000002</v>
      </c>
      <c r="E55">
        <v>0</v>
      </c>
      <c r="F55">
        <v>4798964.1399999997</v>
      </c>
      <c r="G55">
        <v>0</v>
      </c>
      <c r="H55" s="135">
        <v>4798964.1399999997</v>
      </c>
      <c r="K55" s="307"/>
      <c r="L55" s="307"/>
      <c r="M55" s="306"/>
      <c r="N55" s="306"/>
      <c r="O55" s="306"/>
      <c r="P55" s="306"/>
      <c r="Q55" s="306"/>
      <c r="R55" t="s">
        <v>17</v>
      </c>
    </row>
    <row r="56" spans="1:18" ht="15" customHeight="1">
      <c r="C56" s="330"/>
      <c r="M56" s="124"/>
      <c r="O56" s="124"/>
      <c r="Q56" s="124"/>
      <c r="R56" t="s">
        <v>17</v>
      </c>
    </row>
    <row r="57" spans="1:18" ht="15" customHeight="1">
      <c r="C57" s="330"/>
      <c r="M57" s="124"/>
      <c r="O57" s="124"/>
      <c r="Q57" s="124"/>
      <c r="R57" t="s">
        <v>17</v>
      </c>
    </row>
    <row r="58" spans="1:18" ht="15" customHeight="1">
      <c r="C58" s="330"/>
      <c r="M58" s="124"/>
      <c r="O58" s="124"/>
      <c r="Q58" s="124"/>
      <c r="R58" t="s">
        <v>17</v>
      </c>
    </row>
    <row r="59" spans="1:18" ht="15" customHeight="1">
      <c r="C59" s="330"/>
      <c r="M59" s="124"/>
      <c r="O59" s="124"/>
      <c r="Q59" s="124"/>
      <c r="R59" t="s">
        <v>17</v>
      </c>
    </row>
    <row r="60" spans="1:18" ht="15" customHeight="1">
      <c r="C60" s="330"/>
      <c r="D60" s="127"/>
      <c r="M60" s="124"/>
      <c r="O60" s="124"/>
      <c r="Q60" s="124"/>
      <c r="R60" t="s">
        <v>17</v>
      </c>
    </row>
    <row r="61" spans="1:18" ht="15" customHeight="1">
      <c r="C61" s="330"/>
      <c r="D61" s="127"/>
      <c r="E61" s="127"/>
      <c r="M61" s="124"/>
      <c r="O61" s="124"/>
      <c r="Q61" s="124"/>
      <c r="R61" t="s">
        <v>17</v>
      </c>
    </row>
    <row r="62" spans="1:18" ht="15" customHeight="1">
      <c r="C62" s="330"/>
      <c r="M62" s="124"/>
      <c r="O62" s="124"/>
      <c r="Q62" s="124"/>
      <c r="R62" t="s">
        <v>17</v>
      </c>
    </row>
    <row r="63" spans="1:18" ht="15" customHeight="1">
      <c r="C63" s="330"/>
      <c r="M63" s="124"/>
      <c r="O63" s="124"/>
      <c r="Q63" s="124"/>
      <c r="R63" t="s">
        <v>17</v>
      </c>
    </row>
    <row r="64" spans="1:18" ht="15" customHeight="1">
      <c r="C64" s="330"/>
      <c r="D64" s="138"/>
      <c r="M64" s="124"/>
      <c r="O64" s="124"/>
      <c r="Q64" s="124"/>
      <c r="R64" t="s">
        <v>17</v>
      </c>
    </row>
    <row r="65" spans="11:18" ht="15" customHeight="1">
      <c r="K65" s="307"/>
      <c r="L65" s="307"/>
      <c r="M65" s="307"/>
      <c r="N65" s="307"/>
      <c r="O65" s="306"/>
      <c r="P65" s="307"/>
      <c r="Q65" s="306"/>
      <c r="R65" t="s">
        <v>17</v>
      </c>
    </row>
    <row r="66" spans="11:18" ht="15" customHeight="1">
      <c r="K66" s="143"/>
      <c r="L66" s="143"/>
      <c r="M66" s="306"/>
      <c r="N66" s="306"/>
      <c r="O66" s="306"/>
      <c r="P66" s="306"/>
      <c r="Q66" s="306"/>
      <c r="R66" t="s">
        <v>17</v>
      </c>
    </row>
    <row r="67" spans="11:18" ht="15" customHeight="1">
      <c r="M67" s="124"/>
      <c r="O67" s="124"/>
      <c r="Q67" s="124"/>
      <c r="R67" t="s">
        <v>17</v>
      </c>
    </row>
    <row r="68" spans="11:18" ht="15" customHeight="1">
      <c r="M68" s="124"/>
      <c r="O68" s="124"/>
      <c r="Q68" s="124"/>
    </row>
    <row r="69" spans="11:18" ht="15" customHeight="1">
      <c r="M69" s="124"/>
      <c r="O69" s="124"/>
      <c r="Q69" s="124"/>
    </row>
    <row r="70" spans="11:18" ht="15" customHeight="1">
      <c r="O70" s="124"/>
      <c r="Q70" s="124"/>
      <c r="R70" s="124"/>
    </row>
    <row r="72" spans="11:18" ht="15" customHeight="1">
      <c r="M72" s="124"/>
      <c r="Q72" s="124"/>
    </row>
    <row r="73" spans="11:18" ht="15" customHeight="1">
      <c r="N73" s="124"/>
    </row>
  </sheetData>
  <phoneticPr fontId="42" type="noConversion"/>
  <pageMargins left="0.25" right="0.25" top="0.75" bottom="0.75" header="0" footer="0"/>
  <pageSetup scale="47" fitToHeight="0"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3420C-CB78-4B78-9E5C-C69002E55308}">
  <dimension ref="B1:N8143"/>
  <sheetViews>
    <sheetView showGridLines="0" tabSelected="1" zoomScale="80" zoomScaleNormal="80" workbookViewId="0">
      <selection activeCell="M30" sqref="M30"/>
    </sheetView>
  </sheetViews>
  <sheetFormatPr baseColWidth="10" defaultColWidth="14.42578125" defaultRowHeight="15"/>
  <cols>
    <col min="1" max="1" width="2.7109375" style="389" customWidth="1"/>
    <col min="2" max="2" width="27.28515625" style="405" customWidth="1"/>
    <col min="3" max="3" width="28.7109375" style="389" customWidth="1"/>
    <col min="4" max="4" width="57.7109375" style="499" customWidth="1"/>
    <col min="5" max="5" width="18.140625" style="1096" customWidth="1"/>
    <col min="6" max="6" width="26.85546875" style="1097" customWidth="1"/>
    <col min="7" max="7" width="18" style="1098" customWidth="1"/>
    <col min="8" max="8" width="35.5703125" style="498" customWidth="1"/>
    <col min="9" max="14" width="11.42578125" style="389" customWidth="1"/>
    <col min="15" max="16384" width="14.42578125" style="389"/>
  </cols>
  <sheetData>
    <row r="1" spans="2:14" customFormat="1">
      <c r="B1" s="972"/>
      <c r="C1" s="972"/>
      <c r="D1" s="1092"/>
      <c r="E1" s="1092"/>
      <c r="F1" s="1094"/>
      <c r="G1" s="1092"/>
      <c r="H1" s="1092"/>
    </row>
    <row r="2" spans="2:14" customFormat="1">
      <c r="B2" s="973" t="s">
        <v>2454</v>
      </c>
      <c r="C2" s="973"/>
      <c r="D2" s="973"/>
      <c r="E2" s="973"/>
      <c r="F2" s="974"/>
      <c r="G2" s="975"/>
      <c r="H2" s="976"/>
      <c r="I2" s="19"/>
      <c r="J2" s="19"/>
      <c r="K2" s="19"/>
      <c r="L2" s="19"/>
      <c r="M2" s="19"/>
    </row>
    <row r="3" spans="2:14" customFormat="1">
      <c r="B3" s="977" t="s">
        <v>3491</v>
      </c>
      <c r="C3" s="977"/>
      <c r="D3" s="977"/>
      <c r="E3" s="977"/>
      <c r="F3" s="978"/>
      <c r="G3" s="978"/>
      <c r="H3" s="976"/>
      <c r="I3" s="19"/>
      <c r="J3" s="19"/>
      <c r="K3" s="19"/>
      <c r="L3" s="19"/>
      <c r="M3" s="19"/>
    </row>
    <row r="4" spans="2:14" customFormat="1">
      <c r="B4" s="979" t="s">
        <v>2519</v>
      </c>
      <c r="C4" s="979"/>
      <c r="D4" s="979"/>
      <c r="E4" s="979"/>
      <c r="F4" s="980"/>
      <c r="G4" s="981"/>
      <c r="H4" s="1093"/>
      <c r="I4" s="19"/>
      <c r="J4" s="19"/>
      <c r="K4" s="19"/>
      <c r="L4" s="19"/>
      <c r="M4" s="19"/>
    </row>
    <row r="5" spans="2:14" customFormat="1">
      <c r="B5" s="915" t="s">
        <v>9895</v>
      </c>
      <c r="C5" s="915" t="s">
        <v>2291</v>
      </c>
      <c r="D5" s="982" t="s">
        <v>3492</v>
      </c>
      <c r="E5" s="983" t="s">
        <v>3493</v>
      </c>
      <c r="F5" s="984" t="s">
        <v>3494</v>
      </c>
      <c r="G5" s="985" t="s">
        <v>3495</v>
      </c>
      <c r="H5" s="986" t="s">
        <v>3496</v>
      </c>
      <c r="I5" s="19"/>
      <c r="J5" s="19"/>
      <c r="K5" s="19"/>
      <c r="L5" s="19"/>
      <c r="M5" s="19"/>
    </row>
    <row r="6" spans="2:14" ht="16.5">
      <c r="B6" s="916"/>
      <c r="C6" s="916"/>
      <c r="D6" s="982"/>
      <c r="E6" s="987"/>
      <c r="F6" s="988"/>
      <c r="G6" s="989"/>
      <c r="H6" s="990"/>
      <c r="I6" s="395"/>
      <c r="J6" s="395"/>
      <c r="K6" s="395"/>
      <c r="L6" s="395"/>
      <c r="M6" s="395"/>
      <c r="N6" s="395"/>
    </row>
    <row r="7" spans="2:14" ht="16.5">
      <c r="B7" s="991" t="s">
        <v>9896</v>
      </c>
      <c r="C7" s="992" t="s">
        <v>3497</v>
      </c>
      <c r="D7" s="993" t="s">
        <v>3498</v>
      </c>
      <c r="E7" s="994" t="s">
        <v>3499</v>
      </c>
      <c r="F7" s="995">
        <v>4640</v>
      </c>
      <c r="G7" s="996">
        <v>1</v>
      </c>
      <c r="H7" s="997" t="s">
        <v>3500</v>
      </c>
      <c r="I7" s="395"/>
      <c r="J7" s="395"/>
      <c r="K7" s="395"/>
      <c r="L7" s="395"/>
      <c r="M7" s="395"/>
      <c r="N7" s="395"/>
    </row>
    <row r="8" spans="2:14" s="393" customFormat="1" ht="16.5">
      <c r="B8" s="991" t="s">
        <v>9897</v>
      </c>
      <c r="C8" s="992" t="s">
        <v>3497</v>
      </c>
      <c r="D8" s="993" t="s">
        <v>3498</v>
      </c>
      <c r="E8" s="994" t="s">
        <v>3499</v>
      </c>
      <c r="F8" s="995">
        <v>4640</v>
      </c>
      <c r="G8" s="996">
        <v>1</v>
      </c>
      <c r="H8" s="997" t="s">
        <v>3500</v>
      </c>
      <c r="I8" s="496"/>
      <c r="J8" s="496"/>
      <c r="K8" s="496"/>
      <c r="L8" s="496"/>
      <c r="M8" s="496"/>
      <c r="N8" s="496"/>
    </row>
    <row r="9" spans="2:14" s="393" customFormat="1" ht="16.5">
      <c r="B9" s="991" t="s">
        <v>9898</v>
      </c>
      <c r="C9" s="992" t="s">
        <v>3501</v>
      </c>
      <c r="D9" s="998" t="s">
        <v>3502</v>
      </c>
      <c r="E9" s="994" t="s">
        <v>3499</v>
      </c>
      <c r="F9" s="995">
        <v>5797.68</v>
      </c>
      <c r="G9" s="996">
        <v>1</v>
      </c>
      <c r="H9" s="997" t="s">
        <v>3500</v>
      </c>
      <c r="I9" s="496"/>
      <c r="J9" s="496"/>
      <c r="K9" s="496"/>
      <c r="L9" s="496"/>
      <c r="M9" s="496"/>
      <c r="N9" s="496"/>
    </row>
    <row r="10" spans="2:14" s="393" customFormat="1" ht="16.5">
      <c r="B10" s="991" t="s">
        <v>9899</v>
      </c>
      <c r="C10" s="992" t="s">
        <v>3501</v>
      </c>
      <c r="D10" s="998" t="s">
        <v>3502</v>
      </c>
      <c r="E10" s="994" t="s">
        <v>3499</v>
      </c>
      <c r="F10" s="995">
        <v>5797.68</v>
      </c>
      <c r="G10" s="996">
        <v>1</v>
      </c>
      <c r="H10" s="997" t="s">
        <v>3500</v>
      </c>
      <c r="I10" s="496"/>
      <c r="J10" s="496"/>
      <c r="K10" s="496"/>
      <c r="L10" s="496"/>
      <c r="M10" s="496"/>
      <c r="N10" s="496"/>
    </row>
    <row r="11" spans="2:14" s="393" customFormat="1" ht="16.5">
      <c r="B11" s="991" t="s">
        <v>9900</v>
      </c>
      <c r="C11" s="992" t="s">
        <v>3501</v>
      </c>
      <c r="D11" s="998" t="s">
        <v>3502</v>
      </c>
      <c r="E11" s="994" t="s">
        <v>3499</v>
      </c>
      <c r="F11" s="995">
        <v>5797.68</v>
      </c>
      <c r="G11" s="996">
        <v>1</v>
      </c>
      <c r="H11" s="997" t="s">
        <v>3500</v>
      </c>
      <c r="I11" s="496"/>
      <c r="J11" s="496"/>
      <c r="K11" s="496"/>
      <c r="L11" s="496"/>
      <c r="M11" s="496"/>
      <c r="N11" s="496"/>
    </row>
    <row r="12" spans="2:14" s="393" customFormat="1" ht="16.5">
      <c r="B12" s="991" t="s">
        <v>9901</v>
      </c>
      <c r="C12" s="992" t="s">
        <v>3501</v>
      </c>
      <c r="D12" s="998" t="s">
        <v>3502</v>
      </c>
      <c r="E12" s="994" t="s">
        <v>3499</v>
      </c>
      <c r="F12" s="995">
        <v>5797.68</v>
      </c>
      <c r="G12" s="996">
        <v>1</v>
      </c>
      <c r="H12" s="997" t="s">
        <v>3500</v>
      </c>
      <c r="I12" s="496"/>
      <c r="J12" s="496"/>
      <c r="K12" s="496"/>
      <c r="L12" s="496"/>
      <c r="M12" s="496"/>
      <c r="N12" s="496"/>
    </row>
    <row r="13" spans="2:14" s="393" customFormat="1" ht="16.5">
      <c r="B13" s="991" t="s">
        <v>9902</v>
      </c>
      <c r="C13" s="992" t="s">
        <v>3501</v>
      </c>
      <c r="D13" s="998" t="s">
        <v>3502</v>
      </c>
      <c r="E13" s="994" t="s">
        <v>3499</v>
      </c>
      <c r="F13" s="995">
        <v>5797.68</v>
      </c>
      <c r="G13" s="996">
        <v>1</v>
      </c>
      <c r="H13" s="997" t="s">
        <v>3500</v>
      </c>
      <c r="I13" s="400"/>
      <c r="J13" s="400"/>
      <c r="K13" s="400"/>
      <c r="L13" s="400"/>
      <c r="M13" s="400"/>
      <c r="N13" s="400"/>
    </row>
    <row r="14" spans="2:14" s="393" customFormat="1" ht="16.5">
      <c r="B14" s="991" t="s">
        <v>9903</v>
      </c>
      <c r="C14" s="992" t="s">
        <v>3501</v>
      </c>
      <c r="D14" s="998" t="s">
        <v>3502</v>
      </c>
      <c r="E14" s="994" t="s">
        <v>3499</v>
      </c>
      <c r="F14" s="995">
        <v>5797.68</v>
      </c>
      <c r="G14" s="996">
        <v>1</v>
      </c>
      <c r="H14" s="997" t="s">
        <v>3500</v>
      </c>
      <c r="I14" s="400"/>
      <c r="J14" s="400"/>
      <c r="K14" s="400"/>
      <c r="L14" s="400"/>
      <c r="M14" s="400"/>
      <c r="N14" s="400"/>
    </row>
    <row r="15" spans="2:14" s="393" customFormat="1" ht="16.5">
      <c r="B15" s="991" t="s">
        <v>9904</v>
      </c>
      <c r="C15" s="992" t="s">
        <v>3501</v>
      </c>
      <c r="D15" s="998" t="s">
        <v>3502</v>
      </c>
      <c r="E15" s="994" t="s">
        <v>3499</v>
      </c>
      <c r="F15" s="995">
        <v>5797.68</v>
      </c>
      <c r="G15" s="996">
        <v>1</v>
      </c>
      <c r="H15" s="997" t="s">
        <v>3500</v>
      </c>
      <c r="I15" s="400"/>
      <c r="J15" s="400"/>
      <c r="K15" s="400"/>
      <c r="L15" s="400"/>
      <c r="M15" s="400"/>
      <c r="N15" s="400"/>
    </row>
    <row r="16" spans="2:14" s="393" customFormat="1" ht="16.5">
      <c r="B16" s="991" t="s">
        <v>9905</v>
      </c>
      <c r="C16" s="992" t="s">
        <v>3501</v>
      </c>
      <c r="D16" s="998" t="s">
        <v>3502</v>
      </c>
      <c r="E16" s="994" t="s">
        <v>3499</v>
      </c>
      <c r="F16" s="995">
        <v>5797.68</v>
      </c>
      <c r="G16" s="996">
        <v>1</v>
      </c>
      <c r="H16" s="997" t="s">
        <v>3500</v>
      </c>
      <c r="I16" s="400"/>
      <c r="J16" s="400"/>
      <c r="K16" s="400"/>
      <c r="L16" s="400"/>
      <c r="M16" s="400"/>
      <c r="N16" s="400"/>
    </row>
    <row r="17" spans="2:14" s="393" customFormat="1" ht="16.5">
      <c r="B17" s="991" t="s">
        <v>9906</v>
      </c>
      <c r="C17" s="992" t="s">
        <v>3501</v>
      </c>
      <c r="D17" s="998" t="s">
        <v>3502</v>
      </c>
      <c r="E17" s="994" t="s">
        <v>3499</v>
      </c>
      <c r="F17" s="995">
        <v>5797.68</v>
      </c>
      <c r="G17" s="996">
        <v>1</v>
      </c>
      <c r="H17" s="997" t="s">
        <v>3500</v>
      </c>
      <c r="I17" s="400"/>
      <c r="J17" s="400"/>
      <c r="K17" s="400"/>
      <c r="L17" s="400"/>
      <c r="M17" s="400"/>
      <c r="N17" s="400"/>
    </row>
    <row r="18" spans="2:14" s="393" customFormat="1" ht="16.5">
      <c r="B18" s="991" t="s">
        <v>9907</v>
      </c>
      <c r="C18" s="992" t="s">
        <v>3501</v>
      </c>
      <c r="D18" s="998" t="s">
        <v>3502</v>
      </c>
      <c r="E18" s="994" t="s">
        <v>3499</v>
      </c>
      <c r="F18" s="995">
        <v>5797.68</v>
      </c>
      <c r="G18" s="996">
        <v>1</v>
      </c>
      <c r="H18" s="997" t="s">
        <v>3500</v>
      </c>
      <c r="I18" s="400"/>
      <c r="J18" s="400"/>
      <c r="K18" s="400"/>
      <c r="L18" s="400"/>
      <c r="M18" s="400"/>
      <c r="N18" s="400"/>
    </row>
    <row r="19" spans="2:14" s="393" customFormat="1" ht="16.5">
      <c r="B19" s="991" t="s">
        <v>9908</v>
      </c>
      <c r="C19" s="992" t="s">
        <v>3501</v>
      </c>
      <c r="D19" s="998" t="s">
        <v>3502</v>
      </c>
      <c r="E19" s="994" t="s">
        <v>3499</v>
      </c>
      <c r="F19" s="995">
        <v>5797.68</v>
      </c>
      <c r="G19" s="996">
        <v>1</v>
      </c>
      <c r="H19" s="997" t="s">
        <v>3500</v>
      </c>
      <c r="I19" s="400"/>
      <c r="J19" s="400"/>
      <c r="K19" s="400"/>
      <c r="L19" s="400"/>
      <c r="M19" s="400"/>
      <c r="N19" s="400"/>
    </row>
    <row r="20" spans="2:14" s="393" customFormat="1" ht="16.5">
      <c r="B20" s="991" t="s">
        <v>9909</v>
      </c>
      <c r="C20" s="992" t="s">
        <v>3501</v>
      </c>
      <c r="D20" s="998" t="s">
        <v>3502</v>
      </c>
      <c r="E20" s="994" t="s">
        <v>3499</v>
      </c>
      <c r="F20" s="995">
        <v>5797.68</v>
      </c>
      <c r="G20" s="996">
        <v>1</v>
      </c>
      <c r="H20" s="997" t="s">
        <v>3500</v>
      </c>
      <c r="I20" s="400"/>
      <c r="J20" s="400"/>
      <c r="K20" s="400"/>
      <c r="L20" s="400"/>
      <c r="M20" s="400"/>
      <c r="N20" s="400"/>
    </row>
    <row r="21" spans="2:14" s="393" customFormat="1" ht="16.5">
      <c r="B21" s="991" t="s">
        <v>9910</v>
      </c>
      <c r="C21" s="992" t="s">
        <v>3501</v>
      </c>
      <c r="D21" s="998" t="s">
        <v>3502</v>
      </c>
      <c r="E21" s="994" t="s">
        <v>3499</v>
      </c>
      <c r="F21" s="995">
        <v>5797.68</v>
      </c>
      <c r="G21" s="996">
        <v>1</v>
      </c>
      <c r="H21" s="997" t="s">
        <v>3500</v>
      </c>
      <c r="I21" s="400"/>
      <c r="J21" s="400"/>
      <c r="K21" s="400"/>
      <c r="L21" s="400"/>
      <c r="M21" s="400"/>
      <c r="N21" s="400"/>
    </row>
    <row r="22" spans="2:14" s="393" customFormat="1" ht="16.5">
      <c r="B22" s="991" t="s">
        <v>9911</v>
      </c>
      <c r="C22" s="992" t="s">
        <v>3501</v>
      </c>
      <c r="D22" s="998" t="s">
        <v>3502</v>
      </c>
      <c r="E22" s="994" t="s">
        <v>3499</v>
      </c>
      <c r="F22" s="995">
        <v>5797.68</v>
      </c>
      <c r="G22" s="996">
        <v>1</v>
      </c>
      <c r="H22" s="997" t="s">
        <v>3500</v>
      </c>
      <c r="I22" s="400"/>
      <c r="J22" s="400"/>
      <c r="K22" s="400"/>
      <c r="L22" s="400"/>
      <c r="M22" s="400"/>
      <c r="N22" s="400"/>
    </row>
    <row r="23" spans="2:14" s="393" customFormat="1" ht="16.5">
      <c r="B23" s="991" t="s">
        <v>9912</v>
      </c>
      <c r="C23" s="992" t="s">
        <v>3501</v>
      </c>
      <c r="D23" s="998" t="s">
        <v>3502</v>
      </c>
      <c r="E23" s="994" t="s">
        <v>3499</v>
      </c>
      <c r="F23" s="995">
        <v>5797.68</v>
      </c>
      <c r="G23" s="996">
        <v>1</v>
      </c>
      <c r="H23" s="997" t="s">
        <v>3500</v>
      </c>
      <c r="I23" s="400"/>
      <c r="J23" s="400"/>
      <c r="K23" s="400"/>
      <c r="L23" s="400"/>
      <c r="M23" s="400"/>
      <c r="N23" s="400"/>
    </row>
    <row r="24" spans="2:14" s="393" customFormat="1" ht="16.5">
      <c r="B24" s="991" t="s">
        <v>9913</v>
      </c>
      <c r="C24" s="992" t="s">
        <v>3501</v>
      </c>
      <c r="D24" s="998" t="s">
        <v>3502</v>
      </c>
      <c r="E24" s="994" t="s">
        <v>3499</v>
      </c>
      <c r="F24" s="995">
        <v>5797.68</v>
      </c>
      <c r="G24" s="996">
        <v>1</v>
      </c>
      <c r="H24" s="997" t="s">
        <v>3500</v>
      </c>
      <c r="I24" s="400"/>
      <c r="J24" s="400"/>
      <c r="K24" s="400"/>
      <c r="L24" s="400"/>
      <c r="M24" s="400"/>
      <c r="N24" s="400"/>
    </row>
    <row r="25" spans="2:14" s="393" customFormat="1" ht="16.5">
      <c r="B25" s="991" t="s">
        <v>9914</v>
      </c>
      <c r="C25" s="992" t="s">
        <v>3501</v>
      </c>
      <c r="D25" s="998" t="s">
        <v>3502</v>
      </c>
      <c r="E25" s="994" t="s">
        <v>3499</v>
      </c>
      <c r="F25" s="995">
        <v>5797.68</v>
      </c>
      <c r="G25" s="996">
        <v>1</v>
      </c>
      <c r="H25" s="997" t="s">
        <v>3500</v>
      </c>
      <c r="I25" s="400"/>
      <c r="J25" s="400"/>
      <c r="K25" s="400"/>
      <c r="L25" s="400"/>
      <c r="M25" s="400"/>
      <c r="N25" s="400"/>
    </row>
    <row r="26" spans="2:14" s="393" customFormat="1" ht="16.5">
      <c r="B26" s="991" t="s">
        <v>9915</v>
      </c>
      <c r="C26" s="992" t="s">
        <v>3501</v>
      </c>
      <c r="D26" s="998" t="s">
        <v>3502</v>
      </c>
      <c r="E26" s="994" t="s">
        <v>3499</v>
      </c>
      <c r="F26" s="995">
        <v>5797.68</v>
      </c>
      <c r="G26" s="996">
        <v>1</v>
      </c>
      <c r="H26" s="997" t="s">
        <v>3500</v>
      </c>
      <c r="I26" s="400"/>
      <c r="J26" s="400"/>
      <c r="K26" s="400"/>
      <c r="L26" s="400"/>
      <c r="M26" s="400"/>
      <c r="N26" s="400"/>
    </row>
    <row r="27" spans="2:14" s="393" customFormat="1" ht="16.5">
      <c r="B27" s="991" t="s">
        <v>9916</v>
      </c>
      <c r="C27" s="992" t="s">
        <v>3501</v>
      </c>
      <c r="D27" s="998" t="s">
        <v>3502</v>
      </c>
      <c r="E27" s="994" t="s">
        <v>3499</v>
      </c>
      <c r="F27" s="995">
        <v>5797.68</v>
      </c>
      <c r="G27" s="996">
        <v>1</v>
      </c>
      <c r="H27" s="997" t="s">
        <v>3500</v>
      </c>
      <c r="I27" s="400"/>
      <c r="J27" s="400"/>
      <c r="K27" s="400"/>
      <c r="L27" s="400"/>
      <c r="M27" s="400"/>
      <c r="N27" s="400"/>
    </row>
    <row r="28" spans="2:14" s="393" customFormat="1" ht="16.5">
      <c r="B28" s="991" t="s">
        <v>9917</v>
      </c>
      <c r="C28" s="992" t="s">
        <v>3501</v>
      </c>
      <c r="D28" s="998" t="s">
        <v>3502</v>
      </c>
      <c r="E28" s="994" t="s">
        <v>3499</v>
      </c>
      <c r="F28" s="995">
        <v>5797.68</v>
      </c>
      <c r="G28" s="996">
        <v>1</v>
      </c>
      <c r="H28" s="997" t="s">
        <v>3500</v>
      </c>
      <c r="I28" s="400"/>
      <c r="J28" s="400"/>
      <c r="K28" s="400"/>
      <c r="L28" s="400"/>
      <c r="M28" s="400"/>
      <c r="N28" s="400"/>
    </row>
    <row r="29" spans="2:14" s="393" customFormat="1" ht="16.5">
      <c r="B29" s="991" t="s">
        <v>9918</v>
      </c>
      <c r="C29" s="992" t="s">
        <v>3501</v>
      </c>
      <c r="D29" s="998" t="s">
        <v>3502</v>
      </c>
      <c r="E29" s="994" t="s">
        <v>3499</v>
      </c>
      <c r="F29" s="995">
        <v>5797.68</v>
      </c>
      <c r="G29" s="996">
        <v>1</v>
      </c>
      <c r="H29" s="997" t="s">
        <v>3500</v>
      </c>
      <c r="I29" s="400"/>
      <c r="J29" s="400"/>
      <c r="K29" s="400"/>
      <c r="L29" s="400"/>
      <c r="M29" s="400"/>
      <c r="N29" s="400"/>
    </row>
    <row r="30" spans="2:14" s="393" customFormat="1" ht="16.5">
      <c r="B30" s="991" t="s">
        <v>9919</v>
      </c>
      <c r="C30" s="992" t="s">
        <v>3501</v>
      </c>
      <c r="D30" s="998" t="s">
        <v>3502</v>
      </c>
      <c r="E30" s="994" t="s">
        <v>3499</v>
      </c>
      <c r="F30" s="995">
        <v>5797.68</v>
      </c>
      <c r="G30" s="996">
        <v>1</v>
      </c>
      <c r="H30" s="997" t="s">
        <v>3500</v>
      </c>
      <c r="I30" s="400"/>
      <c r="J30" s="400"/>
      <c r="K30" s="400"/>
      <c r="L30" s="400"/>
      <c r="M30" s="400"/>
      <c r="N30" s="400"/>
    </row>
    <row r="31" spans="2:14" s="393" customFormat="1" ht="16.5">
      <c r="B31" s="991" t="s">
        <v>9920</v>
      </c>
      <c r="C31" s="992" t="s">
        <v>3501</v>
      </c>
      <c r="D31" s="998" t="s">
        <v>3502</v>
      </c>
      <c r="E31" s="994" t="s">
        <v>3499</v>
      </c>
      <c r="F31" s="995">
        <v>5797.68</v>
      </c>
      <c r="G31" s="996">
        <v>1</v>
      </c>
      <c r="H31" s="997" t="s">
        <v>3500</v>
      </c>
      <c r="I31" s="400"/>
      <c r="J31" s="400"/>
      <c r="K31" s="400"/>
      <c r="L31" s="400"/>
      <c r="M31" s="400"/>
      <c r="N31" s="400"/>
    </row>
    <row r="32" spans="2:14" s="393" customFormat="1" ht="16.5">
      <c r="B32" s="991" t="s">
        <v>9921</v>
      </c>
      <c r="C32" s="992" t="s">
        <v>3501</v>
      </c>
      <c r="D32" s="998" t="s">
        <v>3502</v>
      </c>
      <c r="E32" s="994" t="s">
        <v>3499</v>
      </c>
      <c r="F32" s="995">
        <v>5797.68</v>
      </c>
      <c r="G32" s="996">
        <v>1</v>
      </c>
      <c r="H32" s="997" t="s">
        <v>3500</v>
      </c>
      <c r="I32" s="400"/>
      <c r="J32" s="400"/>
      <c r="K32" s="400"/>
      <c r="L32" s="400"/>
      <c r="M32" s="400"/>
      <c r="N32" s="400"/>
    </row>
    <row r="33" spans="2:14" s="393" customFormat="1" ht="16.5">
      <c r="B33" s="991" t="s">
        <v>9922</v>
      </c>
      <c r="C33" s="992" t="s">
        <v>3501</v>
      </c>
      <c r="D33" s="998" t="s">
        <v>3502</v>
      </c>
      <c r="E33" s="994" t="s">
        <v>3499</v>
      </c>
      <c r="F33" s="995">
        <v>5797.68</v>
      </c>
      <c r="G33" s="996">
        <v>1</v>
      </c>
      <c r="H33" s="997" t="s">
        <v>3500</v>
      </c>
      <c r="I33" s="497"/>
      <c r="J33" s="497"/>
      <c r="K33" s="497"/>
      <c r="L33" s="497"/>
      <c r="M33" s="497"/>
      <c r="N33" s="497"/>
    </row>
    <row r="34" spans="2:14" s="393" customFormat="1" ht="16.5">
      <c r="B34" s="991" t="s">
        <v>9923</v>
      </c>
      <c r="C34" s="992" t="s">
        <v>3501</v>
      </c>
      <c r="D34" s="998" t="s">
        <v>3502</v>
      </c>
      <c r="E34" s="994" t="s">
        <v>3499</v>
      </c>
      <c r="F34" s="995">
        <v>5797.68</v>
      </c>
      <c r="G34" s="996">
        <v>1</v>
      </c>
      <c r="H34" s="997" t="s">
        <v>3500</v>
      </c>
      <c r="I34" s="497"/>
      <c r="J34" s="497"/>
      <c r="K34" s="497"/>
      <c r="L34" s="497"/>
      <c r="M34" s="497"/>
      <c r="N34" s="497"/>
    </row>
    <row r="35" spans="2:14" s="393" customFormat="1" ht="16.5">
      <c r="B35" s="991" t="s">
        <v>9924</v>
      </c>
      <c r="C35" s="992" t="s">
        <v>3501</v>
      </c>
      <c r="D35" s="998" t="s">
        <v>3502</v>
      </c>
      <c r="E35" s="994" t="s">
        <v>3499</v>
      </c>
      <c r="F35" s="995">
        <v>5797.68</v>
      </c>
      <c r="G35" s="996">
        <v>1</v>
      </c>
      <c r="H35" s="997" t="s">
        <v>3500</v>
      </c>
      <c r="I35" s="497"/>
      <c r="J35" s="497"/>
      <c r="K35" s="497"/>
      <c r="L35" s="497"/>
      <c r="M35" s="497"/>
      <c r="N35" s="497"/>
    </row>
    <row r="36" spans="2:14" s="393" customFormat="1" ht="16.5">
      <c r="B36" s="991" t="s">
        <v>9925</v>
      </c>
      <c r="C36" s="992" t="s">
        <v>3501</v>
      </c>
      <c r="D36" s="998" t="s">
        <v>3502</v>
      </c>
      <c r="E36" s="994" t="s">
        <v>3499</v>
      </c>
      <c r="F36" s="995">
        <v>5797.68</v>
      </c>
      <c r="G36" s="996">
        <v>1</v>
      </c>
      <c r="H36" s="997" t="s">
        <v>3500</v>
      </c>
      <c r="I36" s="497"/>
      <c r="J36" s="497"/>
      <c r="K36" s="497"/>
      <c r="L36" s="497"/>
      <c r="M36" s="497"/>
      <c r="N36" s="497"/>
    </row>
    <row r="37" spans="2:14" s="393" customFormat="1" ht="16.5">
      <c r="B37" s="991" t="s">
        <v>9926</v>
      </c>
      <c r="C37" s="992" t="s">
        <v>3501</v>
      </c>
      <c r="D37" s="998" t="s">
        <v>3502</v>
      </c>
      <c r="E37" s="994" t="s">
        <v>3499</v>
      </c>
      <c r="F37" s="995">
        <v>5797.68</v>
      </c>
      <c r="G37" s="996">
        <v>1</v>
      </c>
      <c r="H37" s="997" t="s">
        <v>3500</v>
      </c>
      <c r="I37" s="497"/>
      <c r="J37" s="497"/>
      <c r="K37" s="497"/>
      <c r="L37" s="497"/>
      <c r="M37" s="497"/>
      <c r="N37" s="497"/>
    </row>
    <row r="38" spans="2:14" s="393" customFormat="1" ht="16.5">
      <c r="B38" s="991" t="s">
        <v>9927</v>
      </c>
      <c r="C38" s="992" t="s">
        <v>3501</v>
      </c>
      <c r="D38" s="998" t="s">
        <v>3502</v>
      </c>
      <c r="E38" s="994" t="s">
        <v>3499</v>
      </c>
      <c r="F38" s="995">
        <v>5797.68</v>
      </c>
      <c r="G38" s="996">
        <v>1</v>
      </c>
      <c r="H38" s="997" t="s">
        <v>3500</v>
      </c>
      <c r="I38" s="497"/>
      <c r="J38" s="497"/>
      <c r="K38" s="497"/>
      <c r="L38" s="497"/>
      <c r="M38" s="497"/>
      <c r="N38" s="497"/>
    </row>
    <row r="39" spans="2:14" s="393" customFormat="1" ht="16.5">
      <c r="B39" s="991" t="s">
        <v>9928</v>
      </c>
      <c r="C39" s="992" t="s">
        <v>3501</v>
      </c>
      <c r="D39" s="998" t="s">
        <v>3502</v>
      </c>
      <c r="E39" s="994" t="s">
        <v>3499</v>
      </c>
      <c r="F39" s="995">
        <v>5797.68</v>
      </c>
      <c r="G39" s="996">
        <v>1</v>
      </c>
      <c r="H39" s="997" t="s">
        <v>3500</v>
      </c>
      <c r="I39" s="497"/>
      <c r="J39" s="497"/>
      <c r="K39" s="497"/>
      <c r="L39" s="497"/>
      <c r="M39" s="497"/>
      <c r="N39" s="497"/>
    </row>
    <row r="40" spans="2:14" s="393" customFormat="1" ht="16.5">
      <c r="B40" s="991" t="s">
        <v>9929</v>
      </c>
      <c r="C40" s="992" t="s">
        <v>3501</v>
      </c>
      <c r="D40" s="998" t="s">
        <v>3502</v>
      </c>
      <c r="E40" s="994" t="s">
        <v>3499</v>
      </c>
      <c r="F40" s="995">
        <v>5797.68</v>
      </c>
      <c r="G40" s="996">
        <v>1</v>
      </c>
      <c r="H40" s="997" t="s">
        <v>3500</v>
      </c>
      <c r="I40" s="497"/>
      <c r="J40" s="497"/>
      <c r="K40" s="497"/>
      <c r="L40" s="497"/>
      <c r="M40" s="497"/>
      <c r="N40" s="497"/>
    </row>
    <row r="41" spans="2:14" s="393" customFormat="1" ht="16.5">
      <c r="B41" s="991" t="s">
        <v>9930</v>
      </c>
      <c r="C41" s="992" t="s">
        <v>3501</v>
      </c>
      <c r="D41" s="998" t="s">
        <v>3502</v>
      </c>
      <c r="E41" s="994" t="s">
        <v>3499</v>
      </c>
      <c r="F41" s="995">
        <v>5797.68</v>
      </c>
      <c r="G41" s="996">
        <v>1</v>
      </c>
      <c r="H41" s="997" t="s">
        <v>3500</v>
      </c>
      <c r="I41" s="497"/>
      <c r="J41" s="497"/>
      <c r="K41" s="497"/>
      <c r="L41" s="497"/>
      <c r="M41" s="497"/>
      <c r="N41" s="497"/>
    </row>
    <row r="42" spans="2:14" s="393" customFormat="1" ht="16.5">
      <c r="B42" s="991" t="s">
        <v>9931</v>
      </c>
      <c r="C42" s="992" t="s">
        <v>3501</v>
      </c>
      <c r="D42" s="998" t="s">
        <v>3502</v>
      </c>
      <c r="E42" s="994" t="s">
        <v>3499</v>
      </c>
      <c r="F42" s="995">
        <v>5797.68</v>
      </c>
      <c r="G42" s="996">
        <v>1</v>
      </c>
      <c r="H42" s="997" t="s">
        <v>3500</v>
      </c>
      <c r="I42" s="497"/>
      <c r="J42" s="497"/>
      <c r="K42" s="497"/>
      <c r="L42" s="497"/>
      <c r="M42" s="497"/>
      <c r="N42" s="497"/>
    </row>
    <row r="43" spans="2:14" s="393" customFormat="1" ht="16.5">
      <c r="B43" s="991" t="s">
        <v>9932</v>
      </c>
      <c r="C43" s="992" t="s">
        <v>3501</v>
      </c>
      <c r="D43" s="998" t="s">
        <v>3502</v>
      </c>
      <c r="E43" s="994" t="s">
        <v>3499</v>
      </c>
      <c r="F43" s="995">
        <v>5797.68</v>
      </c>
      <c r="G43" s="996">
        <v>1</v>
      </c>
      <c r="H43" s="997" t="s">
        <v>3500</v>
      </c>
      <c r="I43" s="497"/>
      <c r="J43" s="497"/>
      <c r="K43" s="497"/>
      <c r="L43" s="497"/>
      <c r="M43" s="497"/>
      <c r="N43" s="497"/>
    </row>
    <row r="44" spans="2:14" s="393" customFormat="1" ht="16.5">
      <c r="B44" s="991" t="s">
        <v>9933</v>
      </c>
      <c r="C44" s="992" t="s">
        <v>3501</v>
      </c>
      <c r="D44" s="998" t="s">
        <v>3502</v>
      </c>
      <c r="E44" s="994" t="s">
        <v>3499</v>
      </c>
      <c r="F44" s="995">
        <v>5797.68</v>
      </c>
      <c r="G44" s="996">
        <v>1</v>
      </c>
      <c r="H44" s="997" t="s">
        <v>3500</v>
      </c>
      <c r="I44" s="497"/>
      <c r="J44" s="497"/>
      <c r="K44" s="497"/>
      <c r="L44" s="497"/>
      <c r="M44" s="497"/>
      <c r="N44" s="497"/>
    </row>
    <row r="45" spans="2:14" s="393" customFormat="1" ht="16.5">
      <c r="B45" s="991" t="s">
        <v>9934</v>
      </c>
      <c r="C45" s="992" t="s">
        <v>3501</v>
      </c>
      <c r="D45" s="998" t="s">
        <v>3502</v>
      </c>
      <c r="E45" s="994" t="s">
        <v>3499</v>
      </c>
      <c r="F45" s="995">
        <v>5797.68</v>
      </c>
      <c r="G45" s="996">
        <v>1</v>
      </c>
      <c r="H45" s="997" t="s">
        <v>3500</v>
      </c>
      <c r="I45" s="497"/>
      <c r="J45" s="497"/>
      <c r="K45" s="497"/>
      <c r="L45" s="497"/>
      <c r="M45" s="497"/>
      <c r="N45" s="497"/>
    </row>
    <row r="46" spans="2:14" s="393" customFormat="1" ht="16.5">
      <c r="B46" s="991" t="s">
        <v>9935</v>
      </c>
      <c r="C46" s="992" t="s">
        <v>3501</v>
      </c>
      <c r="D46" s="998" t="s">
        <v>3502</v>
      </c>
      <c r="E46" s="994" t="s">
        <v>3499</v>
      </c>
      <c r="F46" s="995">
        <v>5797.68</v>
      </c>
      <c r="G46" s="996">
        <v>1</v>
      </c>
      <c r="H46" s="997" t="s">
        <v>3500</v>
      </c>
      <c r="I46" s="497"/>
      <c r="J46" s="497"/>
      <c r="K46" s="497"/>
      <c r="L46" s="497"/>
      <c r="M46" s="497"/>
      <c r="N46" s="497"/>
    </row>
    <row r="47" spans="2:14" s="393" customFormat="1" ht="16.5">
      <c r="B47" s="991" t="s">
        <v>9936</v>
      </c>
      <c r="C47" s="992" t="s">
        <v>3501</v>
      </c>
      <c r="D47" s="998" t="s">
        <v>3502</v>
      </c>
      <c r="E47" s="994" t="s">
        <v>3499</v>
      </c>
      <c r="F47" s="995">
        <v>5797.68</v>
      </c>
      <c r="G47" s="996">
        <v>1</v>
      </c>
      <c r="H47" s="997" t="s">
        <v>3500</v>
      </c>
      <c r="I47" s="497"/>
      <c r="J47" s="497"/>
      <c r="K47" s="497"/>
      <c r="L47" s="497"/>
      <c r="M47" s="497"/>
      <c r="N47" s="497"/>
    </row>
    <row r="48" spans="2:14" s="393" customFormat="1" ht="16.5">
      <c r="B48" s="991" t="s">
        <v>9937</v>
      </c>
      <c r="C48" s="992" t="s">
        <v>3501</v>
      </c>
      <c r="D48" s="998" t="s">
        <v>3502</v>
      </c>
      <c r="E48" s="994" t="s">
        <v>3499</v>
      </c>
      <c r="F48" s="995">
        <v>5797.68</v>
      </c>
      <c r="G48" s="996">
        <v>1</v>
      </c>
      <c r="H48" s="997" t="s">
        <v>3500</v>
      </c>
      <c r="I48" s="497"/>
      <c r="J48" s="497"/>
      <c r="K48" s="497"/>
      <c r="L48" s="497"/>
      <c r="M48" s="497"/>
      <c r="N48" s="497"/>
    </row>
    <row r="49" spans="2:14" s="393" customFormat="1" ht="16.5">
      <c r="B49" s="991" t="s">
        <v>9938</v>
      </c>
      <c r="C49" s="992" t="s">
        <v>3501</v>
      </c>
      <c r="D49" s="998" t="s">
        <v>3502</v>
      </c>
      <c r="E49" s="994" t="s">
        <v>3499</v>
      </c>
      <c r="F49" s="995">
        <v>5797.68</v>
      </c>
      <c r="G49" s="996">
        <v>1</v>
      </c>
      <c r="H49" s="997" t="s">
        <v>3500</v>
      </c>
      <c r="I49" s="497"/>
      <c r="J49" s="497"/>
      <c r="K49" s="497"/>
      <c r="L49" s="497"/>
      <c r="M49" s="497"/>
      <c r="N49" s="497"/>
    </row>
    <row r="50" spans="2:14" s="393" customFormat="1" ht="16.5">
      <c r="B50" s="991" t="s">
        <v>9939</v>
      </c>
      <c r="C50" s="992" t="s">
        <v>3501</v>
      </c>
      <c r="D50" s="998" t="s">
        <v>3502</v>
      </c>
      <c r="E50" s="994" t="s">
        <v>3499</v>
      </c>
      <c r="F50" s="995">
        <v>5797.68</v>
      </c>
      <c r="G50" s="996">
        <v>1</v>
      </c>
      <c r="H50" s="997" t="s">
        <v>3500</v>
      </c>
      <c r="I50" s="497"/>
      <c r="J50" s="497"/>
      <c r="K50" s="497"/>
      <c r="L50" s="497"/>
      <c r="M50" s="497"/>
      <c r="N50" s="497"/>
    </row>
    <row r="51" spans="2:14" s="393" customFormat="1" ht="16.5">
      <c r="B51" s="991" t="s">
        <v>9940</v>
      </c>
      <c r="C51" s="992" t="s">
        <v>3501</v>
      </c>
      <c r="D51" s="998" t="s">
        <v>3502</v>
      </c>
      <c r="E51" s="994" t="s">
        <v>3499</v>
      </c>
      <c r="F51" s="995">
        <v>5797.68</v>
      </c>
      <c r="G51" s="996">
        <v>1</v>
      </c>
      <c r="H51" s="997" t="s">
        <v>3500</v>
      </c>
      <c r="I51" s="497"/>
      <c r="J51" s="497"/>
      <c r="K51" s="497"/>
      <c r="L51" s="497"/>
      <c r="M51" s="497"/>
      <c r="N51" s="497"/>
    </row>
    <row r="52" spans="2:14" s="393" customFormat="1" ht="25.5">
      <c r="B52" s="991" t="s">
        <v>9941</v>
      </c>
      <c r="C52" s="992" t="s">
        <v>3497</v>
      </c>
      <c r="D52" s="998" t="s">
        <v>3503</v>
      </c>
      <c r="E52" s="994" t="s">
        <v>3499</v>
      </c>
      <c r="F52" s="995">
        <v>5545</v>
      </c>
      <c r="G52" s="996">
        <v>1</v>
      </c>
      <c r="H52" s="997" t="s">
        <v>3500</v>
      </c>
      <c r="I52" s="497"/>
      <c r="J52" s="497"/>
      <c r="K52" s="497"/>
      <c r="L52" s="497"/>
      <c r="M52" s="497"/>
      <c r="N52" s="497"/>
    </row>
    <row r="53" spans="2:14" s="393" customFormat="1" ht="25.5">
      <c r="B53" s="991" t="s">
        <v>9942</v>
      </c>
      <c r="C53" s="992" t="s">
        <v>3497</v>
      </c>
      <c r="D53" s="998" t="s">
        <v>3503</v>
      </c>
      <c r="E53" s="994" t="s">
        <v>3499</v>
      </c>
      <c r="F53" s="995">
        <v>5545</v>
      </c>
      <c r="G53" s="996">
        <v>1</v>
      </c>
      <c r="H53" s="997" t="s">
        <v>3500</v>
      </c>
      <c r="I53" s="497"/>
      <c r="J53" s="497"/>
      <c r="K53" s="497"/>
      <c r="L53" s="497"/>
      <c r="M53" s="497"/>
      <c r="N53" s="497"/>
    </row>
    <row r="54" spans="2:14" s="393" customFormat="1" ht="25.5">
      <c r="B54" s="991" t="s">
        <v>9943</v>
      </c>
      <c r="C54" s="992" t="s">
        <v>3497</v>
      </c>
      <c r="D54" s="998" t="s">
        <v>3503</v>
      </c>
      <c r="E54" s="994" t="s">
        <v>3499</v>
      </c>
      <c r="F54" s="995">
        <v>5545</v>
      </c>
      <c r="G54" s="996">
        <v>1</v>
      </c>
      <c r="H54" s="997" t="s">
        <v>3500</v>
      </c>
      <c r="I54" s="497"/>
      <c r="J54" s="497"/>
      <c r="K54" s="497"/>
      <c r="L54" s="497"/>
      <c r="M54" s="497"/>
      <c r="N54" s="497"/>
    </row>
    <row r="55" spans="2:14" s="393" customFormat="1" ht="25.5">
      <c r="B55" s="991" t="s">
        <v>9944</v>
      </c>
      <c r="C55" s="992" t="s">
        <v>3497</v>
      </c>
      <c r="D55" s="998" t="s">
        <v>3503</v>
      </c>
      <c r="E55" s="994" t="s">
        <v>3499</v>
      </c>
      <c r="F55" s="995">
        <v>5545</v>
      </c>
      <c r="G55" s="996">
        <v>1</v>
      </c>
      <c r="H55" s="997" t="s">
        <v>3500</v>
      </c>
      <c r="I55" s="497"/>
      <c r="J55" s="497"/>
      <c r="K55" s="497"/>
      <c r="L55" s="497"/>
      <c r="M55" s="497"/>
      <c r="N55" s="497"/>
    </row>
    <row r="56" spans="2:14" s="393" customFormat="1" ht="25.5">
      <c r="B56" s="991" t="s">
        <v>9945</v>
      </c>
      <c r="C56" s="992" t="s">
        <v>3497</v>
      </c>
      <c r="D56" s="998" t="s">
        <v>3503</v>
      </c>
      <c r="E56" s="994" t="s">
        <v>3499</v>
      </c>
      <c r="F56" s="995">
        <v>5545</v>
      </c>
      <c r="G56" s="996">
        <v>1</v>
      </c>
      <c r="H56" s="997" t="s">
        <v>3500</v>
      </c>
      <c r="I56" s="497"/>
      <c r="J56" s="497"/>
      <c r="K56" s="497"/>
      <c r="L56" s="497"/>
      <c r="M56" s="497"/>
      <c r="N56" s="497"/>
    </row>
    <row r="57" spans="2:14" s="393" customFormat="1" ht="25.5">
      <c r="B57" s="991" t="s">
        <v>9946</v>
      </c>
      <c r="C57" s="992" t="s">
        <v>3497</v>
      </c>
      <c r="D57" s="998" t="s">
        <v>3503</v>
      </c>
      <c r="E57" s="994" t="s">
        <v>3499</v>
      </c>
      <c r="F57" s="995">
        <v>5545</v>
      </c>
      <c r="G57" s="996">
        <v>1</v>
      </c>
      <c r="H57" s="997" t="s">
        <v>3500</v>
      </c>
      <c r="I57" s="497"/>
      <c r="J57" s="497"/>
      <c r="K57" s="497"/>
      <c r="L57" s="497"/>
      <c r="M57" s="497"/>
      <c r="N57" s="497"/>
    </row>
    <row r="58" spans="2:14" s="393" customFormat="1" ht="25.5">
      <c r="B58" s="991" t="s">
        <v>9947</v>
      </c>
      <c r="C58" s="992" t="s">
        <v>3497</v>
      </c>
      <c r="D58" s="998" t="s">
        <v>3503</v>
      </c>
      <c r="E58" s="994" t="s">
        <v>3499</v>
      </c>
      <c r="F58" s="995">
        <v>5545</v>
      </c>
      <c r="G58" s="996">
        <v>1</v>
      </c>
      <c r="H58" s="997" t="s">
        <v>3500</v>
      </c>
      <c r="I58" s="497"/>
      <c r="J58" s="497"/>
      <c r="K58" s="497"/>
      <c r="L58" s="497"/>
      <c r="M58" s="497"/>
      <c r="N58" s="497"/>
    </row>
    <row r="59" spans="2:14" s="393" customFormat="1" ht="25.5">
      <c r="B59" s="991" t="s">
        <v>9948</v>
      </c>
      <c r="C59" s="992" t="s">
        <v>3497</v>
      </c>
      <c r="D59" s="998" t="s">
        <v>3503</v>
      </c>
      <c r="E59" s="994" t="s">
        <v>3499</v>
      </c>
      <c r="F59" s="995">
        <v>5545</v>
      </c>
      <c r="G59" s="996">
        <v>1</v>
      </c>
      <c r="H59" s="997" t="s">
        <v>3500</v>
      </c>
      <c r="I59" s="497"/>
      <c r="J59" s="497"/>
      <c r="K59" s="497"/>
      <c r="L59" s="497"/>
      <c r="M59" s="497"/>
      <c r="N59" s="497"/>
    </row>
    <row r="60" spans="2:14" s="393" customFormat="1" ht="25.5">
      <c r="B60" s="991" t="s">
        <v>9949</v>
      </c>
      <c r="C60" s="992" t="s">
        <v>3497</v>
      </c>
      <c r="D60" s="998" t="s">
        <v>3503</v>
      </c>
      <c r="E60" s="994" t="s">
        <v>3499</v>
      </c>
      <c r="F60" s="995">
        <v>5545</v>
      </c>
      <c r="G60" s="996">
        <v>1</v>
      </c>
      <c r="H60" s="997" t="s">
        <v>3500</v>
      </c>
      <c r="I60" s="497"/>
      <c r="J60" s="497"/>
      <c r="K60" s="497"/>
      <c r="L60" s="497"/>
      <c r="M60" s="497"/>
      <c r="N60" s="497"/>
    </row>
    <row r="61" spans="2:14" s="393" customFormat="1" ht="25.5">
      <c r="B61" s="991" t="s">
        <v>9950</v>
      </c>
      <c r="C61" s="992" t="s">
        <v>3497</v>
      </c>
      <c r="D61" s="998" t="s">
        <v>3503</v>
      </c>
      <c r="E61" s="994" t="s">
        <v>3499</v>
      </c>
      <c r="F61" s="995">
        <v>5545</v>
      </c>
      <c r="G61" s="996">
        <v>1</v>
      </c>
      <c r="H61" s="997" t="s">
        <v>3500</v>
      </c>
      <c r="I61" s="497"/>
      <c r="J61" s="497"/>
      <c r="K61" s="497"/>
      <c r="L61" s="497"/>
      <c r="M61" s="497"/>
      <c r="N61" s="497"/>
    </row>
    <row r="62" spans="2:14" s="393" customFormat="1" ht="25.5">
      <c r="B62" s="991" t="s">
        <v>9951</v>
      </c>
      <c r="C62" s="992" t="s">
        <v>3497</v>
      </c>
      <c r="D62" s="998" t="s">
        <v>3503</v>
      </c>
      <c r="E62" s="994" t="s">
        <v>3499</v>
      </c>
      <c r="F62" s="995">
        <v>5545</v>
      </c>
      <c r="G62" s="996">
        <v>1</v>
      </c>
      <c r="H62" s="997" t="s">
        <v>3500</v>
      </c>
      <c r="I62" s="497"/>
      <c r="J62" s="497"/>
      <c r="K62" s="497"/>
      <c r="L62" s="497"/>
      <c r="M62" s="497"/>
      <c r="N62" s="497"/>
    </row>
    <row r="63" spans="2:14" s="393" customFormat="1" ht="25.5">
      <c r="B63" s="991" t="s">
        <v>9952</v>
      </c>
      <c r="C63" s="992" t="s">
        <v>3497</v>
      </c>
      <c r="D63" s="998" t="s">
        <v>3503</v>
      </c>
      <c r="E63" s="994" t="s">
        <v>3499</v>
      </c>
      <c r="F63" s="995">
        <v>5545</v>
      </c>
      <c r="G63" s="996">
        <v>1</v>
      </c>
      <c r="H63" s="997" t="s">
        <v>3500</v>
      </c>
      <c r="I63" s="497"/>
      <c r="J63" s="497"/>
      <c r="K63" s="497"/>
      <c r="L63" s="497"/>
      <c r="M63" s="497"/>
      <c r="N63" s="497"/>
    </row>
    <row r="64" spans="2:14" s="393" customFormat="1" ht="25.5">
      <c r="B64" s="991" t="s">
        <v>9953</v>
      </c>
      <c r="C64" s="992" t="s">
        <v>3497</v>
      </c>
      <c r="D64" s="998" t="s">
        <v>3503</v>
      </c>
      <c r="E64" s="994" t="s">
        <v>3499</v>
      </c>
      <c r="F64" s="995">
        <v>5545</v>
      </c>
      <c r="G64" s="996">
        <v>1</v>
      </c>
      <c r="H64" s="997" t="s">
        <v>3500</v>
      </c>
      <c r="I64" s="497"/>
      <c r="J64" s="497"/>
      <c r="K64" s="497"/>
      <c r="L64" s="497"/>
      <c r="M64" s="497"/>
      <c r="N64" s="497"/>
    </row>
    <row r="65" spans="2:14" s="393" customFormat="1" ht="25.5">
      <c r="B65" s="991" t="s">
        <v>9954</v>
      </c>
      <c r="C65" s="992" t="s">
        <v>3497</v>
      </c>
      <c r="D65" s="998" t="s">
        <v>3503</v>
      </c>
      <c r="E65" s="994" t="s">
        <v>3499</v>
      </c>
      <c r="F65" s="995">
        <v>5545</v>
      </c>
      <c r="G65" s="996">
        <v>1</v>
      </c>
      <c r="H65" s="997" t="s">
        <v>3500</v>
      </c>
      <c r="I65" s="497"/>
      <c r="J65" s="497"/>
      <c r="K65" s="497"/>
      <c r="L65" s="497"/>
      <c r="M65" s="497"/>
      <c r="N65" s="497"/>
    </row>
    <row r="66" spans="2:14" s="393" customFormat="1" ht="25.5">
      <c r="B66" s="991" t="s">
        <v>9955</v>
      </c>
      <c r="C66" s="992" t="s">
        <v>3497</v>
      </c>
      <c r="D66" s="998" t="s">
        <v>3503</v>
      </c>
      <c r="E66" s="994" t="s">
        <v>3499</v>
      </c>
      <c r="F66" s="995">
        <v>5545</v>
      </c>
      <c r="G66" s="996">
        <v>1</v>
      </c>
      <c r="H66" s="997" t="s">
        <v>3500</v>
      </c>
      <c r="I66" s="497"/>
      <c r="J66" s="497"/>
      <c r="K66" s="497"/>
      <c r="L66" s="497"/>
      <c r="M66" s="497"/>
      <c r="N66" s="497"/>
    </row>
    <row r="67" spans="2:14" s="393" customFormat="1" ht="25.5">
      <c r="B67" s="991" t="s">
        <v>9956</v>
      </c>
      <c r="C67" s="992" t="s">
        <v>3497</v>
      </c>
      <c r="D67" s="998" t="s">
        <v>3503</v>
      </c>
      <c r="E67" s="994" t="s">
        <v>3499</v>
      </c>
      <c r="F67" s="995">
        <v>5545</v>
      </c>
      <c r="G67" s="996">
        <v>1</v>
      </c>
      <c r="H67" s="997" t="s">
        <v>3500</v>
      </c>
      <c r="I67" s="497"/>
      <c r="J67" s="497"/>
      <c r="K67" s="497"/>
      <c r="L67" s="497"/>
      <c r="M67" s="497"/>
      <c r="N67" s="497"/>
    </row>
    <row r="68" spans="2:14" s="393" customFormat="1" ht="25.5">
      <c r="B68" s="991" t="s">
        <v>9957</v>
      </c>
      <c r="C68" s="992" t="s">
        <v>3497</v>
      </c>
      <c r="D68" s="998" t="s">
        <v>3503</v>
      </c>
      <c r="E68" s="994" t="s">
        <v>3499</v>
      </c>
      <c r="F68" s="995">
        <v>5545</v>
      </c>
      <c r="G68" s="996">
        <v>1</v>
      </c>
      <c r="H68" s="997" t="s">
        <v>3500</v>
      </c>
      <c r="I68" s="497"/>
      <c r="J68" s="497"/>
      <c r="K68" s="497"/>
      <c r="L68" s="497"/>
      <c r="M68" s="497"/>
      <c r="N68" s="497"/>
    </row>
    <row r="69" spans="2:14" s="393" customFormat="1" ht="25.5">
      <c r="B69" s="991" t="s">
        <v>9958</v>
      </c>
      <c r="C69" s="992" t="s">
        <v>3497</v>
      </c>
      <c r="D69" s="998" t="s">
        <v>3503</v>
      </c>
      <c r="E69" s="994" t="s">
        <v>3499</v>
      </c>
      <c r="F69" s="995">
        <v>5545</v>
      </c>
      <c r="G69" s="996">
        <v>1</v>
      </c>
      <c r="H69" s="997" t="s">
        <v>3500</v>
      </c>
      <c r="I69" s="497"/>
      <c r="J69" s="497"/>
      <c r="K69" s="497"/>
      <c r="L69" s="497"/>
      <c r="M69" s="497"/>
      <c r="N69" s="497"/>
    </row>
    <row r="70" spans="2:14" s="393" customFormat="1" ht="25.5">
      <c r="B70" s="991" t="s">
        <v>9959</v>
      </c>
      <c r="C70" s="992" t="s">
        <v>3497</v>
      </c>
      <c r="D70" s="998" t="s">
        <v>3503</v>
      </c>
      <c r="E70" s="994" t="s">
        <v>3499</v>
      </c>
      <c r="F70" s="995">
        <v>5545</v>
      </c>
      <c r="G70" s="996">
        <v>1</v>
      </c>
      <c r="H70" s="997" t="s">
        <v>3500</v>
      </c>
      <c r="I70" s="497"/>
      <c r="J70" s="497"/>
      <c r="K70" s="497"/>
      <c r="L70" s="497"/>
      <c r="M70" s="497"/>
      <c r="N70" s="497"/>
    </row>
    <row r="71" spans="2:14" s="393" customFormat="1" ht="25.5">
      <c r="B71" s="991" t="s">
        <v>9960</v>
      </c>
      <c r="C71" s="992" t="s">
        <v>3497</v>
      </c>
      <c r="D71" s="998" t="s">
        <v>3503</v>
      </c>
      <c r="E71" s="994" t="s">
        <v>3499</v>
      </c>
      <c r="F71" s="995">
        <v>5545</v>
      </c>
      <c r="G71" s="996">
        <v>1</v>
      </c>
      <c r="H71" s="997" t="s">
        <v>3500</v>
      </c>
      <c r="I71" s="497"/>
      <c r="J71" s="497"/>
      <c r="K71" s="497"/>
      <c r="L71" s="497"/>
      <c r="M71" s="497"/>
      <c r="N71" s="497"/>
    </row>
    <row r="72" spans="2:14" s="393" customFormat="1" ht="25.5">
      <c r="B72" s="991" t="s">
        <v>9961</v>
      </c>
      <c r="C72" s="992" t="s">
        <v>3497</v>
      </c>
      <c r="D72" s="998" t="s">
        <v>3503</v>
      </c>
      <c r="E72" s="994" t="s">
        <v>3499</v>
      </c>
      <c r="F72" s="995">
        <v>5545</v>
      </c>
      <c r="G72" s="996">
        <v>1</v>
      </c>
      <c r="H72" s="997" t="s">
        <v>3500</v>
      </c>
      <c r="I72" s="497"/>
      <c r="J72" s="497"/>
      <c r="K72" s="497"/>
      <c r="L72" s="497"/>
      <c r="M72" s="497"/>
      <c r="N72" s="497"/>
    </row>
    <row r="73" spans="2:14" s="393" customFormat="1" ht="25.5">
      <c r="B73" s="991" t="s">
        <v>9962</v>
      </c>
      <c r="C73" s="992" t="s">
        <v>3497</v>
      </c>
      <c r="D73" s="998" t="s">
        <v>3503</v>
      </c>
      <c r="E73" s="994" t="s">
        <v>3499</v>
      </c>
      <c r="F73" s="995">
        <v>5545</v>
      </c>
      <c r="G73" s="996">
        <v>1</v>
      </c>
      <c r="H73" s="997" t="s">
        <v>3500</v>
      </c>
      <c r="I73" s="497"/>
      <c r="J73" s="497"/>
      <c r="K73" s="497"/>
      <c r="L73" s="497"/>
      <c r="M73" s="497"/>
      <c r="N73" s="497"/>
    </row>
    <row r="74" spans="2:14" s="393" customFormat="1" ht="25.5">
      <c r="B74" s="991" t="s">
        <v>9963</v>
      </c>
      <c r="C74" s="992" t="s">
        <v>3497</v>
      </c>
      <c r="D74" s="998" t="s">
        <v>3503</v>
      </c>
      <c r="E74" s="994" t="s">
        <v>3499</v>
      </c>
      <c r="F74" s="995">
        <v>5545</v>
      </c>
      <c r="G74" s="996">
        <v>1</v>
      </c>
      <c r="H74" s="997" t="s">
        <v>3500</v>
      </c>
      <c r="I74" s="497"/>
      <c r="J74" s="497"/>
      <c r="K74" s="497"/>
      <c r="L74" s="497"/>
      <c r="M74" s="497"/>
      <c r="N74" s="497"/>
    </row>
    <row r="75" spans="2:14" s="393" customFormat="1" ht="25.5">
      <c r="B75" s="991" t="s">
        <v>9964</v>
      </c>
      <c r="C75" s="992" t="s">
        <v>3497</v>
      </c>
      <c r="D75" s="998" t="s">
        <v>3503</v>
      </c>
      <c r="E75" s="994" t="s">
        <v>3499</v>
      </c>
      <c r="F75" s="995">
        <v>5545</v>
      </c>
      <c r="G75" s="996">
        <v>1</v>
      </c>
      <c r="H75" s="997" t="s">
        <v>3500</v>
      </c>
      <c r="I75" s="497"/>
      <c r="J75" s="497"/>
      <c r="K75" s="497"/>
      <c r="L75" s="497"/>
      <c r="M75" s="497"/>
      <c r="N75" s="497"/>
    </row>
    <row r="76" spans="2:14" s="393" customFormat="1" ht="25.5">
      <c r="B76" s="991" t="s">
        <v>9965</v>
      </c>
      <c r="C76" s="992" t="s">
        <v>3497</v>
      </c>
      <c r="D76" s="998" t="s">
        <v>3503</v>
      </c>
      <c r="E76" s="994" t="s">
        <v>3499</v>
      </c>
      <c r="F76" s="995">
        <v>5545</v>
      </c>
      <c r="G76" s="996">
        <v>1</v>
      </c>
      <c r="H76" s="997" t="s">
        <v>3500</v>
      </c>
      <c r="I76" s="497"/>
      <c r="J76" s="497"/>
      <c r="K76" s="497"/>
      <c r="L76" s="497"/>
      <c r="M76" s="497"/>
      <c r="N76" s="497"/>
    </row>
    <row r="77" spans="2:14" s="393" customFormat="1" ht="25.5">
      <c r="B77" s="991" t="s">
        <v>9966</v>
      </c>
      <c r="C77" s="992" t="s">
        <v>3497</v>
      </c>
      <c r="D77" s="998" t="s">
        <v>3503</v>
      </c>
      <c r="E77" s="994" t="s">
        <v>3499</v>
      </c>
      <c r="F77" s="995">
        <v>5545</v>
      </c>
      <c r="G77" s="996">
        <v>1</v>
      </c>
      <c r="H77" s="997" t="s">
        <v>3500</v>
      </c>
      <c r="I77" s="497"/>
      <c r="J77" s="497"/>
      <c r="K77" s="497"/>
      <c r="L77" s="497"/>
      <c r="M77" s="497"/>
      <c r="N77" s="497"/>
    </row>
    <row r="78" spans="2:14" s="393" customFormat="1" ht="25.5">
      <c r="B78" s="991" t="s">
        <v>9967</v>
      </c>
      <c r="C78" s="992" t="s">
        <v>3497</v>
      </c>
      <c r="D78" s="998" t="s">
        <v>3503</v>
      </c>
      <c r="E78" s="994" t="s">
        <v>3499</v>
      </c>
      <c r="F78" s="995">
        <v>5545</v>
      </c>
      <c r="G78" s="996">
        <v>1</v>
      </c>
      <c r="H78" s="997" t="s">
        <v>3500</v>
      </c>
      <c r="I78" s="497"/>
      <c r="J78" s="497"/>
      <c r="K78" s="497"/>
      <c r="L78" s="497"/>
      <c r="M78" s="497"/>
      <c r="N78" s="497"/>
    </row>
    <row r="79" spans="2:14" s="393" customFormat="1" ht="25.5">
      <c r="B79" s="991" t="s">
        <v>9968</v>
      </c>
      <c r="C79" s="992" t="s">
        <v>3497</v>
      </c>
      <c r="D79" s="998" t="s">
        <v>3503</v>
      </c>
      <c r="E79" s="994" t="s">
        <v>3499</v>
      </c>
      <c r="F79" s="995">
        <v>5545</v>
      </c>
      <c r="G79" s="996">
        <v>1</v>
      </c>
      <c r="H79" s="997" t="s">
        <v>3500</v>
      </c>
      <c r="I79" s="497"/>
      <c r="J79" s="497"/>
      <c r="K79" s="497"/>
      <c r="L79" s="497"/>
      <c r="M79" s="497"/>
      <c r="N79" s="497"/>
    </row>
    <row r="80" spans="2:14" s="393" customFormat="1" ht="25.5">
      <c r="B80" s="991" t="s">
        <v>9969</v>
      </c>
      <c r="C80" s="992" t="s">
        <v>3497</v>
      </c>
      <c r="D80" s="998" t="s">
        <v>3503</v>
      </c>
      <c r="E80" s="994" t="s">
        <v>3499</v>
      </c>
      <c r="F80" s="995">
        <v>5545</v>
      </c>
      <c r="G80" s="996">
        <v>1</v>
      </c>
      <c r="H80" s="997" t="s">
        <v>3500</v>
      </c>
      <c r="I80" s="497"/>
      <c r="J80" s="497"/>
      <c r="K80" s="497"/>
      <c r="L80" s="497"/>
      <c r="M80" s="497"/>
      <c r="N80" s="497"/>
    </row>
    <row r="81" spans="2:14" s="393" customFormat="1" ht="25.5">
      <c r="B81" s="991" t="s">
        <v>9970</v>
      </c>
      <c r="C81" s="992" t="s">
        <v>3497</v>
      </c>
      <c r="D81" s="998" t="s">
        <v>3503</v>
      </c>
      <c r="E81" s="994" t="s">
        <v>3499</v>
      </c>
      <c r="F81" s="995">
        <v>5545</v>
      </c>
      <c r="G81" s="996">
        <v>1</v>
      </c>
      <c r="H81" s="997" t="s">
        <v>3500</v>
      </c>
      <c r="I81" s="497"/>
      <c r="J81" s="497"/>
      <c r="K81" s="497"/>
      <c r="L81" s="497"/>
      <c r="M81" s="497"/>
      <c r="N81" s="497"/>
    </row>
    <row r="82" spans="2:14" s="393" customFormat="1" ht="25.5">
      <c r="B82" s="991" t="s">
        <v>9971</v>
      </c>
      <c r="C82" s="992" t="s">
        <v>3497</v>
      </c>
      <c r="D82" s="998" t="s">
        <v>3503</v>
      </c>
      <c r="E82" s="994" t="s">
        <v>3499</v>
      </c>
      <c r="F82" s="995">
        <v>5545</v>
      </c>
      <c r="G82" s="996">
        <v>1</v>
      </c>
      <c r="H82" s="997" t="s">
        <v>3500</v>
      </c>
      <c r="I82" s="497"/>
      <c r="J82" s="497"/>
      <c r="K82" s="497"/>
      <c r="L82" s="497"/>
      <c r="M82" s="497"/>
      <c r="N82" s="497"/>
    </row>
    <row r="83" spans="2:14" s="393" customFormat="1" ht="25.5">
      <c r="B83" s="991" t="s">
        <v>9972</v>
      </c>
      <c r="C83" s="992" t="s">
        <v>3497</v>
      </c>
      <c r="D83" s="998" t="s">
        <v>3503</v>
      </c>
      <c r="E83" s="994" t="s">
        <v>3499</v>
      </c>
      <c r="F83" s="995">
        <v>5545</v>
      </c>
      <c r="G83" s="996">
        <v>1</v>
      </c>
      <c r="H83" s="997" t="s">
        <v>3500</v>
      </c>
      <c r="I83" s="400"/>
      <c r="J83" s="400"/>
      <c r="K83" s="400"/>
      <c r="L83" s="400"/>
      <c r="M83" s="400"/>
      <c r="N83" s="400"/>
    </row>
    <row r="84" spans="2:14" s="393" customFormat="1" ht="25.5">
      <c r="B84" s="991" t="s">
        <v>9973</v>
      </c>
      <c r="C84" s="992" t="s">
        <v>3497</v>
      </c>
      <c r="D84" s="998" t="s">
        <v>3503</v>
      </c>
      <c r="E84" s="994" t="s">
        <v>3499</v>
      </c>
      <c r="F84" s="995">
        <v>5545</v>
      </c>
      <c r="G84" s="996">
        <v>1</v>
      </c>
      <c r="H84" s="997" t="s">
        <v>3500</v>
      </c>
      <c r="I84" s="400"/>
      <c r="J84" s="400"/>
      <c r="K84" s="400"/>
      <c r="L84" s="400"/>
      <c r="M84" s="400"/>
      <c r="N84" s="400"/>
    </row>
    <row r="85" spans="2:14" s="393" customFormat="1" ht="25.5">
      <c r="B85" s="991" t="s">
        <v>9974</v>
      </c>
      <c r="C85" s="992" t="s">
        <v>3497</v>
      </c>
      <c r="D85" s="998" t="s">
        <v>3503</v>
      </c>
      <c r="E85" s="994" t="s">
        <v>3499</v>
      </c>
      <c r="F85" s="995">
        <v>5545</v>
      </c>
      <c r="G85" s="996">
        <v>1</v>
      </c>
      <c r="H85" s="997" t="s">
        <v>3500</v>
      </c>
      <c r="I85" s="400"/>
      <c r="J85" s="400"/>
      <c r="K85" s="400"/>
      <c r="L85" s="400"/>
      <c r="M85" s="400"/>
      <c r="N85" s="400"/>
    </row>
    <row r="86" spans="2:14" s="393" customFormat="1" ht="25.5">
      <c r="B86" s="991" t="s">
        <v>9975</v>
      </c>
      <c r="C86" s="992" t="s">
        <v>3497</v>
      </c>
      <c r="D86" s="998" t="s">
        <v>3503</v>
      </c>
      <c r="E86" s="994" t="s">
        <v>3499</v>
      </c>
      <c r="F86" s="995">
        <v>5545</v>
      </c>
      <c r="G86" s="996">
        <v>1</v>
      </c>
      <c r="H86" s="997" t="s">
        <v>3500</v>
      </c>
      <c r="I86" s="400"/>
      <c r="J86" s="400"/>
      <c r="K86" s="400"/>
      <c r="L86" s="400"/>
      <c r="M86" s="400"/>
      <c r="N86" s="400"/>
    </row>
    <row r="87" spans="2:14" s="393" customFormat="1" ht="25.5">
      <c r="B87" s="991" t="s">
        <v>9976</v>
      </c>
      <c r="C87" s="992" t="s">
        <v>3497</v>
      </c>
      <c r="D87" s="998" t="s">
        <v>3503</v>
      </c>
      <c r="E87" s="994" t="s">
        <v>3499</v>
      </c>
      <c r="F87" s="995">
        <v>5545</v>
      </c>
      <c r="G87" s="996">
        <v>1</v>
      </c>
      <c r="H87" s="997" t="s">
        <v>3500</v>
      </c>
      <c r="I87" s="400"/>
      <c r="J87" s="400"/>
      <c r="K87" s="400"/>
      <c r="L87" s="400"/>
      <c r="M87" s="400"/>
      <c r="N87" s="400"/>
    </row>
    <row r="88" spans="2:14" s="393" customFormat="1" ht="25.5">
      <c r="B88" s="991" t="s">
        <v>9977</v>
      </c>
      <c r="C88" s="992" t="s">
        <v>3497</v>
      </c>
      <c r="D88" s="998" t="s">
        <v>3503</v>
      </c>
      <c r="E88" s="994" t="s">
        <v>3499</v>
      </c>
      <c r="F88" s="995">
        <v>5545</v>
      </c>
      <c r="G88" s="996">
        <v>1</v>
      </c>
      <c r="H88" s="997" t="s">
        <v>3500</v>
      </c>
      <c r="I88" s="400"/>
      <c r="J88" s="400"/>
      <c r="K88" s="400"/>
      <c r="L88" s="400"/>
      <c r="M88" s="400"/>
      <c r="N88" s="400"/>
    </row>
    <row r="89" spans="2:14" s="393" customFormat="1" ht="25.5">
      <c r="B89" s="991" t="s">
        <v>9978</v>
      </c>
      <c r="C89" s="992" t="s">
        <v>3497</v>
      </c>
      <c r="D89" s="998" t="s">
        <v>3503</v>
      </c>
      <c r="E89" s="994" t="s">
        <v>3499</v>
      </c>
      <c r="F89" s="995">
        <v>5545</v>
      </c>
      <c r="G89" s="996">
        <v>1</v>
      </c>
      <c r="H89" s="997" t="s">
        <v>3500</v>
      </c>
      <c r="I89" s="400"/>
      <c r="J89" s="400"/>
      <c r="K89" s="400"/>
      <c r="L89" s="400"/>
      <c r="M89" s="400"/>
      <c r="N89" s="400"/>
    </row>
    <row r="90" spans="2:14" s="393" customFormat="1" ht="25.5">
      <c r="B90" s="991" t="s">
        <v>9979</v>
      </c>
      <c r="C90" s="992" t="s">
        <v>3497</v>
      </c>
      <c r="D90" s="998" t="s">
        <v>3503</v>
      </c>
      <c r="E90" s="994" t="s">
        <v>3499</v>
      </c>
      <c r="F90" s="995">
        <v>5545</v>
      </c>
      <c r="G90" s="996">
        <v>1</v>
      </c>
      <c r="H90" s="997" t="s">
        <v>3500</v>
      </c>
      <c r="I90" s="400"/>
      <c r="J90" s="400"/>
      <c r="K90" s="400"/>
      <c r="L90" s="400"/>
      <c r="M90" s="400"/>
      <c r="N90" s="400"/>
    </row>
    <row r="91" spans="2:14" s="393" customFormat="1" ht="25.5">
      <c r="B91" s="991" t="s">
        <v>9980</v>
      </c>
      <c r="C91" s="992" t="s">
        <v>3497</v>
      </c>
      <c r="D91" s="998" t="s">
        <v>3503</v>
      </c>
      <c r="E91" s="994" t="s">
        <v>3499</v>
      </c>
      <c r="F91" s="995">
        <v>5545</v>
      </c>
      <c r="G91" s="996">
        <v>1</v>
      </c>
      <c r="H91" s="997" t="s">
        <v>3500</v>
      </c>
      <c r="I91" s="400"/>
      <c r="J91" s="400"/>
      <c r="K91" s="400"/>
      <c r="L91" s="400"/>
      <c r="M91" s="400"/>
      <c r="N91" s="400"/>
    </row>
    <row r="92" spans="2:14" s="393" customFormat="1" ht="25.5">
      <c r="B92" s="991" t="s">
        <v>9981</v>
      </c>
      <c r="C92" s="992" t="s">
        <v>3497</v>
      </c>
      <c r="D92" s="998" t="s">
        <v>3503</v>
      </c>
      <c r="E92" s="994" t="s">
        <v>3499</v>
      </c>
      <c r="F92" s="995">
        <v>5545</v>
      </c>
      <c r="G92" s="996">
        <v>1</v>
      </c>
      <c r="H92" s="997" t="s">
        <v>3500</v>
      </c>
      <c r="I92" s="400"/>
      <c r="J92" s="400"/>
      <c r="K92" s="400"/>
      <c r="L92" s="400"/>
      <c r="M92" s="400"/>
      <c r="N92" s="400"/>
    </row>
    <row r="93" spans="2:14" s="393" customFormat="1" ht="25.5">
      <c r="B93" s="991" t="s">
        <v>9982</v>
      </c>
      <c r="C93" s="992" t="s">
        <v>3497</v>
      </c>
      <c r="D93" s="998" t="s">
        <v>3503</v>
      </c>
      <c r="E93" s="994" t="s">
        <v>3499</v>
      </c>
      <c r="F93" s="995">
        <v>5545</v>
      </c>
      <c r="G93" s="996">
        <v>1</v>
      </c>
      <c r="H93" s="997" t="s">
        <v>3500</v>
      </c>
      <c r="I93" s="400"/>
      <c r="J93" s="400"/>
      <c r="K93" s="400"/>
      <c r="L93" s="400"/>
      <c r="M93" s="400"/>
      <c r="N93" s="400"/>
    </row>
    <row r="94" spans="2:14" s="393" customFormat="1" ht="16.5">
      <c r="B94" s="991" t="s">
        <v>9983</v>
      </c>
      <c r="C94" s="992" t="s">
        <v>3504</v>
      </c>
      <c r="D94" s="993" t="s">
        <v>3505</v>
      </c>
      <c r="E94" s="994" t="s">
        <v>3499</v>
      </c>
      <c r="F94" s="995">
        <v>2888.4</v>
      </c>
      <c r="G94" s="996">
        <v>1</v>
      </c>
      <c r="H94" s="997" t="s">
        <v>3500</v>
      </c>
      <c r="I94" s="400"/>
      <c r="J94" s="400"/>
      <c r="K94" s="400"/>
      <c r="L94" s="400"/>
      <c r="M94" s="400"/>
      <c r="N94" s="400"/>
    </row>
    <row r="95" spans="2:14" s="393" customFormat="1" ht="16.5">
      <c r="B95" s="991" t="s">
        <v>9984</v>
      </c>
      <c r="C95" s="992" t="s">
        <v>3504</v>
      </c>
      <c r="D95" s="993" t="s">
        <v>3505</v>
      </c>
      <c r="E95" s="994" t="s">
        <v>3499</v>
      </c>
      <c r="F95" s="995">
        <v>2888.4</v>
      </c>
      <c r="G95" s="996">
        <v>1</v>
      </c>
      <c r="H95" s="997" t="s">
        <v>3500</v>
      </c>
      <c r="I95" s="400"/>
      <c r="J95" s="400"/>
      <c r="K95" s="400"/>
      <c r="L95" s="400"/>
      <c r="M95" s="400"/>
      <c r="N95" s="400"/>
    </row>
    <row r="96" spans="2:14" s="393" customFormat="1" ht="16.5">
      <c r="B96" s="991" t="s">
        <v>9985</v>
      </c>
      <c r="C96" s="992" t="s">
        <v>3504</v>
      </c>
      <c r="D96" s="993" t="s">
        <v>3505</v>
      </c>
      <c r="E96" s="994" t="s">
        <v>3499</v>
      </c>
      <c r="F96" s="995">
        <v>2888.4</v>
      </c>
      <c r="G96" s="996">
        <v>1</v>
      </c>
      <c r="H96" s="997" t="s">
        <v>3500</v>
      </c>
      <c r="I96" s="400"/>
      <c r="J96" s="400"/>
      <c r="K96" s="400"/>
      <c r="L96" s="400"/>
      <c r="M96" s="400"/>
      <c r="N96" s="400"/>
    </row>
    <row r="97" spans="2:14" s="393" customFormat="1" ht="16.5">
      <c r="B97" s="991" t="s">
        <v>9986</v>
      </c>
      <c r="C97" s="992" t="s">
        <v>3504</v>
      </c>
      <c r="D97" s="993" t="s">
        <v>3505</v>
      </c>
      <c r="E97" s="994" t="s">
        <v>3499</v>
      </c>
      <c r="F97" s="995">
        <v>2888.4</v>
      </c>
      <c r="G97" s="996">
        <v>1</v>
      </c>
      <c r="H97" s="997" t="s">
        <v>3500</v>
      </c>
      <c r="I97" s="400"/>
      <c r="J97" s="400"/>
      <c r="K97" s="400"/>
      <c r="L97" s="400"/>
      <c r="M97" s="400"/>
      <c r="N97" s="400"/>
    </row>
    <row r="98" spans="2:14" s="393" customFormat="1" ht="16.5">
      <c r="B98" s="991" t="s">
        <v>9987</v>
      </c>
      <c r="C98" s="992" t="s">
        <v>3504</v>
      </c>
      <c r="D98" s="993" t="s">
        <v>3505</v>
      </c>
      <c r="E98" s="994" t="s">
        <v>3499</v>
      </c>
      <c r="F98" s="995">
        <v>2888.4</v>
      </c>
      <c r="G98" s="996">
        <v>1</v>
      </c>
      <c r="H98" s="997" t="s">
        <v>3500</v>
      </c>
      <c r="I98" s="400"/>
      <c r="J98" s="400"/>
      <c r="K98" s="400"/>
      <c r="L98" s="400"/>
      <c r="M98" s="400"/>
      <c r="N98" s="400"/>
    </row>
    <row r="99" spans="2:14" s="393" customFormat="1" ht="16.5">
      <c r="B99" s="991" t="s">
        <v>9988</v>
      </c>
      <c r="C99" s="992" t="s">
        <v>3504</v>
      </c>
      <c r="D99" s="993" t="s">
        <v>3505</v>
      </c>
      <c r="E99" s="994" t="s">
        <v>3499</v>
      </c>
      <c r="F99" s="995">
        <v>2888.4</v>
      </c>
      <c r="G99" s="996">
        <v>1</v>
      </c>
      <c r="H99" s="997" t="s">
        <v>3500</v>
      </c>
      <c r="I99" s="400"/>
      <c r="J99" s="400"/>
      <c r="K99" s="400"/>
      <c r="L99" s="400"/>
      <c r="M99" s="400"/>
      <c r="N99" s="400"/>
    </row>
    <row r="100" spans="2:14" s="393" customFormat="1" ht="16.5">
      <c r="B100" s="991" t="s">
        <v>9989</v>
      </c>
      <c r="C100" s="992" t="s">
        <v>3504</v>
      </c>
      <c r="D100" s="993" t="s">
        <v>3505</v>
      </c>
      <c r="E100" s="994" t="s">
        <v>3499</v>
      </c>
      <c r="F100" s="995">
        <v>2888.4</v>
      </c>
      <c r="G100" s="996">
        <v>1</v>
      </c>
      <c r="H100" s="997" t="s">
        <v>3500</v>
      </c>
      <c r="I100" s="400"/>
      <c r="J100" s="400"/>
      <c r="K100" s="400"/>
      <c r="L100" s="400"/>
      <c r="M100" s="400"/>
      <c r="N100" s="400"/>
    </row>
    <row r="101" spans="2:14" s="393" customFormat="1" ht="16.5">
      <c r="B101" s="991" t="s">
        <v>9990</v>
      </c>
      <c r="C101" s="992" t="s">
        <v>3504</v>
      </c>
      <c r="D101" s="993" t="s">
        <v>3505</v>
      </c>
      <c r="E101" s="994" t="s">
        <v>3499</v>
      </c>
      <c r="F101" s="995">
        <v>2888.4</v>
      </c>
      <c r="G101" s="996">
        <v>1</v>
      </c>
      <c r="H101" s="997" t="s">
        <v>3500</v>
      </c>
      <c r="I101" s="400"/>
      <c r="J101" s="400"/>
      <c r="K101" s="400"/>
      <c r="L101" s="400"/>
      <c r="M101" s="400"/>
      <c r="N101" s="400"/>
    </row>
    <row r="102" spans="2:14" s="393" customFormat="1" ht="16.5">
      <c r="B102" s="991" t="s">
        <v>9991</v>
      </c>
      <c r="C102" s="992" t="s">
        <v>3504</v>
      </c>
      <c r="D102" s="993" t="s">
        <v>3505</v>
      </c>
      <c r="E102" s="994" t="s">
        <v>3499</v>
      </c>
      <c r="F102" s="995">
        <v>2888.4</v>
      </c>
      <c r="G102" s="996">
        <v>1</v>
      </c>
      <c r="H102" s="997" t="s">
        <v>3500</v>
      </c>
      <c r="I102" s="400"/>
      <c r="J102" s="400"/>
      <c r="K102" s="400"/>
      <c r="L102" s="400"/>
      <c r="M102" s="400"/>
      <c r="N102" s="400"/>
    </row>
    <row r="103" spans="2:14" s="393" customFormat="1" ht="16.5">
      <c r="B103" s="991" t="s">
        <v>9992</v>
      </c>
      <c r="C103" s="992" t="s">
        <v>3504</v>
      </c>
      <c r="D103" s="993" t="s">
        <v>3505</v>
      </c>
      <c r="E103" s="994" t="s">
        <v>3499</v>
      </c>
      <c r="F103" s="995">
        <v>2888.4</v>
      </c>
      <c r="G103" s="996">
        <v>1</v>
      </c>
      <c r="H103" s="997" t="s">
        <v>3500</v>
      </c>
      <c r="I103" s="400"/>
      <c r="J103" s="400"/>
      <c r="K103" s="400"/>
      <c r="L103" s="400"/>
      <c r="M103" s="400"/>
      <c r="N103" s="400"/>
    </row>
    <row r="104" spans="2:14" s="393" customFormat="1" ht="16.5">
      <c r="B104" s="991" t="s">
        <v>9993</v>
      </c>
      <c r="C104" s="992" t="s">
        <v>3504</v>
      </c>
      <c r="D104" s="993" t="s">
        <v>3505</v>
      </c>
      <c r="E104" s="994" t="s">
        <v>3499</v>
      </c>
      <c r="F104" s="995">
        <v>2888.4</v>
      </c>
      <c r="G104" s="996">
        <v>1</v>
      </c>
      <c r="H104" s="997" t="s">
        <v>3500</v>
      </c>
      <c r="I104" s="400"/>
      <c r="J104" s="400"/>
      <c r="K104" s="400"/>
      <c r="L104" s="400"/>
      <c r="M104" s="400"/>
      <c r="N104" s="400"/>
    </row>
    <row r="105" spans="2:14" s="393" customFormat="1" ht="16.5">
      <c r="B105" s="991" t="s">
        <v>9994</v>
      </c>
      <c r="C105" s="992" t="s">
        <v>3504</v>
      </c>
      <c r="D105" s="993" t="s">
        <v>3505</v>
      </c>
      <c r="E105" s="994" t="s">
        <v>3499</v>
      </c>
      <c r="F105" s="995">
        <v>2888.4</v>
      </c>
      <c r="G105" s="996">
        <v>1</v>
      </c>
      <c r="H105" s="997" t="s">
        <v>3500</v>
      </c>
      <c r="I105" s="400"/>
      <c r="J105" s="400"/>
      <c r="K105" s="400"/>
      <c r="L105" s="400"/>
      <c r="M105" s="400"/>
      <c r="N105" s="400"/>
    </row>
    <row r="106" spans="2:14" s="393" customFormat="1" ht="16.5">
      <c r="B106" s="991" t="s">
        <v>9995</v>
      </c>
      <c r="C106" s="992" t="s">
        <v>3504</v>
      </c>
      <c r="D106" s="993" t="s">
        <v>3505</v>
      </c>
      <c r="E106" s="994" t="s">
        <v>3499</v>
      </c>
      <c r="F106" s="995">
        <v>2888.4</v>
      </c>
      <c r="G106" s="996">
        <v>1</v>
      </c>
      <c r="H106" s="997" t="s">
        <v>3500</v>
      </c>
      <c r="I106" s="400"/>
      <c r="J106" s="400"/>
      <c r="K106" s="400"/>
      <c r="L106" s="400"/>
      <c r="M106" s="400"/>
      <c r="N106" s="400"/>
    </row>
    <row r="107" spans="2:14" s="393" customFormat="1" ht="16.5">
      <c r="B107" s="991" t="s">
        <v>9996</v>
      </c>
      <c r="C107" s="992" t="s">
        <v>3504</v>
      </c>
      <c r="D107" s="993" t="s">
        <v>3505</v>
      </c>
      <c r="E107" s="994" t="s">
        <v>3499</v>
      </c>
      <c r="F107" s="995">
        <v>2888.4</v>
      </c>
      <c r="G107" s="996">
        <v>1</v>
      </c>
      <c r="H107" s="997" t="s">
        <v>3500</v>
      </c>
      <c r="I107" s="400"/>
      <c r="J107" s="400"/>
      <c r="K107" s="400"/>
      <c r="L107" s="400"/>
      <c r="M107" s="400"/>
      <c r="N107" s="400"/>
    </row>
    <row r="108" spans="2:14" s="393" customFormat="1" ht="16.5">
      <c r="B108" s="991" t="s">
        <v>9997</v>
      </c>
      <c r="C108" s="992" t="s">
        <v>3504</v>
      </c>
      <c r="D108" s="993" t="s">
        <v>3505</v>
      </c>
      <c r="E108" s="994" t="s">
        <v>3499</v>
      </c>
      <c r="F108" s="995">
        <v>2888.4</v>
      </c>
      <c r="G108" s="996">
        <v>1</v>
      </c>
      <c r="H108" s="997" t="s">
        <v>3500</v>
      </c>
      <c r="I108" s="400"/>
      <c r="J108" s="400"/>
      <c r="K108" s="400"/>
      <c r="L108" s="400"/>
      <c r="M108" s="400"/>
      <c r="N108" s="400"/>
    </row>
    <row r="109" spans="2:14" s="393" customFormat="1" ht="16.5">
      <c r="B109" s="991" t="s">
        <v>9998</v>
      </c>
      <c r="C109" s="992" t="s">
        <v>3504</v>
      </c>
      <c r="D109" s="993" t="s">
        <v>3505</v>
      </c>
      <c r="E109" s="994" t="s">
        <v>3499</v>
      </c>
      <c r="F109" s="995">
        <v>2888.4</v>
      </c>
      <c r="G109" s="996">
        <v>1</v>
      </c>
      <c r="H109" s="997" t="s">
        <v>3500</v>
      </c>
      <c r="I109" s="400"/>
      <c r="J109" s="400"/>
      <c r="K109" s="400"/>
      <c r="L109" s="400"/>
      <c r="M109" s="400"/>
      <c r="N109" s="400"/>
    </row>
    <row r="110" spans="2:14" s="393" customFormat="1" ht="16.5">
      <c r="B110" s="991" t="s">
        <v>9999</v>
      </c>
      <c r="C110" s="992" t="s">
        <v>3504</v>
      </c>
      <c r="D110" s="993" t="s">
        <v>3505</v>
      </c>
      <c r="E110" s="994" t="s">
        <v>3499</v>
      </c>
      <c r="F110" s="995">
        <v>2888.4</v>
      </c>
      <c r="G110" s="996">
        <v>1</v>
      </c>
      <c r="H110" s="997" t="s">
        <v>3500</v>
      </c>
      <c r="I110" s="400"/>
      <c r="J110" s="400"/>
      <c r="K110" s="400"/>
      <c r="L110" s="400"/>
      <c r="M110" s="400"/>
      <c r="N110" s="400"/>
    </row>
    <row r="111" spans="2:14" s="393" customFormat="1" ht="16.5">
      <c r="B111" s="991" t="s">
        <v>10000</v>
      </c>
      <c r="C111" s="992" t="s">
        <v>3504</v>
      </c>
      <c r="D111" s="993" t="s">
        <v>3505</v>
      </c>
      <c r="E111" s="994" t="s">
        <v>3499</v>
      </c>
      <c r="F111" s="995">
        <v>2888.4</v>
      </c>
      <c r="G111" s="996">
        <v>1</v>
      </c>
      <c r="H111" s="997" t="s">
        <v>3500</v>
      </c>
      <c r="I111" s="400"/>
      <c r="J111" s="400"/>
      <c r="K111" s="400"/>
      <c r="L111" s="400"/>
      <c r="M111" s="400"/>
      <c r="N111" s="400"/>
    </row>
    <row r="112" spans="2:14" s="393" customFormat="1" ht="16.5">
      <c r="B112" s="991" t="s">
        <v>10001</v>
      </c>
      <c r="C112" s="992" t="s">
        <v>3504</v>
      </c>
      <c r="D112" s="993" t="s">
        <v>3505</v>
      </c>
      <c r="E112" s="994" t="s">
        <v>3499</v>
      </c>
      <c r="F112" s="995">
        <v>2888.4</v>
      </c>
      <c r="G112" s="996">
        <v>1</v>
      </c>
      <c r="H112" s="997" t="s">
        <v>3500</v>
      </c>
      <c r="I112" s="400"/>
      <c r="J112" s="400"/>
      <c r="K112" s="400"/>
      <c r="L112" s="400"/>
      <c r="M112" s="400"/>
      <c r="N112" s="400"/>
    </row>
    <row r="113" spans="2:14" s="393" customFormat="1" ht="16.5">
      <c r="B113" s="991" t="s">
        <v>10002</v>
      </c>
      <c r="C113" s="992" t="s">
        <v>3504</v>
      </c>
      <c r="D113" s="993" t="s">
        <v>3505</v>
      </c>
      <c r="E113" s="994" t="s">
        <v>3499</v>
      </c>
      <c r="F113" s="995">
        <v>2888.4</v>
      </c>
      <c r="G113" s="996">
        <v>1</v>
      </c>
      <c r="H113" s="997" t="s">
        <v>3500</v>
      </c>
      <c r="I113" s="400"/>
      <c r="J113" s="400"/>
      <c r="K113" s="400"/>
      <c r="L113" s="400"/>
      <c r="M113" s="400"/>
      <c r="N113" s="400"/>
    </row>
    <row r="114" spans="2:14" s="393" customFormat="1" ht="16.5">
      <c r="B114" s="991" t="s">
        <v>10003</v>
      </c>
      <c r="C114" s="992" t="s">
        <v>3504</v>
      </c>
      <c r="D114" s="993" t="s">
        <v>3505</v>
      </c>
      <c r="E114" s="994" t="s">
        <v>3499</v>
      </c>
      <c r="F114" s="995">
        <v>2888.4</v>
      </c>
      <c r="G114" s="996">
        <v>1</v>
      </c>
      <c r="H114" s="997" t="s">
        <v>3500</v>
      </c>
      <c r="I114" s="400"/>
      <c r="J114" s="400"/>
      <c r="K114" s="400"/>
      <c r="L114" s="400"/>
      <c r="M114" s="400"/>
      <c r="N114" s="400"/>
    </row>
    <row r="115" spans="2:14" s="393" customFormat="1" ht="16.5">
      <c r="B115" s="991" t="s">
        <v>10004</v>
      </c>
      <c r="C115" s="992" t="s">
        <v>3504</v>
      </c>
      <c r="D115" s="993" t="s">
        <v>3505</v>
      </c>
      <c r="E115" s="994" t="s">
        <v>3499</v>
      </c>
      <c r="F115" s="995">
        <v>2888.4</v>
      </c>
      <c r="G115" s="996">
        <v>1</v>
      </c>
      <c r="H115" s="997" t="s">
        <v>3500</v>
      </c>
      <c r="I115" s="400"/>
      <c r="J115" s="400"/>
      <c r="K115" s="400"/>
      <c r="L115" s="400"/>
      <c r="M115" s="400"/>
      <c r="N115" s="400"/>
    </row>
    <row r="116" spans="2:14" s="393" customFormat="1" ht="16.5">
      <c r="B116" s="991" t="s">
        <v>10005</v>
      </c>
      <c r="C116" s="992" t="s">
        <v>3504</v>
      </c>
      <c r="D116" s="993" t="s">
        <v>3505</v>
      </c>
      <c r="E116" s="994" t="s">
        <v>3499</v>
      </c>
      <c r="F116" s="995">
        <v>2888.4</v>
      </c>
      <c r="G116" s="996">
        <v>1</v>
      </c>
      <c r="H116" s="997" t="s">
        <v>3500</v>
      </c>
      <c r="I116" s="400"/>
      <c r="J116" s="400"/>
      <c r="K116" s="400"/>
      <c r="L116" s="400"/>
      <c r="M116" s="400"/>
      <c r="N116" s="400"/>
    </row>
    <row r="117" spans="2:14" s="393" customFormat="1" ht="16.5">
      <c r="B117" s="991" t="s">
        <v>10006</v>
      </c>
      <c r="C117" s="992" t="s">
        <v>3504</v>
      </c>
      <c r="D117" s="993" t="s">
        <v>3505</v>
      </c>
      <c r="E117" s="994" t="s">
        <v>3499</v>
      </c>
      <c r="F117" s="995">
        <v>2888.4</v>
      </c>
      <c r="G117" s="996">
        <v>1</v>
      </c>
      <c r="H117" s="997" t="s">
        <v>3500</v>
      </c>
      <c r="I117" s="400"/>
      <c r="J117" s="400"/>
      <c r="K117" s="400"/>
      <c r="L117" s="400"/>
      <c r="M117" s="400"/>
      <c r="N117" s="400"/>
    </row>
    <row r="118" spans="2:14" s="393" customFormat="1" ht="16.5">
      <c r="B118" s="991" t="s">
        <v>10007</v>
      </c>
      <c r="C118" s="992" t="s">
        <v>3504</v>
      </c>
      <c r="D118" s="993" t="s">
        <v>3505</v>
      </c>
      <c r="E118" s="994" t="s">
        <v>3499</v>
      </c>
      <c r="F118" s="995">
        <v>2888.4</v>
      </c>
      <c r="G118" s="996">
        <v>1</v>
      </c>
      <c r="H118" s="997" t="s">
        <v>3500</v>
      </c>
      <c r="I118" s="400"/>
      <c r="J118" s="400"/>
      <c r="K118" s="400"/>
      <c r="L118" s="400"/>
      <c r="M118" s="400"/>
      <c r="N118" s="400"/>
    </row>
    <row r="119" spans="2:14" s="393" customFormat="1" ht="16.5">
      <c r="B119" s="991" t="s">
        <v>10008</v>
      </c>
      <c r="C119" s="992" t="s">
        <v>3504</v>
      </c>
      <c r="D119" s="993" t="s">
        <v>3505</v>
      </c>
      <c r="E119" s="994" t="s">
        <v>3499</v>
      </c>
      <c r="F119" s="995">
        <v>2888.4</v>
      </c>
      <c r="G119" s="996">
        <v>1</v>
      </c>
      <c r="H119" s="997" t="s">
        <v>3500</v>
      </c>
      <c r="I119" s="400"/>
      <c r="J119" s="400"/>
      <c r="K119" s="400"/>
      <c r="L119" s="400"/>
      <c r="M119" s="400"/>
      <c r="N119" s="400"/>
    </row>
    <row r="120" spans="2:14" s="393" customFormat="1" ht="16.5">
      <c r="B120" s="991" t="s">
        <v>10009</v>
      </c>
      <c r="C120" s="992" t="s">
        <v>3504</v>
      </c>
      <c r="D120" s="993" t="s">
        <v>3505</v>
      </c>
      <c r="E120" s="994" t="s">
        <v>3499</v>
      </c>
      <c r="F120" s="995">
        <v>2888.4</v>
      </c>
      <c r="G120" s="996">
        <v>1</v>
      </c>
      <c r="H120" s="997" t="s">
        <v>3500</v>
      </c>
      <c r="I120" s="400"/>
      <c r="J120" s="400"/>
      <c r="K120" s="400"/>
      <c r="L120" s="400"/>
      <c r="M120" s="400"/>
      <c r="N120" s="400"/>
    </row>
    <row r="121" spans="2:14" s="393" customFormat="1" ht="16.5">
      <c r="B121" s="991" t="s">
        <v>10010</v>
      </c>
      <c r="C121" s="992" t="s">
        <v>3504</v>
      </c>
      <c r="D121" s="993" t="s">
        <v>3505</v>
      </c>
      <c r="E121" s="994" t="s">
        <v>3499</v>
      </c>
      <c r="F121" s="995">
        <v>2888.4</v>
      </c>
      <c r="G121" s="996">
        <v>1</v>
      </c>
      <c r="H121" s="997" t="s">
        <v>3500</v>
      </c>
      <c r="I121" s="400"/>
      <c r="J121" s="400"/>
      <c r="K121" s="400"/>
      <c r="L121" s="400"/>
      <c r="M121" s="400"/>
      <c r="N121" s="400"/>
    </row>
    <row r="122" spans="2:14" s="393" customFormat="1" ht="16.5">
      <c r="B122" s="991" t="s">
        <v>10011</v>
      </c>
      <c r="C122" s="992" t="s">
        <v>3504</v>
      </c>
      <c r="D122" s="993" t="s">
        <v>3505</v>
      </c>
      <c r="E122" s="994" t="s">
        <v>3499</v>
      </c>
      <c r="F122" s="995">
        <v>2888.4</v>
      </c>
      <c r="G122" s="996">
        <v>1</v>
      </c>
      <c r="H122" s="997" t="s">
        <v>3500</v>
      </c>
      <c r="I122" s="400"/>
      <c r="J122" s="400"/>
      <c r="K122" s="400"/>
      <c r="L122" s="400"/>
      <c r="M122" s="400"/>
      <c r="N122" s="400"/>
    </row>
    <row r="123" spans="2:14" s="393" customFormat="1" ht="16.5">
      <c r="B123" s="991" t="s">
        <v>10012</v>
      </c>
      <c r="C123" s="992" t="s">
        <v>3504</v>
      </c>
      <c r="D123" s="993" t="s">
        <v>3505</v>
      </c>
      <c r="E123" s="994" t="s">
        <v>3499</v>
      </c>
      <c r="F123" s="995">
        <v>2888.4</v>
      </c>
      <c r="G123" s="996">
        <v>1</v>
      </c>
      <c r="H123" s="997" t="s">
        <v>3500</v>
      </c>
      <c r="I123" s="400"/>
      <c r="J123" s="400"/>
      <c r="K123" s="400"/>
      <c r="L123" s="400"/>
      <c r="M123" s="400"/>
      <c r="N123" s="400"/>
    </row>
    <row r="124" spans="2:14" s="393" customFormat="1" ht="16.5">
      <c r="B124" s="991" t="s">
        <v>10013</v>
      </c>
      <c r="C124" s="992" t="s">
        <v>3504</v>
      </c>
      <c r="D124" s="993" t="s">
        <v>3505</v>
      </c>
      <c r="E124" s="994" t="s">
        <v>3499</v>
      </c>
      <c r="F124" s="995">
        <v>2888.4</v>
      </c>
      <c r="G124" s="996">
        <v>1</v>
      </c>
      <c r="H124" s="997" t="s">
        <v>3500</v>
      </c>
      <c r="I124" s="400"/>
      <c r="J124" s="400"/>
      <c r="K124" s="400"/>
      <c r="L124" s="400"/>
      <c r="M124" s="400"/>
      <c r="N124" s="400"/>
    </row>
    <row r="125" spans="2:14" s="393" customFormat="1" ht="16.5">
      <c r="B125" s="991" t="s">
        <v>10014</v>
      </c>
      <c r="C125" s="992" t="s">
        <v>3504</v>
      </c>
      <c r="D125" s="993" t="s">
        <v>3505</v>
      </c>
      <c r="E125" s="994" t="s">
        <v>3499</v>
      </c>
      <c r="F125" s="995">
        <v>2888.4</v>
      </c>
      <c r="G125" s="996">
        <v>1</v>
      </c>
      <c r="H125" s="997" t="s">
        <v>3500</v>
      </c>
      <c r="I125" s="400"/>
      <c r="J125" s="400"/>
      <c r="K125" s="400"/>
      <c r="L125" s="400"/>
      <c r="M125" s="400"/>
      <c r="N125" s="400"/>
    </row>
    <row r="126" spans="2:14" s="393" customFormat="1" ht="16.5">
      <c r="B126" s="991" t="s">
        <v>10015</v>
      </c>
      <c r="C126" s="992" t="s">
        <v>3504</v>
      </c>
      <c r="D126" s="993" t="s">
        <v>3505</v>
      </c>
      <c r="E126" s="994" t="s">
        <v>3499</v>
      </c>
      <c r="F126" s="995">
        <v>2888.4</v>
      </c>
      <c r="G126" s="996">
        <v>1</v>
      </c>
      <c r="H126" s="997" t="s">
        <v>3500</v>
      </c>
      <c r="I126" s="400"/>
      <c r="J126" s="400"/>
      <c r="K126" s="400"/>
      <c r="L126" s="400"/>
      <c r="M126" s="400"/>
      <c r="N126" s="400"/>
    </row>
    <row r="127" spans="2:14" s="393" customFormat="1" ht="16.5">
      <c r="B127" s="991" t="s">
        <v>10016</v>
      </c>
      <c r="C127" s="992" t="s">
        <v>3504</v>
      </c>
      <c r="D127" s="993" t="s">
        <v>3505</v>
      </c>
      <c r="E127" s="994" t="s">
        <v>3499</v>
      </c>
      <c r="F127" s="995">
        <v>2888.4</v>
      </c>
      <c r="G127" s="996">
        <v>1</v>
      </c>
      <c r="H127" s="997" t="s">
        <v>3500</v>
      </c>
      <c r="I127" s="400"/>
      <c r="J127" s="400"/>
      <c r="K127" s="400"/>
      <c r="L127" s="400"/>
      <c r="M127" s="400"/>
      <c r="N127" s="400"/>
    </row>
    <row r="128" spans="2:14" s="393" customFormat="1" ht="16.5">
      <c r="B128" s="991" t="s">
        <v>10017</v>
      </c>
      <c r="C128" s="992" t="s">
        <v>3504</v>
      </c>
      <c r="D128" s="993" t="s">
        <v>3505</v>
      </c>
      <c r="E128" s="994" t="s">
        <v>3499</v>
      </c>
      <c r="F128" s="995">
        <v>2888.4</v>
      </c>
      <c r="G128" s="996">
        <v>1</v>
      </c>
      <c r="H128" s="997" t="s">
        <v>3500</v>
      </c>
      <c r="I128" s="400"/>
      <c r="J128" s="400"/>
      <c r="K128" s="400"/>
      <c r="L128" s="400"/>
      <c r="M128" s="400"/>
      <c r="N128" s="400"/>
    </row>
    <row r="129" spans="2:14" s="393" customFormat="1" ht="16.5">
      <c r="B129" s="991" t="s">
        <v>10018</v>
      </c>
      <c r="C129" s="992" t="s">
        <v>3504</v>
      </c>
      <c r="D129" s="993" t="s">
        <v>3505</v>
      </c>
      <c r="E129" s="994" t="s">
        <v>3499</v>
      </c>
      <c r="F129" s="995">
        <v>2888.4</v>
      </c>
      <c r="G129" s="996">
        <v>1</v>
      </c>
      <c r="H129" s="997" t="s">
        <v>3500</v>
      </c>
      <c r="I129" s="400"/>
      <c r="J129" s="400"/>
      <c r="K129" s="400"/>
      <c r="L129" s="400"/>
      <c r="M129" s="400"/>
      <c r="N129" s="400"/>
    </row>
    <row r="130" spans="2:14" s="393" customFormat="1" ht="16.5">
      <c r="B130" s="991" t="s">
        <v>10019</v>
      </c>
      <c r="C130" s="992" t="s">
        <v>3504</v>
      </c>
      <c r="D130" s="993" t="s">
        <v>3505</v>
      </c>
      <c r="E130" s="994" t="s">
        <v>3499</v>
      </c>
      <c r="F130" s="995">
        <v>2888.4</v>
      </c>
      <c r="G130" s="996">
        <v>1</v>
      </c>
      <c r="H130" s="997" t="s">
        <v>3500</v>
      </c>
      <c r="I130" s="400"/>
      <c r="J130" s="400"/>
      <c r="K130" s="400"/>
      <c r="L130" s="400"/>
      <c r="M130" s="400"/>
      <c r="N130" s="400"/>
    </row>
    <row r="131" spans="2:14" s="393" customFormat="1" ht="16.5">
      <c r="B131" s="991" t="s">
        <v>10020</v>
      </c>
      <c r="C131" s="992" t="s">
        <v>3504</v>
      </c>
      <c r="D131" s="993" t="s">
        <v>3505</v>
      </c>
      <c r="E131" s="994" t="s">
        <v>3499</v>
      </c>
      <c r="F131" s="995">
        <v>2888.4</v>
      </c>
      <c r="G131" s="996">
        <v>1</v>
      </c>
      <c r="H131" s="997" t="s">
        <v>3500</v>
      </c>
      <c r="I131" s="400"/>
      <c r="J131" s="400"/>
      <c r="K131" s="400"/>
      <c r="L131" s="400"/>
      <c r="M131" s="400"/>
      <c r="N131" s="400"/>
    </row>
    <row r="132" spans="2:14" s="393" customFormat="1" ht="16.5">
      <c r="B132" s="991" t="s">
        <v>10021</v>
      </c>
      <c r="C132" s="992" t="s">
        <v>3504</v>
      </c>
      <c r="D132" s="993" t="s">
        <v>3505</v>
      </c>
      <c r="E132" s="994" t="s">
        <v>3499</v>
      </c>
      <c r="F132" s="995">
        <v>2888.4</v>
      </c>
      <c r="G132" s="996">
        <v>1</v>
      </c>
      <c r="H132" s="997" t="s">
        <v>3500</v>
      </c>
      <c r="I132" s="400"/>
      <c r="J132" s="400"/>
      <c r="K132" s="400"/>
      <c r="L132" s="400"/>
      <c r="M132" s="400"/>
      <c r="N132" s="400"/>
    </row>
    <row r="133" spans="2:14" s="393" customFormat="1" ht="16.5">
      <c r="B133" s="991" t="s">
        <v>10022</v>
      </c>
      <c r="C133" s="992" t="s">
        <v>3504</v>
      </c>
      <c r="D133" s="993" t="s">
        <v>3505</v>
      </c>
      <c r="E133" s="994" t="s">
        <v>3499</v>
      </c>
      <c r="F133" s="995">
        <v>2888.4</v>
      </c>
      <c r="G133" s="996">
        <v>1</v>
      </c>
      <c r="H133" s="997" t="s">
        <v>3500</v>
      </c>
      <c r="I133" s="400"/>
      <c r="J133" s="400"/>
      <c r="K133" s="400"/>
      <c r="L133" s="400"/>
      <c r="M133" s="400"/>
      <c r="N133" s="400"/>
    </row>
    <row r="134" spans="2:14" s="393" customFormat="1" ht="16.5">
      <c r="B134" s="991" t="s">
        <v>10023</v>
      </c>
      <c r="C134" s="992" t="s">
        <v>3504</v>
      </c>
      <c r="D134" s="993" t="s">
        <v>3505</v>
      </c>
      <c r="E134" s="994" t="s">
        <v>3499</v>
      </c>
      <c r="F134" s="995">
        <v>2888.4</v>
      </c>
      <c r="G134" s="996">
        <v>1</v>
      </c>
      <c r="H134" s="997" t="s">
        <v>3500</v>
      </c>
      <c r="I134" s="400"/>
      <c r="J134" s="400"/>
      <c r="K134" s="400"/>
      <c r="L134" s="400"/>
      <c r="M134" s="400"/>
      <c r="N134" s="400"/>
    </row>
    <row r="135" spans="2:14" s="393" customFormat="1" ht="16.5">
      <c r="B135" s="991" t="s">
        <v>10024</v>
      </c>
      <c r="C135" s="992" t="s">
        <v>3504</v>
      </c>
      <c r="D135" s="993" t="s">
        <v>3505</v>
      </c>
      <c r="E135" s="994" t="s">
        <v>3499</v>
      </c>
      <c r="F135" s="995">
        <v>2888.4</v>
      </c>
      <c r="G135" s="996">
        <v>1</v>
      </c>
      <c r="H135" s="997" t="s">
        <v>3500</v>
      </c>
      <c r="I135" s="400"/>
      <c r="J135" s="400"/>
      <c r="K135" s="400"/>
      <c r="L135" s="400"/>
      <c r="M135" s="400"/>
      <c r="N135" s="400"/>
    </row>
    <row r="136" spans="2:14" s="393" customFormat="1" ht="16.5">
      <c r="B136" s="991" t="s">
        <v>10025</v>
      </c>
      <c r="C136" s="992" t="s">
        <v>3504</v>
      </c>
      <c r="D136" s="993" t="s">
        <v>3505</v>
      </c>
      <c r="E136" s="994" t="s">
        <v>3499</v>
      </c>
      <c r="F136" s="995">
        <v>2888.4</v>
      </c>
      <c r="G136" s="996">
        <v>1</v>
      </c>
      <c r="H136" s="997" t="s">
        <v>3500</v>
      </c>
      <c r="I136" s="400"/>
      <c r="J136" s="400"/>
      <c r="K136" s="400"/>
      <c r="L136" s="400"/>
      <c r="M136" s="400"/>
      <c r="N136" s="400"/>
    </row>
    <row r="137" spans="2:14" s="393" customFormat="1" ht="16.5">
      <c r="B137" s="991" t="s">
        <v>10026</v>
      </c>
      <c r="C137" s="992" t="s">
        <v>3504</v>
      </c>
      <c r="D137" s="993" t="s">
        <v>3505</v>
      </c>
      <c r="E137" s="994" t="s">
        <v>3499</v>
      </c>
      <c r="F137" s="995">
        <v>2888.4</v>
      </c>
      <c r="G137" s="996">
        <v>1</v>
      </c>
      <c r="H137" s="997" t="s">
        <v>3500</v>
      </c>
      <c r="I137" s="400"/>
      <c r="J137" s="400"/>
      <c r="K137" s="400"/>
      <c r="L137" s="400"/>
      <c r="M137" s="400"/>
      <c r="N137" s="400"/>
    </row>
    <row r="138" spans="2:14" s="393" customFormat="1" ht="16.5">
      <c r="B138" s="991" t="s">
        <v>10027</v>
      </c>
      <c r="C138" s="992" t="s">
        <v>3504</v>
      </c>
      <c r="D138" s="993" t="s">
        <v>3505</v>
      </c>
      <c r="E138" s="994" t="s">
        <v>3499</v>
      </c>
      <c r="F138" s="995">
        <v>2888.4</v>
      </c>
      <c r="G138" s="996">
        <v>1</v>
      </c>
      <c r="H138" s="997" t="s">
        <v>3500</v>
      </c>
      <c r="I138" s="400"/>
      <c r="J138" s="400"/>
      <c r="K138" s="400"/>
      <c r="L138" s="400"/>
      <c r="M138" s="400"/>
      <c r="N138" s="400"/>
    </row>
    <row r="139" spans="2:14" s="393" customFormat="1" ht="16.5">
      <c r="B139" s="991" t="s">
        <v>10028</v>
      </c>
      <c r="C139" s="992" t="s">
        <v>3504</v>
      </c>
      <c r="D139" s="993" t="s">
        <v>3505</v>
      </c>
      <c r="E139" s="994" t="s">
        <v>3499</v>
      </c>
      <c r="F139" s="995">
        <v>2888.4</v>
      </c>
      <c r="G139" s="996">
        <v>1</v>
      </c>
      <c r="H139" s="997" t="s">
        <v>3500</v>
      </c>
      <c r="I139" s="400"/>
      <c r="J139" s="400"/>
      <c r="K139" s="400"/>
      <c r="L139" s="400"/>
      <c r="M139" s="400"/>
      <c r="N139" s="400"/>
    </row>
    <row r="140" spans="2:14" s="393" customFormat="1" ht="16.5">
      <c r="B140" s="991" t="s">
        <v>10029</v>
      </c>
      <c r="C140" s="992" t="s">
        <v>3504</v>
      </c>
      <c r="D140" s="993" t="s">
        <v>3505</v>
      </c>
      <c r="E140" s="994" t="s">
        <v>3499</v>
      </c>
      <c r="F140" s="995">
        <v>2888.4</v>
      </c>
      <c r="G140" s="996">
        <v>1</v>
      </c>
      <c r="H140" s="997" t="s">
        <v>3500</v>
      </c>
      <c r="I140" s="400"/>
      <c r="J140" s="400"/>
      <c r="K140" s="400"/>
      <c r="L140" s="400"/>
      <c r="M140" s="400"/>
      <c r="N140" s="400"/>
    </row>
    <row r="141" spans="2:14" s="393" customFormat="1" ht="16.5">
      <c r="B141" s="991" t="s">
        <v>10030</v>
      </c>
      <c r="C141" s="992" t="s">
        <v>3504</v>
      </c>
      <c r="D141" s="993" t="s">
        <v>3505</v>
      </c>
      <c r="E141" s="994" t="s">
        <v>3499</v>
      </c>
      <c r="F141" s="995">
        <v>2888.4</v>
      </c>
      <c r="G141" s="996">
        <v>1</v>
      </c>
      <c r="H141" s="997" t="s">
        <v>3500</v>
      </c>
      <c r="I141" s="400"/>
      <c r="J141" s="400"/>
      <c r="K141" s="400"/>
      <c r="L141" s="400"/>
      <c r="M141" s="400"/>
      <c r="N141" s="400"/>
    </row>
    <row r="142" spans="2:14" s="393" customFormat="1" ht="16.5">
      <c r="B142" s="991" t="s">
        <v>10031</v>
      </c>
      <c r="C142" s="992" t="s">
        <v>3504</v>
      </c>
      <c r="D142" s="993" t="s">
        <v>3505</v>
      </c>
      <c r="E142" s="994" t="s">
        <v>3499</v>
      </c>
      <c r="F142" s="995">
        <v>2888.4</v>
      </c>
      <c r="G142" s="996">
        <v>1</v>
      </c>
      <c r="H142" s="997" t="s">
        <v>3500</v>
      </c>
      <c r="I142" s="400"/>
      <c r="J142" s="400"/>
      <c r="K142" s="400"/>
      <c r="L142" s="400"/>
      <c r="M142" s="400"/>
      <c r="N142" s="400"/>
    </row>
    <row r="143" spans="2:14" s="393" customFormat="1" ht="16.5">
      <c r="B143" s="991" t="s">
        <v>10032</v>
      </c>
      <c r="C143" s="992" t="s">
        <v>3504</v>
      </c>
      <c r="D143" s="993" t="s">
        <v>3505</v>
      </c>
      <c r="E143" s="994" t="s">
        <v>3499</v>
      </c>
      <c r="F143" s="995">
        <v>2888.4</v>
      </c>
      <c r="G143" s="996">
        <v>1</v>
      </c>
      <c r="H143" s="997" t="s">
        <v>3500</v>
      </c>
      <c r="I143" s="400"/>
      <c r="J143" s="400"/>
      <c r="K143" s="400"/>
      <c r="L143" s="400"/>
      <c r="M143" s="400"/>
      <c r="N143" s="400"/>
    </row>
    <row r="144" spans="2:14" s="393" customFormat="1" ht="16.5">
      <c r="B144" s="991" t="s">
        <v>10033</v>
      </c>
      <c r="C144" s="992" t="s">
        <v>3504</v>
      </c>
      <c r="D144" s="993" t="s">
        <v>3505</v>
      </c>
      <c r="E144" s="994" t="s">
        <v>3499</v>
      </c>
      <c r="F144" s="995">
        <v>2888.4</v>
      </c>
      <c r="G144" s="996">
        <v>1</v>
      </c>
      <c r="H144" s="997" t="s">
        <v>3500</v>
      </c>
      <c r="I144" s="400"/>
      <c r="J144" s="400"/>
      <c r="K144" s="400"/>
      <c r="L144" s="400"/>
      <c r="M144" s="400"/>
      <c r="N144" s="400"/>
    </row>
    <row r="145" spans="2:14" s="393" customFormat="1" ht="16.5">
      <c r="B145" s="991" t="s">
        <v>10034</v>
      </c>
      <c r="C145" s="992" t="s">
        <v>3504</v>
      </c>
      <c r="D145" s="993" t="s">
        <v>3505</v>
      </c>
      <c r="E145" s="994" t="s">
        <v>3499</v>
      </c>
      <c r="F145" s="995">
        <v>2888.4</v>
      </c>
      <c r="G145" s="996">
        <v>1</v>
      </c>
      <c r="H145" s="997" t="s">
        <v>3500</v>
      </c>
      <c r="I145" s="400"/>
      <c r="J145" s="400"/>
      <c r="K145" s="400"/>
      <c r="L145" s="400"/>
      <c r="M145" s="400"/>
      <c r="N145" s="400"/>
    </row>
    <row r="146" spans="2:14" s="393" customFormat="1" ht="16.5">
      <c r="B146" s="991" t="s">
        <v>10035</v>
      </c>
      <c r="C146" s="992" t="s">
        <v>3504</v>
      </c>
      <c r="D146" s="993" t="s">
        <v>3505</v>
      </c>
      <c r="E146" s="994" t="s">
        <v>3499</v>
      </c>
      <c r="F146" s="995">
        <v>2888.4</v>
      </c>
      <c r="G146" s="996">
        <v>1</v>
      </c>
      <c r="H146" s="997" t="s">
        <v>3500</v>
      </c>
      <c r="I146" s="400"/>
      <c r="J146" s="400"/>
      <c r="K146" s="400"/>
      <c r="L146" s="400"/>
      <c r="M146" s="400"/>
      <c r="N146" s="400"/>
    </row>
    <row r="147" spans="2:14" s="393" customFormat="1" ht="16.5">
      <c r="B147" s="991" t="s">
        <v>10036</v>
      </c>
      <c r="C147" s="992" t="s">
        <v>3504</v>
      </c>
      <c r="D147" s="993" t="s">
        <v>3505</v>
      </c>
      <c r="E147" s="994" t="s">
        <v>3499</v>
      </c>
      <c r="F147" s="995">
        <v>2888.4</v>
      </c>
      <c r="G147" s="996">
        <v>1</v>
      </c>
      <c r="H147" s="997" t="s">
        <v>3500</v>
      </c>
      <c r="I147" s="400"/>
      <c r="J147" s="400"/>
      <c r="K147" s="400"/>
      <c r="L147" s="400"/>
      <c r="M147" s="400"/>
      <c r="N147" s="400"/>
    </row>
    <row r="148" spans="2:14" s="393" customFormat="1" ht="16.5">
      <c r="B148" s="991" t="s">
        <v>10037</v>
      </c>
      <c r="C148" s="992" t="s">
        <v>3504</v>
      </c>
      <c r="D148" s="993" t="s">
        <v>3505</v>
      </c>
      <c r="E148" s="994" t="s">
        <v>3499</v>
      </c>
      <c r="F148" s="995">
        <v>2888.4</v>
      </c>
      <c r="G148" s="996">
        <v>1</v>
      </c>
      <c r="H148" s="997" t="s">
        <v>3500</v>
      </c>
      <c r="I148" s="400"/>
      <c r="J148" s="400"/>
      <c r="K148" s="400"/>
      <c r="L148" s="400"/>
      <c r="M148" s="400"/>
      <c r="N148" s="400"/>
    </row>
    <row r="149" spans="2:14" s="393" customFormat="1" ht="16.5">
      <c r="B149" s="991" t="s">
        <v>10038</v>
      </c>
      <c r="C149" s="992" t="s">
        <v>3504</v>
      </c>
      <c r="D149" s="993" t="s">
        <v>3505</v>
      </c>
      <c r="E149" s="994" t="s">
        <v>3499</v>
      </c>
      <c r="F149" s="995">
        <v>2888.4</v>
      </c>
      <c r="G149" s="996">
        <v>1</v>
      </c>
      <c r="H149" s="997" t="s">
        <v>3500</v>
      </c>
      <c r="I149" s="400"/>
      <c r="J149" s="400"/>
      <c r="K149" s="400"/>
      <c r="L149" s="400"/>
      <c r="M149" s="400"/>
      <c r="N149" s="400"/>
    </row>
    <row r="150" spans="2:14" s="393" customFormat="1" ht="16.5">
      <c r="B150" s="991" t="s">
        <v>10039</v>
      </c>
      <c r="C150" s="992" t="s">
        <v>3504</v>
      </c>
      <c r="D150" s="993" t="s">
        <v>3505</v>
      </c>
      <c r="E150" s="994" t="s">
        <v>3499</v>
      </c>
      <c r="F150" s="995">
        <v>2888.4</v>
      </c>
      <c r="G150" s="996">
        <v>1</v>
      </c>
      <c r="H150" s="997" t="s">
        <v>3500</v>
      </c>
      <c r="I150" s="400"/>
      <c r="J150" s="400"/>
      <c r="K150" s="400"/>
      <c r="L150" s="400"/>
      <c r="M150" s="400"/>
      <c r="N150" s="400"/>
    </row>
    <row r="151" spans="2:14" s="393" customFormat="1" ht="16.5">
      <c r="B151" s="991" t="s">
        <v>10040</v>
      </c>
      <c r="C151" s="992" t="s">
        <v>3504</v>
      </c>
      <c r="D151" s="993" t="s">
        <v>3505</v>
      </c>
      <c r="E151" s="994" t="s">
        <v>3499</v>
      </c>
      <c r="F151" s="995">
        <v>2888.4</v>
      </c>
      <c r="G151" s="996">
        <v>1</v>
      </c>
      <c r="H151" s="997" t="s">
        <v>3500</v>
      </c>
      <c r="I151" s="400"/>
      <c r="J151" s="400"/>
      <c r="K151" s="400"/>
      <c r="L151" s="400"/>
      <c r="M151" s="400"/>
      <c r="N151" s="400"/>
    </row>
    <row r="152" spans="2:14" s="393" customFormat="1" ht="16.5">
      <c r="B152" s="991" t="s">
        <v>10041</v>
      </c>
      <c r="C152" s="992" t="s">
        <v>3504</v>
      </c>
      <c r="D152" s="993" t="s">
        <v>3505</v>
      </c>
      <c r="E152" s="994" t="s">
        <v>3499</v>
      </c>
      <c r="F152" s="995">
        <v>2888.4</v>
      </c>
      <c r="G152" s="996">
        <v>1</v>
      </c>
      <c r="H152" s="997" t="s">
        <v>3500</v>
      </c>
      <c r="I152" s="400"/>
      <c r="J152" s="400"/>
      <c r="K152" s="400"/>
      <c r="L152" s="400"/>
      <c r="M152" s="400"/>
      <c r="N152" s="400"/>
    </row>
    <row r="153" spans="2:14" s="393" customFormat="1" ht="16.5">
      <c r="B153" s="991" t="s">
        <v>10042</v>
      </c>
      <c r="C153" s="992" t="s">
        <v>3504</v>
      </c>
      <c r="D153" s="993" t="s">
        <v>3505</v>
      </c>
      <c r="E153" s="994" t="s">
        <v>3499</v>
      </c>
      <c r="F153" s="995">
        <v>2888.4</v>
      </c>
      <c r="G153" s="996">
        <v>1</v>
      </c>
      <c r="H153" s="997" t="s">
        <v>3500</v>
      </c>
      <c r="I153" s="400"/>
      <c r="J153" s="400"/>
      <c r="K153" s="400"/>
      <c r="L153" s="400"/>
      <c r="M153" s="400"/>
      <c r="N153" s="400"/>
    </row>
    <row r="154" spans="2:14" s="393" customFormat="1" ht="16.5">
      <c r="B154" s="991" t="s">
        <v>10043</v>
      </c>
      <c r="C154" s="992" t="s">
        <v>3504</v>
      </c>
      <c r="D154" s="993" t="s">
        <v>3505</v>
      </c>
      <c r="E154" s="994" t="s">
        <v>3499</v>
      </c>
      <c r="F154" s="995">
        <v>2888.4</v>
      </c>
      <c r="G154" s="996">
        <v>1</v>
      </c>
      <c r="H154" s="997" t="s">
        <v>3500</v>
      </c>
      <c r="I154" s="400"/>
      <c r="J154" s="400"/>
      <c r="K154" s="400"/>
      <c r="L154" s="400"/>
      <c r="M154" s="400"/>
      <c r="N154" s="400"/>
    </row>
    <row r="155" spans="2:14" s="393" customFormat="1" ht="16.5">
      <c r="B155" s="991" t="s">
        <v>10044</v>
      </c>
      <c r="C155" s="992" t="s">
        <v>3504</v>
      </c>
      <c r="D155" s="993" t="s">
        <v>3505</v>
      </c>
      <c r="E155" s="994" t="s">
        <v>3499</v>
      </c>
      <c r="F155" s="995">
        <v>2888.4</v>
      </c>
      <c r="G155" s="996">
        <v>1</v>
      </c>
      <c r="H155" s="997" t="s">
        <v>3500</v>
      </c>
      <c r="I155" s="400"/>
      <c r="J155" s="400"/>
      <c r="K155" s="400"/>
      <c r="L155" s="400"/>
      <c r="M155" s="400"/>
      <c r="N155" s="400"/>
    </row>
    <row r="156" spans="2:14" s="393" customFormat="1" ht="16.5">
      <c r="B156" s="991" t="s">
        <v>10045</v>
      </c>
      <c r="C156" s="992" t="s">
        <v>3504</v>
      </c>
      <c r="D156" s="993" t="s">
        <v>3505</v>
      </c>
      <c r="E156" s="994" t="s">
        <v>3499</v>
      </c>
      <c r="F156" s="995">
        <v>2888.4</v>
      </c>
      <c r="G156" s="996">
        <v>1</v>
      </c>
      <c r="H156" s="997" t="s">
        <v>3500</v>
      </c>
      <c r="I156" s="400"/>
      <c r="J156" s="400"/>
      <c r="K156" s="400"/>
      <c r="L156" s="400"/>
      <c r="M156" s="400"/>
      <c r="N156" s="400"/>
    </row>
    <row r="157" spans="2:14" s="393" customFormat="1" ht="16.5">
      <c r="B157" s="991" t="s">
        <v>10046</v>
      </c>
      <c r="C157" s="992" t="s">
        <v>3504</v>
      </c>
      <c r="D157" s="993" t="s">
        <v>3505</v>
      </c>
      <c r="E157" s="994" t="s">
        <v>3499</v>
      </c>
      <c r="F157" s="995">
        <v>2888.4</v>
      </c>
      <c r="G157" s="996">
        <v>1</v>
      </c>
      <c r="H157" s="997" t="s">
        <v>3500</v>
      </c>
      <c r="I157" s="400"/>
      <c r="J157" s="400"/>
      <c r="K157" s="400"/>
      <c r="L157" s="400"/>
      <c r="M157" s="400"/>
      <c r="N157" s="400"/>
    </row>
    <row r="158" spans="2:14" s="393" customFormat="1" ht="16.5">
      <c r="B158" s="991" t="s">
        <v>10047</v>
      </c>
      <c r="C158" s="992" t="s">
        <v>3504</v>
      </c>
      <c r="D158" s="993" t="s">
        <v>3505</v>
      </c>
      <c r="E158" s="994" t="s">
        <v>3499</v>
      </c>
      <c r="F158" s="995">
        <v>2888.4</v>
      </c>
      <c r="G158" s="996">
        <v>1</v>
      </c>
      <c r="H158" s="997" t="s">
        <v>3500</v>
      </c>
      <c r="I158" s="400"/>
      <c r="J158" s="400"/>
      <c r="K158" s="400"/>
      <c r="L158" s="400"/>
      <c r="M158" s="400"/>
      <c r="N158" s="400"/>
    </row>
    <row r="159" spans="2:14" s="393" customFormat="1" ht="16.5">
      <c r="B159" s="991" t="s">
        <v>10048</v>
      </c>
      <c r="C159" s="992" t="s">
        <v>3504</v>
      </c>
      <c r="D159" s="993" t="s">
        <v>3505</v>
      </c>
      <c r="E159" s="994" t="s">
        <v>3499</v>
      </c>
      <c r="F159" s="995">
        <v>2888.4</v>
      </c>
      <c r="G159" s="996">
        <v>1</v>
      </c>
      <c r="H159" s="997" t="s">
        <v>3500</v>
      </c>
      <c r="I159" s="400"/>
      <c r="J159" s="400"/>
      <c r="K159" s="400"/>
      <c r="L159" s="400"/>
      <c r="M159" s="400"/>
      <c r="N159" s="400"/>
    </row>
    <row r="160" spans="2:14" s="393" customFormat="1" ht="16.5">
      <c r="B160" s="991" t="s">
        <v>10049</v>
      </c>
      <c r="C160" s="992" t="s">
        <v>3504</v>
      </c>
      <c r="D160" s="993" t="s">
        <v>3505</v>
      </c>
      <c r="E160" s="994" t="s">
        <v>3499</v>
      </c>
      <c r="F160" s="995">
        <v>2888.4</v>
      </c>
      <c r="G160" s="996">
        <v>1</v>
      </c>
      <c r="H160" s="997" t="s">
        <v>3500</v>
      </c>
      <c r="I160" s="400"/>
      <c r="J160" s="400"/>
      <c r="K160" s="400"/>
      <c r="L160" s="400"/>
      <c r="M160" s="400"/>
      <c r="N160" s="400"/>
    </row>
    <row r="161" spans="2:14" s="393" customFormat="1" ht="16.5">
      <c r="B161" s="991" t="s">
        <v>10050</v>
      </c>
      <c r="C161" s="992" t="s">
        <v>3504</v>
      </c>
      <c r="D161" s="993" t="s">
        <v>3505</v>
      </c>
      <c r="E161" s="994" t="s">
        <v>3499</v>
      </c>
      <c r="F161" s="995">
        <v>2888.4</v>
      </c>
      <c r="G161" s="996">
        <v>1</v>
      </c>
      <c r="H161" s="997" t="s">
        <v>3500</v>
      </c>
      <c r="I161" s="400"/>
      <c r="J161" s="400"/>
      <c r="K161" s="400"/>
      <c r="L161" s="400"/>
      <c r="M161" s="400"/>
      <c r="N161" s="400"/>
    </row>
    <row r="162" spans="2:14" s="393" customFormat="1" ht="16.5">
      <c r="B162" s="991" t="s">
        <v>10051</v>
      </c>
      <c r="C162" s="992" t="s">
        <v>3504</v>
      </c>
      <c r="D162" s="993" t="s">
        <v>3505</v>
      </c>
      <c r="E162" s="994" t="s">
        <v>3499</v>
      </c>
      <c r="F162" s="995">
        <v>2888.4</v>
      </c>
      <c r="G162" s="996">
        <v>1</v>
      </c>
      <c r="H162" s="997" t="s">
        <v>3500</v>
      </c>
      <c r="I162" s="400"/>
      <c r="J162" s="400"/>
      <c r="K162" s="400"/>
      <c r="L162" s="400"/>
      <c r="M162" s="400"/>
      <c r="N162" s="400"/>
    </row>
    <row r="163" spans="2:14" s="393" customFormat="1" ht="16.5">
      <c r="B163" s="991" t="s">
        <v>10052</v>
      </c>
      <c r="C163" s="992" t="s">
        <v>3504</v>
      </c>
      <c r="D163" s="993" t="s">
        <v>3505</v>
      </c>
      <c r="E163" s="994" t="s">
        <v>3499</v>
      </c>
      <c r="F163" s="995">
        <v>2888.4</v>
      </c>
      <c r="G163" s="996">
        <v>1</v>
      </c>
      <c r="H163" s="997" t="s">
        <v>3500</v>
      </c>
      <c r="I163" s="400"/>
      <c r="J163" s="400"/>
      <c r="K163" s="400"/>
      <c r="L163" s="400"/>
      <c r="M163" s="400"/>
      <c r="N163" s="400"/>
    </row>
    <row r="164" spans="2:14" s="393" customFormat="1" ht="16.5">
      <c r="B164" s="991" t="s">
        <v>10053</v>
      </c>
      <c r="C164" s="992" t="s">
        <v>3504</v>
      </c>
      <c r="D164" s="993" t="s">
        <v>3505</v>
      </c>
      <c r="E164" s="994" t="s">
        <v>3499</v>
      </c>
      <c r="F164" s="995">
        <v>2888.4</v>
      </c>
      <c r="G164" s="996">
        <v>1</v>
      </c>
      <c r="H164" s="997" t="s">
        <v>3500</v>
      </c>
      <c r="I164" s="400"/>
      <c r="J164" s="400"/>
      <c r="K164" s="400"/>
      <c r="L164" s="400"/>
      <c r="M164" s="400"/>
      <c r="N164" s="400"/>
    </row>
    <row r="165" spans="2:14" s="393" customFormat="1" ht="16.5">
      <c r="B165" s="991" t="s">
        <v>10054</v>
      </c>
      <c r="C165" s="992" t="s">
        <v>3504</v>
      </c>
      <c r="D165" s="993" t="s">
        <v>3505</v>
      </c>
      <c r="E165" s="994" t="s">
        <v>3499</v>
      </c>
      <c r="F165" s="995">
        <v>2888.4</v>
      </c>
      <c r="G165" s="996">
        <v>1</v>
      </c>
      <c r="H165" s="997" t="s">
        <v>3500</v>
      </c>
      <c r="I165" s="400"/>
      <c r="J165" s="400"/>
      <c r="K165" s="400"/>
      <c r="L165" s="400"/>
      <c r="M165" s="400"/>
      <c r="N165" s="400"/>
    </row>
    <row r="166" spans="2:14" s="393" customFormat="1" ht="16.5">
      <c r="B166" s="991" t="s">
        <v>10055</v>
      </c>
      <c r="C166" s="992" t="s">
        <v>3504</v>
      </c>
      <c r="D166" s="993" t="s">
        <v>3505</v>
      </c>
      <c r="E166" s="994" t="s">
        <v>3499</v>
      </c>
      <c r="F166" s="995">
        <v>2888.4</v>
      </c>
      <c r="G166" s="996">
        <v>1</v>
      </c>
      <c r="H166" s="997" t="s">
        <v>3500</v>
      </c>
      <c r="I166" s="400"/>
      <c r="J166" s="400"/>
      <c r="K166" s="400"/>
      <c r="L166" s="400"/>
      <c r="M166" s="400"/>
      <c r="N166" s="400"/>
    </row>
    <row r="167" spans="2:14" s="393" customFormat="1" ht="16.5">
      <c r="B167" s="991" t="s">
        <v>10056</v>
      </c>
      <c r="C167" s="992" t="s">
        <v>3504</v>
      </c>
      <c r="D167" s="993" t="s">
        <v>3505</v>
      </c>
      <c r="E167" s="994" t="s">
        <v>3499</v>
      </c>
      <c r="F167" s="995">
        <v>2888.4</v>
      </c>
      <c r="G167" s="996">
        <v>1</v>
      </c>
      <c r="H167" s="997" t="s">
        <v>3500</v>
      </c>
      <c r="I167" s="400"/>
      <c r="J167" s="400"/>
      <c r="K167" s="400"/>
      <c r="L167" s="400"/>
      <c r="M167" s="400"/>
      <c r="N167" s="400"/>
    </row>
    <row r="168" spans="2:14" s="393" customFormat="1" ht="16.5">
      <c r="B168" s="991" t="s">
        <v>10057</v>
      </c>
      <c r="C168" s="992" t="s">
        <v>3504</v>
      </c>
      <c r="D168" s="993" t="s">
        <v>3505</v>
      </c>
      <c r="E168" s="994" t="s">
        <v>3499</v>
      </c>
      <c r="F168" s="995">
        <v>2888.4</v>
      </c>
      <c r="G168" s="996">
        <v>1</v>
      </c>
      <c r="H168" s="997" t="s">
        <v>3500</v>
      </c>
      <c r="I168" s="400"/>
      <c r="J168" s="400"/>
      <c r="K168" s="400"/>
      <c r="L168" s="400"/>
      <c r="M168" s="400"/>
      <c r="N168" s="400"/>
    </row>
    <row r="169" spans="2:14" s="393" customFormat="1" ht="16.5">
      <c r="B169" s="991" t="s">
        <v>10058</v>
      </c>
      <c r="C169" s="992" t="s">
        <v>3504</v>
      </c>
      <c r="D169" s="993" t="s">
        <v>3505</v>
      </c>
      <c r="E169" s="994" t="s">
        <v>3499</v>
      </c>
      <c r="F169" s="995">
        <v>2888.4</v>
      </c>
      <c r="G169" s="996">
        <v>1</v>
      </c>
      <c r="H169" s="997" t="s">
        <v>3500</v>
      </c>
      <c r="I169" s="400"/>
      <c r="J169" s="400"/>
      <c r="K169" s="400"/>
      <c r="L169" s="400"/>
      <c r="M169" s="400"/>
      <c r="N169" s="400"/>
    </row>
    <row r="170" spans="2:14" s="393" customFormat="1" ht="16.5">
      <c r="B170" s="991" t="s">
        <v>10059</v>
      </c>
      <c r="C170" s="992" t="s">
        <v>3504</v>
      </c>
      <c r="D170" s="993" t="s">
        <v>3505</v>
      </c>
      <c r="E170" s="994" t="s">
        <v>3499</v>
      </c>
      <c r="F170" s="995">
        <v>2888.4</v>
      </c>
      <c r="G170" s="996">
        <v>1</v>
      </c>
      <c r="H170" s="997" t="s">
        <v>3500</v>
      </c>
      <c r="I170" s="400"/>
      <c r="J170" s="400"/>
      <c r="K170" s="400"/>
      <c r="L170" s="400"/>
      <c r="M170" s="400"/>
      <c r="N170" s="400"/>
    </row>
    <row r="171" spans="2:14" s="393" customFormat="1" ht="16.5">
      <c r="B171" s="991" t="s">
        <v>10060</v>
      </c>
      <c r="C171" s="992" t="s">
        <v>3504</v>
      </c>
      <c r="D171" s="993" t="s">
        <v>3505</v>
      </c>
      <c r="E171" s="994" t="s">
        <v>3499</v>
      </c>
      <c r="F171" s="995">
        <v>2888.4</v>
      </c>
      <c r="G171" s="996">
        <v>1</v>
      </c>
      <c r="H171" s="997" t="s">
        <v>3500</v>
      </c>
      <c r="I171" s="400"/>
      <c r="J171" s="400"/>
      <c r="K171" s="400"/>
      <c r="L171" s="400"/>
      <c r="M171" s="400"/>
      <c r="N171" s="400"/>
    </row>
    <row r="172" spans="2:14" s="393" customFormat="1" ht="16.5">
      <c r="B172" s="991" t="s">
        <v>10061</v>
      </c>
      <c r="C172" s="992" t="s">
        <v>3504</v>
      </c>
      <c r="D172" s="993" t="s">
        <v>3505</v>
      </c>
      <c r="E172" s="994" t="s">
        <v>3499</v>
      </c>
      <c r="F172" s="995">
        <v>2888.4</v>
      </c>
      <c r="G172" s="996">
        <v>1</v>
      </c>
      <c r="H172" s="997" t="s">
        <v>3500</v>
      </c>
      <c r="I172" s="400"/>
      <c r="J172" s="400"/>
      <c r="K172" s="400"/>
      <c r="L172" s="400"/>
      <c r="M172" s="400"/>
      <c r="N172" s="400"/>
    </row>
    <row r="173" spans="2:14" s="393" customFormat="1" ht="16.5">
      <c r="B173" s="991" t="s">
        <v>10062</v>
      </c>
      <c r="C173" s="992" t="s">
        <v>3504</v>
      </c>
      <c r="D173" s="993" t="s">
        <v>3505</v>
      </c>
      <c r="E173" s="994" t="s">
        <v>3499</v>
      </c>
      <c r="F173" s="995">
        <v>2888.4</v>
      </c>
      <c r="G173" s="996">
        <v>1</v>
      </c>
      <c r="H173" s="997" t="s">
        <v>3500</v>
      </c>
      <c r="I173" s="400"/>
      <c r="J173" s="400"/>
      <c r="K173" s="400"/>
      <c r="L173" s="400"/>
      <c r="M173" s="400"/>
      <c r="N173" s="400"/>
    </row>
    <row r="174" spans="2:14" s="393" customFormat="1" ht="16.5">
      <c r="B174" s="991" t="s">
        <v>10063</v>
      </c>
      <c r="C174" s="992" t="s">
        <v>3504</v>
      </c>
      <c r="D174" s="993" t="s">
        <v>3505</v>
      </c>
      <c r="E174" s="994" t="s">
        <v>3499</v>
      </c>
      <c r="F174" s="995">
        <v>2888.4</v>
      </c>
      <c r="G174" s="996">
        <v>1</v>
      </c>
      <c r="H174" s="997" t="s">
        <v>3500</v>
      </c>
      <c r="I174" s="400"/>
      <c r="J174" s="400"/>
      <c r="K174" s="400"/>
      <c r="L174" s="400"/>
      <c r="M174" s="400"/>
      <c r="N174" s="400"/>
    </row>
    <row r="175" spans="2:14" s="393" customFormat="1" ht="16.5">
      <c r="B175" s="991" t="s">
        <v>10064</v>
      </c>
      <c r="C175" s="992" t="s">
        <v>3504</v>
      </c>
      <c r="D175" s="993" t="s">
        <v>3505</v>
      </c>
      <c r="E175" s="994" t="s">
        <v>3499</v>
      </c>
      <c r="F175" s="995">
        <v>2888.4</v>
      </c>
      <c r="G175" s="996">
        <v>1</v>
      </c>
      <c r="H175" s="997" t="s">
        <v>3500</v>
      </c>
      <c r="I175" s="400"/>
      <c r="J175" s="400"/>
      <c r="K175" s="400"/>
      <c r="L175" s="400"/>
      <c r="M175" s="400"/>
      <c r="N175" s="400"/>
    </row>
    <row r="176" spans="2:14" s="393" customFormat="1" ht="16.5">
      <c r="B176" s="991" t="s">
        <v>10065</v>
      </c>
      <c r="C176" s="992" t="s">
        <v>3504</v>
      </c>
      <c r="D176" s="993" t="s">
        <v>3505</v>
      </c>
      <c r="E176" s="994" t="s">
        <v>3499</v>
      </c>
      <c r="F176" s="995">
        <v>2888.4</v>
      </c>
      <c r="G176" s="996">
        <v>1</v>
      </c>
      <c r="H176" s="997" t="s">
        <v>3500</v>
      </c>
      <c r="I176" s="400"/>
      <c r="J176" s="400"/>
      <c r="K176" s="400"/>
      <c r="L176" s="400"/>
      <c r="M176" s="400"/>
      <c r="N176" s="400"/>
    </row>
    <row r="177" spans="2:14" s="393" customFormat="1" ht="16.5">
      <c r="B177" s="991" t="s">
        <v>10066</v>
      </c>
      <c r="C177" s="992" t="s">
        <v>3504</v>
      </c>
      <c r="D177" s="993" t="s">
        <v>3505</v>
      </c>
      <c r="E177" s="994" t="s">
        <v>3499</v>
      </c>
      <c r="F177" s="995">
        <v>2888.4</v>
      </c>
      <c r="G177" s="996">
        <v>1</v>
      </c>
      <c r="H177" s="997" t="s">
        <v>3500</v>
      </c>
      <c r="I177" s="400"/>
      <c r="J177" s="400"/>
      <c r="K177" s="400"/>
      <c r="L177" s="400"/>
      <c r="M177" s="400"/>
      <c r="N177" s="400"/>
    </row>
    <row r="178" spans="2:14" s="393" customFormat="1" ht="16.5">
      <c r="B178" s="991" t="s">
        <v>10067</v>
      </c>
      <c r="C178" s="992" t="s">
        <v>3504</v>
      </c>
      <c r="D178" s="993" t="s">
        <v>3505</v>
      </c>
      <c r="E178" s="994" t="s">
        <v>3499</v>
      </c>
      <c r="F178" s="995">
        <v>2888.4</v>
      </c>
      <c r="G178" s="996">
        <v>1</v>
      </c>
      <c r="H178" s="997" t="s">
        <v>3500</v>
      </c>
      <c r="I178" s="400"/>
      <c r="J178" s="400"/>
      <c r="K178" s="400"/>
      <c r="L178" s="400"/>
      <c r="M178" s="400"/>
      <c r="N178" s="400"/>
    </row>
    <row r="179" spans="2:14" s="393" customFormat="1" ht="16.5">
      <c r="B179" s="991" t="s">
        <v>10068</v>
      </c>
      <c r="C179" s="992" t="s">
        <v>3504</v>
      </c>
      <c r="D179" s="993" t="s">
        <v>3505</v>
      </c>
      <c r="E179" s="994" t="s">
        <v>3499</v>
      </c>
      <c r="F179" s="995">
        <v>2888.4</v>
      </c>
      <c r="G179" s="996">
        <v>1</v>
      </c>
      <c r="H179" s="997" t="s">
        <v>3500</v>
      </c>
      <c r="I179" s="400"/>
      <c r="J179" s="400"/>
      <c r="K179" s="400"/>
      <c r="L179" s="400"/>
      <c r="M179" s="400"/>
      <c r="N179" s="400"/>
    </row>
    <row r="180" spans="2:14" s="393" customFormat="1" ht="16.5">
      <c r="B180" s="991" t="s">
        <v>10069</v>
      </c>
      <c r="C180" s="992" t="s">
        <v>3497</v>
      </c>
      <c r="D180" s="993" t="s">
        <v>3506</v>
      </c>
      <c r="E180" s="991" t="s">
        <v>3507</v>
      </c>
      <c r="F180" s="995">
        <v>5568</v>
      </c>
      <c r="G180" s="996">
        <v>1</v>
      </c>
      <c r="H180" s="994" t="s">
        <v>3500</v>
      </c>
      <c r="I180" s="400"/>
      <c r="J180" s="400"/>
      <c r="K180" s="400"/>
      <c r="L180" s="400"/>
      <c r="M180" s="400"/>
      <c r="N180" s="400"/>
    </row>
    <row r="181" spans="2:14" s="393" customFormat="1" ht="16.5">
      <c r="B181" s="991" t="s">
        <v>10070</v>
      </c>
      <c r="C181" s="992" t="s">
        <v>3504</v>
      </c>
      <c r="D181" s="993" t="s">
        <v>3508</v>
      </c>
      <c r="E181" s="991" t="s">
        <v>3507</v>
      </c>
      <c r="F181" s="995">
        <v>1302</v>
      </c>
      <c r="G181" s="996">
        <v>1</v>
      </c>
      <c r="H181" s="994" t="s">
        <v>3500</v>
      </c>
      <c r="I181" s="400"/>
      <c r="J181" s="400"/>
      <c r="K181" s="400"/>
      <c r="L181" s="400"/>
      <c r="M181" s="400"/>
      <c r="N181" s="400"/>
    </row>
    <row r="182" spans="2:14" s="393" customFormat="1" ht="16.5">
      <c r="B182" s="991" t="s">
        <v>10071</v>
      </c>
      <c r="C182" s="992" t="s">
        <v>3504</v>
      </c>
      <c r="D182" s="993" t="s">
        <v>3508</v>
      </c>
      <c r="E182" s="991" t="s">
        <v>3507</v>
      </c>
      <c r="F182" s="995">
        <v>1302</v>
      </c>
      <c r="G182" s="996">
        <v>1</v>
      </c>
      <c r="H182" s="994" t="s">
        <v>3500</v>
      </c>
      <c r="I182" s="400"/>
      <c r="J182" s="400"/>
      <c r="K182" s="400"/>
      <c r="L182" s="400"/>
      <c r="M182" s="400"/>
      <c r="N182" s="400"/>
    </row>
    <row r="183" spans="2:14" s="393" customFormat="1" ht="16.5">
      <c r="B183" s="991" t="s">
        <v>10072</v>
      </c>
      <c r="C183" s="992" t="s">
        <v>3504</v>
      </c>
      <c r="D183" s="993" t="s">
        <v>3508</v>
      </c>
      <c r="E183" s="991" t="s">
        <v>3507</v>
      </c>
      <c r="F183" s="995">
        <v>1302</v>
      </c>
      <c r="G183" s="996">
        <v>1</v>
      </c>
      <c r="H183" s="994" t="s">
        <v>3500</v>
      </c>
      <c r="I183" s="400"/>
      <c r="J183" s="400"/>
      <c r="K183" s="400"/>
      <c r="L183" s="400"/>
      <c r="M183" s="400"/>
      <c r="N183" s="400"/>
    </row>
    <row r="184" spans="2:14" s="393" customFormat="1" ht="16.5">
      <c r="B184" s="991" t="s">
        <v>10073</v>
      </c>
      <c r="C184" s="992" t="s">
        <v>3504</v>
      </c>
      <c r="D184" s="993" t="s">
        <v>3508</v>
      </c>
      <c r="E184" s="991" t="s">
        <v>3507</v>
      </c>
      <c r="F184" s="995">
        <v>1302</v>
      </c>
      <c r="G184" s="996">
        <v>1</v>
      </c>
      <c r="H184" s="994" t="s">
        <v>3500</v>
      </c>
      <c r="I184" s="400"/>
      <c r="J184" s="400"/>
      <c r="K184" s="400"/>
      <c r="L184" s="400"/>
      <c r="M184" s="400"/>
      <c r="N184" s="400"/>
    </row>
    <row r="185" spans="2:14" s="393" customFormat="1" ht="16.5">
      <c r="B185" s="991" t="s">
        <v>10074</v>
      </c>
      <c r="C185" s="992" t="s">
        <v>3504</v>
      </c>
      <c r="D185" s="993" t="s">
        <v>3508</v>
      </c>
      <c r="E185" s="991" t="s">
        <v>3507</v>
      </c>
      <c r="F185" s="995">
        <v>1302</v>
      </c>
      <c r="G185" s="996">
        <v>1</v>
      </c>
      <c r="H185" s="994" t="s">
        <v>3500</v>
      </c>
      <c r="I185" s="400"/>
      <c r="J185" s="400"/>
      <c r="K185" s="400"/>
      <c r="L185" s="400"/>
      <c r="M185" s="400"/>
      <c r="N185" s="400"/>
    </row>
    <row r="186" spans="2:14" s="393" customFormat="1" ht="16.5">
      <c r="B186" s="991" t="s">
        <v>10075</v>
      </c>
      <c r="C186" s="992" t="s">
        <v>3504</v>
      </c>
      <c r="D186" s="993" t="s">
        <v>3508</v>
      </c>
      <c r="E186" s="991" t="s">
        <v>3507</v>
      </c>
      <c r="F186" s="995">
        <v>1302</v>
      </c>
      <c r="G186" s="996">
        <v>1</v>
      </c>
      <c r="H186" s="994" t="s">
        <v>3500</v>
      </c>
      <c r="I186" s="400"/>
      <c r="J186" s="400"/>
      <c r="K186" s="400"/>
      <c r="L186" s="400"/>
      <c r="M186" s="400"/>
      <c r="N186" s="400"/>
    </row>
    <row r="187" spans="2:14" s="393" customFormat="1" ht="16.5">
      <c r="B187" s="991" t="s">
        <v>10076</v>
      </c>
      <c r="C187" s="992" t="s">
        <v>3504</v>
      </c>
      <c r="D187" s="993" t="s">
        <v>3508</v>
      </c>
      <c r="E187" s="991" t="s">
        <v>3507</v>
      </c>
      <c r="F187" s="995">
        <v>1302</v>
      </c>
      <c r="G187" s="996">
        <v>1</v>
      </c>
      <c r="H187" s="994" t="s">
        <v>3500</v>
      </c>
      <c r="I187" s="400"/>
      <c r="J187" s="400"/>
      <c r="K187" s="400"/>
      <c r="L187" s="400"/>
      <c r="M187" s="400"/>
      <c r="N187" s="400"/>
    </row>
    <row r="188" spans="2:14" s="393" customFormat="1" ht="16.5">
      <c r="B188" s="991" t="s">
        <v>10077</v>
      </c>
      <c r="C188" s="992" t="s">
        <v>3504</v>
      </c>
      <c r="D188" s="993" t="s">
        <v>3508</v>
      </c>
      <c r="E188" s="991" t="s">
        <v>3507</v>
      </c>
      <c r="F188" s="995">
        <v>1302</v>
      </c>
      <c r="G188" s="996">
        <v>1</v>
      </c>
      <c r="H188" s="994" t="s">
        <v>3500</v>
      </c>
      <c r="I188" s="400"/>
      <c r="J188" s="400"/>
      <c r="K188" s="400"/>
      <c r="L188" s="400"/>
      <c r="M188" s="400"/>
      <c r="N188" s="400"/>
    </row>
    <row r="189" spans="2:14" s="393" customFormat="1" ht="16.5">
      <c r="B189" s="991" t="s">
        <v>10078</v>
      </c>
      <c r="C189" s="992" t="s">
        <v>3504</v>
      </c>
      <c r="D189" s="993" t="s">
        <v>3508</v>
      </c>
      <c r="E189" s="991" t="s">
        <v>3507</v>
      </c>
      <c r="F189" s="995">
        <v>1302</v>
      </c>
      <c r="G189" s="996">
        <v>1</v>
      </c>
      <c r="H189" s="994" t="s">
        <v>3500</v>
      </c>
      <c r="I189" s="400"/>
      <c r="J189" s="400"/>
      <c r="K189" s="400"/>
      <c r="L189" s="400"/>
      <c r="M189" s="400"/>
      <c r="N189" s="400"/>
    </row>
    <row r="190" spans="2:14" s="393" customFormat="1" ht="16.5">
      <c r="B190" s="991" t="s">
        <v>3788</v>
      </c>
      <c r="C190" s="992" t="s">
        <v>3789</v>
      </c>
      <c r="D190" s="993" t="s">
        <v>10079</v>
      </c>
      <c r="E190" s="991" t="s">
        <v>3507</v>
      </c>
      <c r="F190" s="995">
        <v>8526</v>
      </c>
      <c r="G190" s="999">
        <v>1</v>
      </c>
      <c r="H190" s="1000" t="s">
        <v>10080</v>
      </c>
      <c r="I190" s="400"/>
      <c r="J190" s="400"/>
      <c r="K190" s="400"/>
      <c r="L190" s="400"/>
      <c r="M190" s="400"/>
      <c r="N190" s="400"/>
    </row>
    <row r="191" spans="2:14" s="393" customFormat="1" ht="16.5">
      <c r="B191" s="991" t="s">
        <v>10081</v>
      </c>
      <c r="C191" s="992" t="s">
        <v>3789</v>
      </c>
      <c r="D191" s="993" t="s">
        <v>10079</v>
      </c>
      <c r="E191" s="991" t="s">
        <v>3507</v>
      </c>
      <c r="F191" s="995">
        <v>8526</v>
      </c>
      <c r="G191" s="999">
        <v>1</v>
      </c>
      <c r="H191" s="1000" t="s">
        <v>10080</v>
      </c>
      <c r="I191" s="400"/>
      <c r="J191" s="400"/>
      <c r="K191" s="400"/>
      <c r="L191" s="400"/>
      <c r="M191" s="400"/>
      <c r="N191" s="400"/>
    </row>
    <row r="192" spans="2:14" s="393" customFormat="1" ht="16.5">
      <c r="B192" s="991" t="s">
        <v>10082</v>
      </c>
      <c r="C192" s="992" t="s">
        <v>3789</v>
      </c>
      <c r="D192" s="993" t="s">
        <v>10079</v>
      </c>
      <c r="E192" s="991" t="s">
        <v>3507</v>
      </c>
      <c r="F192" s="995">
        <v>8526</v>
      </c>
      <c r="G192" s="999">
        <v>1</v>
      </c>
      <c r="H192" s="1000" t="s">
        <v>10080</v>
      </c>
      <c r="I192" s="400"/>
      <c r="J192" s="400"/>
      <c r="K192" s="400"/>
      <c r="L192" s="400"/>
      <c r="M192" s="400"/>
      <c r="N192" s="400"/>
    </row>
    <row r="193" spans="2:14" s="393" customFormat="1" ht="16.5">
      <c r="B193" s="991" t="s">
        <v>10083</v>
      </c>
      <c r="C193" s="992" t="s">
        <v>3789</v>
      </c>
      <c r="D193" s="993" t="s">
        <v>10079</v>
      </c>
      <c r="E193" s="991" t="s">
        <v>3507</v>
      </c>
      <c r="F193" s="995">
        <v>8526</v>
      </c>
      <c r="G193" s="999">
        <v>1</v>
      </c>
      <c r="H193" s="1000" t="s">
        <v>10080</v>
      </c>
      <c r="I193" s="400"/>
      <c r="J193" s="400"/>
      <c r="K193" s="400"/>
      <c r="L193" s="400"/>
      <c r="M193" s="400"/>
      <c r="N193" s="400"/>
    </row>
    <row r="194" spans="2:14" s="393" customFormat="1" ht="16.5">
      <c r="B194" s="991" t="s">
        <v>10084</v>
      </c>
      <c r="C194" s="992" t="s">
        <v>3789</v>
      </c>
      <c r="D194" s="993" t="s">
        <v>10079</v>
      </c>
      <c r="E194" s="991" t="s">
        <v>3507</v>
      </c>
      <c r="F194" s="995">
        <v>8526</v>
      </c>
      <c r="G194" s="999">
        <v>1</v>
      </c>
      <c r="H194" s="1000" t="s">
        <v>10080</v>
      </c>
      <c r="I194" s="400"/>
      <c r="J194" s="400"/>
      <c r="K194" s="400"/>
      <c r="L194" s="400"/>
      <c r="M194" s="400"/>
      <c r="N194" s="400"/>
    </row>
    <row r="195" spans="2:14" s="393" customFormat="1" ht="25.5">
      <c r="B195" s="991" t="s">
        <v>10085</v>
      </c>
      <c r="C195" s="992" t="s">
        <v>3509</v>
      </c>
      <c r="D195" s="993" t="s">
        <v>3510</v>
      </c>
      <c r="E195" s="994" t="s">
        <v>3499</v>
      </c>
      <c r="F195" s="995">
        <v>7308</v>
      </c>
      <c r="G195" s="996">
        <v>1</v>
      </c>
      <c r="H195" s="997" t="s">
        <v>3500</v>
      </c>
      <c r="I195" s="400"/>
      <c r="J195" s="400"/>
      <c r="K195" s="400"/>
      <c r="L195" s="400"/>
      <c r="M195" s="400"/>
      <c r="N195" s="400"/>
    </row>
    <row r="196" spans="2:14" s="393" customFormat="1" ht="25.5">
      <c r="B196" s="991" t="s">
        <v>10086</v>
      </c>
      <c r="C196" s="992" t="s">
        <v>3509</v>
      </c>
      <c r="D196" s="993" t="s">
        <v>3510</v>
      </c>
      <c r="E196" s="994" t="s">
        <v>3499</v>
      </c>
      <c r="F196" s="995">
        <v>7308</v>
      </c>
      <c r="G196" s="996">
        <v>1</v>
      </c>
      <c r="H196" s="997" t="s">
        <v>3500</v>
      </c>
      <c r="I196" s="400"/>
      <c r="J196" s="400"/>
      <c r="K196" s="400"/>
      <c r="L196" s="400"/>
      <c r="M196" s="400"/>
      <c r="N196" s="400"/>
    </row>
    <row r="197" spans="2:14" s="393" customFormat="1" ht="25.5">
      <c r="B197" s="991" t="s">
        <v>10087</v>
      </c>
      <c r="C197" s="992" t="s">
        <v>3509</v>
      </c>
      <c r="D197" s="993" t="s">
        <v>3510</v>
      </c>
      <c r="E197" s="994" t="s">
        <v>3499</v>
      </c>
      <c r="F197" s="995">
        <v>7308</v>
      </c>
      <c r="G197" s="996">
        <v>1</v>
      </c>
      <c r="H197" s="997" t="s">
        <v>3500</v>
      </c>
      <c r="I197" s="400"/>
      <c r="J197" s="400"/>
      <c r="K197" s="400"/>
      <c r="L197" s="400"/>
      <c r="M197" s="400"/>
      <c r="N197" s="400"/>
    </row>
    <row r="198" spans="2:14" s="393" customFormat="1" ht="25.5">
      <c r="B198" s="991" t="s">
        <v>10088</v>
      </c>
      <c r="C198" s="992" t="s">
        <v>3509</v>
      </c>
      <c r="D198" s="993" t="s">
        <v>3510</v>
      </c>
      <c r="E198" s="994" t="s">
        <v>3499</v>
      </c>
      <c r="F198" s="995">
        <v>7308</v>
      </c>
      <c r="G198" s="996">
        <v>1</v>
      </c>
      <c r="H198" s="997" t="s">
        <v>3500</v>
      </c>
      <c r="I198" s="400"/>
      <c r="J198" s="400"/>
      <c r="K198" s="400"/>
      <c r="L198" s="400"/>
      <c r="M198" s="400"/>
      <c r="N198" s="400"/>
    </row>
    <row r="199" spans="2:14" s="393" customFormat="1" ht="25.5">
      <c r="B199" s="991" t="s">
        <v>10089</v>
      </c>
      <c r="C199" s="992" t="s">
        <v>3509</v>
      </c>
      <c r="D199" s="993" t="s">
        <v>3510</v>
      </c>
      <c r="E199" s="994" t="s">
        <v>3499</v>
      </c>
      <c r="F199" s="995">
        <v>7308</v>
      </c>
      <c r="G199" s="996">
        <v>1</v>
      </c>
      <c r="H199" s="997" t="s">
        <v>3500</v>
      </c>
      <c r="I199" s="400"/>
      <c r="J199" s="400"/>
      <c r="K199" s="400"/>
      <c r="L199" s="400"/>
      <c r="M199" s="400"/>
      <c r="N199" s="400"/>
    </row>
    <row r="200" spans="2:14" s="393" customFormat="1" ht="25.5">
      <c r="B200" s="991" t="s">
        <v>10090</v>
      </c>
      <c r="C200" s="992" t="s">
        <v>3509</v>
      </c>
      <c r="D200" s="993" t="s">
        <v>3510</v>
      </c>
      <c r="E200" s="994" t="s">
        <v>3499</v>
      </c>
      <c r="F200" s="995">
        <v>7308</v>
      </c>
      <c r="G200" s="996">
        <v>1</v>
      </c>
      <c r="H200" s="997" t="s">
        <v>3500</v>
      </c>
      <c r="I200" s="400"/>
      <c r="J200" s="400"/>
      <c r="K200" s="400"/>
      <c r="L200" s="400"/>
      <c r="M200" s="400"/>
      <c r="N200" s="400"/>
    </row>
    <row r="201" spans="2:14" s="393" customFormat="1" ht="25.5">
      <c r="B201" s="991" t="s">
        <v>10091</v>
      </c>
      <c r="C201" s="992" t="s">
        <v>3509</v>
      </c>
      <c r="D201" s="993" t="s">
        <v>3510</v>
      </c>
      <c r="E201" s="994" t="s">
        <v>3499</v>
      </c>
      <c r="F201" s="995">
        <v>7308</v>
      </c>
      <c r="G201" s="996">
        <v>1</v>
      </c>
      <c r="H201" s="997" t="s">
        <v>3500</v>
      </c>
      <c r="I201" s="400"/>
      <c r="J201" s="400"/>
      <c r="K201" s="400"/>
      <c r="L201" s="400"/>
      <c r="M201" s="400"/>
      <c r="N201" s="400"/>
    </row>
    <row r="202" spans="2:14" s="393" customFormat="1" ht="25.5">
      <c r="B202" s="991" t="s">
        <v>10092</v>
      </c>
      <c r="C202" s="992" t="s">
        <v>3509</v>
      </c>
      <c r="D202" s="993" t="s">
        <v>3510</v>
      </c>
      <c r="E202" s="994" t="s">
        <v>3499</v>
      </c>
      <c r="F202" s="995">
        <v>7308</v>
      </c>
      <c r="G202" s="996">
        <v>1</v>
      </c>
      <c r="H202" s="997" t="s">
        <v>3500</v>
      </c>
      <c r="I202" s="400"/>
      <c r="J202" s="400"/>
      <c r="K202" s="400"/>
      <c r="L202" s="400"/>
      <c r="M202" s="400"/>
      <c r="N202" s="400"/>
    </row>
    <row r="203" spans="2:14" s="393" customFormat="1" ht="25.5">
      <c r="B203" s="991" t="s">
        <v>10093</v>
      </c>
      <c r="C203" s="992" t="s">
        <v>3509</v>
      </c>
      <c r="D203" s="993" t="s">
        <v>3510</v>
      </c>
      <c r="E203" s="994" t="s">
        <v>3499</v>
      </c>
      <c r="F203" s="995">
        <v>7308</v>
      </c>
      <c r="G203" s="996">
        <v>1</v>
      </c>
      <c r="H203" s="997" t="s">
        <v>3500</v>
      </c>
      <c r="I203" s="400"/>
      <c r="J203" s="400"/>
      <c r="K203" s="400"/>
      <c r="L203" s="400"/>
      <c r="M203" s="400"/>
      <c r="N203" s="400"/>
    </row>
    <row r="204" spans="2:14" s="393" customFormat="1" ht="25.5">
      <c r="B204" s="991" t="s">
        <v>10094</v>
      </c>
      <c r="C204" s="992" t="s">
        <v>3509</v>
      </c>
      <c r="D204" s="993" t="s">
        <v>3510</v>
      </c>
      <c r="E204" s="994" t="s">
        <v>3499</v>
      </c>
      <c r="F204" s="995">
        <v>7308</v>
      </c>
      <c r="G204" s="996">
        <v>1</v>
      </c>
      <c r="H204" s="997" t="s">
        <v>3500</v>
      </c>
      <c r="I204" s="400"/>
      <c r="J204" s="400"/>
      <c r="K204" s="400"/>
      <c r="L204" s="400"/>
      <c r="M204" s="400"/>
      <c r="N204" s="400"/>
    </row>
    <row r="205" spans="2:14" s="393" customFormat="1" ht="25.5">
      <c r="B205" s="991" t="s">
        <v>10095</v>
      </c>
      <c r="C205" s="992" t="s">
        <v>3509</v>
      </c>
      <c r="D205" s="993" t="s">
        <v>3510</v>
      </c>
      <c r="E205" s="994" t="s">
        <v>3499</v>
      </c>
      <c r="F205" s="995">
        <v>7308</v>
      </c>
      <c r="G205" s="996">
        <v>1</v>
      </c>
      <c r="H205" s="997" t="s">
        <v>3500</v>
      </c>
      <c r="I205" s="400"/>
      <c r="J205" s="400"/>
      <c r="K205" s="400"/>
      <c r="L205" s="400"/>
      <c r="M205" s="400"/>
      <c r="N205" s="400"/>
    </row>
    <row r="206" spans="2:14" s="393" customFormat="1" ht="25.5">
      <c r="B206" s="991" t="s">
        <v>10096</v>
      </c>
      <c r="C206" s="992" t="s">
        <v>3509</v>
      </c>
      <c r="D206" s="993" t="s">
        <v>3510</v>
      </c>
      <c r="E206" s="994" t="s">
        <v>3499</v>
      </c>
      <c r="F206" s="995">
        <v>7308</v>
      </c>
      <c r="G206" s="996">
        <v>1</v>
      </c>
      <c r="H206" s="997" t="s">
        <v>3500</v>
      </c>
      <c r="I206" s="400"/>
      <c r="J206" s="400"/>
      <c r="K206" s="400"/>
      <c r="L206" s="400"/>
      <c r="M206" s="400"/>
      <c r="N206" s="400"/>
    </row>
    <row r="207" spans="2:14" s="393" customFormat="1" ht="25.5">
      <c r="B207" s="991" t="s">
        <v>10097</v>
      </c>
      <c r="C207" s="992" t="s">
        <v>3509</v>
      </c>
      <c r="D207" s="993" t="s">
        <v>3510</v>
      </c>
      <c r="E207" s="994" t="s">
        <v>3499</v>
      </c>
      <c r="F207" s="995">
        <v>7308</v>
      </c>
      <c r="G207" s="996">
        <v>1</v>
      </c>
      <c r="H207" s="997" t="s">
        <v>3500</v>
      </c>
      <c r="I207" s="400"/>
      <c r="J207" s="400"/>
      <c r="K207" s="400"/>
      <c r="L207" s="400"/>
      <c r="M207" s="400"/>
      <c r="N207" s="400"/>
    </row>
    <row r="208" spans="2:14" s="393" customFormat="1" ht="25.5">
      <c r="B208" s="991" t="s">
        <v>10098</v>
      </c>
      <c r="C208" s="992" t="s">
        <v>3509</v>
      </c>
      <c r="D208" s="993" t="s">
        <v>3510</v>
      </c>
      <c r="E208" s="994" t="s">
        <v>3499</v>
      </c>
      <c r="F208" s="995">
        <v>7308</v>
      </c>
      <c r="G208" s="996">
        <v>1</v>
      </c>
      <c r="H208" s="997" t="s">
        <v>3500</v>
      </c>
      <c r="I208" s="400"/>
      <c r="J208" s="400"/>
      <c r="K208" s="400"/>
      <c r="L208" s="400"/>
      <c r="M208" s="400"/>
      <c r="N208" s="400"/>
    </row>
    <row r="209" spans="2:14" s="393" customFormat="1" ht="25.5">
      <c r="B209" s="991" t="s">
        <v>10099</v>
      </c>
      <c r="C209" s="992" t="s">
        <v>3509</v>
      </c>
      <c r="D209" s="993" t="s">
        <v>3510</v>
      </c>
      <c r="E209" s="994" t="s">
        <v>3499</v>
      </c>
      <c r="F209" s="995">
        <v>7308</v>
      </c>
      <c r="G209" s="996">
        <v>1</v>
      </c>
      <c r="H209" s="997" t="s">
        <v>3500</v>
      </c>
      <c r="I209" s="400"/>
      <c r="J209" s="400"/>
      <c r="K209" s="400"/>
      <c r="L209" s="400"/>
      <c r="M209" s="400"/>
      <c r="N209" s="400"/>
    </row>
    <row r="210" spans="2:14" s="393" customFormat="1" ht="25.5">
      <c r="B210" s="991" t="s">
        <v>10100</v>
      </c>
      <c r="C210" s="992" t="s">
        <v>3509</v>
      </c>
      <c r="D210" s="993" t="s">
        <v>3510</v>
      </c>
      <c r="E210" s="994" t="s">
        <v>3499</v>
      </c>
      <c r="F210" s="995">
        <v>7308</v>
      </c>
      <c r="G210" s="996">
        <v>1</v>
      </c>
      <c r="H210" s="997" t="s">
        <v>3500</v>
      </c>
      <c r="I210" s="400"/>
      <c r="J210" s="400"/>
      <c r="K210" s="400"/>
      <c r="L210" s="400"/>
      <c r="M210" s="400"/>
      <c r="N210" s="400"/>
    </row>
    <row r="211" spans="2:14" s="393" customFormat="1" ht="25.5">
      <c r="B211" s="991" t="s">
        <v>10101</v>
      </c>
      <c r="C211" s="992" t="s">
        <v>3509</v>
      </c>
      <c r="D211" s="993" t="s">
        <v>3510</v>
      </c>
      <c r="E211" s="994" t="s">
        <v>3499</v>
      </c>
      <c r="F211" s="995">
        <v>7308</v>
      </c>
      <c r="G211" s="996">
        <v>1</v>
      </c>
      <c r="H211" s="997" t="s">
        <v>3500</v>
      </c>
      <c r="I211" s="400"/>
      <c r="J211" s="400"/>
      <c r="K211" s="400"/>
      <c r="L211" s="400"/>
      <c r="M211" s="400"/>
      <c r="N211" s="400"/>
    </row>
    <row r="212" spans="2:14" s="393" customFormat="1" ht="25.5">
      <c r="B212" s="991" t="s">
        <v>10102</v>
      </c>
      <c r="C212" s="992" t="s">
        <v>3509</v>
      </c>
      <c r="D212" s="993" t="s">
        <v>3510</v>
      </c>
      <c r="E212" s="994" t="s">
        <v>3499</v>
      </c>
      <c r="F212" s="995">
        <v>7308</v>
      </c>
      <c r="G212" s="996">
        <v>1</v>
      </c>
      <c r="H212" s="997" t="s">
        <v>3500</v>
      </c>
      <c r="I212" s="400"/>
      <c r="J212" s="400"/>
      <c r="K212" s="400"/>
      <c r="L212" s="400"/>
      <c r="M212" s="400"/>
      <c r="N212" s="400"/>
    </row>
    <row r="213" spans="2:14" s="393" customFormat="1" ht="25.5">
      <c r="B213" s="991" t="s">
        <v>10103</v>
      </c>
      <c r="C213" s="992" t="s">
        <v>3509</v>
      </c>
      <c r="D213" s="993" t="s">
        <v>3510</v>
      </c>
      <c r="E213" s="994" t="s">
        <v>3499</v>
      </c>
      <c r="F213" s="995">
        <v>7308</v>
      </c>
      <c r="G213" s="996">
        <v>1</v>
      </c>
      <c r="H213" s="997" t="s">
        <v>3500</v>
      </c>
      <c r="I213" s="400"/>
      <c r="J213" s="400"/>
      <c r="K213" s="400"/>
      <c r="L213" s="400"/>
      <c r="M213" s="400"/>
      <c r="N213" s="400"/>
    </row>
    <row r="214" spans="2:14" s="393" customFormat="1" ht="25.5">
      <c r="B214" s="991" t="s">
        <v>10104</v>
      </c>
      <c r="C214" s="992" t="s">
        <v>3509</v>
      </c>
      <c r="D214" s="993" t="s">
        <v>3510</v>
      </c>
      <c r="E214" s="994" t="s">
        <v>3499</v>
      </c>
      <c r="F214" s="995">
        <v>7308</v>
      </c>
      <c r="G214" s="996">
        <v>1</v>
      </c>
      <c r="H214" s="997" t="s">
        <v>3500</v>
      </c>
      <c r="I214" s="400"/>
      <c r="J214" s="400"/>
      <c r="K214" s="400"/>
      <c r="L214" s="400"/>
      <c r="M214" s="400"/>
      <c r="N214" s="400"/>
    </row>
    <row r="215" spans="2:14" s="393" customFormat="1" ht="25.5">
      <c r="B215" s="991" t="s">
        <v>10105</v>
      </c>
      <c r="C215" s="992" t="s">
        <v>3509</v>
      </c>
      <c r="D215" s="993" t="s">
        <v>3510</v>
      </c>
      <c r="E215" s="994" t="s">
        <v>3499</v>
      </c>
      <c r="F215" s="995">
        <v>7308</v>
      </c>
      <c r="G215" s="996">
        <v>1</v>
      </c>
      <c r="H215" s="997" t="s">
        <v>3500</v>
      </c>
      <c r="I215" s="400"/>
      <c r="J215" s="400"/>
      <c r="K215" s="400"/>
      <c r="L215" s="400"/>
      <c r="M215" s="400"/>
      <c r="N215" s="400"/>
    </row>
    <row r="216" spans="2:14" s="393" customFormat="1" ht="25.5">
      <c r="B216" s="991" t="s">
        <v>10106</v>
      </c>
      <c r="C216" s="992" t="s">
        <v>3509</v>
      </c>
      <c r="D216" s="993" t="s">
        <v>3510</v>
      </c>
      <c r="E216" s="994" t="s">
        <v>3499</v>
      </c>
      <c r="F216" s="995">
        <v>7308</v>
      </c>
      <c r="G216" s="996">
        <v>1</v>
      </c>
      <c r="H216" s="997" t="s">
        <v>3500</v>
      </c>
      <c r="I216" s="400"/>
      <c r="J216" s="400"/>
      <c r="K216" s="400"/>
      <c r="L216" s="400"/>
      <c r="M216" s="400"/>
      <c r="N216" s="400"/>
    </row>
    <row r="217" spans="2:14" s="393" customFormat="1" ht="25.5">
      <c r="B217" s="991" t="s">
        <v>10107</v>
      </c>
      <c r="C217" s="992" t="s">
        <v>3509</v>
      </c>
      <c r="D217" s="993" t="s">
        <v>3510</v>
      </c>
      <c r="E217" s="994" t="s">
        <v>3499</v>
      </c>
      <c r="F217" s="995">
        <v>7308</v>
      </c>
      <c r="G217" s="996">
        <v>1</v>
      </c>
      <c r="H217" s="997" t="s">
        <v>3500</v>
      </c>
      <c r="I217" s="400"/>
      <c r="J217" s="400"/>
      <c r="K217" s="400"/>
      <c r="L217" s="400"/>
      <c r="M217" s="400"/>
      <c r="N217" s="400"/>
    </row>
    <row r="218" spans="2:14" s="393" customFormat="1" ht="25.5">
      <c r="B218" s="991" t="s">
        <v>10108</v>
      </c>
      <c r="C218" s="992" t="s">
        <v>3509</v>
      </c>
      <c r="D218" s="993" t="s">
        <v>3510</v>
      </c>
      <c r="E218" s="994" t="s">
        <v>3499</v>
      </c>
      <c r="F218" s="995">
        <v>7308</v>
      </c>
      <c r="G218" s="996">
        <v>1</v>
      </c>
      <c r="H218" s="997" t="s">
        <v>3500</v>
      </c>
      <c r="I218" s="400"/>
      <c r="J218" s="400"/>
      <c r="K218" s="400"/>
      <c r="L218" s="400"/>
      <c r="M218" s="400"/>
      <c r="N218" s="400"/>
    </row>
    <row r="219" spans="2:14" s="393" customFormat="1" ht="25.5">
      <c r="B219" s="991" t="s">
        <v>10109</v>
      </c>
      <c r="C219" s="992" t="s">
        <v>3509</v>
      </c>
      <c r="D219" s="993" t="s">
        <v>3510</v>
      </c>
      <c r="E219" s="994" t="s">
        <v>3499</v>
      </c>
      <c r="F219" s="995">
        <v>7308</v>
      </c>
      <c r="G219" s="996">
        <v>1</v>
      </c>
      <c r="H219" s="997" t="s">
        <v>3500</v>
      </c>
      <c r="I219" s="400"/>
      <c r="J219" s="400"/>
      <c r="K219" s="400"/>
      <c r="L219" s="400"/>
      <c r="M219" s="400"/>
      <c r="N219" s="400"/>
    </row>
    <row r="220" spans="2:14" s="393" customFormat="1" ht="25.5">
      <c r="B220" s="991" t="s">
        <v>10110</v>
      </c>
      <c r="C220" s="992" t="s">
        <v>3509</v>
      </c>
      <c r="D220" s="993" t="s">
        <v>3510</v>
      </c>
      <c r="E220" s="994" t="s">
        <v>3499</v>
      </c>
      <c r="F220" s="995">
        <v>7308</v>
      </c>
      <c r="G220" s="996">
        <v>1</v>
      </c>
      <c r="H220" s="997" t="s">
        <v>3500</v>
      </c>
      <c r="I220" s="400"/>
      <c r="J220" s="400"/>
      <c r="K220" s="400"/>
      <c r="L220" s="400"/>
      <c r="M220" s="400"/>
      <c r="N220" s="400"/>
    </row>
    <row r="221" spans="2:14" s="393" customFormat="1" ht="25.5">
      <c r="B221" s="991" t="s">
        <v>10111</v>
      </c>
      <c r="C221" s="992" t="s">
        <v>3509</v>
      </c>
      <c r="D221" s="993" t="s">
        <v>3510</v>
      </c>
      <c r="E221" s="994" t="s">
        <v>3499</v>
      </c>
      <c r="F221" s="995">
        <v>7308</v>
      </c>
      <c r="G221" s="996">
        <v>1</v>
      </c>
      <c r="H221" s="997" t="s">
        <v>3500</v>
      </c>
      <c r="I221" s="400"/>
      <c r="J221" s="400"/>
      <c r="K221" s="400"/>
      <c r="L221" s="400"/>
      <c r="M221" s="400"/>
      <c r="N221" s="400"/>
    </row>
    <row r="222" spans="2:14" s="393" customFormat="1" ht="25.5">
      <c r="B222" s="991" t="s">
        <v>10112</v>
      </c>
      <c r="C222" s="992" t="s">
        <v>3509</v>
      </c>
      <c r="D222" s="993" t="s">
        <v>3510</v>
      </c>
      <c r="E222" s="994" t="s">
        <v>3499</v>
      </c>
      <c r="F222" s="995">
        <v>7308</v>
      </c>
      <c r="G222" s="996">
        <v>1</v>
      </c>
      <c r="H222" s="997" t="s">
        <v>3500</v>
      </c>
      <c r="I222" s="400"/>
      <c r="J222" s="400"/>
      <c r="K222" s="400"/>
      <c r="L222" s="400"/>
      <c r="M222" s="400"/>
      <c r="N222" s="400"/>
    </row>
    <row r="223" spans="2:14" s="393" customFormat="1" ht="25.5">
      <c r="B223" s="991" t="s">
        <v>10113</v>
      </c>
      <c r="C223" s="992" t="s">
        <v>3509</v>
      </c>
      <c r="D223" s="993" t="s">
        <v>3510</v>
      </c>
      <c r="E223" s="994" t="s">
        <v>3499</v>
      </c>
      <c r="F223" s="995">
        <v>7308</v>
      </c>
      <c r="G223" s="996">
        <v>1</v>
      </c>
      <c r="H223" s="997" t="s">
        <v>3500</v>
      </c>
      <c r="I223" s="400"/>
      <c r="J223" s="400"/>
      <c r="K223" s="400"/>
      <c r="L223" s="400"/>
      <c r="M223" s="400"/>
      <c r="N223" s="400"/>
    </row>
    <row r="224" spans="2:14" s="393" customFormat="1" ht="25.5">
      <c r="B224" s="991" t="s">
        <v>10114</v>
      </c>
      <c r="C224" s="992" t="s">
        <v>3509</v>
      </c>
      <c r="D224" s="993" t="s">
        <v>3510</v>
      </c>
      <c r="E224" s="994" t="s">
        <v>3499</v>
      </c>
      <c r="F224" s="995">
        <v>7308</v>
      </c>
      <c r="G224" s="996">
        <v>1</v>
      </c>
      <c r="H224" s="997" t="s">
        <v>3500</v>
      </c>
      <c r="I224" s="400"/>
      <c r="J224" s="400"/>
      <c r="K224" s="400"/>
      <c r="L224" s="400"/>
      <c r="M224" s="400"/>
      <c r="N224" s="400"/>
    </row>
    <row r="225" spans="2:14" s="393" customFormat="1" ht="25.5">
      <c r="B225" s="991" t="s">
        <v>10115</v>
      </c>
      <c r="C225" s="992" t="s">
        <v>3509</v>
      </c>
      <c r="D225" s="993" t="s">
        <v>3510</v>
      </c>
      <c r="E225" s="994" t="s">
        <v>3499</v>
      </c>
      <c r="F225" s="995">
        <v>7308</v>
      </c>
      <c r="G225" s="996">
        <v>1</v>
      </c>
      <c r="H225" s="997" t="s">
        <v>3500</v>
      </c>
      <c r="I225" s="400"/>
      <c r="J225" s="400"/>
      <c r="K225" s="400"/>
      <c r="L225" s="400"/>
      <c r="M225" s="400"/>
      <c r="N225" s="400"/>
    </row>
    <row r="226" spans="2:14" s="393" customFormat="1" ht="25.5">
      <c r="B226" s="991" t="s">
        <v>10116</v>
      </c>
      <c r="C226" s="992" t="s">
        <v>3509</v>
      </c>
      <c r="D226" s="993" t="s">
        <v>3510</v>
      </c>
      <c r="E226" s="994" t="s">
        <v>3499</v>
      </c>
      <c r="F226" s="995">
        <v>7308</v>
      </c>
      <c r="G226" s="996">
        <v>1</v>
      </c>
      <c r="H226" s="997" t="s">
        <v>3500</v>
      </c>
      <c r="I226" s="400"/>
      <c r="J226" s="400"/>
      <c r="K226" s="400"/>
      <c r="L226" s="400"/>
      <c r="M226" s="400"/>
      <c r="N226" s="400"/>
    </row>
    <row r="227" spans="2:14" s="393" customFormat="1" ht="25.5">
      <c r="B227" s="991" t="s">
        <v>10117</v>
      </c>
      <c r="C227" s="992" t="s">
        <v>3509</v>
      </c>
      <c r="D227" s="993" t="s">
        <v>3510</v>
      </c>
      <c r="E227" s="994" t="s">
        <v>3499</v>
      </c>
      <c r="F227" s="995">
        <v>7308</v>
      </c>
      <c r="G227" s="996">
        <v>1</v>
      </c>
      <c r="H227" s="997" t="s">
        <v>3500</v>
      </c>
      <c r="I227" s="400"/>
      <c r="J227" s="400"/>
      <c r="K227" s="400"/>
      <c r="L227" s="400"/>
      <c r="M227" s="400"/>
      <c r="N227" s="400"/>
    </row>
    <row r="228" spans="2:14" s="393" customFormat="1" ht="25.5">
      <c r="B228" s="991" t="s">
        <v>10118</v>
      </c>
      <c r="C228" s="992" t="s">
        <v>3509</v>
      </c>
      <c r="D228" s="993" t="s">
        <v>3510</v>
      </c>
      <c r="E228" s="994" t="s">
        <v>3499</v>
      </c>
      <c r="F228" s="995">
        <v>7308</v>
      </c>
      <c r="G228" s="996">
        <v>1</v>
      </c>
      <c r="H228" s="997" t="s">
        <v>3500</v>
      </c>
      <c r="I228" s="400"/>
      <c r="J228" s="400"/>
      <c r="K228" s="400"/>
      <c r="L228" s="400"/>
      <c r="M228" s="400"/>
      <c r="N228" s="400"/>
    </row>
    <row r="229" spans="2:14" s="393" customFormat="1" ht="25.5">
      <c r="B229" s="991" t="s">
        <v>10119</v>
      </c>
      <c r="C229" s="992" t="s">
        <v>3497</v>
      </c>
      <c r="D229" s="993" t="s">
        <v>3511</v>
      </c>
      <c r="E229" s="994" t="s">
        <v>3499</v>
      </c>
      <c r="F229" s="995">
        <v>2784</v>
      </c>
      <c r="G229" s="996">
        <v>1</v>
      </c>
      <c r="H229" s="997" t="s">
        <v>3500</v>
      </c>
      <c r="I229" s="400"/>
      <c r="J229" s="400"/>
      <c r="K229" s="400"/>
      <c r="L229" s="400"/>
      <c r="M229" s="400"/>
      <c r="N229" s="400"/>
    </row>
    <row r="230" spans="2:14" s="393" customFormat="1" ht="16.5">
      <c r="B230" s="991" t="s">
        <v>10120</v>
      </c>
      <c r="C230" s="992" t="s">
        <v>3501</v>
      </c>
      <c r="D230" s="993" t="s">
        <v>3512</v>
      </c>
      <c r="E230" s="994" t="s">
        <v>3499</v>
      </c>
      <c r="F230" s="995">
        <v>1972</v>
      </c>
      <c r="G230" s="996">
        <v>1</v>
      </c>
      <c r="H230" s="997" t="s">
        <v>3500</v>
      </c>
      <c r="I230" s="400"/>
      <c r="J230" s="400"/>
      <c r="K230" s="400"/>
      <c r="L230" s="400"/>
      <c r="M230" s="400"/>
      <c r="N230" s="400"/>
    </row>
    <row r="231" spans="2:14" s="393" customFormat="1" ht="16.5">
      <c r="B231" s="991" t="s">
        <v>10121</v>
      </c>
      <c r="C231" s="992" t="s">
        <v>3501</v>
      </c>
      <c r="D231" s="993" t="s">
        <v>3512</v>
      </c>
      <c r="E231" s="994" t="s">
        <v>3499</v>
      </c>
      <c r="F231" s="995">
        <v>1972</v>
      </c>
      <c r="G231" s="996">
        <v>1</v>
      </c>
      <c r="H231" s="997" t="s">
        <v>3500</v>
      </c>
      <c r="I231" s="400"/>
      <c r="J231" s="400"/>
      <c r="K231" s="400"/>
      <c r="L231" s="400"/>
      <c r="M231" s="400"/>
      <c r="N231" s="400"/>
    </row>
    <row r="232" spans="2:14" s="393" customFormat="1" ht="16.5">
      <c r="B232" s="991" t="s">
        <v>10122</v>
      </c>
      <c r="C232" s="992" t="s">
        <v>3501</v>
      </c>
      <c r="D232" s="993" t="s">
        <v>3512</v>
      </c>
      <c r="E232" s="994" t="s">
        <v>3499</v>
      </c>
      <c r="F232" s="995">
        <v>1972</v>
      </c>
      <c r="G232" s="996">
        <v>1</v>
      </c>
      <c r="H232" s="997" t="s">
        <v>3500</v>
      </c>
      <c r="I232" s="400"/>
      <c r="J232" s="400"/>
      <c r="K232" s="400"/>
      <c r="L232" s="400"/>
      <c r="M232" s="400"/>
      <c r="N232" s="400"/>
    </row>
    <row r="233" spans="2:14" s="393" customFormat="1" ht="16.5">
      <c r="B233" s="991" t="s">
        <v>10123</v>
      </c>
      <c r="C233" s="992" t="s">
        <v>3501</v>
      </c>
      <c r="D233" s="993" t="s">
        <v>3512</v>
      </c>
      <c r="E233" s="994" t="s">
        <v>3499</v>
      </c>
      <c r="F233" s="995">
        <v>1972</v>
      </c>
      <c r="G233" s="996">
        <v>1</v>
      </c>
      <c r="H233" s="997" t="s">
        <v>3500</v>
      </c>
      <c r="I233" s="400"/>
      <c r="J233" s="400"/>
      <c r="K233" s="400"/>
      <c r="L233" s="400"/>
      <c r="M233" s="400"/>
      <c r="N233" s="400"/>
    </row>
    <row r="234" spans="2:14" s="393" customFormat="1" ht="16.5">
      <c r="B234" s="991" t="s">
        <v>10124</v>
      </c>
      <c r="C234" s="992" t="s">
        <v>3501</v>
      </c>
      <c r="D234" s="993" t="s">
        <v>3512</v>
      </c>
      <c r="E234" s="994" t="s">
        <v>3499</v>
      </c>
      <c r="F234" s="995">
        <v>1972</v>
      </c>
      <c r="G234" s="996">
        <v>1</v>
      </c>
      <c r="H234" s="997" t="s">
        <v>3500</v>
      </c>
      <c r="I234" s="400"/>
      <c r="J234" s="400"/>
      <c r="K234" s="400"/>
      <c r="L234" s="400"/>
      <c r="M234" s="400"/>
      <c r="N234" s="400"/>
    </row>
    <row r="235" spans="2:14" s="393" customFormat="1" ht="16.5">
      <c r="B235" s="991" t="s">
        <v>10125</v>
      </c>
      <c r="C235" s="992" t="s">
        <v>3501</v>
      </c>
      <c r="D235" s="993" t="s">
        <v>3512</v>
      </c>
      <c r="E235" s="994" t="s">
        <v>3499</v>
      </c>
      <c r="F235" s="995">
        <v>1972</v>
      </c>
      <c r="G235" s="996">
        <v>1</v>
      </c>
      <c r="H235" s="997" t="s">
        <v>3500</v>
      </c>
      <c r="I235" s="400"/>
      <c r="J235" s="400"/>
      <c r="K235" s="400"/>
      <c r="L235" s="400"/>
      <c r="M235" s="400"/>
      <c r="N235" s="400"/>
    </row>
    <row r="236" spans="2:14" s="393" customFormat="1" ht="16.5">
      <c r="B236" s="991" t="s">
        <v>10126</v>
      </c>
      <c r="C236" s="992" t="s">
        <v>3501</v>
      </c>
      <c r="D236" s="993" t="s">
        <v>3512</v>
      </c>
      <c r="E236" s="994" t="s">
        <v>3499</v>
      </c>
      <c r="F236" s="995">
        <v>1972</v>
      </c>
      <c r="G236" s="996">
        <v>1</v>
      </c>
      <c r="H236" s="997" t="s">
        <v>3500</v>
      </c>
      <c r="I236" s="400"/>
      <c r="J236" s="400"/>
      <c r="K236" s="400"/>
      <c r="L236" s="400"/>
      <c r="M236" s="400"/>
      <c r="N236" s="400"/>
    </row>
    <row r="237" spans="2:14" s="393" customFormat="1" ht="16.5">
      <c r="B237" s="991" t="s">
        <v>10127</v>
      </c>
      <c r="C237" s="992" t="s">
        <v>3501</v>
      </c>
      <c r="D237" s="993" t="s">
        <v>3512</v>
      </c>
      <c r="E237" s="994" t="s">
        <v>3499</v>
      </c>
      <c r="F237" s="995">
        <v>1972</v>
      </c>
      <c r="G237" s="996">
        <v>1</v>
      </c>
      <c r="H237" s="997" t="s">
        <v>3500</v>
      </c>
      <c r="I237" s="400"/>
      <c r="J237" s="400"/>
      <c r="K237" s="400"/>
      <c r="L237" s="400"/>
      <c r="M237" s="400"/>
      <c r="N237" s="400"/>
    </row>
    <row r="238" spans="2:14" s="393" customFormat="1" ht="16.5">
      <c r="B238" s="991" t="s">
        <v>10128</v>
      </c>
      <c r="C238" s="992" t="s">
        <v>3501</v>
      </c>
      <c r="D238" s="993" t="s">
        <v>3512</v>
      </c>
      <c r="E238" s="994" t="s">
        <v>3499</v>
      </c>
      <c r="F238" s="995">
        <v>1972</v>
      </c>
      <c r="G238" s="996">
        <v>1</v>
      </c>
      <c r="H238" s="997" t="s">
        <v>3500</v>
      </c>
      <c r="I238" s="400"/>
      <c r="J238" s="400"/>
      <c r="K238" s="400"/>
      <c r="L238" s="400"/>
      <c r="M238" s="400"/>
      <c r="N238" s="400"/>
    </row>
    <row r="239" spans="2:14" s="393" customFormat="1" ht="16.5">
      <c r="B239" s="991" t="s">
        <v>10129</v>
      </c>
      <c r="C239" s="992" t="s">
        <v>3501</v>
      </c>
      <c r="D239" s="993" t="s">
        <v>3512</v>
      </c>
      <c r="E239" s="994" t="s">
        <v>3499</v>
      </c>
      <c r="F239" s="995">
        <v>1972</v>
      </c>
      <c r="G239" s="996">
        <v>1</v>
      </c>
      <c r="H239" s="997" t="s">
        <v>3500</v>
      </c>
      <c r="I239" s="400"/>
      <c r="J239" s="400"/>
      <c r="K239" s="400"/>
      <c r="L239" s="400"/>
      <c r="M239" s="400"/>
      <c r="N239" s="400"/>
    </row>
    <row r="240" spans="2:14" s="393" customFormat="1" ht="16.5">
      <c r="B240" s="991" t="s">
        <v>10130</v>
      </c>
      <c r="C240" s="992" t="s">
        <v>3501</v>
      </c>
      <c r="D240" s="993" t="s">
        <v>3512</v>
      </c>
      <c r="E240" s="994" t="s">
        <v>3499</v>
      </c>
      <c r="F240" s="995">
        <v>1972</v>
      </c>
      <c r="G240" s="996">
        <v>1</v>
      </c>
      <c r="H240" s="997" t="s">
        <v>3500</v>
      </c>
      <c r="I240" s="400"/>
      <c r="J240" s="400"/>
      <c r="K240" s="400"/>
      <c r="L240" s="400"/>
      <c r="M240" s="400"/>
      <c r="N240" s="400"/>
    </row>
    <row r="241" spans="2:14" s="393" customFormat="1" ht="16.5">
      <c r="B241" s="991" t="s">
        <v>10131</v>
      </c>
      <c r="C241" s="992" t="s">
        <v>3501</v>
      </c>
      <c r="D241" s="993" t="s">
        <v>3512</v>
      </c>
      <c r="E241" s="994" t="s">
        <v>3499</v>
      </c>
      <c r="F241" s="995">
        <v>1972</v>
      </c>
      <c r="G241" s="996">
        <v>1</v>
      </c>
      <c r="H241" s="997" t="s">
        <v>3500</v>
      </c>
      <c r="I241" s="400"/>
      <c r="J241" s="400"/>
      <c r="K241" s="400"/>
      <c r="L241" s="400"/>
      <c r="M241" s="400"/>
      <c r="N241" s="400"/>
    </row>
    <row r="242" spans="2:14" s="393" customFormat="1" ht="16.5">
      <c r="B242" s="991" t="s">
        <v>10132</v>
      </c>
      <c r="C242" s="992" t="s">
        <v>3501</v>
      </c>
      <c r="D242" s="993" t="s">
        <v>3512</v>
      </c>
      <c r="E242" s="994" t="s">
        <v>3499</v>
      </c>
      <c r="F242" s="995">
        <v>1972</v>
      </c>
      <c r="G242" s="996">
        <v>1</v>
      </c>
      <c r="H242" s="997" t="s">
        <v>3500</v>
      </c>
      <c r="I242" s="400"/>
      <c r="J242" s="400"/>
      <c r="K242" s="400"/>
      <c r="L242" s="400"/>
      <c r="M242" s="400"/>
      <c r="N242" s="400"/>
    </row>
    <row r="243" spans="2:14" s="393" customFormat="1" ht="16.5">
      <c r="B243" s="991" t="s">
        <v>10133</v>
      </c>
      <c r="C243" s="992" t="s">
        <v>3501</v>
      </c>
      <c r="D243" s="993" t="s">
        <v>3512</v>
      </c>
      <c r="E243" s="994" t="s">
        <v>3499</v>
      </c>
      <c r="F243" s="995">
        <v>1972</v>
      </c>
      <c r="G243" s="996">
        <v>1</v>
      </c>
      <c r="H243" s="997" t="s">
        <v>3500</v>
      </c>
      <c r="I243" s="400"/>
      <c r="J243" s="400"/>
      <c r="K243" s="400"/>
      <c r="L243" s="400"/>
      <c r="M243" s="400"/>
      <c r="N243" s="400"/>
    </row>
    <row r="244" spans="2:14" s="393" customFormat="1" ht="16.5">
      <c r="B244" s="991" t="s">
        <v>10134</v>
      </c>
      <c r="C244" s="992" t="s">
        <v>3501</v>
      </c>
      <c r="D244" s="993" t="s">
        <v>3512</v>
      </c>
      <c r="E244" s="994" t="s">
        <v>3499</v>
      </c>
      <c r="F244" s="995">
        <v>1972</v>
      </c>
      <c r="G244" s="996">
        <v>1</v>
      </c>
      <c r="H244" s="997" t="s">
        <v>3500</v>
      </c>
      <c r="I244" s="400"/>
      <c r="J244" s="400"/>
      <c r="K244" s="400"/>
      <c r="L244" s="400"/>
      <c r="M244" s="400"/>
      <c r="N244" s="400"/>
    </row>
    <row r="245" spans="2:14" s="393" customFormat="1" ht="16.5">
      <c r="B245" s="991" t="s">
        <v>10135</v>
      </c>
      <c r="C245" s="992" t="s">
        <v>3501</v>
      </c>
      <c r="D245" s="993" t="s">
        <v>3512</v>
      </c>
      <c r="E245" s="994" t="s">
        <v>3499</v>
      </c>
      <c r="F245" s="995">
        <v>1972</v>
      </c>
      <c r="G245" s="996">
        <v>1</v>
      </c>
      <c r="H245" s="997" t="s">
        <v>3500</v>
      </c>
      <c r="I245" s="400"/>
      <c r="J245" s="400"/>
      <c r="K245" s="400"/>
      <c r="L245" s="400"/>
      <c r="M245" s="400"/>
      <c r="N245" s="400"/>
    </row>
    <row r="246" spans="2:14" s="393" customFormat="1" ht="16.5">
      <c r="B246" s="991" t="s">
        <v>10136</v>
      </c>
      <c r="C246" s="992" t="s">
        <v>3501</v>
      </c>
      <c r="D246" s="993" t="s">
        <v>3512</v>
      </c>
      <c r="E246" s="994" t="s">
        <v>3499</v>
      </c>
      <c r="F246" s="995">
        <v>1972</v>
      </c>
      <c r="G246" s="996">
        <v>1</v>
      </c>
      <c r="H246" s="997" t="s">
        <v>3500</v>
      </c>
      <c r="I246" s="400"/>
      <c r="J246" s="400"/>
      <c r="K246" s="400"/>
      <c r="L246" s="400"/>
      <c r="M246" s="400"/>
      <c r="N246" s="400"/>
    </row>
    <row r="247" spans="2:14" s="393" customFormat="1" ht="16.5">
      <c r="B247" s="991" t="s">
        <v>10137</v>
      </c>
      <c r="C247" s="992" t="s">
        <v>3501</v>
      </c>
      <c r="D247" s="993" t="s">
        <v>3512</v>
      </c>
      <c r="E247" s="994" t="s">
        <v>3499</v>
      </c>
      <c r="F247" s="995">
        <v>1972</v>
      </c>
      <c r="G247" s="996">
        <v>1</v>
      </c>
      <c r="H247" s="997" t="s">
        <v>3500</v>
      </c>
      <c r="I247" s="400"/>
      <c r="J247" s="400"/>
      <c r="K247" s="400"/>
      <c r="L247" s="400"/>
      <c r="M247" s="400"/>
      <c r="N247" s="400"/>
    </row>
    <row r="248" spans="2:14" s="393" customFormat="1" ht="16.5">
      <c r="B248" s="991" t="s">
        <v>10138</v>
      </c>
      <c r="C248" s="992" t="s">
        <v>3501</v>
      </c>
      <c r="D248" s="993" t="s">
        <v>3512</v>
      </c>
      <c r="E248" s="994" t="s">
        <v>3499</v>
      </c>
      <c r="F248" s="995">
        <v>1972</v>
      </c>
      <c r="G248" s="996">
        <v>1</v>
      </c>
      <c r="H248" s="997" t="s">
        <v>3500</v>
      </c>
      <c r="I248" s="400"/>
      <c r="J248" s="400"/>
      <c r="K248" s="400"/>
      <c r="L248" s="400"/>
      <c r="M248" s="400"/>
      <c r="N248" s="400"/>
    </row>
    <row r="249" spans="2:14" s="393" customFormat="1" ht="16.5">
      <c r="B249" s="991" t="s">
        <v>10139</v>
      </c>
      <c r="C249" s="992" t="s">
        <v>3501</v>
      </c>
      <c r="D249" s="993" t="s">
        <v>3512</v>
      </c>
      <c r="E249" s="994" t="s">
        <v>3499</v>
      </c>
      <c r="F249" s="995">
        <v>1972</v>
      </c>
      <c r="G249" s="996">
        <v>1</v>
      </c>
      <c r="H249" s="997" t="s">
        <v>3500</v>
      </c>
      <c r="I249" s="400"/>
      <c r="J249" s="400"/>
      <c r="K249" s="400"/>
      <c r="L249" s="400"/>
      <c r="M249" s="400"/>
      <c r="N249" s="400"/>
    </row>
    <row r="250" spans="2:14" s="393" customFormat="1" ht="16.5">
      <c r="B250" s="991" t="s">
        <v>10140</v>
      </c>
      <c r="C250" s="992" t="s">
        <v>3501</v>
      </c>
      <c r="D250" s="993" t="s">
        <v>3512</v>
      </c>
      <c r="E250" s="994" t="s">
        <v>3499</v>
      </c>
      <c r="F250" s="995">
        <v>1972</v>
      </c>
      <c r="G250" s="996">
        <v>1</v>
      </c>
      <c r="H250" s="997" t="s">
        <v>3500</v>
      </c>
      <c r="I250" s="400"/>
      <c r="J250" s="400"/>
      <c r="K250" s="400"/>
      <c r="L250" s="400"/>
      <c r="M250" s="400"/>
      <c r="N250" s="400"/>
    </row>
    <row r="251" spans="2:14" s="393" customFormat="1" ht="16.5">
      <c r="B251" s="991" t="s">
        <v>10141</v>
      </c>
      <c r="C251" s="992" t="s">
        <v>3501</v>
      </c>
      <c r="D251" s="993" t="s">
        <v>3512</v>
      </c>
      <c r="E251" s="994" t="s">
        <v>3499</v>
      </c>
      <c r="F251" s="995">
        <v>1972</v>
      </c>
      <c r="G251" s="996">
        <v>1</v>
      </c>
      <c r="H251" s="997" t="s">
        <v>3500</v>
      </c>
      <c r="I251" s="400"/>
      <c r="J251" s="400"/>
      <c r="K251" s="400"/>
      <c r="L251" s="400"/>
      <c r="M251" s="400"/>
      <c r="N251" s="400"/>
    </row>
    <row r="252" spans="2:14" s="393" customFormat="1" ht="16.5">
      <c r="B252" s="991" t="s">
        <v>10142</v>
      </c>
      <c r="C252" s="992" t="s">
        <v>3501</v>
      </c>
      <c r="D252" s="993" t="s">
        <v>3512</v>
      </c>
      <c r="E252" s="994" t="s">
        <v>3499</v>
      </c>
      <c r="F252" s="995">
        <v>1972</v>
      </c>
      <c r="G252" s="996">
        <v>1</v>
      </c>
      <c r="H252" s="997" t="s">
        <v>3500</v>
      </c>
      <c r="I252" s="400"/>
      <c r="J252" s="400"/>
      <c r="K252" s="400"/>
      <c r="L252" s="400"/>
      <c r="M252" s="400"/>
      <c r="N252" s="400"/>
    </row>
    <row r="253" spans="2:14" s="393" customFormat="1" ht="16.5">
      <c r="B253" s="991" t="s">
        <v>10143</v>
      </c>
      <c r="C253" s="992" t="s">
        <v>3501</v>
      </c>
      <c r="D253" s="993" t="s">
        <v>3512</v>
      </c>
      <c r="E253" s="994" t="s">
        <v>3499</v>
      </c>
      <c r="F253" s="995">
        <v>1972</v>
      </c>
      <c r="G253" s="996">
        <v>1</v>
      </c>
      <c r="H253" s="997" t="s">
        <v>3500</v>
      </c>
      <c r="I253" s="400"/>
      <c r="J253" s="400"/>
      <c r="K253" s="400"/>
      <c r="L253" s="400"/>
      <c r="M253" s="400"/>
      <c r="N253" s="400"/>
    </row>
    <row r="254" spans="2:14" s="393" customFormat="1" ht="16.5">
      <c r="B254" s="991" t="s">
        <v>10144</v>
      </c>
      <c r="C254" s="992" t="s">
        <v>3501</v>
      </c>
      <c r="D254" s="993" t="s">
        <v>3512</v>
      </c>
      <c r="E254" s="994" t="s">
        <v>3499</v>
      </c>
      <c r="F254" s="995">
        <v>1972</v>
      </c>
      <c r="G254" s="996">
        <v>1</v>
      </c>
      <c r="H254" s="997" t="s">
        <v>3500</v>
      </c>
      <c r="I254" s="400"/>
      <c r="J254" s="400"/>
      <c r="K254" s="400"/>
      <c r="L254" s="400"/>
      <c r="M254" s="400"/>
      <c r="N254" s="400"/>
    </row>
    <row r="255" spans="2:14" s="393" customFormat="1" ht="16.5">
      <c r="B255" s="991" t="s">
        <v>10145</v>
      </c>
      <c r="C255" s="992" t="s">
        <v>3501</v>
      </c>
      <c r="D255" s="993" t="s">
        <v>3512</v>
      </c>
      <c r="E255" s="994" t="s">
        <v>3499</v>
      </c>
      <c r="F255" s="995">
        <v>1972</v>
      </c>
      <c r="G255" s="996">
        <v>1</v>
      </c>
      <c r="H255" s="997" t="s">
        <v>3500</v>
      </c>
      <c r="I255" s="400"/>
      <c r="J255" s="400"/>
      <c r="K255" s="400"/>
      <c r="L255" s="400"/>
      <c r="M255" s="400"/>
      <c r="N255" s="400"/>
    </row>
    <row r="256" spans="2:14" s="393" customFormat="1" ht="16.5">
      <c r="B256" s="991" t="s">
        <v>10146</v>
      </c>
      <c r="C256" s="992" t="s">
        <v>3501</v>
      </c>
      <c r="D256" s="993" t="s">
        <v>3512</v>
      </c>
      <c r="E256" s="994" t="s">
        <v>3499</v>
      </c>
      <c r="F256" s="995">
        <v>1972</v>
      </c>
      <c r="G256" s="996">
        <v>1</v>
      </c>
      <c r="H256" s="997" t="s">
        <v>3500</v>
      </c>
      <c r="I256" s="400"/>
      <c r="J256" s="400"/>
      <c r="K256" s="400"/>
      <c r="L256" s="400"/>
      <c r="M256" s="400"/>
      <c r="N256" s="400"/>
    </row>
    <row r="257" spans="2:14" s="393" customFormat="1" ht="16.5">
      <c r="B257" s="991" t="s">
        <v>10147</v>
      </c>
      <c r="C257" s="992" t="s">
        <v>3501</v>
      </c>
      <c r="D257" s="993" t="s">
        <v>3512</v>
      </c>
      <c r="E257" s="994" t="s">
        <v>3499</v>
      </c>
      <c r="F257" s="995">
        <v>1972</v>
      </c>
      <c r="G257" s="996">
        <v>1</v>
      </c>
      <c r="H257" s="997" t="s">
        <v>3500</v>
      </c>
      <c r="I257" s="400"/>
      <c r="J257" s="400"/>
      <c r="K257" s="400"/>
      <c r="L257" s="400"/>
      <c r="M257" s="400"/>
      <c r="N257" s="400"/>
    </row>
    <row r="258" spans="2:14" s="393" customFormat="1" ht="16.5">
      <c r="B258" s="991" t="s">
        <v>10148</v>
      </c>
      <c r="C258" s="992" t="s">
        <v>3501</v>
      </c>
      <c r="D258" s="993" t="s">
        <v>3512</v>
      </c>
      <c r="E258" s="994" t="s">
        <v>3499</v>
      </c>
      <c r="F258" s="995">
        <v>1972</v>
      </c>
      <c r="G258" s="996">
        <v>1</v>
      </c>
      <c r="H258" s="997" t="s">
        <v>3500</v>
      </c>
      <c r="I258" s="400"/>
      <c r="J258" s="400"/>
      <c r="K258" s="400"/>
      <c r="L258" s="400"/>
      <c r="M258" s="400"/>
      <c r="N258" s="400"/>
    </row>
    <row r="259" spans="2:14" s="393" customFormat="1" ht="16.5">
      <c r="B259" s="991" t="s">
        <v>10149</v>
      </c>
      <c r="C259" s="992" t="s">
        <v>3501</v>
      </c>
      <c r="D259" s="993" t="s">
        <v>3512</v>
      </c>
      <c r="E259" s="994" t="s">
        <v>3499</v>
      </c>
      <c r="F259" s="995">
        <v>1972</v>
      </c>
      <c r="G259" s="996">
        <v>1</v>
      </c>
      <c r="H259" s="997" t="s">
        <v>3500</v>
      </c>
      <c r="I259" s="400"/>
      <c r="J259" s="400"/>
      <c r="K259" s="400"/>
      <c r="L259" s="400"/>
      <c r="M259" s="400"/>
      <c r="N259" s="400"/>
    </row>
    <row r="260" spans="2:14" s="393" customFormat="1" ht="16.5">
      <c r="B260" s="991" t="s">
        <v>10150</v>
      </c>
      <c r="C260" s="992" t="s">
        <v>3501</v>
      </c>
      <c r="D260" s="993" t="s">
        <v>3512</v>
      </c>
      <c r="E260" s="994" t="s">
        <v>3499</v>
      </c>
      <c r="F260" s="995">
        <v>1972</v>
      </c>
      <c r="G260" s="996">
        <v>1</v>
      </c>
      <c r="H260" s="997" t="s">
        <v>3500</v>
      </c>
      <c r="I260" s="400"/>
      <c r="J260" s="400"/>
      <c r="K260" s="400"/>
      <c r="L260" s="400"/>
      <c r="M260" s="400"/>
      <c r="N260" s="400"/>
    </row>
    <row r="261" spans="2:14" s="393" customFormat="1" ht="16.5">
      <c r="B261" s="991" t="s">
        <v>10151</v>
      </c>
      <c r="C261" s="992" t="s">
        <v>3501</v>
      </c>
      <c r="D261" s="993" t="s">
        <v>3512</v>
      </c>
      <c r="E261" s="994" t="s">
        <v>3499</v>
      </c>
      <c r="F261" s="995">
        <v>1972</v>
      </c>
      <c r="G261" s="996">
        <v>1</v>
      </c>
      <c r="H261" s="997" t="s">
        <v>3500</v>
      </c>
      <c r="I261" s="400"/>
      <c r="J261" s="400"/>
      <c r="K261" s="400"/>
      <c r="L261" s="400"/>
      <c r="M261" s="400"/>
      <c r="N261" s="400"/>
    </row>
    <row r="262" spans="2:14" s="393" customFormat="1" ht="16.5">
      <c r="B262" s="991" t="s">
        <v>10152</v>
      </c>
      <c r="C262" s="992" t="s">
        <v>3501</v>
      </c>
      <c r="D262" s="993" t="s">
        <v>3512</v>
      </c>
      <c r="E262" s="994" t="s">
        <v>3499</v>
      </c>
      <c r="F262" s="995">
        <v>1972</v>
      </c>
      <c r="G262" s="996">
        <v>1</v>
      </c>
      <c r="H262" s="997" t="s">
        <v>3500</v>
      </c>
      <c r="I262" s="400"/>
      <c r="J262" s="400"/>
      <c r="K262" s="400"/>
      <c r="L262" s="400"/>
      <c r="M262" s="400"/>
      <c r="N262" s="400"/>
    </row>
    <row r="263" spans="2:14" s="393" customFormat="1" ht="16.5">
      <c r="B263" s="991" t="s">
        <v>10153</v>
      </c>
      <c r="C263" s="992" t="s">
        <v>3501</v>
      </c>
      <c r="D263" s="993" t="s">
        <v>3512</v>
      </c>
      <c r="E263" s="994" t="s">
        <v>3499</v>
      </c>
      <c r="F263" s="995">
        <v>1972</v>
      </c>
      <c r="G263" s="996">
        <v>1</v>
      </c>
      <c r="H263" s="997" t="s">
        <v>3500</v>
      </c>
      <c r="I263" s="400"/>
      <c r="J263" s="400"/>
      <c r="K263" s="400"/>
      <c r="L263" s="400"/>
      <c r="M263" s="400"/>
      <c r="N263" s="400"/>
    </row>
    <row r="264" spans="2:14" s="393" customFormat="1" ht="16.5">
      <c r="B264" s="991" t="s">
        <v>10154</v>
      </c>
      <c r="C264" s="992" t="s">
        <v>3501</v>
      </c>
      <c r="D264" s="993" t="s">
        <v>3512</v>
      </c>
      <c r="E264" s="994" t="s">
        <v>3499</v>
      </c>
      <c r="F264" s="995">
        <v>1972</v>
      </c>
      <c r="G264" s="996">
        <v>1</v>
      </c>
      <c r="H264" s="997" t="s">
        <v>3500</v>
      </c>
      <c r="I264" s="400"/>
      <c r="J264" s="400"/>
      <c r="K264" s="400"/>
      <c r="L264" s="400"/>
      <c r="M264" s="400"/>
      <c r="N264" s="400"/>
    </row>
    <row r="265" spans="2:14" s="393" customFormat="1" ht="16.5">
      <c r="B265" s="991" t="s">
        <v>10155</v>
      </c>
      <c r="C265" s="992" t="s">
        <v>3501</v>
      </c>
      <c r="D265" s="993" t="s">
        <v>3512</v>
      </c>
      <c r="E265" s="994" t="s">
        <v>3499</v>
      </c>
      <c r="F265" s="995">
        <v>1972</v>
      </c>
      <c r="G265" s="996">
        <v>1</v>
      </c>
      <c r="H265" s="997" t="s">
        <v>3500</v>
      </c>
      <c r="I265" s="400"/>
      <c r="J265" s="400"/>
      <c r="K265" s="400"/>
      <c r="L265" s="400"/>
      <c r="M265" s="400"/>
      <c r="N265" s="400"/>
    </row>
    <row r="266" spans="2:14" s="393" customFormat="1" ht="16.5">
      <c r="B266" s="991" t="s">
        <v>10156</v>
      </c>
      <c r="C266" s="992" t="s">
        <v>3501</v>
      </c>
      <c r="D266" s="993" t="s">
        <v>3512</v>
      </c>
      <c r="E266" s="994" t="s">
        <v>3499</v>
      </c>
      <c r="F266" s="995">
        <v>1972</v>
      </c>
      <c r="G266" s="996">
        <v>1</v>
      </c>
      <c r="H266" s="997" t="s">
        <v>3500</v>
      </c>
      <c r="I266" s="400"/>
      <c r="J266" s="400"/>
      <c r="K266" s="400"/>
      <c r="L266" s="400"/>
      <c r="M266" s="400"/>
      <c r="N266" s="400"/>
    </row>
    <row r="267" spans="2:14" s="393" customFormat="1" ht="16.5">
      <c r="B267" s="991" t="s">
        <v>10157</v>
      </c>
      <c r="C267" s="992" t="s">
        <v>3501</v>
      </c>
      <c r="D267" s="993" t="s">
        <v>3512</v>
      </c>
      <c r="E267" s="994" t="s">
        <v>3499</v>
      </c>
      <c r="F267" s="995">
        <v>1972</v>
      </c>
      <c r="G267" s="996">
        <v>1</v>
      </c>
      <c r="H267" s="997" t="s">
        <v>3500</v>
      </c>
      <c r="I267" s="400"/>
      <c r="J267" s="400"/>
      <c r="K267" s="400"/>
      <c r="L267" s="400"/>
      <c r="M267" s="400"/>
      <c r="N267" s="400"/>
    </row>
    <row r="268" spans="2:14" s="393" customFormat="1" ht="16.5">
      <c r="B268" s="991" t="s">
        <v>10158</v>
      </c>
      <c r="C268" s="992" t="s">
        <v>3501</v>
      </c>
      <c r="D268" s="993" t="s">
        <v>3512</v>
      </c>
      <c r="E268" s="994" t="s">
        <v>3499</v>
      </c>
      <c r="F268" s="995">
        <v>1972</v>
      </c>
      <c r="G268" s="996">
        <v>1</v>
      </c>
      <c r="H268" s="997" t="s">
        <v>3500</v>
      </c>
      <c r="I268" s="400"/>
      <c r="J268" s="400"/>
      <c r="K268" s="400"/>
      <c r="L268" s="400"/>
      <c r="M268" s="400"/>
      <c r="N268" s="400"/>
    </row>
    <row r="269" spans="2:14" s="393" customFormat="1" ht="16.5">
      <c r="B269" s="991" t="s">
        <v>10159</v>
      </c>
      <c r="C269" s="992" t="s">
        <v>3501</v>
      </c>
      <c r="D269" s="993" t="s">
        <v>3512</v>
      </c>
      <c r="E269" s="994" t="s">
        <v>3499</v>
      </c>
      <c r="F269" s="995">
        <v>1972</v>
      </c>
      <c r="G269" s="996">
        <v>1</v>
      </c>
      <c r="H269" s="997" t="s">
        <v>3500</v>
      </c>
      <c r="I269" s="400"/>
      <c r="J269" s="400"/>
      <c r="K269" s="400"/>
      <c r="L269" s="400"/>
      <c r="M269" s="400"/>
      <c r="N269" s="400"/>
    </row>
    <row r="270" spans="2:14" s="393" customFormat="1" ht="16.5">
      <c r="B270" s="991" t="s">
        <v>10160</v>
      </c>
      <c r="C270" s="992" t="s">
        <v>3501</v>
      </c>
      <c r="D270" s="993" t="s">
        <v>3512</v>
      </c>
      <c r="E270" s="994" t="s">
        <v>3499</v>
      </c>
      <c r="F270" s="995">
        <v>1972</v>
      </c>
      <c r="G270" s="996">
        <v>1</v>
      </c>
      <c r="H270" s="997" t="s">
        <v>3500</v>
      </c>
      <c r="I270" s="400"/>
      <c r="J270" s="400"/>
      <c r="K270" s="400"/>
      <c r="L270" s="400"/>
      <c r="M270" s="400"/>
      <c r="N270" s="400"/>
    </row>
    <row r="271" spans="2:14" s="393" customFormat="1" ht="16.5">
      <c r="B271" s="991" t="s">
        <v>10161</v>
      </c>
      <c r="C271" s="992" t="s">
        <v>3501</v>
      </c>
      <c r="D271" s="993" t="s">
        <v>3512</v>
      </c>
      <c r="E271" s="994" t="s">
        <v>3499</v>
      </c>
      <c r="F271" s="995">
        <v>1972</v>
      </c>
      <c r="G271" s="996">
        <v>1</v>
      </c>
      <c r="H271" s="997" t="s">
        <v>3500</v>
      </c>
      <c r="I271" s="400"/>
      <c r="J271" s="400"/>
      <c r="K271" s="400"/>
      <c r="L271" s="400"/>
      <c r="M271" s="400"/>
      <c r="N271" s="400"/>
    </row>
    <row r="272" spans="2:14" s="393" customFormat="1" ht="16.5">
      <c r="B272" s="991" t="s">
        <v>10162</v>
      </c>
      <c r="C272" s="992" t="s">
        <v>3501</v>
      </c>
      <c r="D272" s="993" t="s">
        <v>3512</v>
      </c>
      <c r="E272" s="994" t="s">
        <v>3499</v>
      </c>
      <c r="F272" s="995">
        <v>1972</v>
      </c>
      <c r="G272" s="996">
        <v>1</v>
      </c>
      <c r="H272" s="997" t="s">
        <v>3500</v>
      </c>
      <c r="I272" s="400"/>
      <c r="J272" s="400"/>
      <c r="K272" s="400"/>
      <c r="L272" s="400"/>
      <c r="M272" s="400"/>
      <c r="N272" s="400"/>
    </row>
    <row r="273" spans="2:14" s="393" customFormat="1" ht="16.5">
      <c r="B273" s="991" t="s">
        <v>10163</v>
      </c>
      <c r="C273" s="992" t="s">
        <v>3501</v>
      </c>
      <c r="D273" s="993" t="s">
        <v>3512</v>
      </c>
      <c r="E273" s="994" t="s">
        <v>3499</v>
      </c>
      <c r="F273" s="995">
        <v>1972</v>
      </c>
      <c r="G273" s="996">
        <v>1</v>
      </c>
      <c r="H273" s="997" t="s">
        <v>3500</v>
      </c>
      <c r="I273" s="400"/>
      <c r="J273" s="400"/>
      <c r="K273" s="400"/>
      <c r="L273" s="400"/>
      <c r="M273" s="400"/>
      <c r="N273" s="400"/>
    </row>
    <row r="274" spans="2:14" s="393" customFormat="1" ht="16.5">
      <c r="B274" s="991" t="s">
        <v>10164</v>
      </c>
      <c r="C274" s="992" t="s">
        <v>3501</v>
      </c>
      <c r="D274" s="993" t="s">
        <v>3512</v>
      </c>
      <c r="E274" s="994" t="s">
        <v>3499</v>
      </c>
      <c r="F274" s="995">
        <v>1972</v>
      </c>
      <c r="G274" s="996">
        <v>1</v>
      </c>
      <c r="H274" s="997" t="s">
        <v>3500</v>
      </c>
      <c r="I274" s="400"/>
      <c r="J274" s="400"/>
      <c r="K274" s="400"/>
      <c r="L274" s="400"/>
      <c r="M274" s="400"/>
      <c r="N274" s="400"/>
    </row>
    <row r="275" spans="2:14" s="393" customFormat="1" ht="16.5">
      <c r="B275" s="991" t="s">
        <v>10165</v>
      </c>
      <c r="C275" s="992" t="s">
        <v>3501</v>
      </c>
      <c r="D275" s="993" t="s">
        <v>3512</v>
      </c>
      <c r="E275" s="994" t="s">
        <v>3499</v>
      </c>
      <c r="F275" s="995">
        <v>1972</v>
      </c>
      <c r="G275" s="996">
        <v>1</v>
      </c>
      <c r="H275" s="997" t="s">
        <v>3500</v>
      </c>
      <c r="I275" s="400"/>
      <c r="J275" s="400"/>
      <c r="K275" s="400"/>
      <c r="L275" s="400"/>
      <c r="M275" s="400"/>
      <c r="N275" s="400"/>
    </row>
    <row r="276" spans="2:14" s="393" customFormat="1" ht="16.5">
      <c r="B276" s="991" t="s">
        <v>10166</v>
      </c>
      <c r="C276" s="992" t="s">
        <v>3501</v>
      </c>
      <c r="D276" s="993" t="s">
        <v>3512</v>
      </c>
      <c r="E276" s="994" t="s">
        <v>3499</v>
      </c>
      <c r="F276" s="995">
        <v>1972</v>
      </c>
      <c r="G276" s="996">
        <v>1</v>
      </c>
      <c r="H276" s="997" t="s">
        <v>3500</v>
      </c>
      <c r="I276" s="400"/>
      <c r="J276" s="400"/>
      <c r="K276" s="400"/>
      <c r="L276" s="400"/>
      <c r="M276" s="400"/>
      <c r="N276" s="400"/>
    </row>
    <row r="277" spans="2:14" s="393" customFormat="1" ht="16.5">
      <c r="B277" s="991" t="s">
        <v>10167</v>
      </c>
      <c r="C277" s="992" t="s">
        <v>3501</v>
      </c>
      <c r="D277" s="993" t="s">
        <v>3512</v>
      </c>
      <c r="E277" s="994" t="s">
        <v>3499</v>
      </c>
      <c r="F277" s="995">
        <v>1972</v>
      </c>
      <c r="G277" s="996">
        <v>1</v>
      </c>
      <c r="H277" s="997" t="s">
        <v>3500</v>
      </c>
      <c r="I277" s="400"/>
      <c r="J277" s="400"/>
      <c r="K277" s="400"/>
      <c r="L277" s="400"/>
      <c r="M277" s="400"/>
      <c r="N277" s="400"/>
    </row>
    <row r="278" spans="2:14" s="393" customFormat="1" ht="16.5">
      <c r="B278" s="991" t="s">
        <v>10168</v>
      </c>
      <c r="C278" s="992" t="s">
        <v>3501</v>
      </c>
      <c r="D278" s="993" t="s">
        <v>3512</v>
      </c>
      <c r="E278" s="994" t="s">
        <v>3499</v>
      </c>
      <c r="F278" s="995">
        <v>1972</v>
      </c>
      <c r="G278" s="996">
        <v>1</v>
      </c>
      <c r="H278" s="997" t="s">
        <v>3500</v>
      </c>
      <c r="I278" s="400"/>
      <c r="J278" s="400"/>
      <c r="K278" s="400"/>
      <c r="L278" s="400"/>
      <c r="M278" s="400"/>
      <c r="N278" s="400"/>
    </row>
    <row r="279" spans="2:14" s="393" customFormat="1" ht="16.5">
      <c r="B279" s="991" t="s">
        <v>10169</v>
      </c>
      <c r="C279" s="992" t="s">
        <v>3501</v>
      </c>
      <c r="D279" s="993" t="s">
        <v>3512</v>
      </c>
      <c r="E279" s="994" t="s">
        <v>3499</v>
      </c>
      <c r="F279" s="995">
        <v>1972</v>
      </c>
      <c r="G279" s="996">
        <v>1</v>
      </c>
      <c r="H279" s="997" t="s">
        <v>3500</v>
      </c>
      <c r="I279" s="400"/>
      <c r="J279" s="400"/>
      <c r="K279" s="400"/>
      <c r="L279" s="400"/>
      <c r="M279" s="400"/>
      <c r="N279" s="400"/>
    </row>
    <row r="280" spans="2:14" s="393" customFormat="1" ht="16.5">
      <c r="B280" s="991" t="s">
        <v>10170</v>
      </c>
      <c r="C280" s="992" t="s">
        <v>3501</v>
      </c>
      <c r="D280" s="993" t="s">
        <v>3512</v>
      </c>
      <c r="E280" s="994" t="s">
        <v>3499</v>
      </c>
      <c r="F280" s="995">
        <v>1972</v>
      </c>
      <c r="G280" s="996">
        <v>1</v>
      </c>
      <c r="H280" s="997" t="s">
        <v>3500</v>
      </c>
      <c r="I280" s="400"/>
      <c r="J280" s="400"/>
      <c r="K280" s="400"/>
      <c r="L280" s="400"/>
      <c r="M280" s="400"/>
      <c r="N280" s="400"/>
    </row>
    <row r="281" spans="2:14" s="393" customFormat="1" ht="16.5">
      <c r="B281" s="991" t="s">
        <v>10171</v>
      </c>
      <c r="C281" s="992" t="s">
        <v>3501</v>
      </c>
      <c r="D281" s="993" t="s">
        <v>3512</v>
      </c>
      <c r="E281" s="994" t="s">
        <v>3499</v>
      </c>
      <c r="F281" s="995">
        <v>1972</v>
      </c>
      <c r="G281" s="996">
        <v>1</v>
      </c>
      <c r="H281" s="997" t="s">
        <v>3500</v>
      </c>
      <c r="I281" s="400"/>
      <c r="J281" s="400"/>
      <c r="K281" s="400"/>
      <c r="L281" s="400"/>
      <c r="M281" s="400"/>
      <c r="N281" s="400"/>
    </row>
    <row r="282" spans="2:14" s="393" customFormat="1" ht="16.5">
      <c r="B282" s="991" t="s">
        <v>10172</v>
      </c>
      <c r="C282" s="992" t="s">
        <v>3501</v>
      </c>
      <c r="D282" s="993" t="s">
        <v>3512</v>
      </c>
      <c r="E282" s="994" t="s">
        <v>3499</v>
      </c>
      <c r="F282" s="995">
        <v>1972</v>
      </c>
      <c r="G282" s="996">
        <v>1</v>
      </c>
      <c r="H282" s="997" t="s">
        <v>3500</v>
      </c>
      <c r="I282" s="400"/>
      <c r="J282" s="400"/>
      <c r="K282" s="400"/>
      <c r="L282" s="400"/>
      <c r="M282" s="400"/>
      <c r="N282" s="400"/>
    </row>
    <row r="283" spans="2:14" s="393" customFormat="1" ht="16.5">
      <c r="B283" s="991" t="s">
        <v>10173</v>
      </c>
      <c r="C283" s="992" t="s">
        <v>3501</v>
      </c>
      <c r="D283" s="993" t="s">
        <v>3512</v>
      </c>
      <c r="E283" s="994" t="s">
        <v>3499</v>
      </c>
      <c r="F283" s="995">
        <v>1972</v>
      </c>
      <c r="G283" s="996">
        <v>1</v>
      </c>
      <c r="H283" s="997" t="s">
        <v>3500</v>
      </c>
      <c r="I283" s="400"/>
      <c r="J283" s="400"/>
      <c r="K283" s="400"/>
      <c r="L283" s="400"/>
      <c r="M283" s="400"/>
      <c r="N283" s="400"/>
    </row>
    <row r="284" spans="2:14" s="393" customFormat="1" ht="16.5">
      <c r="B284" s="991" t="s">
        <v>10174</v>
      </c>
      <c r="C284" s="992" t="s">
        <v>3501</v>
      </c>
      <c r="D284" s="993" t="s">
        <v>3512</v>
      </c>
      <c r="E284" s="994" t="s">
        <v>3499</v>
      </c>
      <c r="F284" s="995">
        <v>1972</v>
      </c>
      <c r="G284" s="996">
        <v>1</v>
      </c>
      <c r="H284" s="997" t="s">
        <v>3500</v>
      </c>
      <c r="I284" s="400"/>
      <c r="J284" s="400"/>
      <c r="K284" s="400"/>
      <c r="L284" s="400"/>
      <c r="M284" s="400"/>
      <c r="N284" s="400"/>
    </row>
    <row r="285" spans="2:14" s="393" customFormat="1" ht="16.5">
      <c r="B285" s="991" t="s">
        <v>10175</v>
      </c>
      <c r="C285" s="992" t="s">
        <v>3501</v>
      </c>
      <c r="D285" s="993" t="s">
        <v>3512</v>
      </c>
      <c r="E285" s="994" t="s">
        <v>3499</v>
      </c>
      <c r="F285" s="995">
        <v>1972</v>
      </c>
      <c r="G285" s="996">
        <v>1</v>
      </c>
      <c r="H285" s="997" t="s">
        <v>3500</v>
      </c>
      <c r="I285" s="400"/>
      <c r="J285" s="400"/>
      <c r="K285" s="400"/>
      <c r="L285" s="400"/>
      <c r="M285" s="400"/>
      <c r="N285" s="400"/>
    </row>
    <row r="286" spans="2:14" s="393" customFormat="1" ht="16.5">
      <c r="B286" s="991" t="s">
        <v>10176</v>
      </c>
      <c r="C286" s="992" t="s">
        <v>3501</v>
      </c>
      <c r="D286" s="993" t="s">
        <v>3512</v>
      </c>
      <c r="E286" s="994" t="s">
        <v>3499</v>
      </c>
      <c r="F286" s="995">
        <v>1972</v>
      </c>
      <c r="G286" s="996">
        <v>1</v>
      </c>
      <c r="H286" s="997" t="s">
        <v>3500</v>
      </c>
      <c r="I286" s="400"/>
      <c r="J286" s="400"/>
      <c r="K286" s="400"/>
      <c r="L286" s="400"/>
      <c r="M286" s="400"/>
      <c r="N286" s="400"/>
    </row>
    <row r="287" spans="2:14" s="393" customFormat="1" ht="16.5">
      <c r="B287" s="991" t="s">
        <v>10177</v>
      </c>
      <c r="C287" s="992" t="s">
        <v>3501</v>
      </c>
      <c r="D287" s="993" t="s">
        <v>3512</v>
      </c>
      <c r="E287" s="994" t="s">
        <v>3499</v>
      </c>
      <c r="F287" s="995">
        <v>1972</v>
      </c>
      <c r="G287" s="996">
        <v>1</v>
      </c>
      <c r="H287" s="997" t="s">
        <v>3500</v>
      </c>
      <c r="I287" s="400"/>
      <c r="J287" s="400"/>
      <c r="K287" s="400"/>
      <c r="L287" s="400"/>
      <c r="M287" s="400"/>
      <c r="N287" s="400"/>
    </row>
    <row r="288" spans="2:14" s="393" customFormat="1" ht="16.5">
      <c r="B288" s="991" t="s">
        <v>10178</v>
      </c>
      <c r="C288" s="992" t="s">
        <v>3501</v>
      </c>
      <c r="D288" s="993" t="s">
        <v>3512</v>
      </c>
      <c r="E288" s="994" t="s">
        <v>3499</v>
      </c>
      <c r="F288" s="995">
        <v>1972</v>
      </c>
      <c r="G288" s="996">
        <v>1</v>
      </c>
      <c r="H288" s="997" t="s">
        <v>3500</v>
      </c>
      <c r="I288" s="400"/>
      <c r="J288" s="400"/>
      <c r="K288" s="400"/>
      <c r="L288" s="400"/>
      <c r="M288" s="400"/>
      <c r="N288" s="400"/>
    </row>
    <row r="289" spans="2:14" s="393" customFormat="1" ht="16.5">
      <c r="B289" s="991" t="s">
        <v>10179</v>
      </c>
      <c r="C289" s="992" t="s">
        <v>3501</v>
      </c>
      <c r="D289" s="993" t="s">
        <v>3512</v>
      </c>
      <c r="E289" s="994" t="s">
        <v>3499</v>
      </c>
      <c r="F289" s="995">
        <v>1972</v>
      </c>
      <c r="G289" s="996">
        <v>1</v>
      </c>
      <c r="H289" s="997" t="s">
        <v>3500</v>
      </c>
      <c r="I289" s="400"/>
      <c r="J289" s="400"/>
      <c r="K289" s="400"/>
      <c r="L289" s="400"/>
      <c r="M289" s="400"/>
      <c r="N289" s="400"/>
    </row>
    <row r="290" spans="2:14" s="393" customFormat="1" ht="16.5">
      <c r="B290" s="991" t="s">
        <v>10180</v>
      </c>
      <c r="C290" s="992" t="s">
        <v>3501</v>
      </c>
      <c r="D290" s="993" t="s">
        <v>3512</v>
      </c>
      <c r="E290" s="994" t="s">
        <v>3499</v>
      </c>
      <c r="F290" s="995">
        <v>1972</v>
      </c>
      <c r="G290" s="996">
        <v>1</v>
      </c>
      <c r="H290" s="997" t="s">
        <v>3500</v>
      </c>
      <c r="I290" s="400"/>
      <c r="J290" s="400"/>
      <c r="K290" s="400"/>
      <c r="L290" s="400"/>
      <c r="M290" s="400"/>
      <c r="N290" s="400"/>
    </row>
    <row r="291" spans="2:14" s="393" customFormat="1" ht="16.5">
      <c r="B291" s="991" t="s">
        <v>10181</v>
      </c>
      <c r="C291" s="992" t="s">
        <v>3501</v>
      </c>
      <c r="D291" s="993" t="s">
        <v>3512</v>
      </c>
      <c r="E291" s="994" t="s">
        <v>3499</v>
      </c>
      <c r="F291" s="995">
        <v>1972</v>
      </c>
      <c r="G291" s="996">
        <v>1</v>
      </c>
      <c r="H291" s="997" t="s">
        <v>3500</v>
      </c>
      <c r="I291" s="400"/>
      <c r="J291" s="400"/>
      <c r="K291" s="400"/>
      <c r="L291" s="400"/>
      <c r="M291" s="400"/>
      <c r="N291" s="400"/>
    </row>
    <row r="292" spans="2:14" s="393" customFormat="1" ht="16.5">
      <c r="B292" s="991" t="s">
        <v>10182</v>
      </c>
      <c r="C292" s="992" t="s">
        <v>3501</v>
      </c>
      <c r="D292" s="993" t="s">
        <v>3512</v>
      </c>
      <c r="E292" s="994" t="s">
        <v>3499</v>
      </c>
      <c r="F292" s="995">
        <v>1972</v>
      </c>
      <c r="G292" s="996">
        <v>1</v>
      </c>
      <c r="H292" s="997" t="s">
        <v>3500</v>
      </c>
      <c r="I292" s="400"/>
      <c r="J292" s="400"/>
      <c r="K292" s="400"/>
      <c r="L292" s="400"/>
      <c r="M292" s="400"/>
      <c r="N292" s="400"/>
    </row>
    <row r="293" spans="2:14" s="393" customFormat="1" ht="16.5">
      <c r="B293" s="991" t="s">
        <v>10183</v>
      </c>
      <c r="C293" s="992" t="s">
        <v>3501</v>
      </c>
      <c r="D293" s="993" t="s">
        <v>3512</v>
      </c>
      <c r="E293" s="994" t="s">
        <v>3499</v>
      </c>
      <c r="F293" s="995">
        <v>1972</v>
      </c>
      <c r="G293" s="996">
        <v>1</v>
      </c>
      <c r="H293" s="997" t="s">
        <v>3500</v>
      </c>
      <c r="I293" s="400"/>
      <c r="J293" s="400"/>
      <c r="K293" s="400"/>
      <c r="L293" s="400"/>
      <c r="M293" s="400"/>
      <c r="N293" s="400"/>
    </row>
    <row r="294" spans="2:14" s="393" customFormat="1" ht="16.5">
      <c r="B294" s="991" t="s">
        <v>10184</v>
      </c>
      <c r="C294" s="992" t="s">
        <v>3501</v>
      </c>
      <c r="D294" s="993" t="s">
        <v>3512</v>
      </c>
      <c r="E294" s="994" t="s">
        <v>3499</v>
      </c>
      <c r="F294" s="995">
        <v>1972</v>
      </c>
      <c r="G294" s="996">
        <v>1</v>
      </c>
      <c r="H294" s="997" t="s">
        <v>3500</v>
      </c>
      <c r="I294" s="400"/>
      <c r="J294" s="400"/>
      <c r="K294" s="400"/>
      <c r="L294" s="400"/>
      <c r="M294" s="400"/>
      <c r="N294" s="400"/>
    </row>
    <row r="295" spans="2:14" s="393" customFormat="1" ht="16.5">
      <c r="B295" s="991" t="s">
        <v>10185</v>
      </c>
      <c r="C295" s="992" t="s">
        <v>3501</v>
      </c>
      <c r="D295" s="993" t="s">
        <v>3512</v>
      </c>
      <c r="E295" s="994" t="s">
        <v>3499</v>
      </c>
      <c r="F295" s="995">
        <v>1972</v>
      </c>
      <c r="G295" s="996">
        <v>1</v>
      </c>
      <c r="H295" s="997" t="s">
        <v>3500</v>
      </c>
      <c r="I295" s="400"/>
      <c r="J295" s="400"/>
      <c r="K295" s="400"/>
      <c r="L295" s="400"/>
      <c r="M295" s="400"/>
      <c r="N295" s="400"/>
    </row>
    <row r="296" spans="2:14" s="393" customFormat="1" ht="16.5">
      <c r="B296" s="991" t="s">
        <v>10186</v>
      </c>
      <c r="C296" s="992" t="s">
        <v>3501</v>
      </c>
      <c r="D296" s="993" t="s">
        <v>3512</v>
      </c>
      <c r="E296" s="994" t="s">
        <v>3499</v>
      </c>
      <c r="F296" s="995">
        <v>1972</v>
      </c>
      <c r="G296" s="996">
        <v>1</v>
      </c>
      <c r="H296" s="997" t="s">
        <v>3500</v>
      </c>
      <c r="I296" s="400"/>
      <c r="J296" s="400"/>
      <c r="K296" s="400"/>
      <c r="L296" s="400"/>
      <c r="M296" s="400"/>
      <c r="N296" s="400"/>
    </row>
    <row r="297" spans="2:14" s="393" customFormat="1" ht="16.5">
      <c r="B297" s="991" t="s">
        <v>10187</v>
      </c>
      <c r="C297" s="992" t="s">
        <v>3501</v>
      </c>
      <c r="D297" s="993" t="s">
        <v>3512</v>
      </c>
      <c r="E297" s="994" t="s">
        <v>3499</v>
      </c>
      <c r="F297" s="995">
        <v>1972</v>
      </c>
      <c r="G297" s="996">
        <v>1</v>
      </c>
      <c r="H297" s="997" t="s">
        <v>3500</v>
      </c>
      <c r="I297" s="400"/>
      <c r="J297" s="400"/>
      <c r="K297" s="400"/>
      <c r="L297" s="400"/>
      <c r="M297" s="400"/>
      <c r="N297" s="400"/>
    </row>
    <row r="298" spans="2:14" s="393" customFormat="1" ht="16.5">
      <c r="B298" s="991" t="s">
        <v>10188</v>
      </c>
      <c r="C298" s="992" t="s">
        <v>3501</v>
      </c>
      <c r="D298" s="993" t="s">
        <v>3512</v>
      </c>
      <c r="E298" s="994" t="s">
        <v>3499</v>
      </c>
      <c r="F298" s="995">
        <v>1972</v>
      </c>
      <c r="G298" s="996">
        <v>1</v>
      </c>
      <c r="H298" s="997" t="s">
        <v>3500</v>
      </c>
      <c r="I298" s="400"/>
      <c r="J298" s="400"/>
      <c r="K298" s="400"/>
      <c r="L298" s="400"/>
      <c r="M298" s="400"/>
      <c r="N298" s="400"/>
    </row>
    <row r="299" spans="2:14" s="393" customFormat="1" ht="16.5">
      <c r="B299" s="991" t="s">
        <v>10189</v>
      </c>
      <c r="C299" s="992" t="s">
        <v>3501</v>
      </c>
      <c r="D299" s="993" t="s">
        <v>3512</v>
      </c>
      <c r="E299" s="994" t="s">
        <v>3499</v>
      </c>
      <c r="F299" s="995">
        <v>1972</v>
      </c>
      <c r="G299" s="996">
        <v>1</v>
      </c>
      <c r="H299" s="997" t="s">
        <v>3500</v>
      </c>
      <c r="I299" s="400"/>
      <c r="J299" s="400"/>
      <c r="K299" s="400"/>
      <c r="L299" s="400"/>
      <c r="M299" s="400"/>
      <c r="N299" s="400"/>
    </row>
    <row r="300" spans="2:14" s="393" customFormat="1" ht="16.5">
      <c r="B300" s="991" t="s">
        <v>10190</v>
      </c>
      <c r="C300" s="992" t="s">
        <v>3501</v>
      </c>
      <c r="D300" s="993" t="s">
        <v>3512</v>
      </c>
      <c r="E300" s="994" t="s">
        <v>3499</v>
      </c>
      <c r="F300" s="995">
        <v>1972</v>
      </c>
      <c r="G300" s="996">
        <v>1</v>
      </c>
      <c r="H300" s="997" t="s">
        <v>3500</v>
      </c>
      <c r="I300" s="400"/>
      <c r="J300" s="400"/>
      <c r="K300" s="400"/>
      <c r="L300" s="400"/>
      <c r="M300" s="400"/>
      <c r="N300" s="400"/>
    </row>
    <row r="301" spans="2:14" s="393" customFormat="1" ht="16.5">
      <c r="B301" s="991" t="s">
        <v>10191</v>
      </c>
      <c r="C301" s="992" t="s">
        <v>3501</v>
      </c>
      <c r="D301" s="993" t="s">
        <v>3512</v>
      </c>
      <c r="E301" s="994" t="s">
        <v>3499</v>
      </c>
      <c r="F301" s="995">
        <v>1972</v>
      </c>
      <c r="G301" s="996">
        <v>1</v>
      </c>
      <c r="H301" s="997" t="s">
        <v>3500</v>
      </c>
      <c r="I301" s="400"/>
      <c r="J301" s="400"/>
      <c r="K301" s="400"/>
      <c r="L301" s="400"/>
      <c r="M301" s="400"/>
      <c r="N301" s="400"/>
    </row>
    <row r="302" spans="2:14" s="393" customFormat="1" ht="16.5">
      <c r="B302" s="991" t="s">
        <v>10192</v>
      </c>
      <c r="C302" s="992" t="s">
        <v>3501</v>
      </c>
      <c r="D302" s="993" t="s">
        <v>3512</v>
      </c>
      <c r="E302" s="994" t="s">
        <v>3499</v>
      </c>
      <c r="F302" s="995">
        <v>1972</v>
      </c>
      <c r="G302" s="996">
        <v>1</v>
      </c>
      <c r="H302" s="997" t="s">
        <v>3500</v>
      </c>
      <c r="I302" s="400"/>
      <c r="J302" s="400"/>
      <c r="K302" s="400"/>
      <c r="L302" s="400"/>
      <c r="M302" s="400"/>
      <c r="N302" s="400"/>
    </row>
    <row r="303" spans="2:14" s="393" customFormat="1" ht="16.5">
      <c r="B303" s="991" t="s">
        <v>10193</v>
      </c>
      <c r="C303" s="992" t="s">
        <v>3501</v>
      </c>
      <c r="D303" s="993" t="s">
        <v>3512</v>
      </c>
      <c r="E303" s="994" t="s">
        <v>3499</v>
      </c>
      <c r="F303" s="995">
        <v>1972</v>
      </c>
      <c r="G303" s="996">
        <v>1</v>
      </c>
      <c r="H303" s="997" t="s">
        <v>3500</v>
      </c>
      <c r="I303" s="400"/>
      <c r="J303" s="400"/>
      <c r="K303" s="400"/>
      <c r="L303" s="400"/>
      <c r="M303" s="400"/>
      <c r="N303" s="400"/>
    </row>
    <row r="304" spans="2:14" s="393" customFormat="1" ht="16.5">
      <c r="B304" s="991" t="s">
        <v>10194</v>
      </c>
      <c r="C304" s="992" t="s">
        <v>3501</v>
      </c>
      <c r="D304" s="993" t="s">
        <v>3512</v>
      </c>
      <c r="E304" s="994" t="s">
        <v>3499</v>
      </c>
      <c r="F304" s="995">
        <v>1972</v>
      </c>
      <c r="G304" s="996">
        <v>1</v>
      </c>
      <c r="H304" s="997" t="s">
        <v>3500</v>
      </c>
      <c r="I304" s="400"/>
      <c r="J304" s="400"/>
      <c r="K304" s="400"/>
      <c r="L304" s="400"/>
      <c r="M304" s="400"/>
      <c r="N304" s="400"/>
    </row>
    <row r="305" spans="2:14" s="393" customFormat="1" ht="16.5">
      <c r="B305" s="991" t="s">
        <v>10195</v>
      </c>
      <c r="C305" s="992" t="s">
        <v>3501</v>
      </c>
      <c r="D305" s="993" t="s">
        <v>3512</v>
      </c>
      <c r="E305" s="994" t="s">
        <v>3499</v>
      </c>
      <c r="F305" s="995">
        <v>1972</v>
      </c>
      <c r="G305" s="996">
        <v>1</v>
      </c>
      <c r="H305" s="997" t="s">
        <v>3500</v>
      </c>
      <c r="I305" s="400"/>
      <c r="J305" s="400"/>
      <c r="K305" s="400"/>
      <c r="L305" s="400"/>
      <c r="M305" s="400"/>
      <c r="N305" s="400"/>
    </row>
    <row r="306" spans="2:14" s="393" customFormat="1" ht="16.5">
      <c r="B306" s="991" t="s">
        <v>10196</v>
      </c>
      <c r="C306" s="992" t="s">
        <v>3501</v>
      </c>
      <c r="D306" s="993" t="s">
        <v>3512</v>
      </c>
      <c r="E306" s="994" t="s">
        <v>3499</v>
      </c>
      <c r="F306" s="995">
        <v>1972</v>
      </c>
      <c r="G306" s="996">
        <v>1</v>
      </c>
      <c r="H306" s="997" t="s">
        <v>3500</v>
      </c>
      <c r="I306" s="400"/>
      <c r="J306" s="400"/>
      <c r="K306" s="400"/>
      <c r="L306" s="400"/>
      <c r="M306" s="400"/>
      <c r="N306" s="400"/>
    </row>
    <row r="307" spans="2:14" s="393" customFormat="1" ht="16.5">
      <c r="B307" s="991" t="s">
        <v>10197</v>
      </c>
      <c r="C307" s="992" t="s">
        <v>3501</v>
      </c>
      <c r="D307" s="993" t="s">
        <v>3512</v>
      </c>
      <c r="E307" s="994" t="s">
        <v>3499</v>
      </c>
      <c r="F307" s="995">
        <v>1972</v>
      </c>
      <c r="G307" s="996">
        <v>1</v>
      </c>
      <c r="H307" s="997" t="s">
        <v>3500</v>
      </c>
      <c r="I307" s="400"/>
      <c r="J307" s="400"/>
      <c r="K307" s="400"/>
      <c r="L307" s="400"/>
      <c r="M307" s="400"/>
      <c r="N307" s="400"/>
    </row>
    <row r="308" spans="2:14" s="393" customFormat="1" ht="16.5">
      <c r="B308" s="991" t="s">
        <v>10198</v>
      </c>
      <c r="C308" s="992" t="s">
        <v>3501</v>
      </c>
      <c r="D308" s="993" t="s">
        <v>3512</v>
      </c>
      <c r="E308" s="994" t="s">
        <v>3499</v>
      </c>
      <c r="F308" s="995">
        <v>1972</v>
      </c>
      <c r="G308" s="996">
        <v>1</v>
      </c>
      <c r="H308" s="997" t="s">
        <v>3500</v>
      </c>
      <c r="I308" s="400"/>
      <c r="J308" s="400"/>
      <c r="K308" s="400"/>
      <c r="L308" s="400"/>
      <c r="M308" s="400"/>
      <c r="N308" s="400"/>
    </row>
    <row r="309" spans="2:14" s="393" customFormat="1" ht="16.5">
      <c r="B309" s="991" t="s">
        <v>10199</v>
      </c>
      <c r="C309" s="992" t="s">
        <v>3501</v>
      </c>
      <c r="D309" s="993" t="s">
        <v>3512</v>
      </c>
      <c r="E309" s="994" t="s">
        <v>3499</v>
      </c>
      <c r="F309" s="995">
        <v>1972</v>
      </c>
      <c r="G309" s="996">
        <v>1</v>
      </c>
      <c r="H309" s="997" t="s">
        <v>3500</v>
      </c>
      <c r="I309" s="400"/>
      <c r="J309" s="400"/>
      <c r="K309" s="400"/>
      <c r="L309" s="400"/>
      <c r="M309" s="400"/>
      <c r="N309" s="400"/>
    </row>
    <row r="310" spans="2:14" s="393" customFormat="1" ht="16.5">
      <c r="B310" s="991" t="s">
        <v>10200</v>
      </c>
      <c r="C310" s="992" t="s">
        <v>3501</v>
      </c>
      <c r="D310" s="993" t="s">
        <v>3512</v>
      </c>
      <c r="E310" s="994" t="s">
        <v>3499</v>
      </c>
      <c r="F310" s="995">
        <v>1972</v>
      </c>
      <c r="G310" s="996">
        <v>1</v>
      </c>
      <c r="H310" s="997" t="s">
        <v>3500</v>
      </c>
      <c r="I310" s="400"/>
      <c r="J310" s="400"/>
      <c r="K310" s="400"/>
      <c r="L310" s="400"/>
      <c r="M310" s="400"/>
      <c r="N310" s="400"/>
    </row>
    <row r="311" spans="2:14" s="393" customFormat="1" ht="16.5">
      <c r="B311" s="991" t="s">
        <v>10201</v>
      </c>
      <c r="C311" s="992" t="s">
        <v>3501</v>
      </c>
      <c r="D311" s="993" t="s">
        <v>3512</v>
      </c>
      <c r="E311" s="994" t="s">
        <v>3499</v>
      </c>
      <c r="F311" s="995">
        <v>1972</v>
      </c>
      <c r="G311" s="996">
        <v>1</v>
      </c>
      <c r="H311" s="997" t="s">
        <v>3500</v>
      </c>
      <c r="I311" s="400"/>
      <c r="J311" s="400"/>
      <c r="K311" s="400"/>
      <c r="L311" s="400"/>
      <c r="M311" s="400"/>
      <c r="N311" s="400"/>
    </row>
    <row r="312" spans="2:14" s="393" customFormat="1" ht="16.5">
      <c r="B312" s="991" t="s">
        <v>10202</v>
      </c>
      <c r="C312" s="992" t="s">
        <v>3501</v>
      </c>
      <c r="D312" s="993" t="s">
        <v>3512</v>
      </c>
      <c r="E312" s="994" t="s">
        <v>3499</v>
      </c>
      <c r="F312" s="995">
        <v>1972</v>
      </c>
      <c r="G312" s="996">
        <v>1</v>
      </c>
      <c r="H312" s="997" t="s">
        <v>3500</v>
      </c>
      <c r="I312" s="400"/>
      <c r="J312" s="400"/>
      <c r="K312" s="400"/>
      <c r="L312" s="400"/>
      <c r="M312" s="400"/>
      <c r="N312" s="400"/>
    </row>
    <row r="313" spans="2:14" s="393" customFormat="1" ht="16.5">
      <c r="B313" s="991" t="s">
        <v>10203</v>
      </c>
      <c r="C313" s="992" t="s">
        <v>3501</v>
      </c>
      <c r="D313" s="993" t="s">
        <v>3512</v>
      </c>
      <c r="E313" s="994" t="s">
        <v>3499</v>
      </c>
      <c r="F313" s="995">
        <v>1972</v>
      </c>
      <c r="G313" s="996">
        <v>1</v>
      </c>
      <c r="H313" s="997" t="s">
        <v>3500</v>
      </c>
      <c r="I313" s="400"/>
      <c r="J313" s="400"/>
      <c r="K313" s="400"/>
      <c r="L313" s="400"/>
      <c r="M313" s="400"/>
      <c r="N313" s="400"/>
    </row>
    <row r="314" spans="2:14" s="393" customFormat="1" ht="16.5">
      <c r="B314" s="991" t="s">
        <v>10204</v>
      </c>
      <c r="C314" s="992" t="s">
        <v>3501</v>
      </c>
      <c r="D314" s="993" t="s">
        <v>3512</v>
      </c>
      <c r="E314" s="994" t="s">
        <v>3499</v>
      </c>
      <c r="F314" s="995">
        <v>1972</v>
      </c>
      <c r="G314" s="996">
        <v>1</v>
      </c>
      <c r="H314" s="997" t="s">
        <v>3500</v>
      </c>
      <c r="I314" s="400"/>
      <c r="J314" s="400"/>
      <c r="K314" s="400"/>
      <c r="L314" s="400"/>
      <c r="M314" s="400"/>
      <c r="N314" s="400"/>
    </row>
    <row r="315" spans="2:14" s="393" customFormat="1" ht="16.5">
      <c r="B315" s="991" t="s">
        <v>10205</v>
      </c>
      <c r="C315" s="992" t="s">
        <v>3501</v>
      </c>
      <c r="D315" s="993" t="s">
        <v>3512</v>
      </c>
      <c r="E315" s="994" t="s">
        <v>3499</v>
      </c>
      <c r="F315" s="995">
        <v>1972</v>
      </c>
      <c r="G315" s="996">
        <v>1</v>
      </c>
      <c r="H315" s="997" t="s">
        <v>3500</v>
      </c>
      <c r="I315" s="400"/>
      <c r="J315" s="400"/>
      <c r="K315" s="400"/>
      <c r="L315" s="400"/>
      <c r="M315" s="400"/>
      <c r="N315" s="400"/>
    </row>
    <row r="316" spans="2:14" s="393" customFormat="1" ht="16.5">
      <c r="B316" s="991" t="s">
        <v>10206</v>
      </c>
      <c r="C316" s="992" t="s">
        <v>3501</v>
      </c>
      <c r="D316" s="993" t="s">
        <v>3512</v>
      </c>
      <c r="E316" s="994" t="s">
        <v>3499</v>
      </c>
      <c r="F316" s="995">
        <v>1972</v>
      </c>
      <c r="G316" s="996">
        <v>1</v>
      </c>
      <c r="H316" s="997" t="s">
        <v>3500</v>
      </c>
      <c r="I316" s="400"/>
      <c r="J316" s="400"/>
      <c r="K316" s="400"/>
      <c r="L316" s="400"/>
      <c r="M316" s="400"/>
      <c r="N316" s="400"/>
    </row>
    <row r="317" spans="2:14" s="393" customFormat="1" ht="16.5">
      <c r="B317" s="991" t="s">
        <v>10207</v>
      </c>
      <c r="C317" s="992" t="s">
        <v>3501</v>
      </c>
      <c r="D317" s="993" t="s">
        <v>3512</v>
      </c>
      <c r="E317" s="994" t="s">
        <v>3499</v>
      </c>
      <c r="F317" s="995">
        <v>1972</v>
      </c>
      <c r="G317" s="996">
        <v>1</v>
      </c>
      <c r="H317" s="997" t="s">
        <v>3500</v>
      </c>
      <c r="I317" s="400"/>
      <c r="J317" s="400"/>
      <c r="K317" s="400"/>
      <c r="L317" s="400"/>
      <c r="M317" s="400"/>
      <c r="N317" s="400"/>
    </row>
    <row r="318" spans="2:14" s="393" customFormat="1" ht="16.5">
      <c r="B318" s="991" t="s">
        <v>10208</v>
      </c>
      <c r="C318" s="992" t="s">
        <v>3501</v>
      </c>
      <c r="D318" s="993" t="s">
        <v>3512</v>
      </c>
      <c r="E318" s="994" t="s">
        <v>3499</v>
      </c>
      <c r="F318" s="995">
        <v>1972</v>
      </c>
      <c r="G318" s="996">
        <v>1</v>
      </c>
      <c r="H318" s="997" t="s">
        <v>3500</v>
      </c>
      <c r="I318" s="400"/>
      <c r="J318" s="400"/>
      <c r="K318" s="400"/>
      <c r="L318" s="400"/>
      <c r="M318" s="400"/>
      <c r="N318" s="400"/>
    </row>
    <row r="319" spans="2:14" s="393" customFormat="1" ht="16.5">
      <c r="B319" s="991" t="s">
        <v>10209</v>
      </c>
      <c r="C319" s="992" t="s">
        <v>3501</v>
      </c>
      <c r="D319" s="993" t="s">
        <v>3512</v>
      </c>
      <c r="E319" s="994" t="s">
        <v>3499</v>
      </c>
      <c r="F319" s="995">
        <v>1972</v>
      </c>
      <c r="G319" s="996">
        <v>1</v>
      </c>
      <c r="H319" s="997" t="s">
        <v>3500</v>
      </c>
      <c r="I319" s="400"/>
      <c r="J319" s="400"/>
      <c r="K319" s="400"/>
      <c r="L319" s="400"/>
      <c r="M319" s="400"/>
      <c r="N319" s="400"/>
    </row>
    <row r="320" spans="2:14" s="393" customFormat="1" ht="16.5">
      <c r="B320" s="991" t="s">
        <v>10210</v>
      </c>
      <c r="C320" s="992" t="s">
        <v>3501</v>
      </c>
      <c r="D320" s="993" t="s">
        <v>3512</v>
      </c>
      <c r="E320" s="994" t="s">
        <v>3499</v>
      </c>
      <c r="F320" s="995">
        <v>1972</v>
      </c>
      <c r="G320" s="996">
        <v>1</v>
      </c>
      <c r="H320" s="997" t="s">
        <v>3500</v>
      </c>
      <c r="I320" s="400"/>
      <c r="J320" s="400"/>
      <c r="K320" s="400"/>
      <c r="L320" s="400"/>
      <c r="M320" s="400"/>
      <c r="N320" s="400"/>
    </row>
    <row r="321" spans="2:14" s="393" customFormat="1" ht="16.5">
      <c r="B321" s="991" t="s">
        <v>10211</v>
      </c>
      <c r="C321" s="992" t="s">
        <v>3501</v>
      </c>
      <c r="D321" s="993" t="s">
        <v>3512</v>
      </c>
      <c r="E321" s="994" t="s">
        <v>3499</v>
      </c>
      <c r="F321" s="995">
        <v>1972</v>
      </c>
      <c r="G321" s="996">
        <v>1</v>
      </c>
      <c r="H321" s="997" t="s">
        <v>3500</v>
      </c>
      <c r="I321" s="400"/>
      <c r="J321" s="400"/>
      <c r="K321" s="400"/>
      <c r="L321" s="400"/>
      <c r="M321" s="400"/>
      <c r="N321" s="400"/>
    </row>
    <row r="322" spans="2:14" s="393" customFormat="1" ht="16.5">
      <c r="B322" s="991" t="s">
        <v>10212</v>
      </c>
      <c r="C322" s="992" t="s">
        <v>3501</v>
      </c>
      <c r="D322" s="993" t="s">
        <v>3512</v>
      </c>
      <c r="E322" s="994" t="s">
        <v>3499</v>
      </c>
      <c r="F322" s="995">
        <v>1972</v>
      </c>
      <c r="G322" s="996">
        <v>1</v>
      </c>
      <c r="H322" s="997" t="s">
        <v>3500</v>
      </c>
      <c r="I322" s="400"/>
      <c r="J322" s="400"/>
      <c r="K322" s="400"/>
      <c r="L322" s="400"/>
      <c r="M322" s="400"/>
      <c r="N322" s="400"/>
    </row>
    <row r="323" spans="2:14" s="393" customFormat="1" ht="16.5">
      <c r="B323" s="991" t="s">
        <v>10213</v>
      </c>
      <c r="C323" s="992" t="s">
        <v>3501</v>
      </c>
      <c r="D323" s="993" t="s">
        <v>3512</v>
      </c>
      <c r="E323" s="994" t="s">
        <v>3499</v>
      </c>
      <c r="F323" s="995">
        <v>1972</v>
      </c>
      <c r="G323" s="996">
        <v>1</v>
      </c>
      <c r="H323" s="997" t="s">
        <v>3500</v>
      </c>
      <c r="I323" s="400"/>
      <c r="J323" s="400"/>
      <c r="K323" s="400"/>
      <c r="L323" s="400"/>
      <c r="M323" s="400"/>
      <c r="N323" s="400"/>
    </row>
    <row r="324" spans="2:14" s="393" customFormat="1" ht="16.5">
      <c r="B324" s="991" t="s">
        <v>10214</v>
      </c>
      <c r="C324" s="992" t="s">
        <v>3501</v>
      </c>
      <c r="D324" s="993" t="s">
        <v>3512</v>
      </c>
      <c r="E324" s="994" t="s">
        <v>3499</v>
      </c>
      <c r="F324" s="995">
        <v>1972</v>
      </c>
      <c r="G324" s="996">
        <v>1</v>
      </c>
      <c r="H324" s="997" t="s">
        <v>3500</v>
      </c>
      <c r="I324" s="400"/>
      <c r="J324" s="400"/>
      <c r="K324" s="400"/>
      <c r="L324" s="400"/>
      <c r="M324" s="400"/>
      <c r="N324" s="400"/>
    </row>
    <row r="325" spans="2:14" s="393" customFormat="1" ht="16.5">
      <c r="B325" s="991" t="s">
        <v>10215</v>
      </c>
      <c r="C325" s="992" t="s">
        <v>3501</v>
      </c>
      <c r="D325" s="993" t="s">
        <v>3512</v>
      </c>
      <c r="E325" s="994" t="s">
        <v>3499</v>
      </c>
      <c r="F325" s="995">
        <v>1972</v>
      </c>
      <c r="G325" s="996">
        <v>1</v>
      </c>
      <c r="H325" s="997" t="s">
        <v>3500</v>
      </c>
      <c r="I325" s="400"/>
      <c r="J325" s="400"/>
      <c r="K325" s="400"/>
      <c r="L325" s="400"/>
      <c r="M325" s="400"/>
      <c r="N325" s="400"/>
    </row>
    <row r="326" spans="2:14" s="393" customFormat="1" ht="16.5">
      <c r="B326" s="991" t="s">
        <v>10216</v>
      </c>
      <c r="C326" s="992" t="s">
        <v>3501</v>
      </c>
      <c r="D326" s="993" t="s">
        <v>3512</v>
      </c>
      <c r="E326" s="994" t="s">
        <v>3499</v>
      </c>
      <c r="F326" s="995">
        <v>1972</v>
      </c>
      <c r="G326" s="996">
        <v>1</v>
      </c>
      <c r="H326" s="997" t="s">
        <v>3500</v>
      </c>
      <c r="I326" s="400"/>
      <c r="J326" s="400"/>
      <c r="K326" s="400"/>
      <c r="L326" s="400"/>
      <c r="M326" s="400"/>
      <c r="N326" s="400"/>
    </row>
    <row r="327" spans="2:14" s="393" customFormat="1" ht="16.5">
      <c r="B327" s="991" t="s">
        <v>10217</v>
      </c>
      <c r="C327" s="992" t="s">
        <v>3501</v>
      </c>
      <c r="D327" s="993" t="s">
        <v>3512</v>
      </c>
      <c r="E327" s="994" t="s">
        <v>3499</v>
      </c>
      <c r="F327" s="995">
        <v>1972</v>
      </c>
      <c r="G327" s="996">
        <v>1</v>
      </c>
      <c r="H327" s="997" t="s">
        <v>3500</v>
      </c>
      <c r="I327" s="400"/>
      <c r="J327" s="400"/>
      <c r="K327" s="400"/>
      <c r="L327" s="400"/>
      <c r="M327" s="400"/>
      <c r="N327" s="400"/>
    </row>
    <row r="328" spans="2:14" s="393" customFormat="1" ht="16.5">
      <c r="B328" s="991" t="s">
        <v>10218</v>
      </c>
      <c r="C328" s="992" t="s">
        <v>3501</v>
      </c>
      <c r="D328" s="993" t="s">
        <v>3512</v>
      </c>
      <c r="E328" s="994" t="s">
        <v>3499</v>
      </c>
      <c r="F328" s="995">
        <v>1972</v>
      </c>
      <c r="G328" s="996">
        <v>1</v>
      </c>
      <c r="H328" s="997" t="s">
        <v>3500</v>
      </c>
      <c r="I328" s="400"/>
      <c r="J328" s="400"/>
      <c r="K328" s="400"/>
      <c r="L328" s="400"/>
      <c r="M328" s="400"/>
      <c r="N328" s="400"/>
    </row>
    <row r="329" spans="2:14" s="393" customFormat="1" ht="16.5">
      <c r="B329" s="991" t="s">
        <v>10219</v>
      </c>
      <c r="C329" s="992" t="s">
        <v>3501</v>
      </c>
      <c r="D329" s="993" t="s">
        <v>3512</v>
      </c>
      <c r="E329" s="994" t="s">
        <v>3499</v>
      </c>
      <c r="F329" s="995">
        <v>1972</v>
      </c>
      <c r="G329" s="996">
        <v>1</v>
      </c>
      <c r="H329" s="997" t="s">
        <v>3500</v>
      </c>
      <c r="I329" s="400"/>
      <c r="J329" s="400"/>
      <c r="K329" s="400"/>
      <c r="L329" s="400"/>
      <c r="M329" s="400"/>
      <c r="N329" s="400"/>
    </row>
    <row r="330" spans="2:14" s="393" customFormat="1" ht="16.5">
      <c r="B330" s="991" t="s">
        <v>10220</v>
      </c>
      <c r="C330" s="992" t="s">
        <v>3501</v>
      </c>
      <c r="D330" s="993" t="s">
        <v>3512</v>
      </c>
      <c r="E330" s="994" t="s">
        <v>3499</v>
      </c>
      <c r="F330" s="995">
        <v>1972</v>
      </c>
      <c r="G330" s="996">
        <v>1</v>
      </c>
      <c r="H330" s="997" t="s">
        <v>3500</v>
      </c>
      <c r="I330" s="400"/>
      <c r="J330" s="400"/>
      <c r="K330" s="400"/>
      <c r="L330" s="400"/>
      <c r="M330" s="400"/>
      <c r="N330" s="400"/>
    </row>
    <row r="331" spans="2:14" s="393" customFormat="1" ht="16.5">
      <c r="B331" s="991" t="s">
        <v>10221</v>
      </c>
      <c r="C331" s="992" t="s">
        <v>3501</v>
      </c>
      <c r="D331" s="993" t="s">
        <v>3512</v>
      </c>
      <c r="E331" s="994" t="s">
        <v>3499</v>
      </c>
      <c r="F331" s="995">
        <v>1972</v>
      </c>
      <c r="G331" s="996">
        <v>1</v>
      </c>
      <c r="H331" s="997" t="s">
        <v>3500</v>
      </c>
      <c r="I331" s="400"/>
      <c r="J331" s="400"/>
      <c r="K331" s="400"/>
      <c r="L331" s="400"/>
      <c r="M331" s="400"/>
      <c r="N331" s="400"/>
    </row>
    <row r="332" spans="2:14" s="393" customFormat="1" ht="16.5">
      <c r="B332" s="991" t="s">
        <v>10222</v>
      </c>
      <c r="C332" s="992" t="s">
        <v>3501</v>
      </c>
      <c r="D332" s="993" t="s">
        <v>3512</v>
      </c>
      <c r="E332" s="994" t="s">
        <v>3499</v>
      </c>
      <c r="F332" s="995">
        <v>1972</v>
      </c>
      <c r="G332" s="996">
        <v>1</v>
      </c>
      <c r="H332" s="997" t="s">
        <v>3500</v>
      </c>
      <c r="I332" s="400"/>
      <c r="J332" s="400"/>
      <c r="K332" s="400"/>
      <c r="L332" s="400"/>
      <c r="M332" s="400"/>
      <c r="N332" s="400"/>
    </row>
    <row r="333" spans="2:14" s="393" customFormat="1" ht="16.5">
      <c r="B333" s="991" t="s">
        <v>10223</v>
      </c>
      <c r="C333" s="992" t="s">
        <v>3501</v>
      </c>
      <c r="D333" s="993" t="s">
        <v>3512</v>
      </c>
      <c r="E333" s="994" t="s">
        <v>3499</v>
      </c>
      <c r="F333" s="995">
        <v>1972</v>
      </c>
      <c r="G333" s="996">
        <v>1</v>
      </c>
      <c r="H333" s="997" t="s">
        <v>3500</v>
      </c>
      <c r="I333" s="400"/>
      <c r="J333" s="400"/>
      <c r="K333" s="400"/>
      <c r="L333" s="400"/>
      <c r="M333" s="400"/>
      <c r="N333" s="400"/>
    </row>
    <row r="334" spans="2:14" s="393" customFormat="1" ht="16.5">
      <c r="B334" s="991" t="s">
        <v>10224</v>
      </c>
      <c r="C334" s="992" t="s">
        <v>3501</v>
      </c>
      <c r="D334" s="993" t="s">
        <v>3512</v>
      </c>
      <c r="E334" s="994" t="s">
        <v>3499</v>
      </c>
      <c r="F334" s="995">
        <v>1972</v>
      </c>
      <c r="G334" s="996">
        <v>1</v>
      </c>
      <c r="H334" s="997" t="s">
        <v>3500</v>
      </c>
      <c r="I334" s="400"/>
      <c r="J334" s="400"/>
      <c r="K334" s="400"/>
      <c r="L334" s="400"/>
      <c r="M334" s="400"/>
      <c r="N334" s="400"/>
    </row>
    <row r="335" spans="2:14" s="393" customFormat="1" ht="16.5">
      <c r="B335" s="991" t="s">
        <v>10225</v>
      </c>
      <c r="C335" s="992" t="s">
        <v>3501</v>
      </c>
      <c r="D335" s="993" t="s">
        <v>3512</v>
      </c>
      <c r="E335" s="994" t="s">
        <v>3499</v>
      </c>
      <c r="F335" s="995">
        <v>1972</v>
      </c>
      <c r="G335" s="996">
        <v>1</v>
      </c>
      <c r="H335" s="997" t="s">
        <v>3500</v>
      </c>
      <c r="I335" s="400"/>
      <c r="J335" s="400"/>
      <c r="K335" s="400"/>
      <c r="L335" s="400"/>
      <c r="M335" s="400"/>
      <c r="N335" s="400"/>
    </row>
    <row r="336" spans="2:14" s="393" customFormat="1" ht="16.5">
      <c r="B336" s="991" t="s">
        <v>10226</v>
      </c>
      <c r="C336" s="992" t="s">
        <v>3501</v>
      </c>
      <c r="D336" s="993" t="s">
        <v>3512</v>
      </c>
      <c r="E336" s="994" t="s">
        <v>3499</v>
      </c>
      <c r="F336" s="995">
        <v>1972</v>
      </c>
      <c r="G336" s="996">
        <v>1</v>
      </c>
      <c r="H336" s="997" t="s">
        <v>3500</v>
      </c>
      <c r="I336" s="400"/>
      <c r="J336" s="400"/>
      <c r="K336" s="400"/>
      <c r="L336" s="400"/>
      <c r="M336" s="400"/>
      <c r="N336" s="400"/>
    </row>
    <row r="337" spans="2:14" s="393" customFormat="1" ht="16.5">
      <c r="B337" s="991" t="s">
        <v>10227</v>
      </c>
      <c r="C337" s="992" t="s">
        <v>3501</v>
      </c>
      <c r="D337" s="993" t="s">
        <v>3512</v>
      </c>
      <c r="E337" s="994" t="s">
        <v>3499</v>
      </c>
      <c r="F337" s="995">
        <v>1972</v>
      </c>
      <c r="G337" s="996">
        <v>1</v>
      </c>
      <c r="H337" s="997" t="s">
        <v>3500</v>
      </c>
      <c r="I337" s="400"/>
      <c r="J337" s="400"/>
      <c r="K337" s="400"/>
      <c r="L337" s="400"/>
      <c r="M337" s="400"/>
      <c r="N337" s="400"/>
    </row>
    <row r="338" spans="2:14" s="393" customFormat="1" ht="16.5">
      <c r="B338" s="991" t="s">
        <v>10228</v>
      </c>
      <c r="C338" s="992" t="s">
        <v>3501</v>
      </c>
      <c r="D338" s="993" t="s">
        <v>3512</v>
      </c>
      <c r="E338" s="994" t="s">
        <v>3499</v>
      </c>
      <c r="F338" s="995">
        <v>1972</v>
      </c>
      <c r="G338" s="996">
        <v>1</v>
      </c>
      <c r="H338" s="997" t="s">
        <v>3500</v>
      </c>
      <c r="I338" s="400"/>
      <c r="J338" s="400"/>
      <c r="K338" s="400"/>
      <c r="L338" s="400"/>
      <c r="M338" s="400"/>
      <c r="N338" s="400"/>
    </row>
    <row r="339" spans="2:14" s="393" customFormat="1" ht="16.5">
      <c r="B339" s="991" t="s">
        <v>10229</v>
      </c>
      <c r="C339" s="992" t="s">
        <v>3501</v>
      </c>
      <c r="D339" s="993" t="s">
        <v>3512</v>
      </c>
      <c r="E339" s="994" t="s">
        <v>3499</v>
      </c>
      <c r="F339" s="995">
        <v>1972</v>
      </c>
      <c r="G339" s="996">
        <v>1</v>
      </c>
      <c r="H339" s="997" t="s">
        <v>3500</v>
      </c>
      <c r="I339" s="400"/>
      <c r="J339" s="400"/>
      <c r="K339" s="400"/>
      <c r="L339" s="400"/>
      <c r="M339" s="400"/>
      <c r="N339" s="400"/>
    </row>
    <row r="340" spans="2:14" s="393" customFormat="1" ht="16.5">
      <c r="B340" s="991" t="s">
        <v>10230</v>
      </c>
      <c r="C340" s="992" t="s">
        <v>3501</v>
      </c>
      <c r="D340" s="993" t="s">
        <v>3512</v>
      </c>
      <c r="E340" s="994" t="s">
        <v>3499</v>
      </c>
      <c r="F340" s="995">
        <v>1972</v>
      </c>
      <c r="G340" s="996">
        <v>1</v>
      </c>
      <c r="H340" s="997" t="s">
        <v>3500</v>
      </c>
      <c r="I340" s="400"/>
      <c r="J340" s="400"/>
      <c r="K340" s="400"/>
      <c r="L340" s="400"/>
      <c r="M340" s="400"/>
      <c r="N340" s="400"/>
    </row>
    <row r="341" spans="2:14" s="393" customFormat="1" ht="16.5">
      <c r="B341" s="991" t="s">
        <v>10231</v>
      </c>
      <c r="C341" s="992" t="s">
        <v>3501</v>
      </c>
      <c r="D341" s="993" t="s">
        <v>3512</v>
      </c>
      <c r="E341" s="994" t="s">
        <v>3499</v>
      </c>
      <c r="F341" s="995">
        <v>1972</v>
      </c>
      <c r="G341" s="996">
        <v>1</v>
      </c>
      <c r="H341" s="997" t="s">
        <v>3500</v>
      </c>
      <c r="I341" s="400"/>
      <c r="J341" s="400"/>
      <c r="K341" s="400"/>
      <c r="L341" s="400"/>
      <c r="M341" s="400"/>
      <c r="N341" s="400"/>
    </row>
    <row r="342" spans="2:14" s="393" customFormat="1" ht="16.5">
      <c r="B342" s="991" t="s">
        <v>10232</v>
      </c>
      <c r="C342" s="992" t="s">
        <v>3501</v>
      </c>
      <c r="D342" s="993" t="s">
        <v>3512</v>
      </c>
      <c r="E342" s="994" t="s">
        <v>3499</v>
      </c>
      <c r="F342" s="995">
        <v>1972</v>
      </c>
      <c r="G342" s="996">
        <v>1</v>
      </c>
      <c r="H342" s="997" t="s">
        <v>3500</v>
      </c>
      <c r="I342" s="400"/>
      <c r="J342" s="400"/>
      <c r="K342" s="400"/>
      <c r="L342" s="400"/>
      <c r="M342" s="400"/>
      <c r="N342" s="400"/>
    </row>
    <row r="343" spans="2:14" s="393" customFormat="1" ht="16.5">
      <c r="B343" s="991" t="s">
        <v>10233</v>
      </c>
      <c r="C343" s="992" t="s">
        <v>3501</v>
      </c>
      <c r="D343" s="993" t="s">
        <v>3512</v>
      </c>
      <c r="E343" s="994" t="s">
        <v>3499</v>
      </c>
      <c r="F343" s="995">
        <v>1972</v>
      </c>
      <c r="G343" s="996">
        <v>1</v>
      </c>
      <c r="H343" s="997" t="s">
        <v>3500</v>
      </c>
      <c r="I343" s="400"/>
      <c r="J343" s="400"/>
      <c r="K343" s="400"/>
      <c r="L343" s="400"/>
      <c r="M343" s="400"/>
      <c r="N343" s="400"/>
    </row>
    <row r="344" spans="2:14" s="393" customFormat="1" ht="16.5">
      <c r="B344" s="991" t="s">
        <v>10234</v>
      </c>
      <c r="C344" s="992" t="s">
        <v>3501</v>
      </c>
      <c r="D344" s="993" t="s">
        <v>3512</v>
      </c>
      <c r="E344" s="994" t="s">
        <v>3499</v>
      </c>
      <c r="F344" s="995">
        <v>1972</v>
      </c>
      <c r="G344" s="996">
        <v>1</v>
      </c>
      <c r="H344" s="997" t="s">
        <v>3500</v>
      </c>
      <c r="I344" s="400"/>
      <c r="J344" s="400"/>
      <c r="K344" s="400"/>
      <c r="L344" s="400"/>
      <c r="M344" s="400"/>
      <c r="N344" s="400"/>
    </row>
    <row r="345" spans="2:14" s="393" customFormat="1" ht="16.5">
      <c r="B345" s="991" t="s">
        <v>10235</v>
      </c>
      <c r="C345" s="992" t="s">
        <v>3501</v>
      </c>
      <c r="D345" s="993" t="s">
        <v>3512</v>
      </c>
      <c r="E345" s="994" t="s">
        <v>3499</v>
      </c>
      <c r="F345" s="995">
        <v>1972</v>
      </c>
      <c r="G345" s="996">
        <v>1</v>
      </c>
      <c r="H345" s="997" t="s">
        <v>3500</v>
      </c>
      <c r="I345" s="400"/>
      <c r="J345" s="400"/>
      <c r="K345" s="400"/>
      <c r="L345" s="400"/>
      <c r="M345" s="400"/>
      <c r="N345" s="400"/>
    </row>
    <row r="346" spans="2:14" s="393" customFormat="1" ht="16.5">
      <c r="B346" s="991" t="s">
        <v>10236</v>
      </c>
      <c r="C346" s="992" t="s">
        <v>3501</v>
      </c>
      <c r="D346" s="993" t="s">
        <v>3512</v>
      </c>
      <c r="E346" s="994" t="s">
        <v>3499</v>
      </c>
      <c r="F346" s="995">
        <v>1972</v>
      </c>
      <c r="G346" s="996">
        <v>1</v>
      </c>
      <c r="H346" s="997" t="s">
        <v>3500</v>
      </c>
      <c r="I346" s="400"/>
      <c r="J346" s="400"/>
      <c r="K346" s="400"/>
      <c r="L346" s="400"/>
      <c r="M346" s="400"/>
      <c r="N346" s="400"/>
    </row>
    <row r="347" spans="2:14" s="393" customFormat="1" ht="16.5">
      <c r="B347" s="991" t="s">
        <v>10237</v>
      </c>
      <c r="C347" s="992" t="s">
        <v>3501</v>
      </c>
      <c r="D347" s="993" t="s">
        <v>3512</v>
      </c>
      <c r="E347" s="994" t="s">
        <v>3499</v>
      </c>
      <c r="F347" s="995">
        <v>1972</v>
      </c>
      <c r="G347" s="996">
        <v>1</v>
      </c>
      <c r="H347" s="997" t="s">
        <v>3500</v>
      </c>
      <c r="I347" s="400"/>
      <c r="J347" s="400"/>
      <c r="K347" s="400"/>
      <c r="L347" s="400"/>
      <c r="M347" s="400"/>
      <c r="N347" s="400"/>
    </row>
    <row r="348" spans="2:14" s="393" customFormat="1" ht="16.5">
      <c r="B348" s="991" t="s">
        <v>10238</v>
      </c>
      <c r="C348" s="992" t="s">
        <v>3501</v>
      </c>
      <c r="D348" s="993" t="s">
        <v>3512</v>
      </c>
      <c r="E348" s="994" t="s">
        <v>3499</v>
      </c>
      <c r="F348" s="995">
        <v>1972</v>
      </c>
      <c r="G348" s="996">
        <v>1</v>
      </c>
      <c r="H348" s="997" t="s">
        <v>3500</v>
      </c>
      <c r="I348" s="400"/>
      <c r="J348" s="400"/>
      <c r="K348" s="400"/>
      <c r="L348" s="400"/>
      <c r="M348" s="400"/>
      <c r="N348" s="400"/>
    </row>
    <row r="349" spans="2:14" s="393" customFormat="1" ht="16.5">
      <c r="B349" s="991" t="s">
        <v>10239</v>
      </c>
      <c r="C349" s="992" t="s">
        <v>3501</v>
      </c>
      <c r="D349" s="993" t="s">
        <v>3512</v>
      </c>
      <c r="E349" s="994" t="s">
        <v>3499</v>
      </c>
      <c r="F349" s="995">
        <v>1972</v>
      </c>
      <c r="G349" s="996">
        <v>1</v>
      </c>
      <c r="H349" s="997" t="s">
        <v>3500</v>
      </c>
      <c r="I349" s="400"/>
      <c r="J349" s="400"/>
      <c r="K349" s="400"/>
      <c r="L349" s="400"/>
      <c r="M349" s="400"/>
      <c r="N349" s="400"/>
    </row>
    <row r="350" spans="2:14" s="393" customFormat="1" ht="16.5">
      <c r="B350" s="991" t="s">
        <v>10240</v>
      </c>
      <c r="C350" s="992" t="s">
        <v>3501</v>
      </c>
      <c r="D350" s="993" t="s">
        <v>3512</v>
      </c>
      <c r="E350" s="994" t="s">
        <v>3499</v>
      </c>
      <c r="F350" s="995">
        <v>1972</v>
      </c>
      <c r="G350" s="996">
        <v>1</v>
      </c>
      <c r="H350" s="997" t="s">
        <v>3500</v>
      </c>
      <c r="I350" s="400"/>
      <c r="J350" s="400"/>
      <c r="K350" s="400"/>
      <c r="L350" s="400"/>
      <c r="M350" s="400"/>
      <c r="N350" s="400"/>
    </row>
    <row r="351" spans="2:14" s="393" customFormat="1" ht="16.5">
      <c r="B351" s="991" t="s">
        <v>10241</v>
      </c>
      <c r="C351" s="992" t="s">
        <v>3501</v>
      </c>
      <c r="D351" s="993" t="s">
        <v>3512</v>
      </c>
      <c r="E351" s="994" t="s">
        <v>3499</v>
      </c>
      <c r="F351" s="995">
        <v>1972</v>
      </c>
      <c r="G351" s="996">
        <v>1</v>
      </c>
      <c r="H351" s="997" t="s">
        <v>3500</v>
      </c>
      <c r="I351" s="400"/>
      <c r="J351" s="400"/>
      <c r="K351" s="400"/>
      <c r="L351" s="400"/>
      <c r="M351" s="400"/>
      <c r="N351" s="400"/>
    </row>
    <row r="352" spans="2:14" s="393" customFormat="1" ht="16.5">
      <c r="B352" s="991" t="s">
        <v>10242</v>
      </c>
      <c r="C352" s="992" t="s">
        <v>3501</v>
      </c>
      <c r="D352" s="993" t="s">
        <v>3512</v>
      </c>
      <c r="E352" s="994" t="s">
        <v>3499</v>
      </c>
      <c r="F352" s="995">
        <v>1972</v>
      </c>
      <c r="G352" s="996">
        <v>1</v>
      </c>
      <c r="H352" s="997" t="s">
        <v>3500</v>
      </c>
      <c r="I352" s="400"/>
      <c r="J352" s="400"/>
      <c r="K352" s="400"/>
      <c r="L352" s="400"/>
      <c r="M352" s="400"/>
      <c r="N352" s="400"/>
    </row>
    <row r="353" spans="2:14" s="393" customFormat="1" ht="16.5">
      <c r="B353" s="991" t="s">
        <v>10243</v>
      </c>
      <c r="C353" s="992" t="s">
        <v>3501</v>
      </c>
      <c r="D353" s="993" t="s">
        <v>3512</v>
      </c>
      <c r="E353" s="994" t="s">
        <v>3499</v>
      </c>
      <c r="F353" s="995">
        <v>1972</v>
      </c>
      <c r="G353" s="996">
        <v>1</v>
      </c>
      <c r="H353" s="997" t="s">
        <v>3500</v>
      </c>
      <c r="I353" s="400"/>
      <c r="J353" s="400"/>
      <c r="K353" s="400"/>
      <c r="L353" s="400"/>
      <c r="M353" s="400"/>
      <c r="N353" s="400"/>
    </row>
    <row r="354" spans="2:14" s="393" customFormat="1" ht="16.5">
      <c r="B354" s="991" t="s">
        <v>10244</v>
      </c>
      <c r="C354" s="992" t="s">
        <v>3501</v>
      </c>
      <c r="D354" s="993" t="s">
        <v>3512</v>
      </c>
      <c r="E354" s="994" t="s">
        <v>3499</v>
      </c>
      <c r="F354" s="995">
        <v>1972</v>
      </c>
      <c r="G354" s="996">
        <v>1</v>
      </c>
      <c r="H354" s="997" t="s">
        <v>3500</v>
      </c>
      <c r="I354" s="400"/>
      <c r="J354" s="400"/>
      <c r="K354" s="400"/>
      <c r="L354" s="400"/>
      <c r="M354" s="400"/>
      <c r="N354" s="400"/>
    </row>
    <row r="355" spans="2:14" s="393" customFormat="1" ht="16.5">
      <c r="B355" s="991" t="s">
        <v>10245</v>
      </c>
      <c r="C355" s="992" t="s">
        <v>3501</v>
      </c>
      <c r="D355" s="993" t="s">
        <v>3513</v>
      </c>
      <c r="E355" s="994" t="s">
        <v>3499</v>
      </c>
      <c r="F355" s="995">
        <v>3457</v>
      </c>
      <c r="G355" s="996">
        <v>1</v>
      </c>
      <c r="H355" s="994" t="s">
        <v>3500</v>
      </c>
      <c r="I355" s="400"/>
      <c r="J355" s="400"/>
      <c r="K355" s="400"/>
      <c r="L355" s="400"/>
      <c r="M355" s="400"/>
      <c r="N355" s="400"/>
    </row>
    <row r="356" spans="2:14" s="393" customFormat="1" ht="16.5">
      <c r="B356" s="991" t="s">
        <v>10246</v>
      </c>
      <c r="C356" s="992" t="s">
        <v>3501</v>
      </c>
      <c r="D356" s="993" t="s">
        <v>3513</v>
      </c>
      <c r="E356" s="994" t="s">
        <v>3499</v>
      </c>
      <c r="F356" s="995">
        <v>3457</v>
      </c>
      <c r="G356" s="996">
        <v>1</v>
      </c>
      <c r="H356" s="994" t="s">
        <v>3500</v>
      </c>
      <c r="I356" s="400"/>
      <c r="J356" s="400"/>
      <c r="K356" s="400"/>
      <c r="L356" s="400"/>
      <c r="M356" s="400"/>
      <c r="N356" s="400"/>
    </row>
    <row r="357" spans="2:14" s="393" customFormat="1" ht="16.5">
      <c r="B357" s="991" t="s">
        <v>10247</v>
      </c>
      <c r="C357" s="992" t="s">
        <v>3501</v>
      </c>
      <c r="D357" s="993" t="s">
        <v>3513</v>
      </c>
      <c r="E357" s="994" t="s">
        <v>3499</v>
      </c>
      <c r="F357" s="995">
        <v>3457</v>
      </c>
      <c r="G357" s="996">
        <v>1</v>
      </c>
      <c r="H357" s="994" t="s">
        <v>3500</v>
      </c>
      <c r="I357" s="400"/>
      <c r="J357" s="400"/>
      <c r="K357" s="400"/>
      <c r="L357" s="400"/>
      <c r="M357" s="400"/>
      <c r="N357" s="400"/>
    </row>
    <row r="358" spans="2:14" s="393" customFormat="1" ht="16.5">
      <c r="B358" s="991" t="s">
        <v>10248</v>
      </c>
      <c r="C358" s="992" t="s">
        <v>3501</v>
      </c>
      <c r="D358" s="993" t="s">
        <v>3513</v>
      </c>
      <c r="E358" s="994" t="s">
        <v>3499</v>
      </c>
      <c r="F358" s="995">
        <v>3457</v>
      </c>
      <c r="G358" s="996">
        <v>1</v>
      </c>
      <c r="H358" s="994" t="s">
        <v>3500</v>
      </c>
      <c r="I358" s="400"/>
      <c r="J358" s="400"/>
      <c r="K358" s="400"/>
      <c r="L358" s="400"/>
      <c r="M358" s="400"/>
      <c r="N358" s="400"/>
    </row>
    <row r="359" spans="2:14" s="393" customFormat="1" ht="16.5">
      <c r="B359" s="991" t="s">
        <v>10249</v>
      </c>
      <c r="C359" s="992" t="s">
        <v>3501</v>
      </c>
      <c r="D359" s="993" t="s">
        <v>3513</v>
      </c>
      <c r="E359" s="994" t="s">
        <v>3499</v>
      </c>
      <c r="F359" s="995">
        <v>3457</v>
      </c>
      <c r="G359" s="996">
        <v>1</v>
      </c>
      <c r="H359" s="994" t="s">
        <v>3500</v>
      </c>
      <c r="I359" s="400"/>
      <c r="J359" s="400"/>
      <c r="K359" s="400"/>
      <c r="L359" s="400"/>
      <c r="M359" s="400"/>
      <c r="N359" s="400"/>
    </row>
    <row r="360" spans="2:14" s="393" customFormat="1" ht="16.5">
      <c r="B360" s="991" t="s">
        <v>10250</v>
      </c>
      <c r="C360" s="992" t="s">
        <v>3501</v>
      </c>
      <c r="D360" s="993" t="s">
        <v>3513</v>
      </c>
      <c r="E360" s="994" t="s">
        <v>3499</v>
      </c>
      <c r="F360" s="995">
        <v>3457</v>
      </c>
      <c r="G360" s="996">
        <v>1</v>
      </c>
      <c r="H360" s="994" t="s">
        <v>3500</v>
      </c>
      <c r="I360" s="400"/>
      <c r="J360" s="400"/>
      <c r="K360" s="400"/>
      <c r="L360" s="400"/>
      <c r="M360" s="400"/>
      <c r="N360" s="400"/>
    </row>
    <row r="361" spans="2:14" s="393" customFormat="1" ht="16.5">
      <c r="B361" s="991" t="s">
        <v>10251</v>
      </c>
      <c r="C361" s="992" t="s">
        <v>3501</v>
      </c>
      <c r="D361" s="993" t="s">
        <v>3513</v>
      </c>
      <c r="E361" s="994" t="s">
        <v>3499</v>
      </c>
      <c r="F361" s="995">
        <v>3457</v>
      </c>
      <c r="G361" s="996">
        <v>1</v>
      </c>
      <c r="H361" s="994" t="s">
        <v>3500</v>
      </c>
      <c r="I361" s="400"/>
      <c r="J361" s="400"/>
      <c r="K361" s="400"/>
      <c r="L361" s="400"/>
      <c r="M361" s="400"/>
      <c r="N361" s="400"/>
    </row>
    <row r="362" spans="2:14" s="393" customFormat="1" ht="16.5">
      <c r="B362" s="991" t="s">
        <v>10252</v>
      </c>
      <c r="C362" s="992" t="s">
        <v>3501</v>
      </c>
      <c r="D362" s="993" t="s">
        <v>3513</v>
      </c>
      <c r="E362" s="994" t="s">
        <v>3499</v>
      </c>
      <c r="F362" s="995">
        <v>3457</v>
      </c>
      <c r="G362" s="996">
        <v>1</v>
      </c>
      <c r="H362" s="994" t="s">
        <v>3500</v>
      </c>
      <c r="I362" s="400"/>
      <c r="J362" s="400"/>
      <c r="K362" s="400"/>
      <c r="L362" s="400"/>
      <c r="M362" s="400"/>
      <c r="N362" s="400"/>
    </row>
    <row r="363" spans="2:14" s="393" customFormat="1" ht="16.5">
      <c r="B363" s="991" t="s">
        <v>10253</v>
      </c>
      <c r="C363" s="992" t="s">
        <v>3501</v>
      </c>
      <c r="D363" s="993" t="s">
        <v>3513</v>
      </c>
      <c r="E363" s="994" t="s">
        <v>3499</v>
      </c>
      <c r="F363" s="995">
        <v>3457</v>
      </c>
      <c r="G363" s="996">
        <v>1</v>
      </c>
      <c r="H363" s="994" t="s">
        <v>3500</v>
      </c>
      <c r="I363" s="400"/>
      <c r="J363" s="400"/>
      <c r="K363" s="400"/>
      <c r="L363" s="400"/>
      <c r="M363" s="400"/>
      <c r="N363" s="400"/>
    </row>
    <row r="364" spans="2:14" s="393" customFormat="1" ht="16.5">
      <c r="B364" s="991" t="s">
        <v>10254</v>
      </c>
      <c r="C364" s="992" t="s">
        <v>3501</v>
      </c>
      <c r="D364" s="993" t="s">
        <v>3513</v>
      </c>
      <c r="E364" s="994" t="s">
        <v>3499</v>
      </c>
      <c r="F364" s="995">
        <v>3457</v>
      </c>
      <c r="G364" s="996">
        <v>1</v>
      </c>
      <c r="H364" s="994" t="s">
        <v>3500</v>
      </c>
      <c r="I364" s="400"/>
      <c r="J364" s="400"/>
      <c r="K364" s="400"/>
      <c r="L364" s="400"/>
      <c r="M364" s="400"/>
      <c r="N364" s="400"/>
    </row>
    <row r="365" spans="2:14" s="393" customFormat="1" ht="16.5">
      <c r="B365" s="991" t="s">
        <v>10255</v>
      </c>
      <c r="C365" s="992" t="s">
        <v>3501</v>
      </c>
      <c r="D365" s="993" t="s">
        <v>3513</v>
      </c>
      <c r="E365" s="994" t="s">
        <v>3499</v>
      </c>
      <c r="F365" s="995">
        <v>3457</v>
      </c>
      <c r="G365" s="996">
        <v>1</v>
      </c>
      <c r="H365" s="994" t="s">
        <v>3500</v>
      </c>
      <c r="I365" s="400"/>
      <c r="J365" s="400"/>
      <c r="K365" s="400"/>
      <c r="L365" s="400"/>
      <c r="M365" s="400"/>
      <c r="N365" s="400"/>
    </row>
    <row r="366" spans="2:14" s="393" customFormat="1" ht="16.5">
      <c r="B366" s="991" t="s">
        <v>10256</v>
      </c>
      <c r="C366" s="992" t="s">
        <v>3501</v>
      </c>
      <c r="D366" s="993" t="s">
        <v>3513</v>
      </c>
      <c r="E366" s="994" t="s">
        <v>3499</v>
      </c>
      <c r="F366" s="995">
        <v>3457</v>
      </c>
      <c r="G366" s="996">
        <v>1</v>
      </c>
      <c r="H366" s="994" t="s">
        <v>3500</v>
      </c>
      <c r="I366" s="400"/>
      <c r="J366" s="400"/>
      <c r="K366" s="400"/>
      <c r="L366" s="400"/>
      <c r="M366" s="400"/>
      <c r="N366" s="400"/>
    </row>
    <row r="367" spans="2:14" s="393" customFormat="1" ht="16.5">
      <c r="B367" s="991" t="s">
        <v>10257</v>
      </c>
      <c r="C367" s="992" t="s">
        <v>3501</v>
      </c>
      <c r="D367" s="993" t="s">
        <v>3513</v>
      </c>
      <c r="E367" s="994" t="s">
        <v>3499</v>
      </c>
      <c r="F367" s="995">
        <v>3457</v>
      </c>
      <c r="G367" s="996">
        <v>1</v>
      </c>
      <c r="H367" s="994" t="s">
        <v>3500</v>
      </c>
      <c r="I367" s="400"/>
      <c r="J367" s="400"/>
      <c r="K367" s="400"/>
      <c r="L367" s="400"/>
      <c r="M367" s="400"/>
      <c r="N367" s="400"/>
    </row>
    <row r="368" spans="2:14" s="393" customFormat="1" ht="16.5">
      <c r="B368" s="991" t="s">
        <v>10258</v>
      </c>
      <c r="C368" s="992" t="s">
        <v>3501</v>
      </c>
      <c r="D368" s="993" t="s">
        <v>3513</v>
      </c>
      <c r="E368" s="994" t="s">
        <v>3499</v>
      </c>
      <c r="F368" s="995">
        <v>3457</v>
      </c>
      <c r="G368" s="996">
        <v>1</v>
      </c>
      <c r="H368" s="994" t="s">
        <v>3500</v>
      </c>
      <c r="I368" s="400"/>
      <c r="J368" s="400"/>
      <c r="K368" s="400"/>
      <c r="L368" s="400"/>
      <c r="M368" s="400"/>
      <c r="N368" s="400"/>
    </row>
    <row r="369" spans="2:14" s="393" customFormat="1" ht="16.5">
      <c r="B369" s="991" t="s">
        <v>10259</v>
      </c>
      <c r="C369" s="992" t="s">
        <v>3501</v>
      </c>
      <c r="D369" s="993" t="s">
        <v>3513</v>
      </c>
      <c r="E369" s="994" t="s">
        <v>3499</v>
      </c>
      <c r="F369" s="995">
        <v>3457</v>
      </c>
      <c r="G369" s="996">
        <v>1</v>
      </c>
      <c r="H369" s="994" t="s">
        <v>3500</v>
      </c>
      <c r="I369" s="400"/>
      <c r="J369" s="400"/>
      <c r="K369" s="400"/>
      <c r="L369" s="400"/>
      <c r="M369" s="400"/>
      <c r="N369" s="400"/>
    </row>
    <row r="370" spans="2:14" s="393" customFormat="1" ht="16.5">
      <c r="B370" s="991" t="s">
        <v>10260</v>
      </c>
      <c r="C370" s="992" t="s">
        <v>3501</v>
      </c>
      <c r="D370" s="993" t="s">
        <v>3513</v>
      </c>
      <c r="E370" s="994" t="s">
        <v>3499</v>
      </c>
      <c r="F370" s="995">
        <v>3457</v>
      </c>
      <c r="G370" s="996">
        <v>1</v>
      </c>
      <c r="H370" s="994" t="s">
        <v>3500</v>
      </c>
      <c r="I370" s="400"/>
      <c r="J370" s="400"/>
      <c r="K370" s="400"/>
      <c r="L370" s="400"/>
      <c r="M370" s="400"/>
      <c r="N370" s="400"/>
    </row>
    <row r="371" spans="2:14" s="393" customFormat="1" ht="16.5">
      <c r="B371" s="991" t="s">
        <v>10261</v>
      </c>
      <c r="C371" s="992" t="s">
        <v>3501</v>
      </c>
      <c r="D371" s="993" t="s">
        <v>3513</v>
      </c>
      <c r="E371" s="994" t="s">
        <v>3499</v>
      </c>
      <c r="F371" s="995">
        <v>3457</v>
      </c>
      <c r="G371" s="996">
        <v>1</v>
      </c>
      <c r="H371" s="994" t="s">
        <v>3500</v>
      </c>
      <c r="I371" s="400"/>
      <c r="J371" s="400"/>
      <c r="K371" s="400"/>
      <c r="L371" s="400"/>
      <c r="M371" s="400"/>
      <c r="N371" s="400"/>
    </row>
    <row r="372" spans="2:14" s="393" customFormat="1" ht="16.5">
      <c r="B372" s="991" t="s">
        <v>10262</v>
      </c>
      <c r="C372" s="992" t="s">
        <v>3501</v>
      </c>
      <c r="D372" s="993" t="s">
        <v>3513</v>
      </c>
      <c r="E372" s="994" t="s">
        <v>3499</v>
      </c>
      <c r="F372" s="995">
        <v>3457</v>
      </c>
      <c r="G372" s="996">
        <v>1</v>
      </c>
      <c r="H372" s="994" t="s">
        <v>3500</v>
      </c>
      <c r="I372" s="400"/>
      <c r="J372" s="400"/>
      <c r="K372" s="400"/>
      <c r="L372" s="400"/>
      <c r="M372" s="400"/>
      <c r="N372" s="400"/>
    </row>
    <row r="373" spans="2:14" s="393" customFormat="1" ht="16.5">
      <c r="B373" s="991" t="s">
        <v>10263</v>
      </c>
      <c r="C373" s="992" t="s">
        <v>3501</v>
      </c>
      <c r="D373" s="993" t="s">
        <v>3513</v>
      </c>
      <c r="E373" s="994" t="s">
        <v>3499</v>
      </c>
      <c r="F373" s="995">
        <v>3457</v>
      </c>
      <c r="G373" s="996">
        <v>1</v>
      </c>
      <c r="H373" s="994" t="s">
        <v>3500</v>
      </c>
      <c r="I373" s="400"/>
      <c r="J373" s="400"/>
      <c r="K373" s="400"/>
      <c r="L373" s="400"/>
      <c r="M373" s="400"/>
      <c r="N373" s="400"/>
    </row>
    <row r="374" spans="2:14" s="393" customFormat="1" ht="16.5">
      <c r="B374" s="991" t="s">
        <v>10264</v>
      </c>
      <c r="C374" s="992" t="s">
        <v>3501</v>
      </c>
      <c r="D374" s="993" t="s">
        <v>3513</v>
      </c>
      <c r="E374" s="994" t="s">
        <v>3499</v>
      </c>
      <c r="F374" s="995">
        <v>3457</v>
      </c>
      <c r="G374" s="996">
        <v>1</v>
      </c>
      <c r="H374" s="994" t="s">
        <v>3500</v>
      </c>
      <c r="I374" s="400"/>
      <c r="J374" s="400"/>
      <c r="K374" s="400"/>
      <c r="L374" s="400"/>
      <c r="M374" s="400"/>
      <c r="N374" s="400"/>
    </row>
    <row r="375" spans="2:14" s="393" customFormat="1" ht="16.5">
      <c r="B375" s="991" t="s">
        <v>10265</v>
      </c>
      <c r="C375" s="992" t="s">
        <v>3501</v>
      </c>
      <c r="D375" s="993" t="s">
        <v>3513</v>
      </c>
      <c r="E375" s="994" t="s">
        <v>3499</v>
      </c>
      <c r="F375" s="995">
        <v>3457</v>
      </c>
      <c r="G375" s="996">
        <v>1</v>
      </c>
      <c r="H375" s="994" t="s">
        <v>3500</v>
      </c>
      <c r="I375" s="400"/>
      <c r="J375" s="400"/>
      <c r="K375" s="400"/>
      <c r="L375" s="400"/>
      <c r="M375" s="400"/>
      <c r="N375" s="400"/>
    </row>
    <row r="376" spans="2:14" s="393" customFormat="1" ht="16.5">
      <c r="B376" s="991" t="s">
        <v>10266</v>
      </c>
      <c r="C376" s="992" t="s">
        <v>3501</v>
      </c>
      <c r="D376" s="993" t="s">
        <v>3513</v>
      </c>
      <c r="E376" s="994" t="s">
        <v>3499</v>
      </c>
      <c r="F376" s="995">
        <v>3457</v>
      </c>
      <c r="G376" s="996">
        <v>1</v>
      </c>
      <c r="H376" s="994" t="s">
        <v>3500</v>
      </c>
      <c r="I376" s="400"/>
      <c r="J376" s="400"/>
      <c r="K376" s="400"/>
      <c r="L376" s="400"/>
      <c r="M376" s="400"/>
      <c r="N376" s="400"/>
    </row>
    <row r="377" spans="2:14" s="393" customFormat="1" ht="16.5">
      <c r="B377" s="991" t="s">
        <v>10267</v>
      </c>
      <c r="C377" s="992" t="s">
        <v>3501</v>
      </c>
      <c r="D377" s="993" t="s">
        <v>3513</v>
      </c>
      <c r="E377" s="994" t="s">
        <v>3499</v>
      </c>
      <c r="F377" s="995">
        <v>3457</v>
      </c>
      <c r="G377" s="996">
        <v>1</v>
      </c>
      <c r="H377" s="994" t="s">
        <v>3500</v>
      </c>
      <c r="I377" s="400"/>
      <c r="J377" s="400"/>
      <c r="K377" s="400"/>
      <c r="L377" s="400"/>
      <c r="M377" s="400"/>
      <c r="N377" s="400"/>
    </row>
    <row r="378" spans="2:14" s="393" customFormat="1" ht="16.5">
      <c r="B378" s="991" t="s">
        <v>10268</v>
      </c>
      <c r="C378" s="992" t="s">
        <v>3501</v>
      </c>
      <c r="D378" s="993" t="s">
        <v>3513</v>
      </c>
      <c r="E378" s="994" t="s">
        <v>3499</v>
      </c>
      <c r="F378" s="995">
        <v>3457</v>
      </c>
      <c r="G378" s="996">
        <v>1</v>
      </c>
      <c r="H378" s="994" t="s">
        <v>3500</v>
      </c>
      <c r="I378" s="400"/>
      <c r="J378" s="400"/>
      <c r="K378" s="400"/>
      <c r="L378" s="400"/>
      <c r="M378" s="400"/>
      <c r="N378" s="400"/>
    </row>
    <row r="379" spans="2:14" s="393" customFormat="1" ht="16.5">
      <c r="B379" s="991" t="s">
        <v>10269</v>
      </c>
      <c r="C379" s="992" t="s">
        <v>3501</v>
      </c>
      <c r="D379" s="993" t="s">
        <v>3513</v>
      </c>
      <c r="E379" s="994" t="s">
        <v>3499</v>
      </c>
      <c r="F379" s="995">
        <v>3457</v>
      </c>
      <c r="G379" s="996">
        <v>1</v>
      </c>
      <c r="H379" s="994" t="s">
        <v>3500</v>
      </c>
      <c r="I379" s="400"/>
      <c r="J379" s="400"/>
      <c r="K379" s="400"/>
      <c r="L379" s="400"/>
      <c r="M379" s="400"/>
      <c r="N379" s="400"/>
    </row>
    <row r="380" spans="2:14" s="393" customFormat="1" ht="16.5">
      <c r="B380" s="991" t="s">
        <v>10270</v>
      </c>
      <c r="C380" s="992" t="s">
        <v>3501</v>
      </c>
      <c r="D380" s="993" t="s">
        <v>3513</v>
      </c>
      <c r="E380" s="994" t="s">
        <v>3499</v>
      </c>
      <c r="F380" s="995">
        <v>3457</v>
      </c>
      <c r="G380" s="996">
        <v>1</v>
      </c>
      <c r="H380" s="994" t="s">
        <v>3500</v>
      </c>
      <c r="I380" s="400"/>
      <c r="J380" s="400"/>
      <c r="K380" s="400"/>
      <c r="L380" s="400"/>
      <c r="M380" s="400"/>
      <c r="N380" s="400"/>
    </row>
    <row r="381" spans="2:14" s="393" customFormat="1" ht="16.5">
      <c r="B381" s="991" t="s">
        <v>10271</v>
      </c>
      <c r="C381" s="992" t="s">
        <v>3501</v>
      </c>
      <c r="D381" s="993" t="s">
        <v>3513</v>
      </c>
      <c r="E381" s="994" t="s">
        <v>3499</v>
      </c>
      <c r="F381" s="995">
        <v>3457</v>
      </c>
      <c r="G381" s="996">
        <v>1</v>
      </c>
      <c r="H381" s="994" t="s">
        <v>3500</v>
      </c>
      <c r="I381" s="400"/>
      <c r="J381" s="400"/>
      <c r="K381" s="400"/>
      <c r="L381" s="400"/>
      <c r="M381" s="400"/>
      <c r="N381" s="400"/>
    </row>
    <row r="382" spans="2:14" s="393" customFormat="1" ht="16.5">
      <c r="B382" s="991" t="s">
        <v>10272</v>
      </c>
      <c r="C382" s="992" t="s">
        <v>3501</v>
      </c>
      <c r="D382" s="993" t="s">
        <v>3513</v>
      </c>
      <c r="E382" s="994" t="s">
        <v>3499</v>
      </c>
      <c r="F382" s="995">
        <v>3457</v>
      </c>
      <c r="G382" s="996">
        <v>1</v>
      </c>
      <c r="H382" s="994" t="s">
        <v>3500</v>
      </c>
      <c r="I382" s="400"/>
      <c r="J382" s="400"/>
      <c r="K382" s="400"/>
      <c r="L382" s="400"/>
      <c r="M382" s="400"/>
      <c r="N382" s="400"/>
    </row>
    <row r="383" spans="2:14" s="393" customFormat="1" ht="16.5">
      <c r="B383" s="991" t="s">
        <v>10273</v>
      </c>
      <c r="C383" s="992" t="s">
        <v>3501</v>
      </c>
      <c r="D383" s="993" t="s">
        <v>3513</v>
      </c>
      <c r="E383" s="994" t="s">
        <v>3499</v>
      </c>
      <c r="F383" s="995">
        <v>3457</v>
      </c>
      <c r="G383" s="996">
        <v>1</v>
      </c>
      <c r="H383" s="994" t="s">
        <v>3500</v>
      </c>
      <c r="I383" s="400"/>
      <c r="J383" s="400"/>
      <c r="K383" s="400"/>
      <c r="L383" s="400"/>
      <c r="M383" s="400"/>
      <c r="N383" s="400"/>
    </row>
    <row r="384" spans="2:14" s="393" customFormat="1" ht="16.5">
      <c r="B384" s="991" t="s">
        <v>10274</v>
      </c>
      <c r="C384" s="992" t="s">
        <v>3501</v>
      </c>
      <c r="D384" s="993" t="s">
        <v>3513</v>
      </c>
      <c r="E384" s="994" t="s">
        <v>3499</v>
      </c>
      <c r="F384" s="995">
        <v>3457</v>
      </c>
      <c r="G384" s="996">
        <v>1</v>
      </c>
      <c r="H384" s="994" t="s">
        <v>3500</v>
      </c>
      <c r="I384" s="400"/>
      <c r="J384" s="400"/>
      <c r="K384" s="400"/>
      <c r="L384" s="400"/>
      <c r="M384" s="400"/>
      <c r="N384" s="400"/>
    </row>
    <row r="385" spans="2:14" s="393" customFormat="1" ht="16.5">
      <c r="B385" s="991" t="s">
        <v>10275</v>
      </c>
      <c r="C385" s="992" t="s">
        <v>3501</v>
      </c>
      <c r="D385" s="993" t="s">
        <v>3513</v>
      </c>
      <c r="E385" s="994" t="s">
        <v>3499</v>
      </c>
      <c r="F385" s="995">
        <v>3457</v>
      </c>
      <c r="G385" s="996">
        <v>1</v>
      </c>
      <c r="H385" s="994" t="s">
        <v>3500</v>
      </c>
      <c r="I385" s="400"/>
      <c r="J385" s="400"/>
      <c r="K385" s="400"/>
      <c r="L385" s="400"/>
      <c r="M385" s="400"/>
      <c r="N385" s="400"/>
    </row>
    <row r="386" spans="2:14" s="393" customFormat="1" ht="16.5">
      <c r="B386" s="991" t="s">
        <v>10276</v>
      </c>
      <c r="C386" s="992" t="s">
        <v>3501</v>
      </c>
      <c r="D386" s="993" t="s">
        <v>3513</v>
      </c>
      <c r="E386" s="994" t="s">
        <v>3499</v>
      </c>
      <c r="F386" s="995">
        <v>3457</v>
      </c>
      <c r="G386" s="996">
        <v>1</v>
      </c>
      <c r="H386" s="994" t="s">
        <v>3500</v>
      </c>
      <c r="I386" s="400"/>
      <c r="J386" s="400"/>
      <c r="K386" s="400"/>
      <c r="L386" s="400"/>
      <c r="M386" s="400"/>
      <c r="N386" s="400"/>
    </row>
    <row r="387" spans="2:14" s="393" customFormat="1" ht="16.5">
      <c r="B387" s="991" t="s">
        <v>10277</v>
      </c>
      <c r="C387" s="992" t="s">
        <v>3501</v>
      </c>
      <c r="D387" s="993" t="s">
        <v>3513</v>
      </c>
      <c r="E387" s="994" t="s">
        <v>3499</v>
      </c>
      <c r="F387" s="995">
        <v>3457</v>
      </c>
      <c r="G387" s="996">
        <v>1</v>
      </c>
      <c r="H387" s="994" t="s">
        <v>3500</v>
      </c>
      <c r="I387" s="400"/>
      <c r="J387" s="400"/>
      <c r="K387" s="400"/>
      <c r="L387" s="400"/>
      <c r="M387" s="400"/>
      <c r="N387" s="400"/>
    </row>
    <row r="388" spans="2:14" s="393" customFormat="1" ht="16.5">
      <c r="B388" s="991" t="s">
        <v>10278</v>
      </c>
      <c r="C388" s="992" t="s">
        <v>3501</v>
      </c>
      <c r="D388" s="993" t="s">
        <v>3513</v>
      </c>
      <c r="E388" s="994" t="s">
        <v>3499</v>
      </c>
      <c r="F388" s="995">
        <v>3457</v>
      </c>
      <c r="G388" s="996">
        <v>1</v>
      </c>
      <c r="H388" s="994" t="s">
        <v>3500</v>
      </c>
      <c r="I388" s="400"/>
      <c r="J388" s="400"/>
      <c r="K388" s="400"/>
      <c r="L388" s="400"/>
      <c r="M388" s="400"/>
      <c r="N388" s="400"/>
    </row>
    <row r="389" spans="2:14" s="393" customFormat="1" ht="16.5">
      <c r="B389" s="991" t="s">
        <v>10279</v>
      </c>
      <c r="C389" s="992" t="s">
        <v>3501</v>
      </c>
      <c r="D389" s="993" t="s">
        <v>3513</v>
      </c>
      <c r="E389" s="994" t="s">
        <v>3499</v>
      </c>
      <c r="F389" s="995">
        <v>3457</v>
      </c>
      <c r="G389" s="996">
        <v>1</v>
      </c>
      <c r="H389" s="994" t="s">
        <v>3500</v>
      </c>
      <c r="I389" s="400"/>
      <c r="J389" s="400"/>
      <c r="K389" s="400"/>
      <c r="L389" s="400"/>
      <c r="M389" s="400"/>
      <c r="N389" s="400"/>
    </row>
    <row r="390" spans="2:14" s="393" customFormat="1" ht="16.5">
      <c r="B390" s="991" t="s">
        <v>10280</v>
      </c>
      <c r="C390" s="992" t="s">
        <v>3501</v>
      </c>
      <c r="D390" s="993" t="s">
        <v>3513</v>
      </c>
      <c r="E390" s="994" t="s">
        <v>3499</v>
      </c>
      <c r="F390" s="995">
        <v>3457</v>
      </c>
      <c r="G390" s="996">
        <v>1</v>
      </c>
      <c r="H390" s="994" t="s">
        <v>3500</v>
      </c>
      <c r="I390" s="400"/>
      <c r="J390" s="400"/>
      <c r="K390" s="400"/>
      <c r="L390" s="400"/>
      <c r="M390" s="400"/>
      <c r="N390" s="400"/>
    </row>
    <row r="391" spans="2:14" s="393" customFormat="1" ht="16.5">
      <c r="B391" s="991" t="s">
        <v>10281</v>
      </c>
      <c r="C391" s="992" t="s">
        <v>3501</v>
      </c>
      <c r="D391" s="993" t="s">
        <v>3513</v>
      </c>
      <c r="E391" s="994" t="s">
        <v>3499</v>
      </c>
      <c r="F391" s="995">
        <v>3457</v>
      </c>
      <c r="G391" s="996">
        <v>1</v>
      </c>
      <c r="H391" s="994" t="s">
        <v>3500</v>
      </c>
      <c r="I391" s="400"/>
      <c r="J391" s="400"/>
      <c r="K391" s="400"/>
      <c r="L391" s="400"/>
      <c r="M391" s="400"/>
      <c r="N391" s="400"/>
    </row>
    <row r="392" spans="2:14" s="393" customFormat="1" ht="16.5">
      <c r="B392" s="991" t="s">
        <v>10282</v>
      </c>
      <c r="C392" s="992" t="s">
        <v>3501</v>
      </c>
      <c r="D392" s="993" t="s">
        <v>3513</v>
      </c>
      <c r="E392" s="994" t="s">
        <v>3499</v>
      </c>
      <c r="F392" s="995">
        <v>3457</v>
      </c>
      <c r="G392" s="996">
        <v>1</v>
      </c>
      <c r="H392" s="994" t="s">
        <v>3500</v>
      </c>
      <c r="I392" s="400"/>
      <c r="J392" s="400"/>
      <c r="K392" s="400"/>
      <c r="L392" s="400"/>
      <c r="M392" s="400"/>
      <c r="N392" s="400"/>
    </row>
    <row r="393" spans="2:14" s="393" customFormat="1" ht="16.5">
      <c r="B393" s="991" t="s">
        <v>10283</v>
      </c>
      <c r="C393" s="992" t="s">
        <v>3501</v>
      </c>
      <c r="D393" s="993" t="s">
        <v>3513</v>
      </c>
      <c r="E393" s="994" t="s">
        <v>3499</v>
      </c>
      <c r="F393" s="995">
        <v>3457</v>
      </c>
      <c r="G393" s="996">
        <v>1</v>
      </c>
      <c r="H393" s="994" t="s">
        <v>3500</v>
      </c>
      <c r="I393" s="400"/>
      <c r="J393" s="400"/>
      <c r="K393" s="400"/>
      <c r="L393" s="400"/>
      <c r="M393" s="400"/>
      <c r="N393" s="400"/>
    </row>
    <row r="394" spans="2:14" s="393" customFormat="1" ht="16.5">
      <c r="B394" s="991" t="s">
        <v>10284</v>
      </c>
      <c r="C394" s="992" t="s">
        <v>3501</v>
      </c>
      <c r="D394" s="993" t="s">
        <v>3513</v>
      </c>
      <c r="E394" s="994" t="s">
        <v>3499</v>
      </c>
      <c r="F394" s="995">
        <v>3457</v>
      </c>
      <c r="G394" s="996">
        <v>1</v>
      </c>
      <c r="H394" s="994" t="s">
        <v>3500</v>
      </c>
      <c r="I394" s="400"/>
      <c r="J394" s="400"/>
      <c r="K394" s="400"/>
      <c r="L394" s="400"/>
      <c r="M394" s="400"/>
      <c r="N394" s="400"/>
    </row>
    <row r="395" spans="2:14" s="393" customFormat="1" ht="16.5">
      <c r="B395" s="991" t="s">
        <v>10285</v>
      </c>
      <c r="C395" s="992" t="s">
        <v>3501</v>
      </c>
      <c r="D395" s="993" t="s">
        <v>3513</v>
      </c>
      <c r="E395" s="994" t="s">
        <v>3499</v>
      </c>
      <c r="F395" s="995">
        <v>3457</v>
      </c>
      <c r="G395" s="996">
        <v>1</v>
      </c>
      <c r="H395" s="994" t="s">
        <v>3500</v>
      </c>
      <c r="I395" s="400"/>
      <c r="J395" s="400"/>
      <c r="K395" s="400"/>
      <c r="L395" s="400"/>
      <c r="M395" s="400"/>
      <c r="N395" s="400"/>
    </row>
    <row r="396" spans="2:14" s="393" customFormat="1" ht="16.5">
      <c r="B396" s="991" t="s">
        <v>10286</v>
      </c>
      <c r="C396" s="992" t="s">
        <v>3501</v>
      </c>
      <c r="D396" s="993" t="s">
        <v>3513</v>
      </c>
      <c r="E396" s="994" t="s">
        <v>3499</v>
      </c>
      <c r="F396" s="995">
        <v>3457</v>
      </c>
      <c r="G396" s="996">
        <v>1</v>
      </c>
      <c r="H396" s="994" t="s">
        <v>3500</v>
      </c>
      <c r="I396" s="400"/>
      <c r="J396" s="400"/>
      <c r="K396" s="400"/>
      <c r="L396" s="400"/>
      <c r="M396" s="400"/>
      <c r="N396" s="400"/>
    </row>
    <row r="397" spans="2:14" s="393" customFormat="1" ht="16.5">
      <c r="B397" s="991" t="s">
        <v>10287</v>
      </c>
      <c r="C397" s="992" t="s">
        <v>3501</v>
      </c>
      <c r="D397" s="993" t="s">
        <v>3513</v>
      </c>
      <c r="E397" s="994" t="s">
        <v>3499</v>
      </c>
      <c r="F397" s="995">
        <v>3457</v>
      </c>
      <c r="G397" s="996">
        <v>1</v>
      </c>
      <c r="H397" s="994" t="s">
        <v>3500</v>
      </c>
      <c r="I397" s="400"/>
      <c r="J397" s="400"/>
      <c r="K397" s="400"/>
      <c r="L397" s="400"/>
      <c r="M397" s="400"/>
      <c r="N397" s="400"/>
    </row>
    <row r="398" spans="2:14" s="393" customFormat="1" ht="16.5">
      <c r="B398" s="991" t="s">
        <v>10288</v>
      </c>
      <c r="C398" s="992" t="s">
        <v>3501</v>
      </c>
      <c r="D398" s="993" t="s">
        <v>3513</v>
      </c>
      <c r="E398" s="994" t="s">
        <v>3499</v>
      </c>
      <c r="F398" s="995">
        <v>3457</v>
      </c>
      <c r="G398" s="996">
        <v>1</v>
      </c>
      <c r="H398" s="994" t="s">
        <v>3500</v>
      </c>
      <c r="I398" s="400"/>
      <c r="J398" s="400"/>
      <c r="K398" s="400"/>
      <c r="L398" s="400"/>
      <c r="M398" s="400"/>
      <c r="N398" s="400"/>
    </row>
    <row r="399" spans="2:14" s="393" customFormat="1" ht="16.5">
      <c r="B399" s="991" t="s">
        <v>10289</v>
      </c>
      <c r="C399" s="992" t="s">
        <v>3501</v>
      </c>
      <c r="D399" s="993" t="s">
        <v>3513</v>
      </c>
      <c r="E399" s="994" t="s">
        <v>3499</v>
      </c>
      <c r="F399" s="995">
        <v>3457</v>
      </c>
      <c r="G399" s="996">
        <v>1</v>
      </c>
      <c r="H399" s="994" t="s">
        <v>3500</v>
      </c>
      <c r="I399" s="400"/>
      <c r="J399" s="400"/>
      <c r="K399" s="400"/>
      <c r="L399" s="400"/>
      <c r="M399" s="400"/>
      <c r="N399" s="400"/>
    </row>
    <row r="400" spans="2:14" s="393" customFormat="1" ht="16.5">
      <c r="B400" s="991" t="s">
        <v>10290</v>
      </c>
      <c r="C400" s="992" t="s">
        <v>3501</v>
      </c>
      <c r="D400" s="993" t="s">
        <v>3513</v>
      </c>
      <c r="E400" s="994" t="s">
        <v>3499</v>
      </c>
      <c r="F400" s="995">
        <v>3457</v>
      </c>
      <c r="G400" s="996">
        <v>1</v>
      </c>
      <c r="H400" s="994" t="s">
        <v>3500</v>
      </c>
      <c r="I400" s="400"/>
      <c r="J400" s="400"/>
      <c r="K400" s="400"/>
      <c r="L400" s="400"/>
      <c r="M400" s="400"/>
      <c r="N400" s="400"/>
    </row>
    <row r="401" spans="2:14" s="393" customFormat="1" ht="16.5">
      <c r="B401" s="991" t="s">
        <v>10291</v>
      </c>
      <c r="C401" s="992" t="s">
        <v>3501</v>
      </c>
      <c r="D401" s="993" t="s">
        <v>3513</v>
      </c>
      <c r="E401" s="994" t="s">
        <v>3499</v>
      </c>
      <c r="F401" s="995">
        <v>3457</v>
      </c>
      <c r="G401" s="996">
        <v>1</v>
      </c>
      <c r="H401" s="994" t="s">
        <v>3500</v>
      </c>
      <c r="I401" s="400"/>
      <c r="J401" s="400"/>
      <c r="K401" s="400"/>
      <c r="L401" s="400"/>
      <c r="M401" s="400"/>
      <c r="N401" s="400"/>
    </row>
    <row r="402" spans="2:14" s="393" customFormat="1" ht="16.5">
      <c r="B402" s="991" t="s">
        <v>10292</v>
      </c>
      <c r="C402" s="992" t="s">
        <v>3501</v>
      </c>
      <c r="D402" s="993" t="s">
        <v>3513</v>
      </c>
      <c r="E402" s="994" t="s">
        <v>3499</v>
      </c>
      <c r="F402" s="995">
        <v>3457</v>
      </c>
      <c r="G402" s="996">
        <v>1</v>
      </c>
      <c r="H402" s="994" t="s">
        <v>3500</v>
      </c>
      <c r="I402" s="400"/>
      <c r="J402" s="400"/>
      <c r="K402" s="400"/>
      <c r="L402" s="400"/>
      <c r="M402" s="400"/>
      <c r="N402" s="400"/>
    </row>
    <row r="403" spans="2:14" s="393" customFormat="1" ht="16.5">
      <c r="B403" s="991" t="s">
        <v>10293</v>
      </c>
      <c r="C403" s="992" t="s">
        <v>3501</v>
      </c>
      <c r="D403" s="993" t="s">
        <v>3513</v>
      </c>
      <c r="E403" s="994" t="s">
        <v>3499</v>
      </c>
      <c r="F403" s="995">
        <v>3457</v>
      </c>
      <c r="G403" s="996">
        <v>1</v>
      </c>
      <c r="H403" s="994" t="s">
        <v>3500</v>
      </c>
      <c r="I403" s="400"/>
      <c r="J403" s="400"/>
      <c r="K403" s="400"/>
      <c r="L403" s="400"/>
      <c r="M403" s="400"/>
      <c r="N403" s="400"/>
    </row>
    <row r="404" spans="2:14" s="393" customFormat="1" ht="16.5">
      <c r="B404" s="991" t="s">
        <v>10294</v>
      </c>
      <c r="C404" s="992" t="s">
        <v>3501</v>
      </c>
      <c r="D404" s="993" t="s">
        <v>3513</v>
      </c>
      <c r="E404" s="994" t="s">
        <v>3499</v>
      </c>
      <c r="F404" s="995">
        <v>3457</v>
      </c>
      <c r="G404" s="996">
        <v>1</v>
      </c>
      <c r="H404" s="994" t="s">
        <v>3500</v>
      </c>
      <c r="I404" s="400"/>
      <c r="J404" s="400"/>
      <c r="K404" s="400"/>
      <c r="L404" s="400"/>
      <c r="M404" s="400"/>
      <c r="N404" s="400"/>
    </row>
    <row r="405" spans="2:14" s="393" customFormat="1" ht="16.5">
      <c r="B405" s="991" t="s">
        <v>10295</v>
      </c>
      <c r="C405" s="992" t="s">
        <v>3501</v>
      </c>
      <c r="D405" s="993" t="s">
        <v>3513</v>
      </c>
      <c r="E405" s="994" t="s">
        <v>3499</v>
      </c>
      <c r="F405" s="995">
        <v>3457</v>
      </c>
      <c r="G405" s="996">
        <v>1</v>
      </c>
      <c r="H405" s="994" t="s">
        <v>3500</v>
      </c>
      <c r="I405" s="400"/>
      <c r="J405" s="400"/>
      <c r="K405" s="400"/>
      <c r="L405" s="400"/>
      <c r="M405" s="400"/>
      <c r="N405" s="400"/>
    </row>
    <row r="406" spans="2:14" s="393" customFormat="1" ht="16.5">
      <c r="B406" s="991" t="s">
        <v>10296</v>
      </c>
      <c r="C406" s="992" t="s">
        <v>3501</v>
      </c>
      <c r="D406" s="993" t="s">
        <v>3513</v>
      </c>
      <c r="E406" s="994" t="s">
        <v>3499</v>
      </c>
      <c r="F406" s="995">
        <v>3457</v>
      </c>
      <c r="G406" s="996">
        <v>1</v>
      </c>
      <c r="H406" s="994" t="s">
        <v>3500</v>
      </c>
      <c r="I406" s="400"/>
      <c r="J406" s="400"/>
      <c r="K406" s="400"/>
      <c r="L406" s="400"/>
      <c r="M406" s="400"/>
      <c r="N406" s="400"/>
    </row>
    <row r="407" spans="2:14" s="393" customFormat="1" ht="16.5">
      <c r="B407" s="991" t="s">
        <v>10297</v>
      </c>
      <c r="C407" s="992" t="s">
        <v>3501</v>
      </c>
      <c r="D407" s="993" t="s">
        <v>3513</v>
      </c>
      <c r="E407" s="994" t="s">
        <v>3499</v>
      </c>
      <c r="F407" s="995">
        <v>3457</v>
      </c>
      <c r="G407" s="996">
        <v>1</v>
      </c>
      <c r="H407" s="997" t="s">
        <v>3500</v>
      </c>
      <c r="I407" s="400"/>
      <c r="J407" s="400"/>
      <c r="K407" s="400"/>
      <c r="L407" s="400"/>
      <c r="M407" s="400"/>
      <c r="N407" s="400"/>
    </row>
    <row r="408" spans="2:14" s="393" customFormat="1" ht="16.5">
      <c r="B408" s="991" t="s">
        <v>10298</v>
      </c>
      <c r="C408" s="992" t="s">
        <v>3501</v>
      </c>
      <c r="D408" s="993" t="s">
        <v>3513</v>
      </c>
      <c r="E408" s="994" t="s">
        <v>3499</v>
      </c>
      <c r="F408" s="995">
        <v>3457</v>
      </c>
      <c r="G408" s="996">
        <v>1</v>
      </c>
      <c r="H408" s="997" t="s">
        <v>3500</v>
      </c>
      <c r="I408" s="400"/>
      <c r="J408" s="400"/>
      <c r="K408" s="400"/>
      <c r="L408" s="400"/>
      <c r="M408" s="400"/>
      <c r="N408" s="400"/>
    </row>
    <row r="409" spans="2:14" s="393" customFormat="1" ht="16.5">
      <c r="B409" s="991" t="s">
        <v>10299</v>
      </c>
      <c r="C409" s="992" t="s">
        <v>3501</v>
      </c>
      <c r="D409" s="993" t="s">
        <v>3513</v>
      </c>
      <c r="E409" s="994" t="s">
        <v>3499</v>
      </c>
      <c r="F409" s="995">
        <v>3457</v>
      </c>
      <c r="G409" s="996">
        <v>1</v>
      </c>
      <c r="H409" s="997" t="s">
        <v>3500</v>
      </c>
      <c r="I409" s="400"/>
      <c r="J409" s="400"/>
      <c r="K409" s="400"/>
      <c r="L409" s="400"/>
      <c r="M409" s="400"/>
      <c r="N409" s="400"/>
    </row>
    <row r="410" spans="2:14" s="393" customFormat="1" ht="16.5">
      <c r="B410" s="991" t="s">
        <v>10300</v>
      </c>
      <c r="C410" s="992" t="s">
        <v>3501</v>
      </c>
      <c r="D410" s="993" t="s">
        <v>3513</v>
      </c>
      <c r="E410" s="994" t="s">
        <v>3499</v>
      </c>
      <c r="F410" s="995">
        <v>3457</v>
      </c>
      <c r="G410" s="996">
        <v>1</v>
      </c>
      <c r="H410" s="997" t="s">
        <v>3500</v>
      </c>
      <c r="I410" s="400"/>
      <c r="J410" s="400"/>
      <c r="K410" s="400"/>
      <c r="L410" s="400"/>
      <c r="M410" s="400"/>
      <c r="N410" s="400"/>
    </row>
    <row r="411" spans="2:14" s="393" customFormat="1" ht="16.5">
      <c r="B411" s="991" t="s">
        <v>10301</v>
      </c>
      <c r="C411" s="992" t="s">
        <v>3501</v>
      </c>
      <c r="D411" s="993" t="s">
        <v>3513</v>
      </c>
      <c r="E411" s="994" t="s">
        <v>3499</v>
      </c>
      <c r="F411" s="995">
        <v>3457</v>
      </c>
      <c r="G411" s="996">
        <v>1</v>
      </c>
      <c r="H411" s="997" t="s">
        <v>3500</v>
      </c>
      <c r="I411" s="400"/>
      <c r="J411" s="400"/>
      <c r="K411" s="400"/>
      <c r="L411" s="400"/>
      <c r="M411" s="400"/>
      <c r="N411" s="400"/>
    </row>
    <row r="412" spans="2:14" s="393" customFormat="1" ht="16.5">
      <c r="B412" s="991" t="s">
        <v>10302</v>
      </c>
      <c r="C412" s="992" t="s">
        <v>3501</v>
      </c>
      <c r="D412" s="993" t="s">
        <v>3513</v>
      </c>
      <c r="E412" s="994" t="s">
        <v>3499</v>
      </c>
      <c r="F412" s="995">
        <v>3457</v>
      </c>
      <c r="G412" s="996">
        <v>1</v>
      </c>
      <c r="H412" s="997" t="s">
        <v>3500</v>
      </c>
      <c r="I412" s="400"/>
      <c r="J412" s="400"/>
      <c r="K412" s="400"/>
      <c r="L412" s="400"/>
      <c r="M412" s="400"/>
      <c r="N412" s="400"/>
    </row>
    <row r="413" spans="2:14" s="393" customFormat="1" ht="16.5">
      <c r="B413" s="991" t="s">
        <v>10303</v>
      </c>
      <c r="C413" s="992" t="s">
        <v>3501</v>
      </c>
      <c r="D413" s="993" t="s">
        <v>3513</v>
      </c>
      <c r="E413" s="994" t="s">
        <v>3499</v>
      </c>
      <c r="F413" s="995">
        <v>3457</v>
      </c>
      <c r="G413" s="996">
        <v>1</v>
      </c>
      <c r="H413" s="997" t="s">
        <v>3500</v>
      </c>
      <c r="I413" s="400"/>
      <c r="J413" s="400"/>
      <c r="K413" s="400"/>
      <c r="L413" s="400"/>
      <c r="M413" s="400"/>
      <c r="N413" s="400"/>
    </row>
    <row r="414" spans="2:14" s="393" customFormat="1" ht="16.5">
      <c r="B414" s="991" t="s">
        <v>10304</v>
      </c>
      <c r="C414" s="992" t="s">
        <v>3501</v>
      </c>
      <c r="D414" s="993" t="s">
        <v>3513</v>
      </c>
      <c r="E414" s="994" t="s">
        <v>3499</v>
      </c>
      <c r="F414" s="995">
        <v>3457</v>
      </c>
      <c r="G414" s="996">
        <v>1</v>
      </c>
      <c r="H414" s="997" t="s">
        <v>3500</v>
      </c>
      <c r="I414" s="400"/>
      <c r="J414" s="400"/>
      <c r="K414" s="400"/>
      <c r="L414" s="400"/>
      <c r="M414" s="400"/>
      <c r="N414" s="400"/>
    </row>
    <row r="415" spans="2:14" s="393" customFormat="1" ht="16.5">
      <c r="B415" s="991" t="s">
        <v>10305</v>
      </c>
      <c r="C415" s="992" t="s">
        <v>3501</v>
      </c>
      <c r="D415" s="993" t="s">
        <v>3513</v>
      </c>
      <c r="E415" s="994" t="s">
        <v>3499</v>
      </c>
      <c r="F415" s="995">
        <v>3457</v>
      </c>
      <c r="G415" s="996">
        <v>1</v>
      </c>
      <c r="H415" s="997" t="s">
        <v>3500</v>
      </c>
      <c r="I415" s="400"/>
      <c r="J415" s="400"/>
      <c r="K415" s="400"/>
      <c r="L415" s="400"/>
      <c r="M415" s="400"/>
      <c r="N415" s="400"/>
    </row>
    <row r="416" spans="2:14" s="393" customFormat="1" ht="16.5">
      <c r="B416" s="991" t="s">
        <v>10306</v>
      </c>
      <c r="C416" s="992" t="s">
        <v>3501</v>
      </c>
      <c r="D416" s="993" t="s">
        <v>3513</v>
      </c>
      <c r="E416" s="994" t="s">
        <v>3499</v>
      </c>
      <c r="F416" s="995">
        <v>3457</v>
      </c>
      <c r="G416" s="996">
        <v>1</v>
      </c>
      <c r="H416" s="997" t="s">
        <v>3500</v>
      </c>
      <c r="I416" s="400"/>
      <c r="J416" s="400"/>
      <c r="K416" s="400"/>
      <c r="L416" s="400"/>
      <c r="M416" s="400"/>
      <c r="N416" s="400"/>
    </row>
    <row r="417" spans="2:14" s="393" customFormat="1" ht="16.5">
      <c r="B417" s="991" t="s">
        <v>10307</v>
      </c>
      <c r="C417" s="992" t="s">
        <v>3501</v>
      </c>
      <c r="D417" s="993" t="s">
        <v>3513</v>
      </c>
      <c r="E417" s="994" t="s">
        <v>3499</v>
      </c>
      <c r="F417" s="995">
        <v>3457</v>
      </c>
      <c r="G417" s="996">
        <v>1</v>
      </c>
      <c r="H417" s="997" t="s">
        <v>3500</v>
      </c>
      <c r="I417" s="400"/>
      <c r="J417" s="400"/>
      <c r="K417" s="400"/>
      <c r="L417" s="400"/>
      <c r="M417" s="400"/>
      <c r="N417" s="400"/>
    </row>
    <row r="418" spans="2:14" s="393" customFormat="1" ht="16.5">
      <c r="B418" s="991" t="s">
        <v>10308</v>
      </c>
      <c r="C418" s="992" t="s">
        <v>3501</v>
      </c>
      <c r="D418" s="993" t="s">
        <v>3513</v>
      </c>
      <c r="E418" s="994" t="s">
        <v>3499</v>
      </c>
      <c r="F418" s="995">
        <v>3457</v>
      </c>
      <c r="G418" s="996">
        <v>1</v>
      </c>
      <c r="H418" s="997" t="s">
        <v>3500</v>
      </c>
      <c r="I418" s="400"/>
      <c r="J418" s="400"/>
      <c r="K418" s="400"/>
      <c r="L418" s="400"/>
      <c r="M418" s="400"/>
      <c r="N418" s="400"/>
    </row>
    <row r="419" spans="2:14" s="393" customFormat="1" ht="16.5">
      <c r="B419" s="991" t="s">
        <v>10309</v>
      </c>
      <c r="C419" s="992" t="s">
        <v>3501</v>
      </c>
      <c r="D419" s="993" t="s">
        <v>3513</v>
      </c>
      <c r="E419" s="994" t="s">
        <v>3499</v>
      </c>
      <c r="F419" s="995">
        <v>3457</v>
      </c>
      <c r="G419" s="996">
        <v>1</v>
      </c>
      <c r="H419" s="997" t="s">
        <v>3500</v>
      </c>
      <c r="I419" s="400"/>
      <c r="J419" s="400"/>
      <c r="K419" s="400"/>
      <c r="L419" s="400"/>
      <c r="M419" s="400"/>
      <c r="N419" s="400"/>
    </row>
    <row r="420" spans="2:14" s="393" customFormat="1" ht="16.5">
      <c r="B420" s="991" t="s">
        <v>10310</v>
      </c>
      <c r="C420" s="992" t="s">
        <v>3501</v>
      </c>
      <c r="D420" s="993" t="s">
        <v>3513</v>
      </c>
      <c r="E420" s="994" t="s">
        <v>3499</v>
      </c>
      <c r="F420" s="995">
        <v>3457</v>
      </c>
      <c r="G420" s="996">
        <v>1</v>
      </c>
      <c r="H420" s="997" t="s">
        <v>3500</v>
      </c>
      <c r="I420" s="400"/>
      <c r="J420" s="400"/>
      <c r="K420" s="400"/>
      <c r="L420" s="400"/>
      <c r="M420" s="400"/>
      <c r="N420" s="400"/>
    </row>
    <row r="421" spans="2:14" s="393" customFormat="1" ht="16.5">
      <c r="B421" s="991" t="s">
        <v>10311</v>
      </c>
      <c r="C421" s="992" t="s">
        <v>3501</v>
      </c>
      <c r="D421" s="993" t="s">
        <v>3513</v>
      </c>
      <c r="E421" s="994" t="s">
        <v>3499</v>
      </c>
      <c r="F421" s="995">
        <v>3457</v>
      </c>
      <c r="G421" s="996">
        <v>1</v>
      </c>
      <c r="H421" s="997" t="s">
        <v>3500</v>
      </c>
      <c r="I421" s="400"/>
      <c r="J421" s="400"/>
      <c r="K421" s="400"/>
      <c r="L421" s="400"/>
      <c r="M421" s="400"/>
      <c r="N421" s="400"/>
    </row>
    <row r="422" spans="2:14" s="393" customFormat="1" ht="16.5">
      <c r="B422" s="991" t="s">
        <v>10312</v>
      </c>
      <c r="C422" s="992" t="s">
        <v>3501</v>
      </c>
      <c r="D422" s="993" t="s">
        <v>3513</v>
      </c>
      <c r="E422" s="994" t="s">
        <v>3499</v>
      </c>
      <c r="F422" s="995">
        <v>3457</v>
      </c>
      <c r="G422" s="996">
        <v>1</v>
      </c>
      <c r="H422" s="997" t="s">
        <v>3500</v>
      </c>
      <c r="I422" s="400"/>
      <c r="J422" s="400"/>
      <c r="K422" s="400"/>
      <c r="L422" s="400"/>
      <c r="M422" s="400"/>
      <c r="N422" s="400"/>
    </row>
    <row r="423" spans="2:14" s="393" customFormat="1" ht="16.5">
      <c r="B423" s="991" t="s">
        <v>10313</v>
      </c>
      <c r="C423" s="992" t="s">
        <v>3501</v>
      </c>
      <c r="D423" s="993" t="s">
        <v>3513</v>
      </c>
      <c r="E423" s="994" t="s">
        <v>3499</v>
      </c>
      <c r="F423" s="995">
        <v>3457</v>
      </c>
      <c r="G423" s="996">
        <v>1</v>
      </c>
      <c r="H423" s="997" t="s">
        <v>3500</v>
      </c>
      <c r="I423" s="400"/>
      <c r="J423" s="400"/>
      <c r="K423" s="400"/>
      <c r="L423" s="400"/>
      <c r="M423" s="400"/>
      <c r="N423" s="400"/>
    </row>
    <row r="424" spans="2:14" s="393" customFormat="1" ht="16.5">
      <c r="B424" s="991" t="s">
        <v>10314</v>
      </c>
      <c r="C424" s="992" t="s">
        <v>3501</v>
      </c>
      <c r="D424" s="993" t="s">
        <v>3513</v>
      </c>
      <c r="E424" s="994" t="s">
        <v>3499</v>
      </c>
      <c r="F424" s="995">
        <v>3457</v>
      </c>
      <c r="G424" s="996">
        <v>1</v>
      </c>
      <c r="H424" s="997" t="s">
        <v>3500</v>
      </c>
      <c r="I424" s="400"/>
      <c r="J424" s="400"/>
      <c r="K424" s="400"/>
      <c r="L424" s="400"/>
      <c r="M424" s="400"/>
      <c r="N424" s="400"/>
    </row>
    <row r="425" spans="2:14" s="393" customFormat="1" ht="16.5">
      <c r="B425" s="991" t="s">
        <v>10315</v>
      </c>
      <c r="C425" s="992" t="s">
        <v>3501</v>
      </c>
      <c r="D425" s="993" t="s">
        <v>3513</v>
      </c>
      <c r="E425" s="994" t="s">
        <v>3499</v>
      </c>
      <c r="F425" s="995">
        <v>3457</v>
      </c>
      <c r="G425" s="996">
        <v>1</v>
      </c>
      <c r="H425" s="997" t="s">
        <v>3500</v>
      </c>
      <c r="I425" s="400"/>
      <c r="J425" s="400"/>
      <c r="K425" s="400"/>
      <c r="L425" s="400"/>
      <c r="M425" s="400"/>
      <c r="N425" s="400"/>
    </row>
    <row r="426" spans="2:14" s="393" customFormat="1" ht="16.5">
      <c r="B426" s="991" t="s">
        <v>10316</v>
      </c>
      <c r="C426" s="992" t="s">
        <v>3501</v>
      </c>
      <c r="D426" s="993" t="s">
        <v>3513</v>
      </c>
      <c r="E426" s="994" t="s">
        <v>3499</v>
      </c>
      <c r="F426" s="995">
        <v>3457</v>
      </c>
      <c r="G426" s="996">
        <v>1</v>
      </c>
      <c r="H426" s="997" t="s">
        <v>3500</v>
      </c>
      <c r="I426" s="400"/>
      <c r="J426" s="400"/>
      <c r="K426" s="400"/>
      <c r="L426" s="400"/>
      <c r="M426" s="400"/>
      <c r="N426" s="400"/>
    </row>
    <row r="427" spans="2:14" s="393" customFormat="1" ht="16.5">
      <c r="B427" s="991" t="s">
        <v>10317</v>
      </c>
      <c r="C427" s="992" t="s">
        <v>3514</v>
      </c>
      <c r="D427" s="993" t="s">
        <v>3515</v>
      </c>
      <c r="E427" s="994" t="s">
        <v>3499</v>
      </c>
      <c r="F427" s="1001">
        <v>14529</v>
      </c>
      <c r="G427" s="996">
        <v>1</v>
      </c>
      <c r="H427" s="997" t="s">
        <v>3500</v>
      </c>
      <c r="I427" s="400"/>
      <c r="J427" s="400"/>
      <c r="K427" s="400"/>
      <c r="L427" s="400"/>
      <c r="M427" s="400"/>
      <c r="N427" s="400"/>
    </row>
    <row r="428" spans="2:14" s="393" customFormat="1" ht="16.5">
      <c r="B428" s="991" t="s">
        <v>10318</v>
      </c>
      <c r="C428" s="992" t="s">
        <v>3514</v>
      </c>
      <c r="D428" s="993" t="s">
        <v>3515</v>
      </c>
      <c r="E428" s="994" t="s">
        <v>3499</v>
      </c>
      <c r="F428" s="1001">
        <v>14529</v>
      </c>
      <c r="G428" s="996">
        <v>1</v>
      </c>
      <c r="H428" s="997" t="s">
        <v>3500</v>
      </c>
      <c r="I428" s="400"/>
      <c r="J428" s="400"/>
      <c r="K428" s="400"/>
      <c r="L428" s="400"/>
      <c r="M428" s="400"/>
      <c r="N428" s="400"/>
    </row>
    <row r="429" spans="2:14" s="393" customFormat="1" ht="16.5">
      <c r="B429" s="991" t="s">
        <v>10319</v>
      </c>
      <c r="C429" s="992" t="s">
        <v>3514</v>
      </c>
      <c r="D429" s="993" t="s">
        <v>3515</v>
      </c>
      <c r="E429" s="994" t="s">
        <v>3499</v>
      </c>
      <c r="F429" s="1001">
        <v>14529</v>
      </c>
      <c r="G429" s="996">
        <v>1</v>
      </c>
      <c r="H429" s="997" t="s">
        <v>3500</v>
      </c>
      <c r="I429" s="400"/>
      <c r="J429" s="400"/>
      <c r="K429" s="400"/>
      <c r="L429" s="400"/>
      <c r="M429" s="400"/>
      <c r="N429" s="400"/>
    </row>
    <row r="430" spans="2:14" s="393" customFormat="1" ht="16.5">
      <c r="B430" s="991" t="s">
        <v>10320</v>
      </c>
      <c r="C430" s="992" t="s">
        <v>3514</v>
      </c>
      <c r="D430" s="993" t="s">
        <v>3515</v>
      </c>
      <c r="E430" s="994" t="s">
        <v>3499</v>
      </c>
      <c r="F430" s="1001">
        <v>14529</v>
      </c>
      <c r="G430" s="996">
        <v>1</v>
      </c>
      <c r="H430" s="997" t="s">
        <v>3500</v>
      </c>
      <c r="I430" s="400"/>
      <c r="J430" s="400"/>
      <c r="K430" s="400"/>
      <c r="L430" s="400"/>
      <c r="M430" s="400"/>
      <c r="N430" s="400"/>
    </row>
    <row r="431" spans="2:14" s="393" customFormat="1" ht="16.5">
      <c r="B431" s="991" t="s">
        <v>10321</v>
      </c>
      <c r="C431" s="992" t="s">
        <v>3514</v>
      </c>
      <c r="D431" s="993" t="s">
        <v>3515</v>
      </c>
      <c r="E431" s="994" t="s">
        <v>3499</v>
      </c>
      <c r="F431" s="1001">
        <v>14529</v>
      </c>
      <c r="G431" s="996">
        <v>1</v>
      </c>
      <c r="H431" s="997" t="s">
        <v>3500</v>
      </c>
      <c r="I431" s="400"/>
      <c r="J431" s="400"/>
      <c r="K431" s="400"/>
      <c r="L431" s="400"/>
      <c r="M431" s="400"/>
      <c r="N431" s="400"/>
    </row>
    <row r="432" spans="2:14" s="393" customFormat="1" ht="16.5">
      <c r="B432" s="991" t="s">
        <v>10322</v>
      </c>
      <c r="C432" s="992" t="s">
        <v>3514</v>
      </c>
      <c r="D432" s="993" t="s">
        <v>3515</v>
      </c>
      <c r="E432" s="994" t="s">
        <v>3499</v>
      </c>
      <c r="F432" s="1001">
        <v>14529</v>
      </c>
      <c r="G432" s="996">
        <v>1</v>
      </c>
      <c r="H432" s="997" t="s">
        <v>3500</v>
      </c>
      <c r="I432" s="400"/>
      <c r="J432" s="400"/>
      <c r="K432" s="400"/>
      <c r="L432" s="400"/>
      <c r="M432" s="400"/>
      <c r="N432" s="400"/>
    </row>
    <row r="433" spans="2:14" s="393" customFormat="1" ht="16.5">
      <c r="B433" s="991" t="s">
        <v>10323</v>
      </c>
      <c r="C433" s="992" t="s">
        <v>3514</v>
      </c>
      <c r="D433" s="993" t="s">
        <v>3515</v>
      </c>
      <c r="E433" s="994" t="s">
        <v>3499</v>
      </c>
      <c r="F433" s="1001">
        <v>14529</v>
      </c>
      <c r="G433" s="996">
        <v>1</v>
      </c>
      <c r="H433" s="997" t="s">
        <v>3500</v>
      </c>
      <c r="I433" s="400"/>
      <c r="J433" s="400"/>
      <c r="K433" s="400"/>
      <c r="L433" s="400"/>
      <c r="M433" s="400"/>
      <c r="N433" s="400"/>
    </row>
    <row r="434" spans="2:14" s="393" customFormat="1" ht="16.5">
      <c r="B434" s="991" t="s">
        <v>10324</v>
      </c>
      <c r="C434" s="992" t="s">
        <v>3514</v>
      </c>
      <c r="D434" s="993" t="s">
        <v>3515</v>
      </c>
      <c r="E434" s="994" t="s">
        <v>3499</v>
      </c>
      <c r="F434" s="1001">
        <v>14529</v>
      </c>
      <c r="G434" s="996">
        <v>1</v>
      </c>
      <c r="H434" s="997" t="s">
        <v>3500</v>
      </c>
      <c r="I434" s="400"/>
      <c r="J434" s="400"/>
      <c r="K434" s="400"/>
      <c r="L434" s="400"/>
      <c r="M434" s="400"/>
      <c r="N434" s="400"/>
    </row>
    <row r="435" spans="2:14" s="393" customFormat="1" ht="16.5">
      <c r="B435" s="991" t="s">
        <v>10325</v>
      </c>
      <c r="C435" s="992" t="s">
        <v>3514</v>
      </c>
      <c r="D435" s="993" t="s">
        <v>3515</v>
      </c>
      <c r="E435" s="994" t="s">
        <v>3499</v>
      </c>
      <c r="F435" s="1001">
        <v>14529</v>
      </c>
      <c r="G435" s="996">
        <v>1</v>
      </c>
      <c r="H435" s="997" t="s">
        <v>3500</v>
      </c>
      <c r="I435" s="400"/>
      <c r="J435" s="400"/>
      <c r="K435" s="400"/>
      <c r="L435" s="400"/>
      <c r="M435" s="400"/>
      <c r="N435" s="400"/>
    </row>
    <row r="436" spans="2:14" s="393" customFormat="1" ht="16.5">
      <c r="B436" s="991" t="s">
        <v>10326</v>
      </c>
      <c r="C436" s="992" t="s">
        <v>3514</v>
      </c>
      <c r="D436" s="993" t="s">
        <v>3515</v>
      </c>
      <c r="E436" s="994" t="s">
        <v>3499</v>
      </c>
      <c r="F436" s="1001">
        <v>14529</v>
      </c>
      <c r="G436" s="996">
        <v>1</v>
      </c>
      <c r="H436" s="997" t="s">
        <v>3500</v>
      </c>
      <c r="I436" s="400"/>
      <c r="J436" s="400"/>
      <c r="K436" s="400"/>
      <c r="L436" s="400"/>
      <c r="M436" s="400"/>
      <c r="N436" s="400"/>
    </row>
    <row r="437" spans="2:14" s="393" customFormat="1" ht="16.5">
      <c r="B437" s="991" t="s">
        <v>10327</v>
      </c>
      <c r="C437" s="992" t="s">
        <v>3514</v>
      </c>
      <c r="D437" s="993" t="s">
        <v>3515</v>
      </c>
      <c r="E437" s="994" t="s">
        <v>3499</v>
      </c>
      <c r="F437" s="1001">
        <v>14529</v>
      </c>
      <c r="G437" s="996">
        <v>1</v>
      </c>
      <c r="H437" s="997" t="s">
        <v>3500</v>
      </c>
      <c r="I437" s="400"/>
      <c r="J437" s="400"/>
      <c r="K437" s="400"/>
      <c r="L437" s="400"/>
      <c r="M437" s="400"/>
      <c r="N437" s="400"/>
    </row>
    <row r="438" spans="2:14" s="393" customFormat="1" ht="16.5">
      <c r="B438" s="991" t="s">
        <v>10328</v>
      </c>
      <c r="C438" s="992" t="s">
        <v>3514</v>
      </c>
      <c r="D438" s="993" t="s">
        <v>3515</v>
      </c>
      <c r="E438" s="994" t="s">
        <v>3499</v>
      </c>
      <c r="F438" s="1001">
        <v>14529</v>
      </c>
      <c r="G438" s="996">
        <v>1</v>
      </c>
      <c r="H438" s="997" t="s">
        <v>3500</v>
      </c>
      <c r="I438" s="400"/>
      <c r="J438" s="400"/>
      <c r="K438" s="400"/>
      <c r="L438" s="400"/>
      <c r="M438" s="400"/>
      <c r="N438" s="400"/>
    </row>
    <row r="439" spans="2:14" s="393" customFormat="1" ht="16.5">
      <c r="B439" s="991" t="s">
        <v>10329</v>
      </c>
      <c r="C439" s="992" t="s">
        <v>3514</v>
      </c>
      <c r="D439" s="993" t="s">
        <v>3515</v>
      </c>
      <c r="E439" s="994" t="s">
        <v>3499</v>
      </c>
      <c r="F439" s="1001">
        <v>14529</v>
      </c>
      <c r="G439" s="996">
        <v>1</v>
      </c>
      <c r="H439" s="997" t="s">
        <v>3500</v>
      </c>
      <c r="I439" s="400"/>
      <c r="J439" s="400"/>
      <c r="K439" s="400"/>
      <c r="L439" s="400"/>
      <c r="M439" s="400"/>
      <c r="N439" s="400"/>
    </row>
    <row r="440" spans="2:14" s="393" customFormat="1" ht="16.5">
      <c r="B440" s="991" t="s">
        <v>10330</v>
      </c>
      <c r="C440" s="992" t="s">
        <v>3514</v>
      </c>
      <c r="D440" s="993" t="s">
        <v>3515</v>
      </c>
      <c r="E440" s="994" t="s">
        <v>3499</v>
      </c>
      <c r="F440" s="1001">
        <v>14529</v>
      </c>
      <c r="G440" s="996">
        <v>1</v>
      </c>
      <c r="H440" s="997" t="s">
        <v>3500</v>
      </c>
      <c r="I440" s="400"/>
      <c r="J440" s="400"/>
      <c r="K440" s="400"/>
      <c r="L440" s="400"/>
      <c r="M440" s="400"/>
      <c r="N440" s="400"/>
    </row>
    <row r="441" spans="2:14" s="393" customFormat="1" ht="16.5">
      <c r="B441" s="991" t="s">
        <v>10331</v>
      </c>
      <c r="C441" s="992" t="s">
        <v>3514</v>
      </c>
      <c r="D441" s="993" t="s">
        <v>3515</v>
      </c>
      <c r="E441" s="994" t="s">
        <v>3499</v>
      </c>
      <c r="F441" s="1001">
        <v>14529</v>
      </c>
      <c r="G441" s="996">
        <v>1</v>
      </c>
      <c r="H441" s="997" t="s">
        <v>3500</v>
      </c>
      <c r="I441" s="400"/>
      <c r="J441" s="400"/>
      <c r="K441" s="400"/>
      <c r="L441" s="400"/>
      <c r="M441" s="400"/>
      <c r="N441" s="400"/>
    </row>
    <row r="442" spans="2:14" s="393" customFormat="1" ht="16.5">
      <c r="B442" s="991" t="s">
        <v>10332</v>
      </c>
      <c r="C442" s="992" t="s">
        <v>3514</v>
      </c>
      <c r="D442" s="993" t="s">
        <v>3515</v>
      </c>
      <c r="E442" s="994" t="s">
        <v>3499</v>
      </c>
      <c r="F442" s="1001">
        <v>14529</v>
      </c>
      <c r="G442" s="996">
        <v>1</v>
      </c>
      <c r="H442" s="997" t="s">
        <v>3500</v>
      </c>
      <c r="I442" s="400"/>
      <c r="J442" s="400"/>
      <c r="K442" s="400"/>
      <c r="L442" s="400"/>
      <c r="M442" s="400"/>
      <c r="N442" s="400"/>
    </row>
    <row r="443" spans="2:14" s="393" customFormat="1" ht="16.5">
      <c r="B443" s="991" t="s">
        <v>10333</v>
      </c>
      <c r="C443" s="992" t="s">
        <v>3514</v>
      </c>
      <c r="D443" s="993" t="s">
        <v>3515</v>
      </c>
      <c r="E443" s="994" t="s">
        <v>3499</v>
      </c>
      <c r="F443" s="1001">
        <v>14529</v>
      </c>
      <c r="G443" s="996">
        <v>1</v>
      </c>
      <c r="H443" s="997" t="s">
        <v>3500</v>
      </c>
      <c r="I443" s="400"/>
      <c r="J443" s="400"/>
      <c r="K443" s="400"/>
      <c r="L443" s="400"/>
      <c r="M443" s="400"/>
      <c r="N443" s="400"/>
    </row>
    <row r="444" spans="2:14" s="393" customFormat="1" ht="16.5">
      <c r="B444" s="991" t="s">
        <v>10334</v>
      </c>
      <c r="C444" s="992" t="s">
        <v>3497</v>
      </c>
      <c r="D444" s="993" t="s">
        <v>3516</v>
      </c>
      <c r="E444" s="994" t="s">
        <v>3499</v>
      </c>
      <c r="F444" s="1002">
        <v>2436</v>
      </c>
      <c r="G444" s="996">
        <v>1</v>
      </c>
      <c r="H444" s="997" t="s">
        <v>3500</v>
      </c>
      <c r="I444" s="400"/>
      <c r="J444" s="400"/>
      <c r="K444" s="400"/>
      <c r="L444" s="400"/>
      <c r="M444" s="400"/>
      <c r="N444" s="400"/>
    </row>
    <row r="445" spans="2:14" s="393" customFormat="1" ht="16.5">
      <c r="B445" s="991" t="s">
        <v>10335</v>
      </c>
      <c r="C445" s="992" t="s">
        <v>3497</v>
      </c>
      <c r="D445" s="993" t="s">
        <v>3517</v>
      </c>
      <c r="E445" s="994" t="s">
        <v>3499</v>
      </c>
      <c r="F445" s="1002">
        <v>1508</v>
      </c>
      <c r="G445" s="996">
        <v>1</v>
      </c>
      <c r="H445" s="997" t="s">
        <v>3500</v>
      </c>
      <c r="I445" s="400"/>
      <c r="J445" s="400"/>
      <c r="K445" s="400"/>
      <c r="L445" s="400"/>
      <c r="M445" s="400"/>
      <c r="N445" s="400"/>
    </row>
    <row r="446" spans="2:14" s="393" customFormat="1" ht="16.5">
      <c r="B446" s="991" t="s">
        <v>10336</v>
      </c>
      <c r="C446" s="992" t="s">
        <v>3497</v>
      </c>
      <c r="D446" s="993" t="s">
        <v>3517</v>
      </c>
      <c r="E446" s="994" t="s">
        <v>3499</v>
      </c>
      <c r="F446" s="1002">
        <v>1508</v>
      </c>
      <c r="G446" s="996">
        <v>1</v>
      </c>
      <c r="H446" s="997" t="s">
        <v>3500</v>
      </c>
      <c r="I446" s="400"/>
      <c r="J446" s="400"/>
      <c r="K446" s="400"/>
      <c r="L446" s="400"/>
      <c r="M446" s="400"/>
      <c r="N446" s="400"/>
    </row>
    <row r="447" spans="2:14" s="393" customFormat="1" ht="16.5">
      <c r="B447" s="991" t="s">
        <v>10337</v>
      </c>
      <c r="C447" s="992" t="s">
        <v>3518</v>
      </c>
      <c r="D447" s="993" t="s">
        <v>3519</v>
      </c>
      <c r="E447" s="994" t="s">
        <v>3499</v>
      </c>
      <c r="F447" s="1001">
        <v>221840</v>
      </c>
      <c r="G447" s="999">
        <v>1</v>
      </c>
      <c r="H447" s="994" t="s">
        <v>3520</v>
      </c>
      <c r="I447" s="400"/>
      <c r="J447" s="400"/>
      <c r="K447" s="400"/>
      <c r="L447" s="400"/>
      <c r="M447" s="400"/>
      <c r="N447" s="400"/>
    </row>
    <row r="448" spans="2:14" s="393" customFormat="1" ht="25.5">
      <c r="B448" s="991" t="s">
        <v>10338</v>
      </c>
      <c r="C448" s="992" t="s">
        <v>3521</v>
      </c>
      <c r="D448" s="993" t="s">
        <v>3522</v>
      </c>
      <c r="E448" s="994" t="s">
        <v>3499</v>
      </c>
      <c r="F448" s="1001">
        <v>1047.5</v>
      </c>
      <c r="G448" s="996">
        <v>1</v>
      </c>
      <c r="H448" s="997" t="s">
        <v>3500</v>
      </c>
      <c r="I448" s="400"/>
      <c r="J448" s="400"/>
      <c r="K448" s="400"/>
      <c r="L448" s="400"/>
      <c r="M448" s="400"/>
      <c r="N448" s="400"/>
    </row>
    <row r="449" spans="2:14" s="393" customFormat="1" ht="25.5">
      <c r="B449" s="991" t="s">
        <v>10339</v>
      </c>
      <c r="C449" s="992" t="s">
        <v>3521</v>
      </c>
      <c r="D449" s="993" t="s">
        <v>3522</v>
      </c>
      <c r="E449" s="994" t="s">
        <v>3499</v>
      </c>
      <c r="F449" s="1001">
        <v>1047.5</v>
      </c>
      <c r="G449" s="996">
        <v>1</v>
      </c>
      <c r="H449" s="997" t="s">
        <v>3500</v>
      </c>
      <c r="I449" s="400"/>
      <c r="J449" s="400"/>
      <c r="K449" s="400"/>
      <c r="L449" s="400"/>
      <c r="M449" s="400"/>
      <c r="N449" s="400"/>
    </row>
    <row r="450" spans="2:14" s="393" customFormat="1" ht="25.5">
      <c r="B450" s="991" t="s">
        <v>10340</v>
      </c>
      <c r="C450" s="992" t="s">
        <v>3521</v>
      </c>
      <c r="D450" s="993" t="s">
        <v>3522</v>
      </c>
      <c r="E450" s="994" t="s">
        <v>3499</v>
      </c>
      <c r="F450" s="1001">
        <v>1047.5</v>
      </c>
      <c r="G450" s="996">
        <v>1</v>
      </c>
      <c r="H450" s="997" t="s">
        <v>3500</v>
      </c>
      <c r="I450" s="400"/>
      <c r="J450" s="400"/>
      <c r="K450" s="400"/>
      <c r="L450" s="400"/>
      <c r="M450" s="400"/>
      <c r="N450" s="400"/>
    </row>
    <row r="451" spans="2:14" s="393" customFormat="1" ht="25.5">
      <c r="B451" s="991" t="s">
        <v>10341</v>
      </c>
      <c r="C451" s="992" t="s">
        <v>3521</v>
      </c>
      <c r="D451" s="993" t="s">
        <v>3522</v>
      </c>
      <c r="E451" s="994" t="s">
        <v>3499</v>
      </c>
      <c r="F451" s="1001">
        <v>1047.5</v>
      </c>
      <c r="G451" s="996">
        <v>1</v>
      </c>
      <c r="H451" s="997" t="s">
        <v>3500</v>
      </c>
      <c r="I451" s="400"/>
      <c r="J451" s="400"/>
      <c r="K451" s="400"/>
      <c r="L451" s="400"/>
      <c r="M451" s="400"/>
      <c r="N451" s="400"/>
    </row>
    <row r="452" spans="2:14" s="393" customFormat="1" ht="25.5">
      <c r="B452" s="991" t="s">
        <v>10342</v>
      </c>
      <c r="C452" s="992" t="s">
        <v>3521</v>
      </c>
      <c r="D452" s="993" t="s">
        <v>3522</v>
      </c>
      <c r="E452" s="994" t="s">
        <v>3499</v>
      </c>
      <c r="F452" s="1001">
        <v>1047.5</v>
      </c>
      <c r="G452" s="996">
        <v>1</v>
      </c>
      <c r="H452" s="997" t="s">
        <v>3500</v>
      </c>
      <c r="I452" s="400"/>
      <c r="J452" s="400"/>
      <c r="K452" s="400"/>
      <c r="L452" s="400"/>
      <c r="M452" s="400"/>
      <c r="N452" s="400"/>
    </row>
    <row r="453" spans="2:14" s="393" customFormat="1" ht="25.5">
      <c r="B453" s="991" t="s">
        <v>10343</v>
      </c>
      <c r="C453" s="992" t="s">
        <v>3521</v>
      </c>
      <c r="D453" s="993" t="s">
        <v>3522</v>
      </c>
      <c r="E453" s="994" t="s">
        <v>3499</v>
      </c>
      <c r="F453" s="1001">
        <v>1047.5</v>
      </c>
      <c r="G453" s="996">
        <v>1</v>
      </c>
      <c r="H453" s="997" t="s">
        <v>3500</v>
      </c>
      <c r="I453" s="400"/>
      <c r="J453" s="400"/>
      <c r="K453" s="400"/>
      <c r="L453" s="400"/>
      <c r="M453" s="400"/>
      <c r="N453" s="400"/>
    </row>
    <row r="454" spans="2:14" s="393" customFormat="1" ht="25.5">
      <c r="B454" s="991" t="s">
        <v>10344</v>
      </c>
      <c r="C454" s="992" t="s">
        <v>3521</v>
      </c>
      <c r="D454" s="993" t="s">
        <v>3522</v>
      </c>
      <c r="E454" s="994" t="s">
        <v>3499</v>
      </c>
      <c r="F454" s="1001">
        <v>1047.5</v>
      </c>
      <c r="G454" s="996">
        <v>1</v>
      </c>
      <c r="H454" s="997" t="s">
        <v>3500</v>
      </c>
      <c r="I454" s="400"/>
      <c r="J454" s="400"/>
      <c r="K454" s="400"/>
      <c r="L454" s="400"/>
      <c r="M454" s="400"/>
      <c r="N454" s="400"/>
    </row>
    <row r="455" spans="2:14" s="393" customFormat="1" ht="25.5">
      <c r="B455" s="991" t="s">
        <v>10345</v>
      </c>
      <c r="C455" s="992" t="s">
        <v>3521</v>
      </c>
      <c r="D455" s="993" t="s">
        <v>3522</v>
      </c>
      <c r="E455" s="994" t="s">
        <v>3499</v>
      </c>
      <c r="F455" s="1001">
        <v>1047.5</v>
      </c>
      <c r="G455" s="996">
        <v>1</v>
      </c>
      <c r="H455" s="997" t="s">
        <v>3500</v>
      </c>
      <c r="I455" s="400"/>
      <c r="J455" s="400"/>
      <c r="K455" s="400"/>
      <c r="L455" s="400"/>
      <c r="M455" s="400"/>
      <c r="N455" s="400"/>
    </row>
    <row r="456" spans="2:14" s="393" customFormat="1" ht="16.5">
      <c r="B456" s="991" t="s">
        <v>10346</v>
      </c>
      <c r="C456" s="992" t="s">
        <v>3991</v>
      </c>
      <c r="D456" s="993" t="s">
        <v>10347</v>
      </c>
      <c r="E456" s="994" t="s">
        <v>3499</v>
      </c>
      <c r="F456" s="1001">
        <v>9860</v>
      </c>
      <c r="G456" s="996">
        <v>1</v>
      </c>
      <c r="H456" s="997" t="s">
        <v>3500</v>
      </c>
      <c r="I456" s="400"/>
      <c r="J456" s="400"/>
      <c r="K456" s="400"/>
      <c r="L456" s="400"/>
      <c r="M456" s="400"/>
      <c r="N456" s="400"/>
    </row>
    <row r="457" spans="2:14" s="393" customFormat="1" ht="25.5">
      <c r="B457" s="991" t="s">
        <v>10348</v>
      </c>
      <c r="C457" s="992" t="s">
        <v>3523</v>
      </c>
      <c r="D457" s="993" t="s">
        <v>3524</v>
      </c>
      <c r="E457" s="994" t="s">
        <v>3499</v>
      </c>
      <c r="F457" s="1001">
        <v>4820</v>
      </c>
      <c r="G457" s="999">
        <v>1</v>
      </c>
      <c r="H457" s="994" t="s">
        <v>3525</v>
      </c>
      <c r="I457" s="400"/>
      <c r="J457" s="400"/>
      <c r="K457" s="400"/>
      <c r="L457" s="400"/>
      <c r="M457" s="400"/>
      <c r="N457" s="400"/>
    </row>
    <row r="458" spans="2:14" s="393" customFormat="1" ht="25.5">
      <c r="B458" s="991" t="s">
        <v>10349</v>
      </c>
      <c r="C458" s="992" t="s">
        <v>3523</v>
      </c>
      <c r="D458" s="993" t="s">
        <v>3524</v>
      </c>
      <c r="E458" s="994" t="s">
        <v>3499</v>
      </c>
      <c r="F458" s="1001">
        <v>4819.99</v>
      </c>
      <c r="G458" s="999">
        <v>1</v>
      </c>
      <c r="H458" s="994" t="s">
        <v>3526</v>
      </c>
      <c r="I458" s="400"/>
      <c r="J458" s="400"/>
      <c r="K458" s="400"/>
      <c r="L458" s="400"/>
      <c r="M458" s="400"/>
      <c r="N458" s="400"/>
    </row>
    <row r="459" spans="2:14" s="393" customFormat="1" ht="25.5">
      <c r="B459" s="991" t="s">
        <v>10350</v>
      </c>
      <c r="C459" s="992" t="s">
        <v>3523</v>
      </c>
      <c r="D459" s="993" t="s">
        <v>3524</v>
      </c>
      <c r="E459" s="994" t="s">
        <v>3499</v>
      </c>
      <c r="F459" s="1001">
        <v>4819.99</v>
      </c>
      <c r="G459" s="999">
        <v>1</v>
      </c>
      <c r="H459" s="994" t="s">
        <v>3527</v>
      </c>
      <c r="I459" s="400"/>
      <c r="J459" s="400"/>
      <c r="K459" s="400"/>
      <c r="L459" s="400"/>
      <c r="M459" s="400"/>
      <c r="N459" s="400"/>
    </row>
    <row r="460" spans="2:14" s="393" customFormat="1" ht="25.5">
      <c r="B460" s="991" t="s">
        <v>10351</v>
      </c>
      <c r="C460" s="992" t="s">
        <v>3523</v>
      </c>
      <c r="D460" s="993" t="s">
        <v>3524</v>
      </c>
      <c r="E460" s="994" t="s">
        <v>3499</v>
      </c>
      <c r="F460" s="1001">
        <v>4819.99</v>
      </c>
      <c r="G460" s="999">
        <v>1</v>
      </c>
      <c r="H460" s="994" t="s">
        <v>3528</v>
      </c>
      <c r="I460" s="400"/>
      <c r="J460" s="400"/>
      <c r="K460" s="400"/>
      <c r="L460" s="400"/>
      <c r="M460" s="400"/>
      <c r="N460" s="400"/>
    </row>
    <row r="461" spans="2:14" s="393" customFormat="1" ht="25.5">
      <c r="B461" s="991" t="s">
        <v>10352</v>
      </c>
      <c r="C461" s="992" t="s">
        <v>3523</v>
      </c>
      <c r="D461" s="993" t="s">
        <v>3524</v>
      </c>
      <c r="E461" s="994" t="s">
        <v>3499</v>
      </c>
      <c r="F461" s="1001">
        <v>4819.99</v>
      </c>
      <c r="G461" s="999">
        <v>1</v>
      </c>
      <c r="H461" s="994" t="s">
        <v>3529</v>
      </c>
      <c r="I461" s="400"/>
      <c r="J461" s="400"/>
      <c r="K461" s="400"/>
      <c r="L461" s="400"/>
      <c r="M461" s="400"/>
      <c r="N461" s="400"/>
    </row>
    <row r="462" spans="2:14" s="393" customFormat="1" ht="25.5">
      <c r="B462" s="991" t="s">
        <v>10353</v>
      </c>
      <c r="C462" s="992" t="s">
        <v>3523</v>
      </c>
      <c r="D462" s="993" t="s">
        <v>3524</v>
      </c>
      <c r="E462" s="994" t="s">
        <v>3499</v>
      </c>
      <c r="F462" s="1001">
        <v>4819.99</v>
      </c>
      <c r="G462" s="999">
        <v>1</v>
      </c>
      <c r="H462" s="994" t="s">
        <v>3530</v>
      </c>
      <c r="I462" s="400"/>
      <c r="J462" s="400"/>
      <c r="K462" s="400"/>
      <c r="L462" s="400"/>
      <c r="M462" s="400"/>
      <c r="N462" s="400"/>
    </row>
    <row r="463" spans="2:14" s="393" customFormat="1" ht="25.5">
      <c r="B463" s="991" t="s">
        <v>10354</v>
      </c>
      <c r="C463" s="992" t="s">
        <v>3523</v>
      </c>
      <c r="D463" s="993" t="s">
        <v>3524</v>
      </c>
      <c r="E463" s="994" t="s">
        <v>3499</v>
      </c>
      <c r="F463" s="1001">
        <v>4819.99</v>
      </c>
      <c r="G463" s="999">
        <v>1</v>
      </c>
      <c r="H463" s="994" t="s">
        <v>3531</v>
      </c>
      <c r="I463" s="400"/>
      <c r="J463" s="400"/>
      <c r="K463" s="400"/>
      <c r="L463" s="400"/>
      <c r="M463" s="400"/>
      <c r="N463" s="400"/>
    </row>
    <row r="464" spans="2:14" s="393" customFormat="1" ht="25.5">
      <c r="B464" s="991" t="s">
        <v>10355</v>
      </c>
      <c r="C464" s="992" t="s">
        <v>3523</v>
      </c>
      <c r="D464" s="993" t="s">
        <v>3524</v>
      </c>
      <c r="E464" s="994" t="s">
        <v>3499</v>
      </c>
      <c r="F464" s="1001">
        <v>4819.99</v>
      </c>
      <c r="G464" s="999">
        <v>1</v>
      </c>
      <c r="H464" s="994" t="s">
        <v>3532</v>
      </c>
      <c r="I464" s="400"/>
      <c r="J464" s="400"/>
      <c r="K464" s="400"/>
      <c r="L464" s="400"/>
      <c r="M464" s="400"/>
      <c r="N464" s="400"/>
    </row>
    <row r="465" spans="2:14" s="393" customFormat="1" ht="25.5">
      <c r="B465" s="991" t="s">
        <v>10356</v>
      </c>
      <c r="C465" s="992" t="s">
        <v>3523</v>
      </c>
      <c r="D465" s="993" t="s">
        <v>3524</v>
      </c>
      <c r="E465" s="994" t="s">
        <v>3499</v>
      </c>
      <c r="F465" s="1001">
        <v>4819.99</v>
      </c>
      <c r="G465" s="999">
        <v>1</v>
      </c>
      <c r="H465" s="994" t="s">
        <v>3533</v>
      </c>
      <c r="I465" s="400"/>
      <c r="J465" s="400"/>
      <c r="K465" s="400"/>
      <c r="L465" s="400"/>
      <c r="M465" s="400"/>
      <c r="N465" s="400"/>
    </row>
    <row r="466" spans="2:14" s="393" customFormat="1" ht="25.5">
      <c r="B466" s="991" t="s">
        <v>10357</v>
      </c>
      <c r="C466" s="992" t="s">
        <v>3523</v>
      </c>
      <c r="D466" s="993" t="s">
        <v>3524</v>
      </c>
      <c r="E466" s="994" t="s">
        <v>3499</v>
      </c>
      <c r="F466" s="1001">
        <v>4819.99</v>
      </c>
      <c r="G466" s="999">
        <v>1</v>
      </c>
      <c r="H466" s="994" t="s">
        <v>3534</v>
      </c>
      <c r="I466" s="400"/>
      <c r="J466" s="400"/>
      <c r="K466" s="400"/>
      <c r="L466" s="400"/>
      <c r="M466" s="400"/>
      <c r="N466" s="400"/>
    </row>
    <row r="467" spans="2:14" s="393" customFormat="1" ht="25.5">
      <c r="B467" s="991" t="s">
        <v>10358</v>
      </c>
      <c r="C467" s="992" t="s">
        <v>3523</v>
      </c>
      <c r="D467" s="993" t="s">
        <v>3524</v>
      </c>
      <c r="E467" s="994" t="s">
        <v>3499</v>
      </c>
      <c r="F467" s="1001">
        <v>4819.99</v>
      </c>
      <c r="G467" s="999">
        <v>1</v>
      </c>
      <c r="H467" s="994" t="s">
        <v>3535</v>
      </c>
      <c r="I467" s="400"/>
      <c r="J467" s="400"/>
      <c r="K467" s="400"/>
      <c r="L467" s="400"/>
      <c r="M467" s="400"/>
      <c r="N467" s="400"/>
    </row>
    <row r="468" spans="2:14" s="393" customFormat="1" ht="25.5">
      <c r="B468" s="991" t="s">
        <v>10359</v>
      </c>
      <c r="C468" s="992" t="s">
        <v>3523</v>
      </c>
      <c r="D468" s="993" t="s">
        <v>3524</v>
      </c>
      <c r="E468" s="994" t="s">
        <v>3499</v>
      </c>
      <c r="F468" s="1001">
        <v>4819.99</v>
      </c>
      <c r="G468" s="999">
        <v>1</v>
      </c>
      <c r="H468" s="994" t="s">
        <v>3536</v>
      </c>
      <c r="I468" s="400"/>
      <c r="J468" s="400"/>
      <c r="K468" s="400"/>
      <c r="L468" s="400"/>
      <c r="M468" s="400"/>
      <c r="N468" s="400"/>
    </row>
    <row r="469" spans="2:14" s="393" customFormat="1" ht="25.5">
      <c r="B469" s="991" t="s">
        <v>10360</v>
      </c>
      <c r="C469" s="992" t="s">
        <v>3523</v>
      </c>
      <c r="D469" s="993" t="s">
        <v>3524</v>
      </c>
      <c r="E469" s="994" t="s">
        <v>3499</v>
      </c>
      <c r="F469" s="1001">
        <v>4819.99</v>
      </c>
      <c r="G469" s="999">
        <v>1</v>
      </c>
      <c r="H469" s="994" t="s">
        <v>3537</v>
      </c>
      <c r="I469" s="400"/>
      <c r="J469" s="400"/>
      <c r="K469" s="400"/>
      <c r="L469" s="400"/>
      <c r="M469" s="400"/>
      <c r="N469" s="400"/>
    </row>
    <row r="470" spans="2:14" s="393" customFormat="1" ht="25.5">
      <c r="B470" s="991" t="s">
        <v>10361</v>
      </c>
      <c r="C470" s="992" t="s">
        <v>3523</v>
      </c>
      <c r="D470" s="993" t="s">
        <v>3524</v>
      </c>
      <c r="E470" s="994" t="s">
        <v>3499</v>
      </c>
      <c r="F470" s="1001">
        <v>4819.99</v>
      </c>
      <c r="G470" s="999">
        <v>1</v>
      </c>
      <c r="H470" s="994" t="s">
        <v>3538</v>
      </c>
      <c r="I470" s="400"/>
      <c r="J470" s="400"/>
      <c r="K470" s="400"/>
      <c r="L470" s="400"/>
      <c r="M470" s="400"/>
      <c r="N470" s="400"/>
    </row>
    <row r="471" spans="2:14" s="393" customFormat="1" ht="25.5">
      <c r="B471" s="991" t="s">
        <v>10362</v>
      </c>
      <c r="C471" s="992" t="s">
        <v>3523</v>
      </c>
      <c r="D471" s="993" t="s">
        <v>3524</v>
      </c>
      <c r="E471" s="994" t="s">
        <v>3499</v>
      </c>
      <c r="F471" s="995">
        <v>4820</v>
      </c>
      <c r="G471" s="999">
        <v>1</v>
      </c>
      <c r="H471" s="994" t="s">
        <v>3539</v>
      </c>
      <c r="I471" s="400"/>
      <c r="J471" s="400"/>
      <c r="K471" s="400"/>
      <c r="L471" s="400"/>
      <c r="M471" s="400"/>
      <c r="N471" s="400"/>
    </row>
    <row r="472" spans="2:14" s="393" customFormat="1" ht="25.5">
      <c r="B472" s="991" t="s">
        <v>10363</v>
      </c>
      <c r="C472" s="992" t="s">
        <v>3523</v>
      </c>
      <c r="D472" s="993" t="s">
        <v>3524</v>
      </c>
      <c r="E472" s="994" t="s">
        <v>3499</v>
      </c>
      <c r="F472" s="995">
        <v>4820</v>
      </c>
      <c r="G472" s="999">
        <v>1</v>
      </c>
      <c r="H472" s="994" t="s">
        <v>3540</v>
      </c>
      <c r="I472" s="400"/>
      <c r="J472" s="400"/>
      <c r="K472" s="400"/>
      <c r="L472" s="400"/>
      <c r="M472" s="400"/>
      <c r="N472" s="400"/>
    </row>
    <row r="473" spans="2:14" s="393" customFormat="1" ht="25.5">
      <c r="B473" s="991" t="s">
        <v>10364</v>
      </c>
      <c r="C473" s="992" t="s">
        <v>3523</v>
      </c>
      <c r="D473" s="993" t="s">
        <v>3524</v>
      </c>
      <c r="E473" s="994" t="s">
        <v>3499</v>
      </c>
      <c r="F473" s="995">
        <v>4820</v>
      </c>
      <c r="G473" s="999">
        <v>1</v>
      </c>
      <c r="H473" s="994" t="s">
        <v>3541</v>
      </c>
      <c r="I473" s="400"/>
      <c r="J473" s="400"/>
      <c r="K473" s="400"/>
      <c r="L473" s="400"/>
      <c r="M473" s="400"/>
      <c r="N473" s="400"/>
    </row>
    <row r="474" spans="2:14" s="393" customFormat="1" ht="25.5">
      <c r="B474" s="991" t="s">
        <v>10365</v>
      </c>
      <c r="C474" s="992" t="s">
        <v>3523</v>
      </c>
      <c r="D474" s="993" t="s">
        <v>3524</v>
      </c>
      <c r="E474" s="994" t="s">
        <v>3499</v>
      </c>
      <c r="F474" s="995">
        <v>4820</v>
      </c>
      <c r="G474" s="999">
        <v>1</v>
      </c>
      <c r="H474" s="994" t="s">
        <v>3542</v>
      </c>
      <c r="I474" s="400"/>
      <c r="J474" s="400"/>
      <c r="K474" s="400"/>
      <c r="L474" s="400"/>
      <c r="M474" s="400"/>
      <c r="N474" s="400"/>
    </row>
    <row r="475" spans="2:14" s="393" customFormat="1" ht="25.5">
      <c r="B475" s="991" t="s">
        <v>10366</v>
      </c>
      <c r="C475" s="992" t="s">
        <v>3523</v>
      </c>
      <c r="D475" s="993" t="s">
        <v>3524</v>
      </c>
      <c r="E475" s="991" t="s">
        <v>3507</v>
      </c>
      <c r="F475" s="995">
        <v>4820</v>
      </c>
      <c r="G475" s="999">
        <v>1</v>
      </c>
      <c r="H475" s="994" t="s">
        <v>3543</v>
      </c>
      <c r="I475" s="400"/>
      <c r="J475" s="400"/>
      <c r="K475" s="400"/>
      <c r="L475" s="400"/>
      <c r="M475" s="400"/>
      <c r="N475" s="400"/>
    </row>
    <row r="476" spans="2:14" s="393" customFormat="1" ht="25.5">
      <c r="B476" s="991" t="s">
        <v>10367</v>
      </c>
      <c r="C476" s="992" t="s">
        <v>3523</v>
      </c>
      <c r="D476" s="993" t="s">
        <v>3524</v>
      </c>
      <c r="E476" s="991" t="s">
        <v>3507</v>
      </c>
      <c r="F476" s="995">
        <v>4820</v>
      </c>
      <c r="G476" s="999">
        <v>1</v>
      </c>
      <c r="H476" s="994" t="s">
        <v>3544</v>
      </c>
      <c r="I476" s="400"/>
      <c r="J476" s="400"/>
      <c r="K476" s="400"/>
      <c r="L476" s="400"/>
      <c r="M476" s="400"/>
      <c r="N476" s="400"/>
    </row>
    <row r="477" spans="2:14" s="393" customFormat="1" ht="25.5">
      <c r="B477" s="991" t="s">
        <v>10368</v>
      </c>
      <c r="C477" s="992" t="s">
        <v>3523</v>
      </c>
      <c r="D477" s="993" t="s">
        <v>3524</v>
      </c>
      <c r="E477" s="991" t="s">
        <v>3507</v>
      </c>
      <c r="F477" s="995">
        <v>4820</v>
      </c>
      <c r="G477" s="999">
        <v>1</v>
      </c>
      <c r="H477" s="994" t="s">
        <v>3545</v>
      </c>
      <c r="I477" s="400"/>
      <c r="J477" s="400"/>
      <c r="K477" s="400"/>
      <c r="L477" s="400"/>
      <c r="M477" s="400"/>
      <c r="N477" s="400"/>
    </row>
    <row r="478" spans="2:14" s="393" customFormat="1" ht="25.5">
      <c r="B478" s="991" t="s">
        <v>10369</v>
      </c>
      <c r="C478" s="992" t="s">
        <v>3523</v>
      </c>
      <c r="D478" s="993" t="s">
        <v>3524</v>
      </c>
      <c r="E478" s="991" t="s">
        <v>3507</v>
      </c>
      <c r="F478" s="995">
        <v>4820</v>
      </c>
      <c r="G478" s="999">
        <v>1</v>
      </c>
      <c r="H478" s="994" t="s">
        <v>3546</v>
      </c>
      <c r="I478" s="400"/>
      <c r="J478" s="400"/>
      <c r="K478" s="400"/>
      <c r="L478" s="400"/>
      <c r="M478" s="400"/>
      <c r="N478" s="400"/>
    </row>
    <row r="479" spans="2:14" s="393" customFormat="1" ht="25.5">
      <c r="B479" s="991" t="s">
        <v>10370</v>
      </c>
      <c r="C479" s="992" t="s">
        <v>3523</v>
      </c>
      <c r="D479" s="993" t="s">
        <v>3524</v>
      </c>
      <c r="E479" s="991" t="s">
        <v>3507</v>
      </c>
      <c r="F479" s="995">
        <v>4820</v>
      </c>
      <c r="G479" s="999">
        <v>1</v>
      </c>
      <c r="H479" s="994" t="s">
        <v>3547</v>
      </c>
      <c r="I479" s="400"/>
      <c r="J479" s="400"/>
      <c r="K479" s="400"/>
      <c r="L479" s="400"/>
      <c r="M479" s="400"/>
      <c r="N479" s="400"/>
    </row>
    <row r="480" spans="2:14" s="393" customFormat="1" ht="25.5">
      <c r="B480" s="991" t="s">
        <v>10371</v>
      </c>
      <c r="C480" s="992" t="s">
        <v>3523</v>
      </c>
      <c r="D480" s="993" t="s">
        <v>3524</v>
      </c>
      <c r="E480" s="991" t="s">
        <v>3507</v>
      </c>
      <c r="F480" s="995">
        <v>4820</v>
      </c>
      <c r="G480" s="999">
        <v>1</v>
      </c>
      <c r="H480" s="994" t="s">
        <v>3548</v>
      </c>
      <c r="I480" s="400"/>
      <c r="J480" s="400"/>
      <c r="K480" s="400"/>
      <c r="L480" s="400"/>
      <c r="M480" s="400"/>
      <c r="N480" s="400"/>
    </row>
    <row r="481" spans="2:14" s="393" customFormat="1" ht="25.5">
      <c r="B481" s="991" t="s">
        <v>10372</v>
      </c>
      <c r="C481" s="992" t="s">
        <v>3523</v>
      </c>
      <c r="D481" s="993" t="s">
        <v>3524</v>
      </c>
      <c r="E481" s="991" t="s">
        <v>3507</v>
      </c>
      <c r="F481" s="995">
        <v>4820</v>
      </c>
      <c r="G481" s="999">
        <v>1</v>
      </c>
      <c r="H481" s="994" t="s">
        <v>3549</v>
      </c>
      <c r="I481" s="400"/>
      <c r="J481" s="400"/>
      <c r="K481" s="400"/>
      <c r="L481" s="400"/>
      <c r="M481" s="400"/>
      <c r="N481" s="400"/>
    </row>
    <row r="482" spans="2:14" s="393" customFormat="1" ht="25.5">
      <c r="B482" s="991" t="s">
        <v>10373</v>
      </c>
      <c r="C482" s="992" t="s">
        <v>3523</v>
      </c>
      <c r="D482" s="993" t="s">
        <v>3524</v>
      </c>
      <c r="E482" s="991" t="s">
        <v>3507</v>
      </c>
      <c r="F482" s="995">
        <v>4820</v>
      </c>
      <c r="G482" s="999">
        <v>1</v>
      </c>
      <c r="H482" s="994" t="s">
        <v>3550</v>
      </c>
      <c r="I482" s="400"/>
      <c r="J482" s="400"/>
      <c r="K482" s="400"/>
      <c r="L482" s="400"/>
      <c r="M482" s="400"/>
      <c r="N482" s="400"/>
    </row>
    <row r="483" spans="2:14" s="393" customFormat="1" ht="25.5">
      <c r="B483" s="991" t="s">
        <v>10374</v>
      </c>
      <c r="C483" s="992" t="s">
        <v>3523</v>
      </c>
      <c r="D483" s="993" t="s">
        <v>3524</v>
      </c>
      <c r="E483" s="991" t="s">
        <v>3507</v>
      </c>
      <c r="F483" s="995">
        <v>4820</v>
      </c>
      <c r="G483" s="999">
        <v>1</v>
      </c>
      <c r="H483" s="994" t="s">
        <v>3551</v>
      </c>
      <c r="I483" s="400"/>
      <c r="J483" s="400"/>
      <c r="K483" s="400"/>
      <c r="L483" s="400"/>
      <c r="M483" s="400"/>
      <c r="N483" s="400"/>
    </row>
    <row r="484" spans="2:14" s="393" customFormat="1" ht="25.5">
      <c r="B484" s="991" t="s">
        <v>10375</v>
      </c>
      <c r="C484" s="992" t="s">
        <v>3523</v>
      </c>
      <c r="D484" s="993" t="s">
        <v>3524</v>
      </c>
      <c r="E484" s="991" t="s">
        <v>3507</v>
      </c>
      <c r="F484" s="995">
        <v>4820</v>
      </c>
      <c r="G484" s="999">
        <v>1</v>
      </c>
      <c r="H484" s="994" t="s">
        <v>3552</v>
      </c>
      <c r="I484" s="400"/>
      <c r="J484" s="400"/>
      <c r="K484" s="400"/>
      <c r="L484" s="400"/>
      <c r="M484" s="400"/>
      <c r="N484" s="400"/>
    </row>
    <row r="485" spans="2:14" s="393" customFormat="1" ht="25.5">
      <c r="B485" s="991" t="s">
        <v>10376</v>
      </c>
      <c r="C485" s="992" t="s">
        <v>3523</v>
      </c>
      <c r="D485" s="993" t="s">
        <v>3524</v>
      </c>
      <c r="E485" s="991" t="s">
        <v>3507</v>
      </c>
      <c r="F485" s="995">
        <v>4820</v>
      </c>
      <c r="G485" s="999">
        <v>1</v>
      </c>
      <c r="H485" s="994" t="s">
        <v>3553</v>
      </c>
      <c r="I485" s="400"/>
      <c r="J485" s="400"/>
      <c r="K485" s="400"/>
      <c r="L485" s="400"/>
      <c r="M485" s="400"/>
      <c r="N485" s="400"/>
    </row>
    <row r="486" spans="2:14" s="393" customFormat="1" ht="25.5">
      <c r="B486" s="991" t="s">
        <v>10377</v>
      </c>
      <c r="C486" s="992" t="s">
        <v>3523</v>
      </c>
      <c r="D486" s="993" t="s">
        <v>3524</v>
      </c>
      <c r="E486" s="991" t="s">
        <v>3507</v>
      </c>
      <c r="F486" s="995">
        <v>4820</v>
      </c>
      <c r="G486" s="999">
        <v>1</v>
      </c>
      <c r="H486" s="994" t="s">
        <v>3554</v>
      </c>
      <c r="I486" s="400"/>
      <c r="J486" s="400"/>
      <c r="K486" s="400"/>
      <c r="L486" s="400"/>
      <c r="M486" s="400"/>
      <c r="N486" s="400"/>
    </row>
    <row r="487" spans="2:14" s="393" customFormat="1" ht="25.5">
      <c r="B487" s="991" t="s">
        <v>10378</v>
      </c>
      <c r="C487" s="992" t="s">
        <v>3523</v>
      </c>
      <c r="D487" s="993" t="s">
        <v>3524</v>
      </c>
      <c r="E487" s="991" t="s">
        <v>3507</v>
      </c>
      <c r="F487" s="995">
        <v>4820</v>
      </c>
      <c r="G487" s="999">
        <v>1</v>
      </c>
      <c r="H487" s="994" t="s">
        <v>3555</v>
      </c>
      <c r="I487" s="400"/>
      <c r="J487" s="400"/>
      <c r="K487" s="400"/>
      <c r="L487" s="400"/>
      <c r="M487" s="400"/>
      <c r="N487" s="400"/>
    </row>
    <row r="488" spans="2:14" s="393" customFormat="1" ht="25.5">
      <c r="B488" s="991" t="s">
        <v>10379</v>
      </c>
      <c r="C488" s="992" t="s">
        <v>3523</v>
      </c>
      <c r="D488" s="993" t="s">
        <v>3524</v>
      </c>
      <c r="E488" s="991" t="s">
        <v>3507</v>
      </c>
      <c r="F488" s="995">
        <v>4820</v>
      </c>
      <c r="G488" s="999">
        <v>1</v>
      </c>
      <c r="H488" s="994" t="s">
        <v>3556</v>
      </c>
      <c r="I488" s="400"/>
      <c r="J488" s="400"/>
      <c r="K488" s="400"/>
      <c r="L488" s="400"/>
      <c r="M488" s="400"/>
      <c r="N488" s="400"/>
    </row>
    <row r="489" spans="2:14" s="393" customFormat="1" ht="25.5">
      <c r="B489" s="991" t="s">
        <v>10380</v>
      </c>
      <c r="C489" s="992" t="s">
        <v>3523</v>
      </c>
      <c r="D489" s="993" t="s">
        <v>3524</v>
      </c>
      <c r="E489" s="991" t="s">
        <v>3507</v>
      </c>
      <c r="F489" s="995">
        <v>4820</v>
      </c>
      <c r="G489" s="999">
        <v>1</v>
      </c>
      <c r="H489" s="994" t="s">
        <v>3557</v>
      </c>
      <c r="I489" s="400"/>
      <c r="J489" s="400"/>
      <c r="K489" s="400"/>
      <c r="L489" s="400"/>
      <c r="M489" s="400"/>
      <c r="N489" s="400"/>
    </row>
    <row r="490" spans="2:14" s="393" customFormat="1" ht="25.5">
      <c r="B490" s="991" t="s">
        <v>10381</v>
      </c>
      <c r="C490" s="992" t="s">
        <v>3523</v>
      </c>
      <c r="D490" s="993" t="s">
        <v>3524</v>
      </c>
      <c r="E490" s="991" t="s">
        <v>3507</v>
      </c>
      <c r="F490" s="995">
        <v>4820</v>
      </c>
      <c r="G490" s="999">
        <v>1</v>
      </c>
      <c r="H490" s="994" t="s">
        <v>3558</v>
      </c>
      <c r="I490" s="400"/>
      <c r="J490" s="400"/>
      <c r="K490" s="400"/>
      <c r="L490" s="400"/>
      <c r="M490" s="400"/>
      <c r="N490" s="400"/>
    </row>
    <row r="491" spans="2:14" s="393" customFormat="1" ht="25.5">
      <c r="B491" s="991" t="s">
        <v>10382</v>
      </c>
      <c r="C491" s="992" t="s">
        <v>3523</v>
      </c>
      <c r="D491" s="993" t="s">
        <v>3524</v>
      </c>
      <c r="E491" s="991" t="s">
        <v>3507</v>
      </c>
      <c r="F491" s="995">
        <v>4820</v>
      </c>
      <c r="G491" s="999">
        <v>1</v>
      </c>
      <c r="H491" s="994" t="s">
        <v>3559</v>
      </c>
      <c r="I491" s="400"/>
      <c r="J491" s="400"/>
      <c r="K491" s="400"/>
      <c r="L491" s="400"/>
      <c r="M491" s="400"/>
      <c r="N491" s="400"/>
    </row>
    <row r="492" spans="2:14" s="393" customFormat="1" ht="25.5">
      <c r="B492" s="991" t="s">
        <v>10383</v>
      </c>
      <c r="C492" s="992" t="s">
        <v>3523</v>
      </c>
      <c r="D492" s="993" t="s">
        <v>3524</v>
      </c>
      <c r="E492" s="991" t="s">
        <v>3507</v>
      </c>
      <c r="F492" s="995">
        <v>4820</v>
      </c>
      <c r="G492" s="999">
        <v>1</v>
      </c>
      <c r="H492" s="994" t="s">
        <v>3560</v>
      </c>
      <c r="I492" s="400"/>
      <c r="J492" s="400"/>
      <c r="K492" s="400"/>
      <c r="L492" s="400"/>
      <c r="M492" s="400"/>
      <c r="N492" s="400"/>
    </row>
    <row r="493" spans="2:14" s="393" customFormat="1" ht="25.5">
      <c r="B493" s="991" t="s">
        <v>10384</v>
      </c>
      <c r="C493" s="992" t="s">
        <v>3523</v>
      </c>
      <c r="D493" s="993" t="s">
        <v>3524</v>
      </c>
      <c r="E493" s="991" t="s">
        <v>3507</v>
      </c>
      <c r="F493" s="995">
        <v>4820</v>
      </c>
      <c r="G493" s="999">
        <v>1</v>
      </c>
      <c r="H493" s="994" t="s">
        <v>3561</v>
      </c>
      <c r="I493" s="400"/>
      <c r="J493" s="400"/>
      <c r="K493" s="400"/>
      <c r="L493" s="400"/>
      <c r="M493" s="400"/>
      <c r="N493" s="400"/>
    </row>
    <row r="494" spans="2:14" s="393" customFormat="1" ht="25.5">
      <c r="B494" s="991" t="s">
        <v>10385</v>
      </c>
      <c r="C494" s="992" t="s">
        <v>3523</v>
      </c>
      <c r="D494" s="993" t="s">
        <v>3524</v>
      </c>
      <c r="E494" s="991" t="s">
        <v>3507</v>
      </c>
      <c r="F494" s="995">
        <v>4820</v>
      </c>
      <c r="G494" s="999">
        <v>1</v>
      </c>
      <c r="H494" s="994" t="s">
        <v>3562</v>
      </c>
      <c r="I494" s="400"/>
      <c r="J494" s="400"/>
      <c r="K494" s="400"/>
      <c r="L494" s="400"/>
      <c r="M494" s="400"/>
      <c r="N494" s="400"/>
    </row>
    <row r="495" spans="2:14" s="393" customFormat="1" ht="25.5">
      <c r="B495" s="991" t="s">
        <v>10386</v>
      </c>
      <c r="C495" s="992" t="s">
        <v>3523</v>
      </c>
      <c r="D495" s="993" t="s">
        <v>3524</v>
      </c>
      <c r="E495" s="991" t="s">
        <v>3507</v>
      </c>
      <c r="F495" s="995">
        <v>4820</v>
      </c>
      <c r="G495" s="999">
        <v>1</v>
      </c>
      <c r="H495" s="994" t="s">
        <v>3563</v>
      </c>
      <c r="I495" s="400"/>
      <c r="J495" s="400"/>
      <c r="K495" s="400"/>
      <c r="L495" s="400"/>
      <c r="M495" s="400"/>
      <c r="N495" s="400"/>
    </row>
    <row r="496" spans="2:14" s="393" customFormat="1" ht="25.5">
      <c r="B496" s="991" t="s">
        <v>10387</v>
      </c>
      <c r="C496" s="992" t="s">
        <v>3523</v>
      </c>
      <c r="D496" s="993" t="s">
        <v>3524</v>
      </c>
      <c r="E496" s="991" t="s">
        <v>3507</v>
      </c>
      <c r="F496" s="995">
        <v>4820</v>
      </c>
      <c r="G496" s="999">
        <v>1</v>
      </c>
      <c r="H496" s="994" t="s">
        <v>3564</v>
      </c>
      <c r="I496" s="400"/>
      <c r="J496" s="400"/>
      <c r="K496" s="400"/>
      <c r="L496" s="400"/>
      <c r="M496" s="400"/>
      <c r="N496" s="400"/>
    </row>
    <row r="497" spans="2:14" s="393" customFormat="1" ht="25.5">
      <c r="B497" s="991" t="s">
        <v>10388</v>
      </c>
      <c r="C497" s="992" t="s">
        <v>3523</v>
      </c>
      <c r="D497" s="993" t="s">
        <v>3524</v>
      </c>
      <c r="E497" s="991" t="s">
        <v>3507</v>
      </c>
      <c r="F497" s="995">
        <v>4820</v>
      </c>
      <c r="G497" s="999">
        <v>1</v>
      </c>
      <c r="H497" s="994" t="s">
        <v>3565</v>
      </c>
      <c r="I497" s="400"/>
      <c r="J497" s="400"/>
      <c r="K497" s="400"/>
      <c r="L497" s="400"/>
      <c r="M497" s="400"/>
      <c r="N497" s="400"/>
    </row>
    <row r="498" spans="2:14" s="393" customFormat="1" ht="25.5">
      <c r="B498" s="991" t="s">
        <v>10389</v>
      </c>
      <c r="C498" s="992" t="s">
        <v>3523</v>
      </c>
      <c r="D498" s="993" t="s">
        <v>3524</v>
      </c>
      <c r="E498" s="991" t="s">
        <v>3507</v>
      </c>
      <c r="F498" s="995">
        <v>4820</v>
      </c>
      <c r="G498" s="999">
        <v>1</v>
      </c>
      <c r="H498" s="994" t="s">
        <v>3566</v>
      </c>
      <c r="I498" s="400"/>
      <c r="J498" s="400"/>
      <c r="K498" s="400"/>
      <c r="L498" s="400"/>
      <c r="M498" s="400"/>
      <c r="N498" s="400"/>
    </row>
    <row r="499" spans="2:14" s="393" customFormat="1" ht="25.5">
      <c r="B499" s="991" t="s">
        <v>10390</v>
      </c>
      <c r="C499" s="992" t="s">
        <v>3523</v>
      </c>
      <c r="D499" s="993" t="s">
        <v>3524</v>
      </c>
      <c r="E499" s="991" t="s">
        <v>3507</v>
      </c>
      <c r="F499" s="995">
        <v>4820</v>
      </c>
      <c r="G499" s="999">
        <v>1</v>
      </c>
      <c r="H499" s="994" t="s">
        <v>3567</v>
      </c>
      <c r="I499" s="400"/>
      <c r="J499" s="400"/>
      <c r="K499" s="400"/>
      <c r="L499" s="400"/>
      <c r="M499" s="400"/>
      <c r="N499" s="400"/>
    </row>
    <row r="500" spans="2:14" s="393" customFormat="1" ht="25.5">
      <c r="B500" s="991" t="s">
        <v>10391</v>
      </c>
      <c r="C500" s="992" t="s">
        <v>3523</v>
      </c>
      <c r="D500" s="993" t="s">
        <v>3524</v>
      </c>
      <c r="E500" s="991" t="s">
        <v>3507</v>
      </c>
      <c r="F500" s="995">
        <v>4820</v>
      </c>
      <c r="G500" s="999">
        <v>1</v>
      </c>
      <c r="H500" s="994" t="s">
        <v>3568</v>
      </c>
      <c r="I500" s="400"/>
      <c r="J500" s="400"/>
      <c r="K500" s="400"/>
      <c r="L500" s="400"/>
      <c r="M500" s="400"/>
      <c r="N500" s="400"/>
    </row>
    <row r="501" spans="2:14" s="393" customFormat="1" ht="25.5">
      <c r="B501" s="991" t="s">
        <v>10392</v>
      </c>
      <c r="C501" s="992" t="s">
        <v>3523</v>
      </c>
      <c r="D501" s="993" t="s">
        <v>3524</v>
      </c>
      <c r="E501" s="991" t="s">
        <v>3507</v>
      </c>
      <c r="F501" s="995">
        <v>4820</v>
      </c>
      <c r="G501" s="999">
        <v>1</v>
      </c>
      <c r="H501" s="994" t="s">
        <v>3569</v>
      </c>
      <c r="I501" s="400"/>
      <c r="J501" s="400"/>
      <c r="K501" s="400"/>
      <c r="L501" s="400"/>
      <c r="M501" s="400"/>
      <c r="N501" s="400"/>
    </row>
    <row r="502" spans="2:14" s="393" customFormat="1" ht="25.5">
      <c r="B502" s="991" t="s">
        <v>10393</v>
      </c>
      <c r="C502" s="992" t="s">
        <v>3523</v>
      </c>
      <c r="D502" s="993" t="s">
        <v>3524</v>
      </c>
      <c r="E502" s="991" t="s">
        <v>3507</v>
      </c>
      <c r="F502" s="995">
        <v>4820</v>
      </c>
      <c r="G502" s="999">
        <v>1</v>
      </c>
      <c r="H502" s="994" t="s">
        <v>3570</v>
      </c>
      <c r="I502" s="400"/>
      <c r="J502" s="400"/>
      <c r="K502" s="400"/>
      <c r="L502" s="400"/>
      <c r="M502" s="400"/>
      <c r="N502" s="400"/>
    </row>
    <row r="503" spans="2:14" s="393" customFormat="1" ht="25.5">
      <c r="B503" s="991" t="s">
        <v>10394</v>
      </c>
      <c r="C503" s="992" t="s">
        <v>3523</v>
      </c>
      <c r="D503" s="993" t="s">
        <v>3524</v>
      </c>
      <c r="E503" s="991" t="s">
        <v>3507</v>
      </c>
      <c r="F503" s="995">
        <v>4820</v>
      </c>
      <c r="G503" s="999">
        <v>1</v>
      </c>
      <c r="H503" s="994" t="s">
        <v>3571</v>
      </c>
      <c r="I503" s="400"/>
      <c r="J503" s="400"/>
      <c r="K503" s="400"/>
      <c r="L503" s="400"/>
      <c r="M503" s="400"/>
      <c r="N503" s="400"/>
    </row>
    <row r="504" spans="2:14" s="393" customFormat="1" ht="25.5">
      <c r="B504" s="991" t="s">
        <v>10395</v>
      </c>
      <c r="C504" s="992" t="s">
        <v>3523</v>
      </c>
      <c r="D504" s="993" t="s">
        <v>3524</v>
      </c>
      <c r="E504" s="991" t="s">
        <v>3507</v>
      </c>
      <c r="F504" s="995">
        <v>4820</v>
      </c>
      <c r="G504" s="999">
        <v>1</v>
      </c>
      <c r="H504" s="994" t="s">
        <v>3572</v>
      </c>
      <c r="I504" s="400"/>
      <c r="J504" s="400"/>
      <c r="K504" s="400"/>
      <c r="L504" s="400"/>
      <c r="M504" s="400"/>
      <c r="N504" s="400"/>
    </row>
    <row r="505" spans="2:14" s="393" customFormat="1" ht="25.5">
      <c r="B505" s="991" t="s">
        <v>10396</v>
      </c>
      <c r="C505" s="992" t="s">
        <v>3523</v>
      </c>
      <c r="D505" s="993" t="s">
        <v>3524</v>
      </c>
      <c r="E505" s="991" t="s">
        <v>3507</v>
      </c>
      <c r="F505" s="995">
        <v>4820</v>
      </c>
      <c r="G505" s="999">
        <v>1</v>
      </c>
      <c r="H505" s="994" t="s">
        <v>3573</v>
      </c>
      <c r="I505" s="400"/>
      <c r="J505" s="400"/>
      <c r="K505" s="400"/>
      <c r="L505" s="400"/>
      <c r="M505" s="400"/>
      <c r="N505" s="400"/>
    </row>
    <row r="506" spans="2:14" s="393" customFormat="1" ht="25.5">
      <c r="B506" s="991" t="s">
        <v>10397</v>
      </c>
      <c r="C506" s="992" t="s">
        <v>3523</v>
      </c>
      <c r="D506" s="993" t="s">
        <v>3524</v>
      </c>
      <c r="E506" s="991" t="s">
        <v>3507</v>
      </c>
      <c r="F506" s="995">
        <v>4820</v>
      </c>
      <c r="G506" s="999">
        <v>1</v>
      </c>
      <c r="H506" s="994" t="s">
        <v>3574</v>
      </c>
      <c r="I506" s="400"/>
      <c r="J506" s="400"/>
      <c r="K506" s="400"/>
      <c r="L506" s="400"/>
      <c r="M506" s="400"/>
      <c r="N506" s="400"/>
    </row>
    <row r="507" spans="2:14" s="393" customFormat="1" ht="25.5">
      <c r="B507" s="991" t="s">
        <v>10398</v>
      </c>
      <c r="C507" s="992" t="s">
        <v>3575</v>
      </c>
      <c r="D507" s="993" t="s">
        <v>3576</v>
      </c>
      <c r="E507" s="991" t="s">
        <v>3507</v>
      </c>
      <c r="F507" s="995">
        <v>7498</v>
      </c>
      <c r="G507" s="999">
        <v>1</v>
      </c>
      <c r="H507" s="994">
        <v>118606</v>
      </c>
      <c r="I507" s="400"/>
      <c r="J507" s="400"/>
      <c r="K507" s="400"/>
      <c r="L507" s="400"/>
      <c r="M507" s="400"/>
      <c r="N507" s="400"/>
    </row>
    <row r="508" spans="2:14" s="393" customFormat="1" ht="25.5">
      <c r="B508" s="991" t="s">
        <v>10399</v>
      </c>
      <c r="C508" s="992" t="s">
        <v>3577</v>
      </c>
      <c r="D508" s="993" t="s">
        <v>3578</v>
      </c>
      <c r="E508" s="991" t="s">
        <v>3507</v>
      </c>
      <c r="F508" s="995">
        <v>6940</v>
      </c>
      <c r="G508" s="999">
        <v>1</v>
      </c>
      <c r="H508" s="994" t="s">
        <v>3500</v>
      </c>
      <c r="I508" s="400"/>
      <c r="J508" s="400"/>
      <c r="K508" s="400"/>
      <c r="L508" s="400"/>
      <c r="M508" s="400"/>
      <c r="N508" s="400"/>
    </row>
    <row r="509" spans="2:14" s="393" customFormat="1" ht="25.5">
      <c r="B509" s="991" t="s">
        <v>10400</v>
      </c>
      <c r="C509" s="992" t="s">
        <v>3577</v>
      </c>
      <c r="D509" s="993" t="s">
        <v>3578</v>
      </c>
      <c r="E509" s="991" t="s">
        <v>3507</v>
      </c>
      <c r="F509" s="995">
        <v>6940</v>
      </c>
      <c r="G509" s="999">
        <v>1</v>
      </c>
      <c r="H509" s="994" t="s">
        <v>3500</v>
      </c>
      <c r="I509" s="400"/>
      <c r="J509" s="400"/>
      <c r="K509" s="400"/>
      <c r="L509" s="400"/>
      <c r="M509" s="400"/>
      <c r="N509" s="400"/>
    </row>
    <row r="510" spans="2:14" s="393" customFormat="1" ht="37.5">
      <c r="B510" s="991" t="s">
        <v>10401</v>
      </c>
      <c r="C510" s="992" t="s">
        <v>3579</v>
      </c>
      <c r="D510" s="993" t="s">
        <v>3580</v>
      </c>
      <c r="E510" s="991" t="s">
        <v>3507</v>
      </c>
      <c r="F510" s="1001">
        <v>2204</v>
      </c>
      <c r="G510" s="999">
        <v>1</v>
      </c>
      <c r="H510" s="994" t="s">
        <v>3581</v>
      </c>
      <c r="I510" s="400"/>
      <c r="J510" s="400"/>
      <c r="K510" s="400"/>
      <c r="L510" s="400"/>
      <c r="M510" s="400"/>
      <c r="N510" s="400"/>
    </row>
    <row r="511" spans="2:14" s="393" customFormat="1" ht="25.5">
      <c r="B511" s="991" t="s">
        <v>10402</v>
      </c>
      <c r="C511" s="992" t="s">
        <v>3579</v>
      </c>
      <c r="D511" s="993" t="s">
        <v>3582</v>
      </c>
      <c r="E511" s="991" t="s">
        <v>3507</v>
      </c>
      <c r="F511" s="1001">
        <v>2204</v>
      </c>
      <c r="G511" s="999">
        <v>1</v>
      </c>
      <c r="H511" s="994" t="s">
        <v>3583</v>
      </c>
      <c r="I511" s="400"/>
      <c r="J511" s="400"/>
      <c r="K511" s="400"/>
      <c r="L511" s="400"/>
      <c r="M511" s="400"/>
      <c r="N511" s="400"/>
    </row>
    <row r="512" spans="2:14" s="393" customFormat="1" ht="25.5">
      <c r="B512" s="991" t="s">
        <v>10403</v>
      </c>
      <c r="C512" s="992" t="s">
        <v>3579</v>
      </c>
      <c r="D512" s="993" t="s">
        <v>3584</v>
      </c>
      <c r="E512" s="991" t="s">
        <v>3507</v>
      </c>
      <c r="F512" s="1001">
        <v>2204</v>
      </c>
      <c r="G512" s="999">
        <v>1</v>
      </c>
      <c r="H512" s="994" t="s">
        <v>3585</v>
      </c>
      <c r="I512" s="400"/>
      <c r="J512" s="400"/>
      <c r="K512" s="400"/>
      <c r="L512" s="400"/>
      <c r="M512" s="400"/>
      <c r="N512" s="400"/>
    </row>
    <row r="513" spans="2:14" s="393" customFormat="1" ht="25.5">
      <c r="B513" s="991" t="s">
        <v>10404</v>
      </c>
      <c r="C513" s="992" t="s">
        <v>3579</v>
      </c>
      <c r="D513" s="993" t="s">
        <v>3584</v>
      </c>
      <c r="E513" s="991" t="s">
        <v>3507</v>
      </c>
      <c r="F513" s="1001">
        <v>2204</v>
      </c>
      <c r="G513" s="999">
        <v>1</v>
      </c>
      <c r="H513" s="994" t="s">
        <v>3586</v>
      </c>
      <c r="I513" s="400"/>
      <c r="J513" s="400"/>
      <c r="K513" s="400"/>
      <c r="L513" s="400"/>
      <c r="M513" s="400"/>
      <c r="N513" s="400"/>
    </row>
    <row r="514" spans="2:14" s="393" customFormat="1" ht="37.5">
      <c r="B514" s="991" t="s">
        <v>10405</v>
      </c>
      <c r="C514" s="992" t="s">
        <v>3587</v>
      </c>
      <c r="D514" s="993" t="s">
        <v>3588</v>
      </c>
      <c r="E514" s="991" t="s">
        <v>3507</v>
      </c>
      <c r="F514" s="1002">
        <v>6959</v>
      </c>
      <c r="G514" s="999">
        <v>1</v>
      </c>
      <c r="H514" s="994" t="s">
        <v>3589</v>
      </c>
      <c r="I514" s="400"/>
      <c r="J514" s="400"/>
      <c r="K514" s="400"/>
      <c r="L514" s="400"/>
      <c r="M514" s="400"/>
      <c r="N514" s="400"/>
    </row>
    <row r="515" spans="2:14" s="393" customFormat="1" ht="37.5">
      <c r="B515" s="991" t="s">
        <v>10406</v>
      </c>
      <c r="C515" s="992" t="s">
        <v>3587</v>
      </c>
      <c r="D515" s="993" t="s">
        <v>3588</v>
      </c>
      <c r="E515" s="991" t="s">
        <v>3507</v>
      </c>
      <c r="F515" s="1002">
        <v>6959</v>
      </c>
      <c r="G515" s="999">
        <v>1</v>
      </c>
      <c r="H515" s="994" t="s">
        <v>3590</v>
      </c>
      <c r="I515" s="400"/>
      <c r="J515" s="400"/>
      <c r="K515" s="400"/>
      <c r="L515" s="400"/>
      <c r="M515" s="400"/>
      <c r="N515" s="400"/>
    </row>
    <row r="516" spans="2:14" s="393" customFormat="1" ht="16.5">
      <c r="B516" s="991" t="s">
        <v>10407</v>
      </c>
      <c r="C516" s="992" t="s">
        <v>3591</v>
      </c>
      <c r="D516" s="993" t="s">
        <v>3592</v>
      </c>
      <c r="E516" s="991" t="s">
        <v>3507</v>
      </c>
      <c r="F516" s="1001">
        <v>5199</v>
      </c>
      <c r="G516" s="999">
        <v>1</v>
      </c>
      <c r="H516" s="994" t="s">
        <v>3500</v>
      </c>
      <c r="I516" s="400"/>
      <c r="J516" s="400"/>
      <c r="K516" s="400"/>
      <c r="L516" s="400"/>
      <c r="M516" s="400"/>
      <c r="N516" s="400"/>
    </row>
    <row r="517" spans="2:14" s="393" customFormat="1" ht="25.5">
      <c r="B517" s="991" t="s">
        <v>10408</v>
      </c>
      <c r="C517" s="992" t="s">
        <v>3593</v>
      </c>
      <c r="D517" s="993" t="s">
        <v>3594</v>
      </c>
      <c r="E517" s="991" t="s">
        <v>3507</v>
      </c>
      <c r="F517" s="1001">
        <v>6090</v>
      </c>
      <c r="G517" s="999">
        <v>1</v>
      </c>
      <c r="H517" s="994" t="s">
        <v>3595</v>
      </c>
      <c r="I517" s="400"/>
      <c r="J517" s="400"/>
      <c r="K517" s="400"/>
      <c r="L517" s="400"/>
      <c r="M517" s="400"/>
      <c r="N517" s="400"/>
    </row>
    <row r="518" spans="2:14" s="393" customFormat="1" ht="25.5">
      <c r="B518" s="991" t="s">
        <v>10409</v>
      </c>
      <c r="C518" s="992" t="s">
        <v>3593</v>
      </c>
      <c r="D518" s="993" t="s">
        <v>3594</v>
      </c>
      <c r="E518" s="991" t="s">
        <v>3507</v>
      </c>
      <c r="F518" s="1001">
        <v>6090</v>
      </c>
      <c r="G518" s="999">
        <v>1</v>
      </c>
      <c r="H518" s="994" t="s">
        <v>3596</v>
      </c>
      <c r="I518" s="400"/>
      <c r="J518" s="400"/>
      <c r="K518" s="400"/>
      <c r="L518" s="400"/>
      <c r="M518" s="400"/>
      <c r="N518" s="400"/>
    </row>
    <row r="519" spans="2:14" s="393" customFormat="1" ht="25.5">
      <c r="B519" s="991" t="s">
        <v>10410</v>
      </c>
      <c r="C519" s="992" t="s">
        <v>3593</v>
      </c>
      <c r="D519" s="993" t="s">
        <v>3594</v>
      </c>
      <c r="E519" s="991" t="s">
        <v>3507</v>
      </c>
      <c r="F519" s="1001">
        <v>6090</v>
      </c>
      <c r="G519" s="999">
        <v>1</v>
      </c>
      <c r="H519" s="994" t="s">
        <v>3597</v>
      </c>
      <c r="I519" s="400"/>
      <c r="J519" s="400"/>
      <c r="K519" s="400"/>
      <c r="L519" s="400"/>
      <c r="M519" s="400"/>
      <c r="N519" s="400"/>
    </row>
    <row r="520" spans="2:14" s="393" customFormat="1" ht="25.5">
      <c r="B520" s="991" t="s">
        <v>10411</v>
      </c>
      <c r="C520" s="992" t="s">
        <v>3593</v>
      </c>
      <c r="D520" s="993" t="s">
        <v>3594</v>
      </c>
      <c r="E520" s="991" t="s">
        <v>3507</v>
      </c>
      <c r="F520" s="1001">
        <v>6090</v>
      </c>
      <c r="G520" s="999">
        <v>1</v>
      </c>
      <c r="H520" s="994" t="s">
        <v>3598</v>
      </c>
      <c r="I520" s="400"/>
      <c r="J520" s="400"/>
      <c r="K520" s="400"/>
      <c r="L520" s="400"/>
      <c r="M520" s="400"/>
      <c r="N520" s="400"/>
    </row>
    <row r="521" spans="2:14" s="393" customFormat="1" ht="16.5">
      <c r="B521" s="991" t="s">
        <v>10412</v>
      </c>
      <c r="C521" s="992" t="s">
        <v>3599</v>
      </c>
      <c r="D521" s="993" t="s">
        <v>3600</v>
      </c>
      <c r="E521" s="991" t="s">
        <v>3507</v>
      </c>
      <c r="F521" s="1001">
        <v>4980</v>
      </c>
      <c r="G521" s="999">
        <v>1</v>
      </c>
      <c r="H521" s="994" t="s">
        <v>3601</v>
      </c>
      <c r="I521" s="400"/>
      <c r="J521" s="400"/>
      <c r="K521" s="400"/>
      <c r="L521" s="400"/>
      <c r="M521" s="400"/>
      <c r="N521" s="400"/>
    </row>
    <row r="522" spans="2:14" s="393" customFormat="1" ht="16.5">
      <c r="B522" s="991" t="s">
        <v>10413</v>
      </c>
      <c r="C522" s="992" t="s">
        <v>3599</v>
      </c>
      <c r="D522" s="993" t="s">
        <v>3600</v>
      </c>
      <c r="E522" s="991" t="s">
        <v>3507</v>
      </c>
      <c r="F522" s="1001">
        <v>4980</v>
      </c>
      <c r="G522" s="999">
        <v>1</v>
      </c>
      <c r="H522" s="994" t="s">
        <v>3602</v>
      </c>
      <c r="I522" s="400"/>
      <c r="J522" s="400"/>
      <c r="K522" s="400"/>
      <c r="L522" s="400"/>
      <c r="M522" s="400"/>
      <c r="N522" s="400"/>
    </row>
    <row r="523" spans="2:14" s="393" customFormat="1" ht="16.5">
      <c r="B523" s="991" t="s">
        <v>10414</v>
      </c>
      <c r="C523" s="992" t="s">
        <v>3599</v>
      </c>
      <c r="D523" s="993" t="s">
        <v>3600</v>
      </c>
      <c r="E523" s="991" t="s">
        <v>3507</v>
      </c>
      <c r="F523" s="1001">
        <v>4980</v>
      </c>
      <c r="G523" s="999">
        <v>1</v>
      </c>
      <c r="H523" s="994" t="s">
        <v>3603</v>
      </c>
      <c r="I523" s="400"/>
      <c r="J523" s="400"/>
      <c r="K523" s="400"/>
      <c r="L523" s="400"/>
      <c r="M523" s="400"/>
      <c r="N523" s="400"/>
    </row>
    <row r="524" spans="2:14" s="393" customFormat="1" ht="16.5">
      <c r="B524" s="991" t="s">
        <v>10415</v>
      </c>
      <c r="C524" s="992" t="s">
        <v>3599</v>
      </c>
      <c r="D524" s="993" t="s">
        <v>3600</v>
      </c>
      <c r="E524" s="991" t="s">
        <v>3507</v>
      </c>
      <c r="F524" s="1001">
        <v>4980</v>
      </c>
      <c r="G524" s="999">
        <v>1</v>
      </c>
      <c r="H524" s="994" t="s">
        <v>3604</v>
      </c>
      <c r="I524" s="400"/>
      <c r="J524" s="400"/>
      <c r="K524" s="400"/>
      <c r="L524" s="400"/>
      <c r="M524" s="400"/>
      <c r="N524" s="400"/>
    </row>
    <row r="525" spans="2:14" s="393" customFormat="1" ht="16.5">
      <c r="B525" s="991" t="s">
        <v>10416</v>
      </c>
      <c r="C525" s="992" t="s">
        <v>3599</v>
      </c>
      <c r="D525" s="993" t="s">
        <v>3600</v>
      </c>
      <c r="E525" s="991" t="s">
        <v>3507</v>
      </c>
      <c r="F525" s="1001">
        <v>4980</v>
      </c>
      <c r="G525" s="999">
        <v>1</v>
      </c>
      <c r="H525" s="994" t="s">
        <v>3605</v>
      </c>
      <c r="I525" s="400"/>
      <c r="J525" s="400"/>
      <c r="K525" s="400"/>
      <c r="L525" s="400"/>
      <c r="M525" s="400"/>
      <c r="N525" s="400"/>
    </row>
    <row r="526" spans="2:14" s="393" customFormat="1" ht="16.5">
      <c r="B526" s="991" t="s">
        <v>10417</v>
      </c>
      <c r="C526" s="992" t="s">
        <v>3599</v>
      </c>
      <c r="D526" s="993" t="s">
        <v>3600</v>
      </c>
      <c r="E526" s="991" t="s">
        <v>3507</v>
      </c>
      <c r="F526" s="1001">
        <v>4980</v>
      </c>
      <c r="G526" s="999">
        <v>1</v>
      </c>
      <c r="H526" s="994" t="s">
        <v>3606</v>
      </c>
      <c r="I526" s="400"/>
      <c r="J526" s="400"/>
      <c r="K526" s="400"/>
      <c r="L526" s="400"/>
      <c r="M526" s="400"/>
      <c r="N526" s="400"/>
    </row>
    <row r="527" spans="2:14" s="393" customFormat="1" ht="16.5">
      <c r="B527" s="991" t="s">
        <v>10418</v>
      </c>
      <c r="C527" s="992" t="s">
        <v>3599</v>
      </c>
      <c r="D527" s="993" t="s">
        <v>3600</v>
      </c>
      <c r="E527" s="991" t="s">
        <v>3507</v>
      </c>
      <c r="F527" s="1001">
        <v>4980</v>
      </c>
      <c r="G527" s="999">
        <v>1</v>
      </c>
      <c r="H527" s="994" t="s">
        <v>3607</v>
      </c>
      <c r="I527" s="400"/>
      <c r="J527" s="400"/>
      <c r="K527" s="400"/>
      <c r="L527" s="400"/>
      <c r="M527" s="400"/>
      <c r="N527" s="400"/>
    </row>
    <row r="528" spans="2:14" s="393" customFormat="1" ht="16.5">
      <c r="B528" s="991" t="s">
        <v>10419</v>
      </c>
      <c r="C528" s="992" t="s">
        <v>3599</v>
      </c>
      <c r="D528" s="993" t="s">
        <v>3600</v>
      </c>
      <c r="E528" s="991" t="s">
        <v>3507</v>
      </c>
      <c r="F528" s="1001">
        <v>4980</v>
      </c>
      <c r="G528" s="999">
        <v>1</v>
      </c>
      <c r="H528" s="994" t="s">
        <v>3608</v>
      </c>
      <c r="I528" s="400"/>
      <c r="J528" s="400"/>
      <c r="K528" s="400"/>
      <c r="L528" s="400"/>
      <c r="M528" s="400"/>
      <c r="N528" s="400"/>
    </row>
    <row r="529" spans="2:14" s="393" customFormat="1" ht="16.5">
      <c r="B529" s="991" t="s">
        <v>10420</v>
      </c>
      <c r="C529" s="992" t="s">
        <v>3599</v>
      </c>
      <c r="D529" s="993" t="s">
        <v>3600</v>
      </c>
      <c r="E529" s="991" t="s">
        <v>3507</v>
      </c>
      <c r="F529" s="1001">
        <v>4980</v>
      </c>
      <c r="G529" s="999">
        <v>1</v>
      </c>
      <c r="H529" s="994" t="s">
        <v>3609</v>
      </c>
      <c r="I529" s="400"/>
      <c r="J529" s="400"/>
      <c r="K529" s="400"/>
      <c r="L529" s="400"/>
      <c r="M529" s="400"/>
      <c r="N529" s="400"/>
    </row>
    <row r="530" spans="2:14" s="393" customFormat="1" ht="16.5">
      <c r="B530" s="991" t="s">
        <v>10421</v>
      </c>
      <c r="C530" s="992" t="s">
        <v>3599</v>
      </c>
      <c r="D530" s="993" t="s">
        <v>3600</v>
      </c>
      <c r="E530" s="991" t="s">
        <v>3507</v>
      </c>
      <c r="F530" s="1001">
        <v>4980</v>
      </c>
      <c r="G530" s="999">
        <v>1</v>
      </c>
      <c r="H530" s="994" t="s">
        <v>3610</v>
      </c>
      <c r="I530" s="400"/>
      <c r="J530" s="400"/>
      <c r="K530" s="400"/>
      <c r="L530" s="400"/>
      <c r="M530" s="400"/>
      <c r="N530" s="400"/>
    </row>
    <row r="531" spans="2:14" s="393" customFormat="1" ht="16.5">
      <c r="B531" s="991" t="s">
        <v>10422</v>
      </c>
      <c r="C531" s="992" t="s">
        <v>3599</v>
      </c>
      <c r="D531" s="993" t="s">
        <v>3600</v>
      </c>
      <c r="E531" s="991" t="s">
        <v>3507</v>
      </c>
      <c r="F531" s="1001">
        <v>4980</v>
      </c>
      <c r="G531" s="999">
        <v>1</v>
      </c>
      <c r="H531" s="994" t="s">
        <v>3611</v>
      </c>
      <c r="I531" s="400"/>
      <c r="J531" s="400"/>
      <c r="K531" s="400"/>
      <c r="L531" s="400"/>
      <c r="M531" s="400"/>
      <c r="N531" s="400"/>
    </row>
    <row r="532" spans="2:14" s="393" customFormat="1" ht="16.5">
      <c r="B532" s="991" t="s">
        <v>10423</v>
      </c>
      <c r="C532" s="992" t="s">
        <v>3599</v>
      </c>
      <c r="D532" s="993" t="s">
        <v>3600</v>
      </c>
      <c r="E532" s="991" t="s">
        <v>3507</v>
      </c>
      <c r="F532" s="1001">
        <v>4980</v>
      </c>
      <c r="G532" s="999">
        <v>1</v>
      </c>
      <c r="H532" s="994" t="s">
        <v>3612</v>
      </c>
      <c r="I532" s="400"/>
      <c r="J532" s="400"/>
      <c r="K532" s="400"/>
      <c r="L532" s="400"/>
      <c r="M532" s="400"/>
      <c r="N532" s="400"/>
    </row>
    <row r="533" spans="2:14" s="393" customFormat="1" ht="16.5">
      <c r="B533" s="991" t="s">
        <v>10424</v>
      </c>
      <c r="C533" s="992" t="s">
        <v>3599</v>
      </c>
      <c r="D533" s="993" t="s">
        <v>3600</v>
      </c>
      <c r="E533" s="991" t="s">
        <v>3507</v>
      </c>
      <c r="F533" s="1001">
        <v>4980</v>
      </c>
      <c r="G533" s="999">
        <v>1</v>
      </c>
      <c r="H533" s="994" t="s">
        <v>3613</v>
      </c>
      <c r="I533" s="400"/>
      <c r="J533" s="400"/>
      <c r="K533" s="400"/>
      <c r="L533" s="400"/>
      <c r="M533" s="400"/>
      <c r="N533" s="400"/>
    </row>
    <row r="534" spans="2:14" s="393" customFormat="1" ht="16.5">
      <c r="B534" s="991" t="s">
        <v>10425</v>
      </c>
      <c r="C534" s="992" t="s">
        <v>3599</v>
      </c>
      <c r="D534" s="993" t="s">
        <v>3600</v>
      </c>
      <c r="E534" s="991" t="s">
        <v>3507</v>
      </c>
      <c r="F534" s="1001">
        <v>4980</v>
      </c>
      <c r="G534" s="999">
        <v>1</v>
      </c>
      <c r="H534" s="994" t="s">
        <v>3614</v>
      </c>
      <c r="I534" s="400"/>
      <c r="J534" s="400"/>
      <c r="K534" s="400"/>
      <c r="L534" s="400"/>
      <c r="M534" s="400"/>
      <c r="N534" s="400"/>
    </row>
    <row r="535" spans="2:14" s="393" customFormat="1" ht="16.5">
      <c r="B535" s="991" t="s">
        <v>10426</v>
      </c>
      <c r="C535" s="992" t="s">
        <v>3599</v>
      </c>
      <c r="D535" s="993" t="s">
        <v>3600</v>
      </c>
      <c r="E535" s="991" t="s">
        <v>3507</v>
      </c>
      <c r="F535" s="1001">
        <v>4980</v>
      </c>
      <c r="G535" s="999">
        <v>1</v>
      </c>
      <c r="H535" s="994" t="s">
        <v>3615</v>
      </c>
      <c r="I535" s="400"/>
      <c r="J535" s="400"/>
      <c r="K535" s="400"/>
      <c r="L535" s="400"/>
      <c r="M535" s="400"/>
      <c r="N535" s="400"/>
    </row>
    <row r="536" spans="2:14" s="393" customFormat="1" ht="16.5">
      <c r="B536" s="991" t="s">
        <v>10427</v>
      </c>
      <c r="C536" s="992" t="s">
        <v>3599</v>
      </c>
      <c r="D536" s="993" t="s">
        <v>3600</v>
      </c>
      <c r="E536" s="991" t="s">
        <v>3507</v>
      </c>
      <c r="F536" s="1001">
        <v>4980</v>
      </c>
      <c r="G536" s="999">
        <v>1</v>
      </c>
      <c r="H536" s="994" t="s">
        <v>3616</v>
      </c>
      <c r="I536" s="400"/>
      <c r="J536" s="400"/>
      <c r="K536" s="400"/>
      <c r="L536" s="400"/>
      <c r="M536" s="400"/>
      <c r="N536" s="400"/>
    </row>
    <row r="537" spans="2:14" s="393" customFormat="1" ht="16.5">
      <c r="B537" s="991" t="s">
        <v>10428</v>
      </c>
      <c r="C537" s="992" t="s">
        <v>3599</v>
      </c>
      <c r="D537" s="993" t="s">
        <v>3600</v>
      </c>
      <c r="E537" s="991" t="s">
        <v>3507</v>
      </c>
      <c r="F537" s="1001">
        <v>4980</v>
      </c>
      <c r="G537" s="999">
        <v>1</v>
      </c>
      <c r="H537" s="994" t="s">
        <v>3617</v>
      </c>
      <c r="I537" s="400"/>
      <c r="J537" s="400"/>
      <c r="K537" s="400"/>
      <c r="L537" s="400"/>
      <c r="M537" s="400"/>
      <c r="N537" s="400"/>
    </row>
    <row r="538" spans="2:14" s="393" customFormat="1" ht="16.5">
      <c r="B538" s="991" t="s">
        <v>10429</v>
      </c>
      <c r="C538" s="992" t="s">
        <v>3599</v>
      </c>
      <c r="D538" s="993" t="s">
        <v>3600</v>
      </c>
      <c r="E538" s="991" t="s">
        <v>3507</v>
      </c>
      <c r="F538" s="1001">
        <v>4980</v>
      </c>
      <c r="G538" s="999">
        <v>1</v>
      </c>
      <c r="H538" s="994" t="s">
        <v>3618</v>
      </c>
      <c r="I538" s="400"/>
      <c r="J538" s="400"/>
      <c r="K538" s="400"/>
      <c r="L538" s="400"/>
      <c r="M538" s="400"/>
      <c r="N538" s="400"/>
    </row>
    <row r="539" spans="2:14" s="393" customFormat="1" ht="16.5">
      <c r="B539" s="991" t="s">
        <v>10430</v>
      </c>
      <c r="C539" s="992" t="s">
        <v>3599</v>
      </c>
      <c r="D539" s="993" t="s">
        <v>3600</v>
      </c>
      <c r="E539" s="991" t="s">
        <v>3507</v>
      </c>
      <c r="F539" s="1001">
        <v>4980</v>
      </c>
      <c r="G539" s="999">
        <v>1</v>
      </c>
      <c r="H539" s="994" t="s">
        <v>3619</v>
      </c>
      <c r="I539" s="400"/>
      <c r="J539" s="400"/>
      <c r="K539" s="400"/>
      <c r="L539" s="400"/>
      <c r="M539" s="400"/>
      <c r="N539" s="400"/>
    </row>
    <row r="540" spans="2:14" s="393" customFormat="1" ht="16.5">
      <c r="B540" s="991" t="s">
        <v>10431</v>
      </c>
      <c r="C540" s="992" t="s">
        <v>3599</v>
      </c>
      <c r="D540" s="993" t="s">
        <v>3600</v>
      </c>
      <c r="E540" s="991" t="s">
        <v>3507</v>
      </c>
      <c r="F540" s="1001">
        <v>4980</v>
      </c>
      <c r="G540" s="999">
        <v>1</v>
      </c>
      <c r="H540" s="994" t="s">
        <v>3620</v>
      </c>
      <c r="I540" s="400"/>
      <c r="J540" s="400"/>
      <c r="K540" s="400"/>
      <c r="L540" s="400"/>
      <c r="M540" s="400"/>
      <c r="N540" s="400"/>
    </row>
    <row r="541" spans="2:14" s="393" customFormat="1" ht="16.5">
      <c r="B541" s="991" t="s">
        <v>10432</v>
      </c>
      <c r="C541" s="992" t="s">
        <v>3599</v>
      </c>
      <c r="D541" s="993" t="s">
        <v>3600</v>
      </c>
      <c r="E541" s="991" t="s">
        <v>3507</v>
      </c>
      <c r="F541" s="1001">
        <v>4980</v>
      </c>
      <c r="G541" s="999">
        <v>1</v>
      </c>
      <c r="H541" s="994" t="s">
        <v>3621</v>
      </c>
      <c r="I541" s="400"/>
      <c r="J541" s="400"/>
      <c r="K541" s="400"/>
      <c r="L541" s="400"/>
      <c r="M541" s="400"/>
      <c r="N541" s="400"/>
    </row>
    <row r="542" spans="2:14" s="393" customFormat="1" ht="16.5">
      <c r="B542" s="991" t="s">
        <v>10433</v>
      </c>
      <c r="C542" s="992" t="s">
        <v>3599</v>
      </c>
      <c r="D542" s="993" t="s">
        <v>3600</v>
      </c>
      <c r="E542" s="991" t="s">
        <v>3507</v>
      </c>
      <c r="F542" s="1001">
        <v>4980</v>
      </c>
      <c r="G542" s="999">
        <v>1</v>
      </c>
      <c r="H542" s="994" t="s">
        <v>3622</v>
      </c>
      <c r="I542" s="400"/>
      <c r="J542" s="400"/>
      <c r="K542" s="400"/>
      <c r="L542" s="400"/>
      <c r="M542" s="400"/>
      <c r="N542" s="400"/>
    </row>
    <row r="543" spans="2:14" s="393" customFormat="1" ht="16.5">
      <c r="B543" s="991" t="s">
        <v>10434</v>
      </c>
      <c r="C543" s="992" t="s">
        <v>3599</v>
      </c>
      <c r="D543" s="993" t="s">
        <v>3600</v>
      </c>
      <c r="E543" s="991" t="s">
        <v>3507</v>
      </c>
      <c r="F543" s="1001">
        <v>4980</v>
      </c>
      <c r="G543" s="999">
        <v>1</v>
      </c>
      <c r="H543" s="994" t="s">
        <v>3623</v>
      </c>
      <c r="I543" s="400"/>
      <c r="J543" s="400"/>
      <c r="K543" s="400"/>
      <c r="L543" s="400"/>
      <c r="M543" s="400"/>
      <c r="N543" s="400"/>
    </row>
    <row r="544" spans="2:14" s="393" customFormat="1" ht="16.5">
      <c r="B544" s="991" t="s">
        <v>10435</v>
      </c>
      <c r="C544" s="992" t="s">
        <v>3599</v>
      </c>
      <c r="D544" s="993" t="s">
        <v>3600</v>
      </c>
      <c r="E544" s="991" t="s">
        <v>3507</v>
      </c>
      <c r="F544" s="1001">
        <v>4980</v>
      </c>
      <c r="G544" s="999">
        <v>1</v>
      </c>
      <c r="H544" s="994" t="s">
        <v>3624</v>
      </c>
      <c r="I544" s="400"/>
      <c r="J544" s="400"/>
      <c r="K544" s="400"/>
      <c r="L544" s="400"/>
      <c r="M544" s="400"/>
      <c r="N544" s="400"/>
    </row>
    <row r="545" spans="2:14" s="393" customFormat="1" ht="16.5">
      <c r="B545" s="991" t="s">
        <v>10436</v>
      </c>
      <c r="C545" s="992" t="s">
        <v>3599</v>
      </c>
      <c r="D545" s="993" t="s">
        <v>3600</v>
      </c>
      <c r="E545" s="991" t="s">
        <v>3507</v>
      </c>
      <c r="F545" s="1001">
        <v>4980</v>
      </c>
      <c r="G545" s="999">
        <v>1</v>
      </c>
      <c r="H545" s="994" t="s">
        <v>3625</v>
      </c>
      <c r="I545" s="400"/>
      <c r="J545" s="400"/>
      <c r="K545" s="400"/>
      <c r="L545" s="400"/>
      <c r="M545" s="400"/>
      <c r="N545" s="400"/>
    </row>
    <row r="546" spans="2:14" s="393" customFormat="1" ht="16.5">
      <c r="B546" s="991" t="s">
        <v>10437</v>
      </c>
      <c r="C546" s="992" t="s">
        <v>3599</v>
      </c>
      <c r="D546" s="993" t="s">
        <v>3600</v>
      </c>
      <c r="E546" s="991" t="s">
        <v>3507</v>
      </c>
      <c r="F546" s="1001">
        <v>4980</v>
      </c>
      <c r="G546" s="999">
        <v>1</v>
      </c>
      <c r="H546" s="994" t="s">
        <v>3626</v>
      </c>
      <c r="I546" s="400"/>
      <c r="J546" s="400"/>
      <c r="K546" s="400"/>
      <c r="L546" s="400"/>
      <c r="M546" s="400"/>
      <c r="N546" s="400"/>
    </row>
    <row r="547" spans="2:14" s="393" customFormat="1" ht="16.5">
      <c r="B547" s="991" t="s">
        <v>10438</v>
      </c>
      <c r="C547" s="992" t="s">
        <v>3599</v>
      </c>
      <c r="D547" s="993" t="s">
        <v>3600</v>
      </c>
      <c r="E547" s="991" t="s">
        <v>3507</v>
      </c>
      <c r="F547" s="1001">
        <v>4980</v>
      </c>
      <c r="G547" s="999">
        <v>1</v>
      </c>
      <c r="H547" s="994" t="s">
        <v>3627</v>
      </c>
      <c r="I547" s="400"/>
      <c r="J547" s="400"/>
      <c r="K547" s="400"/>
      <c r="L547" s="400"/>
      <c r="M547" s="400"/>
      <c r="N547" s="400"/>
    </row>
    <row r="548" spans="2:14" s="393" customFormat="1" ht="16.5">
      <c r="B548" s="991" t="s">
        <v>10439</v>
      </c>
      <c r="C548" s="992" t="s">
        <v>3599</v>
      </c>
      <c r="D548" s="993" t="s">
        <v>3600</v>
      </c>
      <c r="E548" s="991" t="s">
        <v>3507</v>
      </c>
      <c r="F548" s="1001">
        <v>4980</v>
      </c>
      <c r="G548" s="999">
        <v>1</v>
      </c>
      <c r="H548" s="994" t="s">
        <v>3628</v>
      </c>
      <c r="I548" s="400"/>
      <c r="J548" s="400"/>
      <c r="K548" s="400"/>
      <c r="L548" s="400"/>
      <c r="M548" s="400"/>
      <c r="N548" s="400"/>
    </row>
    <row r="549" spans="2:14" s="393" customFormat="1" ht="16.5">
      <c r="B549" s="991" t="s">
        <v>10440</v>
      </c>
      <c r="C549" s="992" t="s">
        <v>3599</v>
      </c>
      <c r="D549" s="993" t="s">
        <v>3600</v>
      </c>
      <c r="E549" s="991" t="s">
        <v>3507</v>
      </c>
      <c r="F549" s="1001">
        <v>4980</v>
      </c>
      <c r="G549" s="999">
        <v>1</v>
      </c>
      <c r="H549" s="994" t="s">
        <v>3629</v>
      </c>
      <c r="I549" s="400"/>
      <c r="J549" s="400"/>
      <c r="K549" s="400"/>
      <c r="L549" s="400"/>
      <c r="M549" s="400"/>
      <c r="N549" s="400"/>
    </row>
    <row r="550" spans="2:14" s="393" customFormat="1" ht="16.5">
      <c r="B550" s="991" t="s">
        <v>10441</v>
      </c>
      <c r="C550" s="992" t="s">
        <v>3599</v>
      </c>
      <c r="D550" s="993" t="s">
        <v>3600</v>
      </c>
      <c r="E550" s="991" t="s">
        <v>3507</v>
      </c>
      <c r="F550" s="1001">
        <v>4980</v>
      </c>
      <c r="G550" s="999">
        <v>1</v>
      </c>
      <c r="H550" s="994" t="s">
        <v>3630</v>
      </c>
      <c r="I550" s="400"/>
      <c r="J550" s="400"/>
      <c r="K550" s="400"/>
      <c r="L550" s="400"/>
      <c r="M550" s="400"/>
      <c r="N550" s="400"/>
    </row>
    <row r="551" spans="2:14" s="393" customFormat="1" ht="16.5">
      <c r="B551" s="991" t="s">
        <v>10442</v>
      </c>
      <c r="C551" s="992" t="s">
        <v>3599</v>
      </c>
      <c r="D551" s="993" t="s">
        <v>3600</v>
      </c>
      <c r="E551" s="991" t="s">
        <v>3507</v>
      </c>
      <c r="F551" s="1001">
        <v>4980</v>
      </c>
      <c r="G551" s="999">
        <v>1</v>
      </c>
      <c r="H551" s="994" t="s">
        <v>3631</v>
      </c>
      <c r="I551" s="400"/>
      <c r="J551" s="400"/>
      <c r="K551" s="400"/>
      <c r="L551" s="400"/>
      <c r="M551" s="400"/>
      <c r="N551" s="400"/>
    </row>
    <row r="552" spans="2:14" s="393" customFormat="1" ht="16.5">
      <c r="B552" s="991" t="s">
        <v>10443</v>
      </c>
      <c r="C552" s="992" t="s">
        <v>3599</v>
      </c>
      <c r="D552" s="993" t="s">
        <v>3600</v>
      </c>
      <c r="E552" s="991" t="s">
        <v>3507</v>
      </c>
      <c r="F552" s="1001">
        <v>4980</v>
      </c>
      <c r="G552" s="999">
        <v>1</v>
      </c>
      <c r="H552" s="994" t="s">
        <v>3632</v>
      </c>
      <c r="I552" s="400"/>
      <c r="J552" s="400"/>
      <c r="K552" s="400"/>
      <c r="L552" s="400"/>
      <c r="M552" s="400"/>
      <c r="N552" s="400"/>
    </row>
    <row r="553" spans="2:14" s="393" customFormat="1" ht="16.5">
      <c r="B553" s="991" t="s">
        <v>10444</v>
      </c>
      <c r="C553" s="992" t="s">
        <v>3599</v>
      </c>
      <c r="D553" s="993" t="s">
        <v>3600</v>
      </c>
      <c r="E553" s="991" t="s">
        <v>3507</v>
      </c>
      <c r="F553" s="1001">
        <v>4980</v>
      </c>
      <c r="G553" s="999">
        <v>1</v>
      </c>
      <c r="H553" s="994" t="s">
        <v>3633</v>
      </c>
      <c r="I553" s="400"/>
      <c r="J553" s="400"/>
      <c r="K553" s="400"/>
      <c r="L553" s="400"/>
      <c r="M553" s="400"/>
      <c r="N553" s="400"/>
    </row>
    <row r="554" spans="2:14" s="393" customFormat="1" ht="16.5">
      <c r="B554" s="991" t="s">
        <v>10445</v>
      </c>
      <c r="C554" s="992" t="s">
        <v>3599</v>
      </c>
      <c r="D554" s="993" t="s">
        <v>3600</v>
      </c>
      <c r="E554" s="991" t="s">
        <v>3507</v>
      </c>
      <c r="F554" s="1001">
        <v>4980</v>
      </c>
      <c r="G554" s="999">
        <v>1</v>
      </c>
      <c r="H554" s="994" t="s">
        <v>3634</v>
      </c>
      <c r="I554" s="400"/>
      <c r="J554" s="400"/>
      <c r="K554" s="400"/>
      <c r="L554" s="400"/>
      <c r="M554" s="400"/>
      <c r="N554" s="400"/>
    </row>
    <row r="555" spans="2:14" s="393" customFormat="1" ht="16.5">
      <c r="B555" s="991" t="s">
        <v>10446</v>
      </c>
      <c r="C555" s="992" t="s">
        <v>3599</v>
      </c>
      <c r="D555" s="993" t="s">
        <v>3600</v>
      </c>
      <c r="E555" s="991" t="s">
        <v>3507</v>
      </c>
      <c r="F555" s="1001">
        <v>4980</v>
      </c>
      <c r="G555" s="999">
        <v>1</v>
      </c>
      <c r="H555" s="994" t="s">
        <v>3635</v>
      </c>
      <c r="I555" s="400"/>
      <c r="J555" s="400"/>
      <c r="K555" s="400"/>
      <c r="L555" s="400"/>
      <c r="M555" s="400"/>
      <c r="N555" s="400"/>
    </row>
    <row r="556" spans="2:14" s="393" customFormat="1" ht="16.5">
      <c r="B556" s="991" t="s">
        <v>10447</v>
      </c>
      <c r="C556" s="992" t="s">
        <v>3599</v>
      </c>
      <c r="D556" s="993" t="s">
        <v>3600</v>
      </c>
      <c r="E556" s="991" t="s">
        <v>3507</v>
      </c>
      <c r="F556" s="1001">
        <v>4980</v>
      </c>
      <c r="G556" s="999">
        <v>1</v>
      </c>
      <c r="H556" s="994" t="s">
        <v>3636</v>
      </c>
      <c r="I556" s="400"/>
      <c r="J556" s="400"/>
      <c r="K556" s="400"/>
      <c r="L556" s="400"/>
      <c r="M556" s="400"/>
      <c r="N556" s="400"/>
    </row>
    <row r="557" spans="2:14" s="393" customFormat="1" ht="16.5">
      <c r="B557" s="991" t="s">
        <v>10448</v>
      </c>
      <c r="C557" s="992" t="s">
        <v>3599</v>
      </c>
      <c r="D557" s="993" t="s">
        <v>3600</v>
      </c>
      <c r="E557" s="991" t="s">
        <v>3507</v>
      </c>
      <c r="F557" s="1001">
        <v>4980</v>
      </c>
      <c r="G557" s="999">
        <v>1</v>
      </c>
      <c r="H557" s="994" t="s">
        <v>3637</v>
      </c>
      <c r="I557" s="400"/>
      <c r="J557" s="400"/>
      <c r="K557" s="400"/>
      <c r="L557" s="400"/>
      <c r="M557" s="400"/>
      <c r="N557" s="400"/>
    </row>
    <row r="558" spans="2:14" s="393" customFormat="1" ht="16.5">
      <c r="B558" s="991" t="s">
        <v>10449</v>
      </c>
      <c r="C558" s="992" t="s">
        <v>3599</v>
      </c>
      <c r="D558" s="993" t="s">
        <v>3600</v>
      </c>
      <c r="E558" s="991" t="s">
        <v>3507</v>
      </c>
      <c r="F558" s="1001">
        <v>4980</v>
      </c>
      <c r="G558" s="999">
        <v>1</v>
      </c>
      <c r="H558" s="994" t="s">
        <v>3638</v>
      </c>
      <c r="I558" s="400"/>
      <c r="J558" s="400"/>
      <c r="K558" s="400"/>
      <c r="L558" s="400"/>
      <c r="M558" s="400"/>
      <c r="N558" s="400"/>
    </row>
    <row r="559" spans="2:14" s="393" customFormat="1" ht="16.5">
      <c r="B559" s="991" t="s">
        <v>10450</v>
      </c>
      <c r="C559" s="992" t="s">
        <v>3599</v>
      </c>
      <c r="D559" s="993" t="s">
        <v>3600</v>
      </c>
      <c r="E559" s="991" t="s">
        <v>3507</v>
      </c>
      <c r="F559" s="1001">
        <v>4980</v>
      </c>
      <c r="G559" s="999">
        <v>1</v>
      </c>
      <c r="H559" s="994" t="s">
        <v>3639</v>
      </c>
      <c r="I559" s="400"/>
      <c r="J559" s="400"/>
      <c r="K559" s="400"/>
      <c r="L559" s="400"/>
      <c r="M559" s="400"/>
      <c r="N559" s="400"/>
    </row>
    <row r="560" spans="2:14" s="393" customFormat="1" ht="16.5">
      <c r="B560" s="991" t="s">
        <v>10451</v>
      </c>
      <c r="C560" s="992" t="s">
        <v>3599</v>
      </c>
      <c r="D560" s="993" t="s">
        <v>3600</v>
      </c>
      <c r="E560" s="991" t="s">
        <v>3507</v>
      </c>
      <c r="F560" s="1001">
        <v>4980</v>
      </c>
      <c r="G560" s="999">
        <v>1</v>
      </c>
      <c r="H560" s="994" t="s">
        <v>3640</v>
      </c>
      <c r="I560" s="400"/>
      <c r="J560" s="400"/>
      <c r="K560" s="400"/>
      <c r="L560" s="400"/>
      <c r="M560" s="400"/>
      <c r="N560" s="400"/>
    </row>
    <row r="561" spans="2:14" s="393" customFormat="1" ht="16.5">
      <c r="B561" s="991" t="s">
        <v>10452</v>
      </c>
      <c r="C561" s="992" t="s">
        <v>3599</v>
      </c>
      <c r="D561" s="993" t="s">
        <v>3600</v>
      </c>
      <c r="E561" s="991" t="s">
        <v>3507</v>
      </c>
      <c r="F561" s="1001">
        <v>4980</v>
      </c>
      <c r="G561" s="999">
        <v>1</v>
      </c>
      <c r="H561" s="994" t="s">
        <v>3641</v>
      </c>
      <c r="I561" s="400"/>
      <c r="J561" s="400"/>
      <c r="K561" s="400"/>
      <c r="L561" s="400"/>
      <c r="M561" s="400"/>
      <c r="N561" s="400"/>
    </row>
    <row r="562" spans="2:14" s="393" customFormat="1" ht="16.5">
      <c r="B562" s="991" t="s">
        <v>10453</v>
      </c>
      <c r="C562" s="992" t="s">
        <v>3599</v>
      </c>
      <c r="D562" s="993" t="s">
        <v>3600</v>
      </c>
      <c r="E562" s="991" t="s">
        <v>3507</v>
      </c>
      <c r="F562" s="1001">
        <v>4980</v>
      </c>
      <c r="G562" s="999">
        <v>1</v>
      </c>
      <c r="H562" s="994" t="s">
        <v>3642</v>
      </c>
      <c r="I562" s="400"/>
      <c r="J562" s="400"/>
      <c r="K562" s="400"/>
      <c r="L562" s="400"/>
      <c r="M562" s="400"/>
      <c r="N562" s="400"/>
    </row>
    <row r="563" spans="2:14" s="393" customFormat="1" ht="16.5">
      <c r="B563" s="991" t="s">
        <v>10454</v>
      </c>
      <c r="C563" s="992" t="s">
        <v>3599</v>
      </c>
      <c r="D563" s="993" t="s">
        <v>3600</v>
      </c>
      <c r="E563" s="991" t="s">
        <v>3507</v>
      </c>
      <c r="F563" s="1001">
        <v>4980</v>
      </c>
      <c r="G563" s="999">
        <v>1</v>
      </c>
      <c r="H563" s="994" t="s">
        <v>3643</v>
      </c>
      <c r="I563" s="400"/>
      <c r="J563" s="400"/>
      <c r="K563" s="400"/>
      <c r="L563" s="400"/>
      <c r="M563" s="400"/>
      <c r="N563" s="400"/>
    </row>
    <row r="564" spans="2:14" s="393" customFormat="1" ht="16.5">
      <c r="B564" s="991" t="s">
        <v>10455</v>
      </c>
      <c r="C564" s="992" t="s">
        <v>3599</v>
      </c>
      <c r="D564" s="993" t="s">
        <v>3600</v>
      </c>
      <c r="E564" s="991" t="s">
        <v>3507</v>
      </c>
      <c r="F564" s="1001">
        <v>4980</v>
      </c>
      <c r="G564" s="999">
        <v>1</v>
      </c>
      <c r="H564" s="994" t="s">
        <v>3644</v>
      </c>
      <c r="I564" s="400"/>
      <c r="J564" s="400"/>
      <c r="K564" s="400"/>
      <c r="L564" s="400"/>
      <c r="M564" s="400"/>
      <c r="N564" s="400"/>
    </row>
    <row r="565" spans="2:14" s="393" customFormat="1" ht="16.5">
      <c r="B565" s="991" t="s">
        <v>10456</v>
      </c>
      <c r="C565" s="992" t="s">
        <v>3599</v>
      </c>
      <c r="D565" s="993" t="s">
        <v>3600</v>
      </c>
      <c r="E565" s="991" t="s">
        <v>3507</v>
      </c>
      <c r="F565" s="1001">
        <v>4980</v>
      </c>
      <c r="G565" s="999">
        <v>1</v>
      </c>
      <c r="H565" s="994" t="s">
        <v>3645</v>
      </c>
      <c r="I565" s="400"/>
      <c r="J565" s="400"/>
      <c r="K565" s="400"/>
      <c r="L565" s="400"/>
      <c r="M565" s="400"/>
      <c r="N565" s="400"/>
    </row>
    <row r="566" spans="2:14" s="393" customFormat="1" ht="16.5">
      <c r="B566" s="991" t="s">
        <v>10457</v>
      </c>
      <c r="C566" s="992" t="s">
        <v>3599</v>
      </c>
      <c r="D566" s="993" t="s">
        <v>3600</v>
      </c>
      <c r="E566" s="991" t="s">
        <v>3507</v>
      </c>
      <c r="F566" s="1001">
        <v>4980</v>
      </c>
      <c r="G566" s="999">
        <v>1</v>
      </c>
      <c r="H566" s="994" t="s">
        <v>3646</v>
      </c>
      <c r="I566" s="400"/>
      <c r="J566" s="400"/>
      <c r="K566" s="400"/>
      <c r="L566" s="400"/>
      <c r="M566" s="400"/>
      <c r="N566" s="400"/>
    </row>
    <row r="567" spans="2:14" s="393" customFormat="1" ht="16.5">
      <c r="B567" s="991" t="s">
        <v>10458</v>
      </c>
      <c r="C567" s="992" t="s">
        <v>3599</v>
      </c>
      <c r="D567" s="993" t="s">
        <v>3600</v>
      </c>
      <c r="E567" s="991" t="s">
        <v>3507</v>
      </c>
      <c r="F567" s="1001">
        <v>4980</v>
      </c>
      <c r="G567" s="999">
        <v>1</v>
      </c>
      <c r="H567" s="994" t="s">
        <v>3647</v>
      </c>
      <c r="I567" s="400"/>
      <c r="J567" s="400"/>
      <c r="K567" s="400"/>
      <c r="L567" s="400"/>
      <c r="M567" s="400"/>
      <c r="N567" s="400"/>
    </row>
    <row r="568" spans="2:14" s="393" customFormat="1" ht="16.5">
      <c r="B568" s="991" t="s">
        <v>10459</v>
      </c>
      <c r="C568" s="992" t="s">
        <v>3599</v>
      </c>
      <c r="D568" s="993" t="s">
        <v>3600</v>
      </c>
      <c r="E568" s="991" t="s">
        <v>3507</v>
      </c>
      <c r="F568" s="1001">
        <v>4980</v>
      </c>
      <c r="G568" s="999">
        <v>1</v>
      </c>
      <c r="H568" s="994" t="s">
        <v>3648</v>
      </c>
      <c r="I568" s="400"/>
      <c r="J568" s="400"/>
      <c r="K568" s="400"/>
      <c r="L568" s="400"/>
      <c r="M568" s="400"/>
      <c r="N568" s="400"/>
    </row>
    <row r="569" spans="2:14" s="393" customFormat="1" ht="16.5">
      <c r="B569" s="991" t="s">
        <v>10460</v>
      </c>
      <c r="C569" s="992" t="s">
        <v>3599</v>
      </c>
      <c r="D569" s="993" t="s">
        <v>3600</v>
      </c>
      <c r="E569" s="991" t="s">
        <v>3507</v>
      </c>
      <c r="F569" s="1001">
        <v>4980</v>
      </c>
      <c r="G569" s="999">
        <v>1</v>
      </c>
      <c r="H569" s="994" t="s">
        <v>3649</v>
      </c>
      <c r="I569" s="400"/>
      <c r="J569" s="400"/>
      <c r="K569" s="400"/>
      <c r="L569" s="400"/>
      <c r="M569" s="400"/>
      <c r="N569" s="400"/>
    </row>
    <row r="570" spans="2:14" s="393" customFormat="1" ht="16.5">
      <c r="B570" s="991" t="s">
        <v>10461</v>
      </c>
      <c r="C570" s="992" t="s">
        <v>3599</v>
      </c>
      <c r="D570" s="993" t="s">
        <v>3600</v>
      </c>
      <c r="E570" s="991" t="s">
        <v>3507</v>
      </c>
      <c r="F570" s="1001">
        <v>4980</v>
      </c>
      <c r="G570" s="999">
        <v>1</v>
      </c>
      <c r="H570" s="994" t="s">
        <v>3650</v>
      </c>
      <c r="I570" s="400"/>
      <c r="J570" s="400"/>
      <c r="K570" s="400"/>
      <c r="L570" s="400"/>
      <c r="M570" s="400"/>
      <c r="N570" s="400"/>
    </row>
    <row r="571" spans="2:14" s="393" customFormat="1" ht="16.5">
      <c r="B571" s="991" t="s">
        <v>4083</v>
      </c>
      <c r="C571" s="992" t="s">
        <v>3651</v>
      </c>
      <c r="D571" s="993" t="s">
        <v>3652</v>
      </c>
      <c r="E571" s="991" t="s">
        <v>3499</v>
      </c>
      <c r="F571" s="1001">
        <v>17284</v>
      </c>
      <c r="G571" s="996">
        <v>1</v>
      </c>
      <c r="H571" s="994" t="s">
        <v>3653</v>
      </c>
      <c r="I571" s="400"/>
      <c r="J571" s="400"/>
      <c r="K571" s="400"/>
      <c r="L571" s="400"/>
      <c r="M571" s="400"/>
      <c r="N571" s="400"/>
    </row>
    <row r="572" spans="2:14" s="393" customFormat="1" ht="16.5">
      <c r="B572" s="991" t="s">
        <v>3783</v>
      </c>
      <c r="C572" s="992" t="s">
        <v>3784</v>
      </c>
      <c r="D572" s="993" t="s">
        <v>3785</v>
      </c>
      <c r="E572" s="991" t="s">
        <v>3507</v>
      </c>
      <c r="F572" s="995">
        <v>122000</v>
      </c>
      <c r="G572" s="999">
        <v>1</v>
      </c>
      <c r="H572" s="994">
        <v>71600847</v>
      </c>
      <c r="I572" s="400"/>
      <c r="J572" s="400"/>
      <c r="K572" s="400"/>
      <c r="L572" s="400"/>
      <c r="M572" s="400"/>
      <c r="N572" s="400"/>
    </row>
    <row r="573" spans="2:14" s="393" customFormat="1" ht="16.5">
      <c r="B573" s="991" t="s">
        <v>3786</v>
      </c>
      <c r="C573" s="992" t="s">
        <v>3784</v>
      </c>
      <c r="D573" s="993" t="s">
        <v>3787</v>
      </c>
      <c r="E573" s="991" t="s">
        <v>3507</v>
      </c>
      <c r="F573" s="995">
        <v>122000</v>
      </c>
      <c r="G573" s="999">
        <v>1</v>
      </c>
      <c r="H573" s="994">
        <v>71600851</v>
      </c>
      <c r="I573" s="400"/>
      <c r="J573" s="400"/>
      <c r="K573" s="400"/>
      <c r="L573" s="400"/>
      <c r="M573" s="400"/>
      <c r="N573" s="400"/>
    </row>
    <row r="574" spans="2:14" s="393" customFormat="1" ht="16.5">
      <c r="B574" s="991" t="s">
        <v>3788</v>
      </c>
      <c r="C574" s="992" t="s">
        <v>3789</v>
      </c>
      <c r="D574" s="993" t="s">
        <v>3790</v>
      </c>
      <c r="E574" s="991" t="s">
        <v>3507</v>
      </c>
      <c r="F574" s="995">
        <v>42630</v>
      </c>
      <c r="G574" s="999">
        <v>1</v>
      </c>
      <c r="H574" s="994" t="s">
        <v>3500</v>
      </c>
      <c r="I574" s="400"/>
      <c r="J574" s="400"/>
      <c r="K574" s="400"/>
      <c r="L574" s="400"/>
      <c r="M574" s="400"/>
      <c r="N574" s="400"/>
    </row>
    <row r="575" spans="2:14" s="393" customFormat="1" ht="16.5">
      <c r="B575" s="994" t="s">
        <v>3791</v>
      </c>
      <c r="C575" s="992" t="s">
        <v>3792</v>
      </c>
      <c r="D575" s="993" t="s">
        <v>3793</v>
      </c>
      <c r="E575" s="991" t="s">
        <v>3507</v>
      </c>
      <c r="F575" s="995">
        <v>18560</v>
      </c>
      <c r="G575" s="999">
        <v>1</v>
      </c>
      <c r="H575" s="994" t="s">
        <v>3794</v>
      </c>
      <c r="I575" s="400"/>
      <c r="J575" s="400"/>
      <c r="K575" s="400"/>
      <c r="L575" s="400"/>
      <c r="M575" s="400"/>
      <c r="N575" s="400"/>
    </row>
    <row r="576" spans="2:14" s="393" customFormat="1" ht="16.5">
      <c r="B576" s="994" t="s">
        <v>3795</v>
      </c>
      <c r="C576" s="992" t="s">
        <v>3792</v>
      </c>
      <c r="D576" s="993" t="s">
        <v>3793</v>
      </c>
      <c r="E576" s="991" t="s">
        <v>3507</v>
      </c>
      <c r="F576" s="995">
        <v>18560</v>
      </c>
      <c r="G576" s="999">
        <v>1</v>
      </c>
      <c r="H576" s="994" t="s">
        <v>3796</v>
      </c>
      <c r="I576" s="400"/>
      <c r="J576" s="400"/>
      <c r="K576" s="400"/>
      <c r="L576" s="400"/>
      <c r="M576" s="400"/>
      <c r="N576" s="400"/>
    </row>
    <row r="577" spans="2:14" s="393" customFormat="1" ht="16.5">
      <c r="B577" s="994" t="s">
        <v>3797</v>
      </c>
      <c r="C577" s="992" t="s">
        <v>3792</v>
      </c>
      <c r="D577" s="993" t="s">
        <v>3793</v>
      </c>
      <c r="E577" s="991" t="s">
        <v>3507</v>
      </c>
      <c r="F577" s="995">
        <v>18560</v>
      </c>
      <c r="G577" s="999">
        <v>1</v>
      </c>
      <c r="H577" s="994" t="s">
        <v>3798</v>
      </c>
      <c r="I577" s="400"/>
      <c r="J577" s="400"/>
      <c r="K577" s="400"/>
      <c r="L577" s="400"/>
      <c r="M577" s="400"/>
      <c r="N577" s="400"/>
    </row>
    <row r="578" spans="2:14" s="393" customFormat="1" ht="16.5">
      <c r="B578" s="994" t="s">
        <v>3799</v>
      </c>
      <c r="C578" s="992" t="s">
        <v>3792</v>
      </c>
      <c r="D578" s="993" t="s">
        <v>3793</v>
      </c>
      <c r="E578" s="991" t="s">
        <v>3507</v>
      </c>
      <c r="F578" s="995">
        <v>18560</v>
      </c>
      <c r="G578" s="999">
        <v>1</v>
      </c>
      <c r="H578" s="994" t="s">
        <v>3800</v>
      </c>
      <c r="I578" s="400"/>
      <c r="J578" s="400"/>
      <c r="K578" s="400"/>
      <c r="L578" s="400"/>
      <c r="M578" s="400"/>
      <c r="N578" s="400"/>
    </row>
    <row r="579" spans="2:14" s="393" customFormat="1" ht="16.5">
      <c r="B579" s="994" t="s">
        <v>3801</v>
      </c>
      <c r="C579" s="992" t="s">
        <v>3792</v>
      </c>
      <c r="D579" s="993" t="s">
        <v>3793</v>
      </c>
      <c r="E579" s="991" t="s">
        <v>3507</v>
      </c>
      <c r="F579" s="995">
        <v>18560</v>
      </c>
      <c r="G579" s="999">
        <v>1</v>
      </c>
      <c r="H579" s="994" t="s">
        <v>3802</v>
      </c>
      <c r="I579" s="400"/>
      <c r="J579" s="400"/>
      <c r="K579" s="400"/>
      <c r="L579" s="400"/>
      <c r="M579" s="400"/>
      <c r="N579" s="400"/>
    </row>
    <row r="580" spans="2:14" s="393" customFormat="1" ht="16.5">
      <c r="B580" s="994" t="s">
        <v>3803</v>
      </c>
      <c r="C580" s="992" t="s">
        <v>3792</v>
      </c>
      <c r="D580" s="993" t="s">
        <v>3793</v>
      </c>
      <c r="E580" s="991" t="s">
        <v>3507</v>
      </c>
      <c r="F580" s="995">
        <v>18560</v>
      </c>
      <c r="G580" s="999">
        <v>1</v>
      </c>
      <c r="H580" s="994" t="s">
        <v>3804</v>
      </c>
      <c r="I580" s="400"/>
      <c r="J580" s="400"/>
      <c r="K580" s="400"/>
      <c r="L580" s="400"/>
      <c r="M580" s="400"/>
      <c r="N580" s="400"/>
    </row>
    <row r="581" spans="2:14" s="393" customFormat="1" ht="16.5">
      <c r="B581" s="994" t="s">
        <v>3805</v>
      </c>
      <c r="C581" s="992" t="s">
        <v>3792</v>
      </c>
      <c r="D581" s="993" t="s">
        <v>3806</v>
      </c>
      <c r="E581" s="991" t="s">
        <v>3507</v>
      </c>
      <c r="F581" s="995">
        <v>15068</v>
      </c>
      <c r="G581" s="999">
        <v>1</v>
      </c>
      <c r="H581" s="994" t="s">
        <v>3807</v>
      </c>
      <c r="I581" s="400"/>
      <c r="J581" s="400"/>
      <c r="K581" s="400"/>
      <c r="L581" s="400"/>
      <c r="M581" s="400"/>
      <c r="N581" s="400"/>
    </row>
    <row r="582" spans="2:14" s="393" customFormat="1" ht="16.5">
      <c r="B582" s="991" t="s">
        <v>3808</v>
      </c>
      <c r="C582" s="992" t="s">
        <v>3809</v>
      </c>
      <c r="D582" s="993" t="s">
        <v>3810</v>
      </c>
      <c r="E582" s="991" t="s">
        <v>3507</v>
      </c>
      <c r="F582" s="995">
        <v>8526</v>
      </c>
      <c r="G582" s="999">
        <v>1</v>
      </c>
      <c r="H582" s="991" t="s">
        <v>3811</v>
      </c>
      <c r="I582" s="400"/>
      <c r="J582" s="400"/>
      <c r="K582" s="400"/>
      <c r="L582" s="400"/>
      <c r="M582" s="400"/>
      <c r="N582" s="400"/>
    </row>
    <row r="583" spans="2:14" s="393" customFormat="1" ht="16.5">
      <c r="B583" s="991" t="s">
        <v>3812</v>
      </c>
      <c r="C583" s="992" t="s">
        <v>3809</v>
      </c>
      <c r="D583" s="993" t="s">
        <v>3813</v>
      </c>
      <c r="E583" s="991" t="s">
        <v>3507</v>
      </c>
      <c r="F583" s="995">
        <v>64802.39</v>
      </c>
      <c r="G583" s="999">
        <v>1</v>
      </c>
      <c r="H583" s="991" t="s">
        <v>3811</v>
      </c>
      <c r="I583" s="400"/>
      <c r="J583" s="400"/>
      <c r="K583" s="400"/>
      <c r="L583" s="400"/>
      <c r="M583" s="400"/>
      <c r="N583" s="400"/>
    </row>
    <row r="584" spans="2:14" s="393" customFormat="1" ht="16.5">
      <c r="B584" s="991" t="s">
        <v>3814</v>
      </c>
      <c r="C584" s="992" t="s">
        <v>3809</v>
      </c>
      <c r="D584" s="993" t="s">
        <v>3813</v>
      </c>
      <c r="E584" s="991" t="s">
        <v>3507</v>
      </c>
      <c r="F584" s="995">
        <v>64802.39</v>
      </c>
      <c r="G584" s="999">
        <v>1</v>
      </c>
      <c r="H584" s="991" t="s">
        <v>3811</v>
      </c>
      <c r="I584" s="400"/>
      <c r="J584" s="400"/>
      <c r="K584" s="400"/>
      <c r="L584" s="400"/>
      <c r="M584" s="400"/>
      <c r="N584" s="400"/>
    </row>
    <row r="585" spans="2:14" s="393" customFormat="1" ht="16.5">
      <c r="B585" s="991" t="s">
        <v>3815</v>
      </c>
      <c r="C585" s="992" t="s">
        <v>3809</v>
      </c>
      <c r="D585" s="993" t="s">
        <v>3813</v>
      </c>
      <c r="E585" s="991" t="s">
        <v>3507</v>
      </c>
      <c r="F585" s="995">
        <v>64802.39</v>
      </c>
      <c r="G585" s="999">
        <v>1</v>
      </c>
      <c r="H585" s="991" t="s">
        <v>3811</v>
      </c>
      <c r="I585" s="400"/>
      <c r="J585" s="400"/>
      <c r="K585" s="400"/>
      <c r="L585" s="400"/>
      <c r="M585" s="400"/>
      <c r="N585" s="400"/>
    </row>
    <row r="586" spans="2:14" s="393" customFormat="1" ht="25.5">
      <c r="B586" s="991" t="s">
        <v>3816</v>
      </c>
      <c r="C586" s="992" t="s">
        <v>3809</v>
      </c>
      <c r="D586" s="993" t="s">
        <v>3817</v>
      </c>
      <c r="E586" s="991" t="s">
        <v>3507</v>
      </c>
      <c r="F586" s="995">
        <v>8205</v>
      </c>
      <c r="G586" s="999">
        <v>1</v>
      </c>
      <c r="H586" s="991" t="s">
        <v>3811</v>
      </c>
      <c r="I586" s="400"/>
      <c r="J586" s="400"/>
      <c r="K586" s="400"/>
      <c r="L586" s="400"/>
      <c r="M586" s="400"/>
      <c r="N586" s="400"/>
    </row>
    <row r="587" spans="2:14" s="393" customFormat="1" ht="25.5">
      <c r="B587" s="991" t="s">
        <v>3818</v>
      </c>
      <c r="C587" s="992" t="s">
        <v>3819</v>
      </c>
      <c r="D587" s="998" t="s">
        <v>3820</v>
      </c>
      <c r="E587" s="991" t="s">
        <v>3507</v>
      </c>
      <c r="F587" s="1001">
        <v>18824</v>
      </c>
      <c r="G587" s="999">
        <v>1</v>
      </c>
      <c r="H587" s="997" t="s">
        <v>3821</v>
      </c>
      <c r="I587" s="400"/>
      <c r="J587" s="400"/>
      <c r="K587" s="400"/>
      <c r="L587" s="400"/>
      <c r="M587" s="400"/>
      <c r="N587" s="400"/>
    </row>
    <row r="588" spans="2:14" s="393" customFormat="1" ht="16.5">
      <c r="B588" s="991" t="s">
        <v>3822</v>
      </c>
      <c r="C588" s="992" t="s">
        <v>3823</v>
      </c>
      <c r="D588" s="993" t="s">
        <v>3824</v>
      </c>
      <c r="E588" s="991" t="s">
        <v>3499</v>
      </c>
      <c r="F588" s="1001">
        <v>35959</v>
      </c>
      <c r="G588" s="999">
        <v>1</v>
      </c>
      <c r="H588" s="994" t="s">
        <v>3825</v>
      </c>
      <c r="I588" s="400"/>
      <c r="J588" s="400"/>
      <c r="K588" s="400"/>
      <c r="L588" s="400"/>
      <c r="M588" s="400"/>
      <c r="N588" s="400"/>
    </row>
    <row r="589" spans="2:14" s="393" customFormat="1" ht="16.5">
      <c r="B589" s="991" t="s">
        <v>10462</v>
      </c>
      <c r="C589" s="992" t="s">
        <v>10463</v>
      </c>
      <c r="D589" s="1003" t="s">
        <v>10464</v>
      </c>
      <c r="E589" s="991" t="s">
        <v>4290</v>
      </c>
      <c r="F589" s="1004">
        <v>976623</v>
      </c>
      <c r="G589" s="999">
        <v>1</v>
      </c>
      <c r="H589" s="994" t="s">
        <v>10465</v>
      </c>
      <c r="I589" s="400"/>
      <c r="J589" s="400"/>
      <c r="K589" s="400"/>
      <c r="L589" s="400"/>
      <c r="M589" s="400"/>
      <c r="N589" s="400"/>
    </row>
    <row r="590" spans="2:14" s="393" customFormat="1" ht="16.5">
      <c r="B590" s="991" t="s">
        <v>10466</v>
      </c>
      <c r="C590" s="992" t="s">
        <v>10467</v>
      </c>
      <c r="D590" s="1003" t="s">
        <v>10468</v>
      </c>
      <c r="E590" s="991" t="s">
        <v>4290</v>
      </c>
      <c r="F590" s="1004">
        <v>916708</v>
      </c>
      <c r="G590" s="999">
        <v>1</v>
      </c>
      <c r="H590" s="994" t="s">
        <v>10469</v>
      </c>
      <c r="I590" s="400"/>
      <c r="J590" s="400"/>
      <c r="K590" s="400"/>
      <c r="L590" s="400"/>
      <c r="M590" s="400"/>
      <c r="N590" s="400"/>
    </row>
    <row r="591" spans="2:14" s="393" customFormat="1" ht="16.5">
      <c r="B591" s="991" t="s">
        <v>10470</v>
      </c>
      <c r="C591" s="992" t="s">
        <v>10471</v>
      </c>
      <c r="D591" s="1003" t="s">
        <v>10472</v>
      </c>
      <c r="E591" s="991" t="s">
        <v>4290</v>
      </c>
      <c r="F591" s="1004">
        <v>700378.79</v>
      </c>
      <c r="G591" s="999">
        <v>1</v>
      </c>
      <c r="H591" s="994" t="s">
        <v>10473</v>
      </c>
      <c r="I591" s="400"/>
      <c r="J591" s="400"/>
      <c r="K591" s="400"/>
      <c r="L591" s="400"/>
      <c r="M591" s="400"/>
      <c r="N591" s="400"/>
    </row>
    <row r="592" spans="2:14" s="393" customFormat="1" ht="30.75">
      <c r="B592" s="991" t="s">
        <v>3826</v>
      </c>
      <c r="C592" s="992" t="s">
        <v>3827</v>
      </c>
      <c r="D592" s="993" t="s">
        <v>3828</v>
      </c>
      <c r="E592" s="991" t="s">
        <v>3499</v>
      </c>
      <c r="F592" s="1002">
        <v>21068</v>
      </c>
      <c r="G592" s="999">
        <v>1</v>
      </c>
      <c r="H592" s="994" t="s">
        <v>3829</v>
      </c>
      <c r="I592" s="400"/>
      <c r="J592" s="400"/>
      <c r="K592" s="400"/>
      <c r="L592" s="400"/>
      <c r="M592" s="400"/>
      <c r="N592" s="400"/>
    </row>
    <row r="593" spans="2:14" s="393" customFormat="1" ht="30.75">
      <c r="B593" s="991" t="s">
        <v>3830</v>
      </c>
      <c r="C593" s="992" t="s">
        <v>3827</v>
      </c>
      <c r="D593" s="993" t="s">
        <v>3828</v>
      </c>
      <c r="E593" s="991" t="s">
        <v>3499</v>
      </c>
      <c r="F593" s="1002">
        <v>21068</v>
      </c>
      <c r="G593" s="999">
        <v>1</v>
      </c>
      <c r="H593" s="994" t="s">
        <v>3831</v>
      </c>
      <c r="I593" s="400"/>
      <c r="J593" s="400"/>
      <c r="K593" s="400"/>
      <c r="L593" s="400"/>
      <c r="M593" s="400"/>
      <c r="N593" s="400"/>
    </row>
    <row r="594" spans="2:14" s="393" customFormat="1" ht="30.75">
      <c r="B594" s="991" t="s">
        <v>3832</v>
      </c>
      <c r="C594" s="992" t="s">
        <v>3827</v>
      </c>
      <c r="D594" s="993" t="s">
        <v>3828</v>
      </c>
      <c r="E594" s="991" t="s">
        <v>3499</v>
      </c>
      <c r="F594" s="1002">
        <v>21068</v>
      </c>
      <c r="G594" s="999">
        <v>1</v>
      </c>
      <c r="H594" s="994" t="s">
        <v>3833</v>
      </c>
      <c r="I594" s="400"/>
      <c r="J594" s="400"/>
      <c r="K594" s="400"/>
      <c r="L594" s="400"/>
      <c r="M594" s="400"/>
      <c r="N594" s="400"/>
    </row>
    <row r="595" spans="2:14" s="393" customFormat="1" ht="30.75">
      <c r="B595" s="991" t="s">
        <v>3834</v>
      </c>
      <c r="C595" s="992" t="s">
        <v>3827</v>
      </c>
      <c r="D595" s="993" t="s">
        <v>3828</v>
      </c>
      <c r="E595" s="991" t="s">
        <v>3499</v>
      </c>
      <c r="F595" s="1002">
        <v>21068</v>
      </c>
      <c r="G595" s="999">
        <v>1</v>
      </c>
      <c r="H595" s="994" t="s">
        <v>3835</v>
      </c>
      <c r="I595" s="400"/>
      <c r="J595" s="400"/>
      <c r="K595" s="400"/>
      <c r="L595" s="400"/>
      <c r="M595" s="400"/>
      <c r="N595" s="400"/>
    </row>
    <row r="596" spans="2:14" s="393" customFormat="1" ht="30.75">
      <c r="B596" s="991" t="s">
        <v>3836</v>
      </c>
      <c r="C596" s="992" t="s">
        <v>3827</v>
      </c>
      <c r="D596" s="993" t="s">
        <v>3828</v>
      </c>
      <c r="E596" s="991" t="s">
        <v>3499</v>
      </c>
      <c r="F596" s="1002">
        <v>21068</v>
      </c>
      <c r="G596" s="999">
        <v>1</v>
      </c>
      <c r="H596" s="994" t="s">
        <v>3837</v>
      </c>
      <c r="I596" s="400"/>
      <c r="J596" s="400"/>
      <c r="K596" s="400"/>
      <c r="L596" s="400"/>
      <c r="M596" s="400"/>
      <c r="N596" s="400"/>
    </row>
    <row r="597" spans="2:14" s="393" customFormat="1" ht="30.75">
      <c r="B597" s="991" t="s">
        <v>3838</v>
      </c>
      <c r="C597" s="992" t="s">
        <v>3827</v>
      </c>
      <c r="D597" s="993" t="s">
        <v>3828</v>
      </c>
      <c r="E597" s="991" t="s">
        <v>3499</v>
      </c>
      <c r="F597" s="1002">
        <v>21068</v>
      </c>
      <c r="G597" s="999">
        <v>1</v>
      </c>
      <c r="H597" s="994" t="s">
        <v>3839</v>
      </c>
      <c r="I597" s="400"/>
      <c r="J597" s="400"/>
      <c r="K597" s="400"/>
      <c r="L597" s="400"/>
      <c r="M597" s="400"/>
      <c r="N597" s="400"/>
    </row>
    <row r="598" spans="2:14" s="393" customFormat="1" ht="30.75">
      <c r="B598" s="991" t="s">
        <v>3840</v>
      </c>
      <c r="C598" s="992" t="s">
        <v>3827</v>
      </c>
      <c r="D598" s="993" t="s">
        <v>3828</v>
      </c>
      <c r="E598" s="991" t="s">
        <v>3499</v>
      </c>
      <c r="F598" s="1002">
        <v>21068</v>
      </c>
      <c r="G598" s="999">
        <v>1</v>
      </c>
      <c r="H598" s="994" t="s">
        <v>3841</v>
      </c>
      <c r="I598" s="400"/>
      <c r="J598" s="400"/>
      <c r="K598" s="400"/>
      <c r="L598" s="400"/>
      <c r="M598" s="400"/>
      <c r="N598" s="400"/>
    </row>
    <row r="599" spans="2:14" s="393" customFormat="1" ht="30.75">
      <c r="B599" s="991" t="s">
        <v>3842</v>
      </c>
      <c r="C599" s="992" t="s">
        <v>3827</v>
      </c>
      <c r="D599" s="993" t="s">
        <v>3828</v>
      </c>
      <c r="E599" s="991" t="s">
        <v>3499</v>
      </c>
      <c r="F599" s="1002">
        <v>21068</v>
      </c>
      <c r="G599" s="999">
        <v>1</v>
      </c>
      <c r="H599" s="994" t="s">
        <v>3843</v>
      </c>
      <c r="I599" s="400"/>
      <c r="J599" s="400"/>
      <c r="K599" s="400"/>
      <c r="L599" s="400"/>
      <c r="M599" s="400"/>
      <c r="N599" s="400"/>
    </row>
    <row r="600" spans="2:14" s="393" customFormat="1" ht="30.75">
      <c r="B600" s="991" t="s">
        <v>3844</v>
      </c>
      <c r="C600" s="992" t="s">
        <v>3827</v>
      </c>
      <c r="D600" s="993" t="s">
        <v>3828</v>
      </c>
      <c r="E600" s="991" t="s">
        <v>3499</v>
      </c>
      <c r="F600" s="1002">
        <v>21068</v>
      </c>
      <c r="G600" s="999">
        <v>1</v>
      </c>
      <c r="H600" s="994" t="s">
        <v>3845</v>
      </c>
      <c r="I600" s="400"/>
      <c r="J600" s="400"/>
      <c r="K600" s="400"/>
      <c r="L600" s="400"/>
      <c r="M600" s="400"/>
      <c r="N600" s="400"/>
    </row>
    <row r="601" spans="2:14" s="393" customFormat="1" ht="30.75">
      <c r="B601" s="991" t="s">
        <v>3846</v>
      </c>
      <c r="C601" s="992" t="s">
        <v>3827</v>
      </c>
      <c r="D601" s="993" t="s">
        <v>3828</v>
      </c>
      <c r="E601" s="991" t="s">
        <v>3499</v>
      </c>
      <c r="F601" s="1002">
        <v>21068</v>
      </c>
      <c r="G601" s="999">
        <v>1</v>
      </c>
      <c r="H601" s="994" t="s">
        <v>3847</v>
      </c>
      <c r="I601" s="400"/>
      <c r="J601" s="400"/>
      <c r="K601" s="400"/>
      <c r="L601" s="400"/>
      <c r="M601" s="400"/>
      <c r="N601" s="400"/>
    </row>
    <row r="602" spans="2:14" s="393" customFormat="1" ht="30.75">
      <c r="B602" s="991" t="s">
        <v>3848</v>
      </c>
      <c r="C602" s="992" t="s">
        <v>3827</v>
      </c>
      <c r="D602" s="993" t="s">
        <v>3828</v>
      </c>
      <c r="E602" s="991" t="s">
        <v>3499</v>
      </c>
      <c r="F602" s="1002">
        <v>21068</v>
      </c>
      <c r="G602" s="999">
        <v>1</v>
      </c>
      <c r="H602" s="994" t="s">
        <v>3849</v>
      </c>
      <c r="I602" s="400"/>
      <c r="J602" s="400"/>
      <c r="K602" s="400"/>
      <c r="L602" s="400"/>
      <c r="M602" s="400"/>
      <c r="N602" s="400"/>
    </row>
    <row r="603" spans="2:14" s="393" customFormat="1" ht="30.75">
      <c r="B603" s="991" t="s">
        <v>3850</v>
      </c>
      <c r="C603" s="992" t="s">
        <v>3827</v>
      </c>
      <c r="D603" s="993" t="s">
        <v>3828</v>
      </c>
      <c r="E603" s="991" t="s">
        <v>3499</v>
      </c>
      <c r="F603" s="1002">
        <v>21068</v>
      </c>
      <c r="G603" s="999">
        <v>1</v>
      </c>
      <c r="H603" s="994" t="s">
        <v>3851</v>
      </c>
      <c r="I603" s="400"/>
      <c r="J603" s="400"/>
      <c r="K603" s="400"/>
      <c r="L603" s="400"/>
      <c r="M603" s="400"/>
      <c r="N603" s="400"/>
    </row>
    <row r="604" spans="2:14" s="393" customFormat="1" ht="30.75">
      <c r="B604" s="991" t="s">
        <v>3852</v>
      </c>
      <c r="C604" s="992" t="s">
        <v>3827</v>
      </c>
      <c r="D604" s="993" t="s">
        <v>3828</v>
      </c>
      <c r="E604" s="991" t="s">
        <v>3499</v>
      </c>
      <c r="F604" s="1002">
        <v>21068</v>
      </c>
      <c r="G604" s="999">
        <v>1</v>
      </c>
      <c r="H604" s="994" t="s">
        <v>3853</v>
      </c>
      <c r="I604" s="400"/>
      <c r="J604" s="400"/>
      <c r="K604" s="400"/>
      <c r="L604" s="400"/>
      <c r="M604" s="400"/>
      <c r="N604" s="400"/>
    </row>
    <row r="605" spans="2:14" s="393" customFormat="1" ht="30.75">
      <c r="B605" s="991" t="s">
        <v>3854</v>
      </c>
      <c r="C605" s="992" t="s">
        <v>3827</v>
      </c>
      <c r="D605" s="993" t="s">
        <v>3828</v>
      </c>
      <c r="E605" s="991" t="s">
        <v>3499</v>
      </c>
      <c r="F605" s="1002">
        <v>21068</v>
      </c>
      <c r="G605" s="999">
        <v>1</v>
      </c>
      <c r="H605" s="994" t="s">
        <v>3855</v>
      </c>
      <c r="I605" s="400"/>
      <c r="J605" s="400"/>
      <c r="K605" s="400"/>
      <c r="L605" s="400"/>
      <c r="M605" s="400"/>
      <c r="N605" s="400"/>
    </row>
    <row r="606" spans="2:14" s="393" customFormat="1" ht="30.75">
      <c r="B606" s="991" t="s">
        <v>3856</v>
      </c>
      <c r="C606" s="992" t="s">
        <v>3827</v>
      </c>
      <c r="D606" s="993" t="s">
        <v>3828</v>
      </c>
      <c r="E606" s="991" t="s">
        <v>3499</v>
      </c>
      <c r="F606" s="1002">
        <v>21068</v>
      </c>
      <c r="G606" s="999">
        <v>1</v>
      </c>
      <c r="H606" s="994" t="s">
        <v>3857</v>
      </c>
      <c r="I606" s="400"/>
      <c r="J606" s="400"/>
      <c r="K606" s="400"/>
      <c r="L606" s="400"/>
      <c r="M606" s="400"/>
      <c r="N606" s="400"/>
    </row>
    <row r="607" spans="2:14" s="393" customFormat="1" ht="30.75">
      <c r="B607" s="991" t="s">
        <v>3858</v>
      </c>
      <c r="C607" s="992" t="s">
        <v>3827</v>
      </c>
      <c r="D607" s="993" t="s">
        <v>3828</v>
      </c>
      <c r="E607" s="991" t="s">
        <v>3499</v>
      </c>
      <c r="F607" s="1002">
        <v>21068</v>
      </c>
      <c r="G607" s="999">
        <v>1</v>
      </c>
      <c r="H607" s="994" t="s">
        <v>3859</v>
      </c>
      <c r="I607" s="400"/>
      <c r="J607" s="400"/>
      <c r="K607" s="400"/>
      <c r="L607" s="400"/>
      <c r="M607" s="400"/>
      <c r="N607" s="400"/>
    </row>
    <row r="608" spans="2:14" s="393" customFormat="1" ht="30.75">
      <c r="B608" s="991" t="s">
        <v>3860</v>
      </c>
      <c r="C608" s="992" t="s">
        <v>3827</v>
      </c>
      <c r="D608" s="993" t="s">
        <v>3828</v>
      </c>
      <c r="E608" s="991" t="s">
        <v>3499</v>
      </c>
      <c r="F608" s="1002">
        <v>21068</v>
      </c>
      <c r="G608" s="999">
        <v>1</v>
      </c>
      <c r="H608" s="994" t="s">
        <v>3861</v>
      </c>
      <c r="I608" s="400"/>
      <c r="J608" s="400"/>
      <c r="K608" s="400"/>
      <c r="L608" s="400"/>
      <c r="M608" s="400"/>
      <c r="N608" s="400"/>
    </row>
    <row r="609" spans="2:14" s="393" customFormat="1" ht="30.75">
      <c r="B609" s="991" t="s">
        <v>3862</v>
      </c>
      <c r="C609" s="992" t="s">
        <v>3827</v>
      </c>
      <c r="D609" s="993" t="s">
        <v>3828</v>
      </c>
      <c r="E609" s="991" t="s">
        <v>3499</v>
      </c>
      <c r="F609" s="1002">
        <v>21068</v>
      </c>
      <c r="G609" s="999">
        <v>1</v>
      </c>
      <c r="H609" s="994" t="s">
        <v>3863</v>
      </c>
      <c r="I609" s="400"/>
      <c r="J609" s="400"/>
      <c r="K609" s="400"/>
      <c r="L609" s="400"/>
      <c r="M609" s="400"/>
      <c r="N609" s="400"/>
    </row>
    <row r="610" spans="2:14" s="393" customFormat="1" ht="30.75">
      <c r="B610" s="991" t="s">
        <v>3864</v>
      </c>
      <c r="C610" s="992" t="s">
        <v>3827</v>
      </c>
      <c r="D610" s="993" t="s">
        <v>3828</v>
      </c>
      <c r="E610" s="991" t="s">
        <v>3499</v>
      </c>
      <c r="F610" s="1002">
        <v>21068</v>
      </c>
      <c r="G610" s="999">
        <v>1</v>
      </c>
      <c r="H610" s="994" t="s">
        <v>3865</v>
      </c>
      <c r="I610" s="400"/>
      <c r="J610" s="400"/>
      <c r="K610" s="400"/>
      <c r="L610" s="400"/>
      <c r="M610" s="400"/>
      <c r="N610" s="400"/>
    </row>
    <row r="611" spans="2:14" s="393" customFormat="1" ht="30.75">
      <c r="B611" s="991" t="s">
        <v>3866</v>
      </c>
      <c r="C611" s="992" t="s">
        <v>3827</v>
      </c>
      <c r="D611" s="993" t="s">
        <v>3828</v>
      </c>
      <c r="E611" s="991" t="s">
        <v>3499</v>
      </c>
      <c r="F611" s="1002">
        <v>21068</v>
      </c>
      <c r="G611" s="999">
        <v>1</v>
      </c>
      <c r="H611" s="994" t="s">
        <v>3867</v>
      </c>
      <c r="I611" s="400"/>
      <c r="J611" s="400"/>
      <c r="K611" s="400"/>
      <c r="L611" s="400"/>
      <c r="M611" s="400"/>
      <c r="N611" s="400"/>
    </row>
    <row r="612" spans="2:14" s="393" customFormat="1" ht="30.75">
      <c r="B612" s="991" t="s">
        <v>3868</v>
      </c>
      <c r="C612" s="992" t="s">
        <v>3827</v>
      </c>
      <c r="D612" s="993" t="s">
        <v>3828</v>
      </c>
      <c r="E612" s="991" t="s">
        <v>3499</v>
      </c>
      <c r="F612" s="1002">
        <v>21068</v>
      </c>
      <c r="G612" s="999">
        <v>1</v>
      </c>
      <c r="H612" s="994" t="s">
        <v>3869</v>
      </c>
      <c r="I612" s="400"/>
      <c r="J612" s="400"/>
      <c r="K612" s="400"/>
      <c r="L612" s="400"/>
      <c r="M612" s="400"/>
      <c r="N612" s="400"/>
    </row>
    <row r="613" spans="2:14" s="393" customFormat="1" ht="30.75">
      <c r="B613" s="991" t="s">
        <v>3870</v>
      </c>
      <c r="C613" s="992" t="s">
        <v>3827</v>
      </c>
      <c r="D613" s="993" t="s">
        <v>3828</v>
      </c>
      <c r="E613" s="991" t="s">
        <v>3499</v>
      </c>
      <c r="F613" s="1002">
        <v>21068</v>
      </c>
      <c r="G613" s="999">
        <v>1</v>
      </c>
      <c r="H613" s="994" t="s">
        <v>3871</v>
      </c>
      <c r="I613" s="400"/>
      <c r="J613" s="400"/>
      <c r="K613" s="400"/>
      <c r="L613" s="400"/>
      <c r="M613" s="400"/>
      <c r="N613" s="400"/>
    </row>
    <row r="614" spans="2:14" s="393" customFormat="1" ht="30.75">
      <c r="B614" s="991" t="s">
        <v>3872</v>
      </c>
      <c r="C614" s="992" t="s">
        <v>3827</v>
      </c>
      <c r="D614" s="993" t="s">
        <v>3828</v>
      </c>
      <c r="E614" s="991" t="s">
        <v>3499</v>
      </c>
      <c r="F614" s="1002">
        <v>21068</v>
      </c>
      <c r="G614" s="999">
        <v>1</v>
      </c>
      <c r="H614" s="994" t="s">
        <v>3873</v>
      </c>
      <c r="I614" s="400"/>
      <c r="J614" s="400"/>
      <c r="K614" s="400"/>
      <c r="L614" s="400"/>
      <c r="M614" s="400"/>
      <c r="N614" s="400"/>
    </row>
    <row r="615" spans="2:14" s="393" customFormat="1" ht="30.75">
      <c r="B615" s="991" t="s">
        <v>3874</v>
      </c>
      <c r="C615" s="992" t="s">
        <v>3827</v>
      </c>
      <c r="D615" s="993" t="s">
        <v>3828</v>
      </c>
      <c r="E615" s="991" t="s">
        <v>3499</v>
      </c>
      <c r="F615" s="1002">
        <v>21068</v>
      </c>
      <c r="G615" s="999">
        <v>1</v>
      </c>
      <c r="H615" s="994" t="s">
        <v>3875</v>
      </c>
      <c r="I615" s="400"/>
      <c r="J615" s="400"/>
      <c r="K615" s="400"/>
      <c r="L615" s="400"/>
      <c r="M615" s="400"/>
      <c r="N615" s="400"/>
    </row>
    <row r="616" spans="2:14" s="393" customFormat="1" ht="30.75">
      <c r="B616" s="991" t="s">
        <v>3876</v>
      </c>
      <c r="C616" s="992" t="s">
        <v>3827</v>
      </c>
      <c r="D616" s="993" t="s">
        <v>3828</v>
      </c>
      <c r="E616" s="991" t="s">
        <v>3499</v>
      </c>
      <c r="F616" s="1002">
        <v>21068</v>
      </c>
      <c r="G616" s="999">
        <v>1</v>
      </c>
      <c r="H616" s="994" t="s">
        <v>3877</v>
      </c>
      <c r="I616" s="400"/>
      <c r="J616" s="400"/>
      <c r="K616" s="400"/>
      <c r="L616" s="400"/>
      <c r="M616" s="400"/>
      <c r="N616" s="400"/>
    </row>
    <row r="617" spans="2:14" s="393" customFormat="1" ht="30.75">
      <c r="B617" s="991" t="s">
        <v>3878</v>
      </c>
      <c r="C617" s="992" t="s">
        <v>3827</v>
      </c>
      <c r="D617" s="993" t="s">
        <v>3828</v>
      </c>
      <c r="E617" s="991" t="s">
        <v>3499</v>
      </c>
      <c r="F617" s="1002">
        <v>21068</v>
      </c>
      <c r="G617" s="999">
        <v>1</v>
      </c>
      <c r="H617" s="994" t="s">
        <v>3879</v>
      </c>
      <c r="I617" s="400"/>
      <c r="J617" s="400"/>
      <c r="K617" s="400"/>
      <c r="L617" s="400"/>
      <c r="M617" s="400"/>
      <c r="N617" s="400"/>
    </row>
    <row r="618" spans="2:14" s="393" customFormat="1" ht="30.75">
      <c r="B618" s="991" t="s">
        <v>3880</v>
      </c>
      <c r="C618" s="992" t="s">
        <v>3827</v>
      </c>
      <c r="D618" s="993" t="s">
        <v>3828</v>
      </c>
      <c r="E618" s="991" t="s">
        <v>3499</v>
      </c>
      <c r="F618" s="1002">
        <v>21068</v>
      </c>
      <c r="G618" s="999">
        <v>1</v>
      </c>
      <c r="H618" s="994" t="s">
        <v>3881</v>
      </c>
      <c r="I618" s="400"/>
      <c r="J618" s="400"/>
      <c r="K618" s="400"/>
      <c r="L618" s="400"/>
      <c r="M618" s="400"/>
      <c r="N618" s="400"/>
    </row>
    <row r="619" spans="2:14" s="393" customFormat="1" ht="30.75">
      <c r="B619" s="991" t="s">
        <v>3882</v>
      </c>
      <c r="C619" s="992" t="s">
        <v>3827</v>
      </c>
      <c r="D619" s="993" t="s">
        <v>3828</v>
      </c>
      <c r="E619" s="991" t="s">
        <v>3499</v>
      </c>
      <c r="F619" s="1002">
        <v>21068</v>
      </c>
      <c r="G619" s="999">
        <v>1</v>
      </c>
      <c r="H619" s="994" t="s">
        <v>3883</v>
      </c>
      <c r="I619" s="400"/>
      <c r="J619" s="400"/>
      <c r="K619" s="400"/>
      <c r="L619" s="400"/>
      <c r="M619" s="400"/>
      <c r="N619" s="400"/>
    </row>
    <row r="620" spans="2:14" s="393" customFormat="1" ht="30.75">
      <c r="B620" s="991" t="s">
        <v>3884</v>
      </c>
      <c r="C620" s="992" t="s">
        <v>3827</v>
      </c>
      <c r="D620" s="993" t="s">
        <v>3828</v>
      </c>
      <c r="E620" s="991" t="s">
        <v>3499</v>
      </c>
      <c r="F620" s="1002">
        <v>21068</v>
      </c>
      <c r="G620" s="999">
        <v>1</v>
      </c>
      <c r="H620" s="994" t="s">
        <v>3885</v>
      </c>
      <c r="I620" s="400"/>
      <c r="J620" s="400"/>
      <c r="K620" s="400"/>
      <c r="L620" s="400"/>
      <c r="M620" s="400"/>
      <c r="N620" s="400"/>
    </row>
    <row r="621" spans="2:14" s="393" customFormat="1" ht="30.75">
      <c r="B621" s="991" t="s">
        <v>3886</v>
      </c>
      <c r="C621" s="992" t="s">
        <v>3827</v>
      </c>
      <c r="D621" s="993" t="s">
        <v>3828</v>
      </c>
      <c r="E621" s="991" t="s">
        <v>3499</v>
      </c>
      <c r="F621" s="1002">
        <v>21068</v>
      </c>
      <c r="G621" s="999">
        <v>1</v>
      </c>
      <c r="H621" s="994" t="s">
        <v>3887</v>
      </c>
      <c r="I621" s="400"/>
      <c r="J621" s="400"/>
      <c r="K621" s="400"/>
      <c r="L621" s="400"/>
      <c r="M621" s="400"/>
      <c r="N621" s="400"/>
    </row>
    <row r="622" spans="2:14" s="393" customFormat="1" ht="16.5">
      <c r="B622" s="991" t="s">
        <v>3888</v>
      </c>
      <c r="C622" s="992" t="s">
        <v>3889</v>
      </c>
      <c r="D622" s="993" t="s">
        <v>3890</v>
      </c>
      <c r="E622" s="991" t="s">
        <v>3499</v>
      </c>
      <c r="F622" s="1001">
        <v>17284</v>
      </c>
      <c r="G622" s="999">
        <v>1</v>
      </c>
      <c r="H622" s="1005" t="s">
        <v>3891</v>
      </c>
      <c r="I622" s="400"/>
      <c r="J622" s="400"/>
      <c r="K622" s="400"/>
      <c r="L622" s="400"/>
      <c r="M622" s="400"/>
      <c r="N622" s="400"/>
    </row>
    <row r="623" spans="2:14" s="393" customFormat="1" ht="16.5">
      <c r="B623" s="991" t="s">
        <v>3892</v>
      </c>
      <c r="C623" s="992" t="s">
        <v>3889</v>
      </c>
      <c r="D623" s="993" t="s">
        <v>3890</v>
      </c>
      <c r="E623" s="991" t="s">
        <v>3499</v>
      </c>
      <c r="F623" s="1001">
        <v>17284</v>
      </c>
      <c r="G623" s="999">
        <v>1</v>
      </c>
      <c r="H623" s="1005" t="s">
        <v>3893</v>
      </c>
      <c r="I623" s="400"/>
      <c r="J623" s="400"/>
      <c r="K623" s="400"/>
      <c r="L623" s="400"/>
      <c r="M623" s="400"/>
      <c r="N623" s="400"/>
    </row>
    <row r="624" spans="2:14" s="393" customFormat="1" ht="16.5">
      <c r="B624" s="991" t="s">
        <v>3894</v>
      </c>
      <c r="C624" s="992" t="s">
        <v>3889</v>
      </c>
      <c r="D624" s="993" t="s">
        <v>3890</v>
      </c>
      <c r="E624" s="991" t="s">
        <v>3499</v>
      </c>
      <c r="F624" s="1001">
        <v>17284</v>
      </c>
      <c r="G624" s="999">
        <v>1</v>
      </c>
      <c r="H624" s="1005" t="s">
        <v>3895</v>
      </c>
      <c r="I624" s="400"/>
      <c r="J624" s="400"/>
      <c r="K624" s="400"/>
      <c r="L624" s="400"/>
      <c r="M624" s="400"/>
      <c r="N624" s="400"/>
    </row>
    <row r="625" spans="2:14" s="393" customFormat="1" ht="16.5">
      <c r="B625" s="991" t="s">
        <v>3896</v>
      </c>
      <c r="C625" s="992" t="s">
        <v>3889</v>
      </c>
      <c r="D625" s="993" t="s">
        <v>3890</v>
      </c>
      <c r="E625" s="991" t="s">
        <v>3499</v>
      </c>
      <c r="F625" s="1001">
        <v>17284</v>
      </c>
      <c r="G625" s="999">
        <v>1</v>
      </c>
      <c r="H625" s="1005" t="s">
        <v>3897</v>
      </c>
      <c r="I625" s="400"/>
      <c r="J625" s="400"/>
      <c r="K625" s="400"/>
      <c r="L625" s="400"/>
      <c r="M625" s="400"/>
      <c r="N625" s="400"/>
    </row>
    <row r="626" spans="2:14" s="393" customFormat="1" ht="16.5">
      <c r="B626" s="991" t="s">
        <v>3898</v>
      </c>
      <c r="C626" s="992" t="s">
        <v>3889</v>
      </c>
      <c r="D626" s="993" t="s">
        <v>3890</v>
      </c>
      <c r="E626" s="991" t="s">
        <v>3499</v>
      </c>
      <c r="F626" s="1001">
        <v>17284</v>
      </c>
      <c r="G626" s="999">
        <v>1</v>
      </c>
      <c r="H626" s="1005" t="s">
        <v>3899</v>
      </c>
      <c r="I626" s="400"/>
      <c r="J626" s="400"/>
      <c r="K626" s="400"/>
      <c r="L626" s="400"/>
      <c r="M626" s="400"/>
      <c r="N626" s="400"/>
    </row>
    <row r="627" spans="2:14" s="393" customFormat="1" ht="16.5">
      <c r="B627" s="991" t="s">
        <v>3900</v>
      </c>
      <c r="C627" s="992" t="s">
        <v>3889</v>
      </c>
      <c r="D627" s="993" t="s">
        <v>3890</v>
      </c>
      <c r="E627" s="991" t="s">
        <v>3499</v>
      </c>
      <c r="F627" s="1001">
        <v>17284</v>
      </c>
      <c r="G627" s="999">
        <v>1</v>
      </c>
      <c r="H627" s="1005" t="s">
        <v>3901</v>
      </c>
      <c r="I627" s="400"/>
      <c r="J627" s="400"/>
      <c r="K627" s="400"/>
      <c r="L627" s="400"/>
      <c r="M627" s="400"/>
      <c r="N627" s="400"/>
    </row>
    <row r="628" spans="2:14" s="393" customFormat="1" ht="16.5">
      <c r="B628" s="991" t="s">
        <v>3902</v>
      </c>
      <c r="C628" s="992" t="s">
        <v>3889</v>
      </c>
      <c r="D628" s="993" t="s">
        <v>3890</v>
      </c>
      <c r="E628" s="991" t="s">
        <v>3499</v>
      </c>
      <c r="F628" s="1001">
        <v>17284</v>
      </c>
      <c r="G628" s="999">
        <v>1</v>
      </c>
      <c r="H628" s="1005" t="s">
        <v>3903</v>
      </c>
      <c r="I628" s="400"/>
      <c r="J628" s="400"/>
      <c r="K628" s="400"/>
      <c r="L628" s="400"/>
      <c r="M628" s="400"/>
      <c r="N628" s="400"/>
    </row>
    <row r="629" spans="2:14" s="393" customFormat="1" ht="16.5">
      <c r="B629" s="991" t="s">
        <v>3904</v>
      </c>
      <c r="C629" s="992" t="s">
        <v>3889</v>
      </c>
      <c r="D629" s="993" t="s">
        <v>3890</v>
      </c>
      <c r="E629" s="991" t="s">
        <v>3499</v>
      </c>
      <c r="F629" s="1001">
        <v>17284</v>
      </c>
      <c r="G629" s="999">
        <v>1</v>
      </c>
      <c r="H629" s="1005" t="s">
        <v>3905</v>
      </c>
      <c r="I629" s="400"/>
      <c r="J629" s="400"/>
      <c r="K629" s="400"/>
      <c r="L629" s="400"/>
      <c r="M629" s="400"/>
      <c r="N629" s="400"/>
    </row>
    <row r="630" spans="2:14" s="393" customFormat="1" ht="16.5">
      <c r="B630" s="991" t="s">
        <v>3906</v>
      </c>
      <c r="C630" s="992" t="s">
        <v>3889</v>
      </c>
      <c r="D630" s="993" t="s">
        <v>3890</v>
      </c>
      <c r="E630" s="991" t="s">
        <v>3499</v>
      </c>
      <c r="F630" s="1001">
        <v>17284</v>
      </c>
      <c r="G630" s="999">
        <v>1</v>
      </c>
      <c r="H630" s="1005" t="s">
        <v>3907</v>
      </c>
      <c r="I630" s="400"/>
      <c r="J630" s="400"/>
      <c r="K630" s="400"/>
      <c r="L630" s="400"/>
      <c r="M630" s="400"/>
      <c r="N630" s="400"/>
    </row>
    <row r="631" spans="2:14" s="393" customFormat="1" ht="16.5">
      <c r="B631" s="991" t="s">
        <v>3908</v>
      </c>
      <c r="C631" s="992" t="s">
        <v>3889</v>
      </c>
      <c r="D631" s="993" t="s">
        <v>3890</v>
      </c>
      <c r="E631" s="991" t="s">
        <v>3499</v>
      </c>
      <c r="F631" s="1001">
        <v>17284</v>
      </c>
      <c r="G631" s="999">
        <v>1</v>
      </c>
      <c r="H631" s="1005" t="s">
        <v>3909</v>
      </c>
      <c r="I631" s="400"/>
      <c r="J631" s="400"/>
      <c r="K631" s="400"/>
      <c r="L631" s="400"/>
      <c r="M631" s="400"/>
      <c r="N631" s="400"/>
    </row>
    <row r="632" spans="2:14" s="393" customFormat="1" ht="16.5">
      <c r="B632" s="991" t="s">
        <v>3910</v>
      </c>
      <c r="C632" s="992" t="s">
        <v>3889</v>
      </c>
      <c r="D632" s="993" t="s">
        <v>3890</v>
      </c>
      <c r="E632" s="991" t="s">
        <v>3499</v>
      </c>
      <c r="F632" s="1001">
        <v>17284</v>
      </c>
      <c r="G632" s="999">
        <v>1</v>
      </c>
      <c r="H632" s="1005" t="s">
        <v>3911</v>
      </c>
      <c r="I632" s="400"/>
      <c r="J632" s="400"/>
      <c r="K632" s="400"/>
      <c r="L632" s="400"/>
      <c r="M632" s="400"/>
      <c r="N632" s="400"/>
    </row>
    <row r="633" spans="2:14" s="393" customFormat="1" ht="16.5">
      <c r="B633" s="991" t="s">
        <v>3912</v>
      </c>
      <c r="C633" s="992" t="s">
        <v>3889</v>
      </c>
      <c r="D633" s="993" t="s">
        <v>3890</v>
      </c>
      <c r="E633" s="991" t="s">
        <v>3499</v>
      </c>
      <c r="F633" s="1001">
        <v>17284</v>
      </c>
      <c r="G633" s="999">
        <v>1</v>
      </c>
      <c r="H633" s="1005" t="s">
        <v>3913</v>
      </c>
      <c r="I633" s="400"/>
      <c r="J633" s="400"/>
      <c r="K633" s="400"/>
      <c r="L633" s="400"/>
      <c r="M633" s="400"/>
      <c r="N633" s="400"/>
    </row>
    <row r="634" spans="2:14" s="393" customFormat="1" ht="16.5">
      <c r="B634" s="991" t="s">
        <v>3914</v>
      </c>
      <c r="C634" s="992" t="s">
        <v>3889</v>
      </c>
      <c r="D634" s="993" t="s">
        <v>3890</v>
      </c>
      <c r="E634" s="991" t="s">
        <v>3499</v>
      </c>
      <c r="F634" s="1001">
        <v>17284</v>
      </c>
      <c r="G634" s="999">
        <v>1</v>
      </c>
      <c r="H634" s="1005" t="s">
        <v>3915</v>
      </c>
      <c r="I634" s="400"/>
      <c r="J634" s="400"/>
      <c r="K634" s="400"/>
      <c r="L634" s="400"/>
      <c r="M634" s="400"/>
      <c r="N634" s="400"/>
    </row>
    <row r="635" spans="2:14" s="393" customFormat="1" ht="16.5">
      <c r="B635" s="991" t="s">
        <v>3916</v>
      </c>
      <c r="C635" s="992" t="s">
        <v>3889</v>
      </c>
      <c r="D635" s="993" t="s">
        <v>3890</v>
      </c>
      <c r="E635" s="991" t="s">
        <v>3499</v>
      </c>
      <c r="F635" s="1001">
        <v>17284</v>
      </c>
      <c r="G635" s="999">
        <v>1</v>
      </c>
      <c r="H635" s="1005" t="s">
        <v>3917</v>
      </c>
      <c r="I635" s="400"/>
      <c r="J635" s="400"/>
      <c r="K635" s="400"/>
      <c r="L635" s="400"/>
      <c r="M635" s="400"/>
      <c r="N635" s="400"/>
    </row>
    <row r="636" spans="2:14" s="393" customFormat="1" ht="16.5">
      <c r="B636" s="991" t="s">
        <v>3918</v>
      </c>
      <c r="C636" s="992" t="s">
        <v>3889</v>
      </c>
      <c r="D636" s="993" t="s">
        <v>3890</v>
      </c>
      <c r="E636" s="991" t="s">
        <v>3499</v>
      </c>
      <c r="F636" s="1001">
        <v>17284</v>
      </c>
      <c r="G636" s="999">
        <v>1</v>
      </c>
      <c r="H636" s="1005" t="s">
        <v>3919</v>
      </c>
      <c r="I636" s="400"/>
      <c r="J636" s="400"/>
      <c r="K636" s="400"/>
      <c r="L636" s="400"/>
      <c r="M636" s="400"/>
      <c r="N636" s="400"/>
    </row>
    <row r="637" spans="2:14" s="393" customFormat="1" ht="16.5">
      <c r="B637" s="991" t="s">
        <v>3920</v>
      </c>
      <c r="C637" s="992" t="s">
        <v>3889</v>
      </c>
      <c r="D637" s="993" t="s">
        <v>3890</v>
      </c>
      <c r="E637" s="991" t="s">
        <v>3499</v>
      </c>
      <c r="F637" s="1001">
        <v>17284</v>
      </c>
      <c r="G637" s="999">
        <v>1</v>
      </c>
      <c r="H637" s="1005" t="s">
        <v>3921</v>
      </c>
      <c r="I637" s="400"/>
      <c r="J637" s="400"/>
      <c r="K637" s="400"/>
      <c r="L637" s="400"/>
      <c r="M637" s="400"/>
      <c r="N637" s="400"/>
    </row>
    <row r="638" spans="2:14" s="393" customFormat="1" ht="16.5">
      <c r="B638" s="991" t="s">
        <v>3922</v>
      </c>
      <c r="C638" s="992" t="s">
        <v>3889</v>
      </c>
      <c r="D638" s="993" t="s">
        <v>3890</v>
      </c>
      <c r="E638" s="991" t="s">
        <v>3499</v>
      </c>
      <c r="F638" s="1001">
        <v>17284</v>
      </c>
      <c r="G638" s="999">
        <v>1</v>
      </c>
      <c r="H638" s="1005" t="s">
        <v>3923</v>
      </c>
      <c r="I638" s="400"/>
      <c r="J638" s="400"/>
      <c r="K638" s="400"/>
      <c r="L638" s="400"/>
      <c r="M638" s="400"/>
      <c r="N638" s="400"/>
    </row>
    <row r="639" spans="2:14" s="393" customFormat="1" ht="16.5">
      <c r="B639" s="991" t="s">
        <v>3924</v>
      </c>
      <c r="C639" s="992" t="s">
        <v>3889</v>
      </c>
      <c r="D639" s="993" t="s">
        <v>3890</v>
      </c>
      <c r="E639" s="991" t="s">
        <v>3499</v>
      </c>
      <c r="F639" s="1001">
        <v>17284</v>
      </c>
      <c r="G639" s="999">
        <v>1</v>
      </c>
      <c r="H639" s="1005" t="s">
        <v>3925</v>
      </c>
      <c r="I639" s="400"/>
      <c r="J639" s="400"/>
      <c r="K639" s="400"/>
      <c r="L639" s="400"/>
      <c r="M639" s="400"/>
      <c r="N639" s="400"/>
    </row>
    <row r="640" spans="2:14" s="393" customFormat="1" ht="16.5">
      <c r="B640" s="991" t="s">
        <v>3926</v>
      </c>
      <c r="C640" s="992" t="s">
        <v>3889</v>
      </c>
      <c r="D640" s="993" t="s">
        <v>3890</v>
      </c>
      <c r="E640" s="991" t="s">
        <v>3499</v>
      </c>
      <c r="F640" s="1001">
        <v>17284</v>
      </c>
      <c r="G640" s="999">
        <v>1</v>
      </c>
      <c r="H640" s="1005" t="s">
        <v>3927</v>
      </c>
      <c r="I640" s="400"/>
      <c r="J640" s="400"/>
      <c r="K640" s="400"/>
      <c r="L640" s="400"/>
      <c r="M640" s="400"/>
      <c r="N640" s="400"/>
    </row>
    <row r="641" spans="2:14" s="393" customFormat="1" ht="16.5">
      <c r="B641" s="991" t="s">
        <v>3928</v>
      </c>
      <c r="C641" s="992" t="s">
        <v>3889</v>
      </c>
      <c r="D641" s="993" t="s">
        <v>3890</v>
      </c>
      <c r="E641" s="991" t="s">
        <v>3499</v>
      </c>
      <c r="F641" s="1001">
        <v>17284</v>
      </c>
      <c r="G641" s="999">
        <v>1</v>
      </c>
      <c r="H641" s="1005" t="s">
        <v>3929</v>
      </c>
      <c r="I641" s="400"/>
      <c r="J641" s="400"/>
      <c r="K641" s="400"/>
      <c r="L641" s="400"/>
      <c r="M641" s="400"/>
      <c r="N641" s="400"/>
    </row>
    <row r="642" spans="2:14" s="393" customFormat="1" ht="16.5">
      <c r="B642" s="991" t="s">
        <v>3930</v>
      </c>
      <c r="C642" s="992" t="s">
        <v>3931</v>
      </c>
      <c r="D642" s="993" t="s">
        <v>3932</v>
      </c>
      <c r="E642" s="991" t="s">
        <v>3499</v>
      </c>
      <c r="F642" s="1002">
        <v>39522</v>
      </c>
      <c r="G642" s="999">
        <v>1</v>
      </c>
      <c r="H642" s="994" t="s">
        <v>3933</v>
      </c>
      <c r="I642" s="400"/>
      <c r="J642" s="400"/>
      <c r="K642" s="400"/>
      <c r="L642" s="400"/>
      <c r="M642" s="400"/>
      <c r="N642" s="400"/>
    </row>
    <row r="643" spans="2:14" s="393" customFormat="1" ht="16.5">
      <c r="B643" s="991" t="s">
        <v>3934</v>
      </c>
      <c r="C643" s="992" t="s">
        <v>3931</v>
      </c>
      <c r="D643" s="993" t="s">
        <v>3932</v>
      </c>
      <c r="E643" s="991" t="s">
        <v>3499</v>
      </c>
      <c r="F643" s="1002">
        <v>39522</v>
      </c>
      <c r="G643" s="999">
        <v>1</v>
      </c>
      <c r="H643" s="994" t="s">
        <v>3935</v>
      </c>
      <c r="I643" s="400"/>
      <c r="J643" s="400"/>
      <c r="K643" s="400"/>
      <c r="L643" s="400"/>
      <c r="M643" s="400"/>
      <c r="N643" s="400"/>
    </row>
    <row r="644" spans="2:14" s="393" customFormat="1" ht="16.5">
      <c r="B644" s="991" t="s">
        <v>3936</v>
      </c>
      <c r="C644" s="992" t="s">
        <v>3931</v>
      </c>
      <c r="D644" s="993" t="s">
        <v>3932</v>
      </c>
      <c r="E644" s="991" t="s">
        <v>3499</v>
      </c>
      <c r="F644" s="1002">
        <v>39522</v>
      </c>
      <c r="G644" s="999">
        <v>1</v>
      </c>
      <c r="H644" s="994" t="s">
        <v>3937</v>
      </c>
      <c r="I644" s="400"/>
      <c r="J644" s="400"/>
      <c r="K644" s="400"/>
      <c r="L644" s="400"/>
      <c r="M644" s="400"/>
      <c r="N644" s="400"/>
    </row>
    <row r="645" spans="2:14" s="393" customFormat="1" ht="16.5">
      <c r="B645" s="991" t="s">
        <v>3938</v>
      </c>
      <c r="C645" s="992" t="s">
        <v>3931</v>
      </c>
      <c r="D645" s="993" t="s">
        <v>3932</v>
      </c>
      <c r="E645" s="991" t="s">
        <v>3499</v>
      </c>
      <c r="F645" s="1002">
        <v>39522</v>
      </c>
      <c r="G645" s="999">
        <v>1</v>
      </c>
      <c r="H645" s="994" t="s">
        <v>3939</v>
      </c>
      <c r="I645" s="400"/>
      <c r="J645" s="400"/>
      <c r="K645" s="400"/>
      <c r="L645" s="400"/>
      <c r="M645" s="400"/>
      <c r="N645" s="400"/>
    </row>
    <row r="646" spans="2:14" s="393" customFormat="1" ht="16.5">
      <c r="B646" s="991" t="s">
        <v>3940</v>
      </c>
      <c r="C646" s="992" t="s">
        <v>3931</v>
      </c>
      <c r="D646" s="993" t="s">
        <v>3932</v>
      </c>
      <c r="E646" s="991" t="s">
        <v>3499</v>
      </c>
      <c r="F646" s="1002">
        <v>39522</v>
      </c>
      <c r="G646" s="999">
        <v>1</v>
      </c>
      <c r="H646" s="994" t="s">
        <v>3941</v>
      </c>
      <c r="I646" s="400"/>
      <c r="J646" s="400"/>
      <c r="K646" s="400"/>
      <c r="L646" s="400"/>
      <c r="M646" s="400"/>
      <c r="N646" s="400"/>
    </row>
    <row r="647" spans="2:14" s="393" customFormat="1" ht="16.5">
      <c r="B647" s="991" t="s">
        <v>3942</v>
      </c>
      <c r="C647" s="992" t="s">
        <v>3943</v>
      </c>
      <c r="D647" s="993" t="s">
        <v>3944</v>
      </c>
      <c r="E647" s="991" t="s">
        <v>3499</v>
      </c>
      <c r="F647" s="1002">
        <v>76410</v>
      </c>
      <c r="G647" s="999">
        <v>1</v>
      </c>
      <c r="H647" s="1005" t="s">
        <v>3945</v>
      </c>
      <c r="I647" s="400"/>
      <c r="J647" s="400"/>
      <c r="K647" s="400"/>
      <c r="L647" s="400"/>
      <c r="M647" s="400"/>
      <c r="N647" s="400"/>
    </row>
    <row r="648" spans="2:14" s="393" customFormat="1" ht="16.5">
      <c r="B648" s="991" t="s">
        <v>3946</v>
      </c>
      <c r="C648" s="992" t="s">
        <v>3943</v>
      </c>
      <c r="D648" s="993" t="s">
        <v>3944</v>
      </c>
      <c r="E648" s="991" t="s">
        <v>3499</v>
      </c>
      <c r="F648" s="1002">
        <v>76410</v>
      </c>
      <c r="G648" s="999">
        <v>1</v>
      </c>
      <c r="H648" s="1005" t="s">
        <v>3947</v>
      </c>
      <c r="I648" s="400"/>
      <c r="J648" s="400"/>
      <c r="K648" s="400"/>
      <c r="L648" s="400"/>
      <c r="M648" s="400"/>
      <c r="N648" s="400"/>
    </row>
    <row r="649" spans="2:14" s="393" customFormat="1" ht="16.5">
      <c r="B649" s="991" t="s">
        <v>3948</v>
      </c>
      <c r="C649" s="992" t="s">
        <v>3943</v>
      </c>
      <c r="D649" s="993" t="s">
        <v>3944</v>
      </c>
      <c r="E649" s="991" t="s">
        <v>3499</v>
      </c>
      <c r="F649" s="1002">
        <v>76410</v>
      </c>
      <c r="G649" s="999">
        <v>1</v>
      </c>
      <c r="H649" s="1005" t="s">
        <v>3949</v>
      </c>
      <c r="I649" s="400"/>
      <c r="J649" s="400"/>
      <c r="K649" s="400"/>
      <c r="L649" s="400"/>
      <c r="M649" s="400"/>
      <c r="N649" s="400"/>
    </row>
    <row r="650" spans="2:14" s="393" customFormat="1" ht="16.5">
      <c r="B650" s="991" t="s">
        <v>3950</v>
      </c>
      <c r="C650" s="992" t="s">
        <v>3943</v>
      </c>
      <c r="D650" s="993" t="s">
        <v>3944</v>
      </c>
      <c r="E650" s="991" t="s">
        <v>3499</v>
      </c>
      <c r="F650" s="1002">
        <v>76410</v>
      </c>
      <c r="G650" s="999">
        <v>1</v>
      </c>
      <c r="H650" s="1005" t="s">
        <v>3951</v>
      </c>
      <c r="I650" s="400"/>
      <c r="J650" s="400"/>
      <c r="K650" s="400"/>
      <c r="L650" s="400"/>
      <c r="M650" s="400"/>
      <c r="N650" s="400"/>
    </row>
    <row r="651" spans="2:14" s="393" customFormat="1" ht="16.5">
      <c r="B651" s="991" t="s">
        <v>3952</v>
      </c>
      <c r="C651" s="992" t="s">
        <v>3943</v>
      </c>
      <c r="D651" s="993" t="s">
        <v>3944</v>
      </c>
      <c r="E651" s="991" t="s">
        <v>3499</v>
      </c>
      <c r="F651" s="1002">
        <v>76410</v>
      </c>
      <c r="G651" s="999">
        <v>1</v>
      </c>
      <c r="H651" s="1005" t="s">
        <v>3953</v>
      </c>
      <c r="I651" s="400"/>
      <c r="J651" s="400"/>
      <c r="K651" s="400"/>
      <c r="L651" s="400"/>
      <c r="M651" s="400"/>
      <c r="N651" s="400"/>
    </row>
    <row r="652" spans="2:14" s="393" customFormat="1" ht="25.5">
      <c r="B652" s="991" t="s">
        <v>3954</v>
      </c>
      <c r="C652" s="992" t="s">
        <v>3955</v>
      </c>
      <c r="D652" s="993" t="s">
        <v>3956</v>
      </c>
      <c r="E652" s="991" t="s">
        <v>3499</v>
      </c>
      <c r="F652" s="1001">
        <v>3886</v>
      </c>
      <c r="G652" s="996">
        <v>1</v>
      </c>
      <c r="H652" s="994" t="s">
        <v>3957</v>
      </c>
      <c r="I652" s="400"/>
      <c r="J652" s="400"/>
      <c r="K652" s="400"/>
      <c r="L652" s="400"/>
      <c r="M652" s="400"/>
      <c r="N652" s="400"/>
    </row>
    <row r="653" spans="2:14" s="393" customFormat="1" ht="16.5">
      <c r="B653" s="991" t="s">
        <v>10474</v>
      </c>
      <c r="C653" s="992" t="s">
        <v>10475</v>
      </c>
      <c r="D653" s="992" t="s">
        <v>10476</v>
      </c>
      <c r="E653" s="991" t="s">
        <v>4290</v>
      </c>
      <c r="F653" s="1001">
        <v>116999.92</v>
      </c>
      <c r="G653" s="996">
        <v>1</v>
      </c>
      <c r="H653" s="994" t="s">
        <v>10477</v>
      </c>
      <c r="I653" s="400"/>
      <c r="J653" s="400"/>
      <c r="K653" s="400"/>
      <c r="L653" s="400"/>
      <c r="M653" s="400"/>
      <c r="N653" s="400"/>
    </row>
    <row r="654" spans="2:14" s="393" customFormat="1" ht="16.5">
      <c r="B654" s="991" t="s">
        <v>10478</v>
      </c>
      <c r="C654" s="992" t="s">
        <v>4672</v>
      </c>
      <c r="D654" s="993" t="s">
        <v>10479</v>
      </c>
      <c r="E654" s="991" t="s">
        <v>4290</v>
      </c>
      <c r="F654" s="1001">
        <v>57953.599999999999</v>
      </c>
      <c r="G654" s="996">
        <v>5</v>
      </c>
      <c r="H654" s="994" t="s">
        <v>3500</v>
      </c>
      <c r="I654" s="400"/>
      <c r="J654" s="400"/>
      <c r="K654" s="400"/>
      <c r="L654" s="400"/>
      <c r="M654" s="400"/>
      <c r="N654" s="400"/>
    </row>
    <row r="655" spans="2:14" s="393" customFormat="1" ht="16.5">
      <c r="B655" s="991" t="s">
        <v>10480</v>
      </c>
      <c r="C655" s="992" t="s">
        <v>4196</v>
      </c>
      <c r="D655" s="993" t="s">
        <v>10481</v>
      </c>
      <c r="E655" s="991" t="s">
        <v>5001</v>
      </c>
      <c r="F655" s="1001">
        <v>21921.68</v>
      </c>
      <c r="G655" s="996">
        <v>1</v>
      </c>
      <c r="H655" s="994" t="s">
        <v>3500</v>
      </c>
      <c r="I655" s="400"/>
      <c r="J655" s="400"/>
      <c r="K655" s="400"/>
      <c r="L655" s="400"/>
      <c r="M655" s="400"/>
      <c r="N655" s="400"/>
    </row>
    <row r="656" spans="2:14" s="393" customFormat="1" ht="16.5">
      <c r="B656" s="991" t="s">
        <v>10482</v>
      </c>
      <c r="C656" s="992" t="s">
        <v>3962</v>
      </c>
      <c r="D656" s="993" t="s">
        <v>10483</v>
      </c>
      <c r="E656" s="991" t="s">
        <v>4290</v>
      </c>
      <c r="F656" s="1001">
        <v>73752.800000000003</v>
      </c>
      <c r="G656" s="996">
        <v>20</v>
      </c>
      <c r="H656" s="994" t="s">
        <v>3500</v>
      </c>
      <c r="I656" s="400"/>
      <c r="J656" s="400"/>
      <c r="K656" s="400"/>
      <c r="L656" s="400"/>
      <c r="M656" s="400"/>
      <c r="N656" s="400"/>
    </row>
    <row r="657" spans="2:14" s="393" customFormat="1" ht="16.5">
      <c r="B657" s="991" t="s">
        <v>10484</v>
      </c>
      <c r="C657" s="992" t="s">
        <v>10485</v>
      </c>
      <c r="D657" s="993" t="s">
        <v>10486</v>
      </c>
      <c r="E657" s="991" t="s">
        <v>5001</v>
      </c>
      <c r="F657" s="1001">
        <v>57725.72</v>
      </c>
      <c r="G657" s="996">
        <v>1</v>
      </c>
      <c r="H657" s="994" t="s">
        <v>3500</v>
      </c>
      <c r="I657" s="400"/>
      <c r="J657" s="400"/>
      <c r="K657" s="400"/>
      <c r="L657" s="400"/>
      <c r="M657" s="400"/>
      <c r="N657" s="400"/>
    </row>
    <row r="658" spans="2:14" s="393" customFormat="1" ht="16.5">
      <c r="B658" s="991" t="s">
        <v>10487</v>
      </c>
      <c r="C658" s="992" t="s">
        <v>10485</v>
      </c>
      <c r="D658" s="993" t="s">
        <v>10486</v>
      </c>
      <c r="E658" s="991" t="s">
        <v>5001</v>
      </c>
      <c r="F658" s="1001">
        <v>57725.72</v>
      </c>
      <c r="G658" s="996">
        <v>1</v>
      </c>
      <c r="H658" s="994" t="s">
        <v>3500</v>
      </c>
      <c r="I658" s="400"/>
      <c r="J658" s="400"/>
      <c r="K658" s="400"/>
      <c r="L658" s="400"/>
      <c r="M658" s="400"/>
      <c r="N658" s="400"/>
    </row>
    <row r="659" spans="2:14" s="393" customFormat="1" ht="16.5">
      <c r="B659" s="991" t="s">
        <v>10488</v>
      </c>
      <c r="C659" s="992" t="s">
        <v>10485</v>
      </c>
      <c r="D659" s="993" t="s">
        <v>10489</v>
      </c>
      <c r="E659" s="991" t="s">
        <v>5001</v>
      </c>
      <c r="F659" s="1001">
        <v>59873.7</v>
      </c>
      <c r="G659" s="996">
        <v>7</v>
      </c>
      <c r="H659" s="994" t="s">
        <v>3500</v>
      </c>
      <c r="I659" s="400"/>
      <c r="J659" s="400"/>
      <c r="K659" s="400"/>
      <c r="L659" s="400"/>
      <c r="M659" s="400"/>
      <c r="N659" s="400"/>
    </row>
    <row r="660" spans="2:14" s="393" customFormat="1" ht="16.5">
      <c r="B660" s="991" t="s">
        <v>10490</v>
      </c>
      <c r="C660" s="992" t="s">
        <v>10491</v>
      </c>
      <c r="D660" s="993" t="s">
        <v>10491</v>
      </c>
      <c r="E660" s="991" t="s">
        <v>4290</v>
      </c>
      <c r="F660" s="1001">
        <v>8085.2</v>
      </c>
      <c r="G660" s="996">
        <v>1</v>
      </c>
      <c r="H660" s="994" t="s">
        <v>3500</v>
      </c>
      <c r="I660" s="400"/>
      <c r="J660" s="400"/>
      <c r="K660" s="400"/>
      <c r="L660" s="400"/>
      <c r="M660" s="400"/>
      <c r="N660" s="400"/>
    </row>
    <row r="661" spans="2:14" s="393" customFormat="1" ht="16.5">
      <c r="B661" s="991" t="s">
        <v>3958</v>
      </c>
      <c r="C661" s="992" t="s">
        <v>3955</v>
      </c>
      <c r="D661" s="993" t="s">
        <v>10492</v>
      </c>
      <c r="E661" s="991" t="s">
        <v>5001</v>
      </c>
      <c r="F661" s="1001">
        <v>7809.19</v>
      </c>
      <c r="G661" s="996">
        <v>1</v>
      </c>
      <c r="H661" s="994" t="s">
        <v>3500</v>
      </c>
      <c r="I661" s="400"/>
      <c r="J661" s="400"/>
      <c r="K661" s="400"/>
      <c r="L661" s="400"/>
      <c r="M661" s="400"/>
      <c r="N661" s="400"/>
    </row>
    <row r="662" spans="2:14" s="393" customFormat="1" ht="16.5">
      <c r="B662" s="991" t="s">
        <v>10493</v>
      </c>
      <c r="C662" s="992" t="s">
        <v>3959</v>
      </c>
      <c r="D662" s="993" t="s">
        <v>10494</v>
      </c>
      <c r="E662" s="991" t="s">
        <v>5001</v>
      </c>
      <c r="F662" s="1001">
        <v>11507.2</v>
      </c>
      <c r="G662" s="996">
        <v>1</v>
      </c>
      <c r="H662" s="994" t="s">
        <v>3500</v>
      </c>
      <c r="I662" s="400"/>
      <c r="J662" s="400"/>
      <c r="K662" s="400"/>
      <c r="L662" s="400"/>
      <c r="M662" s="400"/>
      <c r="N662" s="400"/>
    </row>
    <row r="663" spans="2:14" s="393" customFormat="1" ht="16.5">
      <c r="B663" s="991" t="s">
        <v>10495</v>
      </c>
      <c r="C663" s="992" t="s">
        <v>10496</v>
      </c>
      <c r="D663" s="993" t="s">
        <v>10497</v>
      </c>
      <c r="E663" s="991" t="s">
        <v>5001</v>
      </c>
      <c r="F663" s="1001">
        <v>23980</v>
      </c>
      <c r="G663" s="996">
        <v>1</v>
      </c>
      <c r="H663" s="994" t="s">
        <v>3500</v>
      </c>
      <c r="I663" s="400"/>
      <c r="J663" s="400"/>
      <c r="K663" s="400"/>
      <c r="L663" s="400"/>
      <c r="M663" s="400"/>
      <c r="N663" s="400"/>
    </row>
    <row r="664" spans="2:14" s="393" customFormat="1" ht="16.5">
      <c r="B664" s="991" t="s">
        <v>10498</v>
      </c>
      <c r="C664" s="992" t="s">
        <v>4291</v>
      </c>
      <c r="D664" s="993" t="s">
        <v>10499</v>
      </c>
      <c r="E664" s="991" t="s">
        <v>4290</v>
      </c>
      <c r="F664" s="1001">
        <v>8051.1699999998646</v>
      </c>
      <c r="G664" s="996">
        <v>10</v>
      </c>
      <c r="H664" s="994" t="s">
        <v>3500</v>
      </c>
      <c r="I664" s="400"/>
      <c r="J664" s="400"/>
      <c r="K664" s="400"/>
      <c r="L664" s="400"/>
      <c r="M664" s="400"/>
      <c r="N664" s="400"/>
    </row>
    <row r="665" spans="2:14" s="393" customFormat="1" ht="16.5">
      <c r="B665" s="991" t="s">
        <v>10500</v>
      </c>
      <c r="C665" s="992" t="s">
        <v>3955</v>
      </c>
      <c r="D665" s="993" t="s">
        <v>10492</v>
      </c>
      <c r="E665" s="991" t="s">
        <v>4290</v>
      </c>
      <c r="F665" s="1001">
        <v>10643</v>
      </c>
      <c r="G665" s="996">
        <v>1</v>
      </c>
      <c r="H665" s="994" t="s">
        <v>3500</v>
      </c>
      <c r="I665" s="400"/>
      <c r="J665" s="400"/>
      <c r="K665" s="400"/>
      <c r="L665" s="400"/>
      <c r="M665" s="400"/>
      <c r="N665" s="400"/>
    </row>
    <row r="666" spans="2:14" s="393" customFormat="1" ht="30.75">
      <c r="B666" s="991" t="s">
        <v>3958</v>
      </c>
      <c r="C666" s="992" t="s">
        <v>3959</v>
      </c>
      <c r="D666" s="993" t="s">
        <v>3960</v>
      </c>
      <c r="E666" s="991" t="s">
        <v>3499</v>
      </c>
      <c r="F666" s="1001">
        <v>6757</v>
      </c>
      <c r="G666" s="996">
        <v>1</v>
      </c>
      <c r="H666" s="1006" t="s">
        <v>10501</v>
      </c>
      <c r="I666" s="400"/>
      <c r="J666" s="400"/>
      <c r="K666" s="400"/>
      <c r="L666" s="400"/>
      <c r="M666" s="400"/>
      <c r="N666" s="400"/>
    </row>
    <row r="667" spans="2:14" s="393" customFormat="1" ht="25.5">
      <c r="B667" s="991" t="s">
        <v>3961</v>
      </c>
      <c r="C667" s="992" t="s">
        <v>3962</v>
      </c>
      <c r="D667" s="993" t="s">
        <v>3963</v>
      </c>
      <c r="E667" s="991" t="s">
        <v>3499</v>
      </c>
      <c r="F667" s="995">
        <v>7835.41</v>
      </c>
      <c r="G667" s="996">
        <v>1</v>
      </c>
      <c r="H667" s="994" t="s">
        <v>3964</v>
      </c>
      <c r="I667" s="400"/>
      <c r="J667" s="400"/>
      <c r="K667" s="400"/>
      <c r="L667" s="400"/>
      <c r="M667" s="400"/>
      <c r="N667" s="400"/>
    </row>
    <row r="668" spans="2:14" s="393" customFormat="1" ht="25.5">
      <c r="B668" s="991" t="s">
        <v>3965</v>
      </c>
      <c r="C668" s="992" t="s">
        <v>3962</v>
      </c>
      <c r="D668" s="993" t="s">
        <v>3963</v>
      </c>
      <c r="E668" s="991" t="s">
        <v>3499</v>
      </c>
      <c r="F668" s="995">
        <v>7835.41</v>
      </c>
      <c r="G668" s="996">
        <v>1</v>
      </c>
      <c r="H668" s="997" t="s">
        <v>3500</v>
      </c>
      <c r="I668" s="400"/>
      <c r="J668" s="400"/>
      <c r="K668" s="400"/>
      <c r="L668" s="400"/>
      <c r="M668" s="400"/>
      <c r="N668" s="400"/>
    </row>
    <row r="669" spans="2:14" s="393" customFormat="1" ht="25.5">
      <c r="B669" s="991" t="s">
        <v>3966</v>
      </c>
      <c r="C669" s="992" t="s">
        <v>3962</v>
      </c>
      <c r="D669" s="993" t="s">
        <v>3963</v>
      </c>
      <c r="E669" s="991" t="s">
        <v>3499</v>
      </c>
      <c r="F669" s="995">
        <v>7835.41</v>
      </c>
      <c r="G669" s="996">
        <v>1</v>
      </c>
      <c r="H669" s="994" t="s">
        <v>3967</v>
      </c>
      <c r="I669" s="400"/>
      <c r="J669" s="400"/>
      <c r="K669" s="400"/>
      <c r="L669" s="400"/>
      <c r="M669" s="400"/>
      <c r="N669" s="400"/>
    </row>
    <row r="670" spans="2:14" s="393" customFormat="1" ht="25.5">
      <c r="B670" s="991" t="s">
        <v>3968</v>
      </c>
      <c r="C670" s="992" t="s">
        <v>3969</v>
      </c>
      <c r="D670" s="993" t="s">
        <v>3970</v>
      </c>
      <c r="E670" s="991" t="s">
        <v>3499</v>
      </c>
      <c r="F670" s="1001">
        <v>28651</v>
      </c>
      <c r="G670" s="996">
        <v>1</v>
      </c>
      <c r="H670" s="994" t="s">
        <v>3500</v>
      </c>
      <c r="I670" s="400"/>
      <c r="J670" s="400"/>
      <c r="K670" s="400"/>
      <c r="L670" s="400"/>
      <c r="M670" s="400"/>
      <c r="N670" s="400"/>
    </row>
    <row r="671" spans="2:14" s="393" customFormat="1" ht="25.5">
      <c r="B671" s="991" t="s">
        <v>3971</v>
      </c>
      <c r="C671" s="992" t="s">
        <v>3969</v>
      </c>
      <c r="D671" s="993" t="s">
        <v>3970</v>
      </c>
      <c r="E671" s="991" t="s">
        <v>3499</v>
      </c>
      <c r="F671" s="1001">
        <v>28651</v>
      </c>
      <c r="G671" s="996">
        <v>1</v>
      </c>
      <c r="H671" s="994" t="s">
        <v>3500</v>
      </c>
      <c r="I671" s="400"/>
      <c r="J671" s="400"/>
      <c r="K671" s="400"/>
      <c r="L671" s="400"/>
      <c r="M671" s="400"/>
      <c r="N671" s="400"/>
    </row>
    <row r="672" spans="2:14" s="393" customFormat="1" ht="25.5">
      <c r="B672" s="991" t="s">
        <v>3972</v>
      </c>
      <c r="C672" s="992" t="s">
        <v>3969</v>
      </c>
      <c r="D672" s="993" t="s">
        <v>3970</v>
      </c>
      <c r="E672" s="991" t="s">
        <v>3499</v>
      </c>
      <c r="F672" s="1001">
        <v>28651</v>
      </c>
      <c r="G672" s="996">
        <v>1</v>
      </c>
      <c r="H672" s="994" t="s">
        <v>3500</v>
      </c>
      <c r="I672" s="400"/>
      <c r="J672" s="400"/>
      <c r="K672" s="400"/>
      <c r="L672" s="400"/>
      <c r="M672" s="400"/>
      <c r="N672" s="400"/>
    </row>
    <row r="673" spans="2:14" s="393" customFormat="1" ht="16.5">
      <c r="B673" s="991" t="s">
        <v>4024</v>
      </c>
      <c r="C673" s="992" t="s">
        <v>4025</v>
      </c>
      <c r="D673" s="993" t="s">
        <v>4026</v>
      </c>
      <c r="E673" s="991" t="s">
        <v>3507</v>
      </c>
      <c r="F673" s="995">
        <v>1099970</v>
      </c>
      <c r="G673" s="996">
        <v>1</v>
      </c>
      <c r="H673" s="994" t="s">
        <v>4027</v>
      </c>
      <c r="I673" s="400"/>
      <c r="J673" s="400"/>
      <c r="K673" s="400"/>
      <c r="L673" s="400"/>
      <c r="M673" s="400"/>
      <c r="N673" s="400"/>
    </row>
    <row r="674" spans="2:14" s="393" customFormat="1" ht="25.5">
      <c r="B674" s="991" t="s">
        <v>4028</v>
      </c>
      <c r="C674" s="992" t="s">
        <v>3651</v>
      </c>
      <c r="D674" s="1007" t="s">
        <v>4029</v>
      </c>
      <c r="E674" s="991" t="s">
        <v>3507</v>
      </c>
      <c r="F674" s="1001">
        <v>8572.4</v>
      </c>
      <c r="G674" s="996">
        <v>1</v>
      </c>
      <c r="H674" s="997" t="s">
        <v>4030</v>
      </c>
      <c r="I674" s="400"/>
      <c r="J674" s="400"/>
      <c r="K674" s="400"/>
      <c r="L674" s="400"/>
      <c r="M674" s="400"/>
      <c r="N674" s="400"/>
    </row>
    <row r="675" spans="2:14" s="393" customFormat="1" ht="25.5">
      <c r="B675" s="991" t="s">
        <v>4031</v>
      </c>
      <c r="C675" s="992" t="s">
        <v>3651</v>
      </c>
      <c r="D675" s="1007" t="s">
        <v>4029</v>
      </c>
      <c r="E675" s="991" t="s">
        <v>3507</v>
      </c>
      <c r="F675" s="1001">
        <v>22388</v>
      </c>
      <c r="G675" s="996">
        <v>1</v>
      </c>
      <c r="H675" s="994" t="s">
        <v>4032</v>
      </c>
      <c r="I675" s="400"/>
      <c r="J675" s="400"/>
      <c r="K675" s="400"/>
      <c r="L675" s="400"/>
      <c r="M675" s="400"/>
      <c r="N675" s="400"/>
    </row>
    <row r="676" spans="2:14" s="393" customFormat="1" ht="25.5">
      <c r="B676" s="991" t="s">
        <v>4033</v>
      </c>
      <c r="C676" s="992" t="s">
        <v>3651</v>
      </c>
      <c r="D676" s="1007" t="s">
        <v>4029</v>
      </c>
      <c r="E676" s="991" t="s">
        <v>3507</v>
      </c>
      <c r="F676" s="1001">
        <v>26290</v>
      </c>
      <c r="G676" s="996">
        <v>1</v>
      </c>
      <c r="H676" s="994" t="s">
        <v>4034</v>
      </c>
      <c r="I676" s="400"/>
      <c r="J676" s="400"/>
      <c r="K676" s="400"/>
      <c r="L676" s="400"/>
      <c r="M676" s="400"/>
      <c r="N676" s="400"/>
    </row>
    <row r="677" spans="2:14" s="393" customFormat="1" ht="25.5">
      <c r="B677" s="991" t="s">
        <v>4035</v>
      </c>
      <c r="C677" s="992" t="s">
        <v>3651</v>
      </c>
      <c r="D677" s="1007" t="s">
        <v>4029</v>
      </c>
      <c r="E677" s="991" t="s">
        <v>3507</v>
      </c>
      <c r="F677" s="1001">
        <v>10892.4</v>
      </c>
      <c r="G677" s="996">
        <v>1</v>
      </c>
      <c r="H677" s="994" t="s">
        <v>4036</v>
      </c>
      <c r="I677" s="400"/>
      <c r="J677" s="400"/>
      <c r="K677" s="400"/>
      <c r="L677" s="400"/>
      <c r="M677" s="400"/>
      <c r="N677" s="400"/>
    </row>
    <row r="678" spans="2:14" s="393" customFormat="1" ht="25.5">
      <c r="B678" s="991" t="s">
        <v>4037</v>
      </c>
      <c r="C678" s="992" t="s">
        <v>3651</v>
      </c>
      <c r="D678" s="1007" t="s">
        <v>4029</v>
      </c>
      <c r="E678" s="991" t="s">
        <v>3507</v>
      </c>
      <c r="F678" s="1001">
        <v>22620</v>
      </c>
      <c r="G678" s="996">
        <v>1</v>
      </c>
      <c r="H678" s="994" t="s">
        <v>4038</v>
      </c>
      <c r="I678" s="400"/>
      <c r="J678" s="400"/>
      <c r="K678" s="400"/>
      <c r="L678" s="400"/>
      <c r="M678" s="400"/>
      <c r="N678" s="400"/>
    </row>
    <row r="679" spans="2:14" s="393" customFormat="1" ht="25.5">
      <c r="B679" s="991" t="s">
        <v>4039</v>
      </c>
      <c r="C679" s="992" t="s">
        <v>3651</v>
      </c>
      <c r="D679" s="1007" t="s">
        <v>4029</v>
      </c>
      <c r="E679" s="991" t="s">
        <v>3507</v>
      </c>
      <c r="F679" s="1001">
        <v>22388</v>
      </c>
      <c r="G679" s="996">
        <v>1</v>
      </c>
      <c r="H679" s="994" t="s">
        <v>4040</v>
      </c>
      <c r="I679" s="400"/>
      <c r="J679" s="400"/>
      <c r="K679" s="400"/>
      <c r="L679" s="400"/>
      <c r="M679" s="400"/>
      <c r="N679" s="400"/>
    </row>
    <row r="680" spans="2:14" s="393" customFormat="1" ht="25.5">
      <c r="B680" s="991" t="s">
        <v>4041</v>
      </c>
      <c r="C680" s="992" t="s">
        <v>3651</v>
      </c>
      <c r="D680" s="1007" t="s">
        <v>4029</v>
      </c>
      <c r="E680" s="991" t="s">
        <v>3507</v>
      </c>
      <c r="F680" s="1001">
        <v>13282</v>
      </c>
      <c r="G680" s="996">
        <v>1</v>
      </c>
      <c r="H680" s="994" t="s">
        <v>4042</v>
      </c>
      <c r="I680" s="400"/>
      <c r="J680" s="400"/>
      <c r="K680" s="400"/>
      <c r="L680" s="400"/>
      <c r="M680" s="400"/>
      <c r="N680" s="400"/>
    </row>
    <row r="681" spans="2:14" s="393" customFormat="1" ht="25.5">
      <c r="B681" s="991" t="s">
        <v>4043</v>
      </c>
      <c r="C681" s="992" t="s">
        <v>3651</v>
      </c>
      <c r="D681" s="1007" t="s">
        <v>4029</v>
      </c>
      <c r="E681" s="991" t="s">
        <v>3507</v>
      </c>
      <c r="F681" s="1001">
        <v>13282</v>
      </c>
      <c r="G681" s="996">
        <v>1</v>
      </c>
      <c r="H681" s="994" t="s">
        <v>4044</v>
      </c>
      <c r="I681" s="400"/>
      <c r="J681" s="400"/>
      <c r="K681" s="400"/>
      <c r="L681" s="400"/>
      <c r="M681" s="400"/>
      <c r="N681" s="400"/>
    </row>
    <row r="682" spans="2:14" s="393" customFormat="1" ht="25.5">
      <c r="B682" s="991" t="s">
        <v>4045</v>
      </c>
      <c r="C682" s="992" t="s">
        <v>3651</v>
      </c>
      <c r="D682" s="1007" t="s">
        <v>4029</v>
      </c>
      <c r="E682" s="991" t="s">
        <v>3507</v>
      </c>
      <c r="F682" s="1001">
        <v>13282</v>
      </c>
      <c r="G682" s="996">
        <v>1</v>
      </c>
      <c r="H682" s="994" t="s">
        <v>4046</v>
      </c>
      <c r="I682" s="400"/>
      <c r="J682" s="400"/>
      <c r="K682" s="400"/>
      <c r="L682" s="400"/>
      <c r="M682" s="400"/>
      <c r="N682" s="400"/>
    </row>
    <row r="683" spans="2:14" s="393" customFormat="1" ht="25.5">
      <c r="B683" s="991" t="s">
        <v>4047</v>
      </c>
      <c r="C683" s="992" t="s">
        <v>3651</v>
      </c>
      <c r="D683" s="1007" t="s">
        <v>4029</v>
      </c>
      <c r="E683" s="991" t="s">
        <v>3507</v>
      </c>
      <c r="F683" s="1001">
        <v>26216</v>
      </c>
      <c r="G683" s="996">
        <v>1</v>
      </c>
      <c r="H683" s="994" t="s">
        <v>4048</v>
      </c>
      <c r="I683" s="400"/>
      <c r="J683" s="400"/>
      <c r="K683" s="400"/>
      <c r="L683" s="400"/>
      <c r="M683" s="400"/>
      <c r="N683" s="400"/>
    </row>
    <row r="684" spans="2:14" s="393" customFormat="1" ht="25.5">
      <c r="B684" s="991" t="s">
        <v>4049</v>
      </c>
      <c r="C684" s="992" t="s">
        <v>3651</v>
      </c>
      <c r="D684" s="1007" t="s">
        <v>4029</v>
      </c>
      <c r="E684" s="991" t="s">
        <v>3507</v>
      </c>
      <c r="F684" s="1001">
        <v>23814</v>
      </c>
      <c r="G684" s="996">
        <v>1</v>
      </c>
      <c r="H684" s="994" t="s">
        <v>4050</v>
      </c>
      <c r="I684" s="400"/>
      <c r="J684" s="400"/>
      <c r="K684" s="400"/>
      <c r="L684" s="400"/>
      <c r="M684" s="400"/>
      <c r="N684" s="400"/>
    </row>
    <row r="685" spans="2:14" s="393" customFormat="1" ht="25.5">
      <c r="B685" s="991" t="s">
        <v>4051</v>
      </c>
      <c r="C685" s="992" t="s">
        <v>3651</v>
      </c>
      <c r="D685" s="1007" t="s">
        <v>4029</v>
      </c>
      <c r="E685" s="991" t="s">
        <v>3507</v>
      </c>
      <c r="F685" s="1001">
        <v>26216</v>
      </c>
      <c r="G685" s="996">
        <v>1</v>
      </c>
      <c r="H685" s="997" t="s">
        <v>4052</v>
      </c>
      <c r="I685" s="400"/>
      <c r="J685" s="400"/>
      <c r="K685" s="400"/>
      <c r="L685" s="400"/>
      <c r="M685" s="400"/>
      <c r="N685" s="400"/>
    </row>
    <row r="686" spans="2:14" s="393" customFormat="1" ht="25.5">
      <c r="B686" s="991" t="s">
        <v>4053</v>
      </c>
      <c r="C686" s="992" t="s">
        <v>3651</v>
      </c>
      <c r="D686" s="1007" t="s">
        <v>4029</v>
      </c>
      <c r="E686" s="991" t="s">
        <v>3507</v>
      </c>
      <c r="F686" s="1001">
        <v>20880</v>
      </c>
      <c r="G686" s="996">
        <v>1</v>
      </c>
      <c r="H686" s="994" t="s">
        <v>4054</v>
      </c>
      <c r="I686" s="400"/>
      <c r="J686" s="400"/>
      <c r="K686" s="400"/>
      <c r="L686" s="400"/>
      <c r="M686" s="400"/>
      <c r="N686" s="400"/>
    </row>
    <row r="687" spans="2:14" s="393" customFormat="1" ht="25.5">
      <c r="B687" s="991" t="s">
        <v>4055</v>
      </c>
      <c r="C687" s="992" t="s">
        <v>3651</v>
      </c>
      <c r="D687" s="1007" t="s">
        <v>4029</v>
      </c>
      <c r="E687" s="991" t="s">
        <v>3507</v>
      </c>
      <c r="F687" s="1001">
        <v>21344</v>
      </c>
      <c r="G687" s="996">
        <v>1</v>
      </c>
      <c r="H687" s="994" t="s">
        <v>4056</v>
      </c>
      <c r="I687" s="400"/>
      <c r="J687" s="400"/>
      <c r="K687" s="400"/>
      <c r="L687" s="400"/>
      <c r="M687" s="400"/>
      <c r="N687" s="400"/>
    </row>
    <row r="688" spans="2:14" s="393" customFormat="1" ht="25.5">
      <c r="B688" s="991" t="s">
        <v>4057</v>
      </c>
      <c r="C688" s="992" t="s">
        <v>3651</v>
      </c>
      <c r="D688" s="1007" t="s">
        <v>4029</v>
      </c>
      <c r="E688" s="991" t="s">
        <v>3507</v>
      </c>
      <c r="F688" s="1001">
        <v>8526</v>
      </c>
      <c r="G688" s="996">
        <v>1</v>
      </c>
      <c r="H688" s="997" t="s">
        <v>4058</v>
      </c>
      <c r="I688" s="400"/>
      <c r="J688" s="400"/>
      <c r="K688" s="400"/>
      <c r="L688" s="400"/>
      <c r="M688" s="400"/>
      <c r="N688" s="400"/>
    </row>
    <row r="689" spans="2:14" s="393" customFormat="1" ht="25.5">
      <c r="B689" s="991" t="s">
        <v>4059</v>
      </c>
      <c r="C689" s="992" t="s">
        <v>3651</v>
      </c>
      <c r="D689" s="1007" t="s">
        <v>4029</v>
      </c>
      <c r="E689" s="991" t="s">
        <v>3507</v>
      </c>
      <c r="F689" s="1001">
        <v>12841</v>
      </c>
      <c r="G689" s="996">
        <v>1</v>
      </c>
      <c r="H689" s="994" t="s">
        <v>4060</v>
      </c>
      <c r="I689" s="400"/>
      <c r="J689" s="400"/>
      <c r="K689" s="400"/>
      <c r="L689" s="400"/>
      <c r="M689" s="400"/>
      <c r="N689" s="400"/>
    </row>
    <row r="690" spans="2:14" s="393" customFormat="1" ht="25.5">
      <c r="B690" s="991" t="s">
        <v>4061</v>
      </c>
      <c r="C690" s="992" t="s">
        <v>3651</v>
      </c>
      <c r="D690" s="1007" t="s">
        <v>4029</v>
      </c>
      <c r="E690" s="991" t="s">
        <v>3507</v>
      </c>
      <c r="F690" s="1001">
        <v>12841</v>
      </c>
      <c r="G690" s="996">
        <v>1</v>
      </c>
      <c r="H690" s="994" t="s">
        <v>4062</v>
      </c>
      <c r="I690" s="400"/>
      <c r="J690" s="400"/>
      <c r="K690" s="400"/>
      <c r="L690" s="400"/>
      <c r="M690" s="400"/>
      <c r="N690" s="400"/>
    </row>
    <row r="691" spans="2:14" s="393" customFormat="1" ht="25.5">
      <c r="B691" s="991" t="s">
        <v>4063</v>
      </c>
      <c r="C691" s="992" t="s">
        <v>3651</v>
      </c>
      <c r="D691" s="1007" t="s">
        <v>4029</v>
      </c>
      <c r="E691" s="991" t="s">
        <v>3507</v>
      </c>
      <c r="F691" s="1001">
        <v>12841.2</v>
      </c>
      <c r="G691" s="996">
        <v>1</v>
      </c>
      <c r="H691" s="994" t="s">
        <v>4064</v>
      </c>
      <c r="I691" s="400"/>
      <c r="J691" s="400"/>
      <c r="K691" s="400"/>
      <c r="L691" s="400"/>
      <c r="M691" s="400"/>
      <c r="N691" s="400"/>
    </row>
    <row r="692" spans="2:14" s="393" customFormat="1" ht="25.5">
      <c r="B692" s="991" t="s">
        <v>4065</v>
      </c>
      <c r="C692" s="992" t="s">
        <v>3651</v>
      </c>
      <c r="D692" s="1007" t="s">
        <v>4029</v>
      </c>
      <c r="E692" s="991" t="s">
        <v>3507</v>
      </c>
      <c r="F692" s="1001">
        <v>23896</v>
      </c>
      <c r="G692" s="996">
        <v>1</v>
      </c>
      <c r="H692" s="994" t="s">
        <v>4066</v>
      </c>
      <c r="I692" s="400"/>
      <c r="J692" s="400"/>
      <c r="K692" s="400"/>
      <c r="L692" s="400"/>
      <c r="M692" s="400"/>
      <c r="N692" s="400"/>
    </row>
    <row r="693" spans="2:14" s="393" customFormat="1" ht="25.5">
      <c r="B693" s="991" t="s">
        <v>4067</v>
      </c>
      <c r="C693" s="992" t="s">
        <v>3651</v>
      </c>
      <c r="D693" s="1007" t="s">
        <v>4029</v>
      </c>
      <c r="E693" s="991" t="s">
        <v>3507</v>
      </c>
      <c r="F693" s="1001">
        <v>20636</v>
      </c>
      <c r="G693" s="996">
        <v>1</v>
      </c>
      <c r="H693" s="994" t="s">
        <v>4068</v>
      </c>
      <c r="I693" s="400"/>
      <c r="J693" s="400"/>
      <c r="K693" s="400"/>
      <c r="L693" s="400"/>
      <c r="M693" s="400"/>
      <c r="N693" s="400"/>
    </row>
    <row r="694" spans="2:14" s="393" customFormat="1" ht="25.5">
      <c r="B694" s="991" t="s">
        <v>4069</v>
      </c>
      <c r="C694" s="992" t="s">
        <v>3651</v>
      </c>
      <c r="D694" s="1007" t="s">
        <v>4029</v>
      </c>
      <c r="E694" s="991" t="s">
        <v>3507</v>
      </c>
      <c r="F694" s="1001">
        <v>45704</v>
      </c>
      <c r="G694" s="996">
        <v>1</v>
      </c>
      <c r="H694" s="994" t="s">
        <v>4070</v>
      </c>
      <c r="I694" s="400"/>
      <c r="J694" s="400"/>
      <c r="K694" s="400"/>
      <c r="L694" s="400"/>
      <c r="M694" s="400"/>
      <c r="N694" s="400"/>
    </row>
    <row r="695" spans="2:14" s="393" customFormat="1" ht="25.5">
      <c r="B695" s="991" t="s">
        <v>4071</v>
      </c>
      <c r="C695" s="992" t="s">
        <v>3651</v>
      </c>
      <c r="D695" s="1007" t="s">
        <v>4029</v>
      </c>
      <c r="E695" s="991" t="s">
        <v>3507</v>
      </c>
      <c r="F695" s="1001">
        <v>26239</v>
      </c>
      <c r="G695" s="996">
        <v>1</v>
      </c>
      <c r="H695" s="994" t="s">
        <v>4072</v>
      </c>
      <c r="I695" s="400"/>
      <c r="J695" s="400"/>
      <c r="K695" s="400"/>
      <c r="L695" s="400"/>
      <c r="M695" s="400"/>
      <c r="N695" s="400"/>
    </row>
    <row r="696" spans="2:14" s="393" customFormat="1" ht="25.5">
      <c r="B696" s="991" t="s">
        <v>4073</v>
      </c>
      <c r="C696" s="992" t="s">
        <v>3651</v>
      </c>
      <c r="D696" s="1007" t="s">
        <v>4029</v>
      </c>
      <c r="E696" s="991" t="s">
        <v>3507</v>
      </c>
      <c r="F696" s="1001">
        <v>20752</v>
      </c>
      <c r="G696" s="996">
        <v>1</v>
      </c>
      <c r="H696" s="994" t="s">
        <v>4074</v>
      </c>
      <c r="I696" s="400"/>
      <c r="J696" s="400"/>
      <c r="K696" s="400"/>
      <c r="L696" s="400"/>
      <c r="M696" s="400"/>
      <c r="N696" s="400"/>
    </row>
    <row r="697" spans="2:14" s="393" customFormat="1" ht="25.5">
      <c r="B697" s="991" t="s">
        <v>4075</v>
      </c>
      <c r="C697" s="992" t="s">
        <v>3651</v>
      </c>
      <c r="D697" s="1007" t="s">
        <v>4029</v>
      </c>
      <c r="E697" s="991" t="s">
        <v>3507</v>
      </c>
      <c r="F697" s="1001">
        <v>8526</v>
      </c>
      <c r="G697" s="996">
        <v>1</v>
      </c>
      <c r="H697" s="997" t="s">
        <v>4076</v>
      </c>
      <c r="I697" s="400"/>
      <c r="J697" s="400"/>
      <c r="K697" s="400"/>
      <c r="L697" s="400"/>
      <c r="M697" s="400"/>
      <c r="N697" s="400"/>
    </row>
    <row r="698" spans="2:14" s="393" customFormat="1" ht="25.5">
      <c r="B698" s="991" t="s">
        <v>4077</v>
      </c>
      <c r="C698" s="992" t="s">
        <v>3651</v>
      </c>
      <c r="D698" s="1007" t="s">
        <v>4029</v>
      </c>
      <c r="E698" s="991" t="s">
        <v>3507</v>
      </c>
      <c r="F698" s="1001">
        <v>8526</v>
      </c>
      <c r="G698" s="996">
        <v>1</v>
      </c>
      <c r="H698" s="994" t="s">
        <v>4078</v>
      </c>
      <c r="I698" s="400"/>
      <c r="J698" s="400"/>
      <c r="K698" s="400"/>
      <c r="L698" s="400"/>
      <c r="M698" s="400"/>
      <c r="N698" s="400"/>
    </row>
    <row r="699" spans="2:14" s="393" customFormat="1" ht="25.5">
      <c r="B699" s="991" t="s">
        <v>4079</v>
      </c>
      <c r="C699" s="992" t="s">
        <v>3651</v>
      </c>
      <c r="D699" s="1007" t="s">
        <v>4029</v>
      </c>
      <c r="E699" s="991" t="s">
        <v>3507</v>
      </c>
      <c r="F699" s="1001">
        <v>12180</v>
      </c>
      <c r="G699" s="996">
        <v>1</v>
      </c>
      <c r="H699" s="994" t="s">
        <v>4080</v>
      </c>
      <c r="I699" s="400"/>
      <c r="J699" s="400"/>
      <c r="K699" s="400"/>
      <c r="L699" s="400"/>
      <c r="M699" s="400"/>
      <c r="N699" s="400"/>
    </row>
    <row r="700" spans="2:14" s="393" customFormat="1" ht="25.5">
      <c r="B700" s="991" t="s">
        <v>4081</v>
      </c>
      <c r="C700" s="992" t="s">
        <v>3651</v>
      </c>
      <c r="D700" s="1007" t="s">
        <v>4029</v>
      </c>
      <c r="E700" s="991" t="s">
        <v>3507</v>
      </c>
      <c r="F700" s="1001">
        <v>12180</v>
      </c>
      <c r="G700" s="996">
        <v>1</v>
      </c>
      <c r="H700" s="994" t="s">
        <v>4082</v>
      </c>
      <c r="I700" s="400"/>
      <c r="J700" s="400"/>
      <c r="K700" s="400"/>
      <c r="L700" s="400"/>
      <c r="M700" s="400"/>
      <c r="N700" s="400"/>
    </row>
    <row r="701" spans="2:14" s="393" customFormat="1" ht="25.5">
      <c r="B701" s="991" t="s">
        <v>4084</v>
      </c>
      <c r="C701" s="992" t="s">
        <v>3651</v>
      </c>
      <c r="D701" s="1007" t="s">
        <v>4029</v>
      </c>
      <c r="E701" s="991" t="s">
        <v>3507</v>
      </c>
      <c r="F701" s="1001">
        <v>16820</v>
      </c>
      <c r="G701" s="996">
        <v>1</v>
      </c>
      <c r="H701" s="994" t="s">
        <v>4085</v>
      </c>
      <c r="I701" s="400"/>
      <c r="J701" s="400"/>
      <c r="K701" s="400"/>
      <c r="L701" s="400"/>
      <c r="M701" s="400"/>
      <c r="N701" s="400"/>
    </row>
    <row r="702" spans="2:14" s="393" customFormat="1" ht="25.5">
      <c r="B702" s="991" t="s">
        <v>4086</v>
      </c>
      <c r="C702" s="992" t="s">
        <v>3651</v>
      </c>
      <c r="D702" s="1007" t="s">
        <v>4029</v>
      </c>
      <c r="E702" s="991" t="s">
        <v>3507</v>
      </c>
      <c r="F702" s="1001">
        <v>18560</v>
      </c>
      <c r="G702" s="996">
        <v>1</v>
      </c>
      <c r="H702" s="994" t="s">
        <v>4087</v>
      </c>
      <c r="I702" s="400"/>
      <c r="J702" s="400"/>
      <c r="K702" s="400"/>
      <c r="L702" s="400"/>
      <c r="M702" s="400"/>
      <c r="N702" s="400"/>
    </row>
    <row r="703" spans="2:14" s="393" customFormat="1" ht="16.5">
      <c r="B703" s="991" t="s">
        <v>4154</v>
      </c>
      <c r="C703" s="992" t="s">
        <v>4155</v>
      </c>
      <c r="D703" s="993" t="s">
        <v>4156</v>
      </c>
      <c r="E703" s="991" t="s">
        <v>4290</v>
      </c>
      <c r="F703" s="995">
        <v>34220</v>
      </c>
      <c r="G703" s="996">
        <v>1</v>
      </c>
      <c r="H703" s="991" t="s">
        <v>3811</v>
      </c>
      <c r="I703" s="400"/>
      <c r="J703" s="400"/>
      <c r="K703" s="400"/>
      <c r="L703" s="400"/>
      <c r="M703" s="400"/>
      <c r="N703" s="400"/>
    </row>
    <row r="704" spans="2:14" s="393" customFormat="1" ht="25.5">
      <c r="B704" s="991" t="s">
        <v>4088</v>
      </c>
      <c r="C704" s="992" t="s">
        <v>3651</v>
      </c>
      <c r="D704" s="1007" t="s">
        <v>4029</v>
      </c>
      <c r="E704" s="991" t="s">
        <v>3507</v>
      </c>
      <c r="F704" s="1001">
        <v>24360</v>
      </c>
      <c r="G704" s="996">
        <v>1</v>
      </c>
      <c r="H704" s="994" t="s">
        <v>3654</v>
      </c>
      <c r="I704" s="400"/>
      <c r="J704" s="400"/>
      <c r="K704" s="400"/>
      <c r="L704" s="400"/>
      <c r="M704" s="400"/>
      <c r="N704" s="400"/>
    </row>
    <row r="705" spans="2:14" s="393" customFormat="1" ht="25.5">
      <c r="B705" s="991" t="s">
        <v>4089</v>
      </c>
      <c r="C705" s="992" t="s">
        <v>3651</v>
      </c>
      <c r="D705" s="1007" t="s">
        <v>4029</v>
      </c>
      <c r="E705" s="991" t="s">
        <v>3507</v>
      </c>
      <c r="F705" s="1002">
        <v>15389</v>
      </c>
      <c r="G705" s="996">
        <v>1</v>
      </c>
      <c r="H705" s="994" t="s">
        <v>4090</v>
      </c>
      <c r="I705" s="400"/>
      <c r="J705" s="400"/>
      <c r="K705" s="400"/>
      <c r="L705" s="400"/>
      <c r="M705" s="400"/>
      <c r="N705" s="400"/>
    </row>
    <row r="706" spans="2:14" s="393" customFormat="1" ht="25.5">
      <c r="B706" s="991" t="s">
        <v>4091</v>
      </c>
      <c r="C706" s="992" t="s">
        <v>3651</v>
      </c>
      <c r="D706" s="1007" t="s">
        <v>4029</v>
      </c>
      <c r="E706" s="991" t="s">
        <v>3507</v>
      </c>
      <c r="F706" s="1002">
        <v>15389</v>
      </c>
      <c r="G706" s="996">
        <v>1</v>
      </c>
      <c r="H706" s="994" t="s">
        <v>4092</v>
      </c>
      <c r="I706" s="400"/>
      <c r="J706" s="400"/>
      <c r="K706" s="400"/>
      <c r="L706" s="400"/>
      <c r="M706" s="400"/>
      <c r="N706" s="400"/>
    </row>
    <row r="707" spans="2:14" s="393" customFormat="1" ht="25.5">
      <c r="B707" s="991" t="s">
        <v>4093</v>
      </c>
      <c r="C707" s="992" t="s">
        <v>3651</v>
      </c>
      <c r="D707" s="1007" t="s">
        <v>4029</v>
      </c>
      <c r="E707" s="991" t="s">
        <v>3507</v>
      </c>
      <c r="F707" s="1002">
        <v>15389</v>
      </c>
      <c r="G707" s="996">
        <v>1</v>
      </c>
      <c r="H707" s="994" t="s">
        <v>4094</v>
      </c>
      <c r="I707" s="400"/>
      <c r="J707" s="400"/>
      <c r="K707" s="400"/>
      <c r="L707" s="400"/>
      <c r="M707" s="400"/>
      <c r="N707" s="400"/>
    </row>
    <row r="708" spans="2:14" s="393" customFormat="1" ht="17.25">
      <c r="B708" s="1008" t="s">
        <v>4157</v>
      </c>
      <c r="C708" s="1009" t="s">
        <v>3651</v>
      </c>
      <c r="D708" s="998" t="s">
        <v>4158</v>
      </c>
      <c r="E708" s="991" t="s">
        <v>3507</v>
      </c>
      <c r="F708" s="1010">
        <v>19890</v>
      </c>
      <c r="G708" s="996">
        <v>1</v>
      </c>
      <c r="H708" s="1011" t="s">
        <v>4159</v>
      </c>
      <c r="I708" s="400"/>
      <c r="J708" s="400"/>
      <c r="K708" s="400"/>
      <c r="L708" s="400"/>
      <c r="M708" s="400"/>
      <c r="N708" s="400"/>
    </row>
    <row r="709" spans="2:14" s="393" customFormat="1" ht="17.25">
      <c r="B709" s="1008" t="s">
        <v>4160</v>
      </c>
      <c r="C709" s="1009" t="s">
        <v>3651</v>
      </c>
      <c r="D709" s="998" t="s">
        <v>4158</v>
      </c>
      <c r="E709" s="991" t="s">
        <v>3507</v>
      </c>
      <c r="F709" s="1010">
        <v>35781</v>
      </c>
      <c r="G709" s="996">
        <v>2</v>
      </c>
      <c r="H709" s="1011" t="s">
        <v>4161</v>
      </c>
      <c r="I709" s="400"/>
      <c r="J709" s="400"/>
      <c r="K709" s="400"/>
      <c r="L709" s="400"/>
      <c r="M709" s="400"/>
      <c r="N709" s="400"/>
    </row>
    <row r="710" spans="2:14" s="393" customFormat="1" ht="17.25">
      <c r="B710" s="1008" t="s">
        <v>4162</v>
      </c>
      <c r="C710" s="1009" t="s">
        <v>3651</v>
      </c>
      <c r="D710" s="998" t="s">
        <v>4158</v>
      </c>
      <c r="E710" s="991" t="s">
        <v>3507</v>
      </c>
      <c r="F710" s="1010">
        <v>19890</v>
      </c>
      <c r="G710" s="996">
        <v>1</v>
      </c>
      <c r="H710" s="1011" t="s">
        <v>4034</v>
      </c>
      <c r="I710" s="400"/>
      <c r="J710" s="400"/>
      <c r="K710" s="400"/>
      <c r="L710" s="400"/>
      <c r="M710" s="400"/>
      <c r="N710" s="400"/>
    </row>
    <row r="711" spans="2:14" s="393" customFormat="1" ht="17.25">
      <c r="B711" s="1008" t="s">
        <v>4163</v>
      </c>
      <c r="C711" s="1009" t="s">
        <v>3651</v>
      </c>
      <c r="D711" s="998" t="s">
        <v>4158</v>
      </c>
      <c r="E711" s="991" t="s">
        <v>3507</v>
      </c>
      <c r="F711" s="1010">
        <v>19890</v>
      </c>
      <c r="G711" s="996">
        <v>1</v>
      </c>
      <c r="H711" s="1011" t="s">
        <v>4164</v>
      </c>
      <c r="I711" s="400"/>
      <c r="J711" s="400"/>
      <c r="K711" s="400"/>
      <c r="L711" s="400"/>
      <c r="M711" s="400"/>
      <c r="N711" s="400"/>
    </row>
    <row r="712" spans="2:14" s="393" customFormat="1" ht="17.25">
      <c r="B712" s="1008" t="s">
        <v>10502</v>
      </c>
      <c r="C712" s="1009" t="s">
        <v>3651</v>
      </c>
      <c r="D712" s="1012" t="s">
        <v>3651</v>
      </c>
      <c r="E712" s="991" t="s">
        <v>3507</v>
      </c>
      <c r="F712" s="1010">
        <v>17890</v>
      </c>
      <c r="G712" s="1013">
        <v>1</v>
      </c>
      <c r="H712" s="1014" t="s">
        <v>3500</v>
      </c>
      <c r="I712" s="400"/>
      <c r="J712" s="400"/>
      <c r="K712" s="400"/>
      <c r="L712" s="400"/>
      <c r="M712" s="400"/>
      <c r="N712" s="400"/>
    </row>
    <row r="713" spans="2:14" s="393" customFormat="1" ht="17.25">
      <c r="B713" s="1008" t="s">
        <v>4165</v>
      </c>
      <c r="C713" s="1009" t="s">
        <v>3651</v>
      </c>
      <c r="D713" s="1012" t="s">
        <v>3651</v>
      </c>
      <c r="E713" s="991" t="s">
        <v>3507</v>
      </c>
      <c r="F713" s="1010">
        <v>17890</v>
      </c>
      <c r="G713" s="1013">
        <v>1</v>
      </c>
      <c r="H713" s="1014" t="s">
        <v>3500</v>
      </c>
      <c r="I713" s="400"/>
      <c r="J713" s="400"/>
      <c r="K713" s="400"/>
      <c r="L713" s="400"/>
      <c r="M713" s="400"/>
      <c r="N713" s="400"/>
    </row>
    <row r="714" spans="2:14" s="393" customFormat="1" ht="17.25">
      <c r="B714" s="1008" t="s">
        <v>4166</v>
      </c>
      <c r="C714" s="1009" t="s">
        <v>3651</v>
      </c>
      <c r="D714" s="1012" t="s">
        <v>4167</v>
      </c>
      <c r="E714" s="991" t="s">
        <v>3507</v>
      </c>
      <c r="F714" s="1010">
        <v>53671</v>
      </c>
      <c r="G714" s="1013">
        <v>3</v>
      </c>
      <c r="H714" s="1014" t="s">
        <v>3500</v>
      </c>
      <c r="I714" s="400"/>
      <c r="J714" s="400"/>
      <c r="K714" s="400"/>
      <c r="L714" s="400"/>
      <c r="M714" s="400"/>
      <c r="N714" s="400"/>
    </row>
    <row r="715" spans="2:14" s="393" customFormat="1" ht="17.25">
      <c r="B715" s="1008" t="s">
        <v>10503</v>
      </c>
      <c r="C715" s="1009" t="s">
        <v>3651</v>
      </c>
      <c r="D715" s="1012" t="s">
        <v>4167</v>
      </c>
      <c r="E715" s="991" t="s">
        <v>3507</v>
      </c>
      <c r="F715" s="1010">
        <v>35781</v>
      </c>
      <c r="G715" s="1013">
        <v>2</v>
      </c>
      <c r="H715" s="1014" t="s">
        <v>3500</v>
      </c>
      <c r="I715" s="400"/>
      <c r="J715" s="400"/>
      <c r="K715" s="400"/>
      <c r="L715" s="400"/>
      <c r="M715" s="400"/>
      <c r="N715" s="400"/>
    </row>
    <row r="716" spans="2:14" s="393" customFormat="1" ht="17.25">
      <c r="B716" s="1008" t="s">
        <v>4168</v>
      </c>
      <c r="C716" s="1009" t="s">
        <v>3651</v>
      </c>
      <c r="D716" s="1012" t="s">
        <v>3651</v>
      </c>
      <c r="E716" s="991" t="s">
        <v>3507</v>
      </c>
      <c r="F716" s="1010">
        <v>205469</v>
      </c>
      <c r="G716" s="1013">
        <v>5</v>
      </c>
      <c r="H716" s="1014" t="s">
        <v>3500</v>
      </c>
      <c r="I716" s="400"/>
      <c r="J716" s="400"/>
      <c r="K716" s="400"/>
      <c r="L716" s="400"/>
      <c r="M716" s="400"/>
      <c r="N716" s="400"/>
    </row>
    <row r="717" spans="2:14" s="393" customFormat="1" ht="17.25">
      <c r="B717" s="1008" t="s">
        <v>4169</v>
      </c>
      <c r="C717" s="1009" t="s">
        <v>3651</v>
      </c>
      <c r="D717" s="1012" t="s">
        <v>3651</v>
      </c>
      <c r="E717" s="991" t="s">
        <v>3507</v>
      </c>
      <c r="F717" s="1010">
        <v>17890</v>
      </c>
      <c r="G717" s="1015">
        <v>1</v>
      </c>
      <c r="H717" s="1016">
        <v>72151207</v>
      </c>
      <c r="I717" s="400"/>
      <c r="J717" s="400"/>
      <c r="K717" s="400"/>
      <c r="L717" s="400"/>
      <c r="M717" s="400"/>
      <c r="N717" s="400"/>
    </row>
    <row r="718" spans="2:14" s="393" customFormat="1" ht="17.25">
      <c r="B718" s="1008" t="s">
        <v>4170</v>
      </c>
      <c r="C718" s="1009" t="s">
        <v>3651</v>
      </c>
      <c r="D718" s="1012" t="s">
        <v>3651</v>
      </c>
      <c r="E718" s="991" t="s">
        <v>3507</v>
      </c>
      <c r="F718" s="1010">
        <v>17890</v>
      </c>
      <c r="G718" s="1015">
        <v>1</v>
      </c>
      <c r="H718" s="1016">
        <v>72151207</v>
      </c>
      <c r="I718" s="400"/>
      <c r="J718" s="400"/>
      <c r="K718" s="400"/>
      <c r="L718" s="400"/>
      <c r="M718" s="400"/>
      <c r="N718" s="400"/>
    </row>
    <row r="719" spans="2:14" s="393" customFormat="1" ht="17.25">
      <c r="B719" s="1008" t="s">
        <v>4171</v>
      </c>
      <c r="C719" s="1009" t="s">
        <v>3651</v>
      </c>
      <c r="D719" s="1012" t="s">
        <v>3651</v>
      </c>
      <c r="E719" s="991" t="s">
        <v>3507</v>
      </c>
      <c r="F719" s="1010">
        <v>17890</v>
      </c>
      <c r="G719" s="1015">
        <v>1</v>
      </c>
      <c r="H719" s="1016">
        <v>72151207</v>
      </c>
      <c r="I719" s="400"/>
      <c r="J719" s="400"/>
      <c r="K719" s="400"/>
      <c r="L719" s="400"/>
      <c r="M719" s="400"/>
      <c r="N719" s="400"/>
    </row>
    <row r="720" spans="2:14" s="393" customFormat="1" ht="17.25">
      <c r="B720" s="1008" t="s">
        <v>4172</v>
      </c>
      <c r="C720" s="1009" t="s">
        <v>3651</v>
      </c>
      <c r="D720" s="1012" t="s">
        <v>3651</v>
      </c>
      <c r="E720" s="991" t="s">
        <v>3507</v>
      </c>
      <c r="F720" s="1010">
        <v>15435</v>
      </c>
      <c r="G720" s="1015">
        <v>1</v>
      </c>
      <c r="H720" s="1016">
        <v>72151207</v>
      </c>
      <c r="I720" s="400"/>
      <c r="J720" s="400"/>
      <c r="K720" s="400"/>
      <c r="L720" s="400"/>
      <c r="M720" s="400"/>
      <c r="N720" s="400"/>
    </row>
    <row r="721" spans="2:14" s="393" customFormat="1" ht="17.25">
      <c r="B721" s="1008" t="s">
        <v>4173</v>
      </c>
      <c r="C721" s="1009" t="s">
        <v>3651</v>
      </c>
      <c r="D721" s="1012" t="s">
        <v>3651</v>
      </c>
      <c r="E721" s="991" t="s">
        <v>3507</v>
      </c>
      <c r="F721" s="1010">
        <v>5846</v>
      </c>
      <c r="G721" s="996">
        <v>1</v>
      </c>
      <c r="H721" s="1016">
        <v>72151207</v>
      </c>
      <c r="I721" s="400"/>
      <c r="J721" s="400"/>
      <c r="K721" s="400"/>
      <c r="L721" s="400"/>
      <c r="M721" s="400"/>
      <c r="N721" s="400"/>
    </row>
    <row r="722" spans="2:14" s="393" customFormat="1" ht="17.25">
      <c r="B722" s="1008" t="s">
        <v>4174</v>
      </c>
      <c r="C722" s="1009" t="s">
        <v>3651</v>
      </c>
      <c r="D722" s="1012" t="s">
        <v>3651</v>
      </c>
      <c r="E722" s="991" t="s">
        <v>3507</v>
      </c>
      <c r="F722" s="1010">
        <v>88058</v>
      </c>
      <c r="G722" s="1013">
        <v>1</v>
      </c>
      <c r="H722" s="1016">
        <v>72151207</v>
      </c>
      <c r="I722" s="400"/>
      <c r="J722" s="400"/>
      <c r="K722" s="400"/>
      <c r="L722" s="400"/>
      <c r="M722" s="400"/>
      <c r="N722" s="400"/>
    </row>
    <row r="723" spans="2:14" s="393" customFormat="1" ht="25.5">
      <c r="B723" s="991" t="s">
        <v>4095</v>
      </c>
      <c r="C723" s="992" t="s">
        <v>3651</v>
      </c>
      <c r="D723" s="1007" t="s">
        <v>4029</v>
      </c>
      <c r="E723" s="991" t="s">
        <v>3507</v>
      </c>
      <c r="F723" s="1001">
        <v>25079</v>
      </c>
      <c r="G723" s="996">
        <v>1</v>
      </c>
      <c r="H723" s="994" t="s">
        <v>4096</v>
      </c>
      <c r="I723" s="400"/>
      <c r="J723" s="400"/>
      <c r="K723" s="400"/>
      <c r="L723" s="400"/>
      <c r="M723" s="400"/>
      <c r="N723" s="400"/>
    </row>
    <row r="724" spans="2:14" s="393" customFormat="1" ht="25.5">
      <c r="B724" s="991" t="s">
        <v>4097</v>
      </c>
      <c r="C724" s="992" t="s">
        <v>4098</v>
      </c>
      <c r="D724" s="993" t="s">
        <v>4099</v>
      </c>
      <c r="E724" s="991" t="s">
        <v>3507</v>
      </c>
      <c r="F724" s="995">
        <v>40110.480000000003</v>
      </c>
      <c r="G724" s="996">
        <v>1</v>
      </c>
      <c r="H724" s="994" t="s">
        <v>4100</v>
      </c>
      <c r="I724" s="400"/>
      <c r="J724" s="400"/>
      <c r="K724" s="400"/>
      <c r="L724" s="400"/>
      <c r="M724" s="400"/>
      <c r="N724" s="400"/>
    </row>
    <row r="725" spans="2:14" s="393" customFormat="1" ht="25.5">
      <c r="B725" s="991" t="s">
        <v>4101</v>
      </c>
      <c r="C725" s="992" t="s">
        <v>4098</v>
      </c>
      <c r="D725" s="993" t="s">
        <v>4099</v>
      </c>
      <c r="E725" s="991" t="s">
        <v>3507</v>
      </c>
      <c r="F725" s="995">
        <v>129143</v>
      </c>
      <c r="G725" s="996">
        <v>1</v>
      </c>
      <c r="H725" s="994" t="s">
        <v>4102</v>
      </c>
      <c r="I725" s="400"/>
      <c r="J725" s="400"/>
      <c r="K725" s="400"/>
      <c r="L725" s="400"/>
      <c r="M725" s="400"/>
      <c r="N725" s="400"/>
    </row>
    <row r="726" spans="2:14" s="393" customFormat="1" ht="25.5">
      <c r="B726" s="991" t="s">
        <v>4103</v>
      </c>
      <c r="C726" s="1017" t="s">
        <v>4104</v>
      </c>
      <c r="D726" s="998" t="s">
        <v>4105</v>
      </c>
      <c r="E726" s="991" t="s">
        <v>3507</v>
      </c>
      <c r="F726" s="995">
        <v>4141.2</v>
      </c>
      <c r="G726" s="996">
        <v>1</v>
      </c>
      <c r="H726" s="997" t="s">
        <v>3500</v>
      </c>
      <c r="I726" s="400"/>
      <c r="J726" s="400"/>
      <c r="K726" s="400"/>
      <c r="L726" s="400"/>
      <c r="M726" s="400"/>
      <c r="N726" s="400"/>
    </row>
    <row r="727" spans="2:14" s="393" customFormat="1" ht="25.5">
      <c r="B727" s="991" t="s">
        <v>4106</v>
      </c>
      <c r="C727" s="1017" t="s">
        <v>4104</v>
      </c>
      <c r="D727" s="998" t="s">
        <v>4105</v>
      </c>
      <c r="E727" s="991" t="s">
        <v>3507</v>
      </c>
      <c r="F727" s="995">
        <v>4141.2</v>
      </c>
      <c r="G727" s="996">
        <v>1</v>
      </c>
      <c r="H727" s="997" t="s">
        <v>3500</v>
      </c>
      <c r="I727" s="400"/>
      <c r="J727" s="400"/>
      <c r="K727" s="400"/>
      <c r="L727" s="400"/>
      <c r="M727" s="400"/>
      <c r="N727" s="400"/>
    </row>
    <row r="728" spans="2:14" s="393" customFormat="1" ht="25.5">
      <c r="B728" s="991" t="s">
        <v>4107</v>
      </c>
      <c r="C728" s="1017" t="s">
        <v>4104</v>
      </c>
      <c r="D728" s="998" t="s">
        <v>4105</v>
      </c>
      <c r="E728" s="991" t="s">
        <v>3507</v>
      </c>
      <c r="F728" s="995">
        <v>4141.2</v>
      </c>
      <c r="G728" s="996">
        <v>1</v>
      </c>
      <c r="H728" s="997" t="s">
        <v>3500</v>
      </c>
      <c r="I728" s="400"/>
      <c r="J728" s="400"/>
      <c r="K728" s="400"/>
      <c r="L728" s="400"/>
      <c r="M728" s="400"/>
      <c r="N728" s="400"/>
    </row>
    <row r="729" spans="2:14" s="393" customFormat="1" ht="25.5">
      <c r="B729" s="991" t="s">
        <v>4108</v>
      </c>
      <c r="C729" s="1017" t="s">
        <v>4104</v>
      </c>
      <c r="D729" s="998" t="s">
        <v>4105</v>
      </c>
      <c r="E729" s="991" t="s">
        <v>3507</v>
      </c>
      <c r="F729" s="995">
        <v>4141.2</v>
      </c>
      <c r="G729" s="996">
        <v>1</v>
      </c>
      <c r="H729" s="997" t="s">
        <v>3500</v>
      </c>
      <c r="I729" s="400"/>
      <c r="J729" s="400"/>
      <c r="K729" s="400"/>
      <c r="L729" s="400"/>
      <c r="M729" s="400"/>
      <c r="N729" s="400"/>
    </row>
    <row r="730" spans="2:14" s="393" customFormat="1" ht="25.5">
      <c r="B730" s="991" t="s">
        <v>4109</v>
      </c>
      <c r="C730" s="1017" t="s">
        <v>4104</v>
      </c>
      <c r="D730" s="998" t="s">
        <v>4105</v>
      </c>
      <c r="E730" s="991" t="s">
        <v>3507</v>
      </c>
      <c r="F730" s="995">
        <v>4141.2</v>
      </c>
      <c r="G730" s="996">
        <v>1</v>
      </c>
      <c r="H730" s="997" t="s">
        <v>3500</v>
      </c>
      <c r="I730" s="400"/>
      <c r="J730" s="400"/>
      <c r="K730" s="400"/>
      <c r="L730" s="400"/>
      <c r="M730" s="400"/>
      <c r="N730" s="400"/>
    </row>
    <row r="731" spans="2:14" s="393" customFormat="1" ht="25.5">
      <c r="B731" s="991" t="s">
        <v>4110</v>
      </c>
      <c r="C731" s="1017" t="s">
        <v>4104</v>
      </c>
      <c r="D731" s="998" t="s">
        <v>4105</v>
      </c>
      <c r="E731" s="991" t="s">
        <v>3507</v>
      </c>
      <c r="F731" s="995">
        <v>4141.2</v>
      </c>
      <c r="G731" s="996">
        <v>1</v>
      </c>
      <c r="H731" s="997" t="s">
        <v>3500</v>
      </c>
      <c r="I731" s="400"/>
      <c r="J731" s="400"/>
      <c r="K731" s="400"/>
      <c r="L731" s="400"/>
      <c r="M731" s="400"/>
      <c r="N731" s="400"/>
    </row>
    <row r="732" spans="2:14" s="393" customFormat="1" ht="25.5">
      <c r="B732" s="991" t="s">
        <v>4111</v>
      </c>
      <c r="C732" s="1017" t="s">
        <v>4104</v>
      </c>
      <c r="D732" s="998" t="s">
        <v>4105</v>
      </c>
      <c r="E732" s="991" t="s">
        <v>3507</v>
      </c>
      <c r="F732" s="995">
        <v>4141.2</v>
      </c>
      <c r="G732" s="996">
        <v>1</v>
      </c>
      <c r="H732" s="997" t="s">
        <v>3500</v>
      </c>
      <c r="I732" s="400"/>
      <c r="J732" s="400"/>
      <c r="K732" s="400"/>
      <c r="L732" s="400"/>
      <c r="M732" s="400"/>
      <c r="N732" s="400"/>
    </row>
    <row r="733" spans="2:14" s="393" customFormat="1" ht="25.5">
      <c r="B733" s="991" t="s">
        <v>4112</v>
      </c>
      <c r="C733" s="1017" t="s">
        <v>4104</v>
      </c>
      <c r="D733" s="998" t="s">
        <v>4105</v>
      </c>
      <c r="E733" s="991" t="s">
        <v>3507</v>
      </c>
      <c r="F733" s="995">
        <v>4141.2</v>
      </c>
      <c r="G733" s="996">
        <v>1</v>
      </c>
      <c r="H733" s="997" t="s">
        <v>3500</v>
      </c>
      <c r="I733" s="400"/>
      <c r="J733" s="400"/>
      <c r="K733" s="400"/>
      <c r="L733" s="400"/>
      <c r="M733" s="400"/>
      <c r="N733" s="400"/>
    </row>
    <row r="734" spans="2:14" s="393" customFormat="1" ht="25.5">
      <c r="B734" s="991" t="s">
        <v>4113</v>
      </c>
      <c r="C734" s="1017" t="s">
        <v>4104</v>
      </c>
      <c r="D734" s="998" t="s">
        <v>4105</v>
      </c>
      <c r="E734" s="991" t="s">
        <v>3507</v>
      </c>
      <c r="F734" s="995">
        <v>4141.2</v>
      </c>
      <c r="G734" s="996">
        <v>1</v>
      </c>
      <c r="H734" s="997" t="s">
        <v>3500</v>
      </c>
      <c r="I734" s="400"/>
      <c r="J734" s="400"/>
      <c r="K734" s="400"/>
      <c r="L734" s="400"/>
      <c r="M734" s="400"/>
      <c r="N734" s="400"/>
    </row>
    <row r="735" spans="2:14" s="393" customFormat="1" ht="25.5">
      <c r="B735" s="991" t="s">
        <v>4114</v>
      </c>
      <c r="C735" s="1017" t="s">
        <v>4104</v>
      </c>
      <c r="D735" s="998" t="s">
        <v>4105</v>
      </c>
      <c r="E735" s="991" t="s">
        <v>3507</v>
      </c>
      <c r="F735" s="995">
        <v>4141.2</v>
      </c>
      <c r="G735" s="996">
        <v>1</v>
      </c>
      <c r="H735" s="997" t="s">
        <v>3500</v>
      </c>
      <c r="I735" s="400"/>
      <c r="J735" s="400"/>
      <c r="K735" s="400"/>
      <c r="L735" s="400"/>
      <c r="M735" s="400"/>
      <c r="N735" s="400"/>
    </row>
    <row r="736" spans="2:14" s="393" customFormat="1" ht="25.5">
      <c r="B736" s="991" t="s">
        <v>4115</v>
      </c>
      <c r="C736" s="1017" t="s">
        <v>4104</v>
      </c>
      <c r="D736" s="998" t="s">
        <v>4105</v>
      </c>
      <c r="E736" s="991" t="s">
        <v>3507</v>
      </c>
      <c r="F736" s="995">
        <v>4141.2</v>
      </c>
      <c r="G736" s="996">
        <v>1</v>
      </c>
      <c r="H736" s="997" t="s">
        <v>3500</v>
      </c>
      <c r="I736" s="400"/>
      <c r="J736" s="400"/>
      <c r="K736" s="400"/>
      <c r="L736" s="400"/>
      <c r="M736" s="400"/>
      <c r="N736" s="400"/>
    </row>
    <row r="737" spans="2:14" s="393" customFormat="1" ht="25.5">
      <c r="B737" s="991" t="s">
        <v>4116</v>
      </c>
      <c r="C737" s="1017" t="s">
        <v>4104</v>
      </c>
      <c r="D737" s="998" t="s">
        <v>4105</v>
      </c>
      <c r="E737" s="991" t="s">
        <v>3507</v>
      </c>
      <c r="F737" s="995">
        <v>4141.2</v>
      </c>
      <c r="G737" s="996">
        <v>1</v>
      </c>
      <c r="H737" s="997" t="s">
        <v>3500</v>
      </c>
      <c r="I737" s="400"/>
      <c r="J737" s="400"/>
      <c r="K737" s="400"/>
      <c r="L737" s="400"/>
      <c r="M737" s="400"/>
      <c r="N737" s="400"/>
    </row>
    <row r="738" spans="2:14" s="393" customFormat="1" ht="25.5">
      <c r="B738" s="991" t="s">
        <v>4117</v>
      </c>
      <c r="C738" s="1017" t="s">
        <v>4104</v>
      </c>
      <c r="D738" s="998" t="s">
        <v>4105</v>
      </c>
      <c r="E738" s="991" t="s">
        <v>3507</v>
      </c>
      <c r="F738" s="995">
        <v>4141.2</v>
      </c>
      <c r="G738" s="996">
        <v>1</v>
      </c>
      <c r="H738" s="997" t="s">
        <v>3500</v>
      </c>
      <c r="I738" s="400"/>
      <c r="J738" s="400"/>
      <c r="K738" s="400"/>
      <c r="L738" s="400"/>
      <c r="M738" s="400"/>
      <c r="N738" s="400"/>
    </row>
    <row r="739" spans="2:14" s="393" customFormat="1" ht="25.5">
      <c r="B739" s="991" t="s">
        <v>4118</v>
      </c>
      <c r="C739" s="1017" t="s">
        <v>4104</v>
      </c>
      <c r="D739" s="998" t="s">
        <v>4105</v>
      </c>
      <c r="E739" s="991" t="s">
        <v>3507</v>
      </c>
      <c r="F739" s="995">
        <v>4141.2</v>
      </c>
      <c r="G739" s="996">
        <v>1</v>
      </c>
      <c r="H739" s="997" t="s">
        <v>3500</v>
      </c>
      <c r="I739" s="400"/>
      <c r="J739" s="400"/>
      <c r="K739" s="400"/>
      <c r="L739" s="400"/>
      <c r="M739" s="400"/>
      <c r="N739" s="400"/>
    </row>
    <row r="740" spans="2:14" s="393" customFormat="1" ht="25.5">
      <c r="B740" s="991" t="s">
        <v>4119</v>
      </c>
      <c r="C740" s="1017" t="s">
        <v>4104</v>
      </c>
      <c r="D740" s="998" t="s">
        <v>4105</v>
      </c>
      <c r="E740" s="991" t="s">
        <v>3507</v>
      </c>
      <c r="F740" s="995">
        <v>4141.2</v>
      </c>
      <c r="G740" s="996">
        <v>1</v>
      </c>
      <c r="H740" s="997" t="s">
        <v>3500</v>
      </c>
      <c r="I740" s="400"/>
      <c r="J740" s="400"/>
      <c r="K740" s="400"/>
      <c r="L740" s="400"/>
      <c r="M740" s="400"/>
      <c r="N740" s="400"/>
    </row>
    <row r="741" spans="2:14" s="393" customFormat="1" ht="25.5">
      <c r="B741" s="991" t="s">
        <v>4120</v>
      </c>
      <c r="C741" s="1017" t="s">
        <v>4104</v>
      </c>
      <c r="D741" s="998" t="s">
        <v>4105</v>
      </c>
      <c r="E741" s="991" t="s">
        <v>3507</v>
      </c>
      <c r="F741" s="995">
        <v>15920</v>
      </c>
      <c r="G741" s="996">
        <v>1</v>
      </c>
      <c r="H741" s="997" t="s">
        <v>3500</v>
      </c>
      <c r="I741" s="400"/>
      <c r="J741" s="400"/>
      <c r="K741" s="400"/>
      <c r="L741" s="400"/>
      <c r="M741" s="400"/>
      <c r="N741" s="400"/>
    </row>
    <row r="742" spans="2:14" s="393" customFormat="1" ht="25.5">
      <c r="B742" s="991" t="s">
        <v>4121</v>
      </c>
      <c r="C742" s="1017" t="s">
        <v>4104</v>
      </c>
      <c r="D742" s="998" t="s">
        <v>4105</v>
      </c>
      <c r="E742" s="991" t="s">
        <v>3507</v>
      </c>
      <c r="F742" s="995">
        <v>15920</v>
      </c>
      <c r="G742" s="996">
        <v>1</v>
      </c>
      <c r="H742" s="997" t="s">
        <v>3500</v>
      </c>
      <c r="I742" s="400"/>
      <c r="J742" s="400"/>
      <c r="K742" s="400"/>
      <c r="L742" s="400"/>
      <c r="M742" s="400"/>
      <c r="N742" s="400"/>
    </row>
    <row r="743" spans="2:14" s="393" customFormat="1" ht="25.5">
      <c r="B743" s="991" t="s">
        <v>4122</v>
      </c>
      <c r="C743" s="1017" t="s">
        <v>4104</v>
      </c>
      <c r="D743" s="998" t="s">
        <v>4105</v>
      </c>
      <c r="E743" s="991" t="s">
        <v>3507</v>
      </c>
      <c r="F743" s="995">
        <v>15920</v>
      </c>
      <c r="G743" s="996">
        <v>1</v>
      </c>
      <c r="H743" s="997" t="s">
        <v>3500</v>
      </c>
      <c r="I743" s="400"/>
      <c r="J743" s="400"/>
      <c r="K743" s="400"/>
      <c r="L743" s="400"/>
      <c r="M743" s="400"/>
      <c r="N743" s="400"/>
    </row>
    <row r="744" spans="2:14" s="393" customFormat="1" ht="25.5">
      <c r="B744" s="991" t="s">
        <v>4123</v>
      </c>
      <c r="C744" s="1017" t="s">
        <v>4104</v>
      </c>
      <c r="D744" s="998" t="s">
        <v>4105</v>
      </c>
      <c r="E744" s="991" t="s">
        <v>3507</v>
      </c>
      <c r="F744" s="995">
        <v>15920</v>
      </c>
      <c r="G744" s="996">
        <v>1</v>
      </c>
      <c r="H744" s="997" t="s">
        <v>3500</v>
      </c>
      <c r="I744" s="400"/>
      <c r="J744" s="400"/>
      <c r="K744" s="400"/>
      <c r="L744" s="400"/>
      <c r="M744" s="400"/>
      <c r="N744" s="400"/>
    </row>
    <row r="745" spans="2:14" s="393" customFormat="1" ht="25.5">
      <c r="B745" s="991" t="s">
        <v>4124</v>
      </c>
      <c r="C745" s="1017" t="s">
        <v>4104</v>
      </c>
      <c r="D745" s="998" t="s">
        <v>4105</v>
      </c>
      <c r="E745" s="991" t="s">
        <v>3507</v>
      </c>
      <c r="F745" s="995">
        <v>15920</v>
      </c>
      <c r="G745" s="996">
        <v>1</v>
      </c>
      <c r="H745" s="997" t="s">
        <v>3500</v>
      </c>
      <c r="I745" s="400"/>
      <c r="J745" s="400"/>
      <c r="K745" s="400"/>
      <c r="L745" s="400"/>
      <c r="M745" s="400"/>
      <c r="N745" s="400"/>
    </row>
    <row r="746" spans="2:14" s="393" customFormat="1" ht="25.5">
      <c r="B746" s="991" t="s">
        <v>4125</v>
      </c>
      <c r="C746" s="1017" t="s">
        <v>4104</v>
      </c>
      <c r="D746" s="998" t="s">
        <v>4105</v>
      </c>
      <c r="E746" s="991" t="s">
        <v>3507</v>
      </c>
      <c r="F746" s="995">
        <v>15920</v>
      </c>
      <c r="G746" s="996">
        <v>1</v>
      </c>
      <c r="H746" s="997" t="s">
        <v>3500</v>
      </c>
      <c r="I746" s="400"/>
      <c r="J746" s="400"/>
      <c r="K746" s="400"/>
      <c r="L746" s="400"/>
      <c r="M746" s="400"/>
      <c r="N746" s="400"/>
    </row>
    <row r="747" spans="2:14" s="393" customFormat="1" ht="25.5">
      <c r="B747" s="991" t="s">
        <v>4126</v>
      </c>
      <c r="C747" s="1017" t="s">
        <v>4104</v>
      </c>
      <c r="D747" s="998" t="s">
        <v>4105</v>
      </c>
      <c r="E747" s="991" t="s">
        <v>3507</v>
      </c>
      <c r="F747" s="995">
        <v>15920</v>
      </c>
      <c r="G747" s="996">
        <v>1</v>
      </c>
      <c r="H747" s="997" t="s">
        <v>3500</v>
      </c>
      <c r="I747" s="400"/>
      <c r="J747" s="400"/>
      <c r="K747" s="400"/>
      <c r="L747" s="400"/>
      <c r="M747" s="400"/>
      <c r="N747" s="400"/>
    </row>
    <row r="748" spans="2:14" s="393" customFormat="1" ht="25.5">
      <c r="B748" s="991" t="s">
        <v>4127</v>
      </c>
      <c r="C748" s="1017" t="s">
        <v>4104</v>
      </c>
      <c r="D748" s="998" t="s">
        <v>4105</v>
      </c>
      <c r="E748" s="991" t="s">
        <v>3507</v>
      </c>
      <c r="F748" s="995">
        <v>15920</v>
      </c>
      <c r="G748" s="996">
        <v>1</v>
      </c>
      <c r="H748" s="997" t="s">
        <v>3500</v>
      </c>
      <c r="I748" s="400"/>
      <c r="J748" s="400"/>
      <c r="K748" s="400"/>
      <c r="L748" s="400"/>
      <c r="M748" s="400"/>
      <c r="N748" s="400"/>
    </row>
    <row r="749" spans="2:14" s="393" customFormat="1" ht="25.5">
      <c r="B749" s="991" t="s">
        <v>4128</v>
      </c>
      <c r="C749" s="1017" t="s">
        <v>4104</v>
      </c>
      <c r="D749" s="998" t="s">
        <v>4105</v>
      </c>
      <c r="E749" s="991" t="s">
        <v>3507</v>
      </c>
      <c r="F749" s="995">
        <v>15920</v>
      </c>
      <c r="G749" s="996">
        <v>1</v>
      </c>
      <c r="H749" s="997" t="s">
        <v>3500</v>
      </c>
      <c r="I749" s="400"/>
      <c r="J749" s="400"/>
      <c r="K749" s="400"/>
      <c r="L749" s="400"/>
      <c r="M749" s="400"/>
      <c r="N749" s="400"/>
    </row>
    <row r="750" spans="2:14" s="393" customFormat="1" ht="25.5">
      <c r="B750" s="991" t="s">
        <v>4129</v>
      </c>
      <c r="C750" s="1017" t="s">
        <v>4104</v>
      </c>
      <c r="D750" s="998" t="s">
        <v>4105</v>
      </c>
      <c r="E750" s="991" t="s">
        <v>3507</v>
      </c>
      <c r="F750" s="995">
        <v>15920</v>
      </c>
      <c r="G750" s="996">
        <v>1</v>
      </c>
      <c r="H750" s="997" t="s">
        <v>3500</v>
      </c>
      <c r="I750" s="400"/>
      <c r="J750" s="400"/>
      <c r="K750" s="400"/>
      <c r="L750" s="400"/>
      <c r="M750" s="400"/>
      <c r="N750" s="400"/>
    </row>
    <row r="751" spans="2:14" s="393" customFormat="1" ht="25.5">
      <c r="B751" s="991" t="s">
        <v>4130</v>
      </c>
      <c r="C751" s="1017" t="s">
        <v>4104</v>
      </c>
      <c r="D751" s="998" t="s">
        <v>4105</v>
      </c>
      <c r="E751" s="991" t="s">
        <v>3507</v>
      </c>
      <c r="F751" s="995">
        <v>15920</v>
      </c>
      <c r="G751" s="996">
        <v>1</v>
      </c>
      <c r="H751" s="997" t="s">
        <v>3500</v>
      </c>
      <c r="I751" s="400"/>
      <c r="J751" s="400"/>
      <c r="K751" s="400"/>
      <c r="L751" s="400"/>
      <c r="M751" s="400"/>
      <c r="N751" s="400"/>
    </row>
    <row r="752" spans="2:14" s="393" customFormat="1" ht="25.5">
      <c r="B752" s="991" t="s">
        <v>4131</v>
      </c>
      <c r="C752" s="1017" t="s">
        <v>4104</v>
      </c>
      <c r="D752" s="998" t="s">
        <v>4105</v>
      </c>
      <c r="E752" s="991" t="s">
        <v>3507</v>
      </c>
      <c r="F752" s="995">
        <v>15920</v>
      </c>
      <c r="G752" s="996">
        <v>1</v>
      </c>
      <c r="H752" s="997" t="s">
        <v>3500</v>
      </c>
      <c r="I752" s="400"/>
      <c r="J752" s="400"/>
      <c r="K752" s="400"/>
      <c r="L752" s="400"/>
      <c r="M752" s="400"/>
      <c r="N752" s="400"/>
    </row>
    <row r="753" spans="2:14" s="393" customFormat="1" ht="25.5">
      <c r="B753" s="991" t="s">
        <v>4132</v>
      </c>
      <c r="C753" s="1017" t="s">
        <v>4104</v>
      </c>
      <c r="D753" s="998" t="s">
        <v>4105</v>
      </c>
      <c r="E753" s="991" t="s">
        <v>3507</v>
      </c>
      <c r="F753" s="995">
        <v>15920</v>
      </c>
      <c r="G753" s="996">
        <v>1</v>
      </c>
      <c r="H753" s="997" t="s">
        <v>3500</v>
      </c>
      <c r="I753" s="400"/>
      <c r="J753" s="400"/>
      <c r="K753" s="400"/>
      <c r="L753" s="400"/>
      <c r="M753" s="400"/>
      <c r="N753" s="400"/>
    </row>
    <row r="754" spans="2:14" s="393" customFormat="1" ht="25.5">
      <c r="B754" s="991" t="s">
        <v>4133</v>
      </c>
      <c r="C754" s="1017" t="s">
        <v>4104</v>
      </c>
      <c r="D754" s="998" t="s">
        <v>4105</v>
      </c>
      <c r="E754" s="991" t="s">
        <v>3507</v>
      </c>
      <c r="F754" s="995">
        <v>15920</v>
      </c>
      <c r="G754" s="996">
        <v>1</v>
      </c>
      <c r="H754" s="997" t="s">
        <v>3500</v>
      </c>
      <c r="I754" s="400"/>
      <c r="J754" s="400"/>
      <c r="K754" s="400"/>
      <c r="L754" s="400"/>
      <c r="M754" s="400"/>
      <c r="N754" s="400"/>
    </row>
    <row r="755" spans="2:14" s="393" customFormat="1" ht="25.5">
      <c r="B755" s="991" t="s">
        <v>4134</v>
      </c>
      <c r="C755" s="1017" t="s">
        <v>4104</v>
      </c>
      <c r="D755" s="998" t="s">
        <v>4135</v>
      </c>
      <c r="E755" s="991" t="s">
        <v>3507</v>
      </c>
      <c r="F755" s="995">
        <v>15920</v>
      </c>
      <c r="G755" s="996">
        <v>1</v>
      </c>
      <c r="H755" s="997" t="s">
        <v>3500</v>
      </c>
      <c r="I755" s="400"/>
      <c r="J755" s="400"/>
      <c r="K755" s="400"/>
      <c r="L755" s="400"/>
      <c r="M755" s="400"/>
      <c r="N755" s="400"/>
    </row>
    <row r="756" spans="2:14" s="393" customFormat="1" ht="16.5">
      <c r="B756" s="991" t="s">
        <v>4136</v>
      </c>
      <c r="C756" s="992" t="s">
        <v>4137</v>
      </c>
      <c r="D756" s="993" t="s">
        <v>4138</v>
      </c>
      <c r="E756" s="991" t="s">
        <v>3507</v>
      </c>
      <c r="F756" s="1001">
        <v>38164</v>
      </c>
      <c r="G756" s="996">
        <v>1</v>
      </c>
      <c r="H756" s="997" t="s">
        <v>3500</v>
      </c>
      <c r="I756" s="400"/>
      <c r="J756" s="400"/>
      <c r="K756" s="400"/>
      <c r="L756" s="400"/>
      <c r="M756" s="400"/>
      <c r="N756" s="400"/>
    </row>
    <row r="757" spans="2:14" s="393" customFormat="1" ht="16.5">
      <c r="B757" s="991" t="s">
        <v>4139</v>
      </c>
      <c r="C757" s="992" t="s">
        <v>4137</v>
      </c>
      <c r="D757" s="993" t="s">
        <v>4138</v>
      </c>
      <c r="E757" s="991" t="s">
        <v>3507</v>
      </c>
      <c r="F757" s="1001">
        <v>38164</v>
      </c>
      <c r="G757" s="996">
        <v>1</v>
      </c>
      <c r="H757" s="997" t="s">
        <v>3500</v>
      </c>
      <c r="I757" s="400"/>
      <c r="J757" s="400"/>
      <c r="K757" s="400"/>
      <c r="L757" s="400"/>
      <c r="M757" s="400"/>
      <c r="N757" s="400"/>
    </row>
    <row r="758" spans="2:14" s="393" customFormat="1" ht="16.5">
      <c r="B758" s="991" t="s">
        <v>4140</v>
      </c>
      <c r="C758" s="992" t="s">
        <v>4137</v>
      </c>
      <c r="D758" s="993" t="s">
        <v>4138</v>
      </c>
      <c r="E758" s="991" t="s">
        <v>3507</v>
      </c>
      <c r="F758" s="1001">
        <v>38164</v>
      </c>
      <c r="G758" s="996">
        <v>1</v>
      </c>
      <c r="H758" s="997" t="s">
        <v>3500</v>
      </c>
      <c r="I758" s="400"/>
      <c r="J758" s="400"/>
      <c r="K758" s="400"/>
      <c r="L758" s="400"/>
      <c r="M758" s="400"/>
      <c r="N758" s="400"/>
    </row>
    <row r="759" spans="2:14" s="393" customFormat="1" ht="16.5">
      <c r="B759" s="991" t="s">
        <v>4141</v>
      </c>
      <c r="C759" s="992" t="s">
        <v>4137</v>
      </c>
      <c r="D759" s="993" t="s">
        <v>4138</v>
      </c>
      <c r="E759" s="991" t="s">
        <v>3507</v>
      </c>
      <c r="F759" s="1001">
        <v>38164</v>
      </c>
      <c r="G759" s="996">
        <v>1</v>
      </c>
      <c r="H759" s="997" t="s">
        <v>3500</v>
      </c>
      <c r="I759" s="400"/>
      <c r="J759" s="400"/>
      <c r="K759" s="400"/>
      <c r="L759" s="400"/>
      <c r="M759" s="400"/>
      <c r="N759" s="400"/>
    </row>
    <row r="760" spans="2:14" s="393" customFormat="1" ht="16.5">
      <c r="B760" s="991" t="s">
        <v>4142</v>
      </c>
      <c r="C760" s="992" t="s">
        <v>4137</v>
      </c>
      <c r="D760" s="993" t="s">
        <v>4138</v>
      </c>
      <c r="E760" s="991" t="s">
        <v>3507</v>
      </c>
      <c r="F760" s="1001">
        <v>38164</v>
      </c>
      <c r="G760" s="996">
        <v>1</v>
      </c>
      <c r="H760" s="997" t="s">
        <v>3500</v>
      </c>
      <c r="I760" s="400"/>
      <c r="J760" s="400"/>
      <c r="K760" s="400"/>
      <c r="L760" s="400"/>
      <c r="M760" s="400"/>
      <c r="N760" s="400"/>
    </row>
    <row r="761" spans="2:14" s="393" customFormat="1" ht="16.5">
      <c r="B761" s="991" t="s">
        <v>4143</v>
      </c>
      <c r="C761" s="992" t="s">
        <v>4137</v>
      </c>
      <c r="D761" s="993" t="s">
        <v>4138</v>
      </c>
      <c r="E761" s="991" t="s">
        <v>3507</v>
      </c>
      <c r="F761" s="1001">
        <v>38164</v>
      </c>
      <c r="G761" s="996">
        <v>1</v>
      </c>
      <c r="H761" s="997" t="s">
        <v>3500</v>
      </c>
      <c r="I761" s="400"/>
      <c r="J761" s="400"/>
      <c r="K761" s="400"/>
      <c r="L761" s="400"/>
      <c r="M761" s="400"/>
      <c r="N761" s="400"/>
    </row>
    <row r="762" spans="2:14" s="393" customFormat="1" ht="25.5">
      <c r="B762" s="991" t="s">
        <v>4144</v>
      </c>
      <c r="C762" s="1017" t="s">
        <v>4145</v>
      </c>
      <c r="D762" s="998" t="s">
        <v>4146</v>
      </c>
      <c r="E762" s="991" t="s">
        <v>3507</v>
      </c>
      <c r="F762" s="1001">
        <v>68078</v>
      </c>
      <c r="G762" s="996">
        <v>1</v>
      </c>
      <c r="H762" s="997" t="s">
        <v>3500</v>
      </c>
      <c r="I762" s="400"/>
      <c r="J762" s="400"/>
      <c r="K762" s="400"/>
      <c r="L762" s="400"/>
      <c r="M762" s="400"/>
      <c r="N762" s="400"/>
    </row>
    <row r="763" spans="2:14" s="393" customFormat="1" ht="16.5">
      <c r="B763" s="991" t="s">
        <v>4147</v>
      </c>
      <c r="C763" s="1017" t="s">
        <v>4145</v>
      </c>
      <c r="D763" s="998" t="s">
        <v>4145</v>
      </c>
      <c r="E763" s="991" t="s">
        <v>3507</v>
      </c>
      <c r="F763" s="1001">
        <v>68078</v>
      </c>
      <c r="G763" s="996">
        <v>1</v>
      </c>
      <c r="H763" s="997" t="s">
        <v>3500</v>
      </c>
      <c r="I763" s="400"/>
      <c r="J763" s="400"/>
      <c r="K763" s="400"/>
      <c r="L763" s="400"/>
      <c r="M763" s="400"/>
      <c r="N763" s="400"/>
    </row>
    <row r="764" spans="2:14" s="393" customFormat="1" ht="49.5">
      <c r="B764" s="991" t="s">
        <v>4148</v>
      </c>
      <c r="C764" s="992" t="s">
        <v>4149</v>
      </c>
      <c r="D764" s="993" t="s">
        <v>4150</v>
      </c>
      <c r="E764" s="991" t="s">
        <v>3507</v>
      </c>
      <c r="F764" s="995">
        <v>17284</v>
      </c>
      <c r="G764" s="996">
        <v>1</v>
      </c>
      <c r="H764" s="994" t="s">
        <v>3500</v>
      </c>
      <c r="I764" s="400"/>
      <c r="J764" s="400"/>
      <c r="K764" s="400"/>
      <c r="L764" s="400"/>
      <c r="M764" s="400"/>
      <c r="N764" s="400"/>
    </row>
    <row r="765" spans="2:14" s="393" customFormat="1" ht="37.5">
      <c r="B765" s="991" t="s">
        <v>4151</v>
      </c>
      <c r="C765" s="992" t="s">
        <v>4152</v>
      </c>
      <c r="D765" s="993" t="s">
        <v>4153</v>
      </c>
      <c r="E765" s="991" t="s">
        <v>3507</v>
      </c>
      <c r="F765" s="995">
        <v>594036</v>
      </c>
      <c r="G765" s="996">
        <v>1</v>
      </c>
      <c r="H765" s="991" t="s">
        <v>3811</v>
      </c>
      <c r="I765" s="400"/>
      <c r="J765" s="400"/>
      <c r="K765" s="400"/>
      <c r="L765" s="400"/>
      <c r="M765" s="400"/>
      <c r="N765" s="400"/>
    </row>
    <row r="766" spans="2:14" s="393" customFormat="1" ht="17.25">
      <c r="B766" s="1008" t="s">
        <v>10504</v>
      </c>
      <c r="C766" s="1009" t="s">
        <v>4177</v>
      </c>
      <c r="D766" s="1012" t="s">
        <v>4178</v>
      </c>
      <c r="E766" s="991" t="s">
        <v>3507</v>
      </c>
      <c r="F766" s="1010">
        <v>117000</v>
      </c>
      <c r="G766" s="996">
        <v>1</v>
      </c>
      <c r="H766" s="1014" t="s">
        <v>3500</v>
      </c>
      <c r="I766" s="400"/>
      <c r="J766" s="400"/>
      <c r="K766" s="400"/>
      <c r="L766" s="400"/>
      <c r="M766" s="400"/>
      <c r="N766" s="400"/>
    </row>
    <row r="767" spans="2:14" s="393" customFormat="1" ht="26.25">
      <c r="B767" s="1008" t="s">
        <v>4179</v>
      </c>
      <c r="C767" s="1009" t="s">
        <v>3959</v>
      </c>
      <c r="D767" s="1018" t="s">
        <v>4180</v>
      </c>
      <c r="E767" s="991" t="s">
        <v>3507</v>
      </c>
      <c r="F767" s="1010">
        <v>36900</v>
      </c>
      <c r="G767" s="1013">
        <v>1</v>
      </c>
      <c r="H767" s="1019" t="s">
        <v>4181</v>
      </c>
      <c r="I767" s="400"/>
      <c r="J767" s="400"/>
      <c r="K767" s="400"/>
      <c r="L767" s="400"/>
      <c r="M767" s="400"/>
      <c r="N767" s="400"/>
    </row>
    <row r="768" spans="2:14" s="393" customFormat="1" ht="30">
      <c r="B768" s="1008" t="s">
        <v>4182</v>
      </c>
      <c r="C768" s="1009" t="s">
        <v>3959</v>
      </c>
      <c r="D768" s="1012" t="s">
        <v>4183</v>
      </c>
      <c r="E768" s="991" t="s">
        <v>3507</v>
      </c>
      <c r="F768" s="1010">
        <v>36900</v>
      </c>
      <c r="G768" s="1013">
        <v>1</v>
      </c>
      <c r="H768" s="1019" t="s">
        <v>4184</v>
      </c>
      <c r="I768" s="400"/>
      <c r="J768" s="400"/>
      <c r="K768" s="400"/>
      <c r="L768" s="400"/>
      <c r="M768" s="400"/>
      <c r="N768" s="400"/>
    </row>
    <row r="769" spans="2:14" s="393" customFormat="1" ht="30">
      <c r="B769" s="1008" t="s">
        <v>4185</v>
      </c>
      <c r="C769" s="1009" t="s">
        <v>3959</v>
      </c>
      <c r="D769" s="1012" t="s">
        <v>4183</v>
      </c>
      <c r="E769" s="991" t="s">
        <v>3507</v>
      </c>
      <c r="F769" s="1010">
        <v>36900</v>
      </c>
      <c r="G769" s="1013">
        <v>1</v>
      </c>
      <c r="H769" s="1019" t="s">
        <v>4186</v>
      </c>
      <c r="I769" s="400"/>
      <c r="J769" s="400"/>
      <c r="K769" s="400"/>
      <c r="L769" s="400"/>
      <c r="M769" s="400"/>
      <c r="N769" s="400"/>
    </row>
    <row r="770" spans="2:14" s="393" customFormat="1" ht="30">
      <c r="B770" s="1008" t="s">
        <v>4187</v>
      </c>
      <c r="C770" s="1009" t="s">
        <v>3959</v>
      </c>
      <c r="D770" s="1012" t="s">
        <v>4183</v>
      </c>
      <c r="E770" s="991" t="s">
        <v>3507</v>
      </c>
      <c r="F770" s="1010">
        <v>36900</v>
      </c>
      <c r="G770" s="1013">
        <v>1</v>
      </c>
      <c r="H770" s="1019" t="s">
        <v>4188</v>
      </c>
      <c r="I770" s="400"/>
      <c r="J770" s="400"/>
      <c r="K770" s="400"/>
      <c r="L770" s="400"/>
      <c r="M770" s="400"/>
      <c r="N770" s="400"/>
    </row>
    <row r="771" spans="2:14" s="393" customFormat="1" ht="30">
      <c r="B771" s="1008" t="s">
        <v>4189</v>
      </c>
      <c r="C771" s="1009" t="s">
        <v>3959</v>
      </c>
      <c r="D771" s="1012" t="s">
        <v>4183</v>
      </c>
      <c r="E771" s="991" t="s">
        <v>3507</v>
      </c>
      <c r="F771" s="1010">
        <v>36900</v>
      </c>
      <c r="G771" s="1013">
        <v>1</v>
      </c>
      <c r="H771" s="1019" t="s">
        <v>4190</v>
      </c>
      <c r="I771" s="400"/>
      <c r="J771" s="400"/>
      <c r="K771" s="400"/>
      <c r="L771" s="400"/>
      <c r="M771" s="400"/>
      <c r="N771" s="400"/>
    </row>
    <row r="772" spans="2:14" s="393" customFormat="1" ht="17.25">
      <c r="B772" s="1008" t="s">
        <v>10505</v>
      </c>
      <c r="C772" s="1009" t="s">
        <v>4191</v>
      </c>
      <c r="D772" s="1007" t="s">
        <v>4192</v>
      </c>
      <c r="E772" s="991" t="s">
        <v>3507</v>
      </c>
      <c r="F772" s="1010">
        <v>7985</v>
      </c>
      <c r="G772" s="1020">
        <v>1</v>
      </c>
      <c r="H772" s="1014" t="s">
        <v>3500</v>
      </c>
      <c r="I772" s="400"/>
      <c r="J772" s="400"/>
      <c r="K772" s="400"/>
      <c r="L772" s="400"/>
      <c r="M772" s="400"/>
      <c r="N772" s="400"/>
    </row>
    <row r="773" spans="2:14" s="393" customFormat="1" ht="17.25">
      <c r="B773" s="1008" t="s">
        <v>4193</v>
      </c>
      <c r="C773" s="1009" t="s">
        <v>4194</v>
      </c>
      <c r="D773" s="1007" t="s">
        <v>4192</v>
      </c>
      <c r="E773" s="991" t="s">
        <v>3507</v>
      </c>
      <c r="F773" s="1010">
        <v>5950</v>
      </c>
      <c r="G773" s="1020">
        <v>1</v>
      </c>
      <c r="H773" s="1014" t="s">
        <v>3500</v>
      </c>
      <c r="I773" s="400"/>
      <c r="J773" s="400"/>
      <c r="K773" s="400"/>
      <c r="L773" s="400"/>
      <c r="M773" s="400"/>
      <c r="N773" s="400"/>
    </row>
    <row r="774" spans="2:14" s="393" customFormat="1" ht="17.25">
      <c r="B774" s="1008" t="s">
        <v>4195</v>
      </c>
      <c r="C774" s="1009" t="s">
        <v>4196</v>
      </c>
      <c r="D774" s="1007" t="s">
        <v>4197</v>
      </c>
      <c r="E774" s="991" t="s">
        <v>3507</v>
      </c>
      <c r="F774" s="1010">
        <v>21922</v>
      </c>
      <c r="G774" s="1020">
        <v>1</v>
      </c>
      <c r="H774" s="1014" t="s">
        <v>3500</v>
      </c>
      <c r="I774" s="400"/>
      <c r="J774" s="400"/>
      <c r="K774" s="400"/>
      <c r="L774" s="400"/>
      <c r="M774" s="400"/>
      <c r="N774" s="400"/>
    </row>
    <row r="775" spans="2:14" s="393" customFormat="1" ht="17.25">
      <c r="B775" s="1008" t="s">
        <v>4198</v>
      </c>
      <c r="C775" s="1009" t="s">
        <v>4199</v>
      </c>
      <c r="D775" s="1007" t="s">
        <v>4200</v>
      </c>
      <c r="E775" s="991" t="s">
        <v>3507</v>
      </c>
      <c r="F775" s="1010">
        <v>73753</v>
      </c>
      <c r="G775" s="1020">
        <v>22</v>
      </c>
      <c r="H775" s="1014" t="s">
        <v>3500</v>
      </c>
      <c r="I775" s="400"/>
      <c r="J775" s="400"/>
      <c r="K775" s="400"/>
      <c r="L775" s="400"/>
      <c r="M775" s="400"/>
      <c r="N775" s="400"/>
    </row>
    <row r="776" spans="2:14" s="393" customFormat="1" ht="17.25">
      <c r="B776" s="1008" t="s">
        <v>4201</v>
      </c>
      <c r="C776" s="1009" t="s">
        <v>3509</v>
      </c>
      <c r="D776" s="1007" t="s">
        <v>4202</v>
      </c>
      <c r="E776" s="991" t="s">
        <v>3507</v>
      </c>
      <c r="F776" s="1010">
        <v>58000</v>
      </c>
      <c r="G776" s="1020">
        <v>5</v>
      </c>
      <c r="H776" s="1014" t="s">
        <v>3500</v>
      </c>
      <c r="I776" s="400"/>
      <c r="J776" s="400"/>
      <c r="K776" s="400"/>
      <c r="L776" s="400"/>
      <c r="M776" s="400"/>
      <c r="N776" s="400"/>
    </row>
    <row r="777" spans="2:14" s="393" customFormat="1" ht="17.25">
      <c r="B777" s="1008" t="s">
        <v>4203</v>
      </c>
      <c r="C777" s="1009" t="s">
        <v>3501</v>
      </c>
      <c r="D777" s="1007" t="s">
        <v>4204</v>
      </c>
      <c r="E777" s="991" t="s">
        <v>3507</v>
      </c>
      <c r="F777" s="1010">
        <v>119000</v>
      </c>
      <c r="G777" s="1020">
        <v>70</v>
      </c>
      <c r="H777" s="1014" t="s">
        <v>3500</v>
      </c>
      <c r="I777" s="400"/>
      <c r="J777" s="400"/>
      <c r="K777" s="400"/>
      <c r="L777" s="400"/>
      <c r="M777" s="400"/>
      <c r="N777" s="400"/>
    </row>
    <row r="778" spans="2:14" s="393" customFormat="1" ht="17.25">
      <c r="B778" s="1008" t="s">
        <v>4205</v>
      </c>
      <c r="C778" s="1009" t="s">
        <v>4206</v>
      </c>
      <c r="D778" s="1007" t="s">
        <v>4207</v>
      </c>
      <c r="E778" s="991" t="s">
        <v>3507</v>
      </c>
      <c r="F778" s="1021">
        <v>12950</v>
      </c>
      <c r="G778" s="1020">
        <v>1</v>
      </c>
      <c r="H778" s="1014" t="s">
        <v>3500</v>
      </c>
      <c r="I778" s="400"/>
      <c r="J778" s="400"/>
      <c r="K778" s="400"/>
      <c r="L778" s="400"/>
      <c r="M778" s="400"/>
      <c r="N778" s="400"/>
    </row>
    <row r="779" spans="2:14" s="393" customFormat="1" ht="17.25">
      <c r="B779" s="1008" t="s">
        <v>4208</v>
      </c>
      <c r="C779" s="1009" t="s">
        <v>4206</v>
      </c>
      <c r="D779" s="1007" t="s">
        <v>4207</v>
      </c>
      <c r="E779" s="991" t="s">
        <v>3507</v>
      </c>
      <c r="F779" s="1021">
        <v>12950</v>
      </c>
      <c r="G779" s="1020">
        <v>1</v>
      </c>
      <c r="H779" s="1014" t="s">
        <v>3500</v>
      </c>
      <c r="I779" s="400"/>
      <c r="J779" s="400"/>
      <c r="K779" s="400"/>
      <c r="L779" s="400"/>
      <c r="M779" s="400"/>
      <c r="N779" s="400"/>
    </row>
    <row r="780" spans="2:14" s="393" customFormat="1" ht="17.25">
      <c r="B780" s="1008" t="s">
        <v>4209</v>
      </c>
      <c r="C780" s="1009" t="s">
        <v>4206</v>
      </c>
      <c r="D780" s="1007" t="s">
        <v>4207</v>
      </c>
      <c r="E780" s="991" t="s">
        <v>3507</v>
      </c>
      <c r="F780" s="1021">
        <v>12950</v>
      </c>
      <c r="G780" s="1020">
        <v>1</v>
      </c>
      <c r="H780" s="1014" t="s">
        <v>3500</v>
      </c>
      <c r="I780" s="400"/>
      <c r="J780" s="400"/>
      <c r="K780" s="400"/>
      <c r="L780" s="400"/>
      <c r="M780" s="400"/>
      <c r="N780" s="400"/>
    </row>
    <row r="781" spans="2:14" s="393" customFormat="1" ht="17.25">
      <c r="B781" s="1008" t="s">
        <v>4210</v>
      </c>
      <c r="C781" s="1009" t="s">
        <v>4206</v>
      </c>
      <c r="D781" s="1007" t="s">
        <v>4207</v>
      </c>
      <c r="E781" s="991" t="s">
        <v>3507</v>
      </c>
      <c r="F781" s="1021">
        <v>12950</v>
      </c>
      <c r="G781" s="1020">
        <v>1</v>
      </c>
      <c r="H781" s="1014" t="s">
        <v>3500</v>
      </c>
      <c r="I781" s="400"/>
      <c r="J781" s="400"/>
      <c r="K781" s="400"/>
      <c r="L781" s="400"/>
      <c r="M781" s="400"/>
      <c r="N781" s="400"/>
    </row>
    <row r="782" spans="2:14" s="393" customFormat="1" ht="17.25">
      <c r="B782" s="1008" t="s">
        <v>4211</v>
      </c>
      <c r="C782" s="1009" t="s">
        <v>4206</v>
      </c>
      <c r="D782" s="1007" t="s">
        <v>4207</v>
      </c>
      <c r="E782" s="991" t="s">
        <v>3507</v>
      </c>
      <c r="F782" s="1021">
        <v>12950</v>
      </c>
      <c r="G782" s="1020">
        <v>1</v>
      </c>
      <c r="H782" s="1014" t="s">
        <v>3500</v>
      </c>
      <c r="I782" s="400"/>
      <c r="J782" s="400"/>
      <c r="K782" s="400"/>
      <c r="L782" s="400"/>
      <c r="M782" s="400"/>
      <c r="N782" s="400"/>
    </row>
    <row r="783" spans="2:14" s="393" customFormat="1" ht="17.25">
      <c r="B783" s="1008" t="s">
        <v>4212</v>
      </c>
      <c r="C783" s="1009" t="s">
        <v>4206</v>
      </c>
      <c r="D783" s="1007" t="s">
        <v>4207</v>
      </c>
      <c r="E783" s="991" t="s">
        <v>3507</v>
      </c>
      <c r="F783" s="1021">
        <v>12950</v>
      </c>
      <c r="G783" s="1020">
        <v>1</v>
      </c>
      <c r="H783" s="1014" t="s">
        <v>3500</v>
      </c>
      <c r="I783" s="400"/>
      <c r="J783" s="400"/>
      <c r="K783" s="400"/>
      <c r="L783" s="400"/>
      <c r="M783" s="400"/>
      <c r="N783" s="400"/>
    </row>
    <row r="784" spans="2:14" s="393" customFormat="1" ht="17.25">
      <c r="B784" s="1008" t="s">
        <v>4213</v>
      </c>
      <c r="C784" s="1009" t="s">
        <v>4206</v>
      </c>
      <c r="D784" s="1007" t="s">
        <v>4207</v>
      </c>
      <c r="E784" s="991" t="s">
        <v>3507</v>
      </c>
      <c r="F784" s="1021">
        <v>12950</v>
      </c>
      <c r="G784" s="1020">
        <v>1</v>
      </c>
      <c r="H784" s="1014" t="s">
        <v>3500</v>
      </c>
      <c r="I784" s="400"/>
      <c r="J784" s="400"/>
      <c r="K784" s="400"/>
      <c r="L784" s="400"/>
      <c r="M784" s="400"/>
      <c r="N784" s="400"/>
    </row>
    <row r="785" spans="2:14" s="393" customFormat="1" ht="17.25">
      <c r="B785" s="1008" t="s">
        <v>4214</v>
      </c>
      <c r="C785" s="1009" t="s">
        <v>4206</v>
      </c>
      <c r="D785" s="1007" t="s">
        <v>4207</v>
      </c>
      <c r="E785" s="991" t="s">
        <v>3507</v>
      </c>
      <c r="F785" s="1021">
        <v>12950</v>
      </c>
      <c r="G785" s="1020">
        <v>1</v>
      </c>
      <c r="H785" s="1014" t="s">
        <v>3500</v>
      </c>
      <c r="I785" s="400"/>
      <c r="J785" s="400"/>
      <c r="K785" s="400"/>
      <c r="L785" s="400"/>
      <c r="M785" s="400"/>
      <c r="N785" s="400"/>
    </row>
    <row r="786" spans="2:14" s="393" customFormat="1" ht="17.25">
      <c r="B786" s="1008" t="s">
        <v>4215</v>
      </c>
      <c r="C786" s="1009" t="s">
        <v>4206</v>
      </c>
      <c r="D786" s="1007" t="s">
        <v>4207</v>
      </c>
      <c r="E786" s="991" t="s">
        <v>3507</v>
      </c>
      <c r="F786" s="1021">
        <v>12950</v>
      </c>
      <c r="G786" s="1020">
        <v>1</v>
      </c>
      <c r="H786" s="1014" t="s">
        <v>3500</v>
      </c>
      <c r="I786" s="400"/>
      <c r="J786" s="400"/>
      <c r="K786" s="400"/>
      <c r="L786" s="400"/>
      <c r="M786" s="400"/>
      <c r="N786" s="400"/>
    </row>
    <row r="787" spans="2:14" s="393" customFormat="1" ht="17.25">
      <c r="B787" s="1008" t="s">
        <v>4216</v>
      </c>
      <c r="C787" s="1009" t="s">
        <v>4206</v>
      </c>
      <c r="D787" s="1007" t="s">
        <v>4207</v>
      </c>
      <c r="E787" s="991" t="s">
        <v>3507</v>
      </c>
      <c r="F787" s="1021">
        <v>12950</v>
      </c>
      <c r="G787" s="1020">
        <v>1</v>
      </c>
      <c r="H787" s="1014" t="s">
        <v>3500</v>
      </c>
      <c r="I787" s="400"/>
      <c r="J787" s="400"/>
      <c r="K787" s="400"/>
      <c r="L787" s="400"/>
      <c r="M787" s="400"/>
      <c r="N787" s="400"/>
    </row>
    <row r="788" spans="2:14" s="393" customFormat="1" ht="17.25">
      <c r="B788" s="1008" t="s">
        <v>4217</v>
      </c>
      <c r="C788" s="1009" t="s">
        <v>4206</v>
      </c>
      <c r="D788" s="1007" t="s">
        <v>4207</v>
      </c>
      <c r="E788" s="991" t="s">
        <v>3507</v>
      </c>
      <c r="F788" s="1021">
        <v>12950</v>
      </c>
      <c r="G788" s="1020">
        <v>1</v>
      </c>
      <c r="H788" s="1014" t="s">
        <v>3500</v>
      </c>
      <c r="I788" s="400"/>
      <c r="J788" s="400"/>
      <c r="K788" s="400"/>
      <c r="L788" s="400"/>
      <c r="M788" s="400"/>
      <c r="N788" s="400"/>
    </row>
    <row r="789" spans="2:14" s="393" customFormat="1" ht="17.25">
      <c r="B789" s="1008" t="s">
        <v>4218</v>
      </c>
      <c r="C789" s="1009" t="s">
        <v>4206</v>
      </c>
      <c r="D789" s="1007" t="s">
        <v>4207</v>
      </c>
      <c r="E789" s="991" t="s">
        <v>3507</v>
      </c>
      <c r="F789" s="1021">
        <v>12950</v>
      </c>
      <c r="G789" s="1020">
        <v>1</v>
      </c>
      <c r="H789" s="1014" t="s">
        <v>3500</v>
      </c>
      <c r="I789" s="400"/>
      <c r="J789" s="400"/>
      <c r="K789" s="400"/>
      <c r="L789" s="400"/>
      <c r="M789" s="400"/>
      <c r="N789" s="400"/>
    </row>
    <row r="790" spans="2:14" s="393" customFormat="1" ht="17.25">
      <c r="B790" s="1008" t="s">
        <v>4219</v>
      </c>
      <c r="C790" s="1009" t="s">
        <v>4206</v>
      </c>
      <c r="D790" s="1007" t="s">
        <v>4207</v>
      </c>
      <c r="E790" s="991" t="s">
        <v>3507</v>
      </c>
      <c r="F790" s="1021">
        <v>12950</v>
      </c>
      <c r="G790" s="1020">
        <v>1</v>
      </c>
      <c r="H790" s="1014" t="s">
        <v>3500</v>
      </c>
      <c r="I790" s="400"/>
      <c r="J790" s="400"/>
      <c r="K790" s="400"/>
      <c r="L790" s="400"/>
      <c r="M790" s="400"/>
      <c r="N790" s="400"/>
    </row>
    <row r="791" spans="2:14" s="393" customFormat="1" ht="17.25">
      <c r="B791" s="1008" t="s">
        <v>4220</v>
      </c>
      <c r="C791" s="1009" t="s">
        <v>4206</v>
      </c>
      <c r="D791" s="1007" t="s">
        <v>4207</v>
      </c>
      <c r="E791" s="991" t="s">
        <v>3507</v>
      </c>
      <c r="F791" s="1021">
        <v>12950</v>
      </c>
      <c r="G791" s="1020">
        <v>1</v>
      </c>
      <c r="H791" s="1014" t="s">
        <v>3500</v>
      </c>
      <c r="I791" s="400"/>
      <c r="J791" s="400"/>
      <c r="K791" s="400"/>
      <c r="L791" s="400"/>
      <c r="M791" s="400"/>
      <c r="N791" s="400"/>
    </row>
    <row r="792" spans="2:14" s="393" customFormat="1" ht="17.25">
      <c r="B792" s="1008" t="s">
        <v>4221</v>
      </c>
      <c r="C792" s="1009" t="s">
        <v>4206</v>
      </c>
      <c r="D792" s="1007" t="s">
        <v>4207</v>
      </c>
      <c r="E792" s="991" t="s">
        <v>3507</v>
      </c>
      <c r="F792" s="1021">
        <v>12950</v>
      </c>
      <c r="G792" s="1020">
        <v>1</v>
      </c>
      <c r="H792" s="1014" t="s">
        <v>3500</v>
      </c>
      <c r="I792" s="400"/>
      <c r="J792" s="400"/>
      <c r="K792" s="400"/>
      <c r="L792" s="400"/>
      <c r="M792" s="400"/>
      <c r="N792" s="400"/>
    </row>
    <row r="793" spans="2:14" s="393" customFormat="1" ht="17.25">
      <c r="B793" s="1008" t="s">
        <v>4222</v>
      </c>
      <c r="C793" s="1009" t="s">
        <v>4206</v>
      </c>
      <c r="D793" s="1007" t="s">
        <v>4207</v>
      </c>
      <c r="E793" s="991" t="s">
        <v>3507</v>
      </c>
      <c r="F793" s="1021">
        <v>12950</v>
      </c>
      <c r="G793" s="1020">
        <v>1</v>
      </c>
      <c r="H793" s="1014" t="s">
        <v>3500</v>
      </c>
      <c r="I793" s="400"/>
      <c r="J793" s="400"/>
      <c r="K793" s="400"/>
      <c r="L793" s="400"/>
      <c r="M793" s="400"/>
      <c r="N793" s="400"/>
    </row>
    <row r="794" spans="2:14" s="393" customFormat="1" ht="17.25">
      <c r="B794" s="1008" t="s">
        <v>4223</v>
      </c>
      <c r="C794" s="1009" t="s">
        <v>4206</v>
      </c>
      <c r="D794" s="1007" t="s">
        <v>4207</v>
      </c>
      <c r="E794" s="991" t="s">
        <v>3507</v>
      </c>
      <c r="F794" s="1021">
        <v>12950</v>
      </c>
      <c r="G794" s="1020">
        <v>1</v>
      </c>
      <c r="H794" s="1014" t="s">
        <v>3500</v>
      </c>
      <c r="I794" s="400"/>
      <c r="J794" s="400"/>
      <c r="K794" s="400"/>
      <c r="L794" s="400"/>
      <c r="M794" s="400"/>
      <c r="N794" s="400"/>
    </row>
    <row r="795" spans="2:14" s="393" customFormat="1" ht="17.25">
      <c r="B795" s="1008" t="s">
        <v>4224</v>
      </c>
      <c r="C795" s="1009" t="s">
        <v>4206</v>
      </c>
      <c r="D795" s="1007" t="s">
        <v>4207</v>
      </c>
      <c r="E795" s="991" t="s">
        <v>3507</v>
      </c>
      <c r="F795" s="1021">
        <v>12950</v>
      </c>
      <c r="G795" s="1020">
        <v>1</v>
      </c>
      <c r="H795" s="1014" t="s">
        <v>3500</v>
      </c>
      <c r="I795" s="400"/>
      <c r="J795" s="400"/>
      <c r="K795" s="400"/>
      <c r="L795" s="400"/>
      <c r="M795" s="400"/>
      <c r="N795" s="400"/>
    </row>
    <row r="796" spans="2:14" s="393" customFormat="1" ht="17.25">
      <c r="B796" s="1008" t="s">
        <v>4225</v>
      </c>
      <c r="C796" s="1009" t="s">
        <v>3682</v>
      </c>
      <c r="D796" s="1007" t="s">
        <v>4226</v>
      </c>
      <c r="E796" s="991" t="s">
        <v>3507</v>
      </c>
      <c r="F796" s="1010">
        <v>9228</v>
      </c>
      <c r="G796" s="1020">
        <v>1</v>
      </c>
      <c r="H796" s="1014" t="s">
        <v>3500</v>
      </c>
      <c r="I796" s="400"/>
      <c r="J796" s="400"/>
      <c r="K796" s="400"/>
      <c r="L796" s="400"/>
      <c r="M796" s="400"/>
      <c r="N796" s="400"/>
    </row>
    <row r="797" spans="2:14" s="393" customFormat="1" ht="17.25">
      <c r="B797" s="1008" t="s">
        <v>4227</v>
      </c>
      <c r="C797" s="1009" t="s">
        <v>3682</v>
      </c>
      <c r="D797" s="1007" t="s">
        <v>4226</v>
      </c>
      <c r="E797" s="991" t="s">
        <v>3507</v>
      </c>
      <c r="F797" s="1010">
        <v>9228</v>
      </c>
      <c r="G797" s="1020">
        <v>1</v>
      </c>
      <c r="H797" s="1014" t="s">
        <v>3500</v>
      </c>
      <c r="I797" s="400"/>
      <c r="J797" s="400"/>
      <c r="K797" s="400"/>
      <c r="L797" s="400"/>
      <c r="M797" s="400"/>
      <c r="N797" s="400"/>
    </row>
    <row r="798" spans="2:14" s="393" customFormat="1" ht="17.25">
      <c r="B798" s="1008" t="s">
        <v>4228</v>
      </c>
      <c r="C798" s="1009" t="s">
        <v>3682</v>
      </c>
      <c r="D798" s="1007" t="s">
        <v>4226</v>
      </c>
      <c r="E798" s="991" t="s">
        <v>3507</v>
      </c>
      <c r="F798" s="1010">
        <v>9228</v>
      </c>
      <c r="G798" s="1020">
        <v>1</v>
      </c>
      <c r="H798" s="1014" t="s">
        <v>3500</v>
      </c>
      <c r="I798" s="400"/>
      <c r="J798" s="400"/>
      <c r="K798" s="400"/>
      <c r="L798" s="400"/>
      <c r="M798" s="400"/>
      <c r="N798" s="400"/>
    </row>
    <row r="799" spans="2:14" s="393" customFormat="1" ht="17.25">
      <c r="B799" s="1008" t="s">
        <v>4229</v>
      </c>
      <c r="C799" s="1009" t="s">
        <v>3682</v>
      </c>
      <c r="D799" s="1007" t="s">
        <v>4226</v>
      </c>
      <c r="E799" s="991" t="s">
        <v>3507</v>
      </c>
      <c r="F799" s="1010">
        <v>9228</v>
      </c>
      <c r="G799" s="1020">
        <v>1</v>
      </c>
      <c r="H799" s="1014" t="s">
        <v>3500</v>
      </c>
      <c r="I799" s="400"/>
      <c r="J799" s="400"/>
      <c r="K799" s="400"/>
      <c r="L799" s="400"/>
      <c r="M799" s="400"/>
      <c r="N799" s="400"/>
    </row>
    <row r="800" spans="2:14" s="393" customFormat="1" ht="17.25">
      <c r="B800" s="1008" t="s">
        <v>4230</v>
      </c>
      <c r="C800" s="1009" t="s">
        <v>3682</v>
      </c>
      <c r="D800" s="1007" t="s">
        <v>4226</v>
      </c>
      <c r="E800" s="991" t="s">
        <v>3507</v>
      </c>
      <c r="F800" s="1010">
        <v>9228</v>
      </c>
      <c r="G800" s="1020">
        <v>1</v>
      </c>
      <c r="H800" s="1014" t="s">
        <v>3500</v>
      </c>
      <c r="I800" s="400"/>
      <c r="J800" s="400"/>
      <c r="K800" s="400"/>
      <c r="L800" s="400"/>
      <c r="M800" s="400"/>
      <c r="N800" s="400"/>
    </row>
    <row r="801" spans="2:14" s="393" customFormat="1" ht="17.25">
      <c r="B801" s="1008" t="s">
        <v>4231</v>
      </c>
      <c r="C801" s="1009" t="s">
        <v>3682</v>
      </c>
      <c r="D801" s="1007" t="s">
        <v>4226</v>
      </c>
      <c r="E801" s="991" t="s">
        <v>3507</v>
      </c>
      <c r="F801" s="1010">
        <v>9228</v>
      </c>
      <c r="G801" s="1020">
        <v>1</v>
      </c>
      <c r="H801" s="1014" t="s">
        <v>3500</v>
      </c>
      <c r="I801" s="400"/>
      <c r="J801" s="400"/>
      <c r="K801" s="400"/>
      <c r="L801" s="400"/>
      <c r="M801" s="400"/>
      <c r="N801" s="400"/>
    </row>
    <row r="802" spans="2:14" s="393" customFormat="1" ht="17.25">
      <c r="B802" s="1008" t="s">
        <v>4232</v>
      </c>
      <c r="C802" s="1009" t="s">
        <v>3682</v>
      </c>
      <c r="D802" s="1007" t="s">
        <v>4226</v>
      </c>
      <c r="E802" s="991" t="s">
        <v>3507</v>
      </c>
      <c r="F802" s="1010">
        <v>9228</v>
      </c>
      <c r="G802" s="1020">
        <v>1</v>
      </c>
      <c r="H802" s="1014" t="s">
        <v>3500</v>
      </c>
      <c r="I802" s="400"/>
      <c r="J802" s="400"/>
      <c r="K802" s="400"/>
      <c r="L802" s="400"/>
      <c r="M802" s="400"/>
      <c r="N802" s="400"/>
    </row>
    <row r="803" spans="2:14" s="393" customFormat="1" ht="17.25">
      <c r="B803" s="1008" t="s">
        <v>4233</v>
      </c>
      <c r="C803" s="1022" t="s">
        <v>3682</v>
      </c>
      <c r="D803" s="1023" t="s">
        <v>4226</v>
      </c>
      <c r="E803" s="991" t="s">
        <v>3507</v>
      </c>
      <c r="F803" s="1010">
        <v>9228</v>
      </c>
      <c r="G803" s="1020">
        <v>1</v>
      </c>
      <c r="H803" s="1024" t="s">
        <v>3500</v>
      </c>
      <c r="I803" s="400"/>
      <c r="J803" s="400"/>
      <c r="K803" s="400"/>
      <c r="L803" s="400"/>
      <c r="M803" s="400"/>
      <c r="N803" s="400"/>
    </row>
    <row r="804" spans="2:14" s="393" customFormat="1" ht="17.25">
      <c r="B804" s="1008" t="s">
        <v>4234</v>
      </c>
      <c r="C804" s="1022" t="s">
        <v>3682</v>
      </c>
      <c r="D804" s="1023" t="s">
        <v>4226</v>
      </c>
      <c r="E804" s="991" t="s">
        <v>3507</v>
      </c>
      <c r="F804" s="1010">
        <v>9228</v>
      </c>
      <c r="G804" s="1020">
        <v>1</v>
      </c>
      <c r="H804" s="1024" t="s">
        <v>3500</v>
      </c>
      <c r="I804" s="400"/>
      <c r="J804" s="400"/>
      <c r="K804" s="400"/>
      <c r="L804" s="400"/>
      <c r="M804" s="400"/>
      <c r="N804" s="400"/>
    </row>
    <row r="805" spans="2:14" s="393" customFormat="1" ht="17.25">
      <c r="B805" s="1008" t="s">
        <v>4235</v>
      </c>
      <c r="C805" s="1022" t="s">
        <v>3682</v>
      </c>
      <c r="D805" s="1023" t="s">
        <v>4226</v>
      </c>
      <c r="E805" s="991" t="s">
        <v>3507</v>
      </c>
      <c r="F805" s="1010">
        <v>9228</v>
      </c>
      <c r="G805" s="1020">
        <v>1</v>
      </c>
      <c r="H805" s="1024" t="s">
        <v>3500</v>
      </c>
      <c r="I805" s="400"/>
      <c r="J805" s="400"/>
      <c r="K805" s="400"/>
      <c r="L805" s="400"/>
      <c r="M805" s="400"/>
      <c r="N805" s="400"/>
    </row>
    <row r="806" spans="2:14" s="393" customFormat="1" ht="17.25">
      <c r="B806" s="1008" t="s">
        <v>4236</v>
      </c>
      <c r="C806" s="1022" t="s">
        <v>3682</v>
      </c>
      <c r="D806" s="1023" t="s">
        <v>4226</v>
      </c>
      <c r="E806" s="991" t="s">
        <v>3507</v>
      </c>
      <c r="F806" s="1010">
        <v>9228</v>
      </c>
      <c r="G806" s="1020">
        <v>1</v>
      </c>
      <c r="H806" s="1024" t="s">
        <v>3500</v>
      </c>
      <c r="I806" s="400"/>
      <c r="J806" s="400"/>
      <c r="K806" s="400"/>
      <c r="L806" s="400"/>
      <c r="M806" s="400"/>
      <c r="N806" s="400"/>
    </row>
    <row r="807" spans="2:14" s="393" customFormat="1" ht="17.25">
      <c r="B807" s="1008" t="s">
        <v>4237</v>
      </c>
      <c r="C807" s="1022" t="s">
        <v>3682</v>
      </c>
      <c r="D807" s="1023" t="s">
        <v>4226</v>
      </c>
      <c r="E807" s="991" t="s">
        <v>3507</v>
      </c>
      <c r="F807" s="1010">
        <v>9228</v>
      </c>
      <c r="G807" s="1020">
        <v>1</v>
      </c>
      <c r="H807" s="1024" t="s">
        <v>3500</v>
      </c>
      <c r="I807" s="400"/>
      <c r="J807" s="400"/>
      <c r="K807" s="400"/>
      <c r="L807" s="400"/>
      <c r="M807" s="400"/>
      <c r="N807" s="400"/>
    </row>
    <row r="808" spans="2:14" s="393" customFormat="1" ht="17.25">
      <c r="B808" s="1008" t="s">
        <v>4238</v>
      </c>
      <c r="C808" s="1022" t="s">
        <v>3682</v>
      </c>
      <c r="D808" s="1023" t="s">
        <v>4226</v>
      </c>
      <c r="E808" s="991" t="s">
        <v>3507</v>
      </c>
      <c r="F808" s="1010">
        <v>9228</v>
      </c>
      <c r="G808" s="1020">
        <v>1</v>
      </c>
      <c r="H808" s="1024" t="s">
        <v>3500</v>
      </c>
      <c r="I808" s="400"/>
      <c r="J808" s="400"/>
      <c r="K808" s="400"/>
      <c r="L808" s="400"/>
      <c r="M808" s="400"/>
      <c r="N808" s="400"/>
    </row>
    <row r="809" spans="2:14" s="393" customFormat="1" ht="17.25">
      <c r="B809" s="1008" t="s">
        <v>4239</v>
      </c>
      <c r="C809" s="1022" t="s">
        <v>3682</v>
      </c>
      <c r="D809" s="1023" t="s">
        <v>4226</v>
      </c>
      <c r="E809" s="991" t="s">
        <v>3507</v>
      </c>
      <c r="F809" s="1010">
        <v>9228</v>
      </c>
      <c r="G809" s="1020">
        <v>1</v>
      </c>
      <c r="H809" s="1024" t="s">
        <v>3500</v>
      </c>
      <c r="I809" s="400"/>
      <c r="J809" s="400"/>
      <c r="K809" s="400"/>
      <c r="L809" s="400"/>
      <c r="M809" s="400"/>
      <c r="N809" s="400"/>
    </row>
    <row r="810" spans="2:14" s="393" customFormat="1" ht="17.25">
      <c r="B810" s="1008" t="s">
        <v>4240</v>
      </c>
      <c r="C810" s="1022" t="s">
        <v>3682</v>
      </c>
      <c r="D810" s="1023" t="s">
        <v>4226</v>
      </c>
      <c r="E810" s="991" t="s">
        <v>3507</v>
      </c>
      <c r="F810" s="1010">
        <v>9228</v>
      </c>
      <c r="G810" s="1020">
        <v>1</v>
      </c>
      <c r="H810" s="1024" t="s">
        <v>3500</v>
      </c>
      <c r="I810" s="400"/>
      <c r="J810" s="400"/>
      <c r="K810" s="400"/>
      <c r="L810" s="400"/>
      <c r="M810" s="400"/>
      <c r="N810" s="400"/>
    </row>
    <row r="811" spans="2:14" s="393" customFormat="1" ht="17.25">
      <c r="B811" s="1008" t="s">
        <v>4241</v>
      </c>
      <c r="C811" s="1022" t="s">
        <v>3682</v>
      </c>
      <c r="D811" s="1023" t="s">
        <v>4226</v>
      </c>
      <c r="E811" s="991" t="s">
        <v>3507</v>
      </c>
      <c r="F811" s="1010">
        <v>9228</v>
      </c>
      <c r="G811" s="1020">
        <v>1</v>
      </c>
      <c r="H811" s="1024" t="s">
        <v>3500</v>
      </c>
      <c r="I811" s="400"/>
      <c r="J811" s="400"/>
      <c r="K811" s="400"/>
      <c r="L811" s="400"/>
      <c r="M811" s="400"/>
      <c r="N811" s="400"/>
    </row>
    <row r="812" spans="2:14" s="393" customFormat="1" ht="17.25">
      <c r="B812" s="1008" t="s">
        <v>4242</v>
      </c>
      <c r="C812" s="1022" t="s">
        <v>3682</v>
      </c>
      <c r="D812" s="1023" t="s">
        <v>4226</v>
      </c>
      <c r="E812" s="991" t="s">
        <v>3507</v>
      </c>
      <c r="F812" s="1010">
        <v>9228</v>
      </c>
      <c r="G812" s="1020">
        <v>1</v>
      </c>
      <c r="H812" s="1024" t="s">
        <v>3500</v>
      </c>
      <c r="I812" s="400"/>
      <c r="J812" s="400"/>
      <c r="K812" s="400"/>
      <c r="L812" s="400"/>
      <c r="M812" s="400"/>
      <c r="N812" s="400"/>
    </row>
    <row r="813" spans="2:14" s="393" customFormat="1" ht="17.25">
      <c r="B813" s="1008" t="s">
        <v>4243</v>
      </c>
      <c r="C813" s="1022" t="s">
        <v>3682</v>
      </c>
      <c r="D813" s="1023" t="s">
        <v>4226</v>
      </c>
      <c r="E813" s="991" t="s">
        <v>3507</v>
      </c>
      <c r="F813" s="1010">
        <v>9228</v>
      </c>
      <c r="G813" s="1020">
        <v>1</v>
      </c>
      <c r="H813" s="1024" t="s">
        <v>3500</v>
      </c>
      <c r="I813" s="400"/>
      <c r="J813" s="400"/>
      <c r="K813" s="400"/>
      <c r="L813" s="400"/>
      <c r="M813" s="400"/>
      <c r="N813" s="400"/>
    </row>
    <row r="814" spans="2:14" s="393" customFormat="1" ht="17.25">
      <c r="B814" s="1008" t="s">
        <v>4244</v>
      </c>
      <c r="C814" s="1022" t="s">
        <v>3682</v>
      </c>
      <c r="D814" s="1023" t="s">
        <v>4226</v>
      </c>
      <c r="E814" s="991" t="s">
        <v>3507</v>
      </c>
      <c r="F814" s="1010">
        <v>9228</v>
      </c>
      <c r="G814" s="1020">
        <v>1</v>
      </c>
      <c r="H814" s="1024" t="s">
        <v>3500</v>
      </c>
      <c r="I814" s="400"/>
      <c r="J814" s="400"/>
      <c r="K814" s="400"/>
      <c r="L814" s="400"/>
      <c r="M814" s="400"/>
      <c r="N814" s="400"/>
    </row>
    <row r="815" spans="2:14" s="393" customFormat="1" ht="17.25">
      <c r="B815" s="1008" t="s">
        <v>4245</v>
      </c>
      <c r="C815" s="1022" t="s">
        <v>3682</v>
      </c>
      <c r="D815" s="1023" t="s">
        <v>4226</v>
      </c>
      <c r="E815" s="991" t="s">
        <v>3507</v>
      </c>
      <c r="F815" s="1010">
        <v>9228</v>
      </c>
      <c r="G815" s="1020">
        <v>1</v>
      </c>
      <c r="H815" s="1024" t="s">
        <v>3500</v>
      </c>
      <c r="I815" s="400"/>
      <c r="J815" s="400"/>
      <c r="K815" s="400"/>
      <c r="L815" s="400"/>
      <c r="M815" s="400"/>
      <c r="N815" s="400"/>
    </row>
    <row r="816" spans="2:14" s="393" customFormat="1" ht="17.25">
      <c r="B816" s="1008" t="s">
        <v>4246</v>
      </c>
      <c r="C816" s="1022" t="s">
        <v>3682</v>
      </c>
      <c r="D816" s="1023" t="s">
        <v>4226</v>
      </c>
      <c r="E816" s="991" t="s">
        <v>3507</v>
      </c>
      <c r="F816" s="1010">
        <v>9228</v>
      </c>
      <c r="G816" s="1020">
        <v>1</v>
      </c>
      <c r="H816" s="1024" t="s">
        <v>3500</v>
      </c>
      <c r="I816" s="400"/>
      <c r="J816" s="400"/>
      <c r="K816" s="400"/>
      <c r="L816" s="400"/>
      <c r="M816" s="400"/>
      <c r="N816" s="400"/>
    </row>
    <row r="817" spans="2:14" s="393" customFormat="1" ht="17.25">
      <c r="B817" s="1008" t="s">
        <v>4247</v>
      </c>
      <c r="C817" s="1022" t="s">
        <v>3682</v>
      </c>
      <c r="D817" s="1023" t="s">
        <v>4226</v>
      </c>
      <c r="E817" s="991" t="s">
        <v>3507</v>
      </c>
      <c r="F817" s="1010">
        <v>9228</v>
      </c>
      <c r="G817" s="1020">
        <v>1</v>
      </c>
      <c r="H817" s="1024" t="s">
        <v>3500</v>
      </c>
      <c r="I817" s="400"/>
      <c r="J817" s="400"/>
      <c r="K817" s="400"/>
      <c r="L817" s="400"/>
      <c r="M817" s="400"/>
      <c r="N817" s="400"/>
    </row>
    <row r="818" spans="2:14" s="393" customFormat="1" ht="17.25">
      <c r="B818" s="1008" t="s">
        <v>4248</v>
      </c>
      <c r="C818" s="1022" t="s">
        <v>3682</v>
      </c>
      <c r="D818" s="1023" t="s">
        <v>4226</v>
      </c>
      <c r="E818" s="991" t="s">
        <v>3507</v>
      </c>
      <c r="F818" s="1010">
        <v>9228</v>
      </c>
      <c r="G818" s="1020">
        <v>1</v>
      </c>
      <c r="H818" s="1024" t="s">
        <v>3500</v>
      </c>
      <c r="I818" s="400"/>
      <c r="J818" s="400"/>
      <c r="K818" s="400"/>
      <c r="L818" s="400"/>
      <c r="M818" s="400"/>
      <c r="N818" s="400"/>
    </row>
    <row r="819" spans="2:14" s="393" customFormat="1" ht="17.25">
      <c r="B819" s="1008" t="s">
        <v>4249</v>
      </c>
      <c r="C819" s="1022" t="s">
        <v>3682</v>
      </c>
      <c r="D819" s="1023" t="s">
        <v>4226</v>
      </c>
      <c r="E819" s="991" t="s">
        <v>3507</v>
      </c>
      <c r="F819" s="1010">
        <v>9228</v>
      </c>
      <c r="G819" s="1020">
        <v>1</v>
      </c>
      <c r="H819" s="1024" t="s">
        <v>3500</v>
      </c>
      <c r="I819" s="400"/>
      <c r="J819" s="400"/>
      <c r="K819" s="400"/>
      <c r="L819" s="400"/>
      <c r="M819" s="400"/>
      <c r="N819" s="400"/>
    </row>
    <row r="820" spans="2:14" s="393" customFormat="1" ht="17.25">
      <c r="B820" s="1008" t="s">
        <v>4250</v>
      </c>
      <c r="C820" s="1022" t="s">
        <v>3682</v>
      </c>
      <c r="D820" s="1023" t="s">
        <v>4226</v>
      </c>
      <c r="E820" s="991" t="s">
        <v>3507</v>
      </c>
      <c r="F820" s="1010">
        <v>9228</v>
      </c>
      <c r="G820" s="1020">
        <v>1</v>
      </c>
      <c r="H820" s="1024" t="s">
        <v>3500</v>
      </c>
      <c r="I820" s="400"/>
      <c r="J820" s="400"/>
      <c r="K820" s="400"/>
      <c r="L820" s="400"/>
      <c r="M820" s="400"/>
      <c r="N820" s="400"/>
    </row>
    <row r="821" spans="2:14" s="393" customFormat="1" ht="17.25">
      <c r="B821" s="1008" t="s">
        <v>4251</v>
      </c>
      <c r="C821" s="1022" t="s">
        <v>4011</v>
      </c>
      <c r="D821" s="1023" t="s">
        <v>4252</v>
      </c>
      <c r="E821" s="991" t="s">
        <v>3507</v>
      </c>
      <c r="F821" s="1010">
        <v>171280</v>
      </c>
      <c r="G821" s="1020">
        <v>20</v>
      </c>
      <c r="H821" s="1024" t="s">
        <v>3500</v>
      </c>
      <c r="I821" s="400"/>
      <c r="J821" s="400"/>
      <c r="K821" s="400"/>
      <c r="L821" s="400"/>
      <c r="M821" s="400"/>
      <c r="N821" s="400"/>
    </row>
    <row r="822" spans="2:14" s="393" customFormat="1" ht="17.25">
      <c r="B822" s="1008" t="s">
        <v>4253</v>
      </c>
      <c r="C822" s="1022" t="s">
        <v>10506</v>
      </c>
      <c r="D822" s="1025" t="s">
        <v>10507</v>
      </c>
      <c r="E822" s="991" t="s">
        <v>3507</v>
      </c>
      <c r="F822" s="1010">
        <v>15353</v>
      </c>
      <c r="G822" s="996">
        <v>1</v>
      </c>
      <c r="H822" s="1024" t="s">
        <v>3500</v>
      </c>
      <c r="I822" s="400"/>
      <c r="J822" s="400"/>
      <c r="K822" s="400"/>
      <c r="L822" s="400"/>
      <c r="M822" s="400"/>
      <c r="N822" s="400"/>
    </row>
    <row r="823" spans="2:14" s="393" customFormat="1" ht="30">
      <c r="B823" s="1008" t="s">
        <v>4255</v>
      </c>
      <c r="C823" s="1022" t="s">
        <v>4256</v>
      </c>
      <c r="D823" s="1025" t="s">
        <v>4257</v>
      </c>
      <c r="E823" s="991" t="s">
        <v>3507</v>
      </c>
      <c r="F823" s="1021">
        <v>7951</v>
      </c>
      <c r="G823" s="996">
        <v>1</v>
      </c>
      <c r="H823" s="1024" t="s">
        <v>3500</v>
      </c>
      <c r="I823" s="400"/>
      <c r="J823" s="400"/>
      <c r="K823" s="400"/>
      <c r="L823" s="400"/>
      <c r="M823" s="400"/>
      <c r="N823" s="400"/>
    </row>
    <row r="824" spans="2:14" s="393" customFormat="1" ht="17.25">
      <c r="B824" s="1008" t="s">
        <v>4258</v>
      </c>
      <c r="C824" s="1022" t="s">
        <v>4259</v>
      </c>
      <c r="D824" s="1025" t="s">
        <v>4260</v>
      </c>
      <c r="E824" s="991" t="s">
        <v>3507</v>
      </c>
      <c r="F824" s="1010">
        <v>14407</v>
      </c>
      <c r="G824" s="996">
        <v>1</v>
      </c>
      <c r="H824" s="1024" t="s">
        <v>3500</v>
      </c>
      <c r="I824" s="400"/>
      <c r="J824" s="400"/>
      <c r="K824" s="400"/>
      <c r="L824" s="400"/>
      <c r="M824" s="400"/>
      <c r="N824" s="400"/>
    </row>
    <row r="825" spans="2:14" s="393" customFormat="1" ht="17.25">
      <c r="B825" s="1008" t="s">
        <v>4261</v>
      </c>
      <c r="C825" s="1022" t="s">
        <v>4262</v>
      </c>
      <c r="D825" s="1025" t="s">
        <v>4263</v>
      </c>
      <c r="E825" s="991" t="s">
        <v>3507</v>
      </c>
      <c r="F825" s="1010">
        <v>14500</v>
      </c>
      <c r="G825" s="996">
        <v>1</v>
      </c>
      <c r="H825" s="1024" t="s">
        <v>3500</v>
      </c>
      <c r="I825" s="400"/>
      <c r="J825" s="400"/>
      <c r="K825" s="400"/>
      <c r="L825" s="400"/>
      <c r="M825" s="400"/>
      <c r="N825" s="400"/>
    </row>
    <row r="826" spans="2:14" s="393" customFormat="1" ht="17.25">
      <c r="B826" s="1008" t="s">
        <v>4264</v>
      </c>
      <c r="C826" s="1022" t="s">
        <v>4265</v>
      </c>
      <c r="D826" s="1025" t="s">
        <v>4266</v>
      </c>
      <c r="E826" s="991" t="s">
        <v>3507</v>
      </c>
      <c r="F826" s="1010">
        <v>8700</v>
      </c>
      <c r="G826" s="996">
        <v>1</v>
      </c>
      <c r="H826" s="1024" t="s">
        <v>3500</v>
      </c>
      <c r="I826" s="400"/>
      <c r="J826" s="400"/>
      <c r="K826" s="400"/>
      <c r="L826" s="400"/>
      <c r="M826" s="400"/>
      <c r="N826" s="400"/>
    </row>
    <row r="827" spans="2:14" s="393" customFormat="1" ht="17.25">
      <c r="B827" s="1008" t="s">
        <v>4267</v>
      </c>
      <c r="C827" s="1022" t="s">
        <v>4265</v>
      </c>
      <c r="D827" s="1025" t="s">
        <v>4268</v>
      </c>
      <c r="E827" s="991" t="s">
        <v>3507</v>
      </c>
      <c r="F827" s="1010">
        <v>6496</v>
      </c>
      <c r="G827" s="996">
        <v>1</v>
      </c>
      <c r="H827" s="1024" t="s">
        <v>3500</v>
      </c>
      <c r="I827" s="400"/>
      <c r="J827" s="400"/>
      <c r="K827" s="400"/>
      <c r="L827" s="400"/>
      <c r="M827" s="400"/>
      <c r="N827" s="400"/>
    </row>
    <row r="828" spans="2:14" s="393" customFormat="1" ht="17.25">
      <c r="B828" s="1008" t="s">
        <v>4269</v>
      </c>
      <c r="C828" s="1022" t="s">
        <v>4270</v>
      </c>
      <c r="D828" s="1025" t="s">
        <v>4271</v>
      </c>
      <c r="E828" s="991" t="s">
        <v>3507</v>
      </c>
      <c r="F828" s="1010">
        <v>95204</v>
      </c>
      <c r="G828" s="996">
        <v>1</v>
      </c>
      <c r="H828" s="1024" t="s">
        <v>3500</v>
      </c>
      <c r="I828" s="400"/>
      <c r="J828" s="400"/>
      <c r="K828" s="400"/>
      <c r="L828" s="400"/>
      <c r="M828" s="400"/>
      <c r="N828" s="400"/>
    </row>
    <row r="829" spans="2:14" s="393" customFormat="1" ht="17.25">
      <c r="B829" s="1008" t="s">
        <v>10508</v>
      </c>
      <c r="C829" s="1022" t="s">
        <v>4256</v>
      </c>
      <c r="D829" s="1025" t="s">
        <v>10509</v>
      </c>
      <c r="E829" s="991" t="s">
        <v>3507</v>
      </c>
      <c r="F829" s="1010">
        <v>6476</v>
      </c>
      <c r="G829" s="1013">
        <v>1</v>
      </c>
      <c r="H829" s="1024" t="s">
        <v>3500</v>
      </c>
      <c r="I829" s="400"/>
      <c r="J829" s="400"/>
      <c r="K829" s="400"/>
      <c r="L829" s="400"/>
      <c r="M829" s="400"/>
      <c r="N829" s="400"/>
    </row>
    <row r="830" spans="2:14" s="393" customFormat="1" ht="17.25">
      <c r="B830" s="1008" t="s">
        <v>10510</v>
      </c>
      <c r="C830" s="1022" t="s">
        <v>4256</v>
      </c>
      <c r="D830" s="1025" t="s">
        <v>10509</v>
      </c>
      <c r="E830" s="991" t="s">
        <v>3507</v>
      </c>
      <c r="F830" s="1010">
        <v>6476</v>
      </c>
      <c r="G830" s="1013">
        <v>1</v>
      </c>
      <c r="H830" s="1024" t="s">
        <v>3500</v>
      </c>
      <c r="I830" s="400"/>
      <c r="J830" s="400"/>
      <c r="K830" s="400"/>
      <c r="L830" s="400"/>
      <c r="M830" s="400"/>
      <c r="N830" s="400"/>
    </row>
    <row r="831" spans="2:14" s="393" customFormat="1" ht="17.25">
      <c r="B831" s="1008" t="s">
        <v>10511</v>
      </c>
      <c r="C831" s="1022" t="s">
        <v>4256</v>
      </c>
      <c r="D831" s="1025" t="s">
        <v>10509</v>
      </c>
      <c r="E831" s="991" t="s">
        <v>3507</v>
      </c>
      <c r="F831" s="1010">
        <v>6476</v>
      </c>
      <c r="G831" s="1013">
        <v>1</v>
      </c>
      <c r="H831" s="1024" t="s">
        <v>3500</v>
      </c>
      <c r="I831" s="400"/>
      <c r="J831" s="400"/>
      <c r="K831" s="400"/>
      <c r="L831" s="400"/>
      <c r="M831" s="400"/>
      <c r="N831" s="400"/>
    </row>
    <row r="832" spans="2:14" s="393" customFormat="1" ht="17.25">
      <c r="B832" s="1008" t="s">
        <v>10512</v>
      </c>
      <c r="C832" s="1022" t="s">
        <v>4256</v>
      </c>
      <c r="D832" s="1025" t="s">
        <v>10509</v>
      </c>
      <c r="E832" s="991" t="s">
        <v>3507</v>
      </c>
      <c r="F832" s="1010">
        <v>6476</v>
      </c>
      <c r="G832" s="1013">
        <v>1</v>
      </c>
      <c r="H832" s="1024" t="s">
        <v>3500</v>
      </c>
      <c r="I832" s="400"/>
      <c r="J832" s="400"/>
      <c r="K832" s="400"/>
      <c r="L832" s="400"/>
      <c r="M832" s="400"/>
      <c r="N832" s="400"/>
    </row>
    <row r="833" spans="2:14" s="393" customFormat="1" ht="17.25">
      <c r="B833" s="1008" t="s">
        <v>10513</v>
      </c>
      <c r="C833" s="1022" t="s">
        <v>4256</v>
      </c>
      <c r="D833" s="1025" t="s">
        <v>10509</v>
      </c>
      <c r="E833" s="991" t="s">
        <v>3507</v>
      </c>
      <c r="F833" s="1010">
        <v>6476</v>
      </c>
      <c r="G833" s="1013">
        <v>1</v>
      </c>
      <c r="H833" s="1024" t="s">
        <v>3500</v>
      </c>
      <c r="I833" s="400"/>
      <c r="J833" s="400"/>
      <c r="K833" s="400"/>
      <c r="L833" s="400"/>
      <c r="M833" s="400"/>
      <c r="N833" s="400"/>
    </row>
    <row r="834" spans="2:14" s="393" customFormat="1" ht="17.25">
      <c r="B834" s="1008" t="s">
        <v>10514</v>
      </c>
      <c r="C834" s="1022" t="s">
        <v>4256</v>
      </c>
      <c r="D834" s="1025" t="s">
        <v>10509</v>
      </c>
      <c r="E834" s="991" t="s">
        <v>3507</v>
      </c>
      <c r="F834" s="1010">
        <v>6476</v>
      </c>
      <c r="G834" s="1013">
        <v>1</v>
      </c>
      <c r="H834" s="1024" t="s">
        <v>3500</v>
      </c>
      <c r="I834" s="400"/>
      <c r="J834" s="400"/>
      <c r="K834" s="400"/>
      <c r="L834" s="400"/>
      <c r="M834" s="400"/>
      <c r="N834" s="400"/>
    </row>
    <row r="835" spans="2:14" s="393" customFormat="1" ht="17.25">
      <c r="B835" s="1008" t="s">
        <v>10515</v>
      </c>
      <c r="C835" s="992" t="s">
        <v>3509</v>
      </c>
      <c r="D835" s="1025" t="s">
        <v>10516</v>
      </c>
      <c r="E835" s="991" t="s">
        <v>3507</v>
      </c>
      <c r="F835" s="1010">
        <v>7979.6</v>
      </c>
      <c r="G835" s="1013">
        <v>1</v>
      </c>
      <c r="H835" s="1024" t="s">
        <v>3500</v>
      </c>
      <c r="I835" s="400"/>
      <c r="J835" s="400"/>
      <c r="K835" s="400"/>
      <c r="L835" s="400"/>
      <c r="M835" s="400"/>
      <c r="N835" s="400"/>
    </row>
    <row r="836" spans="2:14" s="393" customFormat="1" ht="17.25">
      <c r="B836" s="1008" t="s">
        <v>10517</v>
      </c>
      <c r="C836" s="992" t="s">
        <v>3509</v>
      </c>
      <c r="D836" s="1025" t="s">
        <v>10516</v>
      </c>
      <c r="E836" s="991" t="s">
        <v>3507</v>
      </c>
      <c r="F836" s="1010">
        <v>7979.6</v>
      </c>
      <c r="G836" s="1013">
        <v>1</v>
      </c>
      <c r="H836" s="1024" t="s">
        <v>3500</v>
      </c>
      <c r="I836" s="400"/>
      <c r="J836" s="400"/>
      <c r="K836" s="400"/>
      <c r="L836" s="400"/>
      <c r="M836" s="400"/>
      <c r="N836" s="400"/>
    </row>
    <row r="837" spans="2:14" s="393" customFormat="1" ht="17.25">
      <c r="B837" s="1008" t="s">
        <v>10518</v>
      </c>
      <c r="C837" s="992" t="s">
        <v>3509</v>
      </c>
      <c r="D837" s="1025" t="s">
        <v>10516</v>
      </c>
      <c r="E837" s="991" t="s">
        <v>3507</v>
      </c>
      <c r="F837" s="1010">
        <v>7979.6</v>
      </c>
      <c r="G837" s="1013">
        <v>1</v>
      </c>
      <c r="H837" s="1024" t="s">
        <v>3500</v>
      </c>
      <c r="I837" s="400"/>
      <c r="J837" s="400"/>
      <c r="K837" s="400"/>
      <c r="L837" s="400"/>
      <c r="M837" s="400"/>
      <c r="N837" s="400"/>
    </row>
    <row r="838" spans="2:14" s="393" customFormat="1" ht="17.25">
      <c r="B838" s="1008" t="s">
        <v>10519</v>
      </c>
      <c r="C838" s="992" t="s">
        <v>3509</v>
      </c>
      <c r="D838" s="1025" t="s">
        <v>10516</v>
      </c>
      <c r="E838" s="991" t="s">
        <v>3507</v>
      </c>
      <c r="F838" s="1010">
        <v>7979.6</v>
      </c>
      <c r="G838" s="1013">
        <v>1</v>
      </c>
      <c r="H838" s="1024" t="s">
        <v>3500</v>
      </c>
      <c r="I838" s="400"/>
      <c r="J838" s="400"/>
      <c r="K838" s="400"/>
      <c r="L838" s="400"/>
      <c r="M838" s="400"/>
      <c r="N838" s="400"/>
    </row>
    <row r="839" spans="2:14" s="393" customFormat="1" ht="17.25">
      <c r="B839" s="1008" t="s">
        <v>10520</v>
      </c>
      <c r="C839" s="992" t="s">
        <v>3509</v>
      </c>
      <c r="D839" s="1025" t="s">
        <v>10516</v>
      </c>
      <c r="E839" s="991" t="s">
        <v>3507</v>
      </c>
      <c r="F839" s="1010">
        <v>7979.6</v>
      </c>
      <c r="G839" s="1013">
        <v>1</v>
      </c>
      <c r="H839" s="1024" t="s">
        <v>3500</v>
      </c>
      <c r="I839" s="400"/>
      <c r="J839" s="400"/>
      <c r="K839" s="400"/>
      <c r="L839" s="400"/>
      <c r="M839" s="400"/>
      <c r="N839" s="400"/>
    </row>
    <row r="840" spans="2:14" s="393" customFormat="1" ht="17.25">
      <c r="B840" s="1008" t="s">
        <v>10521</v>
      </c>
      <c r="C840" s="992" t="s">
        <v>3509</v>
      </c>
      <c r="D840" s="1025" t="s">
        <v>10516</v>
      </c>
      <c r="E840" s="991" t="s">
        <v>3507</v>
      </c>
      <c r="F840" s="1010">
        <v>7979.6</v>
      </c>
      <c r="G840" s="1013">
        <v>1</v>
      </c>
      <c r="H840" s="1024" t="s">
        <v>3500</v>
      </c>
      <c r="I840" s="400"/>
      <c r="J840" s="400"/>
      <c r="K840" s="400"/>
      <c r="L840" s="400"/>
      <c r="M840" s="400"/>
      <c r="N840" s="400"/>
    </row>
    <row r="841" spans="2:14" s="393" customFormat="1" ht="17.25">
      <c r="B841" s="1008" t="s">
        <v>10522</v>
      </c>
      <c r="C841" s="992" t="s">
        <v>3509</v>
      </c>
      <c r="D841" s="1025" t="s">
        <v>10516</v>
      </c>
      <c r="E841" s="991" t="s">
        <v>3507</v>
      </c>
      <c r="F841" s="1010">
        <v>7979.6</v>
      </c>
      <c r="G841" s="1013">
        <v>1</v>
      </c>
      <c r="H841" s="1024" t="s">
        <v>3500</v>
      </c>
      <c r="I841" s="400"/>
      <c r="J841" s="400"/>
      <c r="K841" s="400"/>
      <c r="L841" s="400"/>
      <c r="M841" s="400"/>
      <c r="N841" s="400"/>
    </row>
    <row r="842" spans="2:14" s="393" customFormat="1" ht="17.25">
      <c r="B842" s="1008" t="s">
        <v>10523</v>
      </c>
      <c r="C842" s="992" t="s">
        <v>3509</v>
      </c>
      <c r="D842" s="1025" t="s">
        <v>10516</v>
      </c>
      <c r="E842" s="991" t="s">
        <v>3507</v>
      </c>
      <c r="F842" s="1010">
        <v>7979.6</v>
      </c>
      <c r="G842" s="1013">
        <v>1</v>
      </c>
      <c r="H842" s="1024" t="s">
        <v>3500</v>
      </c>
      <c r="I842" s="400"/>
      <c r="J842" s="400"/>
      <c r="K842" s="400"/>
      <c r="L842" s="400"/>
      <c r="M842" s="400"/>
      <c r="N842" s="400"/>
    </row>
    <row r="843" spans="2:14" s="393" customFormat="1" ht="17.25">
      <c r="B843" s="1008" t="s">
        <v>10524</v>
      </c>
      <c r="C843" s="992" t="s">
        <v>3509</v>
      </c>
      <c r="D843" s="1025" t="s">
        <v>10516</v>
      </c>
      <c r="E843" s="991" t="s">
        <v>3507</v>
      </c>
      <c r="F843" s="1010">
        <v>7979.6</v>
      </c>
      <c r="G843" s="1013">
        <v>1</v>
      </c>
      <c r="H843" s="1024" t="s">
        <v>3500</v>
      </c>
      <c r="I843" s="400"/>
      <c r="J843" s="400"/>
      <c r="K843" s="400"/>
      <c r="L843" s="400"/>
      <c r="M843" s="400"/>
      <c r="N843" s="400"/>
    </row>
    <row r="844" spans="2:14" s="393" customFormat="1" ht="17.25">
      <c r="B844" s="1008" t="s">
        <v>10525</v>
      </c>
      <c r="C844" s="992" t="s">
        <v>3509</v>
      </c>
      <c r="D844" s="1025" t="s">
        <v>10516</v>
      </c>
      <c r="E844" s="991" t="s">
        <v>3507</v>
      </c>
      <c r="F844" s="1010">
        <v>7979.6</v>
      </c>
      <c r="G844" s="1013">
        <v>1</v>
      </c>
      <c r="H844" s="1024" t="s">
        <v>3500</v>
      </c>
      <c r="I844" s="400"/>
      <c r="J844" s="400"/>
      <c r="K844" s="400"/>
      <c r="L844" s="400"/>
      <c r="M844" s="400"/>
      <c r="N844" s="400"/>
    </row>
    <row r="845" spans="2:14" s="393" customFormat="1" ht="17.25">
      <c r="B845" s="1008" t="s">
        <v>10526</v>
      </c>
      <c r="C845" s="1022" t="s">
        <v>3682</v>
      </c>
      <c r="D845" s="1025" t="s">
        <v>10527</v>
      </c>
      <c r="E845" s="991" t="s">
        <v>3507</v>
      </c>
      <c r="F845" s="1010">
        <v>8544.5</v>
      </c>
      <c r="G845" s="1013">
        <v>1</v>
      </c>
      <c r="H845" s="1024" t="s">
        <v>3500</v>
      </c>
      <c r="I845" s="400"/>
      <c r="J845" s="400"/>
      <c r="K845" s="400"/>
      <c r="L845" s="400"/>
      <c r="M845" s="400"/>
      <c r="N845" s="400"/>
    </row>
    <row r="846" spans="2:14" s="393" customFormat="1" ht="17.25">
      <c r="B846" s="1008" t="s">
        <v>10528</v>
      </c>
      <c r="C846" s="1022" t="s">
        <v>3682</v>
      </c>
      <c r="D846" s="1025" t="s">
        <v>10527</v>
      </c>
      <c r="E846" s="991" t="s">
        <v>3507</v>
      </c>
      <c r="F846" s="1010">
        <v>8544.5</v>
      </c>
      <c r="G846" s="1013">
        <v>1</v>
      </c>
      <c r="H846" s="1024" t="s">
        <v>3500</v>
      </c>
      <c r="I846" s="400"/>
      <c r="J846" s="400"/>
      <c r="K846" s="400"/>
      <c r="L846" s="400"/>
      <c r="M846" s="400"/>
      <c r="N846" s="400"/>
    </row>
    <row r="847" spans="2:14" s="393" customFormat="1" ht="17.25">
      <c r="B847" s="1008" t="s">
        <v>10529</v>
      </c>
      <c r="C847" s="1022" t="s">
        <v>3682</v>
      </c>
      <c r="D847" s="1025" t="s">
        <v>10527</v>
      </c>
      <c r="E847" s="991" t="s">
        <v>3507</v>
      </c>
      <c r="F847" s="1010">
        <v>8544.5</v>
      </c>
      <c r="G847" s="1013">
        <v>1</v>
      </c>
      <c r="H847" s="1024" t="s">
        <v>3500</v>
      </c>
      <c r="I847" s="400"/>
      <c r="J847" s="400"/>
      <c r="K847" s="400"/>
      <c r="L847" s="400"/>
      <c r="M847" s="400"/>
      <c r="N847" s="400"/>
    </row>
    <row r="848" spans="2:14" s="393" customFormat="1" ht="17.25">
      <c r="B848" s="1008" t="s">
        <v>10530</v>
      </c>
      <c r="C848" s="1022" t="s">
        <v>3682</v>
      </c>
      <c r="D848" s="1025" t="s">
        <v>10527</v>
      </c>
      <c r="E848" s="991" t="s">
        <v>3507</v>
      </c>
      <c r="F848" s="1010">
        <v>8544.5</v>
      </c>
      <c r="G848" s="1013">
        <v>1</v>
      </c>
      <c r="H848" s="1024" t="s">
        <v>3500</v>
      </c>
      <c r="I848" s="400"/>
      <c r="J848" s="400"/>
      <c r="K848" s="400"/>
      <c r="L848" s="400"/>
      <c r="M848" s="400"/>
      <c r="N848" s="400"/>
    </row>
    <row r="849" spans="2:14" s="393" customFormat="1" ht="17.25">
      <c r="B849" s="1008" t="s">
        <v>10531</v>
      </c>
      <c r="C849" s="1022" t="s">
        <v>3682</v>
      </c>
      <c r="D849" s="1025" t="s">
        <v>10527</v>
      </c>
      <c r="E849" s="991" t="s">
        <v>3507</v>
      </c>
      <c r="F849" s="1010">
        <v>8544.5</v>
      </c>
      <c r="G849" s="1013">
        <v>1</v>
      </c>
      <c r="H849" s="1024" t="s">
        <v>3500</v>
      </c>
      <c r="I849" s="400"/>
      <c r="J849" s="400"/>
      <c r="K849" s="400"/>
      <c r="L849" s="400"/>
      <c r="M849" s="400"/>
      <c r="N849" s="400"/>
    </row>
    <row r="850" spans="2:14" s="393" customFormat="1" ht="17.25">
      <c r="B850" s="1008" t="s">
        <v>10532</v>
      </c>
      <c r="C850" s="1022" t="s">
        <v>3682</v>
      </c>
      <c r="D850" s="1025" t="s">
        <v>10527</v>
      </c>
      <c r="E850" s="991" t="s">
        <v>3507</v>
      </c>
      <c r="F850" s="1010">
        <v>8544.5</v>
      </c>
      <c r="G850" s="1013">
        <v>1</v>
      </c>
      <c r="H850" s="1024" t="s">
        <v>3500</v>
      </c>
      <c r="I850" s="400"/>
      <c r="J850" s="400"/>
      <c r="K850" s="400"/>
      <c r="L850" s="400"/>
      <c r="M850" s="400"/>
      <c r="N850" s="400"/>
    </row>
    <row r="851" spans="2:14" s="393" customFormat="1" ht="17.25">
      <c r="B851" s="1008" t="s">
        <v>10533</v>
      </c>
      <c r="C851" s="1022" t="s">
        <v>3682</v>
      </c>
      <c r="D851" s="1025" t="s">
        <v>10527</v>
      </c>
      <c r="E851" s="991" t="s">
        <v>3507</v>
      </c>
      <c r="F851" s="1010">
        <v>8544.5</v>
      </c>
      <c r="G851" s="1013">
        <v>1</v>
      </c>
      <c r="H851" s="1024" t="s">
        <v>3500</v>
      </c>
      <c r="I851" s="400"/>
      <c r="J851" s="400"/>
      <c r="K851" s="400"/>
      <c r="L851" s="400"/>
      <c r="M851" s="400"/>
      <c r="N851" s="400"/>
    </row>
    <row r="852" spans="2:14" s="393" customFormat="1" ht="17.25">
      <c r="B852" s="1008" t="s">
        <v>10534</v>
      </c>
      <c r="C852" s="1022" t="s">
        <v>3682</v>
      </c>
      <c r="D852" s="1025" t="s">
        <v>10527</v>
      </c>
      <c r="E852" s="991" t="s">
        <v>3507</v>
      </c>
      <c r="F852" s="1010">
        <v>8544.5</v>
      </c>
      <c r="G852" s="1013">
        <v>1</v>
      </c>
      <c r="H852" s="1024" t="s">
        <v>3500</v>
      </c>
      <c r="I852" s="400"/>
      <c r="J852" s="400"/>
      <c r="K852" s="400"/>
      <c r="L852" s="400"/>
      <c r="M852" s="400"/>
      <c r="N852" s="400"/>
    </row>
    <row r="853" spans="2:14" s="393" customFormat="1" ht="17.25">
      <c r="B853" s="1008" t="s">
        <v>10535</v>
      </c>
      <c r="C853" s="1022" t="s">
        <v>3682</v>
      </c>
      <c r="D853" s="1025" t="s">
        <v>10527</v>
      </c>
      <c r="E853" s="991" t="s">
        <v>3507</v>
      </c>
      <c r="F853" s="1010">
        <v>8544.5</v>
      </c>
      <c r="G853" s="1013">
        <v>1</v>
      </c>
      <c r="H853" s="1024" t="s">
        <v>3500</v>
      </c>
      <c r="I853" s="400"/>
      <c r="J853" s="400"/>
      <c r="K853" s="400"/>
      <c r="L853" s="400"/>
      <c r="M853" s="400"/>
      <c r="N853" s="400"/>
    </row>
    <row r="854" spans="2:14" s="393" customFormat="1" ht="17.25">
      <c r="B854" s="1008" t="s">
        <v>10536</v>
      </c>
      <c r="C854" s="1022" t="s">
        <v>3682</v>
      </c>
      <c r="D854" s="1025" t="s">
        <v>10527</v>
      </c>
      <c r="E854" s="991" t="s">
        <v>3507</v>
      </c>
      <c r="F854" s="1010">
        <v>8544.5</v>
      </c>
      <c r="G854" s="1013">
        <v>1</v>
      </c>
      <c r="H854" s="1024" t="s">
        <v>3500</v>
      </c>
      <c r="I854" s="400"/>
      <c r="J854" s="400"/>
      <c r="K854" s="400"/>
      <c r="L854" s="400"/>
      <c r="M854" s="400"/>
      <c r="N854" s="400"/>
    </row>
    <row r="855" spans="2:14" s="393" customFormat="1" ht="17.25">
      <c r="B855" s="1008" t="s">
        <v>10537</v>
      </c>
      <c r="C855" s="1022" t="s">
        <v>3682</v>
      </c>
      <c r="D855" s="1025" t="s">
        <v>10527</v>
      </c>
      <c r="E855" s="991" t="s">
        <v>3507</v>
      </c>
      <c r="F855" s="1010">
        <v>8544.5</v>
      </c>
      <c r="G855" s="1013">
        <v>1</v>
      </c>
      <c r="H855" s="1024" t="s">
        <v>3500</v>
      </c>
      <c r="I855" s="400"/>
      <c r="J855" s="400"/>
      <c r="K855" s="400"/>
      <c r="L855" s="400"/>
      <c r="M855" s="400"/>
      <c r="N855" s="400"/>
    </row>
    <row r="856" spans="2:14" s="393" customFormat="1" ht="17.25">
      <c r="B856" s="1008" t="s">
        <v>4272</v>
      </c>
      <c r="C856" s="1022" t="s">
        <v>4273</v>
      </c>
      <c r="D856" s="1025" t="s">
        <v>4274</v>
      </c>
      <c r="E856" s="991" t="s">
        <v>3507</v>
      </c>
      <c r="F856" s="1010">
        <v>52084</v>
      </c>
      <c r="G856" s="996">
        <v>1</v>
      </c>
      <c r="H856" s="1024" t="s">
        <v>3500</v>
      </c>
      <c r="I856" s="400"/>
      <c r="J856" s="400"/>
      <c r="K856" s="400"/>
      <c r="L856" s="400"/>
      <c r="M856" s="400"/>
      <c r="N856" s="400"/>
    </row>
    <row r="857" spans="2:14" s="393" customFormat="1" ht="17.25">
      <c r="B857" s="1008" t="s">
        <v>4275</v>
      </c>
      <c r="C857" s="1022" t="s">
        <v>3685</v>
      </c>
      <c r="D857" s="1025" t="s">
        <v>10538</v>
      </c>
      <c r="E857" s="991" t="s">
        <v>3507</v>
      </c>
      <c r="F857" s="1010">
        <v>76444</v>
      </c>
      <c r="G857" s="996">
        <v>1</v>
      </c>
      <c r="H857" s="1024" t="s">
        <v>3500</v>
      </c>
      <c r="I857" s="400"/>
      <c r="J857" s="400"/>
      <c r="K857" s="400"/>
      <c r="L857" s="400"/>
      <c r="M857" s="400"/>
      <c r="N857" s="400"/>
    </row>
    <row r="858" spans="2:14" s="393" customFormat="1" ht="17.25">
      <c r="B858" s="1008" t="s">
        <v>4276</v>
      </c>
      <c r="C858" s="1022" t="s">
        <v>3685</v>
      </c>
      <c r="D858" s="1025" t="s">
        <v>4277</v>
      </c>
      <c r="E858" s="991" t="s">
        <v>3507</v>
      </c>
      <c r="F858" s="1010">
        <v>54288</v>
      </c>
      <c r="G858" s="996">
        <v>1</v>
      </c>
      <c r="H858" s="1024" t="s">
        <v>3500</v>
      </c>
      <c r="I858" s="400"/>
      <c r="J858" s="400"/>
      <c r="K858" s="400"/>
      <c r="L858" s="400"/>
      <c r="M858" s="400"/>
      <c r="N858" s="400"/>
    </row>
    <row r="859" spans="2:14" s="393" customFormat="1" ht="17.25">
      <c r="B859" s="1008" t="s">
        <v>4278</v>
      </c>
      <c r="C859" s="1022" t="s">
        <v>4254</v>
      </c>
      <c r="D859" s="1025" t="s">
        <v>153</v>
      </c>
      <c r="E859" s="991" t="s">
        <v>3507</v>
      </c>
      <c r="F859" s="1010">
        <v>93990</v>
      </c>
      <c r="G859" s="996">
        <v>1</v>
      </c>
      <c r="H859" s="1024" t="s">
        <v>3500</v>
      </c>
      <c r="I859" s="400"/>
      <c r="J859" s="400"/>
      <c r="K859" s="400"/>
      <c r="L859" s="400"/>
      <c r="M859" s="400"/>
      <c r="N859" s="400"/>
    </row>
    <row r="860" spans="2:14" s="393" customFormat="1" ht="17.25">
      <c r="B860" s="1008" t="s">
        <v>4279</v>
      </c>
      <c r="C860" s="1022" t="s">
        <v>4254</v>
      </c>
      <c r="D860" s="1025" t="s">
        <v>153</v>
      </c>
      <c r="E860" s="991" t="s">
        <v>3507</v>
      </c>
      <c r="F860" s="1010">
        <v>30000</v>
      </c>
      <c r="G860" s="996">
        <v>1</v>
      </c>
      <c r="H860" s="1024" t="s">
        <v>3500</v>
      </c>
      <c r="I860" s="400"/>
      <c r="J860" s="400"/>
      <c r="K860" s="400"/>
      <c r="L860" s="400"/>
      <c r="M860" s="400"/>
      <c r="N860" s="400"/>
    </row>
    <row r="861" spans="2:14" s="393" customFormat="1" ht="17.25">
      <c r="B861" s="1008" t="s">
        <v>4280</v>
      </c>
      <c r="C861" s="1022" t="s">
        <v>4254</v>
      </c>
      <c r="D861" s="1025" t="s">
        <v>153</v>
      </c>
      <c r="E861" s="991" t="s">
        <v>3507</v>
      </c>
      <c r="F861" s="1010">
        <v>67152</v>
      </c>
      <c r="G861" s="996">
        <v>1</v>
      </c>
      <c r="H861" s="1024" t="s">
        <v>3500</v>
      </c>
      <c r="I861" s="400"/>
      <c r="J861" s="400"/>
      <c r="K861" s="400"/>
      <c r="L861" s="400"/>
      <c r="M861" s="400"/>
      <c r="N861" s="400"/>
    </row>
    <row r="862" spans="2:14" s="393" customFormat="1" ht="17.25">
      <c r="B862" s="1008" t="s">
        <v>4281</v>
      </c>
      <c r="C862" s="1022" t="s">
        <v>4254</v>
      </c>
      <c r="D862" s="1025" t="s">
        <v>153</v>
      </c>
      <c r="E862" s="991" t="s">
        <v>3507</v>
      </c>
      <c r="F862" s="1010">
        <v>92783</v>
      </c>
      <c r="G862" s="996">
        <v>1</v>
      </c>
      <c r="H862" s="1024" t="s">
        <v>3500</v>
      </c>
      <c r="I862" s="400"/>
      <c r="J862" s="400"/>
      <c r="K862" s="400"/>
      <c r="L862" s="400"/>
      <c r="M862" s="400"/>
      <c r="N862" s="400"/>
    </row>
    <row r="863" spans="2:14" s="393" customFormat="1" ht="17.25">
      <c r="B863" s="1008" t="s">
        <v>4282</v>
      </c>
      <c r="C863" s="992" t="s">
        <v>3509</v>
      </c>
      <c r="D863" s="1025" t="s">
        <v>10539</v>
      </c>
      <c r="E863" s="991" t="s">
        <v>3507</v>
      </c>
      <c r="F863" s="1010">
        <v>11600</v>
      </c>
      <c r="G863" s="1013">
        <v>1</v>
      </c>
      <c r="H863" s="1024" t="s">
        <v>3500</v>
      </c>
      <c r="I863" s="400"/>
      <c r="J863" s="400"/>
      <c r="K863" s="400"/>
      <c r="L863" s="400"/>
      <c r="M863" s="400"/>
      <c r="N863" s="400"/>
    </row>
    <row r="864" spans="2:14" s="393" customFormat="1" ht="17.25">
      <c r="B864" s="1008" t="s">
        <v>10540</v>
      </c>
      <c r="C864" s="992" t="s">
        <v>3509</v>
      </c>
      <c r="D864" s="1025" t="s">
        <v>10539</v>
      </c>
      <c r="E864" s="991" t="s">
        <v>3507</v>
      </c>
      <c r="F864" s="1010">
        <v>11600</v>
      </c>
      <c r="G864" s="1013">
        <v>1</v>
      </c>
      <c r="H864" s="1024" t="s">
        <v>3500</v>
      </c>
      <c r="I864" s="400"/>
      <c r="J864" s="400"/>
      <c r="K864" s="400"/>
      <c r="L864" s="400"/>
      <c r="M864" s="400"/>
      <c r="N864" s="400"/>
    </row>
    <row r="865" spans="2:14" s="393" customFormat="1" ht="17.25">
      <c r="B865" s="1008" t="s">
        <v>10541</v>
      </c>
      <c r="C865" s="992" t="s">
        <v>3509</v>
      </c>
      <c r="D865" s="1025" t="s">
        <v>10539</v>
      </c>
      <c r="E865" s="991" t="s">
        <v>3507</v>
      </c>
      <c r="F865" s="1010">
        <v>11600</v>
      </c>
      <c r="G865" s="1013">
        <v>1</v>
      </c>
      <c r="H865" s="1024" t="s">
        <v>3500</v>
      </c>
      <c r="I865" s="400"/>
      <c r="J865" s="400"/>
      <c r="K865" s="400"/>
      <c r="L865" s="400"/>
      <c r="M865" s="400"/>
      <c r="N865" s="400"/>
    </row>
    <row r="866" spans="2:14" s="393" customFormat="1" ht="17.25">
      <c r="B866" s="1008" t="s">
        <v>10542</v>
      </c>
      <c r="C866" s="992" t="s">
        <v>3509</v>
      </c>
      <c r="D866" s="1025" t="s">
        <v>10539</v>
      </c>
      <c r="E866" s="991" t="s">
        <v>3507</v>
      </c>
      <c r="F866" s="1010">
        <v>11600</v>
      </c>
      <c r="G866" s="1013">
        <v>1</v>
      </c>
      <c r="H866" s="1024" t="s">
        <v>3500</v>
      </c>
      <c r="I866" s="400"/>
      <c r="J866" s="400"/>
      <c r="K866" s="400"/>
      <c r="L866" s="400"/>
      <c r="M866" s="400"/>
      <c r="N866" s="400"/>
    </row>
    <row r="867" spans="2:14" s="393" customFormat="1" ht="17.25">
      <c r="B867" s="1008" t="s">
        <v>10543</v>
      </c>
      <c r="C867" s="992" t="s">
        <v>3509</v>
      </c>
      <c r="D867" s="1025" t="s">
        <v>10539</v>
      </c>
      <c r="E867" s="991" t="s">
        <v>3507</v>
      </c>
      <c r="F867" s="1010">
        <v>11600</v>
      </c>
      <c r="G867" s="1013">
        <v>1</v>
      </c>
      <c r="H867" s="1024" t="s">
        <v>3500</v>
      </c>
      <c r="I867" s="400"/>
      <c r="J867" s="400"/>
      <c r="K867" s="400"/>
      <c r="L867" s="400"/>
      <c r="M867" s="400"/>
      <c r="N867" s="400"/>
    </row>
    <row r="868" spans="2:14" s="393" customFormat="1" ht="17.25">
      <c r="B868" s="1008" t="s">
        <v>4283</v>
      </c>
      <c r="C868" s="1022" t="s">
        <v>4284</v>
      </c>
      <c r="D868" s="1025" t="s">
        <v>4285</v>
      </c>
      <c r="E868" s="991" t="s">
        <v>3507</v>
      </c>
      <c r="F868" s="1010">
        <v>7220</v>
      </c>
      <c r="G868" s="1013">
        <v>1</v>
      </c>
      <c r="H868" s="1024" t="s">
        <v>3500</v>
      </c>
      <c r="I868" s="400"/>
      <c r="J868" s="400"/>
      <c r="K868" s="400"/>
      <c r="L868" s="400"/>
      <c r="M868" s="400"/>
      <c r="N868" s="400"/>
    </row>
    <row r="869" spans="2:14" s="393" customFormat="1" ht="17.25">
      <c r="B869" s="1008" t="s">
        <v>10544</v>
      </c>
      <c r="C869" s="1022" t="s">
        <v>4284</v>
      </c>
      <c r="D869" s="1025" t="s">
        <v>4285</v>
      </c>
      <c r="E869" s="991" t="s">
        <v>3507</v>
      </c>
      <c r="F869" s="1010">
        <v>7220</v>
      </c>
      <c r="G869" s="1013">
        <v>1</v>
      </c>
      <c r="H869" s="1024" t="s">
        <v>3500</v>
      </c>
      <c r="I869" s="400"/>
      <c r="J869" s="400"/>
      <c r="K869" s="400"/>
      <c r="L869" s="400"/>
      <c r="M869" s="400"/>
      <c r="N869" s="400"/>
    </row>
    <row r="870" spans="2:14" s="393" customFormat="1" ht="17.25">
      <c r="B870" s="1008" t="s">
        <v>10545</v>
      </c>
      <c r="C870" s="1022" t="s">
        <v>4284</v>
      </c>
      <c r="D870" s="1025" t="s">
        <v>4285</v>
      </c>
      <c r="E870" s="991" t="s">
        <v>3507</v>
      </c>
      <c r="F870" s="1010">
        <v>7220</v>
      </c>
      <c r="G870" s="1013">
        <v>1</v>
      </c>
      <c r="H870" s="1024" t="s">
        <v>3500</v>
      </c>
      <c r="I870" s="400"/>
      <c r="J870" s="400"/>
      <c r="K870" s="400"/>
      <c r="L870" s="400"/>
      <c r="M870" s="400"/>
      <c r="N870" s="400"/>
    </row>
    <row r="871" spans="2:14" s="393" customFormat="1" ht="17.25">
      <c r="B871" s="1008" t="s">
        <v>10546</v>
      </c>
      <c r="C871" s="1022" t="s">
        <v>4284</v>
      </c>
      <c r="D871" s="1025" t="s">
        <v>4285</v>
      </c>
      <c r="E871" s="991" t="s">
        <v>3507</v>
      </c>
      <c r="F871" s="1010">
        <v>7220</v>
      </c>
      <c r="G871" s="1013">
        <v>1</v>
      </c>
      <c r="H871" s="1024" t="s">
        <v>3500</v>
      </c>
      <c r="I871" s="400"/>
      <c r="J871" s="400"/>
      <c r="K871" s="400"/>
      <c r="L871" s="400"/>
      <c r="M871" s="400"/>
      <c r="N871" s="400"/>
    </row>
    <row r="872" spans="2:14" s="393" customFormat="1" ht="17.25">
      <c r="B872" s="1008" t="s">
        <v>10547</v>
      </c>
      <c r="C872" s="1022" t="s">
        <v>4284</v>
      </c>
      <c r="D872" s="1025" t="s">
        <v>4285</v>
      </c>
      <c r="E872" s="991" t="s">
        <v>3507</v>
      </c>
      <c r="F872" s="1010">
        <v>7220</v>
      </c>
      <c r="G872" s="1013">
        <v>1</v>
      </c>
      <c r="H872" s="1024" t="s">
        <v>3500</v>
      </c>
      <c r="I872" s="400"/>
      <c r="J872" s="400"/>
      <c r="K872" s="400"/>
      <c r="L872" s="400"/>
      <c r="M872" s="400"/>
      <c r="N872" s="400"/>
    </row>
    <row r="873" spans="2:14" s="393" customFormat="1" ht="17.25">
      <c r="B873" s="1008" t="s">
        <v>10548</v>
      </c>
      <c r="C873" s="1022" t="s">
        <v>4284</v>
      </c>
      <c r="D873" s="1025" t="s">
        <v>4285</v>
      </c>
      <c r="E873" s="991" t="s">
        <v>3507</v>
      </c>
      <c r="F873" s="1010">
        <v>7220</v>
      </c>
      <c r="G873" s="1013">
        <v>1</v>
      </c>
      <c r="H873" s="1024" t="s">
        <v>3500</v>
      </c>
      <c r="I873" s="400"/>
      <c r="J873" s="400"/>
      <c r="K873" s="400"/>
      <c r="L873" s="400"/>
      <c r="M873" s="400"/>
      <c r="N873" s="400"/>
    </row>
    <row r="874" spans="2:14" s="393" customFormat="1" ht="17.25">
      <c r="B874" s="1008" t="s">
        <v>10549</v>
      </c>
      <c r="C874" s="1022" t="s">
        <v>4284</v>
      </c>
      <c r="D874" s="1025" t="s">
        <v>4285</v>
      </c>
      <c r="E874" s="991" t="s">
        <v>3507</v>
      </c>
      <c r="F874" s="1010">
        <v>7220</v>
      </c>
      <c r="G874" s="1013">
        <v>1</v>
      </c>
      <c r="H874" s="1024" t="s">
        <v>3500</v>
      </c>
      <c r="I874" s="400"/>
      <c r="J874" s="400"/>
      <c r="K874" s="400"/>
      <c r="L874" s="400"/>
      <c r="M874" s="400"/>
      <c r="N874" s="400"/>
    </row>
    <row r="875" spans="2:14" s="393" customFormat="1" ht="17.25">
      <c r="B875" s="1008" t="s">
        <v>10550</v>
      </c>
      <c r="C875" s="1022" t="s">
        <v>4284</v>
      </c>
      <c r="D875" s="1025" t="s">
        <v>4285</v>
      </c>
      <c r="E875" s="991" t="s">
        <v>3507</v>
      </c>
      <c r="F875" s="1010">
        <v>7220</v>
      </c>
      <c r="G875" s="1013">
        <v>1</v>
      </c>
      <c r="H875" s="1024" t="s">
        <v>3500</v>
      </c>
      <c r="I875" s="400"/>
      <c r="J875" s="400"/>
      <c r="K875" s="400"/>
      <c r="L875" s="400"/>
      <c r="M875" s="400"/>
      <c r="N875" s="400"/>
    </row>
    <row r="876" spans="2:14" s="393" customFormat="1" ht="17.25">
      <c r="B876" s="1008" t="s">
        <v>10551</v>
      </c>
      <c r="C876" s="1022" t="s">
        <v>4284</v>
      </c>
      <c r="D876" s="1025" t="s">
        <v>4285</v>
      </c>
      <c r="E876" s="991" t="s">
        <v>3507</v>
      </c>
      <c r="F876" s="1010">
        <v>7220</v>
      </c>
      <c r="G876" s="1013">
        <v>1</v>
      </c>
      <c r="H876" s="1024" t="s">
        <v>3500</v>
      </c>
      <c r="I876" s="400"/>
      <c r="J876" s="400"/>
      <c r="K876" s="400"/>
      <c r="L876" s="400"/>
      <c r="M876" s="400"/>
      <c r="N876" s="400"/>
    </row>
    <row r="877" spans="2:14" s="393" customFormat="1" ht="17.25">
      <c r="B877" s="1008" t="s">
        <v>10552</v>
      </c>
      <c r="C877" s="1022" t="s">
        <v>4284</v>
      </c>
      <c r="D877" s="1025" t="s">
        <v>4285</v>
      </c>
      <c r="E877" s="991" t="s">
        <v>3507</v>
      </c>
      <c r="F877" s="1010">
        <v>7220</v>
      </c>
      <c r="G877" s="1013">
        <v>1</v>
      </c>
      <c r="H877" s="1024" t="s">
        <v>3500</v>
      </c>
      <c r="I877" s="400"/>
      <c r="J877" s="400"/>
      <c r="K877" s="400"/>
      <c r="L877" s="400"/>
      <c r="M877" s="400"/>
      <c r="N877" s="400"/>
    </row>
    <row r="878" spans="2:14" s="393" customFormat="1" ht="17.25">
      <c r="B878" s="1008" t="s">
        <v>10553</v>
      </c>
      <c r="C878" s="1022" t="s">
        <v>4286</v>
      </c>
      <c r="D878" s="1025" t="s">
        <v>10554</v>
      </c>
      <c r="E878" s="991" t="s">
        <v>3507</v>
      </c>
      <c r="F878" s="1010">
        <v>1682</v>
      </c>
      <c r="G878" s="1013">
        <v>1</v>
      </c>
      <c r="H878" s="1024" t="s">
        <v>3500</v>
      </c>
      <c r="I878" s="400"/>
      <c r="J878" s="400"/>
      <c r="K878" s="400"/>
      <c r="L878" s="400"/>
      <c r="M878" s="400"/>
      <c r="N878" s="400"/>
    </row>
    <row r="879" spans="2:14" s="393" customFormat="1" ht="17.25">
      <c r="B879" s="1008" t="s">
        <v>10555</v>
      </c>
      <c r="C879" s="1022" t="s">
        <v>4286</v>
      </c>
      <c r="D879" s="1025" t="s">
        <v>10554</v>
      </c>
      <c r="E879" s="991" t="s">
        <v>3507</v>
      </c>
      <c r="F879" s="1010">
        <v>1682</v>
      </c>
      <c r="G879" s="1013">
        <v>1</v>
      </c>
      <c r="H879" s="1024" t="s">
        <v>3500</v>
      </c>
      <c r="I879" s="400"/>
      <c r="J879" s="400"/>
      <c r="K879" s="400"/>
      <c r="L879" s="400"/>
      <c r="M879" s="400"/>
      <c r="N879" s="400"/>
    </row>
    <row r="880" spans="2:14" s="393" customFormat="1" ht="17.25">
      <c r="B880" s="1008" t="s">
        <v>10556</v>
      </c>
      <c r="C880" s="1022" t="s">
        <v>4286</v>
      </c>
      <c r="D880" s="1025" t="s">
        <v>10554</v>
      </c>
      <c r="E880" s="991" t="s">
        <v>3507</v>
      </c>
      <c r="F880" s="1010">
        <v>1682</v>
      </c>
      <c r="G880" s="1013">
        <v>1</v>
      </c>
      <c r="H880" s="1024" t="s">
        <v>3500</v>
      </c>
      <c r="I880" s="400"/>
      <c r="J880" s="400"/>
      <c r="K880" s="400"/>
      <c r="L880" s="400"/>
      <c r="M880" s="400"/>
      <c r="N880" s="400"/>
    </row>
    <row r="881" spans="2:14" s="393" customFormat="1" ht="17.25">
      <c r="B881" s="1008" t="s">
        <v>10557</v>
      </c>
      <c r="C881" s="1022" t="s">
        <v>4286</v>
      </c>
      <c r="D881" s="1025" t="s">
        <v>10554</v>
      </c>
      <c r="E881" s="991" t="s">
        <v>3507</v>
      </c>
      <c r="F881" s="1010">
        <v>1682</v>
      </c>
      <c r="G881" s="1013">
        <v>1</v>
      </c>
      <c r="H881" s="1024" t="s">
        <v>3500</v>
      </c>
      <c r="I881" s="400"/>
      <c r="J881" s="400"/>
      <c r="K881" s="400"/>
      <c r="L881" s="400"/>
      <c r="M881" s="400"/>
      <c r="N881" s="400"/>
    </row>
    <row r="882" spans="2:14" s="393" customFormat="1" ht="17.25">
      <c r="B882" s="1008" t="s">
        <v>10558</v>
      </c>
      <c r="C882" s="1022" t="s">
        <v>4286</v>
      </c>
      <c r="D882" s="1025" t="s">
        <v>10554</v>
      </c>
      <c r="E882" s="991" t="s">
        <v>3507</v>
      </c>
      <c r="F882" s="1010">
        <v>1682</v>
      </c>
      <c r="G882" s="1013">
        <v>1</v>
      </c>
      <c r="H882" s="1024" t="s">
        <v>3500</v>
      </c>
      <c r="I882" s="400"/>
      <c r="J882" s="400"/>
      <c r="K882" s="400"/>
      <c r="L882" s="400"/>
      <c r="M882" s="400"/>
      <c r="N882" s="400"/>
    </row>
    <row r="883" spans="2:14" s="393" customFormat="1" ht="17.25">
      <c r="B883" s="1008" t="s">
        <v>10559</v>
      </c>
      <c r="C883" s="1022" t="s">
        <v>4286</v>
      </c>
      <c r="D883" s="1025" t="s">
        <v>10554</v>
      </c>
      <c r="E883" s="991" t="s">
        <v>3507</v>
      </c>
      <c r="F883" s="1010">
        <v>1682</v>
      </c>
      <c r="G883" s="1013">
        <v>1</v>
      </c>
      <c r="H883" s="1024" t="s">
        <v>3500</v>
      </c>
      <c r="I883" s="400"/>
      <c r="J883" s="400"/>
      <c r="K883" s="400"/>
      <c r="L883" s="400"/>
      <c r="M883" s="400"/>
      <c r="N883" s="400"/>
    </row>
    <row r="884" spans="2:14" s="393" customFormat="1" ht="17.25">
      <c r="B884" s="1008" t="s">
        <v>10560</v>
      </c>
      <c r="C884" s="1022" t="s">
        <v>4286</v>
      </c>
      <c r="D884" s="1025" t="s">
        <v>10554</v>
      </c>
      <c r="E884" s="991" t="s">
        <v>3507</v>
      </c>
      <c r="F884" s="1010">
        <v>1682</v>
      </c>
      <c r="G884" s="1013">
        <v>1</v>
      </c>
      <c r="H884" s="1024" t="s">
        <v>3500</v>
      </c>
      <c r="I884" s="400"/>
      <c r="J884" s="400"/>
      <c r="K884" s="400"/>
      <c r="L884" s="400"/>
      <c r="M884" s="400"/>
      <c r="N884" s="400"/>
    </row>
    <row r="885" spans="2:14" s="393" customFormat="1" ht="17.25">
      <c r="B885" s="1008" t="s">
        <v>4287</v>
      </c>
      <c r="C885" s="1022" t="s">
        <v>3514</v>
      </c>
      <c r="D885" s="1025" t="s">
        <v>4288</v>
      </c>
      <c r="E885" s="991" t="s">
        <v>3507</v>
      </c>
      <c r="F885" s="1010">
        <v>7920</v>
      </c>
      <c r="G885" s="996">
        <v>1</v>
      </c>
      <c r="H885" s="1024" t="s">
        <v>3500</v>
      </c>
      <c r="I885" s="400"/>
      <c r="J885" s="400"/>
      <c r="K885" s="400"/>
      <c r="L885" s="400"/>
      <c r="M885" s="400"/>
      <c r="N885" s="400"/>
    </row>
    <row r="886" spans="2:14" s="393" customFormat="1" ht="17.25">
      <c r="B886" s="1026" t="s">
        <v>10561</v>
      </c>
      <c r="C886" s="1022" t="s">
        <v>4289</v>
      </c>
      <c r="D886" s="1025" t="s">
        <v>10562</v>
      </c>
      <c r="E886" s="991" t="s">
        <v>4290</v>
      </c>
      <c r="F886" s="1010">
        <v>812</v>
      </c>
      <c r="G886" s="996">
        <v>1</v>
      </c>
      <c r="H886" s="1024" t="s">
        <v>3500</v>
      </c>
      <c r="I886" s="400"/>
      <c r="J886" s="400"/>
      <c r="K886" s="400"/>
      <c r="L886" s="400"/>
      <c r="M886" s="400"/>
      <c r="N886" s="400"/>
    </row>
    <row r="887" spans="2:14" s="393" customFormat="1" ht="17.25">
      <c r="B887" s="1026" t="s">
        <v>10563</v>
      </c>
      <c r="C887" s="1022" t="s">
        <v>4289</v>
      </c>
      <c r="D887" s="1025" t="s">
        <v>10562</v>
      </c>
      <c r="E887" s="991" t="s">
        <v>4290</v>
      </c>
      <c r="F887" s="1010">
        <v>812</v>
      </c>
      <c r="G887" s="996">
        <v>1</v>
      </c>
      <c r="H887" s="1024" t="s">
        <v>3500</v>
      </c>
      <c r="I887" s="400"/>
      <c r="J887" s="400"/>
      <c r="K887" s="400"/>
      <c r="L887" s="400"/>
      <c r="M887" s="400"/>
      <c r="N887" s="400"/>
    </row>
    <row r="888" spans="2:14" s="393" customFormat="1" ht="17.25">
      <c r="B888" s="1026" t="s">
        <v>10564</v>
      </c>
      <c r="C888" s="1022" t="s">
        <v>4289</v>
      </c>
      <c r="D888" s="1025" t="s">
        <v>10562</v>
      </c>
      <c r="E888" s="991" t="s">
        <v>4290</v>
      </c>
      <c r="F888" s="1010">
        <v>812</v>
      </c>
      <c r="G888" s="996">
        <v>1</v>
      </c>
      <c r="H888" s="1024" t="s">
        <v>3500</v>
      </c>
      <c r="I888" s="400"/>
      <c r="J888" s="400"/>
      <c r="K888" s="400"/>
      <c r="L888" s="400"/>
      <c r="M888" s="400"/>
      <c r="N888" s="400"/>
    </row>
    <row r="889" spans="2:14" s="393" customFormat="1" ht="17.25">
      <c r="B889" s="1026" t="s">
        <v>10565</v>
      </c>
      <c r="C889" s="1022" t="s">
        <v>4289</v>
      </c>
      <c r="D889" s="1025" t="s">
        <v>10562</v>
      </c>
      <c r="E889" s="991" t="s">
        <v>4290</v>
      </c>
      <c r="F889" s="1010">
        <v>812</v>
      </c>
      <c r="G889" s="996">
        <v>1</v>
      </c>
      <c r="H889" s="1024" t="s">
        <v>3500</v>
      </c>
      <c r="I889" s="400"/>
      <c r="J889" s="400"/>
      <c r="K889" s="400"/>
      <c r="L889" s="400"/>
      <c r="M889" s="400"/>
      <c r="N889" s="400"/>
    </row>
    <row r="890" spans="2:14" s="393" customFormat="1" ht="17.25">
      <c r="B890" s="1026" t="s">
        <v>10566</v>
      </c>
      <c r="C890" s="1022" t="s">
        <v>4289</v>
      </c>
      <c r="D890" s="1025" t="s">
        <v>10562</v>
      </c>
      <c r="E890" s="991" t="s">
        <v>4290</v>
      </c>
      <c r="F890" s="1010">
        <v>812</v>
      </c>
      <c r="G890" s="996">
        <v>1</v>
      </c>
      <c r="H890" s="1024" t="s">
        <v>3500</v>
      </c>
      <c r="I890" s="400"/>
      <c r="J890" s="400"/>
      <c r="K890" s="400"/>
      <c r="L890" s="400"/>
      <c r="M890" s="400"/>
      <c r="N890" s="400"/>
    </row>
    <row r="891" spans="2:14" s="393" customFormat="1" ht="17.25">
      <c r="B891" s="1026" t="s">
        <v>10567</v>
      </c>
      <c r="C891" s="1022" t="s">
        <v>4289</v>
      </c>
      <c r="D891" s="1025" t="s">
        <v>10562</v>
      </c>
      <c r="E891" s="991" t="s">
        <v>4290</v>
      </c>
      <c r="F891" s="1010">
        <v>812</v>
      </c>
      <c r="G891" s="996">
        <v>1</v>
      </c>
      <c r="H891" s="1024" t="s">
        <v>3500</v>
      </c>
      <c r="I891" s="400"/>
      <c r="J891" s="400"/>
      <c r="K891" s="400"/>
      <c r="L891" s="400"/>
      <c r="M891" s="400"/>
      <c r="N891" s="400"/>
    </row>
    <row r="892" spans="2:14" s="393" customFormat="1" ht="17.25">
      <c r="B892" s="1026" t="s">
        <v>10568</v>
      </c>
      <c r="C892" s="1022" t="s">
        <v>4289</v>
      </c>
      <c r="D892" s="1025" t="s">
        <v>10562</v>
      </c>
      <c r="E892" s="991" t="s">
        <v>4290</v>
      </c>
      <c r="F892" s="1010">
        <v>812</v>
      </c>
      <c r="G892" s="996">
        <v>1</v>
      </c>
      <c r="H892" s="1024" t="s">
        <v>3500</v>
      </c>
      <c r="I892" s="400"/>
      <c r="J892" s="400"/>
      <c r="K892" s="400"/>
      <c r="L892" s="400"/>
      <c r="M892" s="400"/>
      <c r="N892" s="400"/>
    </row>
    <row r="893" spans="2:14" s="393" customFormat="1" ht="17.25">
      <c r="B893" s="1026" t="s">
        <v>10569</v>
      </c>
      <c r="C893" s="1022" t="s">
        <v>4289</v>
      </c>
      <c r="D893" s="1025" t="s">
        <v>10562</v>
      </c>
      <c r="E893" s="991" t="s">
        <v>4290</v>
      </c>
      <c r="F893" s="1010">
        <v>812</v>
      </c>
      <c r="G893" s="996">
        <v>1</v>
      </c>
      <c r="H893" s="1024" t="s">
        <v>3500</v>
      </c>
      <c r="I893" s="400"/>
      <c r="J893" s="400"/>
      <c r="K893" s="400"/>
      <c r="L893" s="400"/>
      <c r="M893" s="400"/>
      <c r="N893" s="400"/>
    </row>
    <row r="894" spans="2:14" s="393" customFormat="1" ht="17.25">
      <c r="B894" s="1026" t="s">
        <v>10570</v>
      </c>
      <c r="C894" s="1022" t="s">
        <v>4289</v>
      </c>
      <c r="D894" s="1025" t="s">
        <v>10562</v>
      </c>
      <c r="E894" s="991" t="s">
        <v>4290</v>
      </c>
      <c r="F894" s="1010">
        <v>812</v>
      </c>
      <c r="G894" s="996">
        <v>1</v>
      </c>
      <c r="H894" s="1024" t="s">
        <v>3500</v>
      </c>
      <c r="I894" s="400"/>
      <c r="J894" s="400"/>
      <c r="K894" s="400"/>
      <c r="L894" s="400"/>
      <c r="M894" s="400"/>
      <c r="N894" s="400"/>
    </row>
    <row r="895" spans="2:14" s="393" customFormat="1" ht="17.25">
      <c r="B895" s="1026" t="s">
        <v>10571</v>
      </c>
      <c r="C895" s="1022" t="s">
        <v>4289</v>
      </c>
      <c r="D895" s="1025" t="s">
        <v>10562</v>
      </c>
      <c r="E895" s="991" t="s">
        <v>4290</v>
      </c>
      <c r="F895" s="1010">
        <v>812</v>
      </c>
      <c r="G895" s="996">
        <v>1</v>
      </c>
      <c r="H895" s="1024" t="s">
        <v>3500</v>
      </c>
      <c r="I895" s="400"/>
      <c r="J895" s="400"/>
      <c r="K895" s="400"/>
      <c r="L895" s="400"/>
      <c r="M895" s="400"/>
      <c r="N895" s="400"/>
    </row>
    <row r="896" spans="2:14" s="393" customFormat="1" ht="17.25">
      <c r="B896" s="1026" t="s">
        <v>10572</v>
      </c>
      <c r="C896" s="1022" t="s">
        <v>4289</v>
      </c>
      <c r="D896" s="1025" t="s">
        <v>10562</v>
      </c>
      <c r="E896" s="991" t="s">
        <v>4290</v>
      </c>
      <c r="F896" s="1010">
        <v>812</v>
      </c>
      <c r="G896" s="996">
        <v>1</v>
      </c>
      <c r="H896" s="1024" t="s">
        <v>3500</v>
      </c>
      <c r="I896" s="400"/>
      <c r="J896" s="400"/>
      <c r="K896" s="400"/>
      <c r="L896" s="400"/>
      <c r="M896" s="400"/>
      <c r="N896" s="400"/>
    </row>
    <row r="897" spans="2:14" s="393" customFormat="1" ht="17.25">
      <c r="B897" s="1026" t="s">
        <v>10573</v>
      </c>
      <c r="C897" s="1022" t="s">
        <v>4289</v>
      </c>
      <c r="D897" s="1025" t="s">
        <v>10562</v>
      </c>
      <c r="E897" s="991" t="s">
        <v>4290</v>
      </c>
      <c r="F897" s="1010">
        <v>812</v>
      </c>
      <c r="G897" s="996">
        <v>1</v>
      </c>
      <c r="H897" s="1024" t="s">
        <v>3500</v>
      </c>
      <c r="I897" s="400"/>
      <c r="J897" s="400"/>
      <c r="K897" s="400"/>
      <c r="L897" s="400"/>
      <c r="M897" s="400"/>
      <c r="N897" s="400"/>
    </row>
    <row r="898" spans="2:14" s="393" customFormat="1" ht="17.25">
      <c r="B898" s="1026" t="s">
        <v>10574</v>
      </c>
      <c r="C898" s="1022" t="s">
        <v>4289</v>
      </c>
      <c r="D898" s="1025" t="s">
        <v>10562</v>
      </c>
      <c r="E898" s="991" t="s">
        <v>4290</v>
      </c>
      <c r="F898" s="1010">
        <v>812</v>
      </c>
      <c r="G898" s="996">
        <v>1</v>
      </c>
      <c r="H898" s="1024" t="s">
        <v>3500</v>
      </c>
      <c r="I898" s="400"/>
      <c r="J898" s="400"/>
      <c r="K898" s="400"/>
      <c r="L898" s="400"/>
      <c r="M898" s="400"/>
      <c r="N898" s="400"/>
    </row>
    <row r="899" spans="2:14" s="393" customFormat="1" ht="17.25">
      <c r="B899" s="1026" t="s">
        <v>10575</v>
      </c>
      <c r="C899" s="1022" t="s">
        <v>4289</v>
      </c>
      <c r="D899" s="1025" t="s">
        <v>10562</v>
      </c>
      <c r="E899" s="991" t="s">
        <v>4290</v>
      </c>
      <c r="F899" s="1010">
        <v>812</v>
      </c>
      <c r="G899" s="996">
        <v>1</v>
      </c>
      <c r="H899" s="1024" t="s">
        <v>3500</v>
      </c>
      <c r="I899" s="400"/>
      <c r="J899" s="400"/>
      <c r="K899" s="400"/>
      <c r="L899" s="400"/>
      <c r="M899" s="400"/>
      <c r="N899" s="400"/>
    </row>
    <row r="900" spans="2:14" s="393" customFormat="1" ht="17.25">
      <c r="B900" s="1026" t="s">
        <v>10576</v>
      </c>
      <c r="C900" s="1022" t="s">
        <v>4289</v>
      </c>
      <c r="D900" s="1025" t="s">
        <v>10562</v>
      </c>
      <c r="E900" s="991" t="s">
        <v>4290</v>
      </c>
      <c r="F900" s="1010">
        <v>812</v>
      </c>
      <c r="G900" s="996">
        <v>1</v>
      </c>
      <c r="H900" s="1024" t="s">
        <v>3500</v>
      </c>
      <c r="I900" s="400"/>
      <c r="J900" s="400"/>
      <c r="K900" s="400"/>
      <c r="L900" s="400"/>
      <c r="M900" s="400"/>
      <c r="N900" s="400"/>
    </row>
    <row r="901" spans="2:14" s="393" customFormat="1" ht="17.25">
      <c r="B901" s="1026" t="s">
        <v>10577</v>
      </c>
      <c r="C901" s="1022" t="s">
        <v>4289</v>
      </c>
      <c r="D901" s="1025" t="s">
        <v>10562</v>
      </c>
      <c r="E901" s="991" t="s">
        <v>4290</v>
      </c>
      <c r="F901" s="1010">
        <v>812</v>
      </c>
      <c r="G901" s="996">
        <v>1</v>
      </c>
      <c r="H901" s="1024" t="s">
        <v>3500</v>
      </c>
      <c r="I901" s="400"/>
      <c r="J901" s="400"/>
      <c r="K901" s="400"/>
      <c r="L901" s="400"/>
      <c r="M901" s="400"/>
      <c r="N901" s="400"/>
    </row>
    <row r="902" spans="2:14" s="393" customFormat="1" ht="17.25">
      <c r="B902" s="1026" t="s">
        <v>10578</v>
      </c>
      <c r="C902" s="1022" t="s">
        <v>4289</v>
      </c>
      <c r="D902" s="1025" t="s">
        <v>10562</v>
      </c>
      <c r="E902" s="991" t="s">
        <v>4290</v>
      </c>
      <c r="F902" s="1010">
        <v>812</v>
      </c>
      <c r="G902" s="996">
        <v>1</v>
      </c>
      <c r="H902" s="1024" t="s">
        <v>3500</v>
      </c>
      <c r="I902" s="400"/>
      <c r="J902" s="400"/>
      <c r="K902" s="400"/>
      <c r="L902" s="400"/>
      <c r="M902" s="400"/>
      <c r="N902" s="400"/>
    </row>
    <row r="903" spans="2:14" s="393" customFormat="1" ht="17.25">
      <c r="B903" s="1026" t="s">
        <v>10579</v>
      </c>
      <c r="C903" s="1022" t="s">
        <v>4289</v>
      </c>
      <c r="D903" s="1025" t="s">
        <v>10562</v>
      </c>
      <c r="E903" s="991" t="s">
        <v>4290</v>
      </c>
      <c r="F903" s="1010">
        <v>812</v>
      </c>
      <c r="G903" s="996">
        <v>1</v>
      </c>
      <c r="H903" s="1024" t="s">
        <v>3500</v>
      </c>
      <c r="I903" s="400"/>
      <c r="J903" s="400"/>
      <c r="K903" s="400"/>
      <c r="L903" s="400"/>
      <c r="M903" s="400"/>
      <c r="N903" s="400"/>
    </row>
    <row r="904" spans="2:14" s="393" customFormat="1" ht="17.25">
      <c r="B904" s="1026" t="s">
        <v>10580</v>
      </c>
      <c r="C904" s="1022" t="s">
        <v>4289</v>
      </c>
      <c r="D904" s="1025" t="s">
        <v>10562</v>
      </c>
      <c r="E904" s="991" t="s">
        <v>4290</v>
      </c>
      <c r="F904" s="1010">
        <v>812</v>
      </c>
      <c r="G904" s="996">
        <v>1</v>
      </c>
      <c r="H904" s="1024" t="s">
        <v>3500</v>
      </c>
      <c r="I904" s="400"/>
      <c r="J904" s="400"/>
      <c r="K904" s="400"/>
      <c r="L904" s="400"/>
      <c r="M904" s="400"/>
      <c r="N904" s="400"/>
    </row>
    <row r="905" spans="2:14" s="393" customFormat="1" ht="17.25">
      <c r="B905" s="1026" t="s">
        <v>10581</v>
      </c>
      <c r="C905" s="1022" t="s">
        <v>4289</v>
      </c>
      <c r="D905" s="1025" t="s">
        <v>10562</v>
      </c>
      <c r="E905" s="991" t="s">
        <v>4290</v>
      </c>
      <c r="F905" s="1010">
        <v>812</v>
      </c>
      <c r="G905" s="996">
        <v>1</v>
      </c>
      <c r="H905" s="1024" t="s">
        <v>3500</v>
      </c>
      <c r="I905" s="400"/>
      <c r="J905" s="400"/>
      <c r="K905" s="400"/>
      <c r="L905" s="400"/>
      <c r="M905" s="400"/>
      <c r="N905" s="400"/>
    </row>
    <row r="906" spans="2:14" s="393" customFormat="1" ht="17.25">
      <c r="B906" s="1026" t="s">
        <v>10582</v>
      </c>
      <c r="C906" s="1022" t="s">
        <v>4289</v>
      </c>
      <c r="D906" s="1025" t="s">
        <v>10562</v>
      </c>
      <c r="E906" s="991" t="s">
        <v>4290</v>
      </c>
      <c r="F906" s="1010">
        <v>812</v>
      </c>
      <c r="G906" s="996">
        <v>1</v>
      </c>
      <c r="H906" s="1024" t="s">
        <v>3500</v>
      </c>
      <c r="I906" s="400"/>
      <c r="J906" s="400"/>
      <c r="K906" s="400"/>
      <c r="L906" s="400"/>
      <c r="M906" s="400"/>
      <c r="N906" s="400"/>
    </row>
    <row r="907" spans="2:14" s="393" customFormat="1" ht="17.25">
      <c r="B907" s="1026" t="s">
        <v>10583</v>
      </c>
      <c r="C907" s="1022" t="s">
        <v>4289</v>
      </c>
      <c r="D907" s="1025" t="s">
        <v>10562</v>
      </c>
      <c r="E907" s="991" t="s">
        <v>4290</v>
      </c>
      <c r="F907" s="1010">
        <v>812</v>
      </c>
      <c r="G907" s="996">
        <v>1</v>
      </c>
      <c r="H907" s="1024" t="s">
        <v>3500</v>
      </c>
      <c r="I907" s="400"/>
      <c r="J907" s="400"/>
      <c r="K907" s="400"/>
      <c r="L907" s="400"/>
      <c r="M907" s="400"/>
      <c r="N907" s="400"/>
    </row>
    <row r="908" spans="2:14" s="393" customFormat="1" ht="17.25">
      <c r="B908" s="1026" t="s">
        <v>10584</v>
      </c>
      <c r="C908" s="1022" t="s">
        <v>4289</v>
      </c>
      <c r="D908" s="1025" t="s">
        <v>10562</v>
      </c>
      <c r="E908" s="991" t="s">
        <v>4290</v>
      </c>
      <c r="F908" s="1010">
        <v>812</v>
      </c>
      <c r="G908" s="996">
        <v>1</v>
      </c>
      <c r="H908" s="1024" t="s">
        <v>3500</v>
      </c>
      <c r="I908" s="400"/>
      <c r="J908" s="400"/>
      <c r="K908" s="400"/>
      <c r="L908" s="400"/>
      <c r="M908" s="400"/>
      <c r="N908" s="400"/>
    </row>
    <row r="909" spans="2:14" s="393" customFormat="1" ht="17.25">
      <c r="B909" s="1026" t="s">
        <v>10585</v>
      </c>
      <c r="C909" s="1022" t="s">
        <v>4289</v>
      </c>
      <c r="D909" s="1025" t="s">
        <v>10562</v>
      </c>
      <c r="E909" s="991" t="s">
        <v>4290</v>
      </c>
      <c r="F909" s="1010">
        <v>812</v>
      </c>
      <c r="G909" s="996">
        <v>1</v>
      </c>
      <c r="H909" s="1024" t="s">
        <v>3500</v>
      </c>
      <c r="I909" s="400"/>
      <c r="J909" s="400"/>
      <c r="K909" s="400"/>
      <c r="L909" s="400"/>
      <c r="M909" s="400"/>
      <c r="N909" s="400"/>
    </row>
    <row r="910" spans="2:14" s="393" customFormat="1" ht="17.25">
      <c r="B910" s="1026" t="s">
        <v>10586</v>
      </c>
      <c r="C910" s="1022" t="s">
        <v>4289</v>
      </c>
      <c r="D910" s="1025" t="s">
        <v>10562</v>
      </c>
      <c r="E910" s="991" t="s">
        <v>4290</v>
      </c>
      <c r="F910" s="1010">
        <v>812</v>
      </c>
      <c r="G910" s="996">
        <v>1</v>
      </c>
      <c r="H910" s="1024" t="s">
        <v>3500</v>
      </c>
      <c r="I910" s="400"/>
      <c r="J910" s="400"/>
      <c r="K910" s="400"/>
      <c r="L910" s="400"/>
      <c r="M910" s="400"/>
      <c r="N910" s="400"/>
    </row>
    <row r="911" spans="2:14" s="393" customFormat="1" ht="17.25">
      <c r="B911" s="1026" t="s">
        <v>10587</v>
      </c>
      <c r="C911" s="1022" t="s">
        <v>4289</v>
      </c>
      <c r="D911" s="1025" t="s">
        <v>10562</v>
      </c>
      <c r="E911" s="991" t="s">
        <v>4290</v>
      </c>
      <c r="F911" s="1010">
        <v>812</v>
      </c>
      <c r="G911" s="996">
        <v>1</v>
      </c>
      <c r="H911" s="1024" t="s">
        <v>3500</v>
      </c>
      <c r="I911" s="400"/>
      <c r="J911" s="400"/>
      <c r="K911" s="400"/>
      <c r="L911" s="400"/>
      <c r="M911" s="400"/>
      <c r="N911" s="400"/>
    </row>
    <row r="912" spans="2:14" s="393" customFormat="1" ht="17.25">
      <c r="B912" s="1026" t="s">
        <v>10588</v>
      </c>
      <c r="C912" s="1022" t="s">
        <v>4289</v>
      </c>
      <c r="D912" s="1025" t="s">
        <v>10562</v>
      </c>
      <c r="E912" s="991" t="s">
        <v>4290</v>
      </c>
      <c r="F912" s="1010">
        <v>812</v>
      </c>
      <c r="G912" s="996">
        <v>1</v>
      </c>
      <c r="H912" s="1024" t="s">
        <v>3500</v>
      </c>
      <c r="I912" s="400"/>
      <c r="J912" s="400"/>
      <c r="K912" s="400"/>
      <c r="L912" s="400"/>
      <c r="M912" s="400"/>
      <c r="N912" s="400"/>
    </row>
    <row r="913" spans="2:14" s="393" customFormat="1" ht="17.25">
      <c r="B913" s="1026" t="s">
        <v>10589</v>
      </c>
      <c r="C913" s="1022" t="s">
        <v>4289</v>
      </c>
      <c r="D913" s="1025" t="s">
        <v>10562</v>
      </c>
      <c r="E913" s="991" t="s">
        <v>4290</v>
      </c>
      <c r="F913" s="1010">
        <v>812</v>
      </c>
      <c r="G913" s="996">
        <v>1</v>
      </c>
      <c r="H913" s="1024" t="s">
        <v>3500</v>
      </c>
      <c r="I913" s="400"/>
      <c r="J913" s="400"/>
      <c r="K913" s="400"/>
      <c r="L913" s="400"/>
      <c r="M913" s="400"/>
      <c r="N913" s="400"/>
    </row>
    <row r="914" spans="2:14" s="393" customFormat="1" ht="17.25">
      <c r="B914" s="1026" t="s">
        <v>10590</v>
      </c>
      <c r="C914" s="1022" t="s">
        <v>4289</v>
      </c>
      <c r="D914" s="1025" t="s">
        <v>10562</v>
      </c>
      <c r="E914" s="991" t="s">
        <v>4290</v>
      </c>
      <c r="F914" s="1010">
        <v>812</v>
      </c>
      <c r="G914" s="996">
        <v>1</v>
      </c>
      <c r="H914" s="1024" t="s">
        <v>3500</v>
      </c>
      <c r="I914" s="400"/>
      <c r="J914" s="400"/>
      <c r="K914" s="400"/>
      <c r="L914" s="400"/>
      <c r="M914" s="400"/>
      <c r="N914" s="400"/>
    </row>
    <row r="915" spans="2:14" s="393" customFormat="1" ht="17.25">
      <c r="B915" s="1026" t="s">
        <v>10591</v>
      </c>
      <c r="C915" s="1022" t="s">
        <v>4289</v>
      </c>
      <c r="D915" s="1025" t="s">
        <v>10562</v>
      </c>
      <c r="E915" s="991" t="s">
        <v>4290</v>
      </c>
      <c r="F915" s="1010">
        <v>812</v>
      </c>
      <c r="G915" s="996">
        <v>1</v>
      </c>
      <c r="H915" s="1024" t="s">
        <v>3500</v>
      </c>
      <c r="I915" s="400"/>
      <c r="J915" s="400"/>
      <c r="K915" s="400"/>
      <c r="L915" s="400"/>
      <c r="M915" s="400"/>
      <c r="N915" s="400"/>
    </row>
    <row r="916" spans="2:14" s="393" customFormat="1" ht="17.25">
      <c r="B916" s="1026" t="s">
        <v>10592</v>
      </c>
      <c r="C916" s="1022" t="s">
        <v>4289</v>
      </c>
      <c r="D916" s="1025" t="s">
        <v>10562</v>
      </c>
      <c r="E916" s="991" t="s">
        <v>4290</v>
      </c>
      <c r="F916" s="1010">
        <v>812</v>
      </c>
      <c r="G916" s="996">
        <v>1</v>
      </c>
      <c r="H916" s="1024" t="s">
        <v>3500</v>
      </c>
      <c r="I916" s="400"/>
      <c r="J916" s="400"/>
      <c r="K916" s="400"/>
      <c r="L916" s="400"/>
      <c r="M916" s="400"/>
      <c r="N916" s="400"/>
    </row>
    <row r="917" spans="2:14" ht="17.25">
      <c r="B917" s="1026" t="s">
        <v>10593</v>
      </c>
      <c r="C917" s="1022" t="s">
        <v>4289</v>
      </c>
      <c r="D917" s="1025" t="s">
        <v>10562</v>
      </c>
      <c r="E917" s="991" t="s">
        <v>4290</v>
      </c>
      <c r="F917" s="1010">
        <v>812</v>
      </c>
      <c r="G917" s="996">
        <v>1</v>
      </c>
      <c r="H917" s="1024" t="s">
        <v>3500</v>
      </c>
      <c r="I917" s="394"/>
      <c r="J917" s="394"/>
      <c r="K917" s="394"/>
      <c r="L917" s="394"/>
      <c r="M917" s="394"/>
      <c r="N917" s="394"/>
    </row>
    <row r="918" spans="2:14" ht="17.25">
      <c r="B918" s="1026" t="s">
        <v>10594</v>
      </c>
      <c r="C918" s="1022" t="s">
        <v>4289</v>
      </c>
      <c r="D918" s="1025" t="s">
        <v>10562</v>
      </c>
      <c r="E918" s="991" t="s">
        <v>4290</v>
      </c>
      <c r="F918" s="1010">
        <v>812</v>
      </c>
      <c r="G918" s="996">
        <v>1</v>
      </c>
      <c r="H918" s="1024" t="s">
        <v>3500</v>
      </c>
      <c r="I918" s="394"/>
      <c r="J918" s="394"/>
      <c r="K918" s="394"/>
      <c r="L918" s="394"/>
      <c r="M918" s="394"/>
      <c r="N918" s="394"/>
    </row>
    <row r="919" spans="2:14" ht="17.25">
      <c r="B919" s="1026" t="s">
        <v>10595</v>
      </c>
      <c r="C919" s="1022" t="s">
        <v>4289</v>
      </c>
      <c r="D919" s="1025" t="s">
        <v>10562</v>
      </c>
      <c r="E919" s="991" t="s">
        <v>4290</v>
      </c>
      <c r="F919" s="1010">
        <v>812</v>
      </c>
      <c r="G919" s="996">
        <v>1</v>
      </c>
      <c r="H919" s="1024" t="s">
        <v>3500</v>
      </c>
      <c r="I919" s="394"/>
      <c r="J919" s="394"/>
      <c r="K919" s="394"/>
      <c r="L919" s="394"/>
      <c r="M919" s="394"/>
      <c r="N919" s="394"/>
    </row>
    <row r="920" spans="2:14" ht="17.25">
      <c r="B920" s="1026" t="s">
        <v>10596</v>
      </c>
      <c r="C920" s="1022" t="s">
        <v>4289</v>
      </c>
      <c r="D920" s="1025" t="s">
        <v>10562</v>
      </c>
      <c r="E920" s="991" t="s">
        <v>4290</v>
      </c>
      <c r="F920" s="1010">
        <v>812</v>
      </c>
      <c r="G920" s="996">
        <v>1</v>
      </c>
      <c r="H920" s="1024" t="s">
        <v>3500</v>
      </c>
      <c r="I920" s="394"/>
      <c r="J920" s="394"/>
      <c r="K920" s="394"/>
      <c r="L920" s="394"/>
      <c r="M920" s="394"/>
      <c r="N920" s="394"/>
    </row>
    <row r="921" spans="2:14" ht="17.25">
      <c r="B921" s="1026" t="s">
        <v>10597</v>
      </c>
      <c r="C921" s="1022" t="s">
        <v>4289</v>
      </c>
      <c r="D921" s="1025" t="s">
        <v>10562</v>
      </c>
      <c r="E921" s="991" t="s">
        <v>4290</v>
      </c>
      <c r="F921" s="1010">
        <v>812</v>
      </c>
      <c r="G921" s="996">
        <v>1</v>
      </c>
      <c r="H921" s="1024" t="s">
        <v>3500</v>
      </c>
      <c r="I921" s="394"/>
      <c r="J921" s="394"/>
      <c r="K921" s="394"/>
      <c r="L921" s="394"/>
      <c r="M921" s="394"/>
      <c r="N921" s="394"/>
    </row>
    <row r="922" spans="2:14" ht="17.25">
      <c r="B922" s="1026" t="s">
        <v>10598</v>
      </c>
      <c r="C922" s="1022" t="s">
        <v>4289</v>
      </c>
      <c r="D922" s="1025" t="s">
        <v>10562</v>
      </c>
      <c r="E922" s="991" t="s">
        <v>4290</v>
      </c>
      <c r="F922" s="1010">
        <v>812</v>
      </c>
      <c r="G922" s="996">
        <v>1</v>
      </c>
      <c r="H922" s="1024" t="s">
        <v>3500</v>
      </c>
      <c r="I922" s="394"/>
      <c r="J922" s="394"/>
      <c r="K922" s="394"/>
      <c r="L922" s="394"/>
      <c r="M922" s="394"/>
      <c r="N922" s="394"/>
    </row>
    <row r="923" spans="2:14" ht="17.25">
      <c r="B923" s="1026" t="s">
        <v>10599</v>
      </c>
      <c r="C923" s="1022" t="s">
        <v>4289</v>
      </c>
      <c r="D923" s="1025" t="s">
        <v>10562</v>
      </c>
      <c r="E923" s="991" t="s">
        <v>4290</v>
      </c>
      <c r="F923" s="1010">
        <v>812</v>
      </c>
      <c r="G923" s="996">
        <v>1</v>
      </c>
      <c r="H923" s="1024" t="s">
        <v>3500</v>
      </c>
      <c r="I923" s="394"/>
      <c r="J923" s="394"/>
      <c r="K923" s="394"/>
      <c r="L923" s="394"/>
      <c r="M923" s="394"/>
      <c r="N923" s="394"/>
    </row>
    <row r="924" spans="2:14" ht="17.25">
      <c r="B924" s="1026" t="s">
        <v>10600</v>
      </c>
      <c r="C924" s="1022" t="s">
        <v>4289</v>
      </c>
      <c r="D924" s="1025" t="s">
        <v>10562</v>
      </c>
      <c r="E924" s="991" t="s">
        <v>4290</v>
      </c>
      <c r="F924" s="1010">
        <v>812</v>
      </c>
      <c r="G924" s="996">
        <v>1</v>
      </c>
      <c r="H924" s="1024" t="s">
        <v>3500</v>
      </c>
      <c r="I924" s="394"/>
      <c r="J924" s="394"/>
      <c r="K924" s="394"/>
      <c r="L924" s="394"/>
      <c r="M924" s="394"/>
      <c r="N924" s="394"/>
    </row>
    <row r="925" spans="2:14" ht="17.25">
      <c r="B925" s="1026" t="s">
        <v>10601</v>
      </c>
      <c r="C925" s="1022" t="s">
        <v>4289</v>
      </c>
      <c r="D925" s="1025" t="s">
        <v>10562</v>
      </c>
      <c r="E925" s="991" t="s">
        <v>4290</v>
      </c>
      <c r="F925" s="1010">
        <v>812</v>
      </c>
      <c r="G925" s="996">
        <v>1</v>
      </c>
      <c r="H925" s="1024" t="s">
        <v>3500</v>
      </c>
      <c r="I925" s="394"/>
      <c r="J925" s="394"/>
      <c r="K925" s="394"/>
      <c r="L925" s="394"/>
      <c r="M925" s="394"/>
      <c r="N925" s="394"/>
    </row>
    <row r="926" spans="2:14" ht="17.25">
      <c r="B926" s="1026" t="s">
        <v>10602</v>
      </c>
      <c r="C926" s="1022" t="s">
        <v>4289</v>
      </c>
      <c r="D926" s="1025" t="s">
        <v>10562</v>
      </c>
      <c r="E926" s="991" t="s">
        <v>4290</v>
      </c>
      <c r="F926" s="1010">
        <v>812</v>
      </c>
      <c r="G926" s="996">
        <v>1</v>
      </c>
      <c r="H926" s="1024" t="s">
        <v>3500</v>
      </c>
      <c r="I926" s="394"/>
      <c r="J926" s="394"/>
      <c r="K926" s="394"/>
      <c r="L926" s="394"/>
      <c r="M926" s="394"/>
      <c r="N926" s="394"/>
    </row>
    <row r="927" spans="2:14" ht="17.25">
      <c r="B927" s="1026" t="s">
        <v>10603</v>
      </c>
      <c r="C927" s="1022" t="s">
        <v>4289</v>
      </c>
      <c r="D927" s="1025" t="s">
        <v>10562</v>
      </c>
      <c r="E927" s="991" t="s">
        <v>4290</v>
      </c>
      <c r="F927" s="1010">
        <v>812</v>
      </c>
      <c r="G927" s="996">
        <v>1</v>
      </c>
      <c r="H927" s="1024" t="s">
        <v>3500</v>
      </c>
      <c r="I927" s="394"/>
      <c r="J927" s="394"/>
      <c r="K927" s="394"/>
      <c r="L927" s="394"/>
      <c r="M927" s="394"/>
      <c r="N927" s="394"/>
    </row>
    <row r="928" spans="2:14" ht="17.25">
      <c r="B928" s="1026" t="s">
        <v>10604</v>
      </c>
      <c r="C928" s="1022" t="s">
        <v>4289</v>
      </c>
      <c r="D928" s="1025" t="s">
        <v>10562</v>
      </c>
      <c r="E928" s="991" t="s">
        <v>4290</v>
      </c>
      <c r="F928" s="1010">
        <v>812</v>
      </c>
      <c r="G928" s="996">
        <v>1</v>
      </c>
      <c r="H928" s="1024" t="s">
        <v>3500</v>
      </c>
      <c r="I928" s="394"/>
      <c r="J928" s="394"/>
      <c r="K928" s="394"/>
      <c r="L928" s="394"/>
      <c r="M928" s="394"/>
      <c r="N928" s="394"/>
    </row>
    <row r="929" spans="2:14" ht="17.25">
      <c r="B929" s="1026" t="s">
        <v>10605</v>
      </c>
      <c r="C929" s="1022" t="s">
        <v>4289</v>
      </c>
      <c r="D929" s="1025" t="s">
        <v>10562</v>
      </c>
      <c r="E929" s="991" t="s">
        <v>4290</v>
      </c>
      <c r="F929" s="1010">
        <v>812</v>
      </c>
      <c r="G929" s="996">
        <v>1</v>
      </c>
      <c r="H929" s="1024" t="s">
        <v>3500</v>
      </c>
      <c r="I929" s="394"/>
      <c r="J929" s="394"/>
      <c r="K929" s="394"/>
      <c r="L929" s="394"/>
      <c r="M929" s="394"/>
      <c r="N929" s="394"/>
    </row>
    <row r="930" spans="2:14" ht="17.25">
      <c r="B930" s="1026" t="s">
        <v>10606</v>
      </c>
      <c r="C930" s="1022" t="s">
        <v>4289</v>
      </c>
      <c r="D930" s="1025" t="s">
        <v>10562</v>
      </c>
      <c r="E930" s="991" t="s">
        <v>4290</v>
      </c>
      <c r="F930" s="1010">
        <v>812</v>
      </c>
      <c r="G930" s="996">
        <v>1</v>
      </c>
      <c r="H930" s="1024" t="s">
        <v>3500</v>
      </c>
      <c r="I930" s="394"/>
      <c r="J930" s="394"/>
      <c r="K930" s="394"/>
      <c r="L930" s="394"/>
      <c r="M930" s="394"/>
      <c r="N930" s="394"/>
    </row>
    <row r="931" spans="2:14" ht="17.25">
      <c r="B931" s="1026" t="s">
        <v>10607</v>
      </c>
      <c r="C931" s="1022" t="s">
        <v>4289</v>
      </c>
      <c r="D931" s="1025" t="s">
        <v>10562</v>
      </c>
      <c r="E931" s="991" t="s">
        <v>4290</v>
      </c>
      <c r="F931" s="1010">
        <v>812</v>
      </c>
      <c r="G931" s="996">
        <v>1</v>
      </c>
      <c r="H931" s="1024" t="s">
        <v>3500</v>
      </c>
      <c r="I931" s="394"/>
      <c r="J931" s="394"/>
      <c r="K931" s="394"/>
      <c r="L931" s="394"/>
      <c r="M931" s="394"/>
      <c r="N931" s="394"/>
    </row>
    <row r="932" spans="2:14" ht="17.25">
      <c r="B932" s="1026" t="s">
        <v>10608</v>
      </c>
      <c r="C932" s="1022" t="s">
        <v>4289</v>
      </c>
      <c r="D932" s="1025" t="s">
        <v>10562</v>
      </c>
      <c r="E932" s="991" t="s">
        <v>4290</v>
      </c>
      <c r="F932" s="1010">
        <v>812</v>
      </c>
      <c r="G932" s="996">
        <v>1</v>
      </c>
      <c r="H932" s="1024" t="s">
        <v>3500</v>
      </c>
      <c r="I932" s="394"/>
      <c r="J932" s="394"/>
      <c r="K932" s="394"/>
      <c r="L932" s="394"/>
      <c r="M932" s="394"/>
      <c r="N932" s="394"/>
    </row>
    <row r="933" spans="2:14" ht="17.25">
      <c r="B933" s="1026" t="s">
        <v>10609</v>
      </c>
      <c r="C933" s="1022" t="s">
        <v>4289</v>
      </c>
      <c r="D933" s="1025" t="s">
        <v>10562</v>
      </c>
      <c r="E933" s="991" t="s">
        <v>4290</v>
      </c>
      <c r="F933" s="1010">
        <v>812</v>
      </c>
      <c r="G933" s="996">
        <v>1</v>
      </c>
      <c r="H933" s="1024" t="s">
        <v>3500</v>
      </c>
      <c r="I933" s="394"/>
      <c r="J933" s="394"/>
      <c r="K933" s="394"/>
      <c r="L933" s="394"/>
      <c r="M933" s="394"/>
      <c r="N933" s="394"/>
    </row>
    <row r="934" spans="2:14" ht="17.25">
      <c r="B934" s="1026" t="s">
        <v>10610</v>
      </c>
      <c r="C934" s="1022" t="s">
        <v>4289</v>
      </c>
      <c r="D934" s="1025" t="s">
        <v>10562</v>
      </c>
      <c r="E934" s="991" t="s">
        <v>4290</v>
      </c>
      <c r="F934" s="1010">
        <v>812</v>
      </c>
      <c r="G934" s="996">
        <v>1</v>
      </c>
      <c r="H934" s="1024" t="s">
        <v>3500</v>
      </c>
      <c r="I934" s="394"/>
      <c r="J934" s="394"/>
      <c r="K934" s="394"/>
      <c r="L934" s="394"/>
      <c r="M934" s="394"/>
      <c r="N934" s="394"/>
    </row>
    <row r="935" spans="2:14" ht="17.25">
      <c r="B935" s="1026" t="s">
        <v>10611</v>
      </c>
      <c r="C935" s="1022" t="s">
        <v>4289</v>
      </c>
      <c r="D935" s="1025" t="s">
        <v>10562</v>
      </c>
      <c r="E935" s="991" t="s">
        <v>4290</v>
      </c>
      <c r="F935" s="1010">
        <v>812</v>
      </c>
      <c r="G935" s="996">
        <v>1</v>
      </c>
      <c r="H935" s="1024" t="s">
        <v>3500</v>
      </c>
      <c r="I935" s="394"/>
      <c r="J935" s="394"/>
      <c r="K935" s="394"/>
      <c r="L935" s="394"/>
      <c r="M935" s="394"/>
      <c r="N935" s="394"/>
    </row>
    <row r="936" spans="2:14" ht="17.25">
      <c r="B936" s="1026" t="s">
        <v>10612</v>
      </c>
      <c r="C936" s="1022" t="s">
        <v>4289</v>
      </c>
      <c r="D936" s="1025" t="s">
        <v>10562</v>
      </c>
      <c r="E936" s="991" t="s">
        <v>4290</v>
      </c>
      <c r="F936" s="1010">
        <v>812</v>
      </c>
      <c r="G936" s="996">
        <v>1</v>
      </c>
      <c r="H936" s="1024" t="s">
        <v>3500</v>
      </c>
      <c r="I936" s="394"/>
      <c r="J936" s="394"/>
      <c r="K936" s="394"/>
      <c r="L936" s="394"/>
      <c r="M936" s="394"/>
      <c r="N936" s="394"/>
    </row>
    <row r="937" spans="2:14" ht="17.25">
      <c r="B937" s="1026" t="s">
        <v>10613</v>
      </c>
      <c r="C937" s="1022" t="s">
        <v>4289</v>
      </c>
      <c r="D937" s="1025" t="s">
        <v>10562</v>
      </c>
      <c r="E937" s="991" t="s">
        <v>4290</v>
      </c>
      <c r="F937" s="1010">
        <v>812</v>
      </c>
      <c r="G937" s="996">
        <v>1</v>
      </c>
      <c r="H937" s="1024" t="s">
        <v>3500</v>
      </c>
      <c r="I937" s="394"/>
      <c r="J937" s="394"/>
      <c r="K937" s="394"/>
      <c r="L937" s="394"/>
      <c r="M937" s="394"/>
      <c r="N937" s="394"/>
    </row>
    <row r="938" spans="2:14" ht="17.25">
      <c r="B938" s="1026" t="s">
        <v>10614</v>
      </c>
      <c r="C938" s="1022" t="s">
        <v>4289</v>
      </c>
      <c r="D938" s="1025" t="s">
        <v>10562</v>
      </c>
      <c r="E938" s="991" t="s">
        <v>4290</v>
      </c>
      <c r="F938" s="1010">
        <v>812</v>
      </c>
      <c r="G938" s="996">
        <v>1</v>
      </c>
      <c r="H938" s="1024" t="s">
        <v>3500</v>
      </c>
      <c r="I938" s="394"/>
      <c r="J938" s="394"/>
      <c r="K938" s="394"/>
      <c r="L938" s="394"/>
      <c r="M938" s="394"/>
      <c r="N938" s="394"/>
    </row>
    <row r="939" spans="2:14" ht="17.25">
      <c r="B939" s="1026" t="s">
        <v>10615</v>
      </c>
      <c r="C939" s="1022" t="s">
        <v>4289</v>
      </c>
      <c r="D939" s="1025" t="s">
        <v>10562</v>
      </c>
      <c r="E939" s="991" t="s">
        <v>4290</v>
      </c>
      <c r="F939" s="1010">
        <v>812</v>
      </c>
      <c r="G939" s="996">
        <v>1</v>
      </c>
      <c r="H939" s="1024" t="s">
        <v>3500</v>
      </c>
      <c r="I939" s="394"/>
      <c r="J939" s="394"/>
      <c r="K939" s="394"/>
      <c r="L939" s="394"/>
      <c r="M939" s="394"/>
      <c r="N939" s="394"/>
    </row>
    <row r="940" spans="2:14" ht="17.25">
      <c r="B940" s="1026" t="s">
        <v>10616</v>
      </c>
      <c r="C940" s="1022" t="s">
        <v>4289</v>
      </c>
      <c r="D940" s="1025" t="s">
        <v>10562</v>
      </c>
      <c r="E940" s="991" t="s">
        <v>4290</v>
      </c>
      <c r="F940" s="1010">
        <v>812</v>
      </c>
      <c r="G940" s="996">
        <v>1</v>
      </c>
      <c r="H940" s="1024" t="s">
        <v>3500</v>
      </c>
      <c r="I940" s="394"/>
      <c r="J940" s="394"/>
      <c r="K940" s="394"/>
      <c r="L940" s="394"/>
      <c r="M940" s="394"/>
      <c r="N940" s="394"/>
    </row>
    <row r="941" spans="2:14" ht="17.25">
      <c r="B941" s="1026" t="s">
        <v>10617</v>
      </c>
      <c r="C941" s="1022" t="s">
        <v>4289</v>
      </c>
      <c r="D941" s="1025" t="s">
        <v>10562</v>
      </c>
      <c r="E941" s="991" t="s">
        <v>4290</v>
      </c>
      <c r="F941" s="1010">
        <v>812</v>
      </c>
      <c r="G941" s="996">
        <v>1</v>
      </c>
      <c r="H941" s="1024" t="s">
        <v>3500</v>
      </c>
      <c r="I941" s="394"/>
      <c r="J941" s="394"/>
      <c r="K941" s="394"/>
      <c r="L941" s="394"/>
      <c r="M941" s="394"/>
      <c r="N941" s="394"/>
    </row>
    <row r="942" spans="2:14" ht="17.25">
      <c r="B942" s="1026" t="s">
        <v>10618</v>
      </c>
      <c r="C942" s="1022" t="s">
        <v>4289</v>
      </c>
      <c r="D942" s="1025" t="s">
        <v>10562</v>
      </c>
      <c r="E942" s="991" t="s">
        <v>4290</v>
      </c>
      <c r="F942" s="1010">
        <v>812</v>
      </c>
      <c r="G942" s="996">
        <v>1</v>
      </c>
      <c r="H942" s="1024" t="s">
        <v>3500</v>
      </c>
      <c r="I942" s="394"/>
      <c r="J942" s="394"/>
      <c r="K942" s="394"/>
      <c r="L942" s="394"/>
      <c r="M942" s="394"/>
      <c r="N942" s="394"/>
    </row>
    <row r="943" spans="2:14" ht="17.25">
      <c r="B943" s="1026" t="s">
        <v>10619</v>
      </c>
      <c r="C943" s="1022" t="s">
        <v>4289</v>
      </c>
      <c r="D943" s="1025" t="s">
        <v>10562</v>
      </c>
      <c r="E943" s="991" t="s">
        <v>4290</v>
      </c>
      <c r="F943" s="1010">
        <v>812</v>
      </c>
      <c r="G943" s="996">
        <v>1</v>
      </c>
      <c r="H943" s="1024" t="s">
        <v>3500</v>
      </c>
      <c r="I943" s="394"/>
      <c r="J943" s="394"/>
      <c r="K943" s="394"/>
      <c r="L943" s="394"/>
      <c r="M943" s="394"/>
      <c r="N943" s="394"/>
    </row>
    <row r="944" spans="2:14" ht="17.25">
      <c r="B944" s="1026" t="s">
        <v>10620</v>
      </c>
      <c r="C944" s="1022" t="s">
        <v>4289</v>
      </c>
      <c r="D944" s="1025" t="s">
        <v>10562</v>
      </c>
      <c r="E944" s="991" t="s">
        <v>4290</v>
      </c>
      <c r="F944" s="1010">
        <v>812</v>
      </c>
      <c r="G944" s="996">
        <v>1</v>
      </c>
      <c r="H944" s="1024" t="s">
        <v>3500</v>
      </c>
      <c r="I944" s="394"/>
      <c r="J944" s="394"/>
      <c r="K944" s="394"/>
      <c r="L944" s="394"/>
      <c r="M944" s="394"/>
      <c r="N944" s="394"/>
    </row>
    <row r="945" spans="2:14" ht="17.25">
      <c r="B945" s="1026" t="s">
        <v>10621</v>
      </c>
      <c r="C945" s="1022" t="s">
        <v>4289</v>
      </c>
      <c r="D945" s="1025" t="s">
        <v>10622</v>
      </c>
      <c r="E945" s="991" t="s">
        <v>4290</v>
      </c>
      <c r="F945" s="1010">
        <v>1113.5999999999999</v>
      </c>
      <c r="G945" s="996">
        <v>1</v>
      </c>
      <c r="H945" s="1024" t="s">
        <v>3500</v>
      </c>
      <c r="I945" s="394"/>
      <c r="J945" s="394"/>
      <c r="K945" s="394"/>
      <c r="L945" s="394"/>
      <c r="M945" s="394"/>
      <c r="N945" s="394"/>
    </row>
    <row r="946" spans="2:14" ht="17.25">
      <c r="B946" s="1026" t="s">
        <v>10623</v>
      </c>
      <c r="C946" s="1022" t="s">
        <v>4289</v>
      </c>
      <c r="D946" s="1025" t="s">
        <v>10622</v>
      </c>
      <c r="E946" s="991" t="s">
        <v>4290</v>
      </c>
      <c r="F946" s="1010">
        <v>1113.5999999999999</v>
      </c>
      <c r="G946" s="996">
        <v>1</v>
      </c>
      <c r="H946" s="1024" t="s">
        <v>3500</v>
      </c>
      <c r="I946" s="394"/>
      <c r="J946" s="394"/>
      <c r="K946" s="394"/>
      <c r="L946" s="394"/>
      <c r="M946" s="394"/>
      <c r="N946" s="394"/>
    </row>
    <row r="947" spans="2:14" ht="17.25">
      <c r="B947" s="1026" t="s">
        <v>10624</v>
      </c>
      <c r="C947" s="1022" t="s">
        <v>4289</v>
      </c>
      <c r="D947" s="1025" t="s">
        <v>10622</v>
      </c>
      <c r="E947" s="991" t="s">
        <v>4290</v>
      </c>
      <c r="F947" s="1010">
        <v>1113.5999999999999</v>
      </c>
      <c r="G947" s="996">
        <v>1</v>
      </c>
      <c r="H947" s="1024" t="s">
        <v>3500</v>
      </c>
      <c r="I947" s="394"/>
      <c r="J947" s="394"/>
      <c r="K947" s="394"/>
      <c r="L947" s="394"/>
      <c r="M947" s="394"/>
      <c r="N947" s="394"/>
    </row>
    <row r="948" spans="2:14" ht="17.25">
      <c r="B948" s="1026" t="s">
        <v>10625</v>
      </c>
      <c r="C948" s="1022" t="s">
        <v>4289</v>
      </c>
      <c r="D948" s="1025" t="s">
        <v>10622</v>
      </c>
      <c r="E948" s="991" t="s">
        <v>4290</v>
      </c>
      <c r="F948" s="1010">
        <v>1113.5999999999999</v>
      </c>
      <c r="G948" s="996">
        <v>1</v>
      </c>
      <c r="H948" s="1024" t="s">
        <v>3500</v>
      </c>
      <c r="I948" s="394"/>
      <c r="J948" s="394"/>
      <c r="K948" s="394"/>
      <c r="L948" s="394"/>
      <c r="M948" s="394"/>
      <c r="N948" s="394"/>
    </row>
    <row r="949" spans="2:14" ht="17.25">
      <c r="B949" s="1026" t="s">
        <v>10626</v>
      </c>
      <c r="C949" s="1022" t="s">
        <v>4289</v>
      </c>
      <c r="D949" s="1025" t="s">
        <v>10622</v>
      </c>
      <c r="E949" s="991" t="s">
        <v>4290</v>
      </c>
      <c r="F949" s="1010">
        <v>1113.5999999999999</v>
      </c>
      <c r="G949" s="996">
        <v>1</v>
      </c>
      <c r="H949" s="1024" t="s">
        <v>3500</v>
      </c>
      <c r="I949" s="394"/>
      <c r="J949" s="394"/>
      <c r="K949" s="394"/>
      <c r="L949" s="394"/>
      <c r="M949" s="394"/>
      <c r="N949" s="394"/>
    </row>
    <row r="950" spans="2:14" ht="17.25">
      <c r="B950" s="1026" t="s">
        <v>10627</v>
      </c>
      <c r="C950" s="1022" t="s">
        <v>4289</v>
      </c>
      <c r="D950" s="1025" t="s">
        <v>10622</v>
      </c>
      <c r="E950" s="991" t="s">
        <v>4290</v>
      </c>
      <c r="F950" s="1010">
        <v>1113.5999999999999</v>
      </c>
      <c r="G950" s="996">
        <v>1</v>
      </c>
      <c r="H950" s="1024" t="s">
        <v>3500</v>
      </c>
      <c r="I950" s="394"/>
      <c r="J950" s="394"/>
      <c r="K950" s="394"/>
      <c r="L950" s="394"/>
      <c r="M950" s="394"/>
      <c r="N950" s="394"/>
    </row>
    <row r="951" spans="2:14" ht="17.25">
      <c r="B951" s="1026" t="s">
        <v>10628</v>
      </c>
      <c r="C951" s="1022" t="s">
        <v>4289</v>
      </c>
      <c r="D951" s="1025" t="s">
        <v>10622</v>
      </c>
      <c r="E951" s="991" t="s">
        <v>4290</v>
      </c>
      <c r="F951" s="1010">
        <v>1113.5999999999999</v>
      </c>
      <c r="G951" s="996">
        <v>1</v>
      </c>
      <c r="H951" s="1024" t="s">
        <v>3500</v>
      </c>
      <c r="I951" s="394"/>
      <c r="J951" s="394"/>
      <c r="K951" s="394"/>
      <c r="L951" s="394"/>
      <c r="M951" s="394"/>
      <c r="N951" s="394"/>
    </row>
    <row r="952" spans="2:14" ht="17.25">
      <c r="B952" s="1026" t="s">
        <v>10629</v>
      </c>
      <c r="C952" s="1022" t="s">
        <v>4289</v>
      </c>
      <c r="D952" s="1025" t="s">
        <v>10622</v>
      </c>
      <c r="E952" s="991" t="s">
        <v>4290</v>
      </c>
      <c r="F952" s="1010">
        <v>1113.5999999999999</v>
      </c>
      <c r="G952" s="996">
        <v>1</v>
      </c>
      <c r="H952" s="1024" t="s">
        <v>3500</v>
      </c>
      <c r="I952" s="394"/>
      <c r="J952" s="394"/>
      <c r="K952" s="394"/>
      <c r="L952" s="394"/>
      <c r="M952" s="394"/>
      <c r="N952" s="394"/>
    </row>
    <row r="953" spans="2:14" ht="17.25">
      <c r="B953" s="1026" t="s">
        <v>10630</v>
      </c>
      <c r="C953" s="1022" t="s">
        <v>4289</v>
      </c>
      <c r="D953" s="1025" t="s">
        <v>10622</v>
      </c>
      <c r="E953" s="991" t="s">
        <v>4290</v>
      </c>
      <c r="F953" s="1010">
        <v>1113.5999999999999</v>
      </c>
      <c r="G953" s="996">
        <v>1</v>
      </c>
      <c r="H953" s="1024" t="s">
        <v>3500</v>
      </c>
      <c r="I953" s="394"/>
      <c r="J953" s="394"/>
      <c r="K953" s="394"/>
      <c r="L953" s="394"/>
      <c r="M953" s="394"/>
      <c r="N953" s="394"/>
    </row>
    <row r="954" spans="2:14" ht="17.25">
      <c r="B954" s="1026" t="s">
        <v>10631</v>
      </c>
      <c r="C954" s="1022" t="s">
        <v>4289</v>
      </c>
      <c r="D954" s="1025" t="s">
        <v>10622</v>
      </c>
      <c r="E954" s="991" t="s">
        <v>4290</v>
      </c>
      <c r="F954" s="1010">
        <v>1113.5999999999999</v>
      </c>
      <c r="G954" s="996">
        <v>1</v>
      </c>
      <c r="H954" s="1024" t="s">
        <v>3500</v>
      </c>
      <c r="I954" s="394"/>
      <c r="J954" s="394"/>
      <c r="K954" s="394"/>
      <c r="L954" s="394"/>
      <c r="M954" s="394"/>
      <c r="N954" s="394"/>
    </row>
    <row r="955" spans="2:14" ht="17.25">
      <c r="B955" s="1026" t="s">
        <v>10632</v>
      </c>
      <c r="C955" s="1022" t="s">
        <v>4289</v>
      </c>
      <c r="D955" s="1025" t="s">
        <v>10622</v>
      </c>
      <c r="E955" s="991" t="s">
        <v>4290</v>
      </c>
      <c r="F955" s="1010">
        <v>1113.5999999999999</v>
      </c>
      <c r="G955" s="996">
        <v>1</v>
      </c>
      <c r="H955" s="1024" t="s">
        <v>3500</v>
      </c>
      <c r="I955" s="394"/>
      <c r="J955" s="394"/>
      <c r="K955" s="394"/>
      <c r="L955" s="394"/>
      <c r="M955" s="394"/>
      <c r="N955" s="394"/>
    </row>
    <row r="956" spans="2:14" ht="17.25">
      <c r="B956" s="1026" t="s">
        <v>10633</v>
      </c>
      <c r="C956" s="1022" t="s">
        <v>4289</v>
      </c>
      <c r="D956" s="1025" t="s">
        <v>10622</v>
      </c>
      <c r="E956" s="991" t="s">
        <v>4290</v>
      </c>
      <c r="F956" s="1010">
        <v>1113.5999999999999</v>
      </c>
      <c r="G956" s="996">
        <v>1</v>
      </c>
      <c r="H956" s="1024" t="s">
        <v>3500</v>
      </c>
      <c r="I956" s="394"/>
      <c r="J956" s="394"/>
      <c r="K956" s="394"/>
      <c r="L956" s="394"/>
      <c r="M956" s="394"/>
      <c r="N956" s="394"/>
    </row>
    <row r="957" spans="2:14" ht="17.25">
      <c r="B957" s="1026" t="s">
        <v>10634</v>
      </c>
      <c r="C957" s="1022" t="s">
        <v>4289</v>
      </c>
      <c r="D957" s="1025" t="s">
        <v>10622</v>
      </c>
      <c r="E957" s="991" t="s">
        <v>4290</v>
      </c>
      <c r="F957" s="1010">
        <v>1113.5999999999999</v>
      </c>
      <c r="G957" s="996">
        <v>1</v>
      </c>
      <c r="H957" s="1024" t="s">
        <v>3500</v>
      </c>
      <c r="I957" s="394"/>
      <c r="J957" s="394"/>
      <c r="K957" s="394"/>
      <c r="L957" s="394"/>
      <c r="M957" s="394"/>
      <c r="N957" s="394"/>
    </row>
    <row r="958" spans="2:14" ht="17.25">
      <c r="B958" s="1026" t="s">
        <v>10635</v>
      </c>
      <c r="C958" s="1022" t="s">
        <v>4289</v>
      </c>
      <c r="D958" s="1025" t="s">
        <v>10622</v>
      </c>
      <c r="E958" s="991" t="s">
        <v>4290</v>
      </c>
      <c r="F958" s="1010">
        <v>1113.5999999999999</v>
      </c>
      <c r="G958" s="996">
        <v>1</v>
      </c>
      <c r="H958" s="1024" t="s">
        <v>3500</v>
      </c>
      <c r="I958" s="394"/>
      <c r="J958" s="394"/>
      <c r="K958" s="394"/>
      <c r="L958" s="394"/>
      <c r="M958" s="394"/>
      <c r="N958" s="394"/>
    </row>
    <row r="959" spans="2:14" ht="17.25">
      <c r="B959" s="1026" t="s">
        <v>10636</v>
      </c>
      <c r="C959" s="1022" t="s">
        <v>4289</v>
      </c>
      <c r="D959" s="1025" t="s">
        <v>10622</v>
      </c>
      <c r="E959" s="991" t="s">
        <v>4290</v>
      </c>
      <c r="F959" s="1010">
        <v>1113.5999999999999</v>
      </c>
      <c r="G959" s="996">
        <v>1</v>
      </c>
      <c r="H959" s="1024" t="s">
        <v>3500</v>
      </c>
      <c r="I959" s="394"/>
      <c r="J959" s="394"/>
      <c r="K959" s="394"/>
      <c r="L959" s="394"/>
      <c r="M959" s="394"/>
      <c r="N959" s="394"/>
    </row>
    <row r="960" spans="2:14" ht="17.25">
      <c r="B960" s="1026" t="s">
        <v>10637</v>
      </c>
      <c r="C960" s="1022" t="s">
        <v>4289</v>
      </c>
      <c r="D960" s="1025" t="s">
        <v>10622</v>
      </c>
      <c r="E960" s="991" t="s">
        <v>4290</v>
      </c>
      <c r="F960" s="1010">
        <v>1113.5999999999999</v>
      </c>
      <c r="G960" s="996">
        <v>1</v>
      </c>
      <c r="H960" s="1024" t="s">
        <v>3500</v>
      </c>
      <c r="I960" s="394"/>
      <c r="J960" s="394"/>
      <c r="K960" s="394"/>
      <c r="L960" s="394"/>
      <c r="M960" s="394"/>
      <c r="N960" s="394"/>
    </row>
    <row r="961" spans="2:14" ht="17.25">
      <c r="B961" s="1026" t="s">
        <v>10638</v>
      </c>
      <c r="C961" s="1022" t="s">
        <v>4289</v>
      </c>
      <c r="D961" s="1025" t="s">
        <v>10622</v>
      </c>
      <c r="E961" s="991" t="s">
        <v>4290</v>
      </c>
      <c r="F961" s="1010">
        <v>1113.5999999999999</v>
      </c>
      <c r="G961" s="996">
        <v>1</v>
      </c>
      <c r="H961" s="1024" t="s">
        <v>3500</v>
      </c>
      <c r="I961" s="394"/>
      <c r="J961" s="394"/>
      <c r="K961" s="394"/>
      <c r="L961" s="394"/>
      <c r="M961" s="394"/>
      <c r="N961" s="394"/>
    </row>
    <row r="962" spans="2:14" ht="17.25">
      <c r="B962" s="1026" t="s">
        <v>10639</v>
      </c>
      <c r="C962" s="1022" t="s">
        <v>4289</v>
      </c>
      <c r="D962" s="1025" t="s">
        <v>10622</v>
      </c>
      <c r="E962" s="991" t="s">
        <v>4290</v>
      </c>
      <c r="F962" s="1010">
        <v>1113.5999999999999</v>
      </c>
      <c r="G962" s="996">
        <v>1</v>
      </c>
      <c r="H962" s="1024" t="s">
        <v>3500</v>
      </c>
      <c r="I962" s="394"/>
      <c r="J962" s="394"/>
      <c r="K962" s="394"/>
      <c r="L962" s="394"/>
      <c r="M962" s="394"/>
      <c r="N962" s="394"/>
    </row>
    <row r="963" spans="2:14" ht="17.25">
      <c r="B963" s="1026" t="s">
        <v>10640</v>
      </c>
      <c r="C963" s="1022" t="s">
        <v>4289</v>
      </c>
      <c r="D963" s="1025" t="s">
        <v>10622</v>
      </c>
      <c r="E963" s="991" t="s">
        <v>4290</v>
      </c>
      <c r="F963" s="1010">
        <v>1113.5999999999999</v>
      </c>
      <c r="G963" s="996">
        <v>1</v>
      </c>
      <c r="H963" s="1024" t="s">
        <v>3500</v>
      </c>
      <c r="I963" s="394"/>
      <c r="J963" s="394"/>
      <c r="K963" s="394"/>
      <c r="L963" s="394"/>
      <c r="M963" s="394"/>
      <c r="N963" s="394"/>
    </row>
    <row r="964" spans="2:14" ht="17.25">
      <c r="B964" s="1026" t="s">
        <v>10641</v>
      </c>
      <c r="C964" s="1022" t="s">
        <v>4289</v>
      </c>
      <c r="D964" s="1025" t="s">
        <v>10622</v>
      </c>
      <c r="E964" s="991" t="s">
        <v>4290</v>
      </c>
      <c r="F964" s="1010">
        <v>1113.5999999999999</v>
      </c>
      <c r="G964" s="996">
        <v>1</v>
      </c>
      <c r="H964" s="1024" t="s">
        <v>3500</v>
      </c>
      <c r="I964" s="394"/>
      <c r="J964" s="394"/>
      <c r="K964" s="394"/>
      <c r="L964" s="394"/>
      <c r="M964" s="394"/>
      <c r="N964" s="394"/>
    </row>
    <row r="965" spans="2:14" ht="17.25">
      <c r="B965" s="1026" t="s">
        <v>10642</v>
      </c>
      <c r="C965" s="1022" t="s">
        <v>4289</v>
      </c>
      <c r="D965" s="1025" t="s">
        <v>10622</v>
      </c>
      <c r="E965" s="991" t="s">
        <v>4290</v>
      </c>
      <c r="F965" s="1010">
        <v>1113.5999999999999</v>
      </c>
      <c r="G965" s="996">
        <v>1</v>
      </c>
      <c r="H965" s="1024" t="s">
        <v>3500</v>
      </c>
      <c r="I965" s="394"/>
      <c r="J965" s="394"/>
      <c r="K965" s="394"/>
      <c r="L965" s="394"/>
      <c r="M965" s="394"/>
      <c r="N965" s="394"/>
    </row>
    <row r="966" spans="2:14" ht="17.25">
      <c r="B966" s="1026" t="s">
        <v>10643</v>
      </c>
      <c r="C966" s="1022" t="s">
        <v>4289</v>
      </c>
      <c r="D966" s="1025" t="s">
        <v>10622</v>
      </c>
      <c r="E966" s="991" t="s">
        <v>4290</v>
      </c>
      <c r="F966" s="1010">
        <v>1113.5999999999999</v>
      </c>
      <c r="G966" s="996">
        <v>1</v>
      </c>
      <c r="H966" s="1024" t="s">
        <v>3500</v>
      </c>
      <c r="I966" s="394"/>
      <c r="J966" s="394"/>
      <c r="K966" s="394"/>
      <c r="L966" s="394"/>
      <c r="M966" s="394"/>
      <c r="N966" s="394"/>
    </row>
    <row r="967" spans="2:14" ht="17.25">
      <c r="B967" s="1026" t="s">
        <v>10644</v>
      </c>
      <c r="C967" s="1022" t="s">
        <v>4289</v>
      </c>
      <c r="D967" s="1025" t="s">
        <v>10622</v>
      </c>
      <c r="E967" s="991" t="s">
        <v>4290</v>
      </c>
      <c r="F967" s="1010">
        <v>1113.5999999999999</v>
      </c>
      <c r="G967" s="996">
        <v>1</v>
      </c>
      <c r="H967" s="1024" t="s">
        <v>3500</v>
      </c>
      <c r="I967" s="394"/>
      <c r="J967" s="394"/>
      <c r="K967" s="394"/>
      <c r="L967" s="394"/>
      <c r="M967" s="394"/>
      <c r="N967" s="394"/>
    </row>
    <row r="968" spans="2:14" ht="17.25">
      <c r="B968" s="1026" t="s">
        <v>10645</v>
      </c>
      <c r="C968" s="1022" t="s">
        <v>4289</v>
      </c>
      <c r="D968" s="1025" t="s">
        <v>10622</v>
      </c>
      <c r="E968" s="991" t="s">
        <v>4290</v>
      </c>
      <c r="F968" s="1010">
        <v>1113.5999999999999</v>
      </c>
      <c r="G968" s="996">
        <v>1</v>
      </c>
      <c r="H968" s="1024" t="s">
        <v>3500</v>
      </c>
      <c r="I968" s="394"/>
      <c r="J968" s="394"/>
      <c r="K968" s="394"/>
      <c r="L968" s="394"/>
      <c r="M968" s="394"/>
      <c r="N968" s="394"/>
    </row>
    <row r="969" spans="2:14" ht="17.25">
      <c r="B969" s="1026" t="s">
        <v>10646</v>
      </c>
      <c r="C969" s="1022" t="s">
        <v>4289</v>
      </c>
      <c r="D969" s="1025" t="s">
        <v>10622</v>
      </c>
      <c r="E969" s="991" t="s">
        <v>4290</v>
      </c>
      <c r="F969" s="1010">
        <v>1113.5999999999999</v>
      </c>
      <c r="G969" s="996">
        <v>1</v>
      </c>
      <c r="H969" s="1024" t="s">
        <v>3500</v>
      </c>
      <c r="I969" s="394"/>
      <c r="J969" s="394"/>
      <c r="K969" s="394"/>
      <c r="L969" s="394"/>
      <c r="M969" s="394"/>
      <c r="N969" s="394"/>
    </row>
    <row r="970" spans="2:14" ht="17.25">
      <c r="B970" s="1026" t="s">
        <v>10647</v>
      </c>
      <c r="C970" s="1022" t="s">
        <v>4289</v>
      </c>
      <c r="D970" s="1025" t="s">
        <v>10622</v>
      </c>
      <c r="E970" s="991" t="s">
        <v>4290</v>
      </c>
      <c r="F970" s="1010">
        <v>1113.5999999999999</v>
      </c>
      <c r="G970" s="996">
        <v>1</v>
      </c>
      <c r="H970" s="1024" t="s">
        <v>3500</v>
      </c>
      <c r="I970" s="394"/>
      <c r="J970" s="394"/>
      <c r="K970" s="394"/>
      <c r="L970" s="394"/>
      <c r="M970" s="394"/>
      <c r="N970" s="394"/>
    </row>
    <row r="971" spans="2:14" ht="17.25">
      <c r="B971" s="1026" t="s">
        <v>10648</v>
      </c>
      <c r="C971" s="1022" t="s">
        <v>4289</v>
      </c>
      <c r="D971" s="1025" t="s">
        <v>10622</v>
      </c>
      <c r="E971" s="991" t="s">
        <v>4290</v>
      </c>
      <c r="F971" s="1010">
        <v>1113.5999999999999</v>
      </c>
      <c r="G971" s="996">
        <v>1</v>
      </c>
      <c r="H971" s="1024" t="s">
        <v>3500</v>
      </c>
      <c r="I971" s="394"/>
      <c r="J971" s="394"/>
      <c r="K971" s="394"/>
      <c r="L971" s="394"/>
      <c r="M971" s="394"/>
      <c r="N971" s="394"/>
    </row>
    <row r="972" spans="2:14" ht="17.25">
      <c r="B972" s="1026" t="s">
        <v>10649</v>
      </c>
      <c r="C972" s="1022" t="s">
        <v>4289</v>
      </c>
      <c r="D972" s="1025" t="s">
        <v>10622</v>
      </c>
      <c r="E972" s="991" t="s">
        <v>4290</v>
      </c>
      <c r="F972" s="1010">
        <v>1113.5999999999999</v>
      </c>
      <c r="G972" s="996">
        <v>1</v>
      </c>
      <c r="H972" s="1024" t="s">
        <v>3500</v>
      </c>
      <c r="I972" s="394"/>
      <c r="J972" s="394"/>
      <c r="K972" s="394"/>
      <c r="L972" s="394"/>
      <c r="M972" s="394"/>
      <c r="N972" s="394"/>
    </row>
    <row r="973" spans="2:14" ht="17.25">
      <c r="B973" s="1026" t="s">
        <v>10650</v>
      </c>
      <c r="C973" s="1022" t="s">
        <v>4289</v>
      </c>
      <c r="D973" s="1025" t="s">
        <v>10622</v>
      </c>
      <c r="E973" s="991" t="s">
        <v>4290</v>
      </c>
      <c r="F973" s="1010">
        <v>1113.5999999999999</v>
      </c>
      <c r="G973" s="996">
        <v>1</v>
      </c>
      <c r="H973" s="1024" t="s">
        <v>3500</v>
      </c>
      <c r="I973" s="394"/>
      <c r="J973" s="394"/>
      <c r="K973" s="394"/>
      <c r="L973" s="394"/>
      <c r="M973" s="394"/>
      <c r="N973" s="394"/>
    </row>
    <row r="974" spans="2:14" ht="17.25">
      <c r="B974" s="1026" t="s">
        <v>10651</v>
      </c>
      <c r="C974" s="1022" t="s">
        <v>4289</v>
      </c>
      <c r="D974" s="1025" t="s">
        <v>10622</v>
      </c>
      <c r="E974" s="991" t="s">
        <v>4290</v>
      </c>
      <c r="F974" s="1010">
        <v>1113.5999999999999</v>
      </c>
      <c r="G974" s="996">
        <v>1</v>
      </c>
      <c r="H974" s="1024" t="s">
        <v>3500</v>
      </c>
      <c r="I974" s="394"/>
      <c r="J974" s="394"/>
      <c r="K974" s="394"/>
      <c r="L974" s="394"/>
      <c r="M974" s="394"/>
      <c r="N974" s="394"/>
    </row>
    <row r="975" spans="2:14" ht="17.25">
      <c r="B975" s="1026" t="s">
        <v>10652</v>
      </c>
      <c r="C975" s="1022" t="s">
        <v>4289</v>
      </c>
      <c r="D975" s="1025" t="s">
        <v>10622</v>
      </c>
      <c r="E975" s="991" t="s">
        <v>4290</v>
      </c>
      <c r="F975" s="1010">
        <v>1113.5999999999999</v>
      </c>
      <c r="G975" s="996">
        <v>1</v>
      </c>
      <c r="H975" s="1024" t="s">
        <v>3500</v>
      </c>
      <c r="I975" s="394"/>
      <c r="J975" s="394"/>
      <c r="K975" s="394"/>
      <c r="L975" s="394"/>
      <c r="M975" s="394"/>
      <c r="N975" s="394"/>
    </row>
    <row r="976" spans="2:14" ht="17.25">
      <c r="B976" s="1026" t="s">
        <v>10653</v>
      </c>
      <c r="C976" s="1022" t="s">
        <v>4289</v>
      </c>
      <c r="D976" s="1025" t="s">
        <v>10622</v>
      </c>
      <c r="E976" s="991" t="s">
        <v>4290</v>
      </c>
      <c r="F976" s="1010">
        <v>1113.5999999999999</v>
      </c>
      <c r="G976" s="996">
        <v>1</v>
      </c>
      <c r="H976" s="1024" t="s">
        <v>3500</v>
      </c>
      <c r="I976" s="394"/>
      <c r="J976" s="394"/>
      <c r="K976" s="394"/>
      <c r="L976" s="394"/>
      <c r="M976" s="394"/>
      <c r="N976" s="394"/>
    </row>
    <row r="977" spans="2:14" ht="17.25">
      <c r="B977" s="1026" t="s">
        <v>10654</v>
      </c>
      <c r="C977" s="1022" t="s">
        <v>4289</v>
      </c>
      <c r="D977" s="1025" t="s">
        <v>10622</v>
      </c>
      <c r="E977" s="991" t="s">
        <v>4290</v>
      </c>
      <c r="F977" s="1010">
        <v>1113.5999999999999</v>
      </c>
      <c r="G977" s="996">
        <v>1</v>
      </c>
      <c r="H977" s="1024" t="s">
        <v>3500</v>
      </c>
      <c r="I977" s="394"/>
      <c r="J977" s="394"/>
      <c r="K977" s="394"/>
      <c r="L977" s="394"/>
      <c r="M977" s="394"/>
      <c r="N977" s="394"/>
    </row>
    <row r="978" spans="2:14" ht="17.25">
      <c r="B978" s="1026" t="s">
        <v>10655</v>
      </c>
      <c r="C978" s="1022" t="s">
        <v>4289</v>
      </c>
      <c r="D978" s="1025" t="s">
        <v>10622</v>
      </c>
      <c r="E978" s="991" t="s">
        <v>4290</v>
      </c>
      <c r="F978" s="1010">
        <v>1113.5999999999999</v>
      </c>
      <c r="G978" s="996">
        <v>1</v>
      </c>
      <c r="H978" s="1024" t="s">
        <v>3500</v>
      </c>
      <c r="I978" s="394"/>
      <c r="J978" s="394"/>
      <c r="K978" s="394"/>
      <c r="L978" s="394"/>
      <c r="M978" s="394"/>
      <c r="N978" s="394"/>
    </row>
    <row r="979" spans="2:14" ht="17.25">
      <c r="B979" s="1026" t="s">
        <v>10656</v>
      </c>
      <c r="C979" s="1022" t="s">
        <v>4289</v>
      </c>
      <c r="D979" s="1025" t="s">
        <v>10622</v>
      </c>
      <c r="E979" s="991" t="s">
        <v>4290</v>
      </c>
      <c r="F979" s="1010">
        <v>1113.5999999999999</v>
      </c>
      <c r="G979" s="996">
        <v>1</v>
      </c>
      <c r="H979" s="1024" t="s">
        <v>3500</v>
      </c>
      <c r="I979" s="394"/>
      <c r="J979" s="394"/>
      <c r="K979" s="394"/>
      <c r="L979" s="394"/>
      <c r="M979" s="394"/>
      <c r="N979" s="394"/>
    </row>
    <row r="980" spans="2:14" ht="17.25">
      <c r="B980" s="1026" t="s">
        <v>10657</v>
      </c>
      <c r="C980" s="1022" t="s">
        <v>4289</v>
      </c>
      <c r="D980" s="1025" t="s">
        <v>10622</v>
      </c>
      <c r="E980" s="991" t="s">
        <v>4290</v>
      </c>
      <c r="F980" s="1010">
        <v>1113.5999999999999</v>
      </c>
      <c r="G980" s="996">
        <v>1</v>
      </c>
      <c r="H980" s="1024" t="s">
        <v>3500</v>
      </c>
      <c r="I980" s="394"/>
      <c r="J980" s="394"/>
      <c r="K980" s="394"/>
      <c r="L980" s="394"/>
      <c r="M980" s="394"/>
      <c r="N980" s="394"/>
    </row>
    <row r="981" spans="2:14" ht="17.25">
      <c r="B981" s="1026" t="s">
        <v>10658</v>
      </c>
      <c r="C981" s="1022" t="s">
        <v>4289</v>
      </c>
      <c r="D981" s="1025" t="s">
        <v>10622</v>
      </c>
      <c r="E981" s="991" t="s">
        <v>4290</v>
      </c>
      <c r="F981" s="1010">
        <v>1113.5999999999999</v>
      </c>
      <c r="G981" s="996">
        <v>1</v>
      </c>
      <c r="H981" s="1024" t="s">
        <v>3500</v>
      </c>
      <c r="I981" s="394"/>
      <c r="J981" s="394"/>
      <c r="K981" s="394"/>
      <c r="L981" s="394"/>
      <c r="M981" s="394"/>
      <c r="N981" s="394"/>
    </row>
    <row r="982" spans="2:14" ht="17.25">
      <c r="B982" s="1026" t="s">
        <v>10659</v>
      </c>
      <c r="C982" s="1022" t="s">
        <v>4289</v>
      </c>
      <c r="D982" s="1025" t="s">
        <v>10622</v>
      </c>
      <c r="E982" s="991" t="s">
        <v>4290</v>
      </c>
      <c r="F982" s="1010">
        <v>1113.5999999999999</v>
      </c>
      <c r="G982" s="996">
        <v>1</v>
      </c>
      <c r="H982" s="1024" t="s">
        <v>3500</v>
      </c>
      <c r="I982" s="394"/>
      <c r="J982" s="394"/>
      <c r="K982" s="394"/>
      <c r="L982" s="394"/>
      <c r="M982" s="394"/>
      <c r="N982" s="394"/>
    </row>
    <row r="983" spans="2:14" ht="17.25">
      <c r="B983" s="1026" t="s">
        <v>10660</v>
      </c>
      <c r="C983" s="1022" t="s">
        <v>4289</v>
      </c>
      <c r="D983" s="1025" t="s">
        <v>10622</v>
      </c>
      <c r="E983" s="991" t="s">
        <v>4290</v>
      </c>
      <c r="F983" s="1010">
        <v>1113.5999999999999</v>
      </c>
      <c r="G983" s="996">
        <v>1</v>
      </c>
      <c r="H983" s="1024" t="s">
        <v>3500</v>
      </c>
      <c r="I983" s="394"/>
      <c r="J983" s="394"/>
      <c r="K983" s="394"/>
      <c r="L983" s="394"/>
      <c r="M983" s="394"/>
      <c r="N983" s="394"/>
    </row>
    <row r="984" spans="2:14" ht="17.25">
      <c r="B984" s="1026" t="s">
        <v>10661</v>
      </c>
      <c r="C984" s="1022" t="s">
        <v>4289</v>
      </c>
      <c r="D984" s="1025" t="s">
        <v>10622</v>
      </c>
      <c r="E984" s="991" t="s">
        <v>4290</v>
      </c>
      <c r="F984" s="1010">
        <v>1113.5999999999999</v>
      </c>
      <c r="G984" s="996">
        <v>1</v>
      </c>
      <c r="H984" s="1024" t="s">
        <v>3500</v>
      </c>
      <c r="I984" s="394"/>
      <c r="J984" s="394"/>
      <c r="K984" s="394"/>
      <c r="L984" s="394"/>
      <c r="M984" s="394"/>
      <c r="N984" s="394"/>
    </row>
    <row r="985" spans="2:14" ht="17.25">
      <c r="B985" s="1026" t="s">
        <v>10662</v>
      </c>
      <c r="C985" s="1022" t="s">
        <v>4289</v>
      </c>
      <c r="D985" s="1025" t="s">
        <v>10622</v>
      </c>
      <c r="E985" s="991" t="s">
        <v>4290</v>
      </c>
      <c r="F985" s="1010">
        <v>1113.5999999999999</v>
      </c>
      <c r="G985" s="996">
        <v>1</v>
      </c>
      <c r="H985" s="1024" t="s">
        <v>3500</v>
      </c>
      <c r="I985" s="394"/>
      <c r="J985" s="394"/>
      <c r="K985" s="394"/>
      <c r="L985" s="394"/>
      <c r="M985" s="394"/>
      <c r="N985" s="394"/>
    </row>
    <row r="986" spans="2:14" ht="17.25">
      <c r="B986" s="1008" t="s">
        <v>10663</v>
      </c>
      <c r="C986" s="1022" t="s">
        <v>3685</v>
      </c>
      <c r="D986" s="1025" t="s">
        <v>10664</v>
      </c>
      <c r="E986" s="991" t="s">
        <v>3507</v>
      </c>
      <c r="F986" s="1010">
        <v>1970.84</v>
      </c>
      <c r="G986" s="1013">
        <v>1</v>
      </c>
      <c r="H986" s="1024" t="s">
        <v>3500</v>
      </c>
      <c r="I986" s="394"/>
      <c r="J986" s="394"/>
      <c r="K986" s="394"/>
      <c r="L986" s="394"/>
      <c r="M986" s="394"/>
      <c r="N986" s="394"/>
    </row>
    <row r="987" spans="2:14" ht="17.25">
      <c r="B987" s="1008" t="s">
        <v>10665</v>
      </c>
      <c r="C987" s="1022" t="s">
        <v>3685</v>
      </c>
      <c r="D987" s="1025" t="s">
        <v>10664</v>
      </c>
      <c r="E987" s="991" t="s">
        <v>3507</v>
      </c>
      <c r="F987" s="1010">
        <v>1970.84</v>
      </c>
      <c r="G987" s="1013">
        <v>1</v>
      </c>
      <c r="H987" s="1024" t="s">
        <v>3500</v>
      </c>
      <c r="I987" s="394"/>
      <c r="J987" s="394"/>
      <c r="K987" s="394"/>
      <c r="L987" s="394"/>
      <c r="M987" s="394"/>
      <c r="N987" s="394"/>
    </row>
    <row r="988" spans="2:14" ht="17.25">
      <c r="B988" s="1008" t="s">
        <v>10666</v>
      </c>
      <c r="C988" s="1022" t="s">
        <v>3685</v>
      </c>
      <c r="D988" s="1025" t="s">
        <v>10664</v>
      </c>
      <c r="E988" s="991" t="s">
        <v>3507</v>
      </c>
      <c r="F988" s="1010">
        <v>1970.84</v>
      </c>
      <c r="G988" s="1013">
        <v>1</v>
      </c>
      <c r="H988" s="1024" t="s">
        <v>3500</v>
      </c>
      <c r="I988" s="394"/>
      <c r="J988" s="394"/>
      <c r="K988" s="394"/>
      <c r="L988" s="394"/>
      <c r="M988" s="394"/>
      <c r="N988" s="394"/>
    </row>
    <row r="989" spans="2:14" ht="17.25">
      <c r="B989" s="1008" t="s">
        <v>10667</v>
      </c>
      <c r="C989" s="1022" t="s">
        <v>3685</v>
      </c>
      <c r="D989" s="1025" t="s">
        <v>10664</v>
      </c>
      <c r="E989" s="991" t="s">
        <v>3507</v>
      </c>
      <c r="F989" s="1010">
        <v>1970.84</v>
      </c>
      <c r="G989" s="1013">
        <v>1</v>
      </c>
      <c r="H989" s="1024" t="s">
        <v>3500</v>
      </c>
      <c r="I989" s="394"/>
      <c r="J989" s="394"/>
      <c r="K989" s="394"/>
      <c r="L989" s="394"/>
      <c r="M989" s="394"/>
      <c r="N989" s="394"/>
    </row>
    <row r="990" spans="2:14" ht="17.25">
      <c r="B990" s="1008" t="s">
        <v>10668</v>
      </c>
      <c r="C990" s="1022" t="s">
        <v>3685</v>
      </c>
      <c r="D990" s="1025" t="s">
        <v>10664</v>
      </c>
      <c r="E990" s="991" t="s">
        <v>3507</v>
      </c>
      <c r="F990" s="1010">
        <v>1970.84</v>
      </c>
      <c r="G990" s="1013">
        <v>1</v>
      </c>
      <c r="H990" s="1024" t="s">
        <v>3500</v>
      </c>
      <c r="I990" s="394"/>
      <c r="J990" s="394"/>
      <c r="K990" s="394"/>
      <c r="L990" s="394"/>
      <c r="M990" s="394"/>
      <c r="N990" s="394"/>
    </row>
    <row r="991" spans="2:14" ht="17.25">
      <c r="B991" s="1008" t="s">
        <v>10669</v>
      </c>
      <c r="C991" s="1022" t="s">
        <v>3685</v>
      </c>
      <c r="D991" s="1025" t="s">
        <v>10664</v>
      </c>
      <c r="E991" s="991" t="s">
        <v>3507</v>
      </c>
      <c r="F991" s="1010">
        <v>1970.84</v>
      </c>
      <c r="G991" s="1013">
        <v>1</v>
      </c>
      <c r="H991" s="1024" t="s">
        <v>3500</v>
      </c>
      <c r="I991" s="394"/>
      <c r="J991" s="394"/>
      <c r="K991" s="394"/>
      <c r="L991" s="394"/>
      <c r="M991" s="394"/>
      <c r="N991" s="394"/>
    </row>
    <row r="992" spans="2:14" ht="17.25">
      <c r="B992" s="1008" t="s">
        <v>10670</v>
      </c>
      <c r="C992" s="1022" t="s">
        <v>3685</v>
      </c>
      <c r="D992" s="1025" t="s">
        <v>10664</v>
      </c>
      <c r="E992" s="991" t="s">
        <v>3507</v>
      </c>
      <c r="F992" s="1010">
        <v>1970.84</v>
      </c>
      <c r="G992" s="1013">
        <v>1</v>
      </c>
      <c r="H992" s="1024" t="s">
        <v>3500</v>
      </c>
      <c r="I992" s="394"/>
      <c r="J992" s="394"/>
      <c r="K992" s="394"/>
      <c r="L992" s="394"/>
      <c r="M992" s="394"/>
      <c r="N992" s="394"/>
    </row>
    <row r="993" spans="2:14" ht="17.25">
      <c r="B993" s="1008" t="s">
        <v>10671</v>
      </c>
      <c r="C993" s="1022" t="s">
        <v>3685</v>
      </c>
      <c r="D993" s="1025" t="s">
        <v>10664</v>
      </c>
      <c r="E993" s="991" t="s">
        <v>3507</v>
      </c>
      <c r="F993" s="1010">
        <v>1970.84</v>
      </c>
      <c r="G993" s="1013">
        <v>1</v>
      </c>
      <c r="H993" s="1024" t="s">
        <v>3500</v>
      </c>
      <c r="I993" s="394"/>
      <c r="J993" s="394"/>
      <c r="K993" s="394"/>
      <c r="L993" s="394"/>
      <c r="M993" s="394"/>
      <c r="N993" s="394"/>
    </row>
    <row r="994" spans="2:14" ht="17.25">
      <c r="B994" s="1008" t="s">
        <v>10672</v>
      </c>
      <c r="C994" s="1022" t="s">
        <v>3685</v>
      </c>
      <c r="D994" s="1025" t="s">
        <v>10664</v>
      </c>
      <c r="E994" s="991" t="s">
        <v>3507</v>
      </c>
      <c r="F994" s="1010">
        <v>1970.84</v>
      </c>
      <c r="G994" s="1013">
        <v>1</v>
      </c>
      <c r="H994" s="1024" t="s">
        <v>3500</v>
      </c>
      <c r="I994" s="394"/>
      <c r="J994" s="394"/>
      <c r="K994" s="394"/>
      <c r="L994" s="394"/>
      <c r="M994" s="394"/>
      <c r="N994" s="394"/>
    </row>
    <row r="995" spans="2:14" ht="17.25">
      <c r="B995" s="1008" t="s">
        <v>10673</v>
      </c>
      <c r="C995" s="1022" t="s">
        <v>3685</v>
      </c>
      <c r="D995" s="1025" t="s">
        <v>10664</v>
      </c>
      <c r="E995" s="991" t="s">
        <v>3507</v>
      </c>
      <c r="F995" s="1010">
        <v>1970.84</v>
      </c>
      <c r="G995" s="1013">
        <v>1</v>
      </c>
      <c r="H995" s="1024" t="s">
        <v>3500</v>
      </c>
      <c r="I995" s="394"/>
      <c r="J995" s="394"/>
      <c r="K995" s="394"/>
      <c r="L995" s="394"/>
      <c r="M995" s="394"/>
      <c r="N995" s="394"/>
    </row>
    <row r="996" spans="2:14" ht="17.25">
      <c r="B996" s="1008" t="s">
        <v>10674</v>
      </c>
      <c r="C996" s="1022" t="s">
        <v>3685</v>
      </c>
      <c r="D996" s="1025" t="s">
        <v>10664</v>
      </c>
      <c r="E996" s="991" t="s">
        <v>3507</v>
      </c>
      <c r="F996" s="1010">
        <v>1970.84</v>
      </c>
      <c r="G996" s="1013">
        <v>1</v>
      </c>
      <c r="H996" s="1024" t="s">
        <v>3500</v>
      </c>
      <c r="I996" s="394"/>
      <c r="J996" s="394"/>
      <c r="K996" s="394"/>
      <c r="L996" s="394"/>
      <c r="M996" s="394"/>
      <c r="N996" s="394"/>
    </row>
    <row r="997" spans="2:14" ht="17.25">
      <c r="B997" s="1008" t="s">
        <v>10675</v>
      </c>
      <c r="C997" s="1022" t="s">
        <v>3685</v>
      </c>
      <c r="D997" s="1025" t="s">
        <v>10664</v>
      </c>
      <c r="E997" s="991" t="s">
        <v>3507</v>
      </c>
      <c r="F997" s="1010">
        <v>1970.84</v>
      </c>
      <c r="G997" s="1013">
        <v>1</v>
      </c>
      <c r="H997" s="1024" t="s">
        <v>3500</v>
      </c>
      <c r="I997" s="394"/>
      <c r="J997" s="394"/>
      <c r="K997" s="394"/>
      <c r="L997" s="394"/>
      <c r="M997" s="394"/>
      <c r="N997" s="394"/>
    </row>
    <row r="998" spans="2:14" ht="17.25">
      <c r="B998" s="1008" t="s">
        <v>10676</v>
      </c>
      <c r="C998" s="1022" t="s">
        <v>3685</v>
      </c>
      <c r="D998" s="1025" t="s">
        <v>10664</v>
      </c>
      <c r="E998" s="991" t="s">
        <v>3507</v>
      </c>
      <c r="F998" s="1010">
        <v>1970.84</v>
      </c>
      <c r="G998" s="1013">
        <v>1</v>
      </c>
      <c r="H998" s="1024" t="s">
        <v>3500</v>
      </c>
      <c r="I998" s="394"/>
      <c r="J998" s="394"/>
      <c r="K998" s="394"/>
      <c r="L998" s="394"/>
      <c r="M998" s="394"/>
      <c r="N998" s="394"/>
    </row>
    <row r="999" spans="2:14" ht="17.25">
      <c r="B999" s="1008" t="s">
        <v>10677</v>
      </c>
      <c r="C999" s="1022" t="s">
        <v>3685</v>
      </c>
      <c r="D999" s="1025" t="s">
        <v>10664</v>
      </c>
      <c r="E999" s="991" t="s">
        <v>3507</v>
      </c>
      <c r="F999" s="1010">
        <v>1970.84</v>
      </c>
      <c r="G999" s="1013">
        <v>1</v>
      </c>
      <c r="H999" s="1024" t="s">
        <v>3500</v>
      </c>
      <c r="I999" s="394"/>
      <c r="J999" s="394"/>
      <c r="K999" s="394"/>
      <c r="L999" s="394"/>
      <c r="M999" s="394"/>
      <c r="N999" s="394"/>
    </row>
    <row r="1000" spans="2:14" ht="17.25">
      <c r="B1000" s="1008" t="s">
        <v>10678</v>
      </c>
      <c r="C1000" s="1022" t="s">
        <v>3685</v>
      </c>
      <c r="D1000" s="1025" t="s">
        <v>10664</v>
      </c>
      <c r="E1000" s="991" t="s">
        <v>3507</v>
      </c>
      <c r="F1000" s="1010">
        <v>1970.84</v>
      </c>
      <c r="G1000" s="1013">
        <v>1</v>
      </c>
      <c r="H1000" s="1024" t="s">
        <v>3500</v>
      </c>
      <c r="I1000" s="394"/>
      <c r="J1000" s="394"/>
      <c r="K1000" s="394"/>
      <c r="L1000" s="394"/>
      <c r="M1000" s="394"/>
      <c r="N1000" s="394"/>
    </row>
    <row r="1001" spans="2:14" ht="17.25">
      <c r="B1001" s="1008" t="s">
        <v>10679</v>
      </c>
      <c r="C1001" s="1022" t="s">
        <v>3685</v>
      </c>
      <c r="D1001" s="1025" t="s">
        <v>10664</v>
      </c>
      <c r="E1001" s="991" t="s">
        <v>3507</v>
      </c>
      <c r="F1001" s="1010">
        <v>1970.84</v>
      </c>
      <c r="G1001" s="1013">
        <v>1</v>
      </c>
      <c r="H1001" s="1024" t="s">
        <v>3500</v>
      </c>
      <c r="I1001" s="394"/>
      <c r="J1001" s="394"/>
      <c r="K1001" s="394"/>
      <c r="L1001" s="394"/>
      <c r="M1001" s="394"/>
      <c r="N1001" s="394"/>
    </row>
    <row r="1002" spans="2:14" ht="17.25">
      <c r="B1002" s="1008" t="s">
        <v>10680</v>
      </c>
      <c r="C1002" s="1022" t="s">
        <v>3685</v>
      </c>
      <c r="D1002" s="1025" t="s">
        <v>10664</v>
      </c>
      <c r="E1002" s="991" t="s">
        <v>3507</v>
      </c>
      <c r="F1002" s="1010">
        <v>1970.84</v>
      </c>
      <c r="G1002" s="1013">
        <v>1</v>
      </c>
      <c r="H1002" s="1024" t="s">
        <v>3500</v>
      </c>
      <c r="I1002" s="394"/>
      <c r="J1002" s="394"/>
      <c r="K1002" s="394"/>
      <c r="L1002" s="394"/>
      <c r="M1002" s="394"/>
      <c r="N1002" s="394"/>
    </row>
    <row r="1003" spans="2:14" ht="17.25">
      <c r="B1003" s="1008" t="s">
        <v>10681</v>
      </c>
      <c r="C1003" s="1022" t="s">
        <v>3685</v>
      </c>
      <c r="D1003" s="1025" t="s">
        <v>10664</v>
      </c>
      <c r="E1003" s="991" t="s">
        <v>3507</v>
      </c>
      <c r="F1003" s="1010">
        <v>1970.84</v>
      </c>
      <c r="G1003" s="1013">
        <v>1</v>
      </c>
      <c r="H1003" s="1024" t="s">
        <v>3500</v>
      </c>
      <c r="I1003" s="394"/>
      <c r="J1003" s="394"/>
      <c r="K1003" s="394"/>
      <c r="L1003" s="394"/>
      <c r="M1003" s="394"/>
      <c r="N1003" s="394"/>
    </row>
    <row r="1004" spans="2:14" ht="17.25">
      <c r="B1004" s="1008" t="s">
        <v>10682</v>
      </c>
      <c r="C1004" s="1022" t="s">
        <v>3685</v>
      </c>
      <c r="D1004" s="1025" t="s">
        <v>10664</v>
      </c>
      <c r="E1004" s="991" t="s">
        <v>3507</v>
      </c>
      <c r="F1004" s="1010">
        <v>1970.84</v>
      </c>
      <c r="G1004" s="1013">
        <v>1</v>
      </c>
      <c r="H1004" s="1024" t="s">
        <v>3500</v>
      </c>
      <c r="I1004" s="394"/>
      <c r="J1004" s="394"/>
      <c r="K1004" s="394"/>
      <c r="L1004" s="394"/>
      <c r="M1004" s="394"/>
      <c r="N1004" s="394"/>
    </row>
    <row r="1005" spans="2:14" ht="17.25">
      <c r="B1005" s="1008" t="s">
        <v>10683</v>
      </c>
      <c r="C1005" s="1022" t="s">
        <v>3685</v>
      </c>
      <c r="D1005" s="1025" t="s">
        <v>10664</v>
      </c>
      <c r="E1005" s="991" t="s">
        <v>3507</v>
      </c>
      <c r="F1005" s="1010">
        <v>1970.84</v>
      </c>
      <c r="G1005" s="1013">
        <v>1</v>
      </c>
      <c r="H1005" s="1024" t="s">
        <v>3500</v>
      </c>
      <c r="I1005" s="394"/>
      <c r="J1005" s="394"/>
      <c r="K1005" s="394"/>
      <c r="L1005" s="394"/>
      <c r="M1005" s="394"/>
      <c r="N1005" s="394"/>
    </row>
    <row r="1006" spans="2:14" ht="17.25">
      <c r="B1006" s="1008" t="s">
        <v>10684</v>
      </c>
      <c r="C1006" s="1022" t="s">
        <v>3685</v>
      </c>
      <c r="D1006" s="1025" t="s">
        <v>10664</v>
      </c>
      <c r="E1006" s="991" t="s">
        <v>3507</v>
      </c>
      <c r="F1006" s="1010">
        <v>1970.84</v>
      </c>
      <c r="G1006" s="1013">
        <v>1</v>
      </c>
      <c r="H1006" s="1024" t="s">
        <v>3500</v>
      </c>
      <c r="I1006" s="394"/>
      <c r="J1006" s="394"/>
      <c r="K1006" s="394"/>
      <c r="L1006" s="394"/>
      <c r="M1006" s="394"/>
      <c r="N1006" s="394"/>
    </row>
    <row r="1007" spans="2:14" ht="17.25">
      <c r="B1007" s="1008" t="s">
        <v>10685</v>
      </c>
      <c r="C1007" s="1022" t="s">
        <v>3685</v>
      </c>
      <c r="D1007" s="1025" t="s">
        <v>10664</v>
      </c>
      <c r="E1007" s="991" t="s">
        <v>3507</v>
      </c>
      <c r="F1007" s="1010">
        <v>1970.84</v>
      </c>
      <c r="G1007" s="1013">
        <v>1</v>
      </c>
      <c r="H1007" s="1024" t="s">
        <v>3500</v>
      </c>
      <c r="I1007" s="394"/>
      <c r="J1007" s="394"/>
      <c r="K1007" s="394"/>
      <c r="L1007" s="394"/>
      <c r="M1007" s="394"/>
      <c r="N1007" s="394"/>
    </row>
    <row r="1008" spans="2:14" ht="17.25">
      <c r="B1008" s="1008" t="s">
        <v>10686</v>
      </c>
      <c r="C1008" s="1022" t="s">
        <v>3685</v>
      </c>
      <c r="D1008" s="1025" t="s">
        <v>10664</v>
      </c>
      <c r="E1008" s="991" t="s">
        <v>3507</v>
      </c>
      <c r="F1008" s="1010">
        <v>1970.84</v>
      </c>
      <c r="G1008" s="1013">
        <v>1</v>
      </c>
      <c r="H1008" s="1024" t="s">
        <v>3500</v>
      </c>
      <c r="I1008" s="394"/>
      <c r="J1008" s="394"/>
      <c r="K1008" s="394"/>
      <c r="L1008" s="394"/>
      <c r="M1008" s="394"/>
      <c r="N1008" s="394"/>
    </row>
    <row r="1009" spans="2:14" ht="17.25">
      <c r="B1009" s="1008" t="s">
        <v>10687</v>
      </c>
      <c r="C1009" s="1022" t="s">
        <v>3685</v>
      </c>
      <c r="D1009" s="1025" t="s">
        <v>10664</v>
      </c>
      <c r="E1009" s="991" t="s">
        <v>3507</v>
      </c>
      <c r="F1009" s="1010">
        <v>1970.84</v>
      </c>
      <c r="G1009" s="1013">
        <v>1</v>
      </c>
      <c r="H1009" s="1024" t="s">
        <v>3500</v>
      </c>
      <c r="I1009" s="394"/>
      <c r="J1009" s="394"/>
      <c r="K1009" s="394"/>
      <c r="L1009" s="394"/>
      <c r="M1009" s="394"/>
      <c r="N1009" s="394"/>
    </row>
    <row r="1010" spans="2:14" ht="17.25">
      <c r="B1010" s="1008" t="s">
        <v>10688</v>
      </c>
      <c r="C1010" s="1022" t="s">
        <v>3685</v>
      </c>
      <c r="D1010" s="1025" t="s">
        <v>10664</v>
      </c>
      <c r="E1010" s="991" t="s">
        <v>3507</v>
      </c>
      <c r="F1010" s="1010">
        <v>1970.84</v>
      </c>
      <c r="G1010" s="1013">
        <v>1</v>
      </c>
      <c r="H1010" s="1024" t="s">
        <v>3500</v>
      </c>
      <c r="I1010" s="394"/>
      <c r="J1010" s="394"/>
      <c r="K1010" s="394"/>
      <c r="L1010" s="394"/>
      <c r="M1010" s="394"/>
      <c r="N1010" s="394"/>
    </row>
    <row r="1011" spans="2:14" ht="17.25">
      <c r="B1011" s="1008" t="s">
        <v>10689</v>
      </c>
      <c r="C1011" s="1022" t="s">
        <v>3685</v>
      </c>
      <c r="D1011" s="1025" t="s">
        <v>10664</v>
      </c>
      <c r="E1011" s="991" t="s">
        <v>3507</v>
      </c>
      <c r="F1011" s="1010">
        <v>1970.84</v>
      </c>
      <c r="G1011" s="1013">
        <v>1</v>
      </c>
      <c r="H1011" s="1024" t="s">
        <v>3500</v>
      </c>
      <c r="I1011" s="394"/>
      <c r="J1011" s="394"/>
      <c r="K1011" s="394"/>
      <c r="L1011" s="394"/>
      <c r="M1011" s="394"/>
      <c r="N1011" s="394"/>
    </row>
    <row r="1012" spans="2:14" ht="17.25">
      <c r="B1012" s="1008" t="s">
        <v>10690</v>
      </c>
      <c r="C1012" s="1022" t="s">
        <v>3685</v>
      </c>
      <c r="D1012" s="1025" t="s">
        <v>10664</v>
      </c>
      <c r="E1012" s="991" t="s">
        <v>3507</v>
      </c>
      <c r="F1012" s="1010">
        <v>1970.84</v>
      </c>
      <c r="G1012" s="1013">
        <v>1</v>
      </c>
      <c r="H1012" s="1024" t="s">
        <v>3500</v>
      </c>
      <c r="I1012" s="394"/>
      <c r="J1012" s="394"/>
      <c r="K1012" s="394"/>
      <c r="L1012" s="394"/>
      <c r="M1012" s="394"/>
      <c r="N1012" s="394"/>
    </row>
    <row r="1013" spans="2:14" ht="17.25">
      <c r="B1013" s="1008" t="s">
        <v>10691</v>
      </c>
      <c r="C1013" s="1022" t="s">
        <v>3685</v>
      </c>
      <c r="D1013" s="1025" t="s">
        <v>10664</v>
      </c>
      <c r="E1013" s="991" t="s">
        <v>3507</v>
      </c>
      <c r="F1013" s="1010">
        <v>1970.84</v>
      </c>
      <c r="G1013" s="1013">
        <v>1</v>
      </c>
      <c r="H1013" s="1024" t="s">
        <v>3500</v>
      </c>
      <c r="I1013" s="394"/>
      <c r="J1013" s="394"/>
      <c r="K1013" s="394"/>
      <c r="L1013" s="394"/>
      <c r="M1013" s="394"/>
      <c r="N1013" s="394"/>
    </row>
    <row r="1014" spans="2:14" ht="17.25">
      <c r="B1014" s="1008" t="s">
        <v>10692</v>
      </c>
      <c r="C1014" s="1022" t="s">
        <v>3685</v>
      </c>
      <c r="D1014" s="1025" t="s">
        <v>10664</v>
      </c>
      <c r="E1014" s="991" t="s">
        <v>3507</v>
      </c>
      <c r="F1014" s="1010">
        <v>1970.84</v>
      </c>
      <c r="G1014" s="1013">
        <v>1</v>
      </c>
      <c r="H1014" s="1024" t="s">
        <v>3500</v>
      </c>
      <c r="I1014" s="394"/>
      <c r="J1014" s="394"/>
      <c r="K1014" s="394"/>
      <c r="L1014" s="394"/>
      <c r="M1014" s="394"/>
      <c r="N1014" s="394"/>
    </row>
    <row r="1015" spans="2:14" ht="17.25">
      <c r="B1015" s="1008" t="s">
        <v>10693</v>
      </c>
      <c r="C1015" s="1022" t="s">
        <v>3685</v>
      </c>
      <c r="D1015" s="1025" t="s">
        <v>10664</v>
      </c>
      <c r="E1015" s="991" t="s">
        <v>3507</v>
      </c>
      <c r="F1015" s="1010">
        <v>1970.84</v>
      </c>
      <c r="G1015" s="1013">
        <v>1</v>
      </c>
      <c r="H1015" s="1024" t="s">
        <v>3500</v>
      </c>
      <c r="I1015" s="394"/>
      <c r="J1015" s="394"/>
      <c r="K1015" s="394"/>
      <c r="L1015" s="394"/>
      <c r="M1015" s="394"/>
      <c r="N1015" s="394"/>
    </row>
    <row r="1016" spans="2:14" ht="17.25">
      <c r="B1016" s="1008" t="s">
        <v>10694</v>
      </c>
      <c r="C1016" s="1022" t="s">
        <v>3685</v>
      </c>
      <c r="D1016" s="1025" t="s">
        <v>10664</v>
      </c>
      <c r="E1016" s="991" t="s">
        <v>3507</v>
      </c>
      <c r="F1016" s="1010">
        <v>1970.84</v>
      </c>
      <c r="G1016" s="1013">
        <v>1</v>
      </c>
      <c r="H1016" s="1024" t="s">
        <v>3500</v>
      </c>
      <c r="I1016" s="394"/>
      <c r="J1016" s="394"/>
      <c r="K1016" s="394"/>
      <c r="L1016" s="394"/>
      <c r="M1016" s="394"/>
      <c r="N1016" s="394"/>
    </row>
    <row r="1017" spans="2:14" ht="17.25">
      <c r="B1017" s="1008" t="s">
        <v>10695</v>
      </c>
      <c r="C1017" s="1022" t="s">
        <v>3685</v>
      </c>
      <c r="D1017" s="1025" t="s">
        <v>10664</v>
      </c>
      <c r="E1017" s="991" t="s">
        <v>3507</v>
      </c>
      <c r="F1017" s="1010">
        <v>1970.84</v>
      </c>
      <c r="G1017" s="1013">
        <v>1</v>
      </c>
      <c r="H1017" s="1024" t="s">
        <v>3500</v>
      </c>
      <c r="I1017" s="394"/>
      <c r="J1017" s="394"/>
      <c r="K1017" s="394"/>
      <c r="L1017" s="394"/>
      <c r="M1017" s="394"/>
      <c r="N1017" s="394"/>
    </row>
    <row r="1018" spans="2:14" ht="17.25">
      <c r="B1018" s="1008" t="s">
        <v>10696</v>
      </c>
      <c r="C1018" s="1022" t="s">
        <v>3685</v>
      </c>
      <c r="D1018" s="1025" t="s">
        <v>10664</v>
      </c>
      <c r="E1018" s="991" t="s">
        <v>3507</v>
      </c>
      <c r="F1018" s="1010">
        <v>1970.84</v>
      </c>
      <c r="G1018" s="1013">
        <v>1</v>
      </c>
      <c r="H1018" s="1024" t="s">
        <v>3500</v>
      </c>
      <c r="I1018" s="394"/>
      <c r="J1018" s="394"/>
      <c r="K1018" s="394"/>
      <c r="L1018" s="394"/>
      <c r="M1018" s="394"/>
      <c r="N1018" s="394"/>
    </row>
    <row r="1019" spans="2:14" ht="17.25">
      <c r="B1019" s="1008" t="s">
        <v>10697</v>
      </c>
      <c r="C1019" s="1022" t="s">
        <v>3685</v>
      </c>
      <c r="D1019" s="1025" t="s">
        <v>10664</v>
      </c>
      <c r="E1019" s="991" t="s">
        <v>3507</v>
      </c>
      <c r="F1019" s="1010">
        <v>1970.84</v>
      </c>
      <c r="G1019" s="1013">
        <v>1</v>
      </c>
      <c r="H1019" s="1024" t="s">
        <v>3500</v>
      </c>
      <c r="I1019" s="394"/>
      <c r="J1019" s="394"/>
      <c r="K1019" s="394"/>
      <c r="L1019" s="394"/>
      <c r="M1019" s="394"/>
      <c r="N1019" s="394"/>
    </row>
    <row r="1020" spans="2:14" ht="17.25">
      <c r="B1020" s="1008" t="s">
        <v>10698</v>
      </c>
      <c r="C1020" s="1022" t="s">
        <v>3685</v>
      </c>
      <c r="D1020" s="1025" t="s">
        <v>10664</v>
      </c>
      <c r="E1020" s="991" t="s">
        <v>3507</v>
      </c>
      <c r="F1020" s="1010">
        <v>1970.84</v>
      </c>
      <c r="G1020" s="1013">
        <v>1</v>
      </c>
      <c r="H1020" s="1024" t="s">
        <v>3500</v>
      </c>
      <c r="I1020" s="394"/>
      <c r="J1020" s="394"/>
      <c r="K1020" s="394"/>
      <c r="L1020" s="394"/>
      <c r="M1020" s="394"/>
      <c r="N1020" s="394"/>
    </row>
    <row r="1021" spans="2:14" ht="17.25">
      <c r="B1021" s="1008" t="s">
        <v>10699</v>
      </c>
      <c r="C1021" s="1022" t="s">
        <v>3685</v>
      </c>
      <c r="D1021" s="1025" t="s">
        <v>10664</v>
      </c>
      <c r="E1021" s="991" t="s">
        <v>3507</v>
      </c>
      <c r="F1021" s="1010">
        <v>1970.84</v>
      </c>
      <c r="G1021" s="1013">
        <v>1</v>
      </c>
      <c r="H1021" s="1024" t="s">
        <v>3500</v>
      </c>
      <c r="I1021" s="394"/>
      <c r="J1021" s="394"/>
      <c r="K1021" s="394"/>
      <c r="L1021" s="394"/>
      <c r="M1021" s="394"/>
      <c r="N1021" s="394"/>
    </row>
    <row r="1022" spans="2:14" ht="17.25">
      <c r="B1022" s="1008" t="s">
        <v>10700</v>
      </c>
      <c r="C1022" s="1022" t="s">
        <v>3685</v>
      </c>
      <c r="D1022" s="1025" t="s">
        <v>10664</v>
      </c>
      <c r="E1022" s="991" t="s">
        <v>3507</v>
      </c>
      <c r="F1022" s="1010">
        <v>1970.84</v>
      </c>
      <c r="G1022" s="1013">
        <v>1</v>
      </c>
      <c r="H1022" s="1024" t="s">
        <v>3500</v>
      </c>
      <c r="I1022" s="394"/>
      <c r="J1022" s="394"/>
      <c r="K1022" s="394"/>
      <c r="L1022" s="394"/>
      <c r="M1022" s="394"/>
      <c r="N1022" s="394"/>
    </row>
    <row r="1023" spans="2:14" ht="17.25">
      <c r="B1023" s="1008" t="s">
        <v>10701</v>
      </c>
      <c r="C1023" s="1022" t="s">
        <v>3685</v>
      </c>
      <c r="D1023" s="1025" t="s">
        <v>10664</v>
      </c>
      <c r="E1023" s="991" t="s">
        <v>3507</v>
      </c>
      <c r="F1023" s="1010">
        <v>1970.84</v>
      </c>
      <c r="G1023" s="1013">
        <v>1</v>
      </c>
      <c r="H1023" s="1024" t="s">
        <v>3500</v>
      </c>
      <c r="I1023" s="394"/>
      <c r="J1023" s="394"/>
      <c r="K1023" s="394"/>
      <c r="L1023" s="394"/>
      <c r="M1023" s="394"/>
      <c r="N1023" s="394"/>
    </row>
    <row r="1024" spans="2:14" ht="17.25">
      <c r="B1024" s="1008" t="s">
        <v>10702</v>
      </c>
      <c r="C1024" s="1022" t="s">
        <v>3685</v>
      </c>
      <c r="D1024" s="1025" t="s">
        <v>10664</v>
      </c>
      <c r="E1024" s="991" t="s">
        <v>3507</v>
      </c>
      <c r="F1024" s="1010">
        <v>1970.84</v>
      </c>
      <c r="G1024" s="1013">
        <v>1</v>
      </c>
      <c r="H1024" s="1024" t="s">
        <v>3500</v>
      </c>
      <c r="I1024" s="394"/>
      <c r="J1024" s="394"/>
      <c r="K1024" s="394"/>
      <c r="L1024" s="394"/>
      <c r="M1024" s="394"/>
      <c r="N1024" s="394"/>
    </row>
    <row r="1025" spans="2:14" ht="17.25">
      <c r="B1025" s="1008" t="s">
        <v>10703</v>
      </c>
      <c r="C1025" s="1022" t="s">
        <v>3685</v>
      </c>
      <c r="D1025" s="1025" t="s">
        <v>10664</v>
      </c>
      <c r="E1025" s="991" t="s">
        <v>3507</v>
      </c>
      <c r="F1025" s="1010">
        <v>1970.84</v>
      </c>
      <c r="G1025" s="1013">
        <v>1</v>
      </c>
      <c r="H1025" s="1024" t="s">
        <v>3500</v>
      </c>
      <c r="I1025" s="394"/>
      <c r="J1025" s="394"/>
      <c r="K1025" s="394"/>
      <c r="L1025" s="394"/>
      <c r="M1025" s="394"/>
      <c r="N1025" s="394"/>
    </row>
    <row r="1026" spans="2:14" ht="17.25">
      <c r="B1026" s="1008" t="s">
        <v>10704</v>
      </c>
      <c r="C1026" s="1022" t="s">
        <v>3685</v>
      </c>
      <c r="D1026" s="1025" t="s">
        <v>10664</v>
      </c>
      <c r="E1026" s="991" t="s">
        <v>3507</v>
      </c>
      <c r="F1026" s="1010">
        <v>1970.84</v>
      </c>
      <c r="G1026" s="1013">
        <v>1</v>
      </c>
      <c r="H1026" s="1024" t="s">
        <v>3500</v>
      </c>
      <c r="I1026" s="394"/>
      <c r="J1026" s="394"/>
      <c r="K1026" s="394"/>
      <c r="L1026" s="394"/>
      <c r="M1026" s="394"/>
      <c r="N1026" s="394"/>
    </row>
    <row r="1027" spans="2:14" ht="17.25">
      <c r="B1027" s="1008" t="s">
        <v>10705</v>
      </c>
      <c r="C1027" s="1022" t="s">
        <v>3685</v>
      </c>
      <c r="D1027" s="1025" t="s">
        <v>10664</v>
      </c>
      <c r="E1027" s="991" t="s">
        <v>3507</v>
      </c>
      <c r="F1027" s="1010">
        <v>1970.84</v>
      </c>
      <c r="G1027" s="1013">
        <v>1</v>
      </c>
      <c r="H1027" s="1024" t="s">
        <v>3500</v>
      </c>
      <c r="I1027" s="394"/>
      <c r="J1027" s="394"/>
      <c r="K1027" s="394"/>
      <c r="L1027" s="394"/>
      <c r="M1027" s="394"/>
      <c r="N1027" s="394"/>
    </row>
    <row r="1028" spans="2:14" ht="17.25">
      <c r="B1028" s="1008" t="s">
        <v>10706</v>
      </c>
      <c r="C1028" s="1022" t="s">
        <v>3685</v>
      </c>
      <c r="D1028" s="1025" t="s">
        <v>10664</v>
      </c>
      <c r="E1028" s="991" t="s">
        <v>3507</v>
      </c>
      <c r="F1028" s="1010">
        <v>1970.84</v>
      </c>
      <c r="G1028" s="1013">
        <v>1</v>
      </c>
      <c r="H1028" s="1024" t="s">
        <v>3500</v>
      </c>
      <c r="I1028" s="394"/>
      <c r="J1028" s="394"/>
      <c r="K1028" s="394"/>
      <c r="L1028" s="394"/>
      <c r="M1028" s="394"/>
      <c r="N1028" s="394"/>
    </row>
    <row r="1029" spans="2:14" ht="17.25">
      <c r="B1029" s="1008" t="s">
        <v>10707</v>
      </c>
      <c r="C1029" s="1022" t="s">
        <v>3685</v>
      </c>
      <c r="D1029" s="1025" t="s">
        <v>10664</v>
      </c>
      <c r="E1029" s="991" t="s">
        <v>3507</v>
      </c>
      <c r="F1029" s="1010">
        <v>1970.84</v>
      </c>
      <c r="G1029" s="1013">
        <v>1</v>
      </c>
      <c r="H1029" s="1024" t="s">
        <v>3500</v>
      </c>
      <c r="I1029" s="394"/>
      <c r="J1029" s="394"/>
      <c r="K1029" s="394"/>
      <c r="L1029" s="394"/>
      <c r="M1029" s="394"/>
      <c r="N1029" s="394"/>
    </row>
    <row r="1030" spans="2:14" ht="17.25">
      <c r="B1030" s="1008" t="s">
        <v>10708</v>
      </c>
      <c r="C1030" s="1022" t="s">
        <v>3685</v>
      </c>
      <c r="D1030" s="1025" t="s">
        <v>10664</v>
      </c>
      <c r="E1030" s="991" t="s">
        <v>3507</v>
      </c>
      <c r="F1030" s="1010">
        <v>1970.84</v>
      </c>
      <c r="G1030" s="1013">
        <v>1</v>
      </c>
      <c r="H1030" s="1024" t="s">
        <v>3500</v>
      </c>
      <c r="I1030" s="394"/>
      <c r="J1030" s="394"/>
      <c r="K1030" s="394"/>
      <c r="L1030" s="394"/>
      <c r="M1030" s="394"/>
      <c r="N1030" s="394"/>
    </row>
    <row r="1031" spans="2:14" ht="17.25">
      <c r="B1031" s="1008" t="s">
        <v>10709</v>
      </c>
      <c r="C1031" s="1022" t="s">
        <v>3685</v>
      </c>
      <c r="D1031" s="1025" t="s">
        <v>10664</v>
      </c>
      <c r="E1031" s="991" t="s">
        <v>3507</v>
      </c>
      <c r="F1031" s="1010">
        <v>1970.84</v>
      </c>
      <c r="G1031" s="1013">
        <v>1</v>
      </c>
      <c r="H1031" s="1024" t="s">
        <v>3500</v>
      </c>
      <c r="I1031" s="394"/>
      <c r="J1031" s="394"/>
      <c r="K1031" s="394"/>
      <c r="L1031" s="394"/>
      <c r="M1031" s="394"/>
      <c r="N1031" s="394"/>
    </row>
    <row r="1032" spans="2:14" ht="17.25">
      <c r="B1032" s="1008" t="s">
        <v>10710</v>
      </c>
      <c r="C1032" s="1022" t="s">
        <v>3685</v>
      </c>
      <c r="D1032" s="1025" t="s">
        <v>10664</v>
      </c>
      <c r="E1032" s="991" t="s">
        <v>3507</v>
      </c>
      <c r="F1032" s="1010">
        <v>1970.84</v>
      </c>
      <c r="G1032" s="1013">
        <v>1</v>
      </c>
      <c r="H1032" s="1024" t="s">
        <v>3500</v>
      </c>
      <c r="I1032" s="394"/>
      <c r="J1032" s="394"/>
      <c r="K1032" s="394"/>
      <c r="L1032" s="394"/>
      <c r="M1032" s="394"/>
      <c r="N1032" s="394"/>
    </row>
    <row r="1033" spans="2:14" ht="17.25">
      <c r="B1033" s="1008" t="s">
        <v>10711</v>
      </c>
      <c r="C1033" s="1022" t="s">
        <v>3685</v>
      </c>
      <c r="D1033" s="1025" t="s">
        <v>10664</v>
      </c>
      <c r="E1033" s="991" t="s">
        <v>3507</v>
      </c>
      <c r="F1033" s="1010">
        <v>1970.84</v>
      </c>
      <c r="G1033" s="1013">
        <v>1</v>
      </c>
      <c r="H1033" s="1024" t="s">
        <v>3500</v>
      </c>
      <c r="I1033" s="394"/>
      <c r="J1033" s="394"/>
      <c r="K1033" s="394"/>
      <c r="L1033" s="394"/>
      <c r="M1033" s="394"/>
      <c r="N1033" s="394"/>
    </row>
    <row r="1034" spans="2:14" ht="17.25">
      <c r="B1034" s="1008" t="s">
        <v>10712</v>
      </c>
      <c r="C1034" s="1022" t="s">
        <v>3685</v>
      </c>
      <c r="D1034" s="1025" t="s">
        <v>10664</v>
      </c>
      <c r="E1034" s="991" t="s">
        <v>3507</v>
      </c>
      <c r="F1034" s="1010">
        <v>1970.84</v>
      </c>
      <c r="G1034" s="1013">
        <v>1</v>
      </c>
      <c r="H1034" s="1024" t="s">
        <v>3500</v>
      </c>
      <c r="I1034" s="394"/>
      <c r="J1034" s="394"/>
      <c r="K1034" s="394"/>
      <c r="L1034" s="394"/>
      <c r="M1034" s="394"/>
      <c r="N1034" s="394"/>
    </row>
    <row r="1035" spans="2:14" ht="17.25">
      <c r="B1035" s="1008" t="s">
        <v>10713</v>
      </c>
      <c r="C1035" s="1022" t="s">
        <v>3685</v>
      </c>
      <c r="D1035" s="1025" t="s">
        <v>10664</v>
      </c>
      <c r="E1035" s="991" t="s">
        <v>3507</v>
      </c>
      <c r="F1035" s="1010">
        <v>1970.84</v>
      </c>
      <c r="G1035" s="1013">
        <v>1</v>
      </c>
      <c r="H1035" s="1024" t="s">
        <v>3500</v>
      </c>
      <c r="I1035" s="394"/>
      <c r="J1035" s="394"/>
      <c r="K1035" s="394"/>
      <c r="L1035" s="394"/>
      <c r="M1035" s="394"/>
      <c r="N1035" s="394"/>
    </row>
    <row r="1036" spans="2:14" ht="17.25">
      <c r="B1036" s="1008" t="s">
        <v>10714</v>
      </c>
      <c r="C1036" s="1022" t="s">
        <v>3685</v>
      </c>
      <c r="D1036" s="1025" t="s">
        <v>10664</v>
      </c>
      <c r="E1036" s="991" t="s">
        <v>3507</v>
      </c>
      <c r="F1036" s="1010">
        <v>1970.84</v>
      </c>
      <c r="G1036" s="1013">
        <v>1</v>
      </c>
      <c r="H1036" s="1024" t="s">
        <v>3500</v>
      </c>
      <c r="I1036" s="394"/>
      <c r="J1036" s="394"/>
      <c r="K1036" s="394"/>
      <c r="L1036" s="394"/>
      <c r="M1036" s="394"/>
      <c r="N1036" s="394"/>
    </row>
    <row r="1037" spans="2:14" ht="17.25">
      <c r="B1037" s="1008" t="s">
        <v>10715</v>
      </c>
      <c r="C1037" s="1022" t="s">
        <v>3685</v>
      </c>
      <c r="D1037" s="1025" t="s">
        <v>10664</v>
      </c>
      <c r="E1037" s="991" t="s">
        <v>3507</v>
      </c>
      <c r="F1037" s="1010">
        <v>1970.84</v>
      </c>
      <c r="G1037" s="1013">
        <v>1</v>
      </c>
      <c r="H1037" s="1024" t="s">
        <v>3500</v>
      </c>
      <c r="I1037" s="394"/>
      <c r="J1037" s="394"/>
      <c r="K1037" s="394"/>
      <c r="L1037" s="394"/>
      <c r="M1037" s="394"/>
      <c r="N1037" s="394"/>
    </row>
    <row r="1038" spans="2:14" ht="17.25">
      <c r="B1038" s="1008" t="s">
        <v>10716</v>
      </c>
      <c r="C1038" s="1022" t="s">
        <v>3685</v>
      </c>
      <c r="D1038" s="1025" t="s">
        <v>10664</v>
      </c>
      <c r="E1038" s="991" t="s">
        <v>3507</v>
      </c>
      <c r="F1038" s="1010">
        <v>1970.84</v>
      </c>
      <c r="G1038" s="1013">
        <v>1</v>
      </c>
      <c r="H1038" s="1024" t="s">
        <v>3500</v>
      </c>
      <c r="I1038" s="394"/>
      <c r="J1038" s="394"/>
      <c r="K1038" s="394"/>
      <c r="L1038" s="394"/>
      <c r="M1038" s="394"/>
      <c r="N1038" s="394"/>
    </row>
    <row r="1039" spans="2:14" ht="17.25">
      <c r="B1039" s="1008" t="s">
        <v>10717</v>
      </c>
      <c r="C1039" s="1022" t="s">
        <v>3685</v>
      </c>
      <c r="D1039" s="1025" t="s">
        <v>10664</v>
      </c>
      <c r="E1039" s="991" t="s">
        <v>3507</v>
      </c>
      <c r="F1039" s="1010">
        <v>1970.84</v>
      </c>
      <c r="G1039" s="1013">
        <v>1</v>
      </c>
      <c r="H1039" s="1024" t="s">
        <v>3500</v>
      </c>
      <c r="I1039" s="394"/>
      <c r="J1039" s="394"/>
      <c r="K1039" s="394"/>
      <c r="L1039" s="394"/>
      <c r="M1039" s="394"/>
      <c r="N1039" s="394"/>
    </row>
    <row r="1040" spans="2:14" ht="17.25">
      <c r="B1040" s="1008" t="s">
        <v>10718</v>
      </c>
      <c r="C1040" s="1022" t="s">
        <v>3685</v>
      </c>
      <c r="D1040" s="1025" t="s">
        <v>10664</v>
      </c>
      <c r="E1040" s="991" t="s">
        <v>3507</v>
      </c>
      <c r="F1040" s="1010">
        <v>1970.84</v>
      </c>
      <c r="G1040" s="1013">
        <v>1</v>
      </c>
      <c r="H1040" s="1024" t="s">
        <v>3500</v>
      </c>
      <c r="I1040" s="394"/>
      <c r="J1040" s="394"/>
      <c r="K1040" s="394"/>
      <c r="L1040" s="394"/>
      <c r="M1040" s="394"/>
      <c r="N1040" s="394"/>
    </row>
    <row r="1041" spans="2:14" ht="17.25">
      <c r="B1041" s="1008" t="s">
        <v>10719</v>
      </c>
      <c r="C1041" s="1022" t="s">
        <v>3685</v>
      </c>
      <c r="D1041" s="1025" t="s">
        <v>10664</v>
      </c>
      <c r="E1041" s="991" t="s">
        <v>3507</v>
      </c>
      <c r="F1041" s="1010">
        <v>1970.84</v>
      </c>
      <c r="G1041" s="1013">
        <v>1</v>
      </c>
      <c r="H1041" s="1024" t="s">
        <v>3500</v>
      </c>
      <c r="I1041" s="394"/>
      <c r="J1041" s="394"/>
      <c r="K1041" s="394"/>
      <c r="L1041" s="394"/>
      <c r="M1041" s="394"/>
      <c r="N1041" s="394"/>
    </row>
    <row r="1042" spans="2:14" ht="17.25">
      <c r="B1042" s="1008" t="s">
        <v>10720</v>
      </c>
      <c r="C1042" s="1022" t="s">
        <v>3685</v>
      </c>
      <c r="D1042" s="1025" t="s">
        <v>10664</v>
      </c>
      <c r="E1042" s="991" t="s">
        <v>3507</v>
      </c>
      <c r="F1042" s="1010">
        <v>1970.84</v>
      </c>
      <c r="G1042" s="1013">
        <v>1</v>
      </c>
      <c r="H1042" s="1024" t="s">
        <v>3500</v>
      </c>
      <c r="I1042" s="394"/>
      <c r="J1042" s="394"/>
      <c r="K1042" s="394"/>
      <c r="L1042" s="394"/>
      <c r="M1042" s="394"/>
      <c r="N1042" s="394"/>
    </row>
    <row r="1043" spans="2:14" ht="17.25">
      <c r="B1043" s="1008" t="s">
        <v>10721</v>
      </c>
      <c r="C1043" s="1022" t="s">
        <v>3685</v>
      </c>
      <c r="D1043" s="1025" t="s">
        <v>10664</v>
      </c>
      <c r="E1043" s="991" t="s">
        <v>3507</v>
      </c>
      <c r="F1043" s="1010">
        <v>1970.84</v>
      </c>
      <c r="G1043" s="1013">
        <v>1</v>
      </c>
      <c r="H1043" s="1024" t="s">
        <v>3500</v>
      </c>
      <c r="I1043" s="394"/>
      <c r="J1043" s="394"/>
      <c r="K1043" s="394"/>
      <c r="L1043" s="394"/>
      <c r="M1043" s="394"/>
      <c r="N1043" s="394"/>
    </row>
    <row r="1044" spans="2:14" ht="17.25">
      <c r="B1044" s="1008" t="s">
        <v>10722</v>
      </c>
      <c r="C1044" s="1022" t="s">
        <v>3685</v>
      </c>
      <c r="D1044" s="1025" t="s">
        <v>10664</v>
      </c>
      <c r="E1044" s="991" t="s">
        <v>3507</v>
      </c>
      <c r="F1044" s="1010">
        <v>1970.84</v>
      </c>
      <c r="G1044" s="1013">
        <v>1</v>
      </c>
      <c r="H1044" s="1024" t="s">
        <v>3500</v>
      </c>
      <c r="I1044" s="394"/>
      <c r="J1044" s="394"/>
      <c r="K1044" s="394"/>
      <c r="L1044" s="394"/>
      <c r="M1044" s="394"/>
      <c r="N1044" s="394"/>
    </row>
    <row r="1045" spans="2:14" ht="17.25">
      <c r="B1045" s="1008" t="s">
        <v>10723</v>
      </c>
      <c r="C1045" s="1022" t="s">
        <v>3685</v>
      </c>
      <c r="D1045" s="1025" t="s">
        <v>10664</v>
      </c>
      <c r="E1045" s="991" t="s">
        <v>3507</v>
      </c>
      <c r="F1045" s="1010">
        <v>1970.84</v>
      </c>
      <c r="G1045" s="1013">
        <v>1</v>
      </c>
      <c r="H1045" s="1024" t="s">
        <v>3500</v>
      </c>
      <c r="I1045" s="394"/>
      <c r="J1045" s="394"/>
      <c r="K1045" s="394"/>
      <c r="L1045" s="394"/>
      <c r="M1045" s="394"/>
      <c r="N1045" s="394"/>
    </row>
    <row r="1046" spans="2:14" ht="17.25">
      <c r="B1046" s="1008" t="s">
        <v>10724</v>
      </c>
      <c r="C1046" s="1022" t="s">
        <v>3685</v>
      </c>
      <c r="D1046" s="1025" t="s">
        <v>10664</v>
      </c>
      <c r="E1046" s="991" t="s">
        <v>3507</v>
      </c>
      <c r="F1046" s="1010">
        <v>1970.84</v>
      </c>
      <c r="G1046" s="1013">
        <v>1</v>
      </c>
      <c r="H1046" s="1024" t="s">
        <v>3500</v>
      </c>
      <c r="I1046" s="394"/>
      <c r="J1046" s="394"/>
      <c r="K1046" s="394"/>
      <c r="L1046" s="394"/>
      <c r="M1046" s="394"/>
      <c r="N1046" s="394"/>
    </row>
    <row r="1047" spans="2:14" ht="17.25">
      <c r="B1047" s="1008" t="s">
        <v>10725</v>
      </c>
      <c r="C1047" s="1022" t="s">
        <v>3685</v>
      </c>
      <c r="D1047" s="1025" t="s">
        <v>10664</v>
      </c>
      <c r="E1047" s="991" t="s">
        <v>3507</v>
      </c>
      <c r="F1047" s="1010">
        <v>1970.84</v>
      </c>
      <c r="G1047" s="1013">
        <v>1</v>
      </c>
      <c r="H1047" s="1024" t="s">
        <v>3500</v>
      </c>
      <c r="I1047" s="394"/>
      <c r="J1047" s="394"/>
      <c r="K1047" s="394"/>
      <c r="L1047" s="394"/>
      <c r="M1047" s="394"/>
      <c r="N1047" s="394"/>
    </row>
    <row r="1048" spans="2:14" ht="17.25">
      <c r="B1048" s="1008" t="s">
        <v>10726</v>
      </c>
      <c r="C1048" s="1022" t="s">
        <v>3685</v>
      </c>
      <c r="D1048" s="1025" t="s">
        <v>10664</v>
      </c>
      <c r="E1048" s="991" t="s">
        <v>3507</v>
      </c>
      <c r="F1048" s="1010">
        <v>1970.84</v>
      </c>
      <c r="G1048" s="1013">
        <v>1</v>
      </c>
      <c r="H1048" s="1024" t="s">
        <v>3500</v>
      </c>
      <c r="I1048" s="394"/>
      <c r="J1048" s="394"/>
      <c r="K1048" s="394"/>
      <c r="L1048" s="394"/>
      <c r="M1048" s="394"/>
      <c r="N1048" s="394"/>
    </row>
    <row r="1049" spans="2:14" ht="17.25">
      <c r="B1049" s="1008" t="s">
        <v>10727</v>
      </c>
      <c r="C1049" s="1022" t="s">
        <v>3685</v>
      </c>
      <c r="D1049" s="1025" t="s">
        <v>10664</v>
      </c>
      <c r="E1049" s="991" t="s">
        <v>3507</v>
      </c>
      <c r="F1049" s="1010">
        <v>1970.84</v>
      </c>
      <c r="G1049" s="1013">
        <v>1</v>
      </c>
      <c r="H1049" s="1024" t="s">
        <v>3500</v>
      </c>
      <c r="I1049" s="394"/>
      <c r="J1049" s="394"/>
      <c r="K1049" s="394"/>
      <c r="L1049" s="394"/>
      <c r="M1049" s="394"/>
      <c r="N1049" s="394"/>
    </row>
    <row r="1050" spans="2:14" ht="17.25">
      <c r="B1050" s="1008" t="s">
        <v>10728</v>
      </c>
      <c r="C1050" s="1022" t="s">
        <v>3685</v>
      </c>
      <c r="D1050" s="1025" t="s">
        <v>10664</v>
      </c>
      <c r="E1050" s="991" t="s">
        <v>3507</v>
      </c>
      <c r="F1050" s="1010">
        <v>1970.84</v>
      </c>
      <c r="G1050" s="1013">
        <v>1</v>
      </c>
      <c r="H1050" s="1024" t="s">
        <v>3500</v>
      </c>
      <c r="I1050" s="394"/>
      <c r="J1050" s="394"/>
      <c r="K1050" s="394"/>
      <c r="L1050" s="394"/>
      <c r="M1050" s="394"/>
      <c r="N1050" s="394"/>
    </row>
    <row r="1051" spans="2:14" ht="17.25">
      <c r="B1051" s="1008" t="s">
        <v>10729</v>
      </c>
      <c r="C1051" s="1022" t="s">
        <v>3685</v>
      </c>
      <c r="D1051" s="1025" t="s">
        <v>10664</v>
      </c>
      <c r="E1051" s="991" t="s">
        <v>3507</v>
      </c>
      <c r="F1051" s="1010">
        <v>1970.84</v>
      </c>
      <c r="G1051" s="1013">
        <v>1</v>
      </c>
      <c r="H1051" s="1024" t="s">
        <v>3500</v>
      </c>
      <c r="I1051" s="394"/>
      <c r="J1051" s="394"/>
      <c r="K1051" s="394"/>
      <c r="L1051" s="394"/>
      <c r="M1051" s="394"/>
      <c r="N1051" s="394"/>
    </row>
    <row r="1052" spans="2:14" ht="17.25">
      <c r="B1052" s="1008" t="s">
        <v>10730</v>
      </c>
      <c r="C1052" s="1022" t="s">
        <v>3685</v>
      </c>
      <c r="D1052" s="1025" t="s">
        <v>10664</v>
      </c>
      <c r="E1052" s="991" t="s">
        <v>3507</v>
      </c>
      <c r="F1052" s="1010">
        <v>1970.84</v>
      </c>
      <c r="G1052" s="1013">
        <v>1</v>
      </c>
      <c r="H1052" s="1024" t="s">
        <v>3500</v>
      </c>
      <c r="I1052" s="394"/>
      <c r="J1052" s="394"/>
      <c r="K1052" s="394"/>
      <c r="L1052" s="394"/>
      <c r="M1052" s="394"/>
      <c r="N1052" s="394"/>
    </row>
    <row r="1053" spans="2:14" ht="17.25">
      <c r="B1053" s="1008" t="s">
        <v>10731</v>
      </c>
      <c r="C1053" s="1022" t="s">
        <v>3685</v>
      </c>
      <c r="D1053" s="1025" t="s">
        <v>10664</v>
      </c>
      <c r="E1053" s="991" t="s">
        <v>3507</v>
      </c>
      <c r="F1053" s="1010">
        <v>1970.84</v>
      </c>
      <c r="G1053" s="1013">
        <v>1</v>
      </c>
      <c r="H1053" s="1024" t="s">
        <v>3500</v>
      </c>
      <c r="I1053" s="394"/>
      <c r="J1053" s="394"/>
      <c r="K1053" s="394"/>
      <c r="L1053" s="394"/>
      <c r="M1053" s="394"/>
      <c r="N1053" s="394"/>
    </row>
    <row r="1054" spans="2:14" ht="17.25">
      <c r="B1054" s="1008" t="s">
        <v>10732</v>
      </c>
      <c r="C1054" s="1022" t="s">
        <v>3685</v>
      </c>
      <c r="D1054" s="1025" t="s">
        <v>10664</v>
      </c>
      <c r="E1054" s="991" t="s">
        <v>3507</v>
      </c>
      <c r="F1054" s="1010">
        <v>1970.84</v>
      </c>
      <c r="G1054" s="1013">
        <v>1</v>
      </c>
      <c r="H1054" s="1024" t="s">
        <v>3500</v>
      </c>
      <c r="I1054" s="394"/>
      <c r="J1054" s="394"/>
      <c r="K1054" s="394"/>
      <c r="L1054" s="394"/>
      <c r="M1054" s="394"/>
      <c r="N1054" s="394"/>
    </row>
    <row r="1055" spans="2:14" ht="17.25">
      <c r="B1055" s="1008" t="s">
        <v>10733</v>
      </c>
      <c r="C1055" s="1022" t="s">
        <v>3685</v>
      </c>
      <c r="D1055" s="1025" t="s">
        <v>10664</v>
      </c>
      <c r="E1055" s="991" t="s">
        <v>3507</v>
      </c>
      <c r="F1055" s="1010">
        <v>1970.84</v>
      </c>
      <c r="G1055" s="1013">
        <v>1</v>
      </c>
      <c r="H1055" s="1024" t="s">
        <v>3500</v>
      </c>
      <c r="I1055" s="394"/>
      <c r="J1055" s="394"/>
      <c r="K1055" s="394"/>
      <c r="L1055" s="394"/>
      <c r="M1055" s="394"/>
      <c r="N1055" s="394"/>
    </row>
    <row r="1056" spans="2:14" ht="17.25">
      <c r="B1056" s="1008" t="s">
        <v>10734</v>
      </c>
      <c r="C1056" s="1022" t="s">
        <v>3685</v>
      </c>
      <c r="D1056" s="1025" t="s">
        <v>10664</v>
      </c>
      <c r="E1056" s="991" t="s">
        <v>3507</v>
      </c>
      <c r="F1056" s="1010">
        <v>1970.84</v>
      </c>
      <c r="G1056" s="1013">
        <v>1</v>
      </c>
      <c r="H1056" s="1024" t="s">
        <v>3500</v>
      </c>
      <c r="I1056" s="394"/>
      <c r="J1056" s="394"/>
      <c r="K1056" s="394"/>
      <c r="L1056" s="394"/>
      <c r="M1056" s="394"/>
      <c r="N1056" s="394"/>
    </row>
    <row r="1057" spans="2:14" ht="17.25">
      <c r="B1057" s="1008" t="s">
        <v>10735</v>
      </c>
      <c r="C1057" s="1022" t="s">
        <v>3685</v>
      </c>
      <c r="D1057" s="1025" t="s">
        <v>10664</v>
      </c>
      <c r="E1057" s="991" t="s">
        <v>3507</v>
      </c>
      <c r="F1057" s="1010">
        <v>1970.84</v>
      </c>
      <c r="G1057" s="1013">
        <v>1</v>
      </c>
      <c r="H1057" s="1024" t="s">
        <v>3500</v>
      </c>
      <c r="I1057" s="394"/>
      <c r="J1057" s="394"/>
      <c r="K1057" s="394"/>
      <c r="L1057" s="394"/>
      <c r="M1057" s="394"/>
      <c r="N1057" s="394"/>
    </row>
    <row r="1058" spans="2:14" ht="17.25">
      <c r="B1058" s="1008" t="s">
        <v>10736</v>
      </c>
      <c r="C1058" s="1022" t="s">
        <v>3685</v>
      </c>
      <c r="D1058" s="1025" t="s">
        <v>10664</v>
      </c>
      <c r="E1058" s="991" t="s">
        <v>3507</v>
      </c>
      <c r="F1058" s="1010">
        <v>1970.84</v>
      </c>
      <c r="G1058" s="1013">
        <v>1</v>
      </c>
      <c r="H1058" s="1024" t="s">
        <v>3500</v>
      </c>
      <c r="I1058" s="394"/>
      <c r="J1058" s="394"/>
      <c r="K1058" s="394"/>
      <c r="L1058" s="394"/>
      <c r="M1058" s="394"/>
      <c r="N1058" s="394"/>
    </row>
    <row r="1059" spans="2:14" ht="17.25">
      <c r="B1059" s="1008" t="s">
        <v>10737</v>
      </c>
      <c r="C1059" s="1022" t="s">
        <v>3685</v>
      </c>
      <c r="D1059" s="1025" t="s">
        <v>10664</v>
      </c>
      <c r="E1059" s="991" t="s">
        <v>3507</v>
      </c>
      <c r="F1059" s="1010">
        <v>1970.84</v>
      </c>
      <c r="G1059" s="1013">
        <v>1</v>
      </c>
      <c r="H1059" s="1024" t="s">
        <v>3500</v>
      </c>
      <c r="I1059" s="394"/>
      <c r="J1059" s="394"/>
      <c r="K1059" s="394"/>
      <c r="L1059" s="394"/>
      <c r="M1059" s="394"/>
      <c r="N1059" s="394"/>
    </row>
    <row r="1060" spans="2:14" ht="17.25">
      <c r="B1060" s="1008" t="s">
        <v>10738</v>
      </c>
      <c r="C1060" s="1022" t="s">
        <v>3685</v>
      </c>
      <c r="D1060" s="1025" t="s">
        <v>10664</v>
      </c>
      <c r="E1060" s="991" t="s">
        <v>3507</v>
      </c>
      <c r="F1060" s="1010">
        <v>1970.84</v>
      </c>
      <c r="G1060" s="1013">
        <v>1</v>
      </c>
      <c r="H1060" s="1024" t="s">
        <v>3500</v>
      </c>
      <c r="I1060" s="394"/>
      <c r="J1060" s="394"/>
      <c r="K1060" s="394"/>
      <c r="L1060" s="394"/>
      <c r="M1060" s="394"/>
      <c r="N1060" s="394"/>
    </row>
    <row r="1061" spans="2:14" ht="17.25">
      <c r="B1061" s="1008" t="s">
        <v>10739</v>
      </c>
      <c r="C1061" s="1022" t="s">
        <v>3685</v>
      </c>
      <c r="D1061" s="1025" t="s">
        <v>10664</v>
      </c>
      <c r="E1061" s="991" t="s">
        <v>3507</v>
      </c>
      <c r="F1061" s="1010">
        <v>1970.84</v>
      </c>
      <c r="G1061" s="1013">
        <v>1</v>
      </c>
      <c r="H1061" s="1024" t="s">
        <v>3500</v>
      </c>
      <c r="I1061" s="394"/>
      <c r="J1061" s="394"/>
      <c r="K1061" s="394"/>
      <c r="L1061" s="394"/>
      <c r="M1061" s="394"/>
      <c r="N1061" s="394"/>
    </row>
    <row r="1062" spans="2:14" ht="17.25">
      <c r="B1062" s="1008" t="s">
        <v>10740</v>
      </c>
      <c r="C1062" s="1022" t="s">
        <v>3685</v>
      </c>
      <c r="D1062" s="1025" t="s">
        <v>10664</v>
      </c>
      <c r="E1062" s="991" t="s">
        <v>3507</v>
      </c>
      <c r="F1062" s="1010">
        <v>1970.84</v>
      </c>
      <c r="G1062" s="1013">
        <v>1</v>
      </c>
      <c r="H1062" s="1024" t="s">
        <v>3500</v>
      </c>
      <c r="I1062" s="394"/>
      <c r="J1062" s="394"/>
      <c r="K1062" s="394"/>
      <c r="L1062" s="394"/>
      <c r="M1062" s="394"/>
      <c r="N1062" s="394"/>
    </row>
    <row r="1063" spans="2:14" ht="17.25">
      <c r="B1063" s="1008" t="s">
        <v>10741</v>
      </c>
      <c r="C1063" s="1022" t="s">
        <v>3685</v>
      </c>
      <c r="D1063" s="1025" t="s">
        <v>10664</v>
      </c>
      <c r="E1063" s="991" t="s">
        <v>3507</v>
      </c>
      <c r="F1063" s="1010">
        <v>1970.84</v>
      </c>
      <c r="G1063" s="1013">
        <v>1</v>
      </c>
      <c r="H1063" s="1024" t="s">
        <v>3500</v>
      </c>
      <c r="I1063" s="394"/>
      <c r="J1063" s="394"/>
      <c r="K1063" s="394"/>
      <c r="L1063" s="394"/>
      <c r="M1063" s="394"/>
      <c r="N1063" s="394"/>
    </row>
    <row r="1064" spans="2:14" ht="17.25">
      <c r="B1064" s="1008" t="s">
        <v>10742</v>
      </c>
      <c r="C1064" s="1022" t="s">
        <v>3685</v>
      </c>
      <c r="D1064" s="1025" t="s">
        <v>10664</v>
      </c>
      <c r="E1064" s="991" t="s">
        <v>3507</v>
      </c>
      <c r="F1064" s="1010">
        <v>1970.84</v>
      </c>
      <c r="G1064" s="1013">
        <v>1</v>
      </c>
      <c r="H1064" s="1024" t="s">
        <v>3500</v>
      </c>
      <c r="I1064" s="394"/>
      <c r="J1064" s="394"/>
      <c r="K1064" s="394"/>
      <c r="L1064" s="394"/>
      <c r="M1064" s="394"/>
      <c r="N1064" s="394"/>
    </row>
    <row r="1065" spans="2:14" ht="17.25">
      <c r="B1065" s="1008" t="s">
        <v>10743</v>
      </c>
      <c r="C1065" s="1022" t="s">
        <v>3685</v>
      </c>
      <c r="D1065" s="1025" t="s">
        <v>10664</v>
      </c>
      <c r="E1065" s="991" t="s">
        <v>3507</v>
      </c>
      <c r="F1065" s="1010">
        <v>1970.84</v>
      </c>
      <c r="G1065" s="1013">
        <v>1</v>
      </c>
      <c r="H1065" s="1024" t="s">
        <v>3500</v>
      </c>
      <c r="I1065" s="394"/>
      <c r="J1065" s="394"/>
      <c r="K1065" s="394"/>
      <c r="L1065" s="394"/>
      <c r="M1065" s="394"/>
      <c r="N1065" s="394"/>
    </row>
    <row r="1066" spans="2:14" ht="17.25">
      <c r="B1066" s="1008" t="s">
        <v>10744</v>
      </c>
      <c r="C1066" s="1022" t="s">
        <v>3685</v>
      </c>
      <c r="D1066" s="1025" t="s">
        <v>10664</v>
      </c>
      <c r="E1066" s="991" t="s">
        <v>3507</v>
      </c>
      <c r="F1066" s="1010">
        <v>1970.84</v>
      </c>
      <c r="G1066" s="1013">
        <v>1</v>
      </c>
      <c r="H1066" s="1024" t="s">
        <v>3500</v>
      </c>
      <c r="I1066" s="394"/>
      <c r="J1066" s="394"/>
      <c r="K1066" s="394"/>
      <c r="L1066" s="394"/>
      <c r="M1066" s="394"/>
      <c r="N1066" s="394"/>
    </row>
    <row r="1067" spans="2:14" ht="17.25">
      <c r="B1067" s="1008" t="s">
        <v>10745</v>
      </c>
      <c r="C1067" s="1022" t="s">
        <v>3685</v>
      </c>
      <c r="D1067" s="1025" t="s">
        <v>10664</v>
      </c>
      <c r="E1067" s="991" t="s">
        <v>3507</v>
      </c>
      <c r="F1067" s="1010">
        <v>1970.84</v>
      </c>
      <c r="G1067" s="1013">
        <v>1</v>
      </c>
      <c r="H1067" s="1024" t="s">
        <v>3500</v>
      </c>
      <c r="I1067" s="394"/>
      <c r="J1067" s="394"/>
      <c r="K1067" s="394"/>
      <c r="L1067" s="394"/>
      <c r="M1067" s="394"/>
      <c r="N1067" s="394"/>
    </row>
    <row r="1068" spans="2:14" ht="17.25">
      <c r="B1068" s="1008" t="s">
        <v>10746</v>
      </c>
      <c r="C1068" s="1022" t="s">
        <v>3685</v>
      </c>
      <c r="D1068" s="1025" t="s">
        <v>10664</v>
      </c>
      <c r="E1068" s="991" t="s">
        <v>3507</v>
      </c>
      <c r="F1068" s="1010">
        <v>1970.84</v>
      </c>
      <c r="G1068" s="1013">
        <v>1</v>
      </c>
      <c r="H1068" s="1024" t="s">
        <v>3500</v>
      </c>
      <c r="I1068" s="394"/>
      <c r="J1068" s="394"/>
      <c r="K1068" s="394"/>
      <c r="L1068" s="394"/>
      <c r="M1068" s="394"/>
      <c r="N1068" s="394"/>
    </row>
    <row r="1069" spans="2:14" ht="17.25">
      <c r="B1069" s="1008" t="s">
        <v>10747</v>
      </c>
      <c r="C1069" s="1022" t="s">
        <v>3685</v>
      </c>
      <c r="D1069" s="1025" t="s">
        <v>10664</v>
      </c>
      <c r="E1069" s="991" t="s">
        <v>3507</v>
      </c>
      <c r="F1069" s="1010">
        <v>1970.84</v>
      </c>
      <c r="G1069" s="1013">
        <v>1</v>
      </c>
      <c r="H1069" s="1024" t="s">
        <v>3500</v>
      </c>
      <c r="I1069" s="394"/>
      <c r="J1069" s="394"/>
      <c r="K1069" s="394"/>
      <c r="L1069" s="394"/>
      <c r="M1069" s="394"/>
      <c r="N1069" s="394"/>
    </row>
    <row r="1070" spans="2:14" ht="17.25">
      <c r="B1070" s="1008" t="s">
        <v>10748</v>
      </c>
      <c r="C1070" s="1022" t="s">
        <v>3685</v>
      </c>
      <c r="D1070" s="1025" t="s">
        <v>10664</v>
      </c>
      <c r="E1070" s="991" t="s">
        <v>3507</v>
      </c>
      <c r="F1070" s="1010">
        <v>1970.84</v>
      </c>
      <c r="G1070" s="1013">
        <v>1</v>
      </c>
      <c r="H1070" s="1024" t="s">
        <v>3500</v>
      </c>
      <c r="I1070" s="394"/>
      <c r="J1070" s="394"/>
      <c r="K1070" s="394"/>
      <c r="L1070" s="394"/>
      <c r="M1070" s="394"/>
      <c r="N1070" s="394"/>
    </row>
    <row r="1071" spans="2:14" ht="17.25">
      <c r="B1071" s="1008" t="s">
        <v>10749</v>
      </c>
      <c r="C1071" s="1022" t="s">
        <v>3685</v>
      </c>
      <c r="D1071" s="1025" t="s">
        <v>10664</v>
      </c>
      <c r="E1071" s="991" t="s">
        <v>3507</v>
      </c>
      <c r="F1071" s="1010">
        <v>1970.84</v>
      </c>
      <c r="G1071" s="1013">
        <v>1</v>
      </c>
      <c r="H1071" s="1024" t="s">
        <v>3500</v>
      </c>
      <c r="I1071" s="394"/>
      <c r="J1071" s="394"/>
      <c r="K1071" s="394"/>
      <c r="L1071" s="394"/>
      <c r="M1071" s="394"/>
      <c r="N1071" s="394"/>
    </row>
    <row r="1072" spans="2:14" ht="17.25">
      <c r="B1072" s="1008" t="s">
        <v>10750</v>
      </c>
      <c r="C1072" s="1022" t="s">
        <v>3685</v>
      </c>
      <c r="D1072" s="1025" t="s">
        <v>10664</v>
      </c>
      <c r="E1072" s="991" t="s">
        <v>3507</v>
      </c>
      <c r="F1072" s="1010">
        <v>1970.84</v>
      </c>
      <c r="G1072" s="1013">
        <v>1</v>
      </c>
      <c r="H1072" s="1024" t="s">
        <v>3500</v>
      </c>
      <c r="I1072" s="394"/>
      <c r="J1072" s="394"/>
      <c r="K1072" s="394"/>
      <c r="L1072" s="394"/>
      <c r="M1072" s="394"/>
      <c r="N1072" s="394"/>
    </row>
    <row r="1073" spans="2:14" ht="17.25">
      <c r="B1073" s="1008" t="s">
        <v>10751</v>
      </c>
      <c r="C1073" s="1022" t="s">
        <v>3685</v>
      </c>
      <c r="D1073" s="1025" t="s">
        <v>10664</v>
      </c>
      <c r="E1073" s="991" t="s">
        <v>3507</v>
      </c>
      <c r="F1073" s="1010">
        <v>1970.84</v>
      </c>
      <c r="G1073" s="1013">
        <v>1</v>
      </c>
      <c r="H1073" s="1024" t="s">
        <v>3500</v>
      </c>
      <c r="I1073" s="394"/>
      <c r="J1073" s="394"/>
      <c r="K1073" s="394"/>
      <c r="L1073" s="394"/>
      <c r="M1073" s="394"/>
      <c r="N1073" s="394"/>
    </row>
    <row r="1074" spans="2:14" ht="17.25">
      <c r="B1074" s="1008" t="s">
        <v>10752</v>
      </c>
      <c r="C1074" s="1022" t="s">
        <v>3685</v>
      </c>
      <c r="D1074" s="1025" t="s">
        <v>10664</v>
      </c>
      <c r="E1074" s="991" t="s">
        <v>3507</v>
      </c>
      <c r="F1074" s="1010">
        <v>1970.84</v>
      </c>
      <c r="G1074" s="1013">
        <v>1</v>
      </c>
      <c r="H1074" s="1024" t="s">
        <v>3500</v>
      </c>
      <c r="I1074" s="394"/>
      <c r="J1074" s="394"/>
      <c r="K1074" s="394"/>
      <c r="L1074" s="394"/>
      <c r="M1074" s="394"/>
      <c r="N1074" s="394"/>
    </row>
    <row r="1075" spans="2:14" ht="17.25">
      <c r="B1075" s="1008" t="s">
        <v>10753</v>
      </c>
      <c r="C1075" s="1022" t="s">
        <v>3685</v>
      </c>
      <c r="D1075" s="1025" t="s">
        <v>10664</v>
      </c>
      <c r="E1075" s="991" t="s">
        <v>3507</v>
      </c>
      <c r="F1075" s="1010">
        <v>1970.84</v>
      </c>
      <c r="G1075" s="1013">
        <v>1</v>
      </c>
      <c r="H1075" s="1024" t="s">
        <v>3500</v>
      </c>
      <c r="I1075" s="394"/>
      <c r="J1075" s="394"/>
      <c r="K1075" s="394"/>
      <c r="L1075" s="394"/>
      <c r="M1075" s="394"/>
      <c r="N1075" s="394"/>
    </row>
    <row r="1076" spans="2:14" ht="17.25">
      <c r="B1076" s="1008" t="s">
        <v>10754</v>
      </c>
      <c r="C1076" s="1022" t="s">
        <v>3685</v>
      </c>
      <c r="D1076" s="1025" t="s">
        <v>10664</v>
      </c>
      <c r="E1076" s="991" t="s">
        <v>3507</v>
      </c>
      <c r="F1076" s="1010">
        <v>1970.84</v>
      </c>
      <c r="G1076" s="1013">
        <v>1</v>
      </c>
      <c r="H1076" s="1024" t="s">
        <v>3500</v>
      </c>
      <c r="I1076" s="394"/>
      <c r="J1076" s="394"/>
      <c r="K1076" s="394"/>
      <c r="L1076" s="394"/>
      <c r="M1076" s="394"/>
      <c r="N1076" s="394"/>
    </row>
    <row r="1077" spans="2:14" ht="17.25">
      <c r="B1077" s="1008" t="s">
        <v>10755</v>
      </c>
      <c r="C1077" s="1022" t="s">
        <v>3685</v>
      </c>
      <c r="D1077" s="1025" t="s">
        <v>10664</v>
      </c>
      <c r="E1077" s="991" t="s">
        <v>3507</v>
      </c>
      <c r="F1077" s="1010">
        <v>1970.84</v>
      </c>
      <c r="G1077" s="1013">
        <v>1</v>
      </c>
      <c r="H1077" s="1024" t="s">
        <v>3500</v>
      </c>
      <c r="I1077" s="394"/>
      <c r="J1077" s="394"/>
      <c r="K1077" s="394"/>
      <c r="L1077" s="394"/>
      <c r="M1077" s="394"/>
      <c r="N1077" s="394"/>
    </row>
    <row r="1078" spans="2:14" ht="17.25">
      <c r="B1078" s="1008" t="s">
        <v>10756</v>
      </c>
      <c r="C1078" s="1022" t="s">
        <v>3685</v>
      </c>
      <c r="D1078" s="1025" t="s">
        <v>10664</v>
      </c>
      <c r="E1078" s="991" t="s">
        <v>3507</v>
      </c>
      <c r="F1078" s="1010">
        <v>1970.84</v>
      </c>
      <c r="G1078" s="1013">
        <v>1</v>
      </c>
      <c r="H1078" s="1024" t="s">
        <v>3500</v>
      </c>
      <c r="I1078" s="394"/>
      <c r="J1078" s="394"/>
      <c r="K1078" s="394"/>
      <c r="L1078" s="394"/>
      <c r="M1078" s="394"/>
      <c r="N1078" s="394"/>
    </row>
    <row r="1079" spans="2:14" ht="17.25">
      <c r="B1079" s="1008" t="s">
        <v>10757</v>
      </c>
      <c r="C1079" s="1022" t="s">
        <v>3685</v>
      </c>
      <c r="D1079" s="1025" t="s">
        <v>10664</v>
      </c>
      <c r="E1079" s="991" t="s">
        <v>3507</v>
      </c>
      <c r="F1079" s="1010">
        <v>1970.84</v>
      </c>
      <c r="G1079" s="1013">
        <v>1</v>
      </c>
      <c r="H1079" s="1024" t="s">
        <v>3500</v>
      </c>
      <c r="I1079" s="394"/>
      <c r="J1079" s="394"/>
      <c r="K1079" s="394"/>
      <c r="L1079" s="394"/>
      <c r="M1079" s="394"/>
      <c r="N1079" s="394"/>
    </row>
    <row r="1080" spans="2:14" ht="17.25">
      <c r="B1080" s="1008" t="s">
        <v>10758</v>
      </c>
      <c r="C1080" s="1022" t="s">
        <v>3685</v>
      </c>
      <c r="D1080" s="1025" t="s">
        <v>10664</v>
      </c>
      <c r="E1080" s="991" t="s">
        <v>3507</v>
      </c>
      <c r="F1080" s="1010">
        <v>1970.84</v>
      </c>
      <c r="G1080" s="1013">
        <v>1</v>
      </c>
      <c r="H1080" s="1024" t="s">
        <v>3500</v>
      </c>
      <c r="I1080" s="394"/>
      <c r="J1080" s="394"/>
      <c r="K1080" s="394"/>
      <c r="L1080" s="394"/>
      <c r="M1080" s="394"/>
      <c r="N1080" s="394"/>
    </row>
    <row r="1081" spans="2:14" ht="17.25">
      <c r="B1081" s="1008" t="s">
        <v>10759</v>
      </c>
      <c r="C1081" s="1022" t="s">
        <v>3685</v>
      </c>
      <c r="D1081" s="1025" t="s">
        <v>10664</v>
      </c>
      <c r="E1081" s="991" t="s">
        <v>3507</v>
      </c>
      <c r="F1081" s="1010">
        <v>1970.84</v>
      </c>
      <c r="G1081" s="1013">
        <v>1</v>
      </c>
      <c r="H1081" s="1024" t="s">
        <v>3500</v>
      </c>
      <c r="I1081" s="394"/>
      <c r="J1081" s="394"/>
      <c r="K1081" s="394"/>
      <c r="L1081" s="394"/>
      <c r="M1081" s="394"/>
      <c r="N1081" s="394"/>
    </row>
    <row r="1082" spans="2:14" ht="17.25">
      <c r="B1082" s="1008" t="s">
        <v>10760</v>
      </c>
      <c r="C1082" s="1022" t="s">
        <v>3685</v>
      </c>
      <c r="D1082" s="1025" t="s">
        <v>10664</v>
      </c>
      <c r="E1082" s="991" t="s">
        <v>3507</v>
      </c>
      <c r="F1082" s="1010">
        <v>1970.84</v>
      </c>
      <c r="G1082" s="1013">
        <v>1</v>
      </c>
      <c r="H1082" s="1024" t="s">
        <v>3500</v>
      </c>
      <c r="I1082" s="394"/>
      <c r="J1082" s="394"/>
      <c r="K1082" s="394"/>
      <c r="L1082" s="394"/>
      <c r="M1082" s="394"/>
      <c r="N1082" s="394"/>
    </row>
    <row r="1083" spans="2:14" ht="17.25">
      <c r="B1083" s="1008" t="s">
        <v>10761</v>
      </c>
      <c r="C1083" s="1022" t="s">
        <v>3685</v>
      </c>
      <c r="D1083" s="1025" t="s">
        <v>10664</v>
      </c>
      <c r="E1083" s="991" t="s">
        <v>3507</v>
      </c>
      <c r="F1083" s="1010">
        <v>1970.84</v>
      </c>
      <c r="G1083" s="1013">
        <v>1</v>
      </c>
      <c r="H1083" s="1024" t="s">
        <v>3500</v>
      </c>
      <c r="I1083" s="394"/>
      <c r="J1083" s="394"/>
      <c r="K1083" s="394"/>
      <c r="L1083" s="394"/>
      <c r="M1083" s="394"/>
      <c r="N1083" s="394"/>
    </row>
    <row r="1084" spans="2:14" ht="17.25">
      <c r="B1084" s="1008" t="s">
        <v>10762</v>
      </c>
      <c r="C1084" s="1022" t="s">
        <v>3685</v>
      </c>
      <c r="D1084" s="1025" t="s">
        <v>10664</v>
      </c>
      <c r="E1084" s="991" t="s">
        <v>3507</v>
      </c>
      <c r="F1084" s="1010">
        <v>1970.84</v>
      </c>
      <c r="G1084" s="1013">
        <v>1</v>
      </c>
      <c r="H1084" s="1024" t="s">
        <v>3500</v>
      </c>
      <c r="I1084" s="394"/>
      <c r="J1084" s="394"/>
      <c r="K1084" s="394"/>
      <c r="L1084" s="394"/>
      <c r="M1084" s="394"/>
      <c r="N1084" s="394"/>
    </row>
    <row r="1085" spans="2:14" ht="17.25">
      <c r="B1085" s="1008" t="s">
        <v>10763</v>
      </c>
      <c r="C1085" s="1022" t="s">
        <v>3685</v>
      </c>
      <c r="D1085" s="1025" t="s">
        <v>10664</v>
      </c>
      <c r="E1085" s="991" t="s">
        <v>3507</v>
      </c>
      <c r="F1085" s="1010">
        <v>1970.84</v>
      </c>
      <c r="G1085" s="1013">
        <v>1</v>
      </c>
      <c r="H1085" s="1024" t="s">
        <v>3500</v>
      </c>
      <c r="I1085" s="394"/>
      <c r="J1085" s="394"/>
      <c r="K1085" s="394"/>
      <c r="L1085" s="394"/>
      <c r="M1085" s="394"/>
      <c r="N1085" s="394"/>
    </row>
    <row r="1086" spans="2:14" ht="17.25">
      <c r="B1086" s="1008" t="s">
        <v>10764</v>
      </c>
      <c r="C1086" s="1022" t="s">
        <v>4291</v>
      </c>
      <c r="D1086" s="1025" t="s">
        <v>4292</v>
      </c>
      <c r="E1086" s="991" t="s">
        <v>3507</v>
      </c>
      <c r="F1086" s="1010">
        <v>209.66623100000001</v>
      </c>
      <c r="G1086" s="1015">
        <v>1</v>
      </c>
      <c r="H1086" s="1024" t="s">
        <v>3500</v>
      </c>
      <c r="I1086" s="394"/>
      <c r="J1086" s="394"/>
      <c r="K1086" s="394"/>
      <c r="L1086" s="394"/>
      <c r="M1086" s="394"/>
      <c r="N1086" s="394"/>
    </row>
    <row r="1087" spans="2:14" ht="17.25">
      <c r="B1087" s="1008" t="s">
        <v>10765</v>
      </c>
      <c r="C1087" s="1022" t="s">
        <v>4291</v>
      </c>
      <c r="D1087" s="1025" t="s">
        <v>4292</v>
      </c>
      <c r="E1087" s="991" t="s">
        <v>3507</v>
      </c>
      <c r="F1087" s="1010">
        <v>209.66623100000001</v>
      </c>
      <c r="G1087" s="1015">
        <v>1</v>
      </c>
      <c r="H1087" s="1024" t="s">
        <v>3500</v>
      </c>
      <c r="I1087" s="394"/>
      <c r="J1087" s="394"/>
      <c r="K1087" s="394"/>
      <c r="L1087" s="394"/>
      <c r="M1087" s="394"/>
      <c r="N1087" s="394"/>
    </row>
    <row r="1088" spans="2:14" ht="17.25">
      <c r="B1088" s="1008" t="s">
        <v>10766</v>
      </c>
      <c r="C1088" s="1022" t="s">
        <v>4291</v>
      </c>
      <c r="D1088" s="1025" t="s">
        <v>4292</v>
      </c>
      <c r="E1088" s="991" t="s">
        <v>3507</v>
      </c>
      <c r="F1088" s="1010">
        <v>209.66623100000001</v>
      </c>
      <c r="G1088" s="1015">
        <v>1</v>
      </c>
      <c r="H1088" s="1024" t="s">
        <v>3500</v>
      </c>
      <c r="I1088" s="394"/>
      <c r="J1088" s="394"/>
      <c r="K1088" s="394"/>
      <c r="L1088" s="394"/>
      <c r="M1088" s="394"/>
      <c r="N1088" s="394"/>
    </row>
    <row r="1089" spans="2:14" ht="17.25">
      <c r="B1089" s="1008" t="s">
        <v>10767</v>
      </c>
      <c r="C1089" s="1022" t="s">
        <v>4291</v>
      </c>
      <c r="D1089" s="1025" t="s">
        <v>4292</v>
      </c>
      <c r="E1089" s="991" t="s">
        <v>3507</v>
      </c>
      <c r="F1089" s="1010">
        <v>209.66623100000001</v>
      </c>
      <c r="G1089" s="1015">
        <v>1</v>
      </c>
      <c r="H1089" s="1024" t="s">
        <v>3500</v>
      </c>
      <c r="I1089" s="394"/>
      <c r="J1089" s="394"/>
      <c r="K1089" s="394"/>
      <c r="L1089" s="394"/>
      <c r="M1089" s="394"/>
      <c r="N1089" s="394"/>
    </row>
    <row r="1090" spans="2:14" ht="17.25">
      <c r="B1090" s="1008" t="s">
        <v>10768</v>
      </c>
      <c r="C1090" s="1022" t="s">
        <v>4291</v>
      </c>
      <c r="D1090" s="1025" t="s">
        <v>4292</v>
      </c>
      <c r="E1090" s="991" t="s">
        <v>3507</v>
      </c>
      <c r="F1090" s="1010">
        <v>209.66623100000001</v>
      </c>
      <c r="G1090" s="1015">
        <v>1</v>
      </c>
      <c r="H1090" s="1024" t="s">
        <v>3500</v>
      </c>
      <c r="I1090" s="394"/>
      <c r="J1090" s="394"/>
      <c r="K1090" s="394"/>
      <c r="L1090" s="394"/>
      <c r="M1090" s="394"/>
      <c r="N1090" s="394"/>
    </row>
    <row r="1091" spans="2:14" ht="17.25">
      <c r="B1091" s="1008" t="s">
        <v>10769</v>
      </c>
      <c r="C1091" s="1022" t="s">
        <v>4291</v>
      </c>
      <c r="D1091" s="1025" t="s">
        <v>4292</v>
      </c>
      <c r="E1091" s="991" t="s">
        <v>3507</v>
      </c>
      <c r="F1091" s="1010">
        <v>209.66623100000001</v>
      </c>
      <c r="G1091" s="1015">
        <v>1</v>
      </c>
      <c r="H1091" s="1024" t="s">
        <v>3500</v>
      </c>
      <c r="I1091" s="394"/>
      <c r="J1091" s="394"/>
      <c r="K1091" s="394"/>
      <c r="L1091" s="394"/>
      <c r="M1091" s="394"/>
      <c r="N1091" s="394"/>
    </row>
    <row r="1092" spans="2:14" ht="17.25">
      <c r="B1092" s="1008" t="s">
        <v>10770</v>
      </c>
      <c r="C1092" s="1022" t="s">
        <v>4291</v>
      </c>
      <c r="D1092" s="1025" t="s">
        <v>4292</v>
      </c>
      <c r="E1092" s="991" t="s">
        <v>3507</v>
      </c>
      <c r="F1092" s="1010">
        <v>209.66623100000001</v>
      </c>
      <c r="G1092" s="1015">
        <v>1</v>
      </c>
      <c r="H1092" s="1024" t="s">
        <v>3500</v>
      </c>
      <c r="I1092" s="394"/>
      <c r="J1092" s="394"/>
      <c r="K1092" s="394"/>
      <c r="L1092" s="394"/>
      <c r="M1092" s="394"/>
      <c r="N1092" s="394"/>
    </row>
    <row r="1093" spans="2:14" ht="17.25">
      <c r="B1093" s="1008" t="s">
        <v>10771</v>
      </c>
      <c r="C1093" s="1022" t="s">
        <v>4291</v>
      </c>
      <c r="D1093" s="1025" t="s">
        <v>4292</v>
      </c>
      <c r="E1093" s="991" t="s">
        <v>3507</v>
      </c>
      <c r="F1093" s="1010">
        <v>209.66623100000001</v>
      </c>
      <c r="G1093" s="1015">
        <v>1</v>
      </c>
      <c r="H1093" s="1024" t="s">
        <v>3500</v>
      </c>
      <c r="I1093" s="394"/>
      <c r="J1093" s="394"/>
      <c r="K1093" s="394"/>
      <c r="L1093" s="394"/>
      <c r="M1093" s="394"/>
      <c r="N1093" s="394"/>
    </row>
    <row r="1094" spans="2:14" ht="17.25">
      <c r="B1094" s="1008" t="s">
        <v>10772</v>
      </c>
      <c r="C1094" s="1022" t="s">
        <v>4291</v>
      </c>
      <c r="D1094" s="1025" t="s">
        <v>4292</v>
      </c>
      <c r="E1094" s="991" t="s">
        <v>3507</v>
      </c>
      <c r="F1094" s="1010">
        <v>209.66623100000001</v>
      </c>
      <c r="G1094" s="1015">
        <v>1</v>
      </c>
      <c r="H1094" s="1024" t="s">
        <v>3500</v>
      </c>
      <c r="I1094" s="394"/>
      <c r="J1094" s="394"/>
      <c r="K1094" s="394"/>
      <c r="L1094" s="394"/>
      <c r="M1094" s="394"/>
      <c r="N1094" s="394"/>
    </row>
    <row r="1095" spans="2:14" ht="17.25">
      <c r="B1095" s="1008" t="s">
        <v>10773</v>
      </c>
      <c r="C1095" s="1022" t="s">
        <v>4291</v>
      </c>
      <c r="D1095" s="1025" t="s">
        <v>4292</v>
      </c>
      <c r="E1095" s="991" t="s">
        <v>3507</v>
      </c>
      <c r="F1095" s="1010">
        <v>209.66623100000001</v>
      </c>
      <c r="G1095" s="1015">
        <v>1</v>
      </c>
      <c r="H1095" s="1024" t="s">
        <v>3500</v>
      </c>
      <c r="I1095" s="394"/>
      <c r="J1095" s="394"/>
      <c r="K1095" s="394"/>
      <c r="L1095" s="394"/>
      <c r="M1095" s="394"/>
      <c r="N1095" s="394"/>
    </row>
    <row r="1096" spans="2:14" ht="17.25">
      <c r="B1096" s="1008" t="s">
        <v>10774</v>
      </c>
      <c r="C1096" s="1022" t="s">
        <v>4291</v>
      </c>
      <c r="D1096" s="1025" t="s">
        <v>4292</v>
      </c>
      <c r="E1096" s="991" t="s">
        <v>3507</v>
      </c>
      <c r="F1096" s="1010">
        <v>209.66623100000001</v>
      </c>
      <c r="G1096" s="1015">
        <v>1</v>
      </c>
      <c r="H1096" s="1024" t="s">
        <v>3500</v>
      </c>
      <c r="I1096" s="394"/>
      <c r="J1096" s="394"/>
      <c r="K1096" s="394"/>
      <c r="L1096" s="394"/>
      <c r="M1096" s="394"/>
      <c r="N1096" s="394"/>
    </row>
    <row r="1097" spans="2:14" ht="17.25">
      <c r="B1097" s="1008" t="s">
        <v>10775</v>
      </c>
      <c r="C1097" s="1022" t="s">
        <v>4291</v>
      </c>
      <c r="D1097" s="1025" t="s">
        <v>4292</v>
      </c>
      <c r="E1097" s="991" t="s">
        <v>3507</v>
      </c>
      <c r="F1097" s="1010">
        <v>209.66623100000001</v>
      </c>
      <c r="G1097" s="1015">
        <v>1</v>
      </c>
      <c r="H1097" s="1024" t="s">
        <v>3500</v>
      </c>
      <c r="I1097" s="394"/>
      <c r="J1097" s="394"/>
      <c r="K1097" s="394"/>
      <c r="L1097" s="394"/>
      <c r="M1097" s="394"/>
      <c r="N1097" s="394"/>
    </row>
    <row r="1098" spans="2:14" ht="17.25">
      <c r="B1098" s="1008" t="s">
        <v>10776</v>
      </c>
      <c r="C1098" s="1022" t="s">
        <v>4291</v>
      </c>
      <c r="D1098" s="1025" t="s">
        <v>4292</v>
      </c>
      <c r="E1098" s="991" t="s">
        <v>3507</v>
      </c>
      <c r="F1098" s="1010">
        <v>209.66623100000001</v>
      </c>
      <c r="G1098" s="1015">
        <v>1</v>
      </c>
      <c r="H1098" s="1024" t="s">
        <v>3500</v>
      </c>
      <c r="I1098" s="394"/>
      <c r="J1098" s="394"/>
      <c r="K1098" s="394"/>
      <c r="L1098" s="394"/>
      <c r="M1098" s="394"/>
      <c r="N1098" s="394"/>
    </row>
    <row r="1099" spans="2:14" ht="17.25">
      <c r="B1099" s="1008" t="s">
        <v>10777</v>
      </c>
      <c r="C1099" s="1022" t="s">
        <v>4291</v>
      </c>
      <c r="D1099" s="1025" t="s">
        <v>4292</v>
      </c>
      <c r="E1099" s="991" t="s">
        <v>3507</v>
      </c>
      <c r="F1099" s="1010">
        <v>209.66623100000001</v>
      </c>
      <c r="G1099" s="1015">
        <v>1</v>
      </c>
      <c r="H1099" s="1024" t="s">
        <v>3500</v>
      </c>
      <c r="I1099" s="394"/>
      <c r="J1099" s="394"/>
      <c r="K1099" s="394"/>
      <c r="L1099" s="394"/>
      <c r="M1099" s="394"/>
      <c r="N1099" s="394"/>
    </row>
    <row r="1100" spans="2:14" ht="17.25">
      <c r="B1100" s="1008" t="s">
        <v>10778</v>
      </c>
      <c r="C1100" s="1022" t="s">
        <v>4291</v>
      </c>
      <c r="D1100" s="1025" t="s">
        <v>4292</v>
      </c>
      <c r="E1100" s="991" t="s">
        <v>3507</v>
      </c>
      <c r="F1100" s="1010">
        <v>209.66623100000001</v>
      </c>
      <c r="G1100" s="1015">
        <v>1</v>
      </c>
      <c r="H1100" s="1024" t="s">
        <v>3500</v>
      </c>
      <c r="I1100" s="394"/>
      <c r="J1100" s="394"/>
      <c r="K1100" s="394"/>
      <c r="L1100" s="394"/>
      <c r="M1100" s="394"/>
      <c r="N1100" s="394"/>
    </row>
    <row r="1101" spans="2:14" ht="17.25">
      <c r="B1101" s="1008" t="s">
        <v>10779</v>
      </c>
      <c r="C1101" s="1022" t="s">
        <v>4291</v>
      </c>
      <c r="D1101" s="1025" t="s">
        <v>4292</v>
      </c>
      <c r="E1101" s="991" t="s">
        <v>3507</v>
      </c>
      <c r="F1101" s="1010">
        <v>209.66623100000001</v>
      </c>
      <c r="G1101" s="1015">
        <v>1</v>
      </c>
      <c r="H1101" s="1024" t="s">
        <v>3500</v>
      </c>
      <c r="I1101" s="394"/>
      <c r="J1101" s="394"/>
      <c r="K1101" s="394"/>
      <c r="L1101" s="394"/>
      <c r="M1101" s="394"/>
      <c r="N1101" s="394"/>
    </row>
    <row r="1102" spans="2:14" ht="17.25">
      <c r="B1102" s="1008" t="s">
        <v>10780</v>
      </c>
      <c r="C1102" s="1022" t="s">
        <v>4291</v>
      </c>
      <c r="D1102" s="1025" t="s">
        <v>4292</v>
      </c>
      <c r="E1102" s="991" t="s">
        <v>3507</v>
      </c>
      <c r="F1102" s="1010">
        <v>209.66623100000001</v>
      </c>
      <c r="G1102" s="1015">
        <v>1</v>
      </c>
      <c r="H1102" s="1024" t="s">
        <v>3500</v>
      </c>
      <c r="I1102" s="394"/>
      <c r="J1102" s="394"/>
      <c r="K1102" s="394"/>
      <c r="L1102" s="394"/>
      <c r="M1102" s="394"/>
      <c r="N1102" s="394"/>
    </row>
    <row r="1103" spans="2:14" ht="17.25">
      <c r="B1103" s="1008" t="s">
        <v>10781</v>
      </c>
      <c r="C1103" s="1022" t="s">
        <v>4291</v>
      </c>
      <c r="D1103" s="1025" t="s">
        <v>4292</v>
      </c>
      <c r="E1103" s="991" t="s">
        <v>3507</v>
      </c>
      <c r="F1103" s="1010">
        <v>209.66623100000001</v>
      </c>
      <c r="G1103" s="1015">
        <v>1</v>
      </c>
      <c r="H1103" s="1024" t="s">
        <v>3500</v>
      </c>
      <c r="I1103" s="394"/>
      <c r="J1103" s="394"/>
      <c r="K1103" s="394"/>
      <c r="L1103" s="394"/>
      <c r="M1103" s="394"/>
      <c r="N1103" s="394"/>
    </row>
    <row r="1104" spans="2:14" ht="17.25">
      <c r="B1104" s="1008" t="s">
        <v>10782</v>
      </c>
      <c r="C1104" s="1022" t="s">
        <v>4291</v>
      </c>
      <c r="D1104" s="1025" t="s">
        <v>4292</v>
      </c>
      <c r="E1104" s="991" t="s">
        <v>3507</v>
      </c>
      <c r="F1104" s="1010">
        <v>209.66623100000001</v>
      </c>
      <c r="G1104" s="1015">
        <v>1</v>
      </c>
      <c r="H1104" s="1024" t="s">
        <v>3500</v>
      </c>
      <c r="I1104" s="394"/>
      <c r="J1104" s="394"/>
      <c r="K1104" s="394"/>
      <c r="L1104" s="394"/>
      <c r="M1104" s="394"/>
      <c r="N1104" s="394"/>
    </row>
    <row r="1105" spans="2:14" ht="17.25">
      <c r="B1105" s="1008" t="s">
        <v>10783</v>
      </c>
      <c r="C1105" s="1022" t="s">
        <v>4291</v>
      </c>
      <c r="D1105" s="1025" t="s">
        <v>4292</v>
      </c>
      <c r="E1105" s="991" t="s">
        <v>3507</v>
      </c>
      <c r="F1105" s="1010">
        <v>209.66623100000001</v>
      </c>
      <c r="G1105" s="1015">
        <v>1</v>
      </c>
      <c r="H1105" s="1024" t="s">
        <v>3500</v>
      </c>
      <c r="I1105" s="394"/>
      <c r="J1105" s="394"/>
      <c r="K1105" s="394"/>
      <c r="L1105" s="394"/>
      <c r="M1105" s="394"/>
      <c r="N1105" s="394"/>
    </row>
    <row r="1106" spans="2:14" ht="17.25">
      <c r="B1106" s="1008" t="s">
        <v>10784</v>
      </c>
      <c r="C1106" s="1022" t="s">
        <v>4291</v>
      </c>
      <c r="D1106" s="1025" t="s">
        <v>4292</v>
      </c>
      <c r="E1106" s="991" t="s">
        <v>3507</v>
      </c>
      <c r="F1106" s="1010">
        <v>209.66623100000001</v>
      </c>
      <c r="G1106" s="1015">
        <v>1</v>
      </c>
      <c r="H1106" s="1024" t="s">
        <v>3500</v>
      </c>
      <c r="I1106" s="394"/>
      <c r="J1106" s="394"/>
      <c r="K1106" s="394"/>
      <c r="L1106" s="394"/>
      <c r="M1106" s="394"/>
      <c r="N1106" s="394"/>
    </row>
    <row r="1107" spans="2:14" ht="17.25">
      <c r="B1107" s="1008" t="s">
        <v>10785</v>
      </c>
      <c r="C1107" s="1022" t="s">
        <v>4291</v>
      </c>
      <c r="D1107" s="1025" t="s">
        <v>4292</v>
      </c>
      <c r="E1107" s="991" t="s">
        <v>3507</v>
      </c>
      <c r="F1107" s="1010">
        <v>209.66623100000001</v>
      </c>
      <c r="G1107" s="1015">
        <v>1</v>
      </c>
      <c r="H1107" s="1024" t="s">
        <v>3500</v>
      </c>
      <c r="I1107" s="394"/>
      <c r="J1107" s="394"/>
      <c r="K1107" s="394"/>
      <c r="L1107" s="394"/>
      <c r="M1107" s="394"/>
      <c r="N1107" s="394"/>
    </row>
    <row r="1108" spans="2:14" ht="17.25">
      <c r="B1108" s="1008" t="s">
        <v>10786</v>
      </c>
      <c r="C1108" s="1022" t="s">
        <v>4291</v>
      </c>
      <c r="D1108" s="1025" t="s">
        <v>4292</v>
      </c>
      <c r="E1108" s="991" t="s">
        <v>3507</v>
      </c>
      <c r="F1108" s="1010">
        <v>209.66623100000001</v>
      </c>
      <c r="G1108" s="1015">
        <v>1</v>
      </c>
      <c r="H1108" s="1024" t="s">
        <v>3500</v>
      </c>
      <c r="I1108" s="394"/>
      <c r="J1108" s="394"/>
      <c r="K1108" s="394"/>
      <c r="L1108" s="394"/>
      <c r="M1108" s="394"/>
      <c r="N1108" s="394"/>
    </row>
    <row r="1109" spans="2:14" ht="17.25">
      <c r="B1109" s="1008" t="s">
        <v>10787</v>
      </c>
      <c r="C1109" s="1022" t="s">
        <v>4291</v>
      </c>
      <c r="D1109" s="1025" t="s">
        <v>4292</v>
      </c>
      <c r="E1109" s="991" t="s">
        <v>3507</v>
      </c>
      <c r="F1109" s="1010">
        <v>209.66623100000001</v>
      </c>
      <c r="G1109" s="1015">
        <v>1</v>
      </c>
      <c r="H1109" s="1024" t="s">
        <v>3500</v>
      </c>
      <c r="I1109" s="394"/>
      <c r="J1109" s="394"/>
      <c r="K1109" s="394"/>
      <c r="L1109" s="394"/>
      <c r="M1109" s="394"/>
      <c r="N1109" s="394"/>
    </row>
    <row r="1110" spans="2:14" ht="17.25">
      <c r="B1110" s="1008" t="s">
        <v>10788</v>
      </c>
      <c r="C1110" s="1022" t="s">
        <v>4291</v>
      </c>
      <c r="D1110" s="1025" t="s">
        <v>4292</v>
      </c>
      <c r="E1110" s="991" t="s">
        <v>3507</v>
      </c>
      <c r="F1110" s="1010">
        <v>209.66623100000001</v>
      </c>
      <c r="G1110" s="1015">
        <v>1</v>
      </c>
      <c r="H1110" s="1024" t="s">
        <v>3500</v>
      </c>
      <c r="I1110" s="394"/>
      <c r="J1110" s="394"/>
      <c r="K1110" s="394"/>
      <c r="L1110" s="394"/>
      <c r="M1110" s="394"/>
      <c r="N1110" s="394"/>
    </row>
    <row r="1111" spans="2:14" ht="17.25">
      <c r="B1111" s="1008" t="s">
        <v>10789</v>
      </c>
      <c r="C1111" s="1022" t="s">
        <v>4291</v>
      </c>
      <c r="D1111" s="1025" t="s">
        <v>4292</v>
      </c>
      <c r="E1111" s="991" t="s">
        <v>3507</v>
      </c>
      <c r="F1111" s="1010">
        <v>209.66623100000001</v>
      </c>
      <c r="G1111" s="1015">
        <v>1</v>
      </c>
      <c r="H1111" s="1024" t="s">
        <v>3500</v>
      </c>
      <c r="I1111" s="394"/>
      <c r="J1111" s="394"/>
      <c r="K1111" s="394"/>
      <c r="L1111" s="394"/>
      <c r="M1111" s="394"/>
      <c r="N1111" s="394"/>
    </row>
    <row r="1112" spans="2:14" ht="17.25">
      <c r="B1112" s="1008" t="s">
        <v>10790</v>
      </c>
      <c r="C1112" s="1022" t="s">
        <v>4291</v>
      </c>
      <c r="D1112" s="1025" t="s">
        <v>4292</v>
      </c>
      <c r="E1112" s="991" t="s">
        <v>3507</v>
      </c>
      <c r="F1112" s="1010">
        <v>209.66623100000001</v>
      </c>
      <c r="G1112" s="1015">
        <v>1</v>
      </c>
      <c r="H1112" s="1024" t="s">
        <v>3500</v>
      </c>
      <c r="I1112" s="394"/>
      <c r="J1112" s="394"/>
      <c r="K1112" s="394"/>
      <c r="L1112" s="394"/>
      <c r="M1112" s="394"/>
      <c r="N1112" s="394"/>
    </row>
    <row r="1113" spans="2:14" ht="17.25">
      <c r="B1113" s="1008" t="s">
        <v>10791</v>
      </c>
      <c r="C1113" s="1022" t="s">
        <v>4291</v>
      </c>
      <c r="D1113" s="1025" t="s">
        <v>4292</v>
      </c>
      <c r="E1113" s="991" t="s">
        <v>3507</v>
      </c>
      <c r="F1113" s="1010">
        <v>209.66623100000001</v>
      </c>
      <c r="G1113" s="1015">
        <v>1</v>
      </c>
      <c r="H1113" s="1024" t="s">
        <v>3500</v>
      </c>
      <c r="I1113" s="394"/>
      <c r="J1113" s="394"/>
      <c r="K1113" s="394"/>
      <c r="L1113" s="394"/>
      <c r="M1113" s="394"/>
      <c r="N1113" s="394"/>
    </row>
    <row r="1114" spans="2:14" ht="17.25">
      <c r="B1114" s="1008" t="s">
        <v>10792</v>
      </c>
      <c r="C1114" s="1022" t="s">
        <v>4291</v>
      </c>
      <c r="D1114" s="1025" t="s">
        <v>4292</v>
      </c>
      <c r="E1114" s="991" t="s">
        <v>3507</v>
      </c>
      <c r="F1114" s="1010">
        <v>209.66623100000001</v>
      </c>
      <c r="G1114" s="1015">
        <v>1</v>
      </c>
      <c r="H1114" s="1024" t="s">
        <v>3500</v>
      </c>
      <c r="I1114" s="394"/>
      <c r="J1114" s="394"/>
      <c r="K1114" s="394"/>
      <c r="L1114" s="394"/>
      <c r="M1114" s="394"/>
      <c r="N1114" s="394"/>
    </row>
    <row r="1115" spans="2:14" ht="17.25">
      <c r="B1115" s="1008" t="s">
        <v>10793</v>
      </c>
      <c r="C1115" s="1022" t="s">
        <v>4291</v>
      </c>
      <c r="D1115" s="1025" t="s">
        <v>4292</v>
      </c>
      <c r="E1115" s="991" t="s">
        <v>3507</v>
      </c>
      <c r="F1115" s="1010">
        <v>209.66623100000001</v>
      </c>
      <c r="G1115" s="1015">
        <v>1</v>
      </c>
      <c r="H1115" s="1024" t="s">
        <v>3500</v>
      </c>
      <c r="I1115" s="394"/>
      <c r="J1115" s="394"/>
      <c r="K1115" s="394"/>
      <c r="L1115" s="394"/>
      <c r="M1115" s="394"/>
      <c r="N1115" s="394"/>
    </row>
    <row r="1116" spans="2:14" ht="17.25">
      <c r="B1116" s="1008" t="s">
        <v>10794</v>
      </c>
      <c r="C1116" s="1022" t="s">
        <v>4291</v>
      </c>
      <c r="D1116" s="1025" t="s">
        <v>4292</v>
      </c>
      <c r="E1116" s="991" t="s">
        <v>3507</v>
      </c>
      <c r="F1116" s="1010">
        <v>209.66623100000001</v>
      </c>
      <c r="G1116" s="1015">
        <v>1</v>
      </c>
      <c r="H1116" s="1024" t="s">
        <v>3500</v>
      </c>
      <c r="I1116" s="394"/>
      <c r="J1116" s="394"/>
      <c r="K1116" s="394"/>
      <c r="L1116" s="394"/>
      <c r="M1116" s="394"/>
      <c r="N1116" s="394"/>
    </row>
    <row r="1117" spans="2:14" ht="17.25">
      <c r="B1117" s="1008" t="s">
        <v>10795</v>
      </c>
      <c r="C1117" s="1022" t="s">
        <v>4291</v>
      </c>
      <c r="D1117" s="1025" t="s">
        <v>4292</v>
      </c>
      <c r="E1117" s="991" t="s">
        <v>3507</v>
      </c>
      <c r="F1117" s="1010">
        <v>209.66623100000001</v>
      </c>
      <c r="G1117" s="1015">
        <v>1</v>
      </c>
      <c r="H1117" s="1024" t="s">
        <v>3500</v>
      </c>
      <c r="I1117" s="394"/>
      <c r="J1117" s="394"/>
      <c r="K1117" s="394"/>
      <c r="L1117" s="394"/>
      <c r="M1117" s="394"/>
      <c r="N1117" s="394"/>
    </row>
    <row r="1118" spans="2:14" ht="17.25">
      <c r="B1118" s="1008" t="s">
        <v>10796</v>
      </c>
      <c r="C1118" s="1022" t="s">
        <v>4291</v>
      </c>
      <c r="D1118" s="1025" t="s">
        <v>4292</v>
      </c>
      <c r="E1118" s="991" t="s">
        <v>3507</v>
      </c>
      <c r="F1118" s="1010">
        <v>209.66623100000001</v>
      </c>
      <c r="G1118" s="1015">
        <v>1</v>
      </c>
      <c r="H1118" s="1024" t="s">
        <v>3500</v>
      </c>
      <c r="I1118" s="394"/>
      <c r="J1118" s="394"/>
      <c r="K1118" s="394"/>
      <c r="L1118" s="394"/>
      <c r="M1118" s="394"/>
      <c r="N1118" s="394"/>
    </row>
    <row r="1119" spans="2:14" ht="17.25">
      <c r="B1119" s="1008" t="s">
        <v>10797</v>
      </c>
      <c r="C1119" s="1022" t="s">
        <v>4291</v>
      </c>
      <c r="D1119" s="1025" t="s">
        <v>4292</v>
      </c>
      <c r="E1119" s="991" t="s">
        <v>3507</v>
      </c>
      <c r="F1119" s="1010">
        <v>209.66623100000001</v>
      </c>
      <c r="G1119" s="1015">
        <v>1</v>
      </c>
      <c r="H1119" s="1024" t="s">
        <v>3500</v>
      </c>
      <c r="I1119" s="394"/>
      <c r="J1119" s="394"/>
      <c r="K1119" s="394"/>
      <c r="L1119" s="394"/>
      <c r="M1119" s="394"/>
      <c r="N1119" s="394"/>
    </row>
    <row r="1120" spans="2:14" ht="17.25">
      <c r="B1120" s="1008" t="s">
        <v>10798</v>
      </c>
      <c r="C1120" s="1022" t="s">
        <v>4291</v>
      </c>
      <c r="D1120" s="1025" t="s">
        <v>4292</v>
      </c>
      <c r="E1120" s="991" t="s">
        <v>3507</v>
      </c>
      <c r="F1120" s="1010">
        <v>209.66623100000001</v>
      </c>
      <c r="G1120" s="1015">
        <v>1</v>
      </c>
      <c r="H1120" s="1024" t="s">
        <v>3500</v>
      </c>
      <c r="I1120" s="394"/>
      <c r="J1120" s="394"/>
      <c r="K1120" s="394"/>
      <c r="L1120" s="394"/>
      <c r="M1120" s="394"/>
      <c r="N1120" s="394"/>
    </row>
    <row r="1121" spans="2:14" ht="17.25">
      <c r="B1121" s="1008" t="s">
        <v>10799</v>
      </c>
      <c r="C1121" s="1022" t="s">
        <v>4291</v>
      </c>
      <c r="D1121" s="1025" t="s">
        <v>4292</v>
      </c>
      <c r="E1121" s="991" t="s">
        <v>3507</v>
      </c>
      <c r="F1121" s="1010">
        <v>209.66623100000001</v>
      </c>
      <c r="G1121" s="1015">
        <v>1</v>
      </c>
      <c r="H1121" s="1024" t="s">
        <v>3500</v>
      </c>
      <c r="I1121" s="394"/>
      <c r="J1121" s="394"/>
      <c r="K1121" s="394"/>
      <c r="L1121" s="394"/>
      <c r="M1121" s="394"/>
      <c r="N1121" s="394"/>
    </row>
    <row r="1122" spans="2:14" ht="17.25">
      <c r="B1122" s="1008" t="s">
        <v>10800</v>
      </c>
      <c r="C1122" s="1022" t="s">
        <v>4291</v>
      </c>
      <c r="D1122" s="1025" t="s">
        <v>4292</v>
      </c>
      <c r="E1122" s="991" t="s">
        <v>3507</v>
      </c>
      <c r="F1122" s="1010">
        <v>209.66623100000001</v>
      </c>
      <c r="G1122" s="1015">
        <v>1</v>
      </c>
      <c r="H1122" s="1024" t="s">
        <v>3500</v>
      </c>
      <c r="I1122" s="394"/>
      <c r="J1122" s="394"/>
      <c r="K1122" s="394"/>
      <c r="L1122" s="394"/>
      <c r="M1122" s="394"/>
      <c r="N1122" s="394"/>
    </row>
    <row r="1123" spans="2:14" ht="17.25">
      <c r="B1123" s="1008" t="s">
        <v>10801</v>
      </c>
      <c r="C1123" s="1022" t="s">
        <v>4291</v>
      </c>
      <c r="D1123" s="1025" t="s">
        <v>4292</v>
      </c>
      <c r="E1123" s="991" t="s">
        <v>3507</v>
      </c>
      <c r="F1123" s="1010">
        <v>209.66623100000001</v>
      </c>
      <c r="G1123" s="1015">
        <v>1</v>
      </c>
      <c r="H1123" s="1024" t="s">
        <v>3500</v>
      </c>
      <c r="I1123" s="394"/>
      <c r="J1123" s="394"/>
      <c r="K1123" s="394"/>
      <c r="L1123" s="394"/>
      <c r="M1123" s="394"/>
      <c r="N1123" s="394"/>
    </row>
    <row r="1124" spans="2:14" ht="17.25">
      <c r="B1124" s="1008" t="s">
        <v>10802</v>
      </c>
      <c r="C1124" s="1022" t="s">
        <v>4291</v>
      </c>
      <c r="D1124" s="1025" t="s">
        <v>4292</v>
      </c>
      <c r="E1124" s="991" t="s">
        <v>3507</v>
      </c>
      <c r="F1124" s="1010">
        <v>209.66623100000001</v>
      </c>
      <c r="G1124" s="1015">
        <v>1</v>
      </c>
      <c r="H1124" s="1024" t="s">
        <v>3500</v>
      </c>
      <c r="I1124" s="394"/>
      <c r="J1124" s="394"/>
      <c r="K1124" s="394"/>
      <c r="L1124" s="394"/>
      <c r="M1124" s="394"/>
      <c r="N1124" s="394"/>
    </row>
    <row r="1125" spans="2:14" ht="17.25">
      <c r="B1125" s="1008" t="s">
        <v>10803</v>
      </c>
      <c r="C1125" s="1022" t="s">
        <v>4291</v>
      </c>
      <c r="D1125" s="1025" t="s">
        <v>4292</v>
      </c>
      <c r="E1125" s="991" t="s">
        <v>3507</v>
      </c>
      <c r="F1125" s="1010">
        <v>209.66623100000001</v>
      </c>
      <c r="G1125" s="1015">
        <v>1</v>
      </c>
      <c r="H1125" s="1024" t="s">
        <v>3500</v>
      </c>
      <c r="I1125" s="394"/>
      <c r="J1125" s="394"/>
      <c r="K1125" s="394"/>
      <c r="L1125" s="394"/>
      <c r="M1125" s="394"/>
      <c r="N1125" s="394"/>
    </row>
    <row r="1126" spans="2:14" ht="17.25">
      <c r="B1126" s="1008" t="s">
        <v>10804</v>
      </c>
      <c r="C1126" s="1022" t="s">
        <v>4291</v>
      </c>
      <c r="D1126" s="1025" t="s">
        <v>4292</v>
      </c>
      <c r="E1126" s="991" t="s">
        <v>3507</v>
      </c>
      <c r="F1126" s="1010">
        <v>209.66623100000001</v>
      </c>
      <c r="G1126" s="1015">
        <v>1</v>
      </c>
      <c r="H1126" s="1024" t="s">
        <v>3500</v>
      </c>
      <c r="I1126" s="394"/>
      <c r="J1126" s="394"/>
      <c r="K1126" s="394"/>
      <c r="L1126" s="394"/>
      <c r="M1126" s="394"/>
      <c r="N1126" s="394"/>
    </row>
    <row r="1127" spans="2:14" ht="17.25">
      <c r="B1127" s="1008" t="s">
        <v>10805</v>
      </c>
      <c r="C1127" s="1022" t="s">
        <v>4291</v>
      </c>
      <c r="D1127" s="1025" t="s">
        <v>4292</v>
      </c>
      <c r="E1127" s="991" t="s">
        <v>3507</v>
      </c>
      <c r="F1127" s="1010">
        <v>209.66623100000001</v>
      </c>
      <c r="G1127" s="1015">
        <v>1</v>
      </c>
      <c r="H1127" s="1024" t="s">
        <v>3500</v>
      </c>
      <c r="I1127" s="394"/>
      <c r="J1127" s="394"/>
      <c r="K1127" s="394"/>
      <c r="L1127" s="394"/>
      <c r="M1127" s="394"/>
      <c r="N1127" s="394"/>
    </row>
    <row r="1128" spans="2:14" ht="17.25">
      <c r="B1128" s="1008" t="s">
        <v>10806</v>
      </c>
      <c r="C1128" s="1022" t="s">
        <v>4291</v>
      </c>
      <c r="D1128" s="1025" t="s">
        <v>4292</v>
      </c>
      <c r="E1128" s="991" t="s">
        <v>3507</v>
      </c>
      <c r="F1128" s="1010">
        <v>209.66623100000001</v>
      </c>
      <c r="G1128" s="1015">
        <v>1</v>
      </c>
      <c r="H1128" s="1024" t="s">
        <v>3500</v>
      </c>
      <c r="I1128" s="394"/>
      <c r="J1128" s="394"/>
      <c r="K1128" s="394"/>
      <c r="L1128" s="394"/>
      <c r="M1128" s="394"/>
      <c r="N1128" s="394"/>
    </row>
    <row r="1129" spans="2:14" ht="17.25">
      <c r="B1129" s="1008" t="s">
        <v>10807</v>
      </c>
      <c r="C1129" s="1022" t="s">
        <v>4291</v>
      </c>
      <c r="D1129" s="1025" t="s">
        <v>4292</v>
      </c>
      <c r="E1129" s="991" t="s">
        <v>3507</v>
      </c>
      <c r="F1129" s="1010">
        <v>209.66623100000001</v>
      </c>
      <c r="G1129" s="1015">
        <v>1</v>
      </c>
      <c r="H1129" s="1024" t="s">
        <v>3500</v>
      </c>
      <c r="I1129" s="394"/>
      <c r="J1129" s="394"/>
      <c r="K1129" s="394"/>
      <c r="L1129" s="394"/>
      <c r="M1129" s="394"/>
      <c r="N1129" s="394"/>
    </row>
    <row r="1130" spans="2:14" ht="17.25">
      <c r="B1130" s="1008" t="s">
        <v>10808</v>
      </c>
      <c r="C1130" s="1022" t="s">
        <v>4291</v>
      </c>
      <c r="D1130" s="1025" t="s">
        <v>4292</v>
      </c>
      <c r="E1130" s="991" t="s">
        <v>3507</v>
      </c>
      <c r="F1130" s="1010">
        <v>209.66623100000001</v>
      </c>
      <c r="G1130" s="1015">
        <v>1</v>
      </c>
      <c r="H1130" s="1024" t="s">
        <v>3500</v>
      </c>
      <c r="I1130" s="394"/>
      <c r="J1130" s="394"/>
      <c r="K1130" s="394"/>
      <c r="L1130" s="394"/>
      <c r="M1130" s="394"/>
      <c r="N1130" s="394"/>
    </row>
    <row r="1131" spans="2:14" ht="17.25">
      <c r="B1131" s="1008" t="s">
        <v>10809</v>
      </c>
      <c r="C1131" s="1022" t="s">
        <v>4291</v>
      </c>
      <c r="D1131" s="1025" t="s">
        <v>4292</v>
      </c>
      <c r="E1131" s="991" t="s">
        <v>3507</v>
      </c>
      <c r="F1131" s="1010">
        <v>209.66623100000001</v>
      </c>
      <c r="G1131" s="1015">
        <v>1</v>
      </c>
      <c r="H1131" s="1024" t="s">
        <v>3500</v>
      </c>
      <c r="I1131" s="394"/>
      <c r="J1131" s="394"/>
      <c r="K1131" s="394"/>
      <c r="L1131" s="394"/>
      <c r="M1131" s="394"/>
      <c r="N1131" s="394"/>
    </row>
    <row r="1132" spans="2:14" ht="17.25">
      <c r="B1132" s="1008" t="s">
        <v>10810</v>
      </c>
      <c r="C1132" s="1022" t="s">
        <v>4291</v>
      </c>
      <c r="D1132" s="1025" t="s">
        <v>4292</v>
      </c>
      <c r="E1132" s="991" t="s">
        <v>3507</v>
      </c>
      <c r="F1132" s="1010">
        <v>209.66623100000001</v>
      </c>
      <c r="G1132" s="1015">
        <v>1</v>
      </c>
      <c r="H1132" s="1024" t="s">
        <v>3500</v>
      </c>
      <c r="I1132" s="394"/>
      <c r="J1132" s="394"/>
      <c r="K1132" s="394"/>
      <c r="L1132" s="394"/>
      <c r="M1132" s="394"/>
      <c r="N1132" s="394"/>
    </row>
    <row r="1133" spans="2:14" ht="17.25">
      <c r="B1133" s="1008" t="s">
        <v>10811</v>
      </c>
      <c r="C1133" s="1022" t="s">
        <v>4291</v>
      </c>
      <c r="D1133" s="1025" t="s">
        <v>4292</v>
      </c>
      <c r="E1133" s="991" t="s">
        <v>3507</v>
      </c>
      <c r="F1133" s="1010">
        <v>209.66623100000001</v>
      </c>
      <c r="G1133" s="1015">
        <v>1</v>
      </c>
      <c r="H1133" s="1024" t="s">
        <v>3500</v>
      </c>
      <c r="I1133" s="394"/>
      <c r="J1133" s="394"/>
      <c r="K1133" s="394"/>
      <c r="L1133" s="394"/>
      <c r="M1133" s="394"/>
      <c r="N1133" s="394"/>
    </row>
    <row r="1134" spans="2:14" ht="17.25">
      <c r="B1134" s="1008" t="s">
        <v>10812</v>
      </c>
      <c r="C1134" s="1022" t="s">
        <v>4291</v>
      </c>
      <c r="D1134" s="1025" t="s">
        <v>4292</v>
      </c>
      <c r="E1134" s="991" t="s">
        <v>3507</v>
      </c>
      <c r="F1134" s="1010">
        <v>209.66623100000001</v>
      </c>
      <c r="G1134" s="1015">
        <v>1</v>
      </c>
      <c r="H1134" s="1024" t="s">
        <v>3500</v>
      </c>
      <c r="I1134" s="394"/>
      <c r="J1134" s="394"/>
      <c r="K1134" s="394"/>
      <c r="L1134" s="394"/>
      <c r="M1134" s="394"/>
      <c r="N1134" s="394"/>
    </row>
    <row r="1135" spans="2:14" ht="17.25">
      <c r="B1135" s="1008" t="s">
        <v>10813</v>
      </c>
      <c r="C1135" s="1022" t="s">
        <v>4291</v>
      </c>
      <c r="D1135" s="1025" t="s">
        <v>4292</v>
      </c>
      <c r="E1135" s="991" t="s">
        <v>3507</v>
      </c>
      <c r="F1135" s="1010">
        <v>209.66623100000001</v>
      </c>
      <c r="G1135" s="1015">
        <v>1</v>
      </c>
      <c r="H1135" s="1024" t="s">
        <v>3500</v>
      </c>
      <c r="I1135" s="394"/>
      <c r="J1135" s="394"/>
      <c r="K1135" s="394"/>
      <c r="L1135" s="394"/>
      <c r="M1135" s="394"/>
      <c r="N1135" s="394"/>
    </row>
    <row r="1136" spans="2:14" ht="17.25">
      <c r="B1136" s="1008" t="s">
        <v>10814</v>
      </c>
      <c r="C1136" s="1022" t="s">
        <v>4291</v>
      </c>
      <c r="D1136" s="1025" t="s">
        <v>4292</v>
      </c>
      <c r="E1136" s="991" t="s">
        <v>3507</v>
      </c>
      <c r="F1136" s="1010">
        <v>209.66623100000001</v>
      </c>
      <c r="G1136" s="1015">
        <v>1</v>
      </c>
      <c r="H1136" s="1024" t="s">
        <v>3500</v>
      </c>
      <c r="I1136" s="394"/>
      <c r="J1136" s="394"/>
      <c r="K1136" s="394"/>
      <c r="L1136" s="394"/>
      <c r="M1136" s="394"/>
      <c r="N1136" s="394"/>
    </row>
    <row r="1137" spans="2:14" ht="17.25">
      <c r="B1137" s="1008" t="s">
        <v>10815</v>
      </c>
      <c r="C1137" s="1022" t="s">
        <v>4291</v>
      </c>
      <c r="D1137" s="1025" t="s">
        <v>4292</v>
      </c>
      <c r="E1137" s="991" t="s">
        <v>3507</v>
      </c>
      <c r="F1137" s="1010">
        <v>209.66623100000001</v>
      </c>
      <c r="G1137" s="1015">
        <v>1</v>
      </c>
      <c r="H1137" s="1024" t="s">
        <v>3500</v>
      </c>
      <c r="I1137" s="394"/>
      <c r="J1137" s="394"/>
      <c r="K1137" s="394"/>
      <c r="L1137" s="394"/>
      <c r="M1137" s="394"/>
      <c r="N1137" s="394"/>
    </row>
    <row r="1138" spans="2:14" ht="17.25">
      <c r="B1138" s="1008" t="s">
        <v>10816</v>
      </c>
      <c r="C1138" s="1022" t="s">
        <v>4291</v>
      </c>
      <c r="D1138" s="1025" t="s">
        <v>4292</v>
      </c>
      <c r="E1138" s="991" t="s">
        <v>3507</v>
      </c>
      <c r="F1138" s="1010">
        <v>209.66623100000001</v>
      </c>
      <c r="G1138" s="1015">
        <v>1</v>
      </c>
      <c r="H1138" s="1024" t="s">
        <v>3500</v>
      </c>
      <c r="I1138" s="394"/>
      <c r="J1138" s="394"/>
      <c r="K1138" s="394"/>
      <c r="L1138" s="394"/>
      <c r="M1138" s="394"/>
      <c r="N1138" s="394"/>
    </row>
    <row r="1139" spans="2:14" ht="17.25">
      <c r="B1139" s="1008" t="s">
        <v>10817</v>
      </c>
      <c r="C1139" s="1022" t="s">
        <v>4291</v>
      </c>
      <c r="D1139" s="1025" t="s">
        <v>4292</v>
      </c>
      <c r="E1139" s="991" t="s">
        <v>3507</v>
      </c>
      <c r="F1139" s="1010">
        <v>209.66623100000001</v>
      </c>
      <c r="G1139" s="1015">
        <v>1</v>
      </c>
      <c r="H1139" s="1024" t="s">
        <v>3500</v>
      </c>
      <c r="I1139" s="394"/>
      <c r="J1139" s="394"/>
      <c r="K1139" s="394"/>
      <c r="L1139" s="394"/>
      <c r="M1139" s="394"/>
      <c r="N1139" s="394"/>
    </row>
    <row r="1140" spans="2:14" ht="17.25">
      <c r="B1140" s="1008" t="s">
        <v>10818</v>
      </c>
      <c r="C1140" s="1022" t="s">
        <v>4291</v>
      </c>
      <c r="D1140" s="1025" t="s">
        <v>4292</v>
      </c>
      <c r="E1140" s="991" t="s">
        <v>3507</v>
      </c>
      <c r="F1140" s="1010">
        <v>209.66623100000001</v>
      </c>
      <c r="G1140" s="1015">
        <v>1</v>
      </c>
      <c r="H1140" s="1024" t="s">
        <v>3500</v>
      </c>
      <c r="I1140" s="394"/>
      <c r="J1140" s="394"/>
      <c r="K1140" s="394"/>
      <c r="L1140" s="394"/>
      <c r="M1140" s="394"/>
      <c r="N1140" s="394"/>
    </row>
    <row r="1141" spans="2:14" ht="17.25">
      <c r="B1141" s="1008" t="s">
        <v>10819</v>
      </c>
      <c r="C1141" s="1022" t="s">
        <v>4291</v>
      </c>
      <c r="D1141" s="1025" t="s">
        <v>4292</v>
      </c>
      <c r="E1141" s="991" t="s">
        <v>3507</v>
      </c>
      <c r="F1141" s="1010">
        <v>209.66623100000001</v>
      </c>
      <c r="G1141" s="1015">
        <v>1</v>
      </c>
      <c r="H1141" s="1024" t="s">
        <v>3500</v>
      </c>
      <c r="I1141" s="394"/>
      <c r="J1141" s="394"/>
      <c r="K1141" s="394"/>
      <c r="L1141" s="394"/>
      <c r="M1141" s="394"/>
      <c r="N1141" s="394"/>
    </row>
    <row r="1142" spans="2:14" ht="17.25">
      <c r="B1142" s="1008" t="s">
        <v>10820</v>
      </c>
      <c r="C1142" s="1022" t="s">
        <v>4291</v>
      </c>
      <c r="D1142" s="1025" t="s">
        <v>4292</v>
      </c>
      <c r="E1142" s="991" t="s">
        <v>3507</v>
      </c>
      <c r="F1142" s="1010">
        <v>209.66623100000001</v>
      </c>
      <c r="G1142" s="1015">
        <v>1</v>
      </c>
      <c r="H1142" s="1024" t="s">
        <v>3500</v>
      </c>
      <c r="I1142" s="394"/>
      <c r="J1142" s="394"/>
      <c r="K1142" s="394"/>
      <c r="L1142" s="394"/>
      <c r="M1142" s="394"/>
      <c r="N1142" s="394"/>
    </row>
    <row r="1143" spans="2:14" ht="17.25">
      <c r="B1143" s="1008" t="s">
        <v>10821</v>
      </c>
      <c r="C1143" s="1022" t="s">
        <v>4291</v>
      </c>
      <c r="D1143" s="1025" t="s">
        <v>4292</v>
      </c>
      <c r="E1143" s="991" t="s">
        <v>3507</v>
      </c>
      <c r="F1143" s="1010">
        <v>209.66623100000001</v>
      </c>
      <c r="G1143" s="1015">
        <v>1</v>
      </c>
      <c r="H1143" s="1024" t="s">
        <v>3500</v>
      </c>
      <c r="I1143" s="394"/>
      <c r="J1143" s="394"/>
      <c r="K1143" s="394"/>
      <c r="L1143" s="394"/>
      <c r="M1143" s="394"/>
      <c r="N1143" s="394"/>
    </row>
    <row r="1144" spans="2:14" ht="17.25">
      <c r="B1144" s="1008" t="s">
        <v>10822</v>
      </c>
      <c r="C1144" s="1022" t="s">
        <v>4291</v>
      </c>
      <c r="D1144" s="1025" t="s">
        <v>4292</v>
      </c>
      <c r="E1144" s="991" t="s">
        <v>3507</v>
      </c>
      <c r="F1144" s="1010">
        <v>209.66623100000001</v>
      </c>
      <c r="G1144" s="1015">
        <v>1</v>
      </c>
      <c r="H1144" s="1024" t="s">
        <v>3500</v>
      </c>
      <c r="I1144" s="394"/>
      <c r="J1144" s="394"/>
      <c r="K1144" s="394"/>
      <c r="L1144" s="394"/>
      <c r="M1144" s="394"/>
      <c r="N1144" s="394"/>
    </row>
    <row r="1145" spans="2:14" ht="17.25">
      <c r="B1145" s="1008" t="s">
        <v>10823</v>
      </c>
      <c r="C1145" s="1022" t="s">
        <v>4291</v>
      </c>
      <c r="D1145" s="1025" t="s">
        <v>4292</v>
      </c>
      <c r="E1145" s="991" t="s">
        <v>3507</v>
      </c>
      <c r="F1145" s="1010">
        <v>209.66623100000001</v>
      </c>
      <c r="G1145" s="1015">
        <v>1</v>
      </c>
      <c r="H1145" s="1024" t="s">
        <v>3500</v>
      </c>
      <c r="I1145" s="394"/>
      <c r="J1145" s="394"/>
      <c r="K1145" s="394"/>
      <c r="L1145" s="394"/>
      <c r="M1145" s="394"/>
      <c r="N1145" s="394"/>
    </row>
    <row r="1146" spans="2:14" ht="17.25">
      <c r="B1146" s="1008" t="s">
        <v>10824</v>
      </c>
      <c r="C1146" s="1022" t="s">
        <v>4291</v>
      </c>
      <c r="D1146" s="1025" t="s">
        <v>4292</v>
      </c>
      <c r="E1146" s="991" t="s">
        <v>3507</v>
      </c>
      <c r="F1146" s="1010">
        <v>209.66623100000001</v>
      </c>
      <c r="G1146" s="1015">
        <v>1</v>
      </c>
      <c r="H1146" s="1024" t="s">
        <v>3500</v>
      </c>
      <c r="I1146" s="394"/>
      <c r="J1146" s="394"/>
      <c r="K1146" s="394"/>
      <c r="L1146" s="394"/>
      <c r="M1146" s="394"/>
      <c r="N1146" s="394"/>
    </row>
    <row r="1147" spans="2:14" ht="17.25">
      <c r="B1147" s="1008" t="s">
        <v>10825</v>
      </c>
      <c r="C1147" s="1022" t="s">
        <v>4291</v>
      </c>
      <c r="D1147" s="1025" t="s">
        <v>4292</v>
      </c>
      <c r="E1147" s="991" t="s">
        <v>3507</v>
      </c>
      <c r="F1147" s="1010">
        <v>209.66623100000001</v>
      </c>
      <c r="G1147" s="1015">
        <v>1</v>
      </c>
      <c r="H1147" s="1024" t="s">
        <v>3500</v>
      </c>
      <c r="I1147" s="394"/>
      <c r="J1147" s="394"/>
      <c r="K1147" s="394"/>
      <c r="L1147" s="394"/>
      <c r="M1147" s="394"/>
      <c r="N1147" s="394"/>
    </row>
    <row r="1148" spans="2:14" ht="17.25">
      <c r="B1148" s="1008" t="s">
        <v>10826</v>
      </c>
      <c r="C1148" s="1022" t="s">
        <v>4291</v>
      </c>
      <c r="D1148" s="1025" t="s">
        <v>4292</v>
      </c>
      <c r="E1148" s="991" t="s">
        <v>3507</v>
      </c>
      <c r="F1148" s="1010">
        <v>209.66623100000001</v>
      </c>
      <c r="G1148" s="1015">
        <v>1</v>
      </c>
      <c r="H1148" s="1024" t="s">
        <v>3500</v>
      </c>
      <c r="I1148" s="394"/>
      <c r="J1148" s="394"/>
      <c r="K1148" s="394"/>
      <c r="L1148" s="394"/>
      <c r="M1148" s="394"/>
      <c r="N1148" s="394"/>
    </row>
    <row r="1149" spans="2:14" ht="17.25">
      <c r="B1149" s="1008" t="s">
        <v>10827</v>
      </c>
      <c r="C1149" s="1022" t="s">
        <v>4291</v>
      </c>
      <c r="D1149" s="1025" t="s">
        <v>4292</v>
      </c>
      <c r="E1149" s="991" t="s">
        <v>3507</v>
      </c>
      <c r="F1149" s="1010">
        <v>209.66623100000001</v>
      </c>
      <c r="G1149" s="1015">
        <v>1</v>
      </c>
      <c r="H1149" s="1024" t="s">
        <v>3500</v>
      </c>
      <c r="I1149" s="394"/>
      <c r="J1149" s="394"/>
      <c r="K1149" s="394"/>
      <c r="L1149" s="394"/>
      <c r="M1149" s="394"/>
      <c r="N1149" s="394"/>
    </row>
    <row r="1150" spans="2:14" ht="17.25">
      <c r="B1150" s="1008" t="s">
        <v>10828</v>
      </c>
      <c r="C1150" s="1022" t="s">
        <v>4291</v>
      </c>
      <c r="D1150" s="1025" t="s">
        <v>4292</v>
      </c>
      <c r="E1150" s="991" t="s">
        <v>3507</v>
      </c>
      <c r="F1150" s="1010">
        <v>209.66623100000001</v>
      </c>
      <c r="G1150" s="1015">
        <v>1</v>
      </c>
      <c r="H1150" s="1024" t="s">
        <v>3500</v>
      </c>
      <c r="I1150" s="394"/>
      <c r="J1150" s="394"/>
      <c r="K1150" s="394"/>
      <c r="L1150" s="394"/>
      <c r="M1150" s="394"/>
      <c r="N1150" s="394"/>
    </row>
    <row r="1151" spans="2:14" ht="17.25">
      <c r="B1151" s="1008" t="s">
        <v>10829</v>
      </c>
      <c r="C1151" s="1022" t="s">
        <v>4291</v>
      </c>
      <c r="D1151" s="1025" t="s">
        <v>4292</v>
      </c>
      <c r="E1151" s="991" t="s">
        <v>3507</v>
      </c>
      <c r="F1151" s="1010">
        <v>209.66623100000001</v>
      </c>
      <c r="G1151" s="1015">
        <v>1</v>
      </c>
      <c r="H1151" s="1024" t="s">
        <v>3500</v>
      </c>
      <c r="I1151" s="394"/>
      <c r="J1151" s="394"/>
      <c r="K1151" s="394"/>
      <c r="L1151" s="394"/>
      <c r="M1151" s="394"/>
      <c r="N1151" s="394"/>
    </row>
    <row r="1152" spans="2:14" ht="17.25">
      <c r="B1152" s="1008" t="s">
        <v>10830</v>
      </c>
      <c r="C1152" s="1022" t="s">
        <v>4291</v>
      </c>
      <c r="D1152" s="1025" t="s">
        <v>4292</v>
      </c>
      <c r="E1152" s="991" t="s">
        <v>3507</v>
      </c>
      <c r="F1152" s="1010">
        <v>209.66623100000001</v>
      </c>
      <c r="G1152" s="1015">
        <v>1</v>
      </c>
      <c r="H1152" s="1024" t="s">
        <v>3500</v>
      </c>
      <c r="I1152" s="394"/>
      <c r="J1152" s="394"/>
      <c r="K1152" s="394"/>
      <c r="L1152" s="394"/>
      <c r="M1152" s="394"/>
      <c r="N1152" s="394"/>
    </row>
    <row r="1153" spans="2:14" ht="17.25">
      <c r="B1153" s="1008" t="s">
        <v>10831</v>
      </c>
      <c r="C1153" s="1022" t="s">
        <v>4291</v>
      </c>
      <c r="D1153" s="1025" t="s">
        <v>4292</v>
      </c>
      <c r="E1153" s="991" t="s">
        <v>3507</v>
      </c>
      <c r="F1153" s="1010">
        <v>209.66623100000001</v>
      </c>
      <c r="G1153" s="1015">
        <v>1</v>
      </c>
      <c r="H1153" s="1024" t="s">
        <v>3500</v>
      </c>
      <c r="I1153" s="394"/>
      <c r="J1153" s="394"/>
      <c r="K1153" s="394"/>
      <c r="L1153" s="394"/>
      <c r="M1153" s="394"/>
      <c r="N1153" s="394"/>
    </row>
    <row r="1154" spans="2:14" ht="17.25">
      <c r="B1154" s="1008" t="s">
        <v>10832</v>
      </c>
      <c r="C1154" s="1022" t="s">
        <v>4291</v>
      </c>
      <c r="D1154" s="1025" t="s">
        <v>4292</v>
      </c>
      <c r="E1154" s="991" t="s">
        <v>3507</v>
      </c>
      <c r="F1154" s="1010">
        <v>209.66623100000001</v>
      </c>
      <c r="G1154" s="1015">
        <v>1</v>
      </c>
      <c r="H1154" s="1024" t="s">
        <v>3500</v>
      </c>
      <c r="I1154" s="394"/>
      <c r="J1154" s="394"/>
      <c r="K1154" s="394"/>
      <c r="L1154" s="394"/>
      <c r="M1154" s="394"/>
      <c r="N1154" s="394"/>
    </row>
    <row r="1155" spans="2:14" ht="17.25">
      <c r="B1155" s="1008" t="s">
        <v>10833</v>
      </c>
      <c r="C1155" s="1022" t="s">
        <v>4291</v>
      </c>
      <c r="D1155" s="1025" t="s">
        <v>4292</v>
      </c>
      <c r="E1155" s="991" t="s">
        <v>3507</v>
      </c>
      <c r="F1155" s="1010">
        <v>209.66623100000001</v>
      </c>
      <c r="G1155" s="1015">
        <v>1</v>
      </c>
      <c r="H1155" s="1024" t="s">
        <v>3500</v>
      </c>
      <c r="I1155" s="394"/>
      <c r="J1155" s="394"/>
      <c r="K1155" s="394"/>
      <c r="L1155" s="394"/>
      <c r="M1155" s="394"/>
      <c r="N1155" s="394"/>
    </row>
    <row r="1156" spans="2:14" ht="17.25">
      <c r="B1156" s="1008" t="s">
        <v>10834</v>
      </c>
      <c r="C1156" s="1022" t="s">
        <v>4291</v>
      </c>
      <c r="D1156" s="1025" t="s">
        <v>4292</v>
      </c>
      <c r="E1156" s="991" t="s">
        <v>3507</v>
      </c>
      <c r="F1156" s="1010">
        <v>209.66623100000001</v>
      </c>
      <c r="G1156" s="1015">
        <v>1</v>
      </c>
      <c r="H1156" s="1024" t="s">
        <v>3500</v>
      </c>
      <c r="I1156" s="394"/>
      <c r="J1156" s="394"/>
      <c r="K1156" s="394"/>
      <c r="L1156" s="394"/>
      <c r="M1156" s="394"/>
      <c r="N1156" s="394"/>
    </row>
    <row r="1157" spans="2:14" ht="17.25">
      <c r="B1157" s="1008" t="s">
        <v>10835</v>
      </c>
      <c r="C1157" s="1022" t="s">
        <v>4291</v>
      </c>
      <c r="D1157" s="1025" t="s">
        <v>4292</v>
      </c>
      <c r="E1157" s="991" t="s">
        <v>3507</v>
      </c>
      <c r="F1157" s="1010">
        <v>209.66623100000001</v>
      </c>
      <c r="G1157" s="1015">
        <v>1</v>
      </c>
      <c r="H1157" s="1024" t="s">
        <v>3500</v>
      </c>
      <c r="I1157" s="394"/>
      <c r="J1157" s="394"/>
      <c r="K1157" s="394"/>
      <c r="L1157" s="394"/>
      <c r="M1157" s="394"/>
      <c r="N1157" s="394"/>
    </row>
    <row r="1158" spans="2:14" s="438" customFormat="1" ht="17.25">
      <c r="B1158" s="1008" t="s">
        <v>10836</v>
      </c>
      <c r="C1158" s="1022" t="s">
        <v>4291</v>
      </c>
      <c r="D1158" s="1025" t="s">
        <v>4292</v>
      </c>
      <c r="E1158" s="991" t="s">
        <v>3507</v>
      </c>
      <c r="F1158" s="1010">
        <v>209.66623100000001</v>
      </c>
      <c r="G1158" s="1015">
        <v>1</v>
      </c>
      <c r="H1158" s="1024" t="s">
        <v>3500</v>
      </c>
      <c r="I1158" s="437"/>
      <c r="J1158" s="437"/>
      <c r="K1158" s="437"/>
      <c r="L1158" s="437"/>
      <c r="M1158" s="437"/>
      <c r="N1158" s="437"/>
    </row>
    <row r="1159" spans="2:14" ht="17.25">
      <c r="B1159" s="1008" t="s">
        <v>10837</v>
      </c>
      <c r="C1159" s="1022" t="s">
        <v>4291</v>
      </c>
      <c r="D1159" s="1025" t="s">
        <v>4292</v>
      </c>
      <c r="E1159" s="991" t="s">
        <v>3507</v>
      </c>
      <c r="F1159" s="1010">
        <v>209.66623100000001</v>
      </c>
      <c r="G1159" s="1015">
        <v>1</v>
      </c>
      <c r="H1159" s="1024" t="s">
        <v>3500</v>
      </c>
      <c r="I1159" s="394"/>
      <c r="J1159" s="394"/>
      <c r="K1159" s="394"/>
      <c r="L1159" s="394"/>
      <c r="M1159" s="394"/>
      <c r="N1159" s="394"/>
    </row>
    <row r="1160" spans="2:14" s="438" customFormat="1" ht="17.25">
      <c r="B1160" s="1008" t="s">
        <v>10838</v>
      </c>
      <c r="C1160" s="1022" t="s">
        <v>4291</v>
      </c>
      <c r="D1160" s="1025" t="s">
        <v>4292</v>
      </c>
      <c r="E1160" s="991" t="s">
        <v>3507</v>
      </c>
      <c r="F1160" s="1010">
        <v>209.66623100000001</v>
      </c>
      <c r="G1160" s="1015">
        <v>1</v>
      </c>
      <c r="H1160" s="1024" t="s">
        <v>3500</v>
      </c>
      <c r="I1160" s="437"/>
      <c r="J1160" s="437"/>
      <c r="K1160" s="437"/>
      <c r="L1160" s="437"/>
      <c r="M1160" s="437"/>
      <c r="N1160" s="437"/>
    </row>
    <row r="1161" spans="2:14" s="438" customFormat="1" ht="17.25">
      <c r="B1161" s="1008" t="s">
        <v>10839</v>
      </c>
      <c r="C1161" s="1022" t="s">
        <v>4291</v>
      </c>
      <c r="D1161" s="1025" t="s">
        <v>4292</v>
      </c>
      <c r="E1161" s="991" t="s">
        <v>3507</v>
      </c>
      <c r="F1161" s="1010">
        <v>209.66623100000001</v>
      </c>
      <c r="G1161" s="1015">
        <v>1</v>
      </c>
      <c r="H1161" s="1024" t="s">
        <v>3500</v>
      </c>
      <c r="I1161" s="437"/>
      <c r="J1161" s="437"/>
      <c r="K1161" s="437"/>
      <c r="L1161" s="437"/>
      <c r="M1161" s="437"/>
      <c r="N1161" s="437"/>
    </row>
    <row r="1162" spans="2:14" ht="17.25">
      <c r="B1162" s="1008" t="s">
        <v>10840</v>
      </c>
      <c r="C1162" s="1022" t="s">
        <v>4291</v>
      </c>
      <c r="D1162" s="1025" t="s">
        <v>4292</v>
      </c>
      <c r="E1162" s="991" t="s">
        <v>3507</v>
      </c>
      <c r="F1162" s="1010">
        <v>209.66623100000001</v>
      </c>
      <c r="G1162" s="1015">
        <v>1</v>
      </c>
      <c r="H1162" s="1024" t="s">
        <v>3500</v>
      </c>
      <c r="I1162" s="394"/>
      <c r="J1162" s="394"/>
      <c r="K1162" s="394"/>
      <c r="L1162" s="394"/>
      <c r="M1162" s="394"/>
      <c r="N1162" s="394"/>
    </row>
    <row r="1163" spans="2:14" s="438" customFormat="1" ht="17.25">
      <c r="B1163" s="1008" t="s">
        <v>10841</v>
      </c>
      <c r="C1163" s="1022" t="s">
        <v>4291</v>
      </c>
      <c r="D1163" s="1025" t="s">
        <v>4292</v>
      </c>
      <c r="E1163" s="991" t="s">
        <v>3507</v>
      </c>
      <c r="F1163" s="1010">
        <v>209.66623100000001</v>
      </c>
      <c r="G1163" s="1015">
        <v>1</v>
      </c>
      <c r="H1163" s="1024" t="s">
        <v>3500</v>
      </c>
      <c r="I1163" s="437"/>
      <c r="J1163" s="437"/>
      <c r="K1163" s="437"/>
      <c r="L1163" s="437"/>
      <c r="M1163" s="437"/>
      <c r="N1163" s="437"/>
    </row>
    <row r="1164" spans="2:14" s="438" customFormat="1" ht="17.25">
      <c r="B1164" s="1008" t="s">
        <v>10842</v>
      </c>
      <c r="C1164" s="1022" t="s">
        <v>4291</v>
      </c>
      <c r="D1164" s="1025" t="s">
        <v>4292</v>
      </c>
      <c r="E1164" s="991" t="s">
        <v>3507</v>
      </c>
      <c r="F1164" s="1010">
        <v>209.66623100000001</v>
      </c>
      <c r="G1164" s="1015">
        <v>1</v>
      </c>
      <c r="H1164" s="1024" t="s">
        <v>3500</v>
      </c>
      <c r="I1164" s="437"/>
      <c r="J1164" s="437"/>
      <c r="K1164" s="437"/>
      <c r="L1164" s="437"/>
      <c r="M1164" s="437"/>
      <c r="N1164" s="437"/>
    </row>
    <row r="1165" spans="2:14" ht="17.25">
      <c r="B1165" s="1008" t="s">
        <v>10843</v>
      </c>
      <c r="C1165" s="1022" t="s">
        <v>4291</v>
      </c>
      <c r="D1165" s="1025" t="s">
        <v>4292</v>
      </c>
      <c r="E1165" s="991" t="s">
        <v>3507</v>
      </c>
      <c r="F1165" s="1010">
        <v>209.66623100000001</v>
      </c>
      <c r="G1165" s="1015">
        <v>1</v>
      </c>
      <c r="H1165" s="1024" t="s">
        <v>3500</v>
      </c>
      <c r="I1165" s="394"/>
      <c r="J1165" s="394"/>
      <c r="K1165" s="394"/>
      <c r="L1165" s="394"/>
      <c r="M1165" s="394"/>
      <c r="N1165" s="394"/>
    </row>
    <row r="1166" spans="2:14" ht="17.25">
      <c r="B1166" s="1008" t="s">
        <v>10844</v>
      </c>
      <c r="C1166" s="1022" t="s">
        <v>4291</v>
      </c>
      <c r="D1166" s="1025" t="s">
        <v>4292</v>
      </c>
      <c r="E1166" s="991" t="s">
        <v>3507</v>
      </c>
      <c r="F1166" s="1010">
        <v>209.66623100000001</v>
      </c>
      <c r="G1166" s="1015">
        <v>1</v>
      </c>
      <c r="H1166" s="1024" t="s">
        <v>3500</v>
      </c>
      <c r="I1166" s="394"/>
      <c r="J1166" s="394"/>
      <c r="K1166" s="394"/>
      <c r="L1166" s="394"/>
      <c r="M1166" s="394"/>
      <c r="N1166" s="394"/>
    </row>
    <row r="1167" spans="2:14" ht="17.25">
      <c r="B1167" s="1008" t="s">
        <v>10845</v>
      </c>
      <c r="C1167" s="1022" t="s">
        <v>4291</v>
      </c>
      <c r="D1167" s="1025" t="s">
        <v>4292</v>
      </c>
      <c r="E1167" s="991" t="s">
        <v>3507</v>
      </c>
      <c r="F1167" s="1010">
        <v>209.66623100000001</v>
      </c>
      <c r="G1167" s="1015">
        <v>1</v>
      </c>
      <c r="H1167" s="1024" t="s">
        <v>3500</v>
      </c>
      <c r="I1167" s="394"/>
      <c r="J1167" s="394"/>
      <c r="K1167" s="394"/>
      <c r="L1167" s="394"/>
      <c r="M1167" s="394"/>
      <c r="N1167" s="394"/>
    </row>
    <row r="1168" spans="2:14" s="438" customFormat="1" ht="17.25">
      <c r="B1168" s="1008" t="s">
        <v>10846</v>
      </c>
      <c r="C1168" s="1022" t="s">
        <v>4291</v>
      </c>
      <c r="D1168" s="1025" t="s">
        <v>4292</v>
      </c>
      <c r="E1168" s="991" t="s">
        <v>3507</v>
      </c>
      <c r="F1168" s="1010">
        <v>209.66623100000001</v>
      </c>
      <c r="G1168" s="1015">
        <v>1</v>
      </c>
      <c r="H1168" s="1024" t="s">
        <v>3500</v>
      </c>
      <c r="I1168" s="437"/>
      <c r="J1168" s="437"/>
      <c r="K1168" s="437"/>
      <c r="L1168" s="437"/>
      <c r="M1168" s="437"/>
      <c r="N1168" s="437"/>
    </row>
    <row r="1169" spans="2:14" s="438" customFormat="1" ht="17.25">
      <c r="B1169" s="1008" t="s">
        <v>10847</v>
      </c>
      <c r="C1169" s="1022" t="s">
        <v>4291</v>
      </c>
      <c r="D1169" s="1025" t="s">
        <v>4292</v>
      </c>
      <c r="E1169" s="1027" t="s">
        <v>3507</v>
      </c>
      <c r="F1169" s="1010">
        <v>209.66623100000001</v>
      </c>
      <c r="G1169" s="1028">
        <v>1</v>
      </c>
      <c r="H1169" s="1024" t="s">
        <v>3500</v>
      </c>
      <c r="I1169" s="437"/>
      <c r="J1169" s="437"/>
      <c r="K1169" s="437"/>
      <c r="L1169" s="437"/>
      <c r="M1169" s="437"/>
      <c r="N1169" s="437"/>
    </row>
    <row r="1170" spans="2:14" s="438" customFormat="1" ht="17.25">
      <c r="B1170" s="1008" t="s">
        <v>10848</v>
      </c>
      <c r="C1170" s="1022" t="s">
        <v>4291</v>
      </c>
      <c r="D1170" s="1025" t="s">
        <v>4292</v>
      </c>
      <c r="E1170" s="1027" t="s">
        <v>3507</v>
      </c>
      <c r="F1170" s="1010">
        <v>209.66623100000001</v>
      </c>
      <c r="G1170" s="1028">
        <v>1</v>
      </c>
      <c r="H1170" s="1024" t="s">
        <v>3500</v>
      </c>
      <c r="I1170" s="437"/>
      <c r="J1170" s="437"/>
      <c r="K1170" s="437"/>
      <c r="L1170" s="437"/>
      <c r="M1170" s="437"/>
      <c r="N1170" s="437"/>
    </row>
    <row r="1171" spans="2:14" s="438" customFormat="1" ht="17.25">
      <c r="B1171" s="1008" t="s">
        <v>10849</v>
      </c>
      <c r="C1171" s="1022" t="s">
        <v>4291</v>
      </c>
      <c r="D1171" s="1025" t="s">
        <v>4292</v>
      </c>
      <c r="E1171" s="1027" t="s">
        <v>3507</v>
      </c>
      <c r="F1171" s="1010">
        <v>209.66623100000001</v>
      </c>
      <c r="G1171" s="1028">
        <v>1</v>
      </c>
      <c r="H1171" s="1024" t="s">
        <v>3500</v>
      </c>
      <c r="I1171" s="437"/>
      <c r="J1171" s="437"/>
      <c r="K1171" s="437"/>
      <c r="L1171" s="437"/>
      <c r="M1171" s="437"/>
      <c r="N1171" s="437"/>
    </row>
    <row r="1172" spans="2:14" ht="17.25">
      <c r="B1172" s="1008" t="s">
        <v>10850</v>
      </c>
      <c r="C1172" s="1022" t="s">
        <v>4291</v>
      </c>
      <c r="D1172" s="1025" t="s">
        <v>4292</v>
      </c>
      <c r="E1172" s="1027" t="s">
        <v>3507</v>
      </c>
      <c r="F1172" s="1010">
        <v>209.66623100000001</v>
      </c>
      <c r="G1172" s="1028">
        <v>1</v>
      </c>
      <c r="H1172" s="1024" t="s">
        <v>3500</v>
      </c>
      <c r="I1172" s="394"/>
      <c r="J1172" s="394"/>
      <c r="K1172" s="394"/>
      <c r="L1172" s="394"/>
      <c r="M1172" s="394"/>
      <c r="N1172" s="394"/>
    </row>
    <row r="1173" spans="2:14" ht="17.25">
      <c r="B1173" s="1008" t="s">
        <v>10851</v>
      </c>
      <c r="C1173" s="1022" t="s">
        <v>4291</v>
      </c>
      <c r="D1173" s="1025" t="s">
        <v>4292</v>
      </c>
      <c r="E1173" s="1027" t="s">
        <v>3507</v>
      </c>
      <c r="F1173" s="1010">
        <v>209.66623100000001</v>
      </c>
      <c r="G1173" s="1028">
        <v>1</v>
      </c>
      <c r="H1173" s="1024" t="s">
        <v>3500</v>
      </c>
      <c r="I1173" s="394"/>
      <c r="J1173" s="394"/>
      <c r="K1173" s="394"/>
      <c r="L1173" s="394"/>
      <c r="M1173" s="394"/>
      <c r="N1173" s="394"/>
    </row>
    <row r="1174" spans="2:14" ht="17.25">
      <c r="B1174" s="1008" t="s">
        <v>10852</v>
      </c>
      <c r="C1174" s="1022" t="s">
        <v>4291</v>
      </c>
      <c r="D1174" s="1025" t="s">
        <v>4292</v>
      </c>
      <c r="E1174" s="1027" t="s">
        <v>3507</v>
      </c>
      <c r="F1174" s="1010">
        <v>209.66623100000001</v>
      </c>
      <c r="G1174" s="1028">
        <v>1</v>
      </c>
      <c r="H1174" s="1024" t="s">
        <v>3500</v>
      </c>
      <c r="I1174" s="394"/>
      <c r="J1174" s="394"/>
      <c r="K1174" s="394"/>
      <c r="L1174" s="394"/>
      <c r="M1174" s="394"/>
      <c r="N1174" s="394"/>
    </row>
    <row r="1175" spans="2:14" ht="17.25">
      <c r="B1175" s="1008" t="s">
        <v>10853</v>
      </c>
      <c r="C1175" s="1022" t="s">
        <v>4291</v>
      </c>
      <c r="D1175" s="1025" t="s">
        <v>4292</v>
      </c>
      <c r="E1175" s="1027" t="s">
        <v>3507</v>
      </c>
      <c r="F1175" s="1010">
        <v>209.66623100000001</v>
      </c>
      <c r="G1175" s="1028">
        <v>1</v>
      </c>
      <c r="H1175" s="1024" t="s">
        <v>3500</v>
      </c>
      <c r="I1175" s="394"/>
      <c r="J1175" s="394"/>
      <c r="K1175" s="394"/>
      <c r="L1175" s="394"/>
      <c r="M1175" s="394"/>
      <c r="N1175" s="394"/>
    </row>
    <row r="1176" spans="2:14" ht="17.25">
      <c r="B1176" s="1008" t="s">
        <v>10854</v>
      </c>
      <c r="C1176" s="1022" t="s">
        <v>4291</v>
      </c>
      <c r="D1176" s="1025" t="s">
        <v>4292</v>
      </c>
      <c r="E1176" s="1027" t="s">
        <v>3507</v>
      </c>
      <c r="F1176" s="1010">
        <v>209.66623100000001</v>
      </c>
      <c r="G1176" s="1028">
        <v>1</v>
      </c>
      <c r="H1176" s="1024" t="s">
        <v>3500</v>
      </c>
      <c r="I1176" s="394"/>
      <c r="J1176" s="394"/>
      <c r="K1176" s="394"/>
      <c r="L1176" s="394"/>
      <c r="M1176" s="394"/>
      <c r="N1176" s="394"/>
    </row>
    <row r="1177" spans="2:14" ht="17.25">
      <c r="B1177" s="1008" t="s">
        <v>10855</v>
      </c>
      <c r="C1177" s="1022" t="s">
        <v>4291</v>
      </c>
      <c r="D1177" s="1025" t="s">
        <v>4292</v>
      </c>
      <c r="E1177" s="1027" t="s">
        <v>3507</v>
      </c>
      <c r="F1177" s="1010">
        <v>209.66623100000001</v>
      </c>
      <c r="G1177" s="1028">
        <v>1</v>
      </c>
      <c r="H1177" s="1024" t="s">
        <v>3500</v>
      </c>
      <c r="I1177" s="394"/>
      <c r="J1177" s="394"/>
      <c r="K1177" s="394"/>
      <c r="L1177" s="394"/>
      <c r="M1177" s="394"/>
      <c r="N1177" s="394"/>
    </row>
    <row r="1178" spans="2:14" ht="17.25">
      <c r="B1178" s="1008" t="s">
        <v>10856</v>
      </c>
      <c r="C1178" s="1022" t="s">
        <v>4291</v>
      </c>
      <c r="D1178" s="1025" t="s">
        <v>4292</v>
      </c>
      <c r="E1178" s="1027" t="s">
        <v>3507</v>
      </c>
      <c r="F1178" s="1010">
        <v>209.66623100000001</v>
      </c>
      <c r="G1178" s="1028">
        <v>1</v>
      </c>
      <c r="H1178" s="1024" t="s">
        <v>3500</v>
      </c>
      <c r="I1178" s="394"/>
      <c r="J1178" s="394"/>
      <c r="K1178" s="394"/>
      <c r="L1178" s="394"/>
      <c r="M1178" s="394"/>
      <c r="N1178" s="394"/>
    </row>
    <row r="1179" spans="2:14" ht="17.25">
      <c r="B1179" s="1008" t="s">
        <v>10857</v>
      </c>
      <c r="C1179" s="1022" t="s">
        <v>4291</v>
      </c>
      <c r="D1179" s="1025" t="s">
        <v>4292</v>
      </c>
      <c r="E1179" s="1027" t="s">
        <v>3507</v>
      </c>
      <c r="F1179" s="1010">
        <v>209.66623100000001</v>
      </c>
      <c r="G1179" s="1028">
        <v>1</v>
      </c>
      <c r="H1179" s="1024" t="s">
        <v>3500</v>
      </c>
      <c r="I1179" s="394"/>
      <c r="J1179" s="394"/>
      <c r="K1179" s="394"/>
      <c r="L1179" s="394"/>
      <c r="M1179" s="394"/>
      <c r="N1179" s="394"/>
    </row>
    <row r="1180" spans="2:14" ht="17.25">
      <c r="B1180" s="1008" t="s">
        <v>10858</v>
      </c>
      <c r="C1180" s="1022" t="s">
        <v>4291</v>
      </c>
      <c r="D1180" s="1025" t="s">
        <v>4292</v>
      </c>
      <c r="E1180" s="1027" t="s">
        <v>3507</v>
      </c>
      <c r="F1180" s="1010">
        <v>209.66623100000001</v>
      </c>
      <c r="G1180" s="1028">
        <v>1</v>
      </c>
      <c r="H1180" s="1024" t="s">
        <v>3500</v>
      </c>
      <c r="I1180" s="394"/>
      <c r="J1180" s="394"/>
      <c r="K1180" s="394"/>
      <c r="L1180" s="394"/>
      <c r="M1180" s="394"/>
      <c r="N1180" s="394"/>
    </row>
    <row r="1181" spans="2:14" ht="17.25">
      <c r="B1181" s="1008" t="s">
        <v>10859</v>
      </c>
      <c r="C1181" s="1022" t="s">
        <v>4291</v>
      </c>
      <c r="D1181" s="1025" t="s">
        <v>4292</v>
      </c>
      <c r="E1181" s="1027" t="s">
        <v>3507</v>
      </c>
      <c r="F1181" s="1010">
        <v>209.66623100000001</v>
      </c>
      <c r="G1181" s="1028">
        <v>1</v>
      </c>
      <c r="H1181" s="1024" t="s">
        <v>3500</v>
      </c>
      <c r="I1181" s="394"/>
      <c r="J1181" s="394"/>
      <c r="K1181" s="394"/>
      <c r="L1181" s="394"/>
      <c r="M1181" s="394"/>
      <c r="N1181" s="394"/>
    </row>
    <row r="1182" spans="2:14" ht="17.25">
      <c r="B1182" s="1008" t="s">
        <v>10860</v>
      </c>
      <c r="C1182" s="1022" t="s">
        <v>4291</v>
      </c>
      <c r="D1182" s="1025" t="s">
        <v>4292</v>
      </c>
      <c r="E1182" s="1027" t="s">
        <v>3507</v>
      </c>
      <c r="F1182" s="1010">
        <v>209.66623100000001</v>
      </c>
      <c r="G1182" s="1028">
        <v>1</v>
      </c>
      <c r="H1182" s="1024" t="s">
        <v>3500</v>
      </c>
      <c r="I1182" s="394"/>
      <c r="J1182" s="394"/>
      <c r="K1182" s="394"/>
      <c r="L1182" s="394"/>
      <c r="M1182" s="394"/>
      <c r="N1182" s="394"/>
    </row>
    <row r="1183" spans="2:14" ht="17.25">
      <c r="B1183" s="1008" t="s">
        <v>10861</v>
      </c>
      <c r="C1183" s="1022" t="s">
        <v>4291</v>
      </c>
      <c r="D1183" s="1025" t="s">
        <v>4292</v>
      </c>
      <c r="E1183" s="1027" t="s">
        <v>3507</v>
      </c>
      <c r="F1183" s="1010">
        <v>209.66623100000001</v>
      </c>
      <c r="G1183" s="1028">
        <v>1</v>
      </c>
      <c r="H1183" s="1024" t="s">
        <v>3500</v>
      </c>
      <c r="I1183" s="394"/>
      <c r="J1183" s="394"/>
      <c r="K1183" s="394"/>
      <c r="L1183" s="394"/>
      <c r="M1183" s="394"/>
      <c r="N1183" s="394"/>
    </row>
    <row r="1184" spans="2:14" ht="17.25">
      <c r="B1184" s="1008" t="s">
        <v>10862</v>
      </c>
      <c r="C1184" s="1022" t="s">
        <v>4291</v>
      </c>
      <c r="D1184" s="1025" t="s">
        <v>4292</v>
      </c>
      <c r="E1184" s="1027" t="s">
        <v>3507</v>
      </c>
      <c r="F1184" s="1010">
        <v>209.66623100000001</v>
      </c>
      <c r="G1184" s="1028">
        <v>1</v>
      </c>
      <c r="H1184" s="1024" t="s">
        <v>3500</v>
      </c>
      <c r="I1184" s="394"/>
      <c r="J1184" s="394"/>
      <c r="K1184" s="394"/>
      <c r="L1184" s="394"/>
      <c r="M1184" s="394"/>
      <c r="N1184" s="394"/>
    </row>
    <row r="1185" spans="2:14" ht="17.25">
      <c r="B1185" s="1008" t="s">
        <v>10863</v>
      </c>
      <c r="C1185" s="1022" t="s">
        <v>4291</v>
      </c>
      <c r="D1185" s="1025" t="s">
        <v>4292</v>
      </c>
      <c r="E1185" s="1027" t="s">
        <v>3507</v>
      </c>
      <c r="F1185" s="1010">
        <v>209.66623100000001</v>
      </c>
      <c r="G1185" s="1028">
        <v>1</v>
      </c>
      <c r="H1185" s="1024" t="s">
        <v>3500</v>
      </c>
      <c r="I1185" s="394"/>
      <c r="J1185" s="394"/>
      <c r="K1185" s="394"/>
      <c r="L1185" s="394"/>
      <c r="M1185" s="394"/>
      <c r="N1185" s="394"/>
    </row>
    <row r="1186" spans="2:14" ht="17.25">
      <c r="B1186" s="1008" t="s">
        <v>10864</v>
      </c>
      <c r="C1186" s="1022" t="s">
        <v>4291</v>
      </c>
      <c r="D1186" s="1025" t="s">
        <v>4292</v>
      </c>
      <c r="E1186" s="1027" t="s">
        <v>3507</v>
      </c>
      <c r="F1186" s="1010">
        <v>209.66623100000001</v>
      </c>
      <c r="G1186" s="1028">
        <v>1</v>
      </c>
      <c r="H1186" s="1024" t="s">
        <v>3500</v>
      </c>
      <c r="I1186" s="394"/>
      <c r="J1186" s="394"/>
      <c r="K1186" s="394"/>
      <c r="L1186" s="394"/>
      <c r="M1186" s="394"/>
      <c r="N1186" s="394"/>
    </row>
    <row r="1187" spans="2:14" ht="17.25">
      <c r="B1187" s="1008" t="s">
        <v>10865</v>
      </c>
      <c r="C1187" s="1022" t="s">
        <v>4291</v>
      </c>
      <c r="D1187" s="1025" t="s">
        <v>4292</v>
      </c>
      <c r="E1187" s="1027" t="s">
        <v>3507</v>
      </c>
      <c r="F1187" s="1010">
        <v>209.66623100000001</v>
      </c>
      <c r="G1187" s="1028">
        <v>1</v>
      </c>
      <c r="H1187" s="1024" t="s">
        <v>3500</v>
      </c>
      <c r="I1187" s="394"/>
      <c r="J1187" s="394"/>
      <c r="K1187" s="394"/>
      <c r="L1187" s="394"/>
      <c r="M1187" s="394"/>
      <c r="N1187" s="394"/>
    </row>
    <row r="1188" spans="2:14" ht="17.25">
      <c r="B1188" s="1008" t="s">
        <v>10866</v>
      </c>
      <c r="C1188" s="1022" t="s">
        <v>4291</v>
      </c>
      <c r="D1188" s="1025" t="s">
        <v>4292</v>
      </c>
      <c r="E1188" s="1027" t="s">
        <v>3507</v>
      </c>
      <c r="F1188" s="1010">
        <v>209.66623100000001</v>
      </c>
      <c r="G1188" s="1028">
        <v>1</v>
      </c>
      <c r="H1188" s="1024" t="s">
        <v>3500</v>
      </c>
      <c r="I1188" s="394"/>
      <c r="J1188" s="394"/>
      <c r="K1188" s="394"/>
      <c r="L1188" s="394"/>
      <c r="M1188" s="394"/>
      <c r="N1188" s="394"/>
    </row>
    <row r="1189" spans="2:14" ht="17.25">
      <c r="B1189" s="1008" t="s">
        <v>10867</v>
      </c>
      <c r="C1189" s="1022" t="s">
        <v>4291</v>
      </c>
      <c r="D1189" s="1025" t="s">
        <v>4292</v>
      </c>
      <c r="E1189" s="1027" t="s">
        <v>3507</v>
      </c>
      <c r="F1189" s="1010">
        <v>209.66623100000001</v>
      </c>
      <c r="G1189" s="1028">
        <v>1</v>
      </c>
      <c r="H1189" s="1024" t="s">
        <v>3500</v>
      </c>
      <c r="I1189" s="394"/>
      <c r="J1189" s="394"/>
      <c r="K1189" s="394"/>
      <c r="L1189" s="394"/>
      <c r="M1189" s="394"/>
      <c r="N1189" s="394"/>
    </row>
    <row r="1190" spans="2:14" ht="17.25">
      <c r="B1190" s="1008" t="s">
        <v>10868</v>
      </c>
      <c r="C1190" s="1022" t="s">
        <v>4291</v>
      </c>
      <c r="D1190" s="1025" t="s">
        <v>4292</v>
      </c>
      <c r="E1190" s="1027" t="s">
        <v>3507</v>
      </c>
      <c r="F1190" s="1010">
        <v>209.66623100000001</v>
      </c>
      <c r="G1190" s="1028">
        <v>1</v>
      </c>
      <c r="H1190" s="1024" t="s">
        <v>3500</v>
      </c>
      <c r="I1190" s="394"/>
      <c r="J1190" s="394"/>
      <c r="K1190" s="394"/>
      <c r="L1190" s="394"/>
      <c r="M1190" s="394"/>
      <c r="N1190" s="394"/>
    </row>
    <row r="1191" spans="2:14" ht="17.25">
      <c r="B1191" s="1008" t="s">
        <v>10869</v>
      </c>
      <c r="C1191" s="1022" t="s">
        <v>4291</v>
      </c>
      <c r="D1191" s="1025" t="s">
        <v>4292</v>
      </c>
      <c r="E1191" s="1027" t="s">
        <v>3507</v>
      </c>
      <c r="F1191" s="1010">
        <v>209.66623100000001</v>
      </c>
      <c r="G1191" s="1028">
        <v>1</v>
      </c>
      <c r="H1191" s="1024" t="s">
        <v>3500</v>
      </c>
      <c r="I1191" s="394"/>
      <c r="J1191" s="394"/>
      <c r="K1191" s="394"/>
      <c r="L1191" s="394"/>
      <c r="M1191" s="394"/>
      <c r="N1191" s="394"/>
    </row>
    <row r="1192" spans="2:14" ht="17.25">
      <c r="B1192" s="1008" t="s">
        <v>10870</v>
      </c>
      <c r="C1192" s="1022" t="s">
        <v>4291</v>
      </c>
      <c r="D1192" s="1025" t="s">
        <v>4292</v>
      </c>
      <c r="E1192" s="1027" t="s">
        <v>3507</v>
      </c>
      <c r="F1192" s="1010">
        <v>209.66623100000001</v>
      </c>
      <c r="G1192" s="1028">
        <v>1</v>
      </c>
      <c r="H1192" s="1024" t="s">
        <v>3500</v>
      </c>
      <c r="I1192" s="394"/>
      <c r="J1192" s="394"/>
      <c r="K1192" s="394"/>
      <c r="L1192" s="394"/>
      <c r="M1192" s="394"/>
      <c r="N1192" s="394"/>
    </row>
    <row r="1193" spans="2:14" ht="17.25">
      <c r="B1193" s="1008" t="s">
        <v>10871</v>
      </c>
      <c r="C1193" s="1022" t="s">
        <v>4291</v>
      </c>
      <c r="D1193" s="1025" t="s">
        <v>4292</v>
      </c>
      <c r="E1193" s="1027" t="s">
        <v>3507</v>
      </c>
      <c r="F1193" s="1010">
        <v>209.66623100000001</v>
      </c>
      <c r="G1193" s="1028">
        <v>1</v>
      </c>
      <c r="H1193" s="1024" t="s">
        <v>3500</v>
      </c>
      <c r="I1193" s="394"/>
      <c r="J1193" s="394"/>
      <c r="K1193" s="394"/>
      <c r="L1193" s="394"/>
      <c r="M1193" s="394"/>
      <c r="N1193" s="394"/>
    </row>
    <row r="1194" spans="2:14" ht="17.25">
      <c r="B1194" s="1008" t="s">
        <v>10872</v>
      </c>
      <c r="C1194" s="1022" t="s">
        <v>4291</v>
      </c>
      <c r="D1194" s="1025" t="s">
        <v>4292</v>
      </c>
      <c r="E1194" s="1027" t="s">
        <v>3507</v>
      </c>
      <c r="F1194" s="1010">
        <v>209.66623100000001</v>
      </c>
      <c r="G1194" s="1028">
        <v>1</v>
      </c>
      <c r="H1194" s="1024" t="s">
        <v>3500</v>
      </c>
      <c r="I1194" s="394"/>
      <c r="J1194" s="394"/>
      <c r="K1194" s="394"/>
      <c r="L1194" s="394"/>
      <c r="M1194" s="394"/>
      <c r="N1194" s="394"/>
    </row>
    <row r="1195" spans="2:14" ht="17.25">
      <c r="B1195" s="1008" t="s">
        <v>10873</v>
      </c>
      <c r="C1195" s="1022" t="s">
        <v>4291</v>
      </c>
      <c r="D1195" s="1025" t="s">
        <v>4292</v>
      </c>
      <c r="E1195" s="1027" t="s">
        <v>3507</v>
      </c>
      <c r="F1195" s="1010">
        <v>209.66623100000001</v>
      </c>
      <c r="G1195" s="1028">
        <v>1</v>
      </c>
      <c r="H1195" s="1024" t="s">
        <v>3500</v>
      </c>
      <c r="I1195" s="394"/>
      <c r="J1195" s="394"/>
      <c r="K1195" s="394"/>
      <c r="L1195" s="394"/>
      <c r="M1195" s="394"/>
      <c r="N1195" s="394"/>
    </row>
    <row r="1196" spans="2:14" ht="17.25">
      <c r="B1196" s="1008" t="s">
        <v>10874</v>
      </c>
      <c r="C1196" s="1022" t="s">
        <v>4291</v>
      </c>
      <c r="D1196" s="1025" t="s">
        <v>4292</v>
      </c>
      <c r="E1196" s="1027" t="s">
        <v>3507</v>
      </c>
      <c r="F1196" s="1010">
        <v>209.66623100000001</v>
      </c>
      <c r="G1196" s="1028">
        <v>1</v>
      </c>
      <c r="H1196" s="1024" t="s">
        <v>3500</v>
      </c>
      <c r="I1196" s="394"/>
      <c r="J1196" s="394"/>
      <c r="K1196" s="394"/>
      <c r="L1196" s="394"/>
      <c r="M1196" s="394"/>
      <c r="N1196" s="394"/>
    </row>
    <row r="1197" spans="2:14" ht="17.25">
      <c r="B1197" s="1008" t="s">
        <v>10875</v>
      </c>
      <c r="C1197" s="1022" t="s">
        <v>4291</v>
      </c>
      <c r="D1197" s="1025" t="s">
        <v>4292</v>
      </c>
      <c r="E1197" s="1027" t="s">
        <v>3507</v>
      </c>
      <c r="F1197" s="1010">
        <v>209.66623100000001</v>
      </c>
      <c r="G1197" s="1028">
        <v>1</v>
      </c>
      <c r="H1197" s="1024" t="s">
        <v>3500</v>
      </c>
      <c r="I1197" s="394"/>
      <c r="J1197" s="394"/>
      <c r="K1197" s="394"/>
      <c r="L1197" s="394"/>
      <c r="M1197" s="394"/>
      <c r="N1197" s="394"/>
    </row>
    <row r="1198" spans="2:14" ht="17.25">
      <c r="B1198" s="1008" t="s">
        <v>10876</v>
      </c>
      <c r="C1198" s="1022" t="s">
        <v>4291</v>
      </c>
      <c r="D1198" s="1025" t="s">
        <v>4292</v>
      </c>
      <c r="E1198" s="1027" t="s">
        <v>3507</v>
      </c>
      <c r="F1198" s="1010">
        <v>209.66623100000001</v>
      </c>
      <c r="G1198" s="1028">
        <v>1</v>
      </c>
      <c r="H1198" s="1024" t="s">
        <v>3500</v>
      </c>
      <c r="I1198" s="394"/>
      <c r="J1198" s="394"/>
      <c r="K1198" s="394"/>
      <c r="L1198" s="394"/>
      <c r="M1198" s="394"/>
      <c r="N1198" s="394"/>
    </row>
    <row r="1199" spans="2:14" ht="17.25">
      <c r="B1199" s="1008" t="s">
        <v>10877</v>
      </c>
      <c r="C1199" s="1022" t="s">
        <v>4291</v>
      </c>
      <c r="D1199" s="1025" t="s">
        <v>4292</v>
      </c>
      <c r="E1199" s="1027" t="s">
        <v>3507</v>
      </c>
      <c r="F1199" s="1010">
        <v>209.66623100000001</v>
      </c>
      <c r="G1199" s="1028">
        <v>1</v>
      </c>
      <c r="H1199" s="1024" t="s">
        <v>3500</v>
      </c>
      <c r="I1199" s="394"/>
      <c r="J1199" s="394"/>
      <c r="K1199" s="394"/>
      <c r="L1199" s="394"/>
      <c r="M1199" s="394"/>
      <c r="N1199" s="394"/>
    </row>
    <row r="1200" spans="2:14" ht="17.25">
      <c r="B1200" s="1008" t="s">
        <v>10878</v>
      </c>
      <c r="C1200" s="1022" t="s">
        <v>4291</v>
      </c>
      <c r="D1200" s="1025" t="s">
        <v>4292</v>
      </c>
      <c r="E1200" s="1027" t="s">
        <v>3507</v>
      </c>
      <c r="F1200" s="1010">
        <v>209.66623100000001</v>
      </c>
      <c r="G1200" s="1028">
        <v>1</v>
      </c>
      <c r="H1200" s="1024" t="s">
        <v>3500</v>
      </c>
      <c r="I1200" s="394"/>
      <c r="J1200" s="394"/>
      <c r="K1200" s="394"/>
      <c r="L1200" s="394"/>
      <c r="M1200" s="394"/>
      <c r="N1200" s="394"/>
    </row>
    <row r="1201" spans="2:14" ht="17.25">
      <c r="B1201" s="1008" t="s">
        <v>10879</v>
      </c>
      <c r="C1201" s="1022" t="s">
        <v>4291</v>
      </c>
      <c r="D1201" s="1025" t="s">
        <v>4292</v>
      </c>
      <c r="E1201" s="1027" t="s">
        <v>3507</v>
      </c>
      <c r="F1201" s="1010">
        <v>209.66623100000001</v>
      </c>
      <c r="G1201" s="1028">
        <v>1</v>
      </c>
      <c r="H1201" s="1024" t="s">
        <v>3500</v>
      </c>
      <c r="I1201" s="394"/>
      <c r="J1201" s="394"/>
      <c r="K1201" s="394"/>
      <c r="L1201" s="394"/>
      <c r="M1201" s="394"/>
      <c r="N1201" s="394"/>
    </row>
    <row r="1202" spans="2:14" ht="17.25">
      <c r="B1202" s="1008" t="s">
        <v>10880</v>
      </c>
      <c r="C1202" s="1022" t="s">
        <v>4291</v>
      </c>
      <c r="D1202" s="1025" t="s">
        <v>4292</v>
      </c>
      <c r="E1202" s="1027" t="s">
        <v>3507</v>
      </c>
      <c r="F1202" s="1010">
        <v>209.66623100000001</v>
      </c>
      <c r="G1202" s="1028">
        <v>1</v>
      </c>
      <c r="H1202" s="1024" t="s">
        <v>3500</v>
      </c>
      <c r="I1202" s="394"/>
      <c r="J1202" s="394"/>
      <c r="K1202" s="394"/>
      <c r="L1202" s="394"/>
      <c r="M1202" s="394"/>
      <c r="N1202" s="394"/>
    </row>
    <row r="1203" spans="2:14" ht="17.25">
      <c r="B1203" s="1008" t="s">
        <v>10881</v>
      </c>
      <c r="C1203" s="1022" t="s">
        <v>4291</v>
      </c>
      <c r="D1203" s="1025" t="s">
        <v>4292</v>
      </c>
      <c r="E1203" s="1027" t="s">
        <v>3507</v>
      </c>
      <c r="F1203" s="1010">
        <v>209.66623100000001</v>
      </c>
      <c r="G1203" s="1028">
        <v>1</v>
      </c>
      <c r="H1203" s="1024" t="s">
        <v>3500</v>
      </c>
      <c r="I1203" s="394"/>
      <c r="J1203" s="394"/>
      <c r="K1203" s="394"/>
      <c r="L1203" s="394"/>
      <c r="M1203" s="394"/>
      <c r="N1203" s="394"/>
    </row>
    <row r="1204" spans="2:14" ht="17.25">
      <c r="B1204" s="1008" t="s">
        <v>10882</v>
      </c>
      <c r="C1204" s="1022" t="s">
        <v>4291</v>
      </c>
      <c r="D1204" s="1025" t="s">
        <v>4292</v>
      </c>
      <c r="E1204" s="1027" t="s">
        <v>3507</v>
      </c>
      <c r="F1204" s="1010">
        <v>209.66623100000001</v>
      </c>
      <c r="G1204" s="1028">
        <v>1</v>
      </c>
      <c r="H1204" s="1024" t="s">
        <v>3500</v>
      </c>
      <c r="I1204" s="394"/>
      <c r="J1204" s="394"/>
      <c r="K1204" s="394"/>
      <c r="L1204" s="394"/>
      <c r="M1204" s="394"/>
      <c r="N1204" s="394"/>
    </row>
    <row r="1205" spans="2:14" ht="17.25">
      <c r="B1205" s="1008" t="s">
        <v>10883</v>
      </c>
      <c r="C1205" s="1022" t="s">
        <v>4291</v>
      </c>
      <c r="D1205" s="1025" t="s">
        <v>4292</v>
      </c>
      <c r="E1205" s="1027" t="s">
        <v>3507</v>
      </c>
      <c r="F1205" s="1010">
        <v>209.66623100000001</v>
      </c>
      <c r="G1205" s="1028">
        <v>1</v>
      </c>
      <c r="H1205" s="1024" t="s">
        <v>3500</v>
      </c>
      <c r="I1205" s="394"/>
      <c r="J1205" s="394"/>
      <c r="K1205" s="394"/>
      <c r="L1205" s="394"/>
      <c r="M1205" s="394"/>
      <c r="N1205" s="394"/>
    </row>
    <row r="1206" spans="2:14" ht="17.25">
      <c r="B1206" s="1008" t="s">
        <v>10884</v>
      </c>
      <c r="C1206" s="1022" t="s">
        <v>4291</v>
      </c>
      <c r="D1206" s="1025" t="s">
        <v>4292</v>
      </c>
      <c r="E1206" s="1027" t="s">
        <v>3507</v>
      </c>
      <c r="F1206" s="1010">
        <v>209.66623100000001</v>
      </c>
      <c r="G1206" s="1028">
        <v>1</v>
      </c>
      <c r="H1206" s="1024" t="s">
        <v>3500</v>
      </c>
      <c r="I1206" s="394"/>
      <c r="J1206" s="394"/>
      <c r="K1206" s="394"/>
      <c r="L1206" s="394"/>
      <c r="M1206" s="394"/>
      <c r="N1206" s="394"/>
    </row>
    <row r="1207" spans="2:14" ht="17.25">
      <c r="B1207" s="1008" t="s">
        <v>10885</v>
      </c>
      <c r="C1207" s="1022" t="s">
        <v>4291</v>
      </c>
      <c r="D1207" s="1025" t="s">
        <v>4292</v>
      </c>
      <c r="E1207" s="1027" t="s">
        <v>3507</v>
      </c>
      <c r="F1207" s="1010">
        <v>209.66623100000001</v>
      </c>
      <c r="G1207" s="1028">
        <v>1</v>
      </c>
      <c r="H1207" s="1024" t="s">
        <v>3500</v>
      </c>
      <c r="I1207" s="394"/>
      <c r="J1207" s="394"/>
      <c r="K1207" s="394"/>
      <c r="L1207" s="394"/>
      <c r="M1207" s="394"/>
      <c r="N1207" s="394"/>
    </row>
    <row r="1208" spans="2:14" ht="17.25">
      <c r="B1208" s="1008" t="s">
        <v>10886</v>
      </c>
      <c r="C1208" s="1022" t="s">
        <v>4291</v>
      </c>
      <c r="D1208" s="1025" t="s">
        <v>4292</v>
      </c>
      <c r="E1208" s="1027" t="s">
        <v>3507</v>
      </c>
      <c r="F1208" s="1010">
        <v>209.66623100000001</v>
      </c>
      <c r="G1208" s="1028">
        <v>1</v>
      </c>
      <c r="H1208" s="1024" t="s">
        <v>3500</v>
      </c>
      <c r="I1208" s="394"/>
      <c r="J1208" s="394"/>
      <c r="K1208" s="394"/>
      <c r="L1208" s="394"/>
      <c r="M1208" s="394"/>
      <c r="N1208" s="394"/>
    </row>
    <row r="1209" spans="2:14" ht="17.25">
      <c r="B1209" s="1008" t="s">
        <v>10887</v>
      </c>
      <c r="C1209" s="1022" t="s">
        <v>4291</v>
      </c>
      <c r="D1209" s="1025" t="s">
        <v>4292</v>
      </c>
      <c r="E1209" s="1027" t="s">
        <v>3507</v>
      </c>
      <c r="F1209" s="1010">
        <v>209.66623100000001</v>
      </c>
      <c r="G1209" s="1028">
        <v>1</v>
      </c>
      <c r="H1209" s="1024" t="s">
        <v>3500</v>
      </c>
      <c r="I1209" s="394"/>
      <c r="J1209" s="394"/>
      <c r="K1209" s="394"/>
      <c r="L1209" s="394"/>
      <c r="M1209" s="394"/>
      <c r="N1209" s="394"/>
    </row>
    <row r="1210" spans="2:14" ht="17.25">
      <c r="B1210" s="1008" t="s">
        <v>10888</v>
      </c>
      <c r="C1210" s="1022" t="s">
        <v>4291</v>
      </c>
      <c r="D1210" s="1025" t="s">
        <v>4292</v>
      </c>
      <c r="E1210" s="1027" t="s">
        <v>3507</v>
      </c>
      <c r="F1210" s="1010">
        <v>209.66623100000001</v>
      </c>
      <c r="G1210" s="1028">
        <v>1</v>
      </c>
      <c r="H1210" s="1024" t="s">
        <v>3500</v>
      </c>
      <c r="I1210" s="394"/>
      <c r="J1210" s="394"/>
      <c r="K1210" s="394"/>
      <c r="L1210" s="394"/>
      <c r="M1210" s="394"/>
      <c r="N1210" s="394"/>
    </row>
    <row r="1211" spans="2:14" ht="17.25">
      <c r="B1211" s="1008" t="s">
        <v>10889</v>
      </c>
      <c r="C1211" s="1022" t="s">
        <v>4291</v>
      </c>
      <c r="D1211" s="1025" t="s">
        <v>4292</v>
      </c>
      <c r="E1211" s="1027" t="s">
        <v>3507</v>
      </c>
      <c r="F1211" s="1010">
        <v>209.66623100000001</v>
      </c>
      <c r="G1211" s="1028">
        <v>1</v>
      </c>
      <c r="H1211" s="1024" t="s">
        <v>3500</v>
      </c>
      <c r="I1211" s="394"/>
      <c r="J1211" s="394"/>
      <c r="K1211" s="394"/>
      <c r="L1211" s="394"/>
      <c r="M1211" s="394"/>
      <c r="N1211" s="394"/>
    </row>
    <row r="1212" spans="2:14" ht="17.25">
      <c r="B1212" s="1008" t="s">
        <v>10890</v>
      </c>
      <c r="C1212" s="1022" t="s">
        <v>4291</v>
      </c>
      <c r="D1212" s="1025" t="s">
        <v>4292</v>
      </c>
      <c r="E1212" s="1027" t="s">
        <v>3507</v>
      </c>
      <c r="F1212" s="1010">
        <v>209.66623100000001</v>
      </c>
      <c r="G1212" s="1028">
        <v>1</v>
      </c>
      <c r="H1212" s="1024" t="s">
        <v>3500</v>
      </c>
      <c r="I1212" s="394"/>
      <c r="J1212" s="394"/>
      <c r="K1212" s="394"/>
      <c r="L1212" s="394"/>
      <c r="M1212" s="394"/>
      <c r="N1212" s="394"/>
    </row>
    <row r="1213" spans="2:14" ht="17.25">
      <c r="B1213" s="1008" t="s">
        <v>10891</v>
      </c>
      <c r="C1213" s="1022" t="s">
        <v>4291</v>
      </c>
      <c r="D1213" s="1025" t="s">
        <v>4292</v>
      </c>
      <c r="E1213" s="1027" t="s">
        <v>3507</v>
      </c>
      <c r="F1213" s="1010">
        <v>209.66623100000001</v>
      </c>
      <c r="G1213" s="1028">
        <v>1</v>
      </c>
      <c r="H1213" s="1024" t="s">
        <v>3500</v>
      </c>
      <c r="I1213" s="394"/>
      <c r="J1213" s="394"/>
      <c r="K1213" s="394"/>
      <c r="L1213" s="394"/>
      <c r="M1213" s="394"/>
      <c r="N1213" s="394"/>
    </row>
    <row r="1214" spans="2:14" ht="17.25">
      <c r="B1214" s="1008" t="s">
        <v>10892</v>
      </c>
      <c r="C1214" s="1022" t="s">
        <v>4291</v>
      </c>
      <c r="D1214" s="1025" t="s">
        <v>4292</v>
      </c>
      <c r="E1214" s="1027" t="s">
        <v>3507</v>
      </c>
      <c r="F1214" s="1010">
        <v>209.66623100000001</v>
      </c>
      <c r="G1214" s="1028">
        <v>1</v>
      </c>
      <c r="H1214" s="1024" t="s">
        <v>3500</v>
      </c>
      <c r="I1214" s="394"/>
      <c r="J1214" s="394"/>
      <c r="K1214" s="394"/>
      <c r="L1214" s="394"/>
      <c r="M1214" s="394"/>
      <c r="N1214" s="394"/>
    </row>
    <row r="1215" spans="2:14" ht="17.25">
      <c r="B1215" s="1008" t="s">
        <v>10893</v>
      </c>
      <c r="C1215" s="1022" t="s">
        <v>4291</v>
      </c>
      <c r="D1215" s="1025" t="s">
        <v>4292</v>
      </c>
      <c r="E1215" s="1027" t="s">
        <v>3507</v>
      </c>
      <c r="F1215" s="1010">
        <v>209.66623100000001</v>
      </c>
      <c r="G1215" s="1028">
        <v>1</v>
      </c>
      <c r="H1215" s="1024" t="s">
        <v>3500</v>
      </c>
      <c r="I1215" s="394"/>
      <c r="J1215" s="394"/>
      <c r="K1215" s="394"/>
      <c r="L1215" s="394"/>
      <c r="M1215" s="394"/>
      <c r="N1215" s="394"/>
    </row>
    <row r="1216" spans="2:14" ht="17.25">
      <c r="B1216" s="1008" t="s">
        <v>10894</v>
      </c>
      <c r="C1216" s="1022" t="s">
        <v>4291</v>
      </c>
      <c r="D1216" s="1025" t="s">
        <v>4292</v>
      </c>
      <c r="E1216" s="1027" t="s">
        <v>3507</v>
      </c>
      <c r="F1216" s="1010">
        <v>209.66623100000001</v>
      </c>
      <c r="G1216" s="1028">
        <v>1</v>
      </c>
      <c r="H1216" s="1024" t="s">
        <v>3500</v>
      </c>
      <c r="I1216" s="394"/>
      <c r="J1216" s="394"/>
      <c r="K1216" s="394"/>
      <c r="L1216" s="394"/>
      <c r="M1216" s="394"/>
      <c r="N1216" s="394"/>
    </row>
    <row r="1217" spans="2:14" ht="17.25">
      <c r="B1217" s="1008" t="s">
        <v>10895</v>
      </c>
      <c r="C1217" s="1022" t="s">
        <v>4291</v>
      </c>
      <c r="D1217" s="1025" t="s">
        <v>4292</v>
      </c>
      <c r="E1217" s="1027" t="s">
        <v>3507</v>
      </c>
      <c r="F1217" s="1010">
        <v>209.66623100000001</v>
      </c>
      <c r="G1217" s="1028">
        <v>1</v>
      </c>
      <c r="H1217" s="1024" t="s">
        <v>3500</v>
      </c>
      <c r="I1217" s="394"/>
      <c r="J1217" s="394"/>
      <c r="K1217" s="394"/>
      <c r="L1217" s="394"/>
      <c r="M1217" s="394"/>
      <c r="N1217" s="394"/>
    </row>
    <row r="1218" spans="2:14" ht="17.25">
      <c r="B1218" s="1008" t="s">
        <v>10896</v>
      </c>
      <c r="C1218" s="1022" t="s">
        <v>4291</v>
      </c>
      <c r="D1218" s="1025" t="s">
        <v>4292</v>
      </c>
      <c r="E1218" s="1027" t="s">
        <v>3507</v>
      </c>
      <c r="F1218" s="1010">
        <v>209.66623100000001</v>
      </c>
      <c r="G1218" s="1028">
        <v>1</v>
      </c>
      <c r="H1218" s="1024" t="s">
        <v>3500</v>
      </c>
      <c r="I1218" s="394"/>
      <c r="J1218" s="394"/>
      <c r="K1218" s="394"/>
      <c r="L1218" s="394"/>
      <c r="M1218" s="394"/>
      <c r="N1218" s="394"/>
    </row>
    <row r="1219" spans="2:14" ht="17.25">
      <c r="B1219" s="1008" t="s">
        <v>10897</v>
      </c>
      <c r="C1219" s="1022" t="s">
        <v>4291</v>
      </c>
      <c r="D1219" s="1025" t="s">
        <v>4292</v>
      </c>
      <c r="E1219" s="1027" t="s">
        <v>3507</v>
      </c>
      <c r="F1219" s="1010">
        <v>209.66623100000001</v>
      </c>
      <c r="G1219" s="1028">
        <v>1</v>
      </c>
      <c r="H1219" s="1024" t="s">
        <v>3500</v>
      </c>
      <c r="I1219" s="394"/>
      <c r="J1219" s="394"/>
      <c r="K1219" s="394"/>
      <c r="L1219" s="394"/>
      <c r="M1219" s="394"/>
      <c r="N1219" s="394"/>
    </row>
    <row r="1220" spans="2:14" ht="17.25">
      <c r="B1220" s="1008" t="s">
        <v>10898</v>
      </c>
      <c r="C1220" s="1022" t="s">
        <v>4291</v>
      </c>
      <c r="D1220" s="1025" t="s">
        <v>4292</v>
      </c>
      <c r="E1220" s="1027" t="s">
        <v>3507</v>
      </c>
      <c r="F1220" s="1010">
        <v>209.66623100000001</v>
      </c>
      <c r="G1220" s="1028">
        <v>1</v>
      </c>
      <c r="H1220" s="1024" t="s">
        <v>3500</v>
      </c>
      <c r="I1220" s="394"/>
      <c r="J1220" s="394"/>
      <c r="K1220" s="394"/>
      <c r="L1220" s="394"/>
      <c r="M1220" s="394"/>
      <c r="N1220" s="394"/>
    </row>
    <row r="1221" spans="2:14" ht="17.25">
      <c r="B1221" s="1008" t="s">
        <v>10899</v>
      </c>
      <c r="C1221" s="1022" t="s">
        <v>4291</v>
      </c>
      <c r="D1221" s="1025" t="s">
        <v>4292</v>
      </c>
      <c r="E1221" s="1027" t="s">
        <v>3507</v>
      </c>
      <c r="F1221" s="1010">
        <v>209.66623100000001</v>
      </c>
      <c r="G1221" s="1028">
        <v>1</v>
      </c>
      <c r="H1221" s="1024" t="s">
        <v>3500</v>
      </c>
      <c r="I1221" s="394"/>
      <c r="J1221" s="394"/>
      <c r="K1221" s="394"/>
      <c r="L1221" s="394"/>
      <c r="M1221" s="394"/>
      <c r="N1221" s="394"/>
    </row>
    <row r="1222" spans="2:14" ht="17.25">
      <c r="B1222" s="1008" t="s">
        <v>10900</v>
      </c>
      <c r="C1222" s="1022" t="s">
        <v>4291</v>
      </c>
      <c r="D1222" s="1025" t="s">
        <v>4292</v>
      </c>
      <c r="E1222" s="1027" t="s">
        <v>3507</v>
      </c>
      <c r="F1222" s="1010">
        <v>209.66623100000001</v>
      </c>
      <c r="G1222" s="1028">
        <v>1</v>
      </c>
      <c r="H1222" s="1024" t="s">
        <v>3500</v>
      </c>
      <c r="I1222" s="394"/>
      <c r="J1222" s="394"/>
      <c r="K1222" s="394"/>
      <c r="L1222" s="394"/>
      <c r="M1222" s="394"/>
      <c r="N1222" s="394"/>
    </row>
    <row r="1223" spans="2:14" ht="17.25">
      <c r="B1223" s="1008" t="s">
        <v>10901</v>
      </c>
      <c r="C1223" s="1022" t="s">
        <v>4291</v>
      </c>
      <c r="D1223" s="1025" t="s">
        <v>4292</v>
      </c>
      <c r="E1223" s="1027" t="s">
        <v>3507</v>
      </c>
      <c r="F1223" s="1010">
        <v>209.66623100000001</v>
      </c>
      <c r="G1223" s="1028">
        <v>1</v>
      </c>
      <c r="H1223" s="1024" t="s">
        <v>3500</v>
      </c>
      <c r="I1223" s="394"/>
      <c r="J1223" s="394"/>
      <c r="K1223" s="394"/>
      <c r="L1223" s="394"/>
      <c r="M1223" s="394"/>
      <c r="N1223" s="394"/>
    </row>
    <row r="1224" spans="2:14" ht="17.25">
      <c r="B1224" s="1008" t="s">
        <v>10902</v>
      </c>
      <c r="C1224" s="1022" t="s">
        <v>4291</v>
      </c>
      <c r="D1224" s="1025" t="s">
        <v>4292</v>
      </c>
      <c r="E1224" s="1027" t="s">
        <v>3507</v>
      </c>
      <c r="F1224" s="1010">
        <v>209.66623100000001</v>
      </c>
      <c r="G1224" s="1028">
        <v>1</v>
      </c>
      <c r="H1224" s="1024" t="s">
        <v>3500</v>
      </c>
      <c r="I1224" s="394"/>
      <c r="J1224" s="394"/>
      <c r="K1224" s="394"/>
      <c r="L1224" s="394"/>
      <c r="M1224" s="394"/>
      <c r="N1224" s="394"/>
    </row>
    <row r="1225" spans="2:14" ht="17.25">
      <c r="B1225" s="1008" t="s">
        <v>10903</v>
      </c>
      <c r="C1225" s="1022" t="s">
        <v>4291</v>
      </c>
      <c r="D1225" s="1025" t="s">
        <v>4292</v>
      </c>
      <c r="E1225" s="1027" t="s">
        <v>3507</v>
      </c>
      <c r="F1225" s="1010">
        <v>209.66623100000001</v>
      </c>
      <c r="G1225" s="1028">
        <v>1</v>
      </c>
      <c r="H1225" s="1024" t="s">
        <v>3500</v>
      </c>
      <c r="I1225" s="394"/>
      <c r="J1225" s="394"/>
      <c r="K1225" s="394"/>
      <c r="L1225" s="394"/>
      <c r="M1225" s="394"/>
      <c r="N1225" s="394"/>
    </row>
    <row r="1226" spans="2:14" ht="17.25">
      <c r="B1226" s="1008" t="s">
        <v>10904</v>
      </c>
      <c r="C1226" s="1022" t="s">
        <v>4291</v>
      </c>
      <c r="D1226" s="1025" t="s">
        <v>4292</v>
      </c>
      <c r="E1226" s="1027" t="s">
        <v>3507</v>
      </c>
      <c r="F1226" s="1010">
        <v>209.66623100000001</v>
      </c>
      <c r="G1226" s="1028">
        <v>1</v>
      </c>
      <c r="H1226" s="1024" t="s">
        <v>3500</v>
      </c>
      <c r="I1226" s="394"/>
      <c r="J1226" s="394"/>
      <c r="K1226" s="394"/>
      <c r="L1226" s="394"/>
      <c r="M1226" s="394"/>
      <c r="N1226" s="394"/>
    </row>
    <row r="1227" spans="2:14" ht="17.25">
      <c r="B1227" s="1008" t="s">
        <v>10905</v>
      </c>
      <c r="C1227" s="1022" t="s">
        <v>4291</v>
      </c>
      <c r="D1227" s="1025" t="s">
        <v>4292</v>
      </c>
      <c r="E1227" s="1027" t="s">
        <v>3507</v>
      </c>
      <c r="F1227" s="1010">
        <v>209.66623100000001</v>
      </c>
      <c r="G1227" s="1028">
        <v>1</v>
      </c>
      <c r="H1227" s="1024" t="s">
        <v>3500</v>
      </c>
      <c r="I1227" s="394"/>
      <c r="J1227" s="394"/>
      <c r="K1227" s="394"/>
      <c r="L1227" s="394"/>
      <c r="M1227" s="394"/>
      <c r="N1227" s="394"/>
    </row>
    <row r="1228" spans="2:14" ht="17.25">
      <c r="B1228" s="1008" t="s">
        <v>10906</v>
      </c>
      <c r="C1228" s="1022" t="s">
        <v>4291</v>
      </c>
      <c r="D1228" s="1025" t="s">
        <v>4292</v>
      </c>
      <c r="E1228" s="1027" t="s">
        <v>3507</v>
      </c>
      <c r="F1228" s="1010">
        <v>209.66623100000001</v>
      </c>
      <c r="G1228" s="1028">
        <v>1</v>
      </c>
      <c r="H1228" s="1024" t="s">
        <v>3500</v>
      </c>
      <c r="I1228" s="394"/>
      <c r="J1228" s="394"/>
      <c r="K1228" s="394"/>
      <c r="L1228" s="394"/>
      <c r="M1228" s="394"/>
      <c r="N1228" s="394"/>
    </row>
    <row r="1229" spans="2:14" ht="17.25">
      <c r="B1229" s="1008" t="s">
        <v>10907</v>
      </c>
      <c r="C1229" s="1022" t="s">
        <v>4291</v>
      </c>
      <c r="D1229" s="1025" t="s">
        <v>4292</v>
      </c>
      <c r="E1229" s="1027" t="s">
        <v>3507</v>
      </c>
      <c r="F1229" s="1010">
        <v>209.66623100000001</v>
      </c>
      <c r="G1229" s="1028">
        <v>1</v>
      </c>
      <c r="H1229" s="1024" t="s">
        <v>3500</v>
      </c>
      <c r="I1229" s="394"/>
      <c r="J1229" s="394"/>
      <c r="K1229" s="394"/>
      <c r="L1229" s="394"/>
      <c r="M1229" s="394"/>
      <c r="N1229" s="394"/>
    </row>
    <row r="1230" spans="2:14" ht="17.25">
      <c r="B1230" s="1008" t="s">
        <v>10908</v>
      </c>
      <c r="C1230" s="1022" t="s">
        <v>4291</v>
      </c>
      <c r="D1230" s="1025" t="s">
        <v>4292</v>
      </c>
      <c r="E1230" s="1027" t="s">
        <v>3507</v>
      </c>
      <c r="F1230" s="1010">
        <v>209.66623100000001</v>
      </c>
      <c r="G1230" s="1028">
        <v>1</v>
      </c>
      <c r="H1230" s="1024" t="s">
        <v>3500</v>
      </c>
      <c r="I1230" s="394"/>
      <c r="J1230" s="394"/>
      <c r="K1230" s="394"/>
      <c r="L1230" s="394"/>
      <c r="M1230" s="394"/>
      <c r="N1230" s="394"/>
    </row>
    <row r="1231" spans="2:14" ht="17.25">
      <c r="B1231" s="1008" t="s">
        <v>10909</v>
      </c>
      <c r="C1231" s="1022" t="s">
        <v>4291</v>
      </c>
      <c r="D1231" s="1025" t="s">
        <v>4292</v>
      </c>
      <c r="E1231" s="1027" t="s">
        <v>3507</v>
      </c>
      <c r="F1231" s="1010">
        <v>209.66623100000001</v>
      </c>
      <c r="G1231" s="1028">
        <v>1</v>
      </c>
      <c r="H1231" s="1024" t="s">
        <v>3500</v>
      </c>
      <c r="I1231" s="394"/>
      <c r="J1231" s="394"/>
      <c r="K1231" s="394"/>
      <c r="L1231" s="394"/>
      <c r="M1231" s="394"/>
      <c r="N1231" s="394"/>
    </row>
    <row r="1232" spans="2:14" ht="17.25">
      <c r="B1232" s="1008" t="s">
        <v>10910</v>
      </c>
      <c r="C1232" s="1022" t="s">
        <v>4291</v>
      </c>
      <c r="D1232" s="1025" t="s">
        <v>4292</v>
      </c>
      <c r="E1232" s="1027" t="s">
        <v>3507</v>
      </c>
      <c r="F1232" s="1010">
        <v>209.66623100000001</v>
      </c>
      <c r="G1232" s="1028">
        <v>1</v>
      </c>
      <c r="H1232" s="1024" t="s">
        <v>3500</v>
      </c>
      <c r="I1232" s="394"/>
      <c r="J1232" s="394"/>
      <c r="K1232" s="394"/>
      <c r="L1232" s="394"/>
      <c r="M1232" s="394"/>
      <c r="N1232" s="394"/>
    </row>
    <row r="1233" spans="2:14" ht="17.25">
      <c r="B1233" s="1008" t="s">
        <v>10911</v>
      </c>
      <c r="C1233" s="1022" t="s">
        <v>4291</v>
      </c>
      <c r="D1233" s="1025" t="s">
        <v>4292</v>
      </c>
      <c r="E1233" s="1027" t="s">
        <v>3507</v>
      </c>
      <c r="F1233" s="1010">
        <v>209.66623100000001</v>
      </c>
      <c r="G1233" s="1028">
        <v>1</v>
      </c>
      <c r="H1233" s="1024" t="s">
        <v>3500</v>
      </c>
      <c r="I1233" s="394"/>
      <c r="J1233" s="394"/>
      <c r="K1233" s="394"/>
      <c r="L1233" s="394"/>
      <c r="M1233" s="394"/>
      <c r="N1233" s="394"/>
    </row>
    <row r="1234" spans="2:14" ht="17.25">
      <c r="B1234" s="1008" t="s">
        <v>10912</v>
      </c>
      <c r="C1234" s="1022" t="s">
        <v>4291</v>
      </c>
      <c r="D1234" s="1025" t="s">
        <v>4292</v>
      </c>
      <c r="E1234" s="1027" t="s">
        <v>3507</v>
      </c>
      <c r="F1234" s="1010">
        <v>209.66623100000001</v>
      </c>
      <c r="G1234" s="1028">
        <v>1</v>
      </c>
      <c r="H1234" s="1024" t="s">
        <v>3500</v>
      </c>
      <c r="I1234" s="394"/>
      <c r="J1234" s="394"/>
      <c r="K1234" s="394"/>
      <c r="L1234" s="394"/>
      <c r="M1234" s="394"/>
      <c r="N1234" s="394"/>
    </row>
    <row r="1235" spans="2:14" ht="17.25">
      <c r="B1235" s="1008" t="s">
        <v>10913</v>
      </c>
      <c r="C1235" s="1022" t="s">
        <v>4291</v>
      </c>
      <c r="D1235" s="1025" t="s">
        <v>4292</v>
      </c>
      <c r="E1235" s="1027" t="s">
        <v>3507</v>
      </c>
      <c r="F1235" s="1010">
        <v>209.66623100000001</v>
      </c>
      <c r="G1235" s="1028">
        <v>1</v>
      </c>
      <c r="H1235" s="1024" t="s">
        <v>3500</v>
      </c>
      <c r="I1235" s="394"/>
      <c r="J1235" s="394"/>
      <c r="K1235" s="394"/>
      <c r="L1235" s="394"/>
      <c r="M1235" s="394"/>
      <c r="N1235" s="394"/>
    </row>
    <row r="1236" spans="2:14" ht="17.25">
      <c r="B1236" s="1008" t="s">
        <v>10914</v>
      </c>
      <c r="C1236" s="1022" t="s">
        <v>4291</v>
      </c>
      <c r="D1236" s="1025" t="s">
        <v>4292</v>
      </c>
      <c r="E1236" s="1027" t="s">
        <v>3507</v>
      </c>
      <c r="F1236" s="1010">
        <v>209.66623100000001</v>
      </c>
      <c r="G1236" s="1028">
        <v>1</v>
      </c>
      <c r="H1236" s="1024" t="s">
        <v>3500</v>
      </c>
      <c r="I1236" s="394"/>
      <c r="J1236" s="394"/>
      <c r="K1236" s="394"/>
      <c r="L1236" s="394"/>
      <c r="M1236" s="394"/>
      <c r="N1236" s="394"/>
    </row>
    <row r="1237" spans="2:14" ht="17.25">
      <c r="B1237" s="1008" t="s">
        <v>10915</v>
      </c>
      <c r="C1237" s="1022" t="s">
        <v>4291</v>
      </c>
      <c r="D1237" s="1025" t="s">
        <v>4292</v>
      </c>
      <c r="E1237" s="1027" t="s">
        <v>3507</v>
      </c>
      <c r="F1237" s="1010">
        <v>209.66623100000001</v>
      </c>
      <c r="G1237" s="1028">
        <v>1</v>
      </c>
      <c r="H1237" s="1024" t="s">
        <v>3500</v>
      </c>
      <c r="I1237" s="394"/>
      <c r="J1237" s="394"/>
      <c r="K1237" s="394"/>
      <c r="L1237" s="394"/>
      <c r="M1237" s="394"/>
      <c r="N1237" s="394"/>
    </row>
    <row r="1238" spans="2:14" ht="17.25">
      <c r="B1238" s="1008" t="s">
        <v>10916</v>
      </c>
      <c r="C1238" s="1022" t="s">
        <v>4291</v>
      </c>
      <c r="D1238" s="1025" t="s">
        <v>4292</v>
      </c>
      <c r="E1238" s="1027" t="s">
        <v>3507</v>
      </c>
      <c r="F1238" s="1010">
        <v>209.66623100000001</v>
      </c>
      <c r="G1238" s="1028">
        <v>1</v>
      </c>
      <c r="H1238" s="1024" t="s">
        <v>3500</v>
      </c>
      <c r="I1238" s="394"/>
      <c r="J1238" s="394"/>
      <c r="K1238" s="394"/>
      <c r="L1238" s="394"/>
      <c r="M1238" s="394"/>
      <c r="N1238" s="394"/>
    </row>
    <row r="1239" spans="2:14" ht="17.25">
      <c r="B1239" s="1008" t="s">
        <v>10917</v>
      </c>
      <c r="C1239" s="1022" t="s">
        <v>4291</v>
      </c>
      <c r="D1239" s="1025" t="s">
        <v>4292</v>
      </c>
      <c r="E1239" s="1027" t="s">
        <v>3507</v>
      </c>
      <c r="F1239" s="1010">
        <v>209.66623100000001</v>
      </c>
      <c r="G1239" s="1028">
        <v>1</v>
      </c>
      <c r="H1239" s="1024" t="s">
        <v>3500</v>
      </c>
      <c r="I1239" s="394"/>
      <c r="J1239" s="394"/>
      <c r="K1239" s="394"/>
      <c r="L1239" s="394"/>
      <c r="M1239" s="394"/>
      <c r="N1239" s="394"/>
    </row>
    <row r="1240" spans="2:14" ht="17.25">
      <c r="B1240" s="1008" t="s">
        <v>10918</v>
      </c>
      <c r="C1240" s="1022" t="s">
        <v>4291</v>
      </c>
      <c r="D1240" s="1025" t="s">
        <v>4292</v>
      </c>
      <c r="E1240" s="1027" t="s">
        <v>3507</v>
      </c>
      <c r="F1240" s="1010">
        <v>209.66623100000001</v>
      </c>
      <c r="G1240" s="1028">
        <v>1</v>
      </c>
      <c r="H1240" s="1024" t="s">
        <v>3500</v>
      </c>
      <c r="I1240" s="394"/>
      <c r="J1240" s="394"/>
      <c r="K1240" s="394"/>
      <c r="L1240" s="394"/>
      <c r="M1240" s="394"/>
      <c r="N1240" s="394"/>
    </row>
    <row r="1241" spans="2:14" ht="17.25">
      <c r="B1241" s="1008" t="s">
        <v>10919</v>
      </c>
      <c r="C1241" s="1022" t="s">
        <v>4291</v>
      </c>
      <c r="D1241" s="1025" t="s">
        <v>4292</v>
      </c>
      <c r="E1241" s="1027" t="s">
        <v>3507</v>
      </c>
      <c r="F1241" s="1010">
        <v>209.66623100000001</v>
      </c>
      <c r="G1241" s="1028">
        <v>1</v>
      </c>
      <c r="H1241" s="1024" t="s">
        <v>3500</v>
      </c>
      <c r="I1241" s="394"/>
      <c r="J1241" s="394"/>
      <c r="K1241" s="394"/>
      <c r="L1241" s="394"/>
      <c r="M1241" s="394"/>
      <c r="N1241" s="394"/>
    </row>
    <row r="1242" spans="2:14" ht="17.25">
      <c r="B1242" s="1008" t="s">
        <v>10920</v>
      </c>
      <c r="C1242" s="1022" t="s">
        <v>4291</v>
      </c>
      <c r="D1242" s="1025" t="s">
        <v>4292</v>
      </c>
      <c r="E1242" s="1027" t="s">
        <v>3507</v>
      </c>
      <c r="F1242" s="1010">
        <v>209.66623100000001</v>
      </c>
      <c r="G1242" s="1028">
        <v>1</v>
      </c>
      <c r="H1242" s="1024" t="s">
        <v>3500</v>
      </c>
      <c r="I1242" s="394"/>
      <c r="J1242" s="394"/>
      <c r="K1242" s="394"/>
      <c r="L1242" s="394"/>
      <c r="M1242" s="394"/>
      <c r="N1242" s="394"/>
    </row>
    <row r="1243" spans="2:14" ht="17.25">
      <c r="B1243" s="1008" t="s">
        <v>10921</v>
      </c>
      <c r="C1243" s="1022" t="s">
        <v>4291</v>
      </c>
      <c r="D1243" s="1025" t="s">
        <v>4292</v>
      </c>
      <c r="E1243" s="1027" t="s">
        <v>3507</v>
      </c>
      <c r="F1243" s="1010">
        <v>209.66623100000001</v>
      </c>
      <c r="G1243" s="1028">
        <v>1</v>
      </c>
      <c r="H1243" s="1024" t="s">
        <v>3500</v>
      </c>
      <c r="I1243" s="394"/>
      <c r="J1243" s="394"/>
      <c r="K1243" s="394"/>
      <c r="L1243" s="394"/>
      <c r="M1243" s="394"/>
      <c r="N1243" s="394"/>
    </row>
    <row r="1244" spans="2:14" ht="17.25">
      <c r="B1244" s="1008" t="s">
        <v>10922</v>
      </c>
      <c r="C1244" s="1022" t="s">
        <v>4291</v>
      </c>
      <c r="D1244" s="1025" t="s">
        <v>4292</v>
      </c>
      <c r="E1244" s="1027" t="s">
        <v>3507</v>
      </c>
      <c r="F1244" s="1010">
        <v>209.66623100000001</v>
      </c>
      <c r="G1244" s="1028">
        <v>1</v>
      </c>
      <c r="H1244" s="1024" t="s">
        <v>3500</v>
      </c>
      <c r="I1244" s="394"/>
      <c r="J1244" s="394"/>
      <c r="K1244" s="394"/>
      <c r="L1244" s="394"/>
      <c r="M1244" s="394"/>
      <c r="N1244" s="394"/>
    </row>
    <row r="1245" spans="2:14" ht="17.25">
      <c r="B1245" s="1008" t="s">
        <v>10923</v>
      </c>
      <c r="C1245" s="1022" t="s">
        <v>4291</v>
      </c>
      <c r="D1245" s="1025" t="s">
        <v>4292</v>
      </c>
      <c r="E1245" s="1027" t="s">
        <v>3507</v>
      </c>
      <c r="F1245" s="1010">
        <v>209.66623100000001</v>
      </c>
      <c r="G1245" s="1028">
        <v>1</v>
      </c>
      <c r="H1245" s="1024" t="s">
        <v>3500</v>
      </c>
      <c r="I1245" s="394"/>
      <c r="J1245" s="394"/>
      <c r="K1245" s="394"/>
      <c r="L1245" s="394"/>
      <c r="M1245" s="394"/>
      <c r="N1245" s="394"/>
    </row>
    <row r="1246" spans="2:14" ht="17.25">
      <c r="B1246" s="1008" t="s">
        <v>10924</v>
      </c>
      <c r="C1246" s="1022" t="s">
        <v>4291</v>
      </c>
      <c r="D1246" s="1025" t="s">
        <v>4292</v>
      </c>
      <c r="E1246" s="1027" t="s">
        <v>3507</v>
      </c>
      <c r="F1246" s="1010">
        <v>209.66623100000001</v>
      </c>
      <c r="G1246" s="1028">
        <v>1</v>
      </c>
      <c r="H1246" s="1024" t="s">
        <v>3500</v>
      </c>
      <c r="I1246" s="394"/>
      <c r="J1246" s="394"/>
      <c r="K1246" s="394"/>
      <c r="L1246" s="394"/>
      <c r="M1246" s="394"/>
      <c r="N1246" s="394"/>
    </row>
    <row r="1247" spans="2:14" ht="17.25">
      <c r="B1247" s="1008" t="s">
        <v>10925</v>
      </c>
      <c r="C1247" s="1022" t="s">
        <v>4291</v>
      </c>
      <c r="D1247" s="1025" t="s">
        <v>4292</v>
      </c>
      <c r="E1247" s="1027" t="s">
        <v>3507</v>
      </c>
      <c r="F1247" s="1010">
        <v>209.66623100000001</v>
      </c>
      <c r="G1247" s="1028">
        <v>1</v>
      </c>
      <c r="H1247" s="1024" t="s">
        <v>3500</v>
      </c>
      <c r="I1247" s="394"/>
      <c r="J1247" s="394"/>
      <c r="K1247" s="394"/>
      <c r="L1247" s="394"/>
      <c r="M1247" s="394"/>
      <c r="N1247" s="394"/>
    </row>
    <row r="1248" spans="2:14" ht="17.25">
      <c r="B1248" s="1008" t="s">
        <v>10926</v>
      </c>
      <c r="C1248" s="1022" t="s">
        <v>4291</v>
      </c>
      <c r="D1248" s="1025" t="s">
        <v>4292</v>
      </c>
      <c r="E1248" s="1027" t="s">
        <v>3507</v>
      </c>
      <c r="F1248" s="1010">
        <v>209.66623100000001</v>
      </c>
      <c r="G1248" s="1028">
        <v>1</v>
      </c>
      <c r="H1248" s="1024" t="s">
        <v>3500</v>
      </c>
      <c r="I1248" s="394"/>
      <c r="J1248" s="394"/>
      <c r="K1248" s="394"/>
      <c r="L1248" s="394"/>
      <c r="M1248" s="394"/>
      <c r="N1248" s="394"/>
    </row>
    <row r="1249" spans="2:14" ht="17.25">
      <c r="B1249" s="1008" t="s">
        <v>10927</v>
      </c>
      <c r="C1249" s="1022" t="s">
        <v>4291</v>
      </c>
      <c r="D1249" s="1025" t="s">
        <v>4292</v>
      </c>
      <c r="E1249" s="1027" t="s">
        <v>3507</v>
      </c>
      <c r="F1249" s="1010">
        <v>209.66623100000001</v>
      </c>
      <c r="G1249" s="1028">
        <v>1</v>
      </c>
      <c r="H1249" s="1024" t="s">
        <v>3500</v>
      </c>
      <c r="I1249" s="394"/>
      <c r="J1249" s="394"/>
      <c r="K1249" s="394"/>
      <c r="L1249" s="394"/>
      <c r="M1249" s="394"/>
      <c r="N1249" s="394"/>
    </row>
    <row r="1250" spans="2:14" ht="17.25">
      <c r="B1250" s="1008" t="s">
        <v>10928</v>
      </c>
      <c r="C1250" s="1022" t="s">
        <v>4291</v>
      </c>
      <c r="D1250" s="1025" t="s">
        <v>4292</v>
      </c>
      <c r="E1250" s="1027" t="s">
        <v>3507</v>
      </c>
      <c r="F1250" s="1010">
        <v>209.66623100000001</v>
      </c>
      <c r="G1250" s="1028">
        <v>1</v>
      </c>
      <c r="H1250" s="1024" t="s">
        <v>3500</v>
      </c>
      <c r="I1250" s="394"/>
      <c r="J1250" s="394"/>
      <c r="K1250" s="394"/>
      <c r="L1250" s="394"/>
      <c r="M1250" s="394"/>
      <c r="N1250" s="394"/>
    </row>
    <row r="1251" spans="2:14" ht="17.25">
      <c r="B1251" s="1008" t="s">
        <v>10929</v>
      </c>
      <c r="C1251" s="1022" t="s">
        <v>4291</v>
      </c>
      <c r="D1251" s="1025" t="s">
        <v>4292</v>
      </c>
      <c r="E1251" s="1027" t="s">
        <v>3507</v>
      </c>
      <c r="F1251" s="1010">
        <v>209.66623100000001</v>
      </c>
      <c r="G1251" s="1028">
        <v>1</v>
      </c>
      <c r="H1251" s="1024" t="s">
        <v>3500</v>
      </c>
      <c r="I1251" s="394"/>
      <c r="J1251" s="394"/>
      <c r="K1251" s="394"/>
      <c r="L1251" s="394"/>
      <c r="M1251" s="394"/>
      <c r="N1251" s="394"/>
    </row>
    <row r="1252" spans="2:14" ht="17.25">
      <c r="B1252" s="1008" t="s">
        <v>10930</v>
      </c>
      <c r="C1252" s="1022" t="s">
        <v>4291</v>
      </c>
      <c r="D1252" s="1025" t="s">
        <v>4292</v>
      </c>
      <c r="E1252" s="1027" t="s">
        <v>3507</v>
      </c>
      <c r="F1252" s="1010">
        <v>209.66623100000001</v>
      </c>
      <c r="G1252" s="1028">
        <v>1</v>
      </c>
      <c r="H1252" s="1024" t="s">
        <v>3500</v>
      </c>
      <c r="I1252" s="394"/>
      <c r="J1252" s="394"/>
      <c r="K1252" s="394"/>
      <c r="L1252" s="394"/>
      <c r="M1252" s="394"/>
      <c r="N1252" s="394"/>
    </row>
    <row r="1253" spans="2:14" ht="17.25">
      <c r="B1253" s="1008" t="s">
        <v>10931</v>
      </c>
      <c r="C1253" s="1022" t="s">
        <v>4291</v>
      </c>
      <c r="D1253" s="1025" t="s">
        <v>4292</v>
      </c>
      <c r="E1253" s="1027" t="s">
        <v>3507</v>
      </c>
      <c r="F1253" s="1010">
        <v>209.66623100000001</v>
      </c>
      <c r="G1253" s="1028">
        <v>1</v>
      </c>
      <c r="H1253" s="1024" t="s">
        <v>3500</v>
      </c>
      <c r="I1253" s="394"/>
      <c r="J1253" s="394"/>
      <c r="K1253" s="394"/>
      <c r="L1253" s="394"/>
      <c r="M1253" s="394"/>
      <c r="N1253" s="394"/>
    </row>
    <row r="1254" spans="2:14" ht="17.25">
      <c r="B1254" s="1008" t="s">
        <v>10932</v>
      </c>
      <c r="C1254" s="1022" t="s">
        <v>4291</v>
      </c>
      <c r="D1254" s="1025" t="s">
        <v>4292</v>
      </c>
      <c r="E1254" s="1027" t="s">
        <v>3507</v>
      </c>
      <c r="F1254" s="1010">
        <v>209.66623100000001</v>
      </c>
      <c r="G1254" s="1028">
        <v>1</v>
      </c>
      <c r="H1254" s="1024" t="s">
        <v>3500</v>
      </c>
      <c r="I1254" s="394"/>
      <c r="J1254" s="394"/>
      <c r="K1254" s="394"/>
      <c r="L1254" s="394"/>
      <c r="M1254" s="394"/>
      <c r="N1254" s="394"/>
    </row>
    <row r="1255" spans="2:14" ht="17.25">
      <c r="B1255" s="1008" t="s">
        <v>10933</v>
      </c>
      <c r="C1255" s="1022" t="s">
        <v>4291</v>
      </c>
      <c r="D1255" s="1025" t="s">
        <v>4292</v>
      </c>
      <c r="E1255" s="1027" t="s">
        <v>3507</v>
      </c>
      <c r="F1255" s="1010">
        <v>209.66623100000001</v>
      </c>
      <c r="G1255" s="1028">
        <v>1</v>
      </c>
      <c r="H1255" s="1024" t="s">
        <v>3500</v>
      </c>
      <c r="I1255" s="394"/>
      <c r="J1255" s="394"/>
      <c r="K1255" s="394"/>
      <c r="L1255" s="394"/>
      <c r="M1255" s="394"/>
      <c r="N1255" s="394"/>
    </row>
    <row r="1256" spans="2:14" ht="17.25">
      <c r="B1256" s="1008" t="s">
        <v>10934</v>
      </c>
      <c r="C1256" s="1022" t="s">
        <v>4291</v>
      </c>
      <c r="D1256" s="1025" t="s">
        <v>4292</v>
      </c>
      <c r="E1256" s="1027" t="s">
        <v>3507</v>
      </c>
      <c r="F1256" s="1010">
        <v>209.66623100000001</v>
      </c>
      <c r="G1256" s="1028">
        <v>1</v>
      </c>
      <c r="H1256" s="1024" t="s">
        <v>3500</v>
      </c>
      <c r="I1256" s="394"/>
      <c r="J1256" s="394"/>
      <c r="K1256" s="394"/>
      <c r="L1256" s="394"/>
      <c r="M1256" s="394"/>
      <c r="N1256" s="394"/>
    </row>
    <row r="1257" spans="2:14" ht="17.25">
      <c r="B1257" s="1008" t="s">
        <v>10935</v>
      </c>
      <c r="C1257" s="1022" t="s">
        <v>4291</v>
      </c>
      <c r="D1257" s="1025" t="s">
        <v>4292</v>
      </c>
      <c r="E1257" s="1027" t="s">
        <v>3507</v>
      </c>
      <c r="F1257" s="1010">
        <v>209.66623100000001</v>
      </c>
      <c r="G1257" s="1028">
        <v>1</v>
      </c>
      <c r="H1257" s="1024" t="s">
        <v>3500</v>
      </c>
      <c r="I1257" s="394"/>
      <c r="J1257" s="394"/>
      <c r="K1257" s="394"/>
      <c r="L1257" s="394"/>
      <c r="M1257" s="394"/>
      <c r="N1257" s="394"/>
    </row>
    <row r="1258" spans="2:14" ht="17.25">
      <c r="B1258" s="1008" t="s">
        <v>10936</v>
      </c>
      <c r="C1258" s="1022" t="s">
        <v>4291</v>
      </c>
      <c r="D1258" s="1025" t="s">
        <v>4292</v>
      </c>
      <c r="E1258" s="1027" t="s">
        <v>3507</v>
      </c>
      <c r="F1258" s="1010">
        <v>209.66623100000001</v>
      </c>
      <c r="G1258" s="1028">
        <v>1</v>
      </c>
      <c r="H1258" s="1024" t="s">
        <v>3500</v>
      </c>
      <c r="I1258" s="394"/>
      <c r="J1258" s="394"/>
      <c r="K1258" s="394"/>
      <c r="L1258" s="394"/>
      <c r="M1258" s="394"/>
      <c r="N1258" s="394"/>
    </row>
    <row r="1259" spans="2:14" ht="17.25">
      <c r="B1259" s="1008" t="s">
        <v>10937</v>
      </c>
      <c r="C1259" s="1022" t="s">
        <v>4291</v>
      </c>
      <c r="D1259" s="1025" t="s">
        <v>4292</v>
      </c>
      <c r="E1259" s="1027" t="s">
        <v>3507</v>
      </c>
      <c r="F1259" s="1010">
        <v>209.66623100000001</v>
      </c>
      <c r="G1259" s="1028">
        <v>1</v>
      </c>
      <c r="H1259" s="1024" t="s">
        <v>3500</v>
      </c>
      <c r="I1259" s="394"/>
      <c r="J1259" s="394"/>
      <c r="K1259" s="394"/>
      <c r="L1259" s="394"/>
      <c r="M1259" s="394"/>
      <c r="N1259" s="394"/>
    </row>
    <row r="1260" spans="2:14" ht="17.25">
      <c r="B1260" s="1008" t="s">
        <v>10938</v>
      </c>
      <c r="C1260" s="1022" t="s">
        <v>4291</v>
      </c>
      <c r="D1260" s="1025" t="s">
        <v>4292</v>
      </c>
      <c r="E1260" s="1027" t="s">
        <v>3507</v>
      </c>
      <c r="F1260" s="1010">
        <v>209.66623100000001</v>
      </c>
      <c r="G1260" s="1028">
        <v>1</v>
      </c>
      <c r="H1260" s="1024" t="s">
        <v>3500</v>
      </c>
      <c r="I1260" s="394"/>
      <c r="J1260" s="394"/>
      <c r="K1260" s="394"/>
      <c r="L1260" s="394"/>
      <c r="M1260" s="394"/>
      <c r="N1260" s="394"/>
    </row>
    <row r="1261" spans="2:14" ht="17.25">
      <c r="B1261" s="1008" t="s">
        <v>10939</v>
      </c>
      <c r="C1261" s="1022" t="s">
        <v>4291</v>
      </c>
      <c r="D1261" s="1025" t="s">
        <v>4292</v>
      </c>
      <c r="E1261" s="1027" t="s">
        <v>3507</v>
      </c>
      <c r="F1261" s="1010">
        <v>209.66623100000001</v>
      </c>
      <c r="G1261" s="1028">
        <v>1</v>
      </c>
      <c r="H1261" s="1024" t="s">
        <v>3500</v>
      </c>
      <c r="I1261" s="394"/>
      <c r="J1261" s="394"/>
      <c r="K1261" s="394"/>
      <c r="L1261" s="394"/>
      <c r="M1261" s="394"/>
      <c r="N1261" s="394"/>
    </row>
    <row r="1262" spans="2:14" ht="17.25">
      <c r="B1262" s="1008" t="s">
        <v>10940</v>
      </c>
      <c r="C1262" s="1022" t="s">
        <v>4291</v>
      </c>
      <c r="D1262" s="1025" t="s">
        <v>4292</v>
      </c>
      <c r="E1262" s="1027" t="s">
        <v>3507</v>
      </c>
      <c r="F1262" s="1010">
        <v>209.66623100000001</v>
      </c>
      <c r="G1262" s="1028">
        <v>1</v>
      </c>
      <c r="H1262" s="1024" t="s">
        <v>3500</v>
      </c>
      <c r="I1262" s="394"/>
      <c r="J1262" s="394"/>
      <c r="K1262" s="394"/>
      <c r="L1262" s="394"/>
      <c r="M1262" s="394"/>
      <c r="N1262" s="394"/>
    </row>
    <row r="1263" spans="2:14" ht="17.25">
      <c r="B1263" s="1008" t="s">
        <v>10941</v>
      </c>
      <c r="C1263" s="1022" t="s">
        <v>4291</v>
      </c>
      <c r="D1263" s="1025" t="s">
        <v>4292</v>
      </c>
      <c r="E1263" s="1027" t="s">
        <v>3507</v>
      </c>
      <c r="F1263" s="1010">
        <v>209.66623100000001</v>
      </c>
      <c r="G1263" s="1028">
        <v>1</v>
      </c>
      <c r="H1263" s="1024" t="s">
        <v>3500</v>
      </c>
      <c r="I1263" s="394"/>
      <c r="J1263" s="394"/>
      <c r="K1263" s="394"/>
      <c r="L1263" s="394"/>
      <c r="M1263" s="394"/>
      <c r="N1263" s="394"/>
    </row>
    <row r="1264" spans="2:14" ht="17.25">
      <c r="B1264" s="1008" t="s">
        <v>10942</v>
      </c>
      <c r="C1264" s="1022" t="s">
        <v>4291</v>
      </c>
      <c r="D1264" s="1025" t="s">
        <v>4292</v>
      </c>
      <c r="E1264" s="1027" t="s">
        <v>3507</v>
      </c>
      <c r="F1264" s="1010">
        <v>209.66623100000001</v>
      </c>
      <c r="G1264" s="1028">
        <v>1</v>
      </c>
      <c r="H1264" s="1024" t="s">
        <v>3500</v>
      </c>
      <c r="I1264" s="394"/>
      <c r="J1264" s="394"/>
      <c r="K1264" s="394"/>
      <c r="L1264" s="394"/>
      <c r="M1264" s="394"/>
      <c r="N1264" s="394"/>
    </row>
    <row r="1265" spans="2:14" ht="17.25">
      <c r="B1265" s="1008" t="s">
        <v>10943</v>
      </c>
      <c r="C1265" s="1022" t="s">
        <v>4291</v>
      </c>
      <c r="D1265" s="1025" t="s">
        <v>4292</v>
      </c>
      <c r="E1265" s="1027" t="s">
        <v>3507</v>
      </c>
      <c r="F1265" s="1010">
        <v>209.66623100000001</v>
      </c>
      <c r="G1265" s="1028">
        <v>1</v>
      </c>
      <c r="H1265" s="1024" t="s">
        <v>3500</v>
      </c>
      <c r="I1265" s="394"/>
      <c r="J1265" s="394"/>
      <c r="K1265" s="394"/>
      <c r="L1265" s="394"/>
      <c r="M1265" s="394"/>
      <c r="N1265" s="394"/>
    </row>
    <row r="1266" spans="2:14" ht="17.25">
      <c r="B1266" s="1008" t="s">
        <v>10944</v>
      </c>
      <c r="C1266" s="1022" t="s">
        <v>4291</v>
      </c>
      <c r="D1266" s="1025" t="s">
        <v>4292</v>
      </c>
      <c r="E1266" s="1027" t="s">
        <v>3507</v>
      </c>
      <c r="F1266" s="1010">
        <v>209.66623100000001</v>
      </c>
      <c r="G1266" s="1028">
        <v>1</v>
      </c>
      <c r="H1266" s="1024" t="s">
        <v>3500</v>
      </c>
      <c r="I1266" s="394"/>
      <c r="J1266" s="394"/>
      <c r="K1266" s="394"/>
      <c r="L1266" s="394"/>
      <c r="M1266" s="394"/>
      <c r="N1266" s="394"/>
    </row>
    <row r="1267" spans="2:14" ht="17.25">
      <c r="B1267" s="1008" t="s">
        <v>10945</v>
      </c>
      <c r="C1267" s="1022" t="s">
        <v>4291</v>
      </c>
      <c r="D1267" s="1025" t="s">
        <v>4292</v>
      </c>
      <c r="E1267" s="1027" t="s">
        <v>3507</v>
      </c>
      <c r="F1267" s="1010">
        <v>209.66623100000001</v>
      </c>
      <c r="G1267" s="1028">
        <v>1</v>
      </c>
      <c r="H1267" s="1024" t="s">
        <v>3500</v>
      </c>
      <c r="I1267" s="394"/>
      <c r="J1267" s="394"/>
      <c r="K1267" s="394"/>
      <c r="L1267" s="394"/>
      <c r="M1267" s="394"/>
      <c r="N1267" s="394"/>
    </row>
    <row r="1268" spans="2:14" ht="17.25">
      <c r="B1268" s="1008" t="s">
        <v>10946</v>
      </c>
      <c r="C1268" s="1022" t="s">
        <v>4291</v>
      </c>
      <c r="D1268" s="1025" t="s">
        <v>4292</v>
      </c>
      <c r="E1268" s="1027" t="s">
        <v>3507</v>
      </c>
      <c r="F1268" s="1010">
        <v>209.66623100000001</v>
      </c>
      <c r="G1268" s="1028">
        <v>1</v>
      </c>
      <c r="H1268" s="1024" t="s">
        <v>3500</v>
      </c>
      <c r="I1268" s="394"/>
      <c r="J1268" s="394"/>
      <c r="K1268" s="394"/>
      <c r="L1268" s="394"/>
      <c r="M1268" s="394"/>
      <c r="N1268" s="394"/>
    </row>
    <row r="1269" spans="2:14" ht="17.25">
      <c r="B1269" s="1008" t="s">
        <v>10947</v>
      </c>
      <c r="C1269" s="1022" t="s">
        <v>4291</v>
      </c>
      <c r="D1269" s="1025" t="s">
        <v>4292</v>
      </c>
      <c r="E1269" s="1027" t="s">
        <v>3507</v>
      </c>
      <c r="F1269" s="1010">
        <v>209.66623100000001</v>
      </c>
      <c r="G1269" s="1028">
        <v>1</v>
      </c>
      <c r="H1269" s="1024" t="s">
        <v>3500</v>
      </c>
      <c r="I1269" s="394"/>
      <c r="J1269" s="394"/>
      <c r="K1269" s="394"/>
      <c r="L1269" s="394"/>
      <c r="M1269" s="394"/>
      <c r="N1269" s="394"/>
    </row>
    <row r="1270" spans="2:14" ht="17.25">
      <c r="B1270" s="1008" t="s">
        <v>10948</v>
      </c>
      <c r="C1270" s="1022" t="s">
        <v>4291</v>
      </c>
      <c r="D1270" s="1025" t="s">
        <v>4292</v>
      </c>
      <c r="E1270" s="1027" t="s">
        <v>3507</v>
      </c>
      <c r="F1270" s="1010">
        <v>209.66623100000001</v>
      </c>
      <c r="G1270" s="1028">
        <v>1</v>
      </c>
      <c r="H1270" s="1024" t="s">
        <v>3500</v>
      </c>
      <c r="I1270" s="394"/>
      <c r="J1270" s="394"/>
      <c r="K1270" s="394"/>
      <c r="L1270" s="394"/>
      <c r="M1270" s="394"/>
      <c r="N1270" s="394"/>
    </row>
    <row r="1271" spans="2:14" ht="17.25">
      <c r="B1271" s="1008" t="s">
        <v>10949</v>
      </c>
      <c r="C1271" s="1022" t="s">
        <v>4291</v>
      </c>
      <c r="D1271" s="1025" t="s">
        <v>4292</v>
      </c>
      <c r="E1271" s="1027" t="s">
        <v>3507</v>
      </c>
      <c r="F1271" s="1010">
        <v>209.66623100000001</v>
      </c>
      <c r="G1271" s="1028">
        <v>1</v>
      </c>
      <c r="H1271" s="1024" t="s">
        <v>3500</v>
      </c>
      <c r="I1271" s="394"/>
      <c r="J1271" s="394"/>
      <c r="K1271" s="394"/>
      <c r="L1271" s="394"/>
      <c r="M1271" s="394"/>
      <c r="N1271" s="394"/>
    </row>
    <row r="1272" spans="2:14" ht="17.25">
      <c r="B1272" s="1008" t="s">
        <v>10950</v>
      </c>
      <c r="C1272" s="1022" t="s">
        <v>4291</v>
      </c>
      <c r="D1272" s="1025" t="s">
        <v>4292</v>
      </c>
      <c r="E1272" s="1027" t="s">
        <v>3507</v>
      </c>
      <c r="F1272" s="1010">
        <v>209.66623100000001</v>
      </c>
      <c r="G1272" s="1028">
        <v>1</v>
      </c>
      <c r="H1272" s="1024" t="s">
        <v>3500</v>
      </c>
      <c r="I1272" s="394"/>
      <c r="J1272" s="394"/>
      <c r="K1272" s="394"/>
      <c r="L1272" s="394"/>
      <c r="M1272" s="394"/>
      <c r="N1272" s="394"/>
    </row>
    <row r="1273" spans="2:14" ht="17.25">
      <c r="B1273" s="1008" t="s">
        <v>10951</v>
      </c>
      <c r="C1273" s="1022" t="s">
        <v>4291</v>
      </c>
      <c r="D1273" s="1025" t="s">
        <v>4292</v>
      </c>
      <c r="E1273" s="1027" t="s">
        <v>3507</v>
      </c>
      <c r="F1273" s="1010">
        <v>209.66623100000001</v>
      </c>
      <c r="G1273" s="1028">
        <v>1</v>
      </c>
      <c r="H1273" s="1024" t="s">
        <v>3500</v>
      </c>
      <c r="I1273" s="394"/>
      <c r="J1273" s="394"/>
      <c r="K1273" s="394"/>
      <c r="L1273" s="394"/>
      <c r="M1273" s="394"/>
      <c r="N1273" s="394"/>
    </row>
    <row r="1274" spans="2:14" ht="17.25">
      <c r="B1274" s="1008" t="s">
        <v>10952</v>
      </c>
      <c r="C1274" s="1022" t="s">
        <v>4291</v>
      </c>
      <c r="D1274" s="1025" t="s">
        <v>4292</v>
      </c>
      <c r="E1274" s="1027" t="s">
        <v>3507</v>
      </c>
      <c r="F1274" s="1010">
        <v>209.66623100000001</v>
      </c>
      <c r="G1274" s="1028">
        <v>1</v>
      </c>
      <c r="H1274" s="1024" t="s">
        <v>3500</v>
      </c>
      <c r="I1274" s="394"/>
      <c r="J1274" s="394"/>
      <c r="K1274" s="394"/>
      <c r="L1274" s="394"/>
      <c r="M1274" s="394"/>
      <c r="N1274" s="394"/>
    </row>
    <row r="1275" spans="2:14" ht="17.25">
      <c r="B1275" s="1008" t="s">
        <v>10953</v>
      </c>
      <c r="C1275" s="1022" t="s">
        <v>4291</v>
      </c>
      <c r="D1275" s="1025" t="s">
        <v>4292</v>
      </c>
      <c r="E1275" s="1027" t="s">
        <v>3507</v>
      </c>
      <c r="F1275" s="1010">
        <v>209.66623100000001</v>
      </c>
      <c r="G1275" s="1028">
        <v>1</v>
      </c>
      <c r="H1275" s="1024" t="s">
        <v>3500</v>
      </c>
      <c r="I1275" s="394"/>
      <c r="J1275" s="394"/>
      <c r="K1275" s="394"/>
      <c r="L1275" s="394"/>
      <c r="M1275" s="394"/>
      <c r="N1275" s="394"/>
    </row>
    <row r="1276" spans="2:14" ht="17.25">
      <c r="B1276" s="1008" t="s">
        <v>10954</v>
      </c>
      <c r="C1276" s="1022" t="s">
        <v>4291</v>
      </c>
      <c r="D1276" s="1025" t="s">
        <v>4292</v>
      </c>
      <c r="E1276" s="1027" t="s">
        <v>3507</v>
      </c>
      <c r="F1276" s="1010">
        <v>209.66623100000001</v>
      </c>
      <c r="G1276" s="1028">
        <v>1</v>
      </c>
      <c r="H1276" s="1024" t="s">
        <v>3500</v>
      </c>
      <c r="I1276" s="394"/>
      <c r="J1276" s="394"/>
      <c r="K1276" s="394"/>
      <c r="L1276" s="394"/>
      <c r="M1276" s="394"/>
      <c r="N1276" s="394"/>
    </row>
    <row r="1277" spans="2:14" ht="17.25">
      <c r="B1277" s="1008" t="s">
        <v>10955</v>
      </c>
      <c r="C1277" s="1022" t="s">
        <v>4291</v>
      </c>
      <c r="D1277" s="1025" t="s">
        <v>4292</v>
      </c>
      <c r="E1277" s="1027" t="s">
        <v>3507</v>
      </c>
      <c r="F1277" s="1010">
        <v>209.66623100000001</v>
      </c>
      <c r="G1277" s="1028">
        <v>1</v>
      </c>
      <c r="H1277" s="1024" t="s">
        <v>3500</v>
      </c>
      <c r="I1277" s="394"/>
      <c r="J1277" s="394"/>
      <c r="K1277" s="394"/>
      <c r="L1277" s="394"/>
      <c r="M1277" s="394"/>
      <c r="N1277" s="394"/>
    </row>
    <row r="1278" spans="2:14" ht="17.25">
      <c r="B1278" s="1008" t="s">
        <v>10956</v>
      </c>
      <c r="C1278" s="1022" t="s">
        <v>4291</v>
      </c>
      <c r="D1278" s="1025" t="s">
        <v>4292</v>
      </c>
      <c r="E1278" s="1027" t="s">
        <v>3507</v>
      </c>
      <c r="F1278" s="1010">
        <v>209.66623100000001</v>
      </c>
      <c r="G1278" s="1028">
        <v>1</v>
      </c>
      <c r="H1278" s="1024" t="s">
        <v>3500</v>
      </c>
      <c r="I1278" s="394"/>
      <c r="J1278" s="394"/>
      <c r="K1278" s="394"/>
      <c r="L1278" s="394"/>
      <c r="M1278" s="394"/>
      <c r="N1278" s="394"/>
    </row>
    <row r="1279" spans="2:14" ht="17.25">
      <c r="B1279" s="1008" t="s">
        <v>10957</v>
      </c>
      <c r="C1279" s="1022" t="s">
        <v>4291</v>
      </c>
      <c r="D1279" s="1025" t="s">
        <v>4292</v>
      </c>
      <c r="E1279" s="1027" t="s">
        <v>3507</v>
      </c>
      <c r="F1279" s="1010">
        <v>209.66623100000001</v>
      </c>
      <c r="G1279" s="1028">
        <v>1</v>
      </c>
      <c r="H1279" s="1024" t="s">
        <v>3500</v>
      </c>
      <c r="I1279" s="394"/>
      <c r="J1279" s="394"/>
      <c r="K1279" s="394"/>
      <c r="L1279" s="394"/>
      <c r="M1279" s="394"/>
      <c r="N1279" s="394"/>
    </row>
    <row r="1280" spans="2:14" ht="17.25">
      <c r="B1280" s="1008" t="s">
        <v>10958</v>
      </c>
      <c r="C1280" s="1022" t="s">
        <v>4291</v>
      </c>
      <c r="D1280" s="1025" t="s">
        <v>4292</v>
      </c>
      <c r="E1280" s="1027" t="s">
        <v>3507</v>
      </c>
      <c r="F1280" s="1010">
        <v>209.66623100000001</v>
      </c>
      <c r="G1280" s="1028">
        <v>1</v>
      </c>
      <c r="H1280" s="1024" t="s">
        <v>3500</v>
      </c>
      <c r="I1280" s="394"/>
      <c r="J1280" s="394"/>
      <c r="K1280" s="394"/>
      <c r="L1280" s="394"/>
      <c r="M1280" s="394"/>
      <c r="N1280" s="394"/>
    </row>
    <row r="1281" spans="2:14" ht="17.25">
      <c r="B1281" s="1008" t="s">
        <v>10959</v>
      </c>
      <c r="C1281" s="1022" t="s">
        <v>4291</v>
      </c>
      <c r="D1281" s="1025" t="s">
        <v>4292</v>
      </c>
      <c r="E1281" s="1027" t="s">
        <v>3507</v>
      </c>
      <c r="F1281" s="1010">
        <v>209.66623100000001</v>
      </c>
      <c r="G1281" s="1028">
        <v>1</v>
      </c>
      <c r="H1281" s="1024" t="s">
        <v>3500</v>
      </c>
      <c r="I1281" s="394"/>
      <c r="J1281" s="394"/>
      <c r="K1281" s="394"/>
      <c r="L1281" s="394"/>
      <c r="M1281" s="394"/>
      <c r="N1281" s="394"/>
    </row>
    <row r="1282" spans="2:14" ht="17.25">
      <c r="B1282" s="1008" t="s">
        <v>10960</v>
      </c>
      <c r="C1282" s="1022" t="s">
        <v>4291</v>
      </c>
      <c r="D1282" s="1025" t="s">
        <v>4292</v>
      </c>
      <c r="E1282" s="1027" t="s">
        <v>3507</v>
      </c>
      <c r="F1282" s="1010">
        <v>209.66623100000001</v>
      </c>
      <c r="G1282" s="1028">
        <v>1</v>
      </c>
      <c r="H1282" s="1024" t="s">
        <v>3500</v>
      </c>
      <c r="I1282" s="394"/>
      <c r="J1282" s="394"/>
      <c r="K1282" s="394"/>
      <c r="L1282" s="394"/>
      <c r="M1282" s="394"/>
      <c r="N1282" s="394"/>
    </row>
    <row r="1283" spans="2:14" ht="17.25">
      <c r="B1283" s="1008" t="s">
        <v>10961</v>
      </c>
      <c r="C1283" s="1022" t="s">
        <v>4291</v>
      </c>
      <c r="D1283" s="1025" t="s">
        <v>4292</v>
      </c>
      <c r="E1283" s="1027" t="s">
        <v>3507</v>
      </c>
      <c r="F1283" s="1010">
        <v>209.66623100000001</v>
      </c>
      <c r="G1283" s="1028">
        <v>1</v>
      </c>
      <c r="H1283" s="1024" t="s">
        <v>3500</v>
      </c>
      <c r="I1283" s="394"/>
      <c r="J1283" s="394"/>
      <c r="K1283" s="394"/>
      <c r="L1283" s="394"/>
      <c r="M1283" s="394"/>
      <c r="N1283" s="394"/>
    </row>
    <row r="1284" spans="2:14" ht="17.25">
      <c r="B1284" s="1008" t="s">
        <v>10962</v>
      </c>
      <c r="C1284" s="1022" t="s">
        <v>4291</v>
      </c>
      <c r="D1284" s="1025" t="s">
        <v>4292</v>
      </c>
      <c r="E1284" s="1027" t="s">
        <v>3507</v>
      </c>
      <c r="F1284" s="1010">
        <v>209.66623100000001</v>
      </c>
      <c r="G1284" s="1028">
        <v>1</v>
      </c>
      <c r="H1284" s="1024" t="s">
        <v>3500</v>
      </c>
      <c r="I1284" s="394"/>
      <c r="J1284" s="394"/>
      <c r="K1284" s="394"/>
      <c r="L1284" s="394"/>
      <c r="M1284" s="394"/>
      <c r="N1284" s="394"/>
    </row>
    <row r="1285" spans="2:14" ht="17.25">
      <c r="B1285" s="1008" t="s">
        <v>10963</v>
      </c>
      <c r="C1285" s="1022" t="s">
        <v>4291</v>
      </c>
      <c r="D1285" s="1025" t="s">
        <v>4292</v>
      </c>
      <c r="E1285" s="1027" t="s">
        <v>3507</v>
      </c>
      <c r="F1285" s="1010">
        <v>209.66623100000001</v>
      </c>
      <c r="G1285" s="1028">
        <v>1</v>
      </c>
      <c r="H1285" s="1024" t="s">
        <v>3500</v>
      </c>
      <c r="I1285" s="394"/>
      <c r="J1285" s="394"/>
      <c r="K1285" s="394"/>
      <c r="L1285" s="394"/>
      <c r="M1285" s="394"/>
      <c r="N1285" s="394"/>
    </row>
    <row r="1286" spans="2:14" ht="17.25">
      <c r="B1286" s="1008" t="s">
        <v>10964</v>
      </c>
      <c r="C1286" s="1022" t="s">
        <v>4291</v>
      </c>
      <c r="D1286" s="1025" t="s">
        <v>4292</v>
      </c>
      <c r="E1286" s="1027" t="s">
        <v>3507</v>
      </c>
      <c r="F1286" s="1010">
        <v>209.66623100000001</v>
      </c>
      <c r="G1286" s="1028">
        <v>1</v>
      </c>
      <c r="H1286" s="1024" t="s">
        <v>3500</v>
      </c>
      <c r="I1286" s="394"/>
      <c r="J1286" s="394"/>
      <c r="K1286" s="394"/>
      <c r="L1286" s="394"/>
      <c r="M1286" s="394"/>
      <c r="N1286" s="394"/>
    </row>
    <row r="1287" spans="2:14" ht="17.25">
      <c r="B1287" s="1008" t="s">
        <v>10965</v>
      </c>
      <c r="C1287" s="1022" t="s">
        <v>4291</v>
      </c>
      <c r="D1287" s="1025" t="s">
        <v>4292</v>
      </c>
      <c r="E1287" s="1027" t="s">
        <v>3507</v>
      </c>
      <c r="F1287" s="1010">
        <v>209.66623100000001</v>
      </c>
      <c r="G1287" s="1028">
        <v>1</v>
      </c>
      <c r="H1287" s="1024" t="s">
        <v>3500</v>
      </c>
      <c r="I1287" s="394"/>
      <c r="J1287" s="394"/>
      <c r="K1287" s="394"/>
      <c r="L1287" s="394"/>
      <c r="M1287" s="394"/>
      <c r="N1287" s="394"/>
    </row>
    <row r="1288" spans="2:14" ht="17.25">
      <c r="B1288" s="1008" t="s">
        <v>10966</v>
      </c>
      <c r="C1288" s="1022" t="s">
        <v>4291</v>
      </c>
      <c r="D1288" s="1025" t="s">
        <v>4292</v>
      </c>
      <c r="E1288" s="1027" t="s">
        <v>3507</v>
      </c>
      <c r="F1288" s="1010">
        <v>209.66623100000001</v>
      </c>
      <c r="G1288" s="1028">
        <v>1</v>
      </c>
      <c r="H1288" s="1024" t="s">
        <v>3500</v>
      </c>
      <c r="I1288" s="394"/>
      <c r="J1288" s="394"/>
      <c r="K1288" s="394"/>
      <c r="L1288" s="394"/>
      <c r="M1288" s="394"/>
      <c r="N1288" s="394"/>
    </row>
    <row r="1289" spans="2:14" ht="17.25">
      <c r="B1289" s="1008" t="s">
        <v>10967</v>
      </c>
      <c r="C1289" s="1022" t="s">
        <v>4291</v>
      </c>
      <c r="D1289" s="1025" t="s">
        <v>4292</v>
      </c>
      <c r="E1289" s="1027" t="s">
        <v>3507</v>
      </c>
      <c r="F1289" s="1010">
        <v>209.66623100000001</v>
      </c>
      <c r="G1289" s="1028">
        <v>1</v>
      </c>
      <c r="H1289" s="1024" t="s">
        <v>3500</v>
      </c>
      <c r="I1289" s="394"/>
      <c r="J1289" s="394"/>
      <c r="K1289" s="394"/>
      <c r="L1289" s="394"/>
      <c r="M1289" s="394"/>
      <c r="N1289" s="394"/>
    </row>
    <row r="1290" spans="2:14" ht="17.25">
      <c r="B1290" s="1008" t="s">
        <v>10968</v>
      </c>
      <c r="C1290" s="1022" t="s">
        <v>4291</v>
      </c>
      <c r="D1290" s="1025" t="s">
        <v>4292</v>
      </c>
      <c r="E1290" s="1027" t="s">
        <v>3507</v>
      </c>
      <c r="F1290" s="1010">
        <v>209.66623100000001</v>
      </c>
      <c r="G1290" s="1028">
        <v>1</v>
      </c>
      <c r="H1290" s="1024" t="s">
        <v>3500</v>
      </c>
      <c r="I1290" s="394"/>
      <c r="J1290" s="394"/>
      <c r="K1290" s="394"/>
      <c r="L1290" s="394"/>
      <c r="M1290" s="394"/>
      <c r="N1290" s="394"/>
    </row>
    <row r="1291" spans="2:14" ht="17.25">
      <c r="B1291" s="1008" t="s">
        <v>10969</v>
      </c>
      <c r="C1291" s="1022" t="s">
        <v>4291</v>
      </c>
      <c r="D1291" s="1025" t="s">
        <v>4292</v>
      </c>
      <c r="E1291" s="1027" t="s">
        <v>3507</v>
      </c>
      <c r="F1291" s="1010">
        <v>209.66623100000001</v>
      </c>
      <c r="G1291" s="1028">
        <v>1</v>
      </c>
      <c r="H1291" s="1024" t="s">
        <v>3500</v>
      </c>
      <c r="I1291" s="394"/>
      <c r="J1291" s="394"/>
      <c r="K1291" s="394"/>
      <c r="L1291" s="394"/>
      <c r="M1291" s="394"/>
      <c r="N1291" s="394"/>
    </row>
    <row r="1292" spans="2:14" ht="17.25">
      <c r="B1292" s="1008" t="s">
        <v>10970</v>
      </c>
      <c r="C1292" s="1022" t="s">
        <v>4291</v>
      </c>
      <c r="D1292" s="1025" t="s">
        <v>4292</v>
      </c>
      <c r="E1292" s="1027" t="s">
        <v>3507</v>
      </c>
      <c r="F1292" s="1010">
        <v>209.66623100000001</v>
      </c>
      <c r="G1292" s="1028">
        <v>1</v>
      </c>
      <c r="H1292" s="1024" t="s">
        <v>3500</v>
      </c>
      <c r="I1292" s="394"/>
      <c r="J1292" s="394"/>
      <c r="K1292" s="394"/>
      <c r="L1292" s="394"/>
      <c r="M1292" s="394"/>
      <c r="N1292" s="394"/>
    </row>
    <row r="1293" spans="2:14" ht="17.25">
      <c r="B1293" s="1008" t="s">
        <v>10971</v>
      </c>
      <c r="C1293" s="1022" t="s">
        <v>4291</v>
      </c>
      <c r="D1293" s="1025" t="s">
        <v>4292</v>
      </c>
      <c r="E1293" s="1027" t="s">
        <v>3507</v>
      </c>
      <c r="F1293" s="1010">
        <v>209.66623100000001</v>
      </c>
      <c r="G1293" s="1028">
        <v>1</v>
      </c>
      <c r="H1293" s="1024" t="s">
        <v>3500</v>
      </c>
      <c r="I1293" s="394"/>
      <c r="J1293" s="394"/>
      <c r="K1293" s="394"/>
      <c r="L1293" s="394"/>
      <c r="M1293" s="394"/>
      <c r="N1293" s="394"/>
    </row>
    <row r="1294" spans="2:14" ht="17.25">
      <c r="B1294" s="1008" t="s">
        <v>10972</v>
      </c>
      <c r="C1294" s="1022" t="s">
        <v>4291</v>
      </c>
      <c r="D1294" s="1025" t="s">
        <v>4292</v>
      </c>
      <c r="E1294" s="1027" t="s">
        <v>3507</v>
      </c>
      <c r="F1294" s="1010">
        <v>209.66623100000001</v>
      </c>
      <c r="G1294" s="1028">
        <v>1</v>
      </c>
      <c r="H1294" s="1024" t="s">
        <v>3500</v>
      </c>
      <c r="I1294" s="394"/>
      <c r="J1294" s="394"/>
      <c r="K1294" s="394"/>
      <c r="L1294" s="394"/>
      <c r="M1294" s="394"/>
      <c r="N1294" s="394"/>
    </row>
    <row r="1295" spans="2:14" ht="17.25">
      <c r="B1295" s="1008" t="s">
        <v>10973</v>
      </c>
      <c r="C1295" s="1022" t="s">
        <v>4291</v>
      </c>
      <c r="D1295" s="1025" t="s">
        <v>4292</v>
      </c>
      <c r="E1295" s="1027" t="s">
        <v>3507</v>
      </c>
      <c r="F1295" s="1010">
        <v>209.66623100000001</v>
      </c>
      <c r="G1295" s="1028">
        <v>1</v>
      </c>
      <c r="H1295" s="1024" t="s">
        <v>3500</v>
      </c>
      <c r="I1295" s="394"/>
      <c r="J1295" s="394"/>
      <c r="K1295" s="394"/>
      <c r="L1295" s="394"/>
      <c r="M1295" s="394"/>
      <c r="N1295" s="394"/>
    </row>
    <row r="1296" spans="2:14" ht="17.25">
      <c r="B1296" s="1008" t="s">
        <v>10974</v>
      </c>
      <c r="C1296" s="1022" t="s">
        <v>4291</v>
      </c>
      <c r="D1296" s="1025" t="s">
        <v>4292</v>
      </c>
      <c r="E1296" s="1027" t="s">
        <v>3507</v>
      </c>
      <c r="F1296" s="1010">
        <v>209.66623100000001</v>
      </c>
      <c r="G1296" s="1028">
        <v>1</v>
      </c>
      <c r="H1296" s="1024" t="s">
        <v>3500</v>
      </c>
      <c r="I1296" s="394"/>
      <c r="J1296" s="394"/>
      <c r="K1296" s="394"/>
      <c r="L1296" s="394"/>
      <c r="M1296" s="394"/>
      <c r="N1296" s="394"/>
    </row>
    <row r="1297" spans="2:14" ht="17.25">
      <c r="B1297" s="1008" t="s">
        <v>10975</v>
      </c>
      <c r="C1297" s="1022" t="s">
        <v>4291</v>
      </c>
      <c r="D1297" s="1025" t="s">
        <v>4292</v>
      </c>
      <c r="E1297" s="1027" t="s">
        <v>3507</v>
      </c>
      <c r="F1297" s="1010">
        <v>209.66623100000001</v>
      </c>
      <c r="G1297" s="1028">
        <v>1</v>
      </c>
      <c r="H1297" s="1024" t="s">
        <v>3500</v>
      </c>
      <c r="I1297" s="394"/>
      <c r="J1297" s="394"/>
      <c r="K1297" s="394"/>
      <c r="L1297" s="394"/>
      <c r="M1297" s="394"/>
      <c r="N1297" s="394"/>
    </row>
    <row r="1298" spans="2:14" ht="17.25">
      <c r="B1298" s="1008" t="s">
        <v>10976</v>
      </c>
      <c r="C1298" s="1022" t="s">
        <v>4291</v>
      </c>
      <c r="D1298" s="1025" t="s">
        <v>4292</v>
      </c>
      <c r="E1298" s="1027" t="s">
        <v>3507</v>
      </c>
      <c r="F1298" s="1010">
        <v>209.66623100000001</v>
      </c>
      <c r="G1298" s="1028">
        <v>1</v>
      </c>
      <c r="H1298" s="1024" t="s">
        <v>3500</v>
      </c>
      <c r="I1298" s="394"/>
      <c r="J1298" s="394"/>
      <c r="K1298" s="394"/>
      <c r="L1298" s="394"/>
      <c r="M1298" s="394"/>
      <c r="N1298" s="394"/>
    </row>
    <row r="1299" spans="2:14" ht="17.25">
      <c r="B1299" s="1008" t="s">
        <v>10977</v>
      </c>
      <c r="C1299" s="1022" t="s">
        <v>4291</v>
      </c>
      <c r="D1299" s="1025" t="s">
        <v>4292</v>
      </c>
      <c r="E1299" s="1027" t="s">
        <v>3507</v>
      </c>
      <c r="F1299" s="1010">
        <v>209.66623100000001</v>
      </c>
      <c r="G1299" s="1028">
        <v>1</v>
      </c>
      <c r="H1299" s="1024" t="s">
        <v>3500</v>
      </c>
      <c r="I1299" s="394"/>
      <c r="J1299" s="394"/>
      <c r="K1299" s="394"/>
      <c r="L1299" s="394"/>
      <c r="M1299" s="394"/>
      <c r="N1299" s="394"/>
    </row>
    <row r="1300" spans="2:14" ht="17.25">
      <c r="B1300" s="1008" t="s">
        <v>10978</v>
      </c>
      <c r="C1300" s="1022" t="s">
        <v>4291</v>
      </c>
      <c r="D1300" s="1025" t="s">
        <v>4292</v>
      </c>
      <c r="E1300" s="1027" t="s">
        <v>3507</v>
      </c>
      <c r="F1300" s="1010">
        <v>209.66623100000001</v>
      </c>
      <c r="G1300" s="1028">
        <v>1</v>
      </c>
      <c r="H1300" s="1024" t="s">
        <v>3500</v>
      </c>
      <c r="I1300" s="394"/>
      <c r="J1300" s="394"/>
      <c r="K1300" s="394"/>
      <c r="L1300" s="394"/>
      <c r="M1300" s="394"/>
      <c r="N1300" s="394"/>
    </row>
    <row r="1301" spans="2:14" ht="17.25">
      <c r="B1301" s="1008" t="s">
        <v>10979</v>
      </c>
      <c r="C1301" s="1022" t="s">
        <v>4291</v>
      </c>
      <c r="D1301" s="1025" t="s">
        <v>4292</v>
      </c>
      <c r="E1301" s="1027" t="s">
        <v>3507</v>
      </c>
      <c r="F1301" s="1010">
        <v>209.66623100000001</v>
      </c>
      <c r="G1301" s="1028">
        <v>1</v>
      </c>
      <c r="H1301" s="1024" t="s">
        <v>3500</v>
      </c>
      <c r="I1301" s="394"/>
      <c r="J1301" s="394"/>
      <c r="K1301" s="394"/>
      <c r="L1301" s="394"/>
      <c r="M1301" s="394"/>
      <c r="N1301" s="394"/>
    </row>
    <row r="1302" spans="2:14" ht="17.25">
      <c r="B1302" s="1008" t="s">
        <v>10980</v>
      </c>
      <c r="C1302" s="1022" t="s">
        <v>4291</v>
      </c>
      <c r="D1302" s="1025" t="s">
        <v>4292</v>
      </c>
      <c r="E1302" s="1027" t="s">
        <v>3507</v>
      </c>
      <c r="F1302" s="1010">
        <v>209.66623100000001</v>
      </c>
      <c r="G1302" s="1028">
        <v>1</v>
      </c>
      <c r="H1302" s="1024" t="s">
        <v>3500</v>
      </c>
      <c r="I1302" s="394"/>
      <c r="J1302" s="394"/>
      <c r="K1302" s="394"/>
      <c r="L1302" s="394"/>
      <c r="M1302" s="394"/>
      <c r="N1302" s="394"/>
    </row>
    <row r="1303" spans="2:14" ht="17.25">
      <c r="B1303" s="1008" t="s">
        <v>10981</v>
      </c>
      <c r="C1303" s="1022" t="s">
        <v>4291</v>
      </c>
      <c r="D1303" s="1025" t="s">
        <v>4292</v>
      </c>
      <c r="E1303" s="1027" t="s">
        <v>3507</v>
      </c>
      <c r="F1303" s="1010">
        <v>209.66623100000001</v>
      </c>
      <c r="G1303" s="1028">
        <v>1</v>
      </c>
      <c r="H1303" s="1024" t="s">
        <v>3500</v>
      </c>
      <c r="I1303" s="394"/>
      <c r="J1303" s="394"/>
      <c r="K1303" s="394"/>
      <c r="L1303" s="394"/>
      <c r="M1303" s="394"/>
      <c r="N1303" s="394"/>
    </row>
    <row r="1304" spans="2:14" ht="17.25">
      <c r="B1304" s="1008" t="s">
        <v>10982</v>
      </c>
      <c r="C1304" s="1022" t="s">
        <v>4291</v>
      </c>
      <c r="D1304" s="1025" t="s">
        <v>4292</v>
      </c>
      <c r="E1304" s="1027" t="s">
        <v>3507</v>
      </c>
      <c r="F1304" s="1010">
        <v>209.66623100000001</v>
      </c>
      <c r="G1304" s="1028">
        <v>1</v>
      </c>
      <c r="H1304" s="1024" t="s">
        <v>3500</v>
      </c>
      <c r="I1304" s="394"/>
      <c r="J1304" s="394"/>
      <c r="K1304" s="394"/>
      <c r="L1304" s="394"/>
      <c r="M1304" s="394"/>
      <c r="N1304" s="394"/>
    </row>
    <row r="1305" spans="2:14" ht="17.25">
      <c r="B1305" s="1008" t="s">
        <v>10983</v>
      </c>
      <c r="C1305" s="1022" t="s">
        <v>4291</v>
      </c>
      <c r="D1305" s="1025" t="s">
        <v>4292</v>
      </c>
      <c r="E1305" s="1027" t="s">
        <v>3507</v>
      </c>
      <c r="F1305" s="1010">
        <v>209.66623100000001</v>
      </c>
      <c r="G1305" s="1028">
        <v>1</v>
      </c>
      <c r="H1305" s="1024" t="s">
        <v>3500</v>
      </c>
      <c r="I1305" s="394"/>
      <c r="J1305" s="394"/>
      <c r="K1305" s="394"/>
      <c r="L1305" s="394"/>
      <c r="M1305" s="394"/>
      <c r="N1305" s="394"/>
    </row>
    <row r="1306" spans="2:14" ht="17.25">
      <c r="B1306" s="1008" t="s">
        <v>10984</v>
      </c>
      <c r="C1306" s="1022" t="s">
        <v>4291</v>
      </c>
      <c r="D1306" s="1025" t="s">
        <v>4292</v>
      </c>
      <c r="E1306" s="1027" t="s">
        <v>3507</v>
      </c>
      <c r="F1306" s="1010">
        <v>209.66623100000001</v>
      </c>
      <c r="G1306" s="1028">
        <v>1</v>
      </c>
      <c r="H1306" s="1024" t="s">
        <v>3500</v>
      </c>
      <c r="I1306" s="394"/>
      <c r="J1306" s="394"/>
      <c r="K1306" s="394"/>
      <c r="L1306" s="394"/>
      <c r="M1306" s="394"/>
      <c r="N1306" s="394"/>
    </row>
    <row r="1307" spans="2:14" ht="17.25">
      <c r="B1307" s="1008" t="s">
        <v>10985</v>
      </c>
      <c r="C1307" s="1022" t="s">
        <v>4291</v>
      </c>
      <c r="D1307" s="1025" t="s">
        <v>4292</v>
      </c>
      <c r="E1307" s="1027" t="s">
        <v>3507</v>
      </c>
      <c r="F1307" s="1010">
        <v>209.66623100000001</v>
      </c>
      <c r="G1307" s="1028">
        <v>1</v>
      </c>
      <c r="H1307" s="1024" t="s">
        <v>3500</v>
      </c>
      <c r="I1307" s="394"/>
      <c r="J1307" s="394"/>
      <c r="K1307" s="394"/>
      <c r="L1307" s="394"/>
      <c r="M1307" s="394"/>
      <c r="N1307" s="394"/>
    </row>
    <row r="1308" spans="2:14" ht="17.25">
      <c r="B1308" s="1008" t="s">
        <v>10986</v>
      </c>
      <c r="C1308" s="1022" t="s">
        <v>4291</v>
      </c>
      <c r="D1308" s="1025" t="s">
        <v>4292</v>
      </c>
      <c r="E1308" s="1027" t="s">
        <v>3507</v>
      </c>
      <c r="F1308" s="1010">
        <v>209.66623100000001</v>
      </c>
      <c r="G1308" s="1028">
        <v>1</v>
      </c>
      <c r="H1308" s="1024" t="s">
        <v>3500</v>
      </c>
      <c r="I1308" s="394"/>
      <c r="J1308" s="394"/>
      <c r="K1308" s="394"/>
      <c r="L1308" s="394"/>
      <c r="M1308" s="394"/>
      <c r="N1308" s="394"/>
    </row>
    <row r="1309" spans="2:14" ht="17.25">
      <c r="B1309" s="1008" t="s">
        <v>10987</v>
      </c>
      <c r="C1309" s="1022" t="s">
        <v>4291</v>
      </c>
      <c r="D1309" s="1025" t="s">
        <v>4292</v>
      </c>
      <c r="E1309" s="1027" t="s">
        <v>3507</v>
      </c>
      <c r="F1309" s="1010">
        <v>209.66623100000001</v>
      </c>
      <c r="G1309" s="1028">
        <v>1</v>
      </c>
      <c r="H1309" s="1024" t="s">
        <v>3500</v>
      </c>
      <c r="I1309" s="394"/>
      <c r="J1309" s="394"/>
      <c r="K1309" s="394"/>
      <c r="L1309" s="394"/>
      <c r="M1309" s="394"/>
      <c r="N1309" s="394"/>
    </row>
    <row r="1310" spans="2:14" ht="17.25">
      <c r="B1310" s="1008" t="s">
        <v>10988</v>
      </c>
      <c r="C1310" s="1022" t="s">
        <v>4291</v>
      </c>
      <c r="D1310" s="1025" t="s">
        <v>4292</v>
      </c>
      <c r="E1310" s="1027" t="s">
        <v>3507</v>
      </c>
      <c r="F1310" s="1010">
        <v>209.66623100000001</v>
      </c>
      <c r="G1310" s="1028">
        <v>1</v>
      </c>
      <c r="H1310" s="1024" t="s">
        <v>3500</v>
      </c>
      <c r="I1310" s="394"/>
      <c r="J1310" s="394"/>
      <c r="K1310" s="394"/>
      <c r="L1310" s="394"/>
      <c r="M1310" s="394"/>
      <c r="N1310" s="394"/>
    </row>
    <row r="1311" spans="2:14" ht="17.25">
      <c r="B1311" s="1008" t="s">
        <v>10989</v>
      </c>
      <c r="C1311" s="1022" t="s">
        <v>4291</v>
      </c>
      <c r="D1311" s="1025" t="s">
        <v>4292</v>
      </c>
      <c r="E1311" s="1027" t="s">
        <v>3507</v>
      </c>
      <c r="F1311" s="1010">
        <v>209.66623100000001</v>
      </c>
      <c r="G1311" s="1028">
        <v>1</v>
      </c>
      <c r="H1311" s="1024" t="s">
        <v>3500</v>
      </c>
      <c r="I1311" s="394"/>
      <c r="J1311" s="394"/>
      <c r="K1311" s="394"/>
      <c r="L1311" s="394"/>
      <c r="M1311" s="394"/>
      <c r="N1311" s="394"/>
    </row>
    <row r="1312" spans="2:14" ht="17.25">
      <c r="B1312" s="1008" t="s">
        <v>10990</v>
      </c>
      <c r="C1312" s="1022" t="s">
        <v>4291</v>
      </c>
      <c r="D1312" s="1025" t="s">
        <v>4292</v>
      </c>
      <c r="E1312" s="1027" t="s">
        <v>3507</v>
      </c>
      <c r="F1312" s="1010">
        <v>209.66623100000001</v>
      </c>
      <c r="G1312" s="1028">
        <v>1</v>
      </c>
      <c r="H1312" s="1024" t="s">
        <v>3500</v>
      </c>
      <c r="I1312" s="394"/>
      <c r="J1312" s="394"/>
      <c r="K1312" s="394"/>
      <c r="L1312" s="394"/>
      <c r="M1312" s="394"/>
      <c r="N1312" s="394"/>
    </row>
    <row r="1313" spans="2:14" ht="17.25">
      <c r="B1313" s="1008" t="s">
        <v>10991</v>
      </c>
      <c r="C1313" s="1022" t="s">
        <v>4291</v>
      </c>
      <c r="D1313" s="1025" t="s">
        <v>4292</v>
      </c>
      <c r="E1313" s="1027" t="s">
        <v>3507</v>
      </c>
      <c r="F1313" s="1010">
        <v>209.66623100000001</v>
      </c>
      <c r="G1313" s="1028">
        <v>1</v>
      </c>
      <c r="H1313" s="1024" t="s">
        <v>3500</v>
      </c>
      <c r="I1313" s="394"/>
      <c r="J1313" s="394"/>
      <c r="K1313" s="394"/>
      <c r="L1313" s="394"/>
      <c r="M1313" s="394"/>
      <c r="N1313" s="394"/>
    </row>
    <row r="1314" spans="2:14" ht="17.25">
      <c r="B1314" s="1008" t="s">
        <v>10992</v>
      </c>
      <c r="C1314" s="1022" t="s">
        <v>4291</v>
      </c>
      <c r="D1314" s="1025" t="s">
        <v>4292</v>
      </c>
      <c r="E1314" s="1027" t="s">
        <v>3507</v>
      </c>
      <c r="F1314" s="1010">
        <v>209.66623100000001</v>
      </c>
      <c r="G1314" s="1028">
        <v>1</v>
      </c>
      <c r="H1314" s="1024" t="s">
        <v>3500</v>
      </c>
      <c r="I1314" s="394"/>
      <c r="J1314" s="394"/>
      <c r="K1314" s="394"/>
      <c r="L1314" s="394"/>
      <c r="M1314" s="394"/>
      <c r="N1314" s="394"/>
    </row>
    <row r="1315" spans="2:14" ht="17.25">
      <c r="B1315" s="1008" t="s">
        <v>10993</v>
      </c>
      <c r="C1315" s="1022" t="s">
        <v>4291</v>
      </c>
      <c r="D1315" s="1025" t="s">
        <v>4292</v>
      </c>
      <c r="E1315" s="1027" t="s">
        <v>3507</v>
      </c>
      <c r="F1315" s="1010">
        <v>209.66623100000001</v>
      </c>
      <c r="G1315" s="1028">
        <v>1</v>
      </c>
      <c r="H1315" s="1024" t="s">
        <v>3500</v>
      </c>
      <c r="I1315" s="394"/>
      <c r="J1315" s="394"/>
      <c r="K1315" s="394"/>
      <c r="L1315" s="394"/>
      <c r="M1315" s="394"/>
      <c r="N1315" s="394"/>
    </row>
    <row r="1316" spans="2:14" ht="17.25">
      <c r="B1316" s="1008" t="s">
        <v>10994</v>
      </c>
      <c r="C1316" s="1022" t="s">
        <v>4291</v>
      </c>
      <c r="D1316" s="1025" t="s">
        <v>4292</v>
      </c>
      <c r="E1316" s="1027" t="s">
        <v>3507</v>
      </c>
      <c r="F1316" s="1010">
        <v>209.66623100000001</v>
      </c>
      <c r="G1316" s="1028">
        <v>1</v>
      </c>
      <c r="H1316" s="1024" t="s">
        <v>3500</v>
      </c>
      <c r="I1316" s="394"/>
      <c r="J1316" s="394"/>
      <c r="K1316" s="394"/>
      <c r="L1316" s="394"/>
      <c r="M1316" s="394"/>
      <c r="N1316" s="394"/>
    </row>
    <row r="1317" spans="2:14" ht="17.25">
      <c r="B1317" s="1008" t="s">
        <v>10995</v>
      </c>
      <c r="C1317" s="1022" t="s">
        <v>4291</v>
      </c>
      <c r="D1317" s="1025" t="s">
        <v>4292</v>
      </c>
      <c r="E1317" s="1027" t="s">
        <v>3507</v>
      </c>
      <c r="F1317" s="1010">
        <v>209.66623100000001</v>
      </c>
      <c r="G1317" s="1028">
        <v>1</v>
      </c>
      <c r="H1317" s="1024" t="s">
        <v>3500</v>
      </c>
      <c r="I1317" s="394"/>
      <c r="J1317" s="394"/>
      <c r="K1317" s="394"/>
      <c r="L1317" s="394"/>
      <c r="M1317" s="394"/>
      <c r="N1317" s="394"/>
    </row>
    <row r="1318" spans="2:14" ht="17.25">
      <c r="B1318" s="1008" t="s">
        <v>10996</v>
      </c>
      <c r="C1318" s="1022" t="s">
        <v>4291</v>
      </c>
      <c r="D1318" s="1025" t="s">
        <v>4292</v>
      </c>
      <c r="E1318" s="1027" t="s">
        <v>3507</v>
      </c>
      <c r="F1318" s="1010">
        <v>209.66623100000001</v>
      </c>
      <c r="G1318" s="1028">
        <v>1</v>
      </c>
      <c r="H1318" s="1024" t="s">
        <v>3500</v>
      </c>
      <c r="I1318" s="394"/>
      <c r="J1318" s="394"/>
      <c r="K1318" s="394"/>
      <c r="L1318" s="394"/>
      <c r="M1318" s="394"/>
      <c r="N1318" s="394"/>
    </row>
    <row r="1319" spans="2:14" ht="17.25">
      <c r="B1319" s="1008" t="s">
        <v>10997</v>
      </c>
      <c r="C1319" s="1022" t="s">
        <v>4291</v>
      </c>
      <c r="D1319" s="1025" t="s">
        <v>4292</v>
      </c>
      <c r="E1319" s="1027" t="s">
        <v>3507</v>
      </c>
      <c r="F1319" s="1010">
        <v>209.66623100000001</v>
      </c>
      <c r="G1319" s="1028">
        <v>1</v>
      </c>
      <c r="H1319" s="1024" t="s">
        <v>3500</v>
      </c>
      <c r="I1319" s="394"/>
      <c r="J1319" s="394"/>
      <c r="K1319" s="394"/>
      <c r="L1319" s="394"/>
      <c r="M1319" s="394"/>
      <c r="N1319" s="394"/>
    </row>
    <row r="1320" spans="2:14" ht="17.25">
      <c r="B1320" s="1008" t="s">
        <v>10998</v>
      </c>
      <c r="C1320" s="1022" t="s">
        <v>4291</v>
      </c>
      <c r="D1320" s="1025" t="s">
        <v>4292</v>
      </c>
      <c r="E1320" s="1027" t="s">
        <v>3507</v>
      </c>
      <c r="F1320" s="1010">
        <v>209.66623100000001</v>
      </c>
      <c r="G1320" s="1028">
        <v>1</v>
      </c>
      <c r="H1320" s="1024" t="s">
        <v>3500</v>
      </c>
      <c r="I1320" s="394"/>
      <c r="J1320" s="394"/>
      <c r="K1320" s="394"/>
      <c r="L1320" s="394"/>
      <c r="M1320" s="394"/>
      <c r="N1320" s="394"/>
    </row>
    <row r="1321" spans="2:14" ht="17.25">
      <c r="B1321" s="1008" t="s">
        <v>10999</v>
      </c>
      <c r="C1321" s="1022" t="s">
        <v>4291</v>
      </c>
      <c r="D1321" s="1025" t="s">
        <v>4292</v>
      </c>
      <c r="E1321" s="1027" t="s">
        <v>3507</v>
      </c>
      <c r="F1321" s="1010">
        <v>209.66623100000001</v>
      </c>
      <c r="G1321" s="1028">
        <v>1</v>
      </c>
      <c r="H1321" s="1024" t="s">
        <v>3500</v>
      </c>
      <c r="I1321" s="394"/>
      <c r="J1321" s="394"/>
      <c r="K1321" s="394"/>
      <c r="L1321" s="394"/>
      <c r="M1321" s="394"/>
      <c r="N1321" s="394"/>
    </row>
    <row r="1322" spans="2:14" ht="17.25">
      <c r="B1322" s="1008" t="s">
        <v>11000</v>
      </c>
      <c r="C1322" s="1022" t="s">
        <v>4291</v>
      </c>
      <c r="D1322" s="1025" t="s">
        <v>4292</v>
      </c>
      <c r="E1322" s="1027" t="s">
        <v>3507</v>
      </c>
      <c r="F1322" s="1010">
        <v>209.66623100000001</v>
      </c>
      <c r="G1322" s="1028">
        <v>1</v>
      </c>
      <c r="H1322" s="1024" t="s">
        <v>3500</v>
      </c>
      <c r="I1322" s="394"/>
      <c r="J1322" s="394"/>
      <c r="K1322" s="394"/>
      <c r="L1322" s="394"/>
      <c r="M1322" s="394"/>
      <c r="N1322" s="394"/>
    </row>
    <row r="1323" spans="2:14" ht="17.25">
      <c r="B1323" s="1008" t="s">
        <v>11001</v>
      </c>
      <c r="C1323" s="1022" t="s">
        <v>4291</v>
      </c>
      <c r="D1323" s="1025" t="s">
        <v>4292</v>
      </c>
      <c r="E1323" s="1027" t="s">
        <v>3507</v>
      </c>
      <c r="F1323" s="1010">
        <v>209.66623100000001</v>
      </c>
      <c r="G1323" s="1028">
        <v>1</v>
      </c>
      <c r="H1323" s="1024" t="s">
        <v>3500</v>
      </c>
      <c r="I1323" s="394"/>
      <c r="J1323" s="394"/>
      <c r="K1323" s="394"/>
      <c r="L1323" s="394"/>
      <c r="M1323" s="394"/>
      <c r="N1323" s="394"/>
    </row>
    <row r="1324" spans="2:14" ht="17.25">
      <c r="B1324" s="1008" t="s">
        <v>11002</v>
      </c>
      <c r="C1324" s="1022" t="s">
        <v>4291</v>
      </c>
      <c r="D1324" s="1025" t="s">
        <v>4292</v>
      </c>
      <c r="E1324" s="1027" t="s">
        <v>3507</v>
      </c>
      <c r="F1324" s="1010">
        <v>209.66623100000001</v>
      </c>
      <c r="G1324" s="1028">
        <v>1</v>
      </c>
      <c r="H1324" s="1024" t="s">
        <v>3500</v>
      </c>
      <c r="I1324" s="394"/>
      <c r="J1324" s="394"/>
      <c r="K1324" s="394"/>
      <c r="L1324" s="394"/>
      <c r="M1324" s="394"/>
      <c r="N1324" s="394"/>
    </row>
    <row r="1325" spans="2:14" ht="17.25">
      <c r="B1325" s="1008" t="s">
        <v>11003</v>
      </c>
      <c r="C1325" s="1022" t="s">
        <v>4291</v>
      </c>
      <c r="D1325" s="1025" t="s">
        <v>4292</v>
      </c>
      <c r="E1325" s="1027" t="s">
        <v>3507</v>
      </c>
      <c r="F1325" s="1010">
        <v>209.66623100000001</v>
      </c>
      <c r="G1325" s="1028">
        <v>1</v>
      </c>
      <c r="H1325" s="1024" t="s">
        <v>3500</v>
      </c>
      <c r="I1325" s="394"/>
      <c r="J1325" s="394"/>
      <c r="K1325" s="394"/>
      <c r="L1325" s="394"/>
      <c r="M1325" s="394"/>
      <c r="N1325" s="394"/>
    </row>
    <row r="1326" spans="2:14" ht="17.25">
      <c r="B1326" s="1008" t="s">
        <v>11004</v>
      </c>
      <c r="C1326" s="1022" t="s">
        <v>4291</v>
      </c>
      <c r="D1326" s="1025" t="s">
        <v>4292</v>
      </c>
      <c r="E1326" s="1027" t="s">
        <v>3507</v>
      </c>
      <c r="F1326" s="1010">
        <v>209.66623100000001</v>
      </c>
      <c r="G1326" s="1028">
        <v>1</v>
      </c>
      <c r="H1326" s="1024" t="s">
        <v>3500</v>
      </c>
      <c r="I1326" s="394"/>
      <c r="J1326" s="394"/>
      <c r="K1326" s="394"/>
      <c r="L1326" s="394"/>
      <c r="M1326" s="394"/>
      <c r="N1326" s="394"/>
    </row>
    <row r="1327" spans="2:14" ht="17.25">
      <c r="B1327" s="1008" t="s">
        <v>11005</v>
      </c>
      <c r="C1327" s="1022" t="s">
        <v>4291</v>
      </c>
      <c r="D1327" s="1025" t="s">
        <v>4292</v>
      </c>
      <c r="E1327" s="1027" t="s">
        <v>3507</v>
      </c>
      <c r="F1327" s="1010">
        <v>209.66623100000001</v>
      </c>
      <c r="G1327" s="1028">
        <v>1</v>
      </c>
      <c r="H1327" s="1024" t="s">
        <v>3500</v>
      </c>
      <c r="I1327" s="394"/>
      <c r="J1327" s="394"/>
      <c r="K1327" s="394"/>
      <c r="L1327" s="394"/>
      <c r="M1327" s="394"/>
      <c r="N1327" s="394"/>
    </row>
    <row r="1328" spans="2:14" ht="17.25">
      <c r="B1328" s="1008" t="s">
        <v>11006</v>
      </c>
      <c r="C1328" s="1022" t="s">
        <v>4291</v>
      </c>
      <c r="D1328" s="1025" t="s">
        <v>4292</v>
      </c>
      <c r="E1328" s="1027" t="s">
        <v>3507</v>
      </c>
      <c r="F1328" s="1010">
        <v>209.66623100000001</v>
      </c>
      <c r="G1328" s="1028">
        <v>1</v>
      </c>
      <c r="H1328" s="1024" t="s">
        <v>3500</v>
      </c>
      <c r="I1328" s="394"/>
      <c r="J1328" s="394"/>
      <c r="K1328" s="394"/>
      <c r="L1328" s="394"/>
      <c r="M1328" s="394"/>
      <c r="N1328" s="394"/>
    </row>
    <row r="1329" spans="2:14" ht="17.25">
      <c r="B1329" s="1008" t="s">
        <v>11007</v>
      </c>
      <c r="C1329" s="1022" t="s">
        <v>4291</v>
      </c>
      <c r="D1329" s="1025" t="s">
        <v>4292</v>
      </c>
      <c r="E1329" s="1027" t="s">
        <v>3507</v>
      </c>
      <c r="F1329" s="1010">
        <v>209.66623100000001</v>
      </c>
      <c r="G1329" s="1028">
        <v>1</v>
      </c>
      <c r="H1329" s="1024" t="s">
        <v>3500</v>
      </c>
      <c r="I1329" s="394"/>
      <c r="J1329" s="394"/>
      <c r="K1329" s="394"/>
      <c r="L1329" s="394"/>
      <c r="M1329" s="394"/>
      <c r="N1329" s="394"/>
    </row>
    <row r="1330" spans="2:14" ht="17.25">
      <c r="B1330" s="1008" t="s">
        <v>11008</v>
      </c>
      <c r="C1330" s="1022" t="s">
        <v>4291</v>
      </c>
      <c r="D1330" s="1025" t="s">
        <v>4292</v>
      </c>
      <c r="E1330" s="1027" t="s">
        <v>3507</v>
      </c>
      <c r="F1330" s="1010">
        <v>209.66623100000001</v>
      </c>
      <c r="G1330" s="1028">
        <v>1</v>
      </c>
      <c r="H1330" s="1024" t="s">
        <v>3500</v>
      </c>
      <c r="I1330" s="394"/>
      <c r="J1330" s="394"/>
      <c r="K1330" s="394"/>
      <c r="L1330" s="394"/>
      <c r="M1330" s="394"/>
      <c r="N1330" s="394"/>
    </row>
    <row r="1331" spans="2:14" ht="17.25">
      <c r="B1331" s="1008" t="s">
        <v>11009</v>
      </c>
      <c r="C1331" s="1022" t="s">
        <v>4291</v>
      </c>
      <c r="D1331" s="1025" t="s">
        <v>4292</v>
      </c>
      <c r="E1331" s="1027" t="s">
        <v>3507</v>
      </c>
      <c r="F1331" s="1010">
        <v>209.66623100000001</v>
      </c>
      <c r="G1331" s="1028">
        <v>1</v>
      </c>
      <c r="H1331" s="1024" t="s">
        <v>3500</v>
      </c>
      <c r="I1331" s="394"/>
      <c r="J1331" s="394"/>
      <c r="K1331" s="394"/>
      <c r="L1331" s="394"/>
      <c r="M1331" s="394"/>
      <c r="N1331" s="394"/>
    </row>
    <row r="1332" spans="2:14" ht="17.25">
      <c r="B1332" s="1008" t="s">
        <v>11010</v>
      </c>
      <c r="C1332" s="1022" t="s">
        <v>4291</v>
      </c>
      <c r="D1332" s="1025" t="s">
        <v>4292</v>
      </c>
      <c r="E1332" s="1027" t="s">
        <v>3507</v>
      </c>
      <c r="F1332" s="1010">
        <v>209.66623100000001</v>
      </c>
      <c r="G1332" s="1028">
        <v>1</v>
      </c>
      <c r="H1332" s="1024" t="s">
        <v>3500</v>
      </c>
      <c r="I1332" s="394"/>
      <c r="J1332" s="394"/>
      <c r="K1332" s="394"/>
      <c r="L1332" s="394"/>
      <c r="M1332" s="394"/>
      <c r="N1332" s="394"/>
    </row>
    <row r="1333" spans="2:14" ht="17.25">
      <c r="B1333" s="1008" t="s">
        <v>11011</v>
      </c>
      <c r="C1333" s="1022" t="s">
        <v>4291</v>
      </c>
      <c r="D1333" s="1025" t="s">
        <v>4292</v>
      </c>
      <c r="E1333" s="1027" t="s">
        <v>3507</v>
      </c>
      <c r="F1333" s="1010">
        <v>209.66623100000001</v>
      </c>
      <c r="G1333" s="1028">
        <v>1</v>
      </c>
      <c r="H1333" s="1024" t="s">
        <v>3500</v>
      </c>
      <c r="I1333" s="394"/>
      <c r="J1333" s="394"/>
      <c r="K1333" s="394"/>
      <c r="L1333" s="394"/>
      <c r="M1333" s="394"/>
      <c r="N1333" s="394"/>
    </row>
    <row r="1334" spans="2:14" ht="17.25">
      <c r="B1334" s="1008" t="s">
        <v>11012</v>
      </c>
      <c r="C1334" s="1022" t="s">
        <v>4291</v>
      </c>
      <c r="D1334" s="1025" t="s">
        <v>4292</v>
      </c>
      <c r="E1334" s="1027" t="s">
        <v>3507</v>
      </c>
      <c r="F1334" s="1010">
        <v>209.66623100000001</v>
      </c>
      <c r="G1334" s="1028">
        <v>1</v>
      </c>
      <c r="H1334" s="1024" t="s">
        <v>3500</v>
      </c>
      <c r="I1334" s="394"/>
      <c r="J1334" s="394"/>
      <c r="K1334" s="394"/>
      <c r="L1334" s="394"/>
      <c r="M1334" s="394"/>
      <c r="N1334" s="394"/>
    </row>
    <row r="1335" spans="2:14" ht="17.25">
      <c r="B1335" s="1008" t="s">
        <v>11013</v>
      </c>
      <c r="C1335" s="1022" t="s">
        <v>4291</v>
      </c>
      <c r="D1335" s="1025" t="s">
        <v>4292</v>
      </c>
      <c r="E1335" s="1027" t="s">
        <v>3507</v>
      </c>
      <c r="F1335" s="1010">
        <v>209.66623100000001</v>
      </c>
      <c r="G1335" s="1028">
        <v>1</v>
      </c>
      <c r="H1335" s="1024" t="s">
        <v>3500</v>
      </c>
      <c r="I1335" s="394"/>
      <c r="J1335" s="394"/>
      <c r="K1335" s="394"/>
      <c r="L1335" s="394"/>
      <c r="M1335" s="394"/>
      <c r="N1335" s="394"/>
    </row>
    <row r="1336" spans="2:14" ht="17.25">
      <c r="B1336" s="1008" t="s">
        <v>11014</v>
      </c>
      <c r="C1336" s="1022" t="s">
        <v>4291</v>
      </c>
      <c r="D1336" s="1025" t="s">
        <v>4292</v>
      </c>
      <c r="E1336" s="1027" t="s">
        <v>3507</v>
      </c>
      <c r="F1336" s="1010">
        <v>209.66623100000001</v>
      </c>
      <c r="G1336" s="1028">
        <v>1</v>
      </c>
      <c r="H1336" s="1024" t="s">
        <v>3500</v>
      </c>
      <c r="I1336" s="394"/>
      <c r="J1336" s="394"/>
      <c r="K1336" s="394"/>
      <c r="L1336" s="394"/>
      <c r="M1336" s="394"/>
      <c r="N1336" s="394"/>
    </row>
    <row r="1337" spans="2:14" ht="17.25">
      <c r="B1337" s="1008" t="s">
        <v>11015</v>
      </c>
      <c r="C1337" s="1022" t="s">
        <v>4291</v>
      </c>
      <c r="D1337" s="1025" t="s">
        <v>4292</v>
      </c>
      <c r="E1337" s="1027" t="s">
        <v>3507</v>
      </c>
      <c r="F1337" s="1010">
        <v>209.66623100000001</v>
      </c>
      <c r="G1337" s="1028">
        <v>1</v>
      </c>
      <c r="H1337" s="1024" t="s">
        <v>3500</v>
      </c>
      <c r="I1337" s="394"/>
      <c r="J1337" s="394"/>
      <c r="K1337" s="394"/>
      <c r="L1337" s="394"/>
      <c r="M1337" s="394"/>
      <c r="N1337" s="394"/>
    </row>
    <row r="1338" spans="2:14" ht="17.25">
      <c r="B1338" s="1008" t="s">
        <v>11016</v>
      </c>
      <c r="C1338" s="1022" t="s">
        <v>4291</v>
      </c>
      <c r="D1338" s="1025" t="s">
        <v>4292</v>
      </c>
      <c r="E1338" s="1027" t="s">
        <v>3507</v>
      </c>
      <c r="F1338" s="1010">
        <v>209.66623100000001</v>
      </c>
      <c r="G1338" s="1028">
        <v>1</v>
      </c>
      <c r="H1338" s="1024" t="s">
        <v>3500</v>
      </c>
      <c r="I1338" s="394"/>
      <c r="J1338" s="394"/>
      <c r="K1338" s="394"/>
      <c r="L1338" s="394"/>
      <c r="M1338" s="394"/>
      <c r="N1338" s="394"/>
    </row>
    <row r="1339" spans="2:14" ht="17.25">
      <c r="B1339" s="1008" t="s">
        <v>11017</v>
      </c>
      <c r="C1339" s="1022" t="s">
        <v>4291</v>
      </c>
      <c r="D1339" s="1025" t="s">
        <v>4292</v>
      </c>
      <c r="E1339" s="1027" t="s">
        <v>3507</v>
      </c>
      <c r="F1339" s="1010">
        <v>209.66623100000001</v>
      </c>
      <c r="G1339" s="1028">
        <v>1</v>
      </c>
      <c r="H1339" s="1024" t="s">
        <v>3500</v>
      </c>
      <c r="I1339" s="394"/>
      <c r="J1339" s="394"/>
      <c r="K1339" s="394"/>
      <c r="L1339" s="394"/>
      <c r="M1339" s="394"/>
      <c r="N1339" s="394"/>
    </row>
    <row r="1340" spans="2:14" ht="17.25">
      <c r="B1340" s="1008" t="s">
        <v>11018</v>
      </c>
      <c r="C1340" s="1022" t="s">
        <v>4291</v>
      </c>
      <c r="D1340" s="1025" t="s">
        <v>4292</v>
      </c>
      <c r="E1340" s="1027" t="s">
        <v>3507</v>
      </c>
      <c r="F1340" s="1010">
        <v>209.66623100000001</v>
      </c>
      <c r="G1340" s="1028">
        <v>1</v>
      </c>
      <c r="H1340" s="1024" t="s">
        <v>3500</v>
      </c>
      <c r="I1340" s="394"/>
      <c r="J1340" s="394"/>
      <c r="K1340" s="394"/>
      <c r="L1340" s="394"/>
      <c r="M1340" s="394"/>
      <c r="N1340" s="394"/>
    </row>
    <row r="1341" spans="2:14" ht="17.25">
      <c r="B1341" s="1008" t="s">
        <v>11019</v>
      </c>
      <c r="C1341" s="1022" t="s">
        <v>4291</v>
      </c>
      <c r="D1341" s="1025" t="s">
        <v>4292</v>
      </c>
      <c r="E1341" s="1027" t="s">
        <v>3507</v>
      </c>
      <c r="F1341" s="1010">
        <v>209.66623100000001</v>
      </c>
      <c r="G1341" s="1028">
        <v>1</v>
      </c>
      <c r="H1341" s="1024" t="s">
        <v>3500</v>
      </c>
      <c r="I1341" s="394"/>
      <c r="J1341" s="394"/>
      <c r="K1341" s="394"/>
      <c r="L1341" s="394"/>
      <c r="M1341" s="394"/>
      <c r="N1341" s="394"/>
    </row>
    <row r="1342" spans="2:14" ht="17.25">
      <c r="B1342" s="1008" t="s">
        <v>11020</v>
      </c>
      <c r="C1342" s="1022" t="s">
        <v>4291</v>
      </c>
      <c r="D1342" s="1025" t="s">
        <v>4292</v>
      </c>
      <c r="E1342" s="1027" t="s">
        <v>3507</v>
      </c>
      <c r="F1342" s="1010">
        <v>209.66623100000001</v>
      </c>
      <c r="G1342" s="1028">
        <v>1</v>
      </c>
      <c r="H1342" s="1024" t="s">
        <v>3500</v>
      </c>
      <c r="I1342" s="394"/>
      <c r="J1342" s="394"/>
      <c r="K1342" s="394"/>
      <c r="L1342" s="394"/>
      <c r="M1342" s="394"/>
      <c r="N1342" s="394"/>
    </row>
    <row r="1343" spans="2:14" ht="17.25">
      <c r="B1343" s="1008" t="s">
        <v>11021</v>
      </c>
      <c r="C1343" s="1022" t="s">
        <v>4291</v>
      </c>
      <c r="D1343" s="1025" t="s">
        <v>4292</v>
      </c>
      <c r="E1343" s="1027" t="s">
        <v>3507</v>
      </c>
      <c r="F1343" s="1010">
        <v>209.66623100000001</v>
      </c>
      <c r="G1343" s="1028">
        <v>1</v>
      </c>
      <c r="H1343" s="1024" t="s">
        <v>3500</v>
      </c>
      <c r="I1343" s="394"/>
      <c r="J1343" s="394"/>
      <c r="K1343" s="394"/>
      <c r="L1343" s="394"/>
      <c r="M1343" s="394"/>
      <c r="N1343" s="394"/>
    </row>
    <row r="1344" spans="2:14" ht="17.25">
      <c r="B1344" s="1008" t="s">
        <v>11022</v>
      </c>
      <c r="C1344" s="1022" t="s">
        <v>4291</v>
      </c>
      <c r="D1344" s="1025" t="s">
        <v>4292</v>
      </c>
      <c r="E1344" s="1027" t="s">
        <v>3507</v>
      </c>
      <c r="F1344" s="1010">
        <v>209.66623100000001</v>
      </c>
      <c r="G1344" s="1028">
        <v>1</v>
      </c>
      <c r="H1344" s="1024" t="s">
        <v>3500</v>
      </c>
      <c r="I1344" s="394"/>
      <c r="J1344" s="394"/>
      <c r="K1344" s="394"/>
      <c r="L1344" s="394"/>
      <c r="M1344" s="394"/>
      <c r="N1344" s="394"/>
    </row>
    <row r="1345" spans="2:14" ht="17.25">
      <c r="B1345" s="1008" t="s">
        <v>11023</v>
      </c>
      <c r="C1345" s="1022" t="s">
        <v>4291</v>
      </c>
      <c r="D1345" s="1025" t="s">
        <v>4292</v>
      </c>
      <c r="E1345" s="1027" t="s">
        <v>3507</v>
      </c>
      <c r="F1345" s="1010">
        <v>209.66623100000001</v>
      </c>
      <c r="G1345" s="1028">
        <v>1</v>
      </c>
      <c r="H1345" s="1024" t="s">
        <v>3500</v>
      </c>
      <c r="I1345" s="394"/>
      <c r="J1345" s="394"/>
      <c r="K1345" s="394"/>
      <c r="L1345" s="394"/>
      <c r="M1345" s="394"/>
      <c r="N1345" s="394"/>
    </row>
    <row r="1346" spans="2:14" ht="17.25">
      <c r="B1346" s="1008" t="s">
        <v>11024</v>
      </c>
      <c r="C1346" s="1022" t="s">
        <v>4291</v>
      </c>
      <c r="D1346" s="1025" t="s">
        <v>4292</v>
      </c>
      <c r="E1346" s="1027" t="s">
        <v>3507</v>
      </c>
      <c r="F1346" s="1010">
        <v>209.66623100000001</v>
      </c>
      <c r="G1346" s="1028">
        <v>1</v>
      </c>
      <c r="H1346" s="1024" t="s">
        <v>3500</v>
      </c>
      <c r="I1346" s="394"/>
      <c r="J1346" s="394"/>
      <c r="K1346" s="394"/>
      <c r="L1346" s="394"/>
      <c r="M1346" s="394"/>
      <c r="N1346" s="394"/>
    </row>
    <row r="1347" spans="2:14" ht="17.25">
      <c r="B1347" s="1008" t="s">
        <v>11025</v>
      </c>
      <c r="C1347" s="1022" t="s">
        <v>4291</v>
      </c>
      <c r="D1347" s="1025" t="s">
        <v>4292</v>
      </c>
      <c r="E1347" s="1027" t="s">
        <v>3507</v>
      </c>
      <c r="F1347" s="1010">
        <v>209.66623100000001</v>
      </c>
      <c r="G1347" s="1028">
        <v>1</v>
      </c>
      <c r="H1347" s="1024" t="s">
        <v>3500</v>
      </c>
      <c r="I1347" s="394"/>
      <c r="J1347" s="394"/>
      <c r="K1347" s="394"/>
      <c r="L1347" s="394"/>
      <c r="M1347" s="394"/>
      <c r="N1347" s="394"/>
    </row>
    <row r="1348" spans="2:14" ht="17.25">
      <c r="B1348" s="1008" t="s">
        <v>11026</v>
      </c>
      <c r="C1348" s="1022" t="s">
        <v>4291</v>
      </c>
      <c r="D1348" s="1025" t="s">
        <v>4292</v>
      </c>
      <c r="E1348" s="1027" t="s">
        <v>3507</v>
      </c>
      <c r="F1348" s="1010">
        <v>209.66623100000001</v>
      </c>
      <c r="G1348" s="1028">
        <v>1</v>
      </c>
      <c r="H1348" s="1024" t="s">
        <v>3500</v>
      </c>
      <c r="I1348" s="394"/>
      <c r="J1348" s="394"/>
      <c r="K1348" s="394"/>
      <c r="L1348" s="394"/>
      <c r="M1348" s="394"/>
      <c r="N1348" s="394"/>
    </row>
    <row r="1349" spans="2:14" ht="17.25">
      <c r="B1349" s="1008" t="s">
        <v>11027</v>
      </c>
      <c r="C1349" s="1022" t="s">
        <v>4291</v>
      </c>
      <c r="D1349" s="1025" t="s">
        <v>4292</v>
      </c>
      <c r="E1349" s="1027" t="s">
        <v>3507</v>
      </c>
      <c r="F1349" s="1010">
        <v>209.66623100000001</v>
      </c>
      <c r="G1349" s="1028">
        <v>1</v>
      </c>
      <c r="H1349" s="1024" t="s">
        <v>3500</v>
      </c>
      <c r="I1349" s="394"/>
      <c r="J1349" s="394"/>
      <c r="K1349" s="394"/>
      <c r="L1349" s="394"/>
      <c r="M1349" s="394"/>
      <c r="N1349" s="394"/>
    </row>
    <row r="1350" spans="2:14" ht="17.25">
      <c r="B1350" s="1008" t="s">
        <v>11028</v>
      </c>
      <c r="C1350" s="1022" t="s">
        <v>4291</v>
      </c>
      <c r="D1350" s="1025" t="s">
        <v>4292</v>
      </c>
      <c r="E1350" s="1027" t="s">
        <v>3507</v>
      </c>
      <c r="F1350" s="1010">
        <v>209.66623100000001</v>
      </c>
      <c r="G1350" s="1028">
        <v>1</v>
      </c>
      <c r="H1350" s="1024" t="s">
        <v>3500</v>
      </c>
      <c r="I1350" s="394"/>
      <c r="J1350" s="394"/>
      <c r="K1350" s="394"/>
      <c r="L1350" s="394"/>
      <c r="M1350" s="394"/>
      <c r="N1350" s="394"/>
    </row>
    <row r="1351" spans="2:14" ht="17.25">
      <c r="B1351" s="1008" t="s">
        <v>11029</v>
      </c>
      <c r="C1351" s="1022" t="s">
        <v>4291</v>
      </c>
      <c r="D1351" s="1025" t="s">
        <v>4292</v>
      </c>
      <c r="E1351" s="1027" t="s">
        <v>3507</v>
      </c>
      <c r="F1351" s="1010">
        <v>209.66623100000001</v>
      </c>
      <c r="G1351" s="1028">
        <v>1</v>
      </c>
      <c r="H1351" s="1024" t="s">
        <v>3500</v>
      </c>
      <c r="I1351" s="394"/>
      <c r="J1351" s="394"/>
      <c r="K1351" s="394"/>
      <c r="L1351" s="394"/>
      <c r="M1351" s="394"/>
      <c r="N1351" s="394"/>
    </row>
    <row r="1352" spans="2:14" ht="17.25">
      <c r="B1352" s="1008" t="s">
        <v>11030</v>
      </c>
      <c r="C1352" s="1022" t="s">
        <v>4291</v>
      </c>
      <c r="D1352" s="1025" t="s">
        <v>4292</v>
      </c>
      <c r="E1352" s="1027" t="s">
        <v>3507</v>
      </c>
      <c r="F1352" s="1010">
        <v>209.66623100000001</v>
      </c>
      <c r="G1352" s="1028">
        <v>1</v>
      </c>
      <c r="H1352" s="1024" t="s">
        <v>3500</v>
      </c>
      <c r="I1352" s="394"/>
      <c r="J1352" s="394"/>
      <c r="K1352" s="394"/>
      <c r="L1352" s="394"/>
      <c r="M1352" s="394"/>
      <c r="N1352" s="394"/>
    </row>
    <row r="1353" spans="2:14" ht="17.25">
      <c r="B1353" s="1008" t="s">
        <v>11031</v>
      </c>
      <c r="C1353" s="1022" t="s">
        <v>4291</v>
      </c>
      <c r="D1353" s="1025" t="s">
        <v>4292</v>
      </c>
      <c r="E1353" s="1027" t="s">
        <v>3507</v>
      </c>
      <c r="F1353" s="1010">
        <v>209.66623100000001</v>
      </c>
      <c r="G1353" s="1028">
        <v>1</v>
      </c>
      <c r="H1353" s="1024" t="s">
        <v>3500</v>
      </c>
      <c r="I1353" s="394"/>
      <c r="J1353" s="394"/>
      <c r="K1353" s="394"/>
      <c r="L1353" s="394"/>
      <c r="M1353" s="394"/>
      <c r="N1353" s="394"/>
    </row>
    <row r="1354" spans="2:14" ht="17.25">
      <c r="B1354" s="1008" t="s">
        <v>11032</v>
      </c>
      <c r="C1354" s="1022" t="s">
        <v>4291</v>
      </c>
      <c r="D1354" s="1025" t="s">
        <v>4292</v>
      </c>
      <c r="E1354" s="1027" t="s">
        <v>3507</v>
      </c>
      <c r="F1354" s="1010">
        <v>209.66623100000001</v>
      </c>
      <c r="G1354" s="1028">
        <v>1</v>
      </c>
      <c r="H1354" s="1024" t="s">
        <v>3500</v>
      </c>
      <c r="I1354" s="394"/>
      <c r="J1354" s="394"/>
      <c r="K1354" s="394"/>
      <c r="L1354" s="394"/>
      <c r="M1354" s="394"/>
      <c r="N1354" s="394"/>
    </row>
    <row r="1355" spans="2:14" ht="17.25">
      <c r="B1355" s="1008" t="s">
        <v>11033</v>
      </c>
      <c r="C1355" s="1022" t="s">
        <v>4291</v>
      </c>
      <c r="D1355" s="1025" t="s">
        <v>4292</v>
      </c>
      <c r="E1355" s="1027" t="s">
        <v>3507</v>
      </c>
      <c r="F1355" s="1010">
        <v>209.66623100000001</v>
      </c>
      <c r="G1355" s="1028">
        <v>1</v>
      </c>
      <c r="H1355" s="1024" t="s">
        <v>3500</v>
      </c>
      <c r="I1355" s="394"/>
      <c r="J1355" s="394"/>
      <c r="K1355" s="394"/>
      <c r="L1355" s="394"/>
      <c r="M1355" s="394"/>
      <c r="N1355" s="394"/>
    </row>
    <row r="1356" spans="2:14" ht="17.25">
      <c r="B1356" s="1008" t="s">
        <v>11034</v>
      </c>
      <c r="C1356" s="1022" t="s">
        <v>4291</v>
      </c>
      <c r="D1356" s="1025" t="s">
        <v>4292</v>
      </c>
      <c r="E1356" s="1027" t="s">
        <v>3507</v>
      </c>
      <c r="F1356" s="1010">
        <v>209.66623100000001</v>
      </c>
      <c r="G1356" s="1028">
        <v>1</v>
      </c>
      <c r="H1356" s="1024" t="s">
        <v>3500</v>
      </c>
      <c r="I1356" s="394"/>
      <c r="J1356" s="394"/>
      <c r="K1356" s="394"/>
      <c r="L1356" s="394"/>
      <c r="M1356" s="394"/>
      <c r="N1356" s="394"/>
    </row>
    <row r="1357" spans="2:14" ht="17.25">
      <c r="B1357" s="1008" t="s">
        <v>11035</v>
      </c>
      <c r="C1357" s="1022" t="s">
        <v>4291</v>
      </c>
      <c r="D1357" s="1025" t="s">
        <v>4292</v>
      </c>
      <c r="E1357" s="1027" t="s">
        <v>3507</v>
      </c>
      <c r="F1357" s="1010">
        <v>209.66623100000001</v>
      </c>
      <c r="G1357" s="1028">
        <v>1</v>
      </c>
      <c r="H1357" s="1024" t="s">
        <v>3500</v>
      </c>
      <c r="I1357" s="394"/>
      <c r="J1357" s="394"/>
      <c r="K1357" s="394"/>
      <c r="L1357" s="394"/>
      <c r="M1357" s="394"/>
      <c r="N1357" s="394"/>
    </row>
    <row r="1358" spans="2:14" ht="17.25">
      <c r="B1358" s="1008" t="s">
        <v>11036</v>
      </c>
      <c r="C1358" s="1022" t="s">
        <v>4291</v>
      </c>
      <c r="D1358" s="1025" t="s">
        <v>4292</v>
      </c>
      <c r="E1358" s="1027" t="s">
        <v>3507</v>
      </c>
      <c r="F1358" s="1010">
        <v>209.66623100000001</v>
      </c>
      <c r="G1358" s="1028">
        <v>1</v>
      </c>
      <c r="H1358" s="1024" t="s">
        <v>3500</v>
      </c>
      <c r="I1358" s="394"/>
      <c r="J1358" s="394"/>
      <c r="K1358" s="394"/>
      <c r="L1358" s="394"/>
      <c r="M1358" s="394"/>
      <c r="N1358" s="394"/>
    </row>
    <row r="1359" spans="2:14" ht="17.25">
      <c r="B1359" s="1008" t="s">
        <v>11037</v>
      </c>
      <c r="C1359" s="1022" t="s">
        <v>4291</v>
      </c>
      <c r="D1359" s="1025" t="s">
        <v>4292</v>
      </c>
      <c r="E1359" s="1027" t="s">
        <v>3507</v>
      </c>
      <c r="F1359" s="1010">
        <v>209.66623100000001</v>
      </c>
      <c r="G1359" s="1028">
        <v>1</v>
      </c>
      <c r="H1359" s="1024" t="s">
        <v>3500</v>
      </c>
      <c r="I1359" s="394"/>
      <c r="J1359" s="394"/>
      <c r="K1359" s="394"/>
      <c r="L1359" s="394"/>
      <c r="M1359" s="394"/>
      <c r="N1359" s="394"/>
    </row>
    <row r="1360" spans="2:14" ht="17.25">
      <c r="B1360" s="1008" t="s">
        <v>11038</v>
      </c>
      <c r="C1360" s="1022" t="s">
        <v>4291</v>
      </c>
      <c r="D1360" s="1025" t="s">
        <v>4292</v>
      </c>
      <c r="E1360" s="1027" t="s">
        <v>3507</v>
      </c>
      <c r="F1360" s="1010">
        <v>209.66623100000001</v>
      </c>
      <c r="G1360" s="1028">
        <v>1</v>
      </c>
      <c r="H1360" s="1024" t="s">
        <v>3500</v>
      </c>
      <c r="I1360" s="394"/>
      <c r="J1360" s="394"/>
      <c r="K1360" s="394"/>
      <c r="L1360" s="394"/>
      <c r="M1360" s="394"/>
      <c r="N1360" s="394"/>
    </row>
    <row r="1361" spans="2:14" ht="17.25">
      <c r="B1361" s="1008" t="s">
        <v>11039</v>
      </c>
      <c r="C1361" s="1022" t="s">
        <v>4291</v>
      </c>
      <c r="D1361" s="1025" t="s">
        <v>4292</v>
      </c>
      <c r="E1361" s="1027" t="s">
        <v>3507</v>
      </c>
      <c r="F1361" s="1010">
        <v>209.66623100000001</v>
      </c>
      <c r="G1361" s="1028">
        <v>1</v>
      </c>
      <c r="H1361" s="1024" t="s">
        <v>3500</v>
      </c>
      <c r="I1361" s="394"/>
      <c r="J1361" s="394"/>
      <c r="K1361" s="394"/>
      <c r="L1361" s="394"/>
      <c r="M1361" s="394"/>
      <c r="N1361" s="394"/>
    </row>
    <row r="1362" spans="2:14" s="398" customFormat="1" ht="17.25">
      <c r="B1362" s="1008" t="s">
        <v>11040</v>
      </c>
      <c r="C1362" s="1022" t="s">
        <v>4291</v>
      </c>
      <c r="D1362" s="1025" t="s">
        <v>4292</v>
      </c>
      <c r="E1362" s="1027" t="s">
        <v>3507</v>
      </c>
      <c r="F1362" s="1010">
        <v>209.66623100000001</v>
      </c>
      <c r="G1362" s="1028">
        <v>1</v>
      </c>
      <c r="H1362" s="1024" t="s">
        <v>3500</v>
      </c>
      <c r="I1362" s="397"/>
      <c r="J1362" s="397"/>
      <c r="K1362" s="397"/>
      <c r="L1362" s="397"/>
      <c r="M1362" s="397"/>
      <c r="N1362" s="397"/>
    </row>
    <row r="1363" spans="2:14" s="398" customFormat="1" ht="17.25">
      <c r="B1363" s="1008" t="s">
        <v>11041</v>
      </c>
      <c r="C1363" s="1022" t="s">
        <v>4291</v>
      </c>
      <c r="D1363" s="1025" t="s">
        <v>4292</v>
      </c>
      <c r="E1363" s="1027" t="s">
        <v>3507</v>
      </c>
      <c r="F1363" s="1010">
        <v>209.66623100000001</v>
      </c>
      <c r="G1363" s="1028">
        <v>1</v>
      </c>
      <c r="H1363" s="1024" t="s">
        <v>3500</v>
      </c>
      <c r="I1363" s="397"/>
      <c r="J1363" s="397"/>
      <c r="K1363" s="397"/>
      <c r="L1363" s="397"/>
      <c r="M1363" s="397"/>
      <c r="N1363" s="397"/>
    </row>
    <row r="1364" spans="2:14" ht="17.25">
      <c r="B1364" s="1008" t="s">
        <v>11042</v>
      </c>
      <c r="C1364" s="1022" t="s">
        <v>4291</v>
      </c>
      <c r="D1364" s="1025" t="s">
        <v>4292</v>
      </c>
      <c r="E1364" s="1027" t="s">
        <v>3507</v>
      </c>
      <c r="F1364" s="1010">
        <v>209.66623100000001</v>
      </c>
      <c r="G1364" s="1028">
        <v>1</v>
      </c>
      <c r="H1364" s="1024" t="s">
        <v>3500</v>
      </c>
      <c r="I1364" s="394"/>
      <c r="J1364" s="394"/>
      <c r="K1364" s="394"/>
      <c r="L1364" s="394"/>
      <c r="M1364" s="394"/>
      <c r="N1364" s="394"/>
    </row>
    <row r="1365" spans="2:14" ht="17.25">
      <c r="B1365" s="1008" t="s">
        <v>11043</v>
      </c>
      <c r="C1365" s="1022" t="s">
        <v>4291</v>
      </c>
      <c r="D1365" s="1025" t="s">
        <v>4292</v>
      </c>
      <c r="E1365" s="1027" t="s">
        <v>3507</v>
      </c>
      <c r="F1365" s="1010">
        <v>209.66623100000001</v>
      </c>
      <c r="G1365" s="1028">
        <v>1</v>
      </c>
      <c r="H1365" s="1024" t="s">
        <v>3500</v>
      </c>
      <c r="I1365" s="394"/>
      <c r="J1365" s="394"/>
      <c r="K1365" s="394"/>
      <c r="L1365" s="394"/>
      <c r="M1365" s="394"/>
      <c r="N1365" s="394"/>
    </row>
    <row r="1366" spans="2:14" ht="17.25">
      <c r="B1366" s="1008" t="s">
        <v>11044</v>
      </c>
      <c r="C1366" s="1022" t="s">
        <v>4291</v>
      </c>
      <c r="D1366" s="1025" t="s">
        <v>4292</v>
      </c>
      <c r="E1366" s="1027" t="s">
        <v>3507</v>
      </c>
      <c r="F1366" s="1010">
        <v>209.66623100000001</v>
      </c>
      <c r="G1366" s="1028">
        <v>1</v>
      </c>
      <c r="H1366" s="1024" t="s">
        <v>3500</v>
      </c>
      <c r="I1366" s="394"/>
      <c r="J1366" s="394"/>
      <c r="K1366" s="394"/>
      <c r="L1366" s="394"/>
      <c r="M1366" s="394"/>
      <c r="N1366" s="394"/>
    </row>
    <row r="1367" spans="2:14" ht="17.25">
      <c r="B1367" s="1008" t="s">
        <v>11045</v>
      </c>
      <c r="C1367" s="1022" t="s">
        <v>4291</v>
      </c>
      <c r="D1367" s="1025" t="s">
        <v>4292</v>
      </c>
      <c r="E1367" s="1027" t="s">
        <v>3507</v>
      </c>
      <c r="F1367" s="1010">
        <v>209.66623100000001</v>
      </c>
      <c r="G1367" s="1028">
        <v>1</v>
      </c>
      <c r="H1367" s="1024" t="s">
        <v>3500</v>
      </c>
      <c r="I1367" s="394"/>
      <c r="J1367" s="394"/>
      <c r="K1367" s="394"/>
      <c r="L1367" s="394"/>
      <c r="M1367" s="394"/>
      <c r="N1367" s="394"/>
    </row>
    <row r="1368" spans="2:14" ht="17.25">
      <c r="B1368" s="1008" t="s">
        <v>11046</v>
      </c>
      <c r="C1368" s="1022" t="s">
        <v>4291</v>
      </c>
      <c r="D1368" s="1025" t="s">
        <v>4292</v>
      </c>
      <c r="E1368" s="1027" t="s">
        <v>3507</v>
      </c>
      <c r="F1368" s="1010">
        <v>209.66623100000001</v>
      </c>
      <c r="G1368" s="1028">
        <v>1</v>
      </c>
      <c r="H1368" s="1024" t="s">
        <v>3500</v>
      </c>
      <c r="I1368" s="394"/>
      <c r="J1368" s="394"/>
      <c r="K1368" s="394"/>
      <c r="L1368" s="394"/>
      <c r="M1368" s="394"/>
      <c r="N1368" s="394"/>
    </row>
    <row r="1369" spans="2:14" ht="17.25">
      <c r="B1369" s="1008" t="s">
        <v>11047</v>
      </c>
      <c r="C1369" s="1022" t="s">
        <v>4291</v>
      </c>
      <c r="D1369" s="1025" t="s">
        <v>4292</v>
      </c>
      <c r="E1369" s="1027" t="s">
        <v>3507</v>
      </c>
      <c r="F1369" s="1010">
        <v>209.66623100000001</v>
      </c>
      <c r="G1369" s="1028">
        <v>1</v>
      </c>
      <c r="H1369" s="1024" t="s">
        <v>3500</v>
      </c>
      <c r="I1369" s="394"/>
      <c r="J1369" s="394"/>
      <c r="K1369" s="394"/>
      <c r="L1369" s="394"/>
      <c r="M1369" s="394"/>
      <c r="N1369" s="394"/>
    </row>
    <row r="1370" spans="2:14" ht="17.25">
      <c r="B1370" s="1008" t="s">
        <v>11048</v>
      </c>
      <c r="C1370" s="1022" t="s">
        <v>4291</v>
      </c>
      <c r="D1370" s="1025" t="s">
        <v>4292</v>
      </c>
      <c r="E1370" s="1027" t="s">
        <v>3507</v>
      </c>
      <c r="F1370" s="1010">
        <v>209.66623100000001</v>
      </c>
      <c r="G1370" s="1028">
        <v>1</v>
      </c>
      <c r="H1370" s="1024" t="s">
        <v>3500</v>
      </c>
      <c r="I1370" s="394"/>
      <c r="J1370" s="394"/>
      <c r="K1370" s="394"/>
      <c r="L1370" s="394"/>
      <c r="M1370" s="394"/>
      <c r="N1370" s="394"/>
    </row>
    <row r="1371" spans="2:14" ht="17.25">
      <c r="B1371" s="1008" t="s">
        <v>11049</v>
      </c>
      <c r="C1371" s="1022" t="s">
        <v>4291</v>
      </c>
      <c r="D1371" s="1025" t="s">
        <v>4292</v>
      </c>
      <c r="E1371" s="1027" t="s">
        <v>3507</v>
      </c>
      <c r="F1371" s="1010">
        <v>209.66623100000001</v>
      </c>
      <c r="G1371" s="1028">
        <v>1</v>
      </c>
      <c r="H1371" s="1024" t="s">
        <v>3500</v>
      </c>
      <c r="I1371" s="394"/>
      <c r="J1371" s="394"/>
      <c r="K1371" s="394"/>
      <c r="L1371" s="394"/>
      <c r="M1371" s="394"/>
      <c r="N1371" s="394"/>
    </row>
    <row r="1372" spans="2:14" ht="17.25">
      <c r="B1372" s="1008" t="s">
        <v>11050</v>
      </c>
      <c r="C1372" s="1022" t="s">
        <v>4291</v>
      </c>
      <c r="D1372" s="1025" t="s">
        <v>4292</v>
      </c>
      <c r="E1372" s="1027" t="s">
        <v>3507</v>
      </c>
      <c r="F1372" s="1010">
        <v>209.66623100000001</v>
      </c>
      <c r="G1372" s="1028">
        <v>1</v>
      </c>
      <c r="H1372" s="1024" t="s">
        <v>3500</v>
      </c>
      <c r="I1372" s="394"/>
      <c r="J1372" s="394"/>
      <c r="K1372" s="394"/>
      <c r="L1372" s="394"/>
      <c r="M1372" s="394"/>
      <c r="N1372" s="394"/>
    </row>
    <row r="1373" spans="2:14" ht="17.25">
      <c r="B1373" s="1008" t="s">
        <v>11051</v>
      </c>
      <c r="C1373" s="1022" t="s">
        <v>4291</v>
      </c>
      <c r="D1373" s="1025" t="s">
        <v>4292</v>
      </c>
      <c r="E1373" s="1027" t="s">
        <v>3507</v>
      </c>
      <c r="F1373" s="1010">
        <v>209.66623100000001</v>
      </c>
      <c r="G1373" s="1028">
        <v>1</v>
      </c>
      <c r="H1373" s="1024" t="s">
        <v>3500</v>
      </c>
      <c r="I1373" s="394"/>
      <c r="J1373" s="394"/>
      <c r="K1373" s="394"/>
      <c r="L1373" s="394"/>
      <c r="M1373" s="394"/>
      <c r="N1373" s="394"/>
    </row>
    <row r="1374" spans="2:14" ht="17.25">
      <c r="B1374" s="1008" t="s">
        <v>11052</v>
      </c>
      <c r="C1374" s="1022" t="s">
        <v>4291</v>
      </c>
      <c r="D1374" s="1025" t="s">
        <v>4292</v>
      </c>
      <c r="E1374" s="1027" t="s">
        <v>3507</v>
      </c>
      <c r="F1374" s="1010">
        <v>209.66623100000001</v>
      </c>
      <c r="G1374" s="1028">
        <v>1</v>
      </c>
      <c r="H1374" s="1024" t="s">
        <v>3500</v>
      </c>
      <c r="I1374" s="394"/>
      <c r="J1374" s="394"/>
      <c r="K1374" s="394"/>
      <c r="L1374" s="394"/>
      <c r="M1374" s="394"/>
      <c r="N1374" s="394"/>
    </row>
    <row r="1375" spans="2:14" ht="17.25">
      <c r="B1375" s="1008" t="s">
        <v>11053</v>
      </c>
      <c r="C1375" s="1022" t="s">
        <v>4291</v>
      </c>
      <c r="D1375" s="1025" t="s">
        <v>4292</v>
      </c>
      <c r="E1375" s="1027" t="s">
        <v>3507</v>
      </c>
      <c r="F1375" s="1010">
        <v>209.66623100000001</v>
      </c>
      <c r="G1375" s="1028">
        <v>1</v>
      </c>
      <c r="H1375" s="1024" t="s">
        <v>3500</v>
      </c>
      <c r="I1375" s="394"/>
      <c r="J1375" s="394"/>
      <c r="K1375" s="394"/>
      <c r="L1375" s="394"/>
      <c r="M1375" s="394"/>
      <c r="N1375" s="394"/>
    </row>
    <row r="1376" spans="2:14" ht="17.25">
      <c r="B1376" s="1008" t="s">
        <v>11054</v>
      </c>
      <c r="C1376" s="1022" t="s">
        <v>4291</v>
      </c>
      <c r="D1376" s="1025" t="s">
        <v>4292</v>
      </c>
      <c r="E1376" s="1027" t="s">
        <v>3507</v>
      </c>
      <c r="F1376" s="1010">
        <v>209.66623100000001</v>
      </c>
      <c r="G1376" s="1028">
        <v>1</v>
      </c>
      <c r="H1376" s="1024" t="s">
        <v>3500</v>
      </c>
      <c r="I1376" s="394"/>
      <c r="J1376" s="394"/>
      <c r="K1376" s="394"/>
      <c r="L1376" s="394"/>
      <c r="M1376" s="394"/>
      <c r="N1376" s="394"/>
    </row>
    <row r="1377" spans="2:14" ht="17.25">
      <c r="B1377" s="1008" t="s">
        <v>11055</v>
      </c>
      <c r="C1377" s="1022" t="s">
        <v>4291</v>
      </c>
      <c r="D1377" s="1025" t="s">
        <v>4292</v>
      </c>
      <c r="E1377" s="1027" t="s">
        <v>3507</v>
      </c>
      <c r="F1377" s="1010">
        <v>209.66623100000001</v>
      </c>
      <c r="G1377" s="1028">
        <v>1</v>
      </c>
      <c r="H1377" s="1024" t="s">
        <v>3500</v>
      </c>
      <c r="I1377" s="394"/>
      <c r="J1377" s="394"/>
      <c r="K1377" s="394"/>
      <c r="L1377" s="394"/>
      <c r="M1377" s="394"/>
      <c r="N1377" s="394"/>
    </row>
    <row r="1378" spans="2:14" ht="17.25">
      <c r="B1378" s="1008" t="s">
        <v>11056</v>
      </c>
      <c r="C1378" s="1022" t="s">
        <v>4291</v>
      </c>
      <c r="D1378" s="1025" t="s">
        <v>4292</v>
      </c>
      <c r="E1378" s="1027" t="s">
        <v>3507</v>
      </c>
      <c r="F1378" s="1010">
        <v>209.66623100000001</v>
      </c>
      <c r="G1378" s="1028">
        <v>1</v>
      </c>
      <c r="H1378" s="1024" t="s">
        <v>3500</v>
      </c>
      <c r="I1378" s="394"/>
      <c r="J1378" s="394"/>
      <c r="K1378" s="394"/>
      <c r="L1378" s="394"/>
      <c r="M1378" s="394"/>
      <c r="N1378" s="394"/>
    </row>
    <row r="1379" spans="2:14" ht="17.25">
      <c r="B1379" s="1008" t="s">
        <v>11057</v>
      </c>
      <c r="C1379" s="1022" t="s">
        <v>4291</v>
      </c>
      <c r="D1379" s="1025" t="s">
        <v>4292</v>
      </c>
      <c r="E1379" s="1027" t="s">
        <v>3507</v>
      </c>
      <c r="F1379" s="1010">
        <v>209.66623100000001</v>
      </c>
      <c r="G1379" s="1028">
        <v>1</v>
      </c>
      <c r="H1379" s="1024" t="s">
        <v>3500</v>
      </c>
      <c r="I1379" s="394"/>
      <c r="J1379" s="394"/>
      <c r="K1379" s="394"/>
      <c r="L1379" s="394"/>
      <c r="M1379" s="394"/>
      <c r="N1379" s="394"/>
    </row>
    <row r="1380" spans="2:14" ht="17.25">
      <c r="B1380" s="1008" t="s">
        <v>11058</v>
      </c>
      <c r="C1380" s="1022" t="s">
        <v>4291</v>
      </c>
      <c r="D1380" s="1025" t="s">
        <v>4292</v>
      </c>
      <c r="E1380" s="1027" t="s">
        <v>3507</v>
      </c>
      <c r="F1380" s="1010">
        <v>209.66623100000001</v>
      </c>
      <c r="G1380" s="1028">
        <v>1</v>
      </c>
      <c r="H1380" s="1024" t="s">
        <v>3500</v>
      </c>
      <c r="I1380" s="394"/>
      <c r="J1380" s="394"/>
      <c r="K1380" s="394"/>
      <c r="L1380" s="394"/>
      <c r="M1380" s="394"/>
      <c r="N1380" s="394"/>
    </row>
    <row r="1381" spans="2:14" ht="17.25">
      <c r="B1381" s="1008" t="s">
        <v>11059</v>
      </c>
      <c r="C1381" s="1022" t="s">
        <v>4291</v>
      </c>
      <c r="D1381" s="1025" t="s">
        <v>4292</v>
      </c>
      <c r="E1381" s="1027" t="s">
        <v>3507</v>
      </c>
      <c r="F1381" s="1010">
        <v>209.66623100000001</v>
      </c>
      <c r="G1381" s="1028">
        <v>1</v>
      </c>
      <c r="H1381" s="1024" t="s">
        <v>3500</v>
      </c>
      <c r="I1381" s="394"/>
      <c r="J1381" s="394"/>
      <c r="K1381" s="394"/>
      <c r="L1381" s="394"/>
      <c r="M1381" s="394"/>
      <c r="N1381" s="394"/>
    </row>
    <row r="1382" spans="2:14" ht="17.25">
      <c r="B1382" s="1008" t="s">
        <v>11060</v>
      </c>
      <c r="C1382" s="1022" t="s">
        <v>4291</v>
      </c>
      <c r="D1382" s="1025" t="s">
        <v>4292</v>
      </c>
      <c r="E1382" s="1027" t="s">
        <v>3507</v>
      </c>
      <c r="F1382" s="1010">
        <v>209.66623100000001</v>
      </c>
      <c r="G1382" s="1028">
        <v>1</v>
      </c>
      <c r="H1382" s="1024" t="s">
        <v>3500</v>
      </c>
      <c r="I1382" s="394"/>
      <c r="J1382" s="394"/>
      <c r="K1382" s="394"/>
      <c r="L1382" s="394"/>
      <c r="M1382" s="394"/>
      <c r="N1382" s="394"/>
    </row>
    <row r="1383" spans="2:14" ht="17.25">
      <c r="B1383" s="1008" t="s">
        <v>11061</v>
      </c>
      <c r="C1383" s="1022" t="s">
        <v>4291</v>
      </c>
      <c r="D1383" s="1025" t="s">
        <v>4292</v>
      </c>
      <c r="E1383" s="1027" t="s">
        <v>3507</v>
      </c>
      <c r="F1383" s="1010">
        <v>209.66623100000001</v>
      </c>
      <c r="G1383" s="1028">
        <v>1</v>
      </c>
      <c r="H1383" s="1024" t="s">
        <v>3500</v>
      </c>
      <c r="I1383" s="394"/>
      <c r="J1383" s="394"/>
      <c r="K1383" s="394"/>
      <c r="L1383" s="394"/>
      <c r="M1383" s="394"/>
      <c r="N1383" s="394"/>
    </row>
    <row r="1384" spans="2:14" ht="17.25">
      <c r="B1384" s="1008" t="s">
        <v>11062</v>
      </c>
      <c r="C1384" s="1022" t="s">
        <v>4291</v>
      </c>
      <c r="D1384" s="1025" t="s">
        <v>4292</v>
      </c>
      <c r="E1384" s="1027" t="s">
        <v>3507</v>
      </c>
      <c r="F1384" s="1010">
        <v>209.66623100000001</v>
      </c>
      <c r="G1384" s="1028">
        <v>1</v>
      </c>
      <c r="H1384" s="1024" t="s">
        <v>3500</v>
      </c>
      <c r="I1384" s="394"/>
      <c r="J1384" s="394"/>
      <c r="K1384" s="394"/>
      <c r="L1384" s="394"/>
      <c r="M1384" s="394"/>
      <c r="N1384" s="394"/>
    </row>
    <row r="1385" spans="2:14" ht="17.25">
      <c r="B1385" s="1008" t="s">
        <v>11063</v>
      </c>
      <c r="C1385" s="1022" t="s">
        <v>4291</v>
      </c>
      <c r="D1385" s="1025" t="s">
        <v>4292</v>
      </c>
      <c r="E1385" s="1027" t="s">
        <v>3507</v>
      </c>
      <c r="F1385" s="1010">
        <v>209.66623100000001</v>
      </c>
      <c r="G1385" s="1028">
        <v>1</v>
      </c>
      <c r="H1385" s="1024" t="s">
        <v>3500</v>
      </c>
      <c r="I1385" s="394"/>
      <c r="J1385" s="394"/>
      <c r="K1385" s="394"/>
      <c r="L1385" s="394"/>
      <c r="M1385" s="394"/>
      <c r="N1385" s="394"/>
    </row>
    <row r="1386" spans="2:14" ht="17.25">
      <c r="B1386" s="1008" t="s">
        <v>11064</v>
      </c>
      <c r="C1386" s="1022" t="s">
        <v>4291</v>
      </c>
      <c r="D1386" s="1025" t="s">
        <v>4292</v>
      </c>
      <c r="E1386" s="1027" t="s">
        <v>3507</v>
      </c>
      <c r="F1386" s="1010">
        <v>209.66623100000001</v>
      </c>
      <c r="G1386" s="1028">
        <v>1</v>
      </c>
      <c r="H1386" s="1024" t="s">
        <v>3500</v>
      </c>
      <c r="I1386" s="394"/>
      <c r="J1386" s="394"/>
      <c r="K1386" s="394"/>
      <c r="L1386" s="394"/>
      <c r="M1386" s="394"/>
      <c r="N1386" s="394"/>
    </row>
    <row r="1387" spans="2:14" ht="17.25">
      <c r="B1387" s="1008" t="s">
        <v>11065</v>
      </c>
      <c r="C1387" s="1022" t="s">
        <v>4291</v>
      </c>
      <c r="D1387" s="1025" t="s">
        <v>4292</v>
      </c>
      <c r="E1387" s="1027" t="s">
        <v>3507</v>
      </c>
      <c r="F1387" s="1010">
        <v>209.66623100000001</v>
      </c>
      <c r="G1387" s="1028">
        <v>1</v>
      </c>
      <c r="H1387" s="1024" t="s">
        <v>3500</v>
      </c>
      <c r="I1387" s="394"/>
      <c r="J1387" s="394"/>
      <c r="K1387" s="394"/>
      <c r="L1387" s="394"/>
      <c r="M1387" s="394"/>
      <c r="N1387" s="394"/>
    </row>
    <row r="1388" spans="2:14" ht="17.25">
      <c r="B1388" s="1008" t="s">
        <v>11066</v>
      </c>
      <c r="C1388" s="1022" t="s">
        <v>4291</v>
      </c>
      <c r="D1388" s="1025" t="s">
        <v>4292</v>
      </c>
      <c r="E1388" s="1027" t="s">
        <v>3507</v>
      </c>
      <c r="F1388" s="1010">
        <v>209.66623100000001</v>
      </c>
      <c r="G1388" s="1028">
        <v>1</v>
      </c>
      <c r="H1388" s="1024" t="s">
        <v>3500</v>
      </c>
      <c r="I1388" s="394"/>
      <c r="J1388" s="394"/>
      <c r="K1388" s="394"/>
      <c r="L1388" s="394"/>
      <c r="M1388" s="394"/>
      <c r="N1388" s="394"/>
    </row>
    <row r="1389" spans="2:14" ht="17.25">
      <c r="B1389" s="1008" t="s">
        <v>11067</v>
      </c>
      <c r="C1389" s="1022" t="s">
        <v>4291</v>
      </c>
      <c r="D1389" s="1025" t="s">
        <v>4292</v>
      </c>
      <c r="E1389" s="1027" t="s">
        <v>3507</v>
      </c>
      <c r="F1389" s="1010">
        <v>209.66623100000001</v>
      </c>
      <c r="G1389" s="1028">
        <v>1</v>
      </c>
      <c r="H1389" s="1024" t="s">
        <v>3500</v>
      </c>
      <c r="I1389" s="394"/>
      <c r="J1389" s="394"/>
      <c r="K1389" s="394"/>
      <c r="L1389" s="394"/>
      <c r="M1389" s="394"/>
      <c r="N1389" s="394"/>
    </row>
    <row r="1390" spans="2:14" ht="17.25">
      <c r="B1390" s="1008" t="s">
        <v>11068</v>
      </c>
      <c r="C1390" s="1022" t="s">
        <v>4291</v>
      </c>
      <c r="D1390" s="1025" t="s">
        <v>4292</v>
      </c>
      <c r="E1390" s="1027" t="s">
        <v>3507</v>
      </c>
      <c r="F1390" s="1010">
        <v>209.66623100000001</v>
      </c>
      <c r="G1390" s="1028">
        <v>1</v>
      </c>
      <c r="H1390" s="1024" t="s">
        <v>3500</v>
      </c>
      <c r="I1390" s="394"/>
      <c r="J1390" s="394"/>
      <c r="K1390" s="394"/>
      <c r="L1390" s="394"/>
      <c r="M1390" s="394"/>
      <c r="N1390" s="394"/>
    </row>
    <row r="1391" spans="2:14" ht="17.25">
      <c r="B1391" s="1008" t="s">
        <v>11069</v>
      </c>
      <c r="C1391" s="1022" t="s">
        <v>4291</v>
      </c>
      <c r="D1391" s="1025" t="s">
        <v>4292</v>
      </c>
      <c r="E1391" s="1027" t="s">
        <v>3507</v>
      </c>
      <c r="F1391" s="1010">
        <v>209.66623100000001</v>
      </c>
      <c r="G1391" s="1028">
        <v>1</v>
      </c>
      <c r="H1391" s="1024" t="s">
        <v>3500</v>
      </c>
      <c r="I1391" s="394"/>
      <c r="J1391" s="394"/>
      <c r="K1391" s="394"/>
      <c r="L1391" s="394"/>
      <c r="M1391" s="394"/>
      <c r="N1391" s="394"/>
    </row>
    <row r="1392" spans="2:14" ht="17.25">
      <c r="B1392" s="1008" t="s">
        <v>11070</v>
      </c>
      <c r="C1392" s="1022" t="s">
        <v>4291</v>
      </c>
      <c r="D1392" s="1025" t="s">
        <v>4292</v>
      </c>
      <c r="E1392" s="1027" t="s">
        <v>3507</v>
      </c>
      <c r="F1392" s="1010">
        <v>209.66623100000001</v>
      </c>
      <c r="G1392" s="1028">
        <v>1</v>
      </c>
      <c r="H1392" s="1024" t="s">
        <v>3500</v>
      </c>
      <c r="I1392" s="394"/>
      <c r="J1392" s="394"/>
      <c r="K1392" s="394"/>
      <c r="L1392" s="394"/>
      <c r="M1392" s="394"/>
      <c r="N1392" s="394"/>
    </row>
    <row r="1393" spans="2:14" ht="17.25">
      <c r="B1393" s="1008" t="s">
        <v>11071</v>
      </c>
      <c r="C1393" s="1022" t="s">
        <v>4291</v>
      </c>
      <c r="D1393" s="1025" t="s">
        <v>4292</v>
      </c>
      <c r="E1393" s="1027" t="s">
        <v>3507</v>
      </c>
      <c r="F1393" s="1010">
        <v>209.66623100000001</v>
      </c>
      <c r="G1393" s="1028">
        <v>1</v>
      </c>
      <c r="H1393" s="1024" t="s">
        <v>3500</v>
      </c>
      <c r="I1393" s="394"/>
      <c r="J1393" s="394"/>
      <c r="K1393" s="394"/>
      <c r="L1393" s="394"/>
      <c r="M1393" s="394"/>
      <c r="N1393" s="394"/>
    </row>
    <row r="1394" spans="2:14" ht="17.25">
      <c r="B1394" s="1008" t="s">
        <v>11072</v>
      </c>
      <c r="C1394" s="1022" t="s">
        <v>4291</v>
      </c>
      <c r="D1394" s="1025" t="s">
        <v>4292</v>
      </c>
      <c r="E1394" s="1027" t="s">
        <v>3507</v>
      </c>
      <c r="F1394" s="1010">
        <v>209.66623100000001</v>
      </c>
      <c r="G1394" s="1028">
        <v>1</v>
      </c>
      <c r="H1394" s="1024" t="s">
        <v>3500</v>
      </c>
      <c r="I1394" s="394"/>
      <c r="J1394" s="394"/>
      <c r="K1394" s="394"/>
      <c r="L1394" s="394"/>
      <c r="M1394" s="394"/>
      <c r="N1394" s="394"/>
    </row>
    <row r="1395" spans="2:14" ht="17.25">
      <c r="B1395" s="1008" t="s">
        <v>11073</v>
      </c>
      <c r="C1395" s="1022" t="s">
        <v>4291</v>
      </c>
      <c r="D1395" s="1025" t="s">
        <v>4292</v>
      </c>
      <c r="E1395" s="1027" t="s">
        <v>3507</v>
      </c>
      <c r="F1395" s="1010">
        <v>209.66623100000001</v>
      </c>
      <c r="G1395" s="1028">
        <v>1</v>
      </c>
      <c r="H1395" s="1024" t="s">
        <v>3500</v>
      </c>
      <c r="I1395" s="394"/>
      <c r="J1395" s="394"/>
      <c r="K1395" s="394"/>
      <c r="L1395" s="394"/>
      <c r="M1395" s="394"/>
      <c r="N1395" s="394"/>
    </row>
    <row r="1396" spans="2:14" ht="17.25">
      <c r="B1396" s="1008" t="s">
        <v>11074</v>
      </c>
      <c r="C1396" s="1022" t="s">
        <v>4291</v>
      </c>
      <c r="D1396" s="1025" t="s">
        <v>4292</v>
      </c>
      <c r="E1396" s="1027" t="s">
        <v>3507</v>
      </c>
      <c r="F1396" s="1010">
        <v>209.66623100000001</v>
      </c>
      <c r="G1396" s="1028">
        <v>1</v>
      </c>
      <c r="H1396" s="1024" t="s">
        <v>3500</v>
      </c>
      <c r="I1396" s="394"/>
      <c r="J1396" s="394"/>
      <c r="K1396" s="394"/>
      <c r="L1396" s="394"/>
      <c r="M1396" s="394"/>
      <c r="N1396" s="394"/>
    </row>
    <row r="1397" spans="2:14" ht="17.25">
      <c r="B1397" s="1008" t="s">
        <v>11075</v>
      </c>
      <c r="C1397" s="1022" t="s">
        <v>4291</v>
      </c>
      <c r="D1397" s="1025" t="s">
        <v>4292</v>
      </c>
      <c r="E1397" s="1027" t="s">
        <v>3507</v>
      </c>
      <c r="F1397" s="1010">
        <v>209.66623100000001</v>
      </c>
      <c r="G1397" s="1028">
        <v>1</v>
      </c>
      <c r="H1397" s="1024" t="s">
        <v>3500</v>
      </c>
      <c r="I1397" s="394"/>
      <c r="J1397" s="394"/>
      <c r="K1397" s="394"/>
      <c r="L1397" s="394"/>
      <c r="M1397" s="394"/>
      <c r="N1397" s="394"/>
    </row>
    <row r="1398" spans="2:14" ht="17.25">
      <c r="B1398" s="1008" t="s">
        <v>11076</v>
      </c>
      <c r="C1398" s="1022" t="s">
        <v>4291</v>
      </c>
      <c r="D1398" s="1025" t="s">
        <v>4292</v>
      </c>
      <c r="E1398" s="1027" t="s">
        <v>3507</v>
      </c>
      <c r="F1398" s="1010">
        <v>209.66623100000001</v>
      </c>
      <c r="G1398" s="1028">
        <v>1</v>
      </c>
      <c r="H1398" s="1024" t="s">
        <v>3500</v>
      </c>
      <c r="I1398" s="394"/>
      <c r="J1398" s="394"/>
      <c r="K1398" s="394"/>
      <c r="L1398" s="394"/>
      <c r="M1398" s="394"/>
      <c r="N1398" s="394"/>
    </row>
    <row r="1399" spans="2:14" ht="17.25">
      <c r="B1399" s="1008" t="s">
        <v>11077</v>
      </c>
      <c r="C1399" s="1022" t="s">
        <v>4291</v>
      </c>
      <c r="D1399" s="1025" t="s">
        <v>4292</v>
      </c>
      <c r="E1399" s="1027" t="s">
        <v>3507</v>
      </c>
      <c r="F1399" s="1010">
        <v>209.66623100000001</v>
      </c>
      <c r="G1399" s="1028">
        <v>1</v>
      </c>
      <c r="H1399" s="1024" t="s">
        <v>3500</v>
      </c>
      <c r="I1399" s="394"/>
      <c r="J1399" s="394"/>
      <c r="K1399" s="394"/>
      <c r="L1399" s="394"/>
      <c r="M1399" s="394"/>
      <c r="N1399" s="394"/>
    </row>
    <row r="1400" spans="2:14" ht="17.25">
      <c r="B1400" s="1008" t="s">
        <v>11078</v>
      </c>
      <c r="C1400" s="1022" t="s">
        <v>4291</v>
      </c>
      <c r="D1400" s="1025" t="s">
        <v>4292</v>
      </c>
      <c r="E1400" s="1027" t="s">
        <v>3507</v>
      </c>
      <c r="F1400" s="1010">
        <v>209.66623100000001</v>
      </c>
      <c r="G1400" s="1028">
        <v>1</v>
      </c>
      <c r="H1400" s="1024" t="s">
        <v>3500</v>
      </c>
      <c r="I1400" s="394"/>
      <c r="J1400" s="394"/>
      <c r="K1400" s="394"/>
      <c r="L1400" s="394"/>
      <c r="M1400" s="394"/>
      <c r="N1400" s="394"/>
    </row>
    <row r="1401" spans="2:14" ht="17.25">
      <c r="B1401" s="1008" t="s">
        <v>11079</v>
      </c>
      <c r="C1401" s="1022" t="s">
        <v>4291</v>
      </c>
      <c r="D1401" s="1025" t="s">
        <v>4292</v>
      </c>
      <c r="E1401" s="1027" t="s">
        <v>3507</v>
      </c>
      <c r="F1401" s="1010">
        <v>209.66623100000001</v>
      </c>
      <c r="G1401" s="1028">
        <v>1</v>
      </c>
      <c r="H1401" s="1024" t="s">
        <v>3500</v>
      </c>
      <c r="I1401" s="394"/>
      <c r="J1401" s="394"/>
      <c r="K1401" s="394"/>
      <c r="L1401" s="394"/>
      <c r="M1401" s="394"/>
      <c r="N1401" s="394"/>
    </row>
    <row r="1402" spans="2:14" ht="17.25">
      <c r="B1402" s="1008" t="s">
        <v>11080</v>
      </c>
      <c r="C1402" s="1022" t="s">
        <v>4291</v>
      </c>
      <c r="D1402" s="1025" t="s">
        <v>4292</v>
      </c>
      <c r="E1402" s="1027" t="s">
        <v>3507</v>
      </c>
      <c r="F1402" s="1010">
        <v>209.66623100000001</v>
      </c>
      <c r="G1402" s="1028">
        <v>1</v>
      </c>
      <c r="H1402" s="1024" t="s">
        <v>3500</v>
      </c>
      <c r="I1402" s="394"/>
      <c r="J1402" s="394"/>
      <c r="K1402" s="394"/>
      <c r="L1402" s="394"/>
      <c r="M1402" s="394"/>
      <c r="N1402" s="394"/>
    </row>
    <row r="1403" spans="2:14" ht="17.25">
      <c r="B1403" s="1008" t="s">
        <v>11081</v>
      </c>
      <c r="C1403" s="1022" t="s">
        <v>4291</v>
      </c>
      <c r="D1403" s="1025" t="s">
        <v>4292</v>
      </c>
      <c r="E1403" s="1027" t="s">
        <v>3507</v>
      </c>
      <c r="F1403" s="1010">
        <v>209.66623100000001</v>
      </c>
      <c r="G1403" s="1028">
        <v>1</v>
      </c>
      <c r="H1403" s="1024" t="s">
        <v>3500</v>
      </c>
      <c r="I1403" s="394"/>
      <c r="J1403" s="394"/>
      <c r="K1403" s="394"/>
      <c r="L1403" s="394"/>
      <c r="M1403" s="394"/>
      <c r="N1403" s="394"/>
    </row>
    <row r="1404" spans="2:14" ht="17.25">
      <c r="B1404" s="1008" t="s">
        <v>11082</v>
      </c>
      <c r="C1404" s="1022" t="s">
        <v>4291</v>
      </c>
      <c r="D1404" s="1025" t="s">
        <v>4292</v>
      </c>
      <c r="E1404" s="1027" t="s">
        <v>3507</v>
      </c>
      <c r="F1404" s="1010">
        <v>209.66623100000001</v>
      </c>
      <c r="G1404" s="1028">
        <v>1</v>
      </c>
      <c r="H1404" s="1024" t="s">
        <v>3500</v>
      </c>
      <c r="I1404" s="394"/>
      <c r="J1404" s="394"/>
      <c r="K1404" s="394"/>
      <c r="L1404" s="394"/>
      <c r="M1404" s="394"/>
      <c r="N1404" s="394"/>
    </row>
    <row r="1405" spans="2:14" ht="17.25">
      <c r="B1405" s="1008" t="s">
        <v>11083</v>
      </c>
      <c r="C1405" s="1022" t="s">
        <v>4291</v>
      </c>
      <c r="D1405" s="1025" t="s">
        <v>4292</v>
      </c>
      <c r="E1405" s="1027" t="s">
        <v>3507</v>
      </c>
      <c r="F1405" s="1010">
        <v>209.66623100000001</v>
      </c>
      <c r="G1405" s="1028">
        <v>1</v>
      </c>
      <c r="H1405" s="1024" t="s">
        <v>3500</v>
      </c>
      <c r="I1405" s="394"/>
      <c r="J1405" s="394"/>
      <c r="K1405" s="394"/>
      <c r="L1405" s="394"/>
      <c r="M1405" s="394"/>
      <c r="N1405" s="394"/>
    </row>
    <row r="1406" spans="2:14" ht="17.25">
      <c r="B1406" s="1008" t="s">
        <v>11084</v>
      </c>
      <c r="C1406" s="1022" t="s">
        <v>4291</v>
      </c>
      <c r="D1406" s="1025" t="s">
        <v>4292</v>
      </c>
      <c r="E1406" s="1027" t="s">
        <v>3507</v>
      </c>
      <c r="F1406" s="1010">
        <v>209.66623100000001</v>
      </c>
      <c r="G1406" s="1028">
        <v>1</v>
      </c>
      <c r="H1406" s="1024" t="s">
        <v>3500</v>
      </c>
      <c r="I1406" s="394"/>
      <c r="J1406" s="394"/>
      <c r="K1406" s="394"/>
      <c r="L1406" s="394"/>
      <c r="M1406" s="394"/>
      <c r="N1406" s="394"/>
    </row>
    <row r="1407" spans="2:14" ht="17.25">
      <c r="B1407" s="1008" t="s">
        <v>11085</v>
      </c>
      <c r="C1407" s="1022" t="s">
        <v>4291</v>
      </c>
      <c r="D1407" s="1025" t="s">
        <v>4292</v>
      </c>
      <c r="E1407" s="1027" t="s">
        <v>3507</v>
      </c>
      <c r="F1407" s="1010">
        <v>209.66623100000001</v>
      </c>
      <c r="G1407" s="1028">
        <v>1</v>
      </c>
      <c r="H1407" s="1024" t="s">
        <v>3500</v>
      </c>
      <c r="I1407" s="394"/>
      <c r="J1407" s="394"/>
      <c r="K1407" s="394"/>
      <c r="L1407" s="394"/>
      <c r="M1407" s="394"/>
      <c r="N1407" s="394"/>
    </row>
    <row r="1408" spans="2:14" ht="17.25">
      <c r="B1408" s="1008" t="s">
        <v>11086</v>
      </c>
      <c r="C1408" s="1022" t="s">
        <v>4291</v>
      </c>
      <c r="D1408" s="1025" t="s">
        <v>4292</v>
      </c>
      <c r="E1408" s="1027" t="s">
        <v>3507</v>
      </c>
      <c r="F1408" s="1010">
        <v>209.66623100000001</v>
      </c>
      <c r="G1408" s="1028">
        <v>1</v>
      </c>
      <c r="H1408" s="1024" t="s">
        <v>3500</v>
      </c>
      <c r="I1408" s="394"/>
      <c r="J1408" s="394"/>
      <c r="K1408" s="394"/>
      <c r="L1408" s="394"/>
      <c r="M1408" s="394"/>
      <c r="N1408" s="394"/>
    </row>
    <row r="1409" spans="2:14" ht="17.25">
      <c r="B1409" s="1008" t="s">
        <v>11087</v>
      </c>
      <c r="C1409" s="1022" t="s">
        <v>4291</v>
      </c>
      <c r="D1409" s="1025" t="s">
        <v>4292</v>
      </c>
      <c r="E1409" s="1027" t="s">
        <v>3507</v>
      </c>
      <c r="F1409" s="1010">
        <v>209.66623100000001</v>
      </c>
      <c r="G1409" s="1028">
        <v>1</v>
      </c>
      <c r="H1409" s="1024" t="s">
        <v>3500</v>
      </c>
      <c r="I1409" s="394"/>
      <c r="J1409" s="394"/>
      <c r="K1409" s="394"/>
      <c r="L1409" s="394"/>
      <c r="M1409" s="394"/>
      <c r="N1409" s="394"/>
    </row>
    <row r="1410" spans="2:14" ht="17.25">
      <c r="B1410" s="1008" t="s">
        <v>11088</v>
      </c>
      <c r="C1410" s="1022" t="s">
        <v>4291</v>
      </c>
      <c r="D1410" s="1025" t="s">
        <v>4292</v>
      </c>
      <c r="E1410" s="1027" t="s">
        <v>3507</v>
      </c>
      <c r="F1410" s="1010">
        <v>209.66623100000001</v>
      </c>
      <c r="G1410" s="1028">
        <v>1</v>
      </c>
      <c r="H1410" s="1024" t="s">
        <v>3500</v>
      </c>
      <c r="I1410" s="394"/>
      <c r="J1410" s="394"/>
      <c r="K1410" s="394"/>
      <c r="L1410" s="394"/>
      <c r="M1410" s="394"/>
      <c r="N1410" s="394"/>
    </row>
    <row r="1411" spans="2:14" ht="17.25">
      <c r="B1411" s="1008" t="s">
        <v>11089</v>
      </c>
      <c r="C1411" s="1022" t="s">
        <v>4291</v>
      </c>
      <c r="D1411" s="1025" t="s">
        <v>4292</v>
      </c>
      <c r="E1411" s="1027" t="s">
        <v>3507</v>
      </c>
      <c r="F1411" s="1010">
        <v>209.66623100000001</v>
      </c>
      <c r="G1411" s="1028">
        <v>1</v>
      </c>
      <c r="H1411" s="1024" t="s">
        <v>3500</v>
      </c>
      <c r="I1411" s="394"/>
      <c r="J1411" s="394"/>
      <c r="K1411" s="394"/>
      <c r="L1411" s="394"/>
      <c r="M1411" s="394"/>
      <c r="N1411" s="394"/>
    </row>
    <row r="1412" spans="2:14" ht="17.25">
      <c r="B1412" s="1008" t="s">
        <v>11090</v>
      </c>
      <c r="C1412" s="1022" t="s">
        <v>4291</v>
      </c>
      <c r="D1412" s="1025" t="s">
        <v>4292</v>
      </c>
      <c r="E1412" s="1027" t="s">
        <v>3507</v>
      </c>
      <c r="F1412" s="1010">
        <v>209.66623100000001</v>
      </c>
      <c r="G1412" s="1028">
        <v>1</v>
      </c>
      <c r="H1412" s="1024" t="s">
        <v>3500</v>
      </c>
      <c r="I1412" s="394"/>
      <c r="J1412" s="394"/>
      <c r="K1412" s="394"/>
      <c r="L1412" s="394"/>
      <c r="M1412" s="394"/>
      <c r="N1412" s="394"/>
    </row>
    <row r="1413" spans="2:14" ht="17.25">
      <c r="B1413" s="1008" t="s">
        <v>11091</v>
      </c>
      <c r="C1413" s="1022" t="s">
        <v>4291</v>
      </c>
      <c r="D1413" s="1025" t="s">
        <v>4292</v>
      </c>
      <c r="E1413" s="1027" t="s">
        <v>3507</v>
      </c>
      <c r="F1413" s="1010">
        <v>209.66623100000001</v>
      </c>
      <c r="G1413" s="1028">
        <v>1</v>
      </c>
      <c r="H1413" s="1024" t="s">
        <v>3500</v>
      </c>
      <c r="I1413" s="394"/>
      <c r="J1413" s="394"/>
      <c r="K1413" s="394"/>
      <c r="L1413" s="394"/>
      <c r="M1413" s="394"/>
      <c r="N1413" s="394"/>
    </row>
    <row r="1414" spans="2:14" ht="17.25">
      <c r="B1414" s="1008" t="s">
        <v>11092</v>
      </c>
      <c r="C1414" s="1022" t="s">
        <v>4291</v>
      </c>
      <c r="D1414" s="1025" t="s">
        <v>4292</v>
      </c>
      <c r="E1414" s="1027" t="s">
        <v>3507</v>
      </c>
      <c r="F1414" s="1010">
        <v>209.66623100000001</v>
      </c>
      <c r="G1414" s="1028">
        <v>1</v>
      </c>
      <c r="H1414" s="1024" t="s">
        <v>3500</v>
      </c>
      <c r="I1414" s="394"/>
      <c r="J1414" s="394"/>
      <c r="K1414" s="394"/>
      <c r="L1414" s="394"/>
      <c r="M1414" s="394"/>
      <c r="N1414" s="394"/>
    </row>
    <row r="1415" spans="2:14" ht="17.25">
      <c r="B1415" s="1008" t="s">
        <v>11093</v>
      </c>
      <c r="C1415" s="1022" t="s">
        <v>4291</v>
      </c>
      <c r="D1415" s="1025" t="s">
        <v>4292</v>
      </c>
      <c r="E1415" s="1027" t="s">
        <v>3507</v>
      </c>
      <c r="F1415" s="1010">
        <v>209.66623100000001</v>
      </c>
      <c r="G1415" s="1028">
        <v>1</v>
      </c>
      <c r="H1415" s="1024" t="s">
        <v>3500</v>
      </c>
      <c r="I1415" s="394"/>
      <c r="J1415" s="394"/>
      <c r="K1415" s="394"/>
      <c r="L1415" s="394"/>
      <c r="M1415" s="394"/>
      <c r="N1415" s="394"/>
    </row>
    <row r="1416" spans="2:14" ht="17.25">
      <c r="B1416" s="1008" t="s">
        <v>11094</v>
      </c>
      <c r="C1416" s="1022" t="s">
        <v>4291</v>
      </c>
      <c r="D1416" s="1025" t="s">
        <v>4292</v>
      </c>
      <c r="E1416" s="1027" t="s">
        <v>3507</v>
      </c>
      <c r="F1416" s="1010">
        <v>209.66623100000001</v>
      </c>
      <c r="G1416" s="1028">
        <v>1</v>
      </c>
      <c r="H1416" s="1024" t="s">
        <v>3500</v>
      </c>
      <c r="I1416" s="394"/>
      <c r="J1416" s="394"/>
      <c r="K1416" s="394"/>
      <c r="L1416" s="394"/>
      <c r="M1416" s="394"/>
      <c r="N1416" s="394"/>
    </row>
    <row r="1417" spans="2:14" ht="17.25">
      <c r="B1417" s="1008" t="s">
        <v>11095</v>
      </c>
      <c r="C1417" s="1022" t="s">
        <v>4291</v>
      </c>
      <c r="D1417" s="1025" t="s">
        <v>4292</v>
      </c>
      <c r="E1417" s="1027" t="s">
        <v>3507</v>
      </c>
      <c r="F1417" s="1010">
        <v>209.66623100000001</v>
      </c>
      <c r="G1417" s="1028">
        <v>1</v>
      </c>
      <c r="H1417" s="1024" t="s">
        <v>3500</v>
      </c>
      <c r="I1417" s="394"/>
      <c r="J1417" s="394"/>
      <c r="K1417" s="394"/>
      <c r="L1417" s="394"/>
      <c r="M1417" s="394"/>
      <c r="N1417" s="394"/>
    </row>
    <row r="1418" spans="2:14" ht="17.25">
      <c r="B1418" s="1008" t="s">
        <v>11096</v>
      </c>
      <c r="C1418" s="1022" t="s">
        <v>4291</v>
      </c>
      <c r="D1418" s="1025" t="s">
        <v>4292</v>
      </c>
      <c r="E1418" s="1027" t="s">
        <v>3507</v>
      </c>
      <c r="F1418" s="1010">
        <v>209.66623100000001</v>
      </c>
      <c r="G1418" s="1028">
        <v>1</v>
      </c>
      <c r="H1418" s="1024" t="s">
        <v>3500</v>
      </c>
      <c r="I1418" s="394"/>
      <c r="J1418" s="394"/>
      <c r="K1418" s="394"/>
      <c r="L1418" s="394"/>
      <c r="M1418" s="394"/>
      <c r="N1418" s="394"/>
    </row>
    <row r="1419" spans="2:14" ht="17.25">
      <c r="B1419" s="1008" t="s">
        <v>11097</v>
      </c>
      <c r="C1419" s="1022" t="s">
        <v>4291</v>
      </c>
      <c r="D1419" s="1025" t="s">
        <v>4292</v>
      </c>
      <c r="E1419" s="1027" t="s">
        <v>3507</v>
      </c>
      <c r="F1419" s="1010">
        <v>209.66623100000001</v>
      </c>
      <c r="G1419" s="1028">
        <v>1</v>
      </c>
      <c r="H1419" s="1024" t="s">
        <v>3500</v>
      </c>
      <c r="I1419" s="394"/>
      <c r="J1419" s="394"/>
      <c r="K1419" s="394"/>
      <c r="L1419" s="394"/>
      <c r="M1419" s="394"/>
      <c r="N1419" s="394"/>
    </row>
    <row r="1420" spans="2:14" ht="17.25">
      <c r="B1420" s="1008" t="s">
        <v>11098</v>
      </c>
      <c r="C1420" s="1022" t="s">
        <v>4291</v>
      </c>
      <c r="D1420" s="1025" t="s">
        <v>4292</v>
      </c>
      <c r="E1420" s="1027" t="s">
        <v>3507</v>
      </c>
      <c r="F1420" s="1010">
        <v>209.66623100000001</v>
      </c>
      <c r="G1420" s="1028">
        <v>1</v>
      </c>
      <c r="H1420" s="1024" t="s">
        <v>3500</v>
      </c>
      <c r="I1420" s="394"/>
      <c r="J1420" s="394"/>
      <c r="K1420" s="394"/>
      <c r="L1420" s="394"/>
      <c r="M1420" s="394"/>
      <c r="N1420" s="394"/>
    </row>
    <row r="1421" spans="2:14" ht="17.25">
      <c r="B1421" s="1008" t="s">
        <v>11099</v>
      </c>
      <c r="C1421" s="1022" t="s">
        <v>4291</v>
      </c>
      <c r="D1421" s="1025" t="s">
        <v>4292</v>
      </c>
      <c r="E1421" s="1027" t="s">
        <v>3507</v>
      </c>
      <c r="F1421" s="1010">
        <v>209.66623100000001</v>
      </c>
      <c r="G1421" s="1028">
        <v>1</v>
      </c>
      <c r="H1421" s="1024" t="s">
        <v>3500</v>
      </c>
      <c r="I1421" s="394"/>
      <c r="J1421" s="394"/>
      <c r="K1421" s="394"/>
      <c r="L1421" s="394"/>
      <c r="M1421" s="394"/>
      <c r="N1421" s="394"/>
    </row>
    <row r="1422" spans="2:14" ht="17.25">
      <c r="B1422" s="1008" t="s">
        <v>11100</v>
      </c>
      <c r="C1422" s="1022" t="s">
        <v>4291</v>
      </c>
      <c r="D1422" s="1025" t="s">
        <v>4292</v>
      </c>
      <c r="E1422" s="1027" t="s">
        <v>3507</v>
      </c>
      <c r="F1422" s="1010">
        <v>209.66623100000001</v>
      </c>
      <c r="G1422" s="1028">
        <v>1</v>
      </c>
      <c r="H1422" s="1024" t="s">
        <v>3500</v>
      </c>
      <c r="I1422" s="394"/>
      <c r="J1422" s="394"/>
      <c r="K1422" s="394"/>
      <c r="L1422" s="394"/>
      <c r="M1422" s="394"/>
      <c r="N1422" s="394"/>
    </row>
    <row r="1423" spans="2:14" ht="17.25">
      <c r="B1423" s="1008" t="s">
        <v>11101</v>
      </c>
      <c r="C1423" s="1022" t="s">
        <v>4291</v>
      </c>
      <c r="D1423" s="1025" t="s">
        <v>4292</v>
      </c>
      <c r="E1423" s="1027" t="s">
        <v>3507</v>
      </c>
      <c r="F1423" s="1010">
        <v>209.66623100000001</v>
      </c>
      <c r="G1423" s="1028">
        <v>1</v>
      </c>
      <c r="H1423" s="1024" t="s">
        <v>3500</v>
      </c>
      <c r="I1423" s="394"/>
      <c r="J1423" s="394"/>
      <c r="K1423" s="394"/>
      <c r="L1423" s="394"/>
      <c r="M1423" s="394"/>
      <c r="N1423" s="394"/>
    </row>
    <row r="1424" spans="2:14" ht="17.25">
      <c r="B1424" s="1008" t="s">
        <v>11102</v>
      </c>
      <c r="C1424" s="1022" t="s">
        <v>4291</v>
      </c>
      <c r="D1424" s="1025" t="s">
        <v>4292</v>
      </c>
      <c r="E1424" s="1027" t="s">
        <v>3507</v>
      </c>
      <c r="F1424" s="1010">
        <v>209.66623100000001</v>
      </c>
      <c r="G1424" s="1028">
        <v>1</v>
      </c>
      <c r="H1424" s="1024" t="s">
        <v>3500</v>
      </c>
      <c r="I1424" s="394"/>
      <c r="J1424" s="394"/>
      <c r="K1424" s="394"/>
      <c r="L1424" s="394"/>
      <c r="M1424" s="394"/>
      <c r="N1424" s="394"/>
    </row>
    <row r="1425" spans="2:14" ht="17.25">
      <c r="B1425" s="1008" t="s">
        <v>11103</v>
      </c>
      <c r="C1425" s="1022" t="s">
        <v>4291</v>
      </c>
      <c r="D1425" s="1025" t="s">
        <v>4292</v>
      </c>
      <c r="E1425" s="1027" t="s">
        <v>3507</v>
      </c>
      <c r="F1425" s="1010">
        <v>209.66623100000001</v>
      </c>
      <c r="G1425" s="1028">
        <v>1</v>
      </c>
      <c r="H1425" s="1024" t="s">
        <v>3500</v>
      </c>
      <c r="I1425" s="394"/>
      <c r="J1425" s="394"/>
      <c r="K1425" s="394"/>
      <c r="L1425" s="394"/>
      <c r="M1425" s="394"/>
      <c r="N1425" s="394"/>
    </row>
    <row r="1426" spans="2:14" ht="17.25">
      <c r="B1426" s="1008" t="s">
        <v>11104</v>
      </c>
      <c r="C1426" s="1022" t="s">
        <v>4291</v>
      </c>
      <c r="D1426" s="1025" t="s">
        <v>4292</v>
      </c>
      <c r="E1426" s="1027" t="s">
        <v>3507</v>
      </c>
      <c r="F1426" s="1010">
        <v>209.66623100000001</v>
      </c>
      <c r="G1426" s="1028">
        <v>1</v>
      </c>
      <c r="H1426" s="1024" t="s">
        <v>3500</v>
      </c>
      <c r="I1426" s="394"/>
      <c r="J1426" s="394"/>
      <c r="K1426" s="394"/>
      <c r="L1426" s="394"/>
      <c r="M1426" s="394"/>
      <c r="N1426" s="394"/>
    </row>
    <row r="1427" spans="2:14" ht="17.25">
      <c r="B1427" s="1008" t="s">
        <v>11105</v>
      </c>
      <c r="C1427" s="1022" t="s">
        <v>4291</v>
      </c>
      <c r="D1427" s="1025" t="s">
        <v>4292</v>
      </c>
      <c r="E1427" s="1027" t="s">
        <v>3507</v>
      </c>
      <c r="F1427" s="1010">
        <v>209.66623100000001</v>
      </c>
      <c r="G1427" s="1028">
        <v>1</v>
      </c>
      <c r="H1427" s="1024" t="s">
        <v>3500</v>
      </c>
      <c r="I1427" s="394"/>
      <c r="J1427" s="394"/>
      <c r="K1427" s="394"/>
      <c r="L1427" s="394"/>
      <c r="M1427" s="394"/>
      <c r="N1427" s="394"/>
    </row>
    <row r="1428" spans="2:14" ht="17.25">
      <c r="B1428" s="1008" t="s">
        <v>11106</v>
      </c>
      <c r="C1428" s="1022" t="s">
        <v>4291</v>
      </c>
      <c r="D1428" s="1025" t="s">
        <v>4292</v>
      </c>
      <c r="E1428" s="1027" t="s">
        <v>3507</v>
      </c>
      <c r="F1428" s="1010">
        <v>209.66623100000001</v>
      </c>
      <c r="G1428" s="1028">
        <v>1</v>
      </c>
      <c r="H1428" s="1024" t="s">
        <v>3500</v>
      </c>
      <c r="I1428" s="394"/>
      <c r="J1428" s="394"/>
      <c r="K1428" s="394"/>
      <c r="L1428" s="394"/>
      <c r="M1428" s="394"/>
      <c r="N1428" s="394"/>
    </row>
    <row r="1429" spans="2:14" ht="17.25">
      <c r="B1429" s="1008" t="s">
        <v>11107</v>
      </c>
      <c r="C1429" s="1022" t="s">
        <v>4291</v>
      </c>
      <c r="D1429" s="1025" t="s">
        <v>4292</v>
      </c>
      <c r="E1429" s="1027" t="s">
        <v>3507</v>
      </c>
      <c r="F1429" s="1010">
        <v>209.66623100000001</v>
      </c>
      <c r="G1429" s="1028">
        <v>1</v>
      </c>
      <c r="H1429" s="1024" t="s">
        <v>3500</v>
      </c>
      <c r="I1429" s="394"/>
      <c r="J1429" s="394"/>
      <c r="K1429" s="394"/>
      <c r="L1429" s="394"/>
      <c r="M1429" s="394"/>
      <c r="N1429" s="394"/>
    </row>
    <row r="1430" spans="2:14" ht="17.25">
      <c r="B1430" s="1008" t="s">
        <v>11108</v>
      </c>
      <c r="C1430" s="1022" t="s">
        <v>4291</v>
      </c>
      <c r="D1430" s="1025" t="s">
        <v>4292</v>
      </c>
      <c r="E1430" s="1027" t="s">
        <v>3507</v>
      </c>
      <c r="F1430" s="1010">
        <v>209.66623100000001</v>
      </c>
      <c r="G1430" s="1028">
        <v>1</v>
      </c>
      <c r="H1430" s="1024" t="s">
        <v>3500</v>
      </c>
      <c r="I1430" s="394"/>
      <c r="J1430" s="394"/>
      <c r="K1430" s="394"/>
      <c r="L1430" s="394"/>
      <c r="M1430" s="394"/>
      <c r="N1430" s="394"/>
    </row>
    <row r="1431" spans="2:14" ht="17.25">
      <c r="B1431" s="1008" t="s">
        <v>11109</v>
      </c>
      <c r="C1431" s="1022" t="s">
        <v>4291</v>
      </c>
      <c r="D1431" s="1025" t="s">
        <v>4292</v>
      </c>
      <c r="E1431" s="1027" t="s">
        <v>3507</v>
      </c>
      <c r="F1431" s="1010">
        <v>209.66623100000001</v>
      </c>
      <c r="G1431" s="1028">
        <v>1</v>
      </c>
      <c r="H1431" s="1024" t="s">
        <v>3500</v>
      </c>
      <c r="I1431" s="394"/>
      <c r="J1431" s="394"/>
      <c r="K1431" s="394"/>
      <c r="L1431" s="394"/>
      <c r="M1431" s="394"/>
      <c r="N1431" s="394"/>
    </row>
    <row r="1432" spans="2:14" ht="17.25">
      <c r="B1432" s="1008" t="s">
        <v>11110</v>
      </c>
      <c r="C1432" s="1022" t="s">
        <v>4291</v>
      </c>
      <c r="D1432" s="1025" t="s">
        <v>4292</v>
      </c>
      <c r="E1432" s="1027" t="s">
        <v>3507</v>
      </c>
      <c r="F1432" s="1010">
        <v>209.66623100000001</v>
      </c>
      <c r="G1432" s="1028">
        <v>1</v>
      </c>
      <c r="H1432" s="1024" t="s">
        <v>3500</v>
      </c>
      <c r="I1432" s="394"/>
      <c r="J1432" s="394"/>
      <c r="K1432" s="394"/>
      <c r="L1432" s="394"/>
      <c r="M1432" s="394"/>
      <c r="N1432" s="394"/>
    </row>
    <row r="1433" spans="2:14" ht="17.25">
      <c r="B1433" s="1008" t="s">
        <v>11111</v>
      </c>
      <c r="C1433" s="1022" t="s">
        <v>4291</v>
      </c>
      <c r="D1433" s="1025" t="s">
        <v>4292</v>
      </c>
      <c r="E1433" s="1027" t="s">
        <v>3507</v>
      </c>
      <c r="F1433" s="1010">
        <v>209.66623100000001</v>
      </c>
      <c r="G1433" s="1028">
        <v>1</v>
      </c>
      <c r="H1433" s="1024" t="s">
        <v>3500</v>
      </c>
      <c r="I1433" s="394"/>
      <c r="J1433" s="394"/>
      <c r="K1433" s="394"/>
      <c r="L1433" s="394"/>
      <c r="M1433" s="394"/>
      <c r="N1433" s="394"/>
    </row>
    <row r="1434" spans="2:14" ht="17.25">
      <c r="B1434" s="1008" t="s">
        <v>11112</v>
      </c>
      <c r="C1434" s="1022" t="s">
        <v>4291</v>
      </c>
      <c r="D1434" s="1025" t="s">
        <v>4292</v>
      </c>
      <c r="E1434" s="1027" t="s">
        <v>3507</v>
      </c>
      <c r="F1434" s="1010">
        <v>209.66623100000001</v>
      </c>
      <c r="G1434" s="1028">
        <v>1</v>
      </c>
      <c r="H1434" s="1024" t="s">
        <v>3500</v>
      </c>
      <c r="I1434" s="394"/>
      <c r="J1434" s="394"/>
      <c r="K1434" s="394"/>
      <c r="L1434" s="394"/>
      <c r="M1434" s="394"/>
      <c r="N1434" s="394"/>
    </row>
    <row r="1435" spans="2:14" ht="17.25">
      <c r="B1435" s="1008" t="s">
        <v>11113</v>
      </c>
      <c r="C1435" s="1022" t="s">
        <v>4291</v>
      </c>
      <c r="D1435" s="1025" t="s">
        <v>4292</v>
      </c>
      <c r="E1435" s="1027" t="s">
        <v>3507</v>
      </c>
      <c r="F1435" s="1010">
        <v>209.66623100000001</v>
      </c>
      <c r="G1435" s="1028">
        <v>1</v>
      </c>
      <c r="H1435" s="1024" t="s">
        <v>3500</v>
      </c>
      <c r="I1435" s="394"/>
      <c r="J1435" s="394"/>
      <c r="K1435" s="394"/>
      <c r="L1435" s="394"/>
      <c r="M1435" s="394"/>
      <c r="N1435" s="394"/>
    </row>
    <row r="1436" spans="2:14" ht="17.25">
      <c r="B1436" s="1008" t="s">
        <v>11114</v>
      </c>
      <c r="C1436" s="1022" t="s">
        <v>4291</v>
      </c>
      <c r="D1436" s="1025" t="s">
        <v>4292</v>
      </c>
      <c r="E1436" s="1027" t="s">
        <v>3507</v>
      </c>
      <c r="F1436" s="1010">
        <v>209.66623100000001</v>
      </c>
      <c r="G1436" s="1028">
        <v>1</v>
      </c>
      <c r="H1436" s="1024" t="s">
        <v>3500</v>
      </c>
      <c r="I1436" s="394"/>
      <c r="J1436" s="394"/>
      <c r="K1436" s="394"/>
      <c r="L1436" s="394"/>
      <c r="M1436" s="394"/>
      <c r="N1436" s="394"/>
    </row>
    <row r="1437" spans="2:14" ht="17.25">
      <c r="B1437" s="1008" t="s">
        <v>11115</v>
      </c>
      <c r="C1437" s="1022" t="s">
        <v>4291</v>
      </c>
      <c r="D1437" s="1025" t="s">
        <v>4292</v>
      </c>
      <c r="E1437" s="1027" t="s">
        <v>3507</v>
      </c>
      <c r="F1437" s="1010">
        <v>209.66623100000001</v>
      </c>
      <c r="G1437" s="1028">
        <v>1</v>
      </c>
      <c r="H1437" s="1024" t="s">
        <v>3500</v>
      </c>
      <c r="I1437" s="394"/>
      <c r="J1437" s="394"/>
      <c r="K1437" s="394"/>
      <c r="L1437" s="394"/>
      <c r="M1437" s="394"/>
      <c r="N1437" s="394"/>
    </row>
    <row r="1438" spans="2:14" ht="17.25">
      <c r="B1438" s="1008" t="s">
        <v>11116</v>
      </c>
      <c r="C1438" s="1022" t="s">
        <v>4291</v>
      </c>
      <c r="D1438" s="1025" t="s">
        <v>4292</v>
      </c>
      <c r="E1438" s="1027" t="s">
        <v>3507</v>
      </c>
      <c r="F1438" s="1010">
        <v>209.66623100000001</v>
      </c>
      <c r="G1438" s="1028">
        <v>1</v>
      </c>
      <c r="H1438" s="1024" t="s">
        <v>3500</v>
      </c>
      <c r="I1438" s="394"/>
      <c r="J1438" s="394"/>
      <c r="K1438" s="394"/>
      <c r="L1438" s="394"/>
      <c r="M1438" s="394"/>
      <c r="N1438" s="394"/>
    </row>
    <row r="1439" spans="2:14" ht="17.25">
      <c r="B1439" s="1008" t="s">
        <v>11117</v>
      </c>
      <c r="C1439" s="1022" t="s">
        <v>4291</v>
      </c>
      <c r="D1439" s="1025" t="s">
        <v>4292</v>
      </c>
      <c r="E1439" s="1027" t="s">
        <v>3507</v>
      </c>
      <c r="F1439" s="1010">
        <v>209.66623100000001</v>
      </c>
      <c r="G1439" s="1028">
        <v>1</v>
      </c>
      <c r="H1439" s="1024" t="s">
        <v>3500</v>
      </c>
      <c r="I1439" s="394"/>
      <c r="J1439" s="394"/>
      <c r="K1439" s="394"/>
      <c r="L1439" s="394"/>
      <c r="M1439" s="394"/>
      <c r="N1439" s="394"/>
    </row>
    <row r="1440" spans="2:14" ht="17.25">
      <c r="B1440" s="1008" t="s">
        <v>11118</v>
      </c>
      <c r="C1440" s="1022" t="s">
        <v>4291</v>
      </c>
      <c r="D1440" s="1025" t="s">
        <v>4292</v>
      </c>
      <c r="E1440" s="1027" t="s">
        <v>3507</v>
      </c>
      <c r="F1440" s="1010">
        <v>209.66623100000001</v>
      </c>
      <c r="G1440" s="1028">
        <v>1</v>
      </c>
      <c r="H1440" s="1024" t="s">
        <v>3500</v>
      </c>
      <c r="I1440" s="394"/>
      <c r="J1440" s="394"/>
      <c r="K1440" s="394"/>
      <c r="L1440" s="394"/>
      <c r="M1440" s="394"/>
      <c r="N1440" s="394"/>
    </row>
    <row r="1441" spans="2:14" ht="17.25">
      <c r="B1441" s="1008" t="s">
        <v>11119</v>
      </c>
      <c r="C1441" s="1022" t="s">
        <v>4291</v>
      </c>
      <c r="D1441" s="1025" t="s">
        <v>4292</v>
      </c>
      <c r="E1441" s="1027" t="s">
        <v>3507</v>
      </c>
      <c r="F1441" s="1010">
        <v>209.66623100000001</v>
      </c>
      <c r="G1441" s="1028">
        <v>1</v>
      </c>
      <c r="H1441" s="1024" t="s">
        <v>3500</v>
      </c>
      <c r="I1441" s="394"/>
      <c r="J1441" s="394"/>
      <c r="K1441" s="394"/>
      <c r="L1441" s="394"/>
      <c r="M1441" s="394"/>
      <c r="N1441" s="394"/>
    </row>
    <row r="1442" spans="2:14" ht="17.25">
      <c r="B1442" s="1008" t="s">
        <v>11120</v>
      </c>
      <c r="C1442" s="1022" t="s">
        <v>4291</v>
      </c>
      <c r="D1442" s="1025" t="s">
        <v>4292</v>
      </c>
      <c r="E1442" s="1027" t="s">
        <v>3507</v>
      </c>
      <c r="F1442" s="1010">
        <v>209.66623100000001</v>
      </c>
      <c r="G1442" s="1028">
        <v>1</v>
      </c>
      <c r="H1442" s="1024" t="s">
        <v>3500</v>
      </c>
      <c r="I1442" s="394"/>
      <c r="J1442" s="394"/>
      <c r="K1442" s="394"/>
      <c r="L1442" s="394"/>
      <c r="M1442" s="394"/>
      <c r="N1442" s="394"/>
    </row>
    <row r="1443" spans="2:14" ht="17.25">
      <c r="B1443" s="1008" t="s">
        <v>11121</v>
      </c>
      <c r="C1443" s="1022" t="s">
        <v>4291</v>
      </c>
      <c r="D1443" s="1025" t="s">
        <v>4292</v>
      </c>
      <c r="E1443" s="1027" t="s">
        <v>3507</v>
      </c>
      <c r="F1443" s="1010">
        <v>209.66623100000001</v>
      </c>
      <c r="G1443" s="1028">
        <v>1</v>
      </c>
      <c r="H1443" s="1024" t="s">
        <v>3500</v>
      </c>
      <c r="I1443" s="394"/>
      <c r="J1443" s="394"/>
      <c r="K1443" s="394"/>
      <c r="L1443" s="394"/>
      <c r="M1443" s="394"/>
      <c r="N1443" s="394"/>
    </row>
    <row r="1444" spans="2:14" ht="17.25">
      <c r="B1444" s="1008" t="s">
        <v>11122</v>
      </c>
      <c r="C1444" s="1022" t="s">
        <v>4291</v>
      </c>
      <c r="D1444" s="1025" t="s">
        <v>4292</v>
      </c>
      <c r="E1444" s="1027" t="s">
        <v>3507</v>
      </c>
      <c r="F1444" s="1010">
        <v>209.66623100000001</v>
      </c>
      <c r="G1444" s="1028">
        <v>1</v>
      </c>
      <c r="H1444" s="1024" t="s">
        <v>3500</v>
      </c>
      <c r="I1444" s="394"/>
      <c r="J1444" s="394"/>
      <c r="K1444" s="394"/>
      <c r="L1444" s="394"/>
      <c r="M1444" s="394"/>
      <c r="N1444" s="394"/>
    </row>
    <row r="1445" spans="2:14" ht="17.25">
      <c r="B1445" s="1008" t="s">
        <v>11123</v>
      </c>
      <c r="C1445" s="1022" t="s">
        <v>4291</v>
      </c>
      <c r="D1445" s="1025" t="s">
        <v>4292</v>
      </c>
      <c r="E1445" s="1027" t="s">
        <v>3507</v>
      </c>
      <c r="F1445" s="1010">
        <v>209.66623100000001</v>
      </c>
      <c r="G1445" s="1028">
        <v>1</v>
      </c>
      <c r="H1445" s="1024" t="s">
        <v>3500</v>
      </c>
      <c r="I1445" s="394"/>
      <c r="J1445" s="394"/>
      <c r="K1445" s="394"/>
      <c r="L1445" s="394"/>
      <c r="M1445" s="394"/>
      <c r="N1445" s="394"/>
    </row>
    <row r="1446" spans="2:14" ht="17.25">
      <c r="B1446" s="1008" t="s">
        <v>11124</v>
      </c>
      <c r="C1446" s="1022" t="s">
        <v>4291</v>
      </c>
      <c r="D1446" s="1025" t="s">
        <v>4292</v>
      </c>
      <c r="E1446" s="1027" t="s">
        <v>3507</v>
      </c>
      <c r="F1446" s="1010">
        <v>209.66623100000001</v>
      </c>
      <c r="G1446" s="1028">
        <v>1</v>
      </c>
      <c r="H1446" s="1024" t="s">
        <v>3500</v>
      </c>
      <c r="I1446" s="394"/>
      <c r="J1446" s="394"/>
      <c r="K1446" s="394"/>
      <c r="L1446" s="394"/>
      <c r="M1446" s="394"/>
      <c r="N1446" s="394"/>
    </row>
    <row r="1447" spans="2:14" ht="17.25">
      <c r="B1447" s="1008" t="s">
        <v>11125</v>
      </c>
      <c r="C1447" s="1022" t="s">
        <v>4291</v>
      </c>
      <c r="D1447" s="1025" t="s">
        <v>4292</v>
      </c>
      <c r="E1447" s="1027" t="s">
        <v>3507</v>
      </c>
      <c r="F1447" s="1010">
        <v>209.66623100000001</v>
      </c>
      <c r="G1447" s="1028">
        <v>1</v>
      </c>
      <c r="H1447" s="1024" t="s">
        <v>3500</v>
      </c>
      <c r="I1447" s="394"/>
      <c r="J1447" s="394"/>
      <c r="K1447" s="394"/>
      <c r="L1447" s="394"/>
      <c r="M1447" s="394"/>
      <c r="N1447" s="394"/>
    </row>
    <row r="1448" spans="2:14" ht="17.25">
      <c r="B1448" s="1008" t="s">
        <v>11126</v>
      </c>
      <c r="C1448" s="1022" t="s">
        <v>4291</v>
      </c>
      <c r="D1448" s="1025" t="s">
        <v>4292</v>
      </c>
      <c r="E1448" s="1027" t="s">
        <v>3507</v>
      </c>
      <c r="F1448" s="1010">
        <v>209.66623100000001</v>
      </c>
      <c r="G1448" s="1028">
        <v>1</v>
      </c>
      <c r="H1448" s="1024" t="s">
        <v>3500</v>
      </c>
      <c r="I1448" s="394"/>
      <c r="J1448" s="394"/>
      <c r="K1448" s="394"/>
      <c r="L1448" s="394"/>
      <c r="M1448" s="394"/>
      <c r="N1448" s="394"/>
    </row>
    <row r="1449" spans="2:14" ht="17.25">
      <c r="B1449" s="1008" t="s">
        <v>11127</v>
      </c>
      <c r="C1449" s="1022" t="s">
        <v>4291</v>
      </c>
      <c r="D1449" s="1025" t="s">
        <v>4292</v>
      </c>
      <c r="E1449" s="1027" t="s">
        <v>3507</v>
      </c>
      <c r="F1449" s="1010">
        <v>209.66623100000001</v>
      </c>
      <c r="G1449" s="1028">
        <v>1</v>
      </c>
      <c r="H1449" s="1024" t="s">
        <v>3500</v>
      </c>
      <c r="I1449" s="394"/>
      <c r="J1449" s="394"/>
      <c r="K1449" s="394"/>
      <c r="L1449" s="394"/>
      <c r="M1449" s="394"/>
      <c r="N1449" s="394"/>
    </row>
    <row r="1450" spans="2:14" ht="17.25">
      <c r="B1450" s="1008" t="s">
        <v>11128</v>
      </c>
      <c r="C1450" s="1022" t="s">
        <v>4291</v>
      </c>
      <c r="D1450" s="1025" t="s">
        <v>4292</v>
      </c>
      <c r="E1450" s="1027" t="s">
        <v>3507</v>
      </c>
      <c r="F1450" s="1010">
        <v>209.66623100000001</v>
      </c>
      <c r="G1450" s="1028">
        <v>1</v>
      </c>
      <c r="H1450" s="1024" t="s">
        <v>3500</v>
      </c>
      <c r="I1450" s="394"/>
      <c r="J1450" s="394"/>
      <c r="K1450" s="394"/>
      <c r="L1450" s="394"/>
      <c r="M1450" s="394"/>
      <c r="N1450" s="394"/>
    </row>
    <row r="1451" spans="2:14" ht="17.25">
      <c r="B1451" s="1008" t="s">
        <v>11129</v>
      </c>
      <c r="C1451" s="1022" t="s">
        <v>4291</v>
      </c>
      <c r="D1451" s="1025" t="s">
        <v>4292</v>
      </c>
      <c r="E1451" s="1027" t="s">
        <v>3507</v>
      </c>
      <c r="F1451" s="1010">
        <v>209.66623100000001</v>
      </c>
      <c r="G1451" s="1028">
        <v>1</v>
      </c>
      <c r="H1451" s="1024" t="s">
        <v>3500</v>
      </c>
      <c r="I1451" s="394"/>
      <c r="J1451" s="394"/>
      <c r="K1451" s="394"/>
      <c r="L1451" s="394"/>
      <c r="M1451" s="394"/>
      <c r="N1451" s="394"/>
    </row>
    <row r="1452" spans="2:14" ht="17.25">
      <c r="B1452" s="1008" t="s">
        <v>11130</v>
      </c>
      <c r="C1452" s="1022" t="s">
        <v>4291</v>
      </c>
      <c r="D1452" s="1025" t="s">
        <v>4292</v>
      </c>
      <c r="E1452" s="1027" t="s">
        <v>3507</v>
      </c>
      <c r="F1452" s="1010">
        <v>209.66623100000001</v>
      </c>
      <c r="G1452" s="1028">
        <v>1</v>
      </c>
      <c r="H1452" s="1024" t="s">
        <v>3500</v>
      </c>
      <c r="I1452" s="394"/>
      <c r="J1452" s="394"/>
      <c r="K1452" s="394"/>
      <c r="L1452" s="394"/>
      <c r="M1452" s="394"/>
      <c r="N1452" s="394"/>
    </row>
    <row r="1453" spans="2:14" ht="17.25">
      <c r="B1453" s="1008" t="s">
        <v>11131</v>
      </c>
      <c r="C1453" s="1022" t="s">
        <v>4291</v>
      </c>
      <c r="D1453" s="1025" t="s">
        <v>4292</v>
      </c>
      <c r="E1453" s="1027" t="s">
        <v>3507</v>
      </c>
      <c r="F1453" s="1010">
        <v>209.66623100000001</v>
      </c>
      <c r="G1453" s="1028">
        <v>1</v>
      </c>
      <c r="H1453" s="1024" t="s">
        <v>3500</v>
      </c>
      <c r="I1453" s="394"/>
      <c r="J1453" s="394"/>
      <c r="K1453" s="394"/>
      <c r="L1453" s="394"/>
      <c r="M1453" s="394"/>
      <c r="N1453" s="394"/>
    </row>
    <row r="1454" spans="2:14" ht="17.25">
      <c r="B1454" s="1008" t="s">
        <v>11132</v>
      </c>
      <c r="C1454" s="1022" t="s">
        <v>4291</v>
      </c>
      <c r="D1454" s="1025" t="s">
        <v>4292</v>
      </c>
      <c r="E1454" s="1027" t="s">
        <v>3507</v>
      </c>
      <c r="F1454" s="1010">
        <v>209.66623100000001</v>
      </c>
      <c r="G1454" s="1028">
        <v>1</v>
      </c>
      <c r="H1454" s="1024" t="s">
        <v>3500</v>
      </c>
      <c r="I1454" s="394"/>
      <c r="J1454" s="394"/>
      <c r="K1454" s="394"/>
      <c r="L1454" s="394"/>
      <c r="M1454" s="394"/>
      <c r="N1454" s="394"/>
    </row>
    <row r="1455" spans="2:14" ht="17.25">
      <c r="B1455" s="1008" t="s">
        <v>11133</v>
      </c>
      <c r="C1455" s="1022" t="s">
        <v>4291</v>
      </c>
      <c r="D1455" s="1025" t="s">
        <v>4292</v>
      </c>
      <c r="E1455" s="1027" t="s">
        <v>3507</v>
      </c>
      <c r="F1455" s="1010">
        <v>209.66623100000001</v>
      </c>
      <c r="G1455" s="1028">
        <v>1</v>
      </c>
      <c r="H1455" s="1024" t="s">
        <v>3500</v>
      </c>
      <c r="I1455" s="394"/>
      <c r="J1455" s="394"/>
      <c r="K1455" s="394"/>
      <c r="L1455" s="394"/>
      <c r="M1455" s="394"/>
      <c r="N1455" s="394"/>
    </row>
    <row r="1456" spans="2:14" ht="17.25">
      <c r="B1456" s="1008" t="s">
        <v>11134</v>
      </c>
      <c r="C1456" s="1022" t="s">
        <v>4291</v>
      </c>
      <c r="D1456" s="1025" t="s">
        <v>4292</v>
      </c>
      <c r="E1456" s="1027" t="s">
        <v>3507</v>
      </c>
      <c r="F1456" s="1010">
        <v>209.66623100000001</v>
      </c>
      <c r="G1456" s="1028">
        <v>1</v>
      </c>
      <c r="H1456" s="1024" t="s">
        <v>3500</v>
      </c>
      <c r="I1456" s="394"/>
      <c r="J1456" s="394"/>
      <c r="K1456" s="394"/>
      <c r="L1456" s="394"/>
      <c r="M1456" s="394"/>
      <c r="N1456" s="394"/>
    </row>
    <row r="1457" spans="2:14" ht="17.25">
      <c r="B1457" s="1008" t="s">
        <v>11135</v>
      </c>
      <c r="C1457" s="1022" t="s">
        <v>4291</v>
      </c>
      <c r="D1457" s="1025" t="s">
        <v>4292</v>
      </c>
      <c r="E1457" s="1027" t="s">
        <v>3507</v>
      </c>
      <c r="F1457" s="1010">
        <v>209.66623100000001</v>
      </c>
      <c r="G1457" s="1028">
        <v>1</v>
      </c>
      <c r="H1457" s="1024" t="s">
        <v>3500</v>
      </c>
      <c r="I1457" s="394"/>
      <c r="J1457" s="394"/>
      <c r="K1457" s="394"/>
      <c r="L1457" s="394"/>
      <c r="M1457" s="394"/>
      <c r="N1457" s="394"/>
    </row>
    <row r="1458" spans="2:14" ht="17.25">
      <c r="B1458" s="1008" t="s">
        <v>11136</v>
      </c>
      <c r="C1458" s="1022" t="s">
        <v>4291</v>
      </c>
      <c r="D1458" s="1025" t="s">
        <v>4292</v>
      </c>
      <c r="E1458" s="1027" t="s">
        <v>3507</v>
      </c>
      <c r="F1458" s="1010">
        <v>209.66623100000001</v>
      </c>
      <c r="G1458" s="1028">
        <v>1</v>
      </c>
      <c r="H1458" s="1024" t="s">
        <v>3500</v>
      </c>
      <c r="I1458" s="394"/>
      <c r="J1458" s="394"/>
      <c r="K1458" s="394"/>
      <c r="L1458" s="394"/>
      <c r="M1458" s="394"/>
      <c r="N1458" s="394"/>
    </row>
    <row r="1459" spans="2:14" ht="17.25">
      <c r="B1459" s="1008" t="s">
        <v>11137</v>
      </c>
      <c r="C1459" s="1022" t="s">
        <v>4291</v>
      </c>
      <c r="D1459" s="1025" t="s">
        <v>4292</v>
      </c>
      <c r="E1459" s="1027" t="s">
        <v>3507</v>
      </c>
      <c r="F1459" s="1010">
        <v>209.66623100000001</v>
      </c>
      <c r="G1459" s="1028">
        <v>1</v>
      </c>
      <c r="H1459" s="1024" t="s">
        <v>3500</v>
      </c>
      <c r="I1459" s="394"/>
      <c r="J1459" s="394"/>
      <c r="K1459" s="394"/>
      <c r="L1459" s="394"/>
      <c r="M1459" s="394"/>
      <c r="N1459" s="394"/>
    </row>
    <row r="1460" spans="2:14" ht="17.25">
      <c r="B1460" s="1008" t="s">
        <v>11138</v>
      </c>
      <c r="C1460" s="1022" t="s">
        <v>4291</v>
      </c>
      <c r="D1460" s="1025" t="s">
        <v>4292</v>
      </c>
      <c r="E1460" s="1027" t="s">
        <v>3507</v>
      </c>
      <c r="F1460" s="1010">
        <v>209.66623100000001</v>
      </c>
      <c r="G1460" s="1028">
        <v>1</v>
      </c>
      <c r="H1460" s="1024" t="s">
        <v>3500</v>
      </c>
      <c r="I1460" s="394"/>
      <c r="J1460" s="394"/>
      <c r="K1460" s="394"/>
      <c r="L1460" s="394"/>
      <c r="M1460" s="394"/>
      <c r="N1460" s="394"/>
    </row>
    <row r="1461" spans="2:14" ht="17.25">
      <c r="B1461" s="1008" t="s">
        <v>11139</v>
      </c>
      <c r="C1461" s="1022" t="s">
        <v>4291</v>
      </c>
      <c r="D1461" s="1025" t="s">
        <v>4292</v>
      </c>
      <c r="E1461" s="1027" t="s">
        <v>3507</v>
      </c>
      <c r="F1461" s="1010">
        <v>209.66623100000001</v>
      </c>
      <c r="G1461" s="1028">
        <v>1</v>
      </c>
      <c r="H1461" s="1024" t="s">
        <v>3500</v>
      </c>
      <c r="I1461" s="394"/>
      <c r="J1461" s="394"/>
      <c r="K1461" s="394"/>
      <c r="L1461" s="394"/>
      <c r="M1461" s="394"/>
      <c r="N1461" s="394"/>
    </row>
    <row r="1462" spans="2:14" ht="17.25">
      <c r="B1462" s="1008" t="s">
        <v>11140</v>
      </c>
      <c r="C1462" s="1022" t="s">
        <v>4291</v>
      </c>
      <c r="D1462" s="1025" t="s">
        <v>4292</v>
      </c>
      <c r="E1462" s="1027" t="s">
        <v>3507</v>
      </c>
      <c r="F1462" s="1010">
        <v>209.66623100000001</v>
      </c>
      <c r="G1462" s="1028">
        <v>1</v>
      </c>
      <c r="H1462" s="1024" t="s">
        <v>3500</v>
      </c>
      <c r="I1462" s="394"/>
      <c r="J1462" s="394"/>
      <c r="K1462" s="394"/>
      <c r="L1462" s="394"/>
      <c r="M1462" s="394"/>
      <c r="N1462" s="394"/>
    </row>
    <row r="1463" spans="2:14" ht="17.25">
      <c r="B1463" s="1008" t="s">
        <v>11141</v>
      </c>
      <c r="C1463" s="1022" t="s">
        <v>4291</v>
      </c>
      <c r="D1463" s="1025" t="s">
        <v>4292</v>
      </c>
      <c r="E1463" s="1027" t="s">
        <v>3507</v>
      </c>
      <c r="F1463" s="1010">
        <v>209.66623100000001</v>
      </c>
      <c r="G1463" s="1028">
        <v>1</v>
      </c>
      <c r="H1463" s="1024" t="s">
        <v>3500</v>
      </c>
      <c r="I1463" s="394"/>
      <c r="J1463" s="394"/>
      <c r="K1463" s="394"/>
      <c r="L1463" s="394"/>
      <c r="M1463" s="394"/>
      <c r="N1463" s="394"/>
    </row>
    <row r="1464" spans="2:14" ht="17.25">
      <c r="B1464" s="1008" t="s">
        <v>11142</v>
      </c>
      <c r="C1464" s="1022" t="s">
        <v>4291</v>
      </c>
      <c r="D1464" s="1025" t="s">
        <v>4292</v>
      </c>
      <c r="E1464" s="1027" t="s">
        <v>3507</v>
      </c>
      <c r="F1464" s="1010">
        <v>209.66623100000001</v>
      </c>
      <c r="G1464" s="1028">
        <v>1</v>
      </c>
      <c r="H1464" s="1024" t="s">
        <v>3500</v>
      </c>
      <c r="I1464" s="394"/>
      <c r="J1464" s="394"/>
      <c r="K1464" s="394"/>
      <c r="L1464" s="394"/>
      <c r="M1464" s="394"/>
      <c r="N1464" s="394"/>
    </row>
    <row r="1465" spans="2:14" ht="17.25">
      <c r="B1465" s="1008" t="s">
        <v>11143</v>
      </c>
      <c r="C1465" s="1022" t="s">
        <v>4291</v>
      </c>
      <c r="D1465" s="1025" t="s">
        <v>4292</v>
      </c>
      <c r="E1465" s="1027" t="s">
        <v>3507</v>
      </c>
      <c r="F1465" s="1010">
        <v>209.66623100000001</v>
      </c>
      <c r="G1465" s="1028">
        <v>1</v>
      </c>
      <c r="H1465" s="1024" t="s">
        <v>3500</v>
      </c>
      <c r="I1465" s="394"/>
      <c r="J1465" s="394"/>
      <c r="K1465" s="394"/>
      <c r="L1465" s="394"/>
      <c r="M1465" s="394"/>
      <c r="N1465" s="394"/>
    </row>
    <row r="1466" spans="2:14" ht="17.25">
      <c r="B1466" s="1008" t="s">
        <v>11144</v>
      </c>
      <c r="C1466" s="1022" t="s">
        <v>4291</v>
      </c>
      <c r="D1466" s="1025" t="s">
        <v>4292</v>
      </c>
      <c r="E1466" s="1027" t="s">
        <v>3507</v>
      </c>
      <c r="F1466" s="1010">
        <v>209.66623100000001</v>
      </c>
      <c r="G1466" s="1028">
        <v>1</v>
      </c>
      <c r="H1466" s="1024" t="s">
        <v>3500</v>
      </c>
      <c r="I1466" s="394"/>
      <c r="J1466" s="394"/>
      <c r="K1466" s="394"/>
      <c r="L1466" s="394"/>
      <c r="M1466" s="394"/>
      <c r="N1466" s="394"/>
    </row>
    <row r="1467" spans="2:14" ht="17.25">
      <c r="B1467" s="1008" t="s">
        <v>11145</v>
      </c>
      <c r="C1467" s="1022" t="s">
        <v>4291</v>
      </c>
      <c r="D1467" s="1025" t="s">
        <v>4292</v>
      </c>
      <c r="E1467" s="1027" t="s">
        <v>3507</v>
      </c>
      <c r="F1467" s="1010">
        <v>209.66623100000001</v>
      </c>
      <c r="G1467" s="1028">
        <v>1</v>
      </c>
      <c r="H1467" s="1024" t="s">
        <v>3500</v>
      </c>
      <c r="I1467" s="394"/>
      <c r="J1467" s="394"/>
      <c r="K1467" s="394"/>
      <c r="L1467" s="394"/>
      <c r="M1467" s="394"/>
      <c r="N1467" s="394"/>
    </row>
    <row r="1468" spans="2:14" ht="17.25">
      <c r="B1468" s="1008" t="s">
        <v>11146</v>
      </c>
      <c r="C1468" s="1022" t="s">
        <v>4291</v>
      </c>
      <c r="D1468" s="1025" t="s">
        <v>4292</v>
      </c>
      <c r="E1468" s="1027" t="s">
        <v>3507</v>
      </c>
      <c r="F1468" s="1010">
        <v>209.66623100000001</v>
      </c>
      <c r="G1468" s="1028">
        <v>1</v>
      </c>
      <c r="H1468" s="1024" t="s">
        <v>3500</v>
      </c>
      <c r="I1468" s="394"/>
      <c r="J1468" s="394"/>
      <c r="K1468" s="394"/>
      <c r="L1468" s="394"/>
      <c r="M1468" s="394"/>
      <c r="N1468" s="394"/>
    </row>
    <row r="1469" spans="2:14" ht="17.25">
      <c r="B1469" s="1008" t="s">
        <v>11147</v>
      </c>
      <c r="C1469" s="1022" t="s">
        <v>4291</v>
      </c>
      <c r="D1469" s="1025" t="s">
        <v>4292</v>
      </c>
      <c r="E1469" s="1027" t="s">
        <v>3507</v>
      </c>
      <c r="F1469" s="1010">
        <v>209.66623100000001</v>
      </c>
      <c r="G1469" s="1028">
        <v>1</v>
      </c>
      <c r="H1469" s="1024" t="s">
        <v>3500</v>
      </c>
      <c r="I1469" s="394"/>
      <c r="J1469" s="394"/>
      <c r="K1469" s="394"/>
      <c r="L1469" s="394"/>
      <c r="M1469" s="394"/>
      <c r="N1469" s="394"/>
    </row>
    <row r="1470" spans="2:14" ht="17.25">
      <c r="B1470" s="1008" t="s">
        <v>11148</v>
      </c>
      <c r="C1470" s="1022" t="s">
        <v>4291</v>
      </c>
      <c r="D1470" s="1025" t="s">
        <v>4292</v>
      </c>
      <c r="E1470" s="1027" t="s">
        <v>3507</v>
      </c>
      <c r="F1470" s="1010">
        <v>209.66623100000001</v>
      </c>
      <c r="G1470" s="1028">
        <v>1</v>
      </c>
      <c r="H1470" s="1024" t="s">
        <v>3500</v>
      </c>
      <c r="I1470" s="394"/>
      <c r="J1470" s="394"/>
      <c r="K1470" s="394"/>
      <c r="L1470" s="394"/>
      <c r="M1470" s="394"/>
      <c r="N1470" s="394"/>
    </row>
    <row r="1471" spans="2:14" ht="17.25">
      <c r="B1471" s="1008" t="s">
        <v>11149</v>
      </c>
      <c r="C1471" s="1022" t="s">
        <v>4291</v>
      </c>
      <c r="D1471" s="1025" t="s">
        <v>4292</v>
      </c>
      <c r="E1471" s="1027" t="s">
        <v>3507</v>
      </c>
      <c r="F1471" s="1010">
        <v>209.66623100000001</v>
      </c>
      <c r="G1471" s="1028">
        <v>1</v>
      </c>
      <c r="H1471" s="1024" t="s">
        <v>3500</v>
      </c>
      <c r="I1471" s="394"/>
      <c r="J1471" s="394"/>
      <c r="K1471" s="394"/>
      <c r="L1471" s="394"/>
      <c r="M1471" s="394"/>
      <c r="N1471" s="394"/>
    </row>
    <row r="1472" spans="2:14" ht="17.25">
      <c r="B1472" s="1008" t="s">
        <v>11150</v>
      </c>
      <c r="C1472" s="1022" t="s">
        <v>4291</v>
      </c>
      <c r="D1472" s="1025" t="s">
        <v>4292</v>
      </c>
      <c r="E1472" s="1027" t="s">
        <v>3507</v>
      </c>
      <c r="F1472" s="1010">
        <v>209.66623100000001</v>
      </c>
      <c r="G1472" s="1028">
        <v>1</v>
      </c>
      <c r="H1472" s="1024" t="s">
        <v>3500</v>
      </c>
      <c r="I1472" s="394"/>
      <c r="J1472" s="394"/>
      <c r="K1472" s="394"/>
      <c r="L1472" s="394"/>
      <c r="M1472" s="394"/>
      <c r="N1472" s="394"/>
    </row>
    <row r="1473" spans="2:14" ht="17.25">
      <c r="B1473" s="1008" t="s">
        <v>11151</v>
      </c>
      <c r="C1473" s="1022" t="s">
        <v>4291</v>
      </c>
      <c r="D1473" s="1025" t="s">
        <v>4292</v>
      </c>
      <c r="E1473" s="1027" t="s">
        <v>3507</v>
      </c>
      <c r="F1473" s="1010">
        <v>209.66623100000001</v>
      </c>
      <c r="G1473" s="1028">
        <v>1</v>
      </c>
      <c r="H1473" s="1024" t="s">
        <v>3500</v>
      </c>
      <c r="I1473" s="394"/>
      <c r="J1473" s="394"/>
      <c r="K1473" s="394"/>
      <c r="L1473" s="394"/>
      <c r="M1473" s="394"/>
      <c r="N1473" s="394"/>
    </row>
    <row r="1474" spans="2:14" ht="17.25">
      <c r="B1474" s="1008" t="s">
        <v>11152</v>
      </c>
      <c r="C1474" s="1022" t="s">
        <v>4291</v>
      </c>
      <c r="D1474" s="1025" t="s">
        <v>4292</v>
      </c>
      <c r="E1474" s="1027" t="s">
        <v>3507</v>
      </c>
      <c r="F1474" s="1010">
        <v>209.66623100000001</v>
      </c>
      <c r="G1474" s="1028">
        <v>1</v>
      </c>
      <c r="H1474" s="1024" t="s">
        <v>3500</v>
      </c>
      <c r="I1474" s="394"/>
      <c r="J1474" s="394"/>
      <c r="K1474" s="394"/>
      <c r="L1474" s="394"/>
      <c r="M1474" s="394"/>
      <c r="N1474" s="394"/>
    </row>
    <row r="1475" spans="2:14" ht="17.25">
      <c r="B1475" s="1008" t="s">
        <v>11153</v>
      </c>
      <c r="C1475" s="1022" t="s">
        <v>4291</v>
      </c>
      <c r="D1475" s="1025" t="s">
        <v>4292</v>
      </c>
      <c r="E1475" s="1027" t="s">
        <v>3507</v>
      </c>
      <c r="F1475" s="1010">
        <v>209.66623100000001</v>
      </c>
      <c r="G1475" s="1028">
        <v>1</v>
      </c>
      <c r="H1475" s="1024" t="s">
        <v>3500</v>
      </c>
      <c r="I1475" s="394"/>
      <c r="J1475" s="394"/>
      <c r="K1475" s="394"/>
      <c r="L1475" s="394"/>
      <c r="M1475" s="394"/>
      <c r="N1475" s="394"/>
    </row>
    <row r="1476" spans="2:14" ht="17.25">
      <c r="B1476" s="1008" t="s">
        <v>11154</v>
      </c>
      <c r="C1476" s="1022" t="s">
        <v>4291</v>
      </c>
      <c r="D1476" s="1025" t="s">
        <v>4292</v>
      </c>
      <c r="E1476" s="1027" t="s">
        <v>3507</v>
      </c>
      <c r="F1476" s="1010">
        <v>209.66623100000001</v>
      </c>
      <c r="G1476" s="1028">
        <v>1</v>
      </c>
      <c r="H1476" s="1024" t="s">
        <v>3500</v>
      </c>
      <c r="I1476" s="394"/>
      <c r="J1476" s="394"/>
      <c r="K1476" s="394"/>
      <c r="L1476" s="394"/>
      <c r="M1476" s="394"/>
      <c r="N1476" s="394"/>
    </row>
    <row r="1477" spans="2:14" ht="17.25">
      <c r="B1477" s="1008" t="s">
        <v>11155</v>
      </c>
      <c r="C1477" s="1022" t="s">
        <v>4291</v>
      </c>
      <c r="D1477" s="1025" t="s">
        <v>4292</v>
      </c>
      <c r="E1477" s="1027" t="s">
        <v>3507</v>
      </c>
      <c r="F1477" s="1010">
        <v>209.66623100000001</v>
      </c>
      <c r="G1477" s="1028">
        <v>1</v>
      </c>
      <c r="H1477" s="1024" t="s">
        <v>3500</v>
      </c>
      <c r="I1477" s="394"/>
      <c r="J1477" s="394"/>
      <c r="K1477" s="394"/>
      <c r="L1477" s="394"/>
      <c r="M1477" s="394"/>
      <c r="N1477" s="394"/>
    </row>
    <row r="1478" spans="2:14" ht="17.25">
      <c r="B1478" s="1008" t="s">
        <v>11156</v>
      </c>
      <c r="C1478" s="1022" t="s">
        <v>4291</v>
      </c>
      <c r="D1478" s="1025" t="s">
        <v>4292</v>
      </c>
      <c r="E1478" s="1027" t="s">
        <v>3507</v>
      </c>
      <c r="F1478" s="1010">
        <v>209.66623100000001</v>
      </c>
      <c r="G1478" s="1028">
        <v>1</v>
      </c>
      <c r="H1478" s="1024" t="s">
        <v>3500</v>
      </c>
      <c r="I1478" s="394"/>
      <c r="J1478" s="394"/>
      <c r="K1478" s="394"/>
      <c r="L1478" s="394"/>
      <c r="M1478" s="394"/>
      <c r="N1478" s="394"/>
    </row>
    <row r="1479" spans="2:14" ht="17.25">
      <c r="B1479" s="1008" t="s">
        <v>11157</v>
      </c>
      <c r="C1479" s="1022" t="s">
        <v>4291</v>
      </c>
      <c r="D1479" s="1025" t="s">
        <v>4292</v>
      </c>
      <c r="E1479" s="1027" t="s">
        <v>3507</v>
      </c>
      <c r="F1479" s="1010">
        <v>209.66623100000001</v>
      </c>
      <c r="G1479" s="1028">
        <v>1</v>
      </c>
      <c r="H1479" s="1024" t="s">
        <v>3500</v>
      </c>
      <c r="I1479" s="394"/>
      <c r="J1479" s="394"/>
      <c r="K1479" s="394"/>
      <c r="L1479" s="394"/>
      <c r="M1479" s="394"/>
      <c r="N1479" s="394"/>
    </row>
    <row r="1480" spans="2:14" ht="17.25">
      <c r="B1480" s="1008" t="s">
        <v>11158</v>
      </c>
      <c r="C1480" s="1022" t="s">
        <v>4291</v>
      </c>
      <c r="D1480" s="1025" t="s">
        <v>4292</v>
      </c>
      <c r="E1480" s="1027" t="s">
        <v>3507</v>
      </c>
      <c r="F1480" s="1010">
        <v>209.66623100000001</v>
      </c>
      <c r="G1480" s="1028">
        <v>1</v>
      </c>
      <c r="H1480" s="1024" t="s">
        <v>3500</v>
      </c>
      <c r="I1480" s="394"/>
      <c r="J1480" s="394"/>
      <c r="K1480" s="394"/>
      <c r="L1480" s="394"/>
      <c r="M1480" s="394"/>
      <c r="N1480" s="394"/>
    </row>
    <row r="1481" spans="2:14" ht="17.25">
      <c r="B1481" s="1008" t="s">
        <v>11159</v>
      </c>
      <c r="C1481" s="1022" t="s">
        <v>4291</v>
      </c>
      <c r="D1481" s="1025" t="s">
        <v>4292</v>
      </c>
      <c r="E1481" s="1027" t="s">
        <v>3507</v>
      </c>
      <c r="F1481" s="1010">
        <v>209.66623100000001</v>
      </c>
      <c r="G1481" s="1028">
        <v>1</v>
      </c>
      <c r="H1481" s="1024" t="s">
        <v>3500</v>
      </c>
      <c r="I1481" s="394"/>
      <c r="J1481" s="394"/>
      <c r="K1481" s="394"/>
      <c r="L1481" s="394"/>
      <c r="M1481" s="394"/>
      <c r="N1481" s="394"/>
    </row>
    <row r="1482" spans="2:14" ht="17.25">
      <c r="B1482" s="1008" t="s">
        <v>11160</v>
      </c>
      <c r="C1482" s="1022" t="s">
        <v>4291</v>
      </c>
      <c r="D1482" s="1025" t="s">
        <v>4292</v>
      </c>
      <c r="E1482" s="1027" t="s">
        <v>3507</v>
      </c>
      <c r="F1482" s="1010">
        <v>209.66623100000001</v>
      </c>
      <c r="G1482" s="1028">
        <v>1</v>
      </c>
      <c r="H1482" s="1024" t="s">
        <v>3500</v>
      </c>
      <c r="I1482" s="394"/>
      <c r="J1482" s="394"/>
      <c r="K1482" s="394"/>
      <c r="L1482" s="394"/>
      <c r="M1482" s="394"/>
      <c r="N1482" s="394"/>
    </row>
    <row r="1483" spans="2:14" ht="17.25">
      <c r="B1483" s="1008" t="s">
        <v>11161</v>
      </c>
      <c r="C1483" s="1022" t="s">
        <v>4291</v>
      </c>
      <c r="D1483" s="1025" t="s">
        <v>4292</v>
      </c>
      <c r="E1483" s="1027" t="s">
        <v>3507</v>
      </c>
      <c r="F1483" s="1010">
        <v>209.66623100000001</v>
      </c>
      <c r="G1483" s="1028">
        <v>1</v>
      </c>
      <c r="H1483" s="1024" t="s">
        <v>3500</v>
      </c>
      <c r="I1483" s="394"/>
      <c r="J1483" s="394"/>
      <c r="K1483" s="394"/>
      <c r="L1483" s="394"/>
      <c r="M1483" s="394"/>
      <c r="N1483" s="394"/>
    </row>
    <row r="1484" spans="2:14" ht="17.25">
      <c r="B1484" s="1008" t="s">
        <v>11162</v>
      </c>
      <c r="C1484" s="1022" t="s">
        <v>4291</v>
      </c>
      <c r="D1484" s="1025" t="s">
        <v>4292</v>
      </c>
      <c r="E1484" s="1027" t="s">
        <v>3507</v>
      </c>
      <c r="F1484" s="1010">
        <v>209.66623100000001</v>
      </c>
      <c r="G1484" s="1028">
        <v>1</v>
      </c>
      <c r="H1484" s="1024" t="s">
        <v>3500</v>
      </c>
      <c r="I1484" s="394"/>
      <c r="J1484" s="394"/>
      <c r="K1484" s="394"/>
      <c r="L1484" s="394"/>
      <c r="M1484" s="394"/>
      <c r="N1484" s="394"/>
    </row>
    <row r="1485" spans="2:14" ht="17.25">
      <c r="B1485" s="1008" t="s">
        <v>11163</v>
      </c>
      <c r="C1485" s="1022" t="s">
        <v>4291</v>
      </c>
      <c r="D1485" s="1025" t="s">
        <v>4292</v>
      </c>
      <c r="E1485" s="1027" t="s">
        <v>3507</v>
      </c>
      <c r="F1485" s="1010">
        <v>209.66623100000001</v>
      </c>
      <c r="G1485" s="1028">
        <v>1</v>
      </c>
      <c r="H1485" s="1024" t="s">
        <v>3500</v>
      </c>
      <c r="I1485" s="394"/>
      <c r="J1485" s="394"/>
      <c r="K1485" s="394"/>
      <c r="L1485" s="394"/>
      <c r="M1485" s="394"/>
      <c r="N1485" s="394"/>
    </row>
    <row r="1486" spans="2:14" ht="17.25">
      <c r="B1486" s="1008" t="s">
        <v>11164</v>
      </c>
      <c r="C1486" s="1022" t="s">
        <v>4291</v>
      </c>
      <c r="D1486" s="1025" t="s">
        <v>4292</v>
      </c>
      <c r="E1486" s="1027" t="s">
        <v>3507</v>
      </c>
      <c r="F1486" s="1010">
        <v>209.66623100000001</v>
      </c>
      <c r="G1486" s="1028">
        <v>1</v>
      </c>
      <c r="H1486" s="1024" t="s">
        <v>3500</v>
      </c>
      <c r="I1486" s="394"/>
      <c r="J1486" s="394"/>
      <c r="K1486" s="394"/>
      <c r="L1486" s="394"/>
      <c r="M1486" s="394"/>
      <c r="N1486" s="394"/>
    </row>
    <row r="1487" spans="2:14" ht="17.25">
      <c r="B1487" s="1008" t="s">
        <v>11165</v>
      </c>
      <c r="C1487" s="1022" t="s">
        <v>4291</v>
      </c>
      <c r="D1487" s="1025" t="s">
        <v>4292</v>
      </c>
      <c r="E1487" s="1027" t="s">
        <v>3507</v>
      </c>
      <c r="F1487" s="1010">
        <v>209.66623100000001</v>
      </c>
      <c r="G1487" s="1028">
        <v>1</v>
      </c>
      <c r="H1487" s="1024" t="s">
        <v>3500</v>
      </c>
      <c r="I1487" s="394"/>
      <c r="J1487" s="394"/>
      <c r="K1487" s="394"/>
      <c r="L1487" s="394"/>
      <c r="M1487" s="394"/>
      <c r="N1487" s="394"/>
    </row>
    <row r="1488" spans="2:14" ht="17.25">
      <c r="B1488" s="1008" t="s">
        <v>11166</v>
      </c>
      <c r="C1488" s="1022" t="s">
        <v>4291</v>
      </c>
      <c r="D1488" s="1025" t="s">
        <v>4292</v>
      </c>
      <c r="E1488" s="1027" t="s">
        <v>3507</v>
      </c>
      <c r="F1488" s="1010">
        <v>209.66623100000001</v>
      </c>
      <c r="G1488" s="1028">
        <v>1</v>
      </c>
      <c r="H1488" s="1024" t="s">
        <v>3500</v>
      </c>
      <c r="I1488" s="394"/>
      <c r="J1488" s="394"/>
      <c r="K1488" s="394"/>
      <c r="L1488" s="394"/>
      <c r="M1488" s="394"/>
      <c r="N1488" s="394"/>
    </row>
    <row r="1489" spans="2:14" ht="17.25">
      <c r="B1489" s="1008" t="s">
        <v>11167</v>
      </c>
      <c r="C1489" s="1022" t="s">
        <v>4291</v>
      </c>
      <c r="D1489" s="1025" t="s">
        <v>4292</v>
      </c>
      <c r="E1489" s="1027" t="s">
        <v>3507</v>
      </c>
      <c r="F1489" s="1010">
        <v>209.66623100000001</v>
      </c>
      <c r="G1489" s="1028">
        <v>1</v>
      </c>
      <c r="H1489" s="1024" t="s">
        <v>3500</v>
      </c>
      <c r="I1489" s="394"/>
      <c r="J1489" s="394"/>
      <c r="K1489" s="394"/>
      <c r="L1489" s="394"/>
      <c r="M1489" s="394"/>
      <c r="N1489" s="394"/>
    </row>
    <row r="1490" spans="2:14" ht="17.25">
      <c r="B1490" s="1008" t="s">
        <v>11168</v>
      </c>
      <c r="C1490" s="1022" t="s">
        <v>4291</v>
      </c>
      <c r="D1490" s="1025" t="s">
        <v>4292</v>
      </c>
      <c r="E1490" s="1027" t="s">
        <v>3507</v>
      </c>
      <c r="F1490" s="1010">
        <v>209.66623100000001</v>
      </c>
      <c r="G1490" s="1028">
        <v>1</v>
      </c>
      <c r="H1490" s="1024" t="s">
        <v>3500</v>
      </c>
      <c r="I1490" s="394"/>
      <c r="J1490" s="394"/>
      <c r="K1490" s="394"/>
      <c r="L1490" s="394"/>
      <c r="M1490" s="394"/>
      <c r="N1490" s="394"/>
    </row>
    <row r="1491" spans="2:14" ht="17.25">
      <c r="B1491" s="1008" t="s">
        <v>11169</v>
      </c>
      <c r="C1491" s="1022" t="s">
        <v>4291</v>
      </c>
      <c r="D1491" s="1025" t="s">
        <v>4292</v>
      </c>
      <c r="E1491" s="1027" t="s">
        <v>3507</v>
      </c>
      <c r="F1491" s="1010">
        <v>209.66623100000001</v>
      </c>
      <c r="G1491" s="1028">
        <v>1</v>
      </c>
      <c r="H1491" s="1024" t="s">
        <v>3500</v>
      </c>
      <c r="I1491" s="394"/>
      <c r="J1491" s="394"/>
      <c r="K1491" s="394"/>
      <c r="L1491" s="394"/>
      <c r="M1491" s="394"/>
      <c r="N1491" s="394"/>
    </row>
    <row r="1492" spans="2:14" ht="17.25">
      <c r="B1492" s="1008" t="s">
        <v>11170</v>
      </c>
      <c r="C1492" s="1022" t="s">
        <v>4291</v>
      </c>
      <c r="D1492" s="1025" t="s">
        <v>4292</v>
      </c>
      <c r="E1492" s="1027" t="s">
        <v>3507</v>
      </c>
      <c r="F1492" s="1010">
        <v>209.66623100000001</v>
      </c>
      <c r="G1492" s="1028">
        <v>1</v>
      </c>
      <c r="H1492" s="1024" t="s">
        <v>3500</v>
      </c>
      <c r="I1492" s="394"/>
      <c r="J1492" s="394"/>
      <c r="K1492" s="394"/>
      <c r="L1492" s="394"/>
      <c r="M1492" s="394"/>
      <c r="N1492" s="394"/>
    </row>
    <row r="1493" spans="2:14" ht="17.25">
      <c r="B1493" s="1008" t="s">
        <v>11171</v>
      </c>
      <c r="C1493" s="1022" t="s">
        <v>4291</v>
      </c>
      <c r="D1493" s="1025" t="s">
        <v>4292</v>
      </c>
      <c r="E1493" s="1027" t="s">
        <v>3507</v>
      </c>
      <c r="F1493" s="1010">
        <v>209.66623100000001</v>
      </c>
      <c r="G1493" s="1028">
        <v>1</v>
      </c>
      <c r="H1493" s="1024" t="s">
        <v>3500</v>
      </c>
      <c r="I1493" s="394"/>
      <c r="J1493" s="394"/>
      <c r="K1493" s="394"/>
      <c r="L1493" s="394"/>
      <c r="M1493" s="394"/>
      <c r="N1493" s="394"/>
    </row>
    <row r="1494" spans="2:14" ht="17.25">
      <c r="B1494" s="1008" t="s">
        <v>11172</v>
      </c>
      <c r="C1494" s="1022" t="s">
        <v>4291</v>
      </c>
      <c r="D1494" s="1025" t="s">
        <v>4292</v>
      </c>
      <c r="E1494" s="1027" t="s">
        <v>3507</v>
      </c>
      <c r="F1494" s="1010">
        <v>209.66623100000001</v>
      </c>
      <c r="G1494" s="1028">
        <v>1</v>
      </c>
      <c r="H1494" s="1024" t="s">
        <v>3500</v>
      </c>
      <c r="I1494" s="394"/>
      <c r="J1494" s="394"/>
      <c r="K1494" s="394"/>
      <c r="L1494" s="394"/>
      <c r="M1494" s="394"/>
      <c r="N1494" s="394"/>
    </row>
    <row r="1495" spans="2:14" ht="17.25">
      <c r="B1495" s="1008" t="s">
        <v>11173</v>
      </c>
      <c r="C1495" s="1022" t="s">
        <v>4291</v>
      </c>
      <c r="D1495" s="1025" t="s">
        <v>4292</v>
      </c>
      <c r="E1495" s="1027" t="s">
        <v>3507</v>
      </c>
      <c r="F1495" s="1010">
        <v>209.66623100000001</v>
      </c>
      <c r="G1495" s="1028">
        <v>1</v>
      </c>
      <c r="H1495" s="1024" t="s">
        <v>3500</v>
      </c>
      <c r="I1495" s="394"/>
      <c r="J1495" s="394"/>
      <c r="K1495" s="394"/>
      <c r="L1495" s="394"/>
      <c r="M1495" s="394"/>
      <c r="N1495" s="394"/>
    </row>
    <row r="1496" spans="2:14" ht="17.25">
      <c r="B1496" s="1008" t="s">
        <v>11174</v>
      </c>
      <c r="C1496" s="1022" t="s">
        <v>4291</v>
      </c>
      <c r="D1496" s="1025" t="s">
        <v>4292</v>
      </c>
      <c r="E1496" s="1027" t="s">
        <v>3507</v>
      </c>
      <c r="F1496" s="1010">
        <v>209.66623100000001</v>
      </c>
      <c r="G1496" s="1028">
        <v>1</v>
      </c>
      <c r="H1496" s="1024" t="s">
        <v>3500</v>
      </c>
      <c r="I1496" s="394"/>
      <c r="J1496" s="394"/>
      <c r="K1496" s="394"/>
      <c r="L1496" s="394"/>
      <c r="M1496" s="394"/>
      <c r="N1496" s="394"/>
    </row>
    <row r="1497" spans="2:14" ht="17.25">
      <c r="B1497" s="1008" t="s">
        <v>11175</v>
      </c>
      <c r="C1497" s="1022" t="s">
        <v>4291</v>
      </c>
      <c r="D1497" s="1025" t="s">
        <v>4292</v>
      </c>
      <c r="E1497" s="1027" t="s">
        <v>3507</v>
      </c>
      <c r="F1497" s="1010">
        <v>209.66623100000001</v>
      </c>
      <c r="G1497" s="1028">
        <v>1</v>
      </c>
      <c r="H1497" s="1024" t="s">
        <v>3500</v>
      </c>
      <c r="I1497" s="394"/>
      <c r="J1497" s="394"/>
      <c r="K1497" s="394"/>
      <c r="L1497" s="394"/>
      <c r="M1497" s="394"/>
      <c r="N1497" s="394"/>
    </row>
    <row r="1498" spans="2:14" ht="17.25">
      <c r="B1498" s="1008" t="s">
        <v>11176</v>
      </c>
      <c r="C1498" s="1022" t="s">
        <v>4291</v>
      </c>
      <c r="D1498" s="1025" t="s">
        <v>4292</v>
      </c>
      <c r="E1498" s="1027" t="s">
        <v>3507</v>
      </c>
      <c r="F1498" s="1010">
        <v>209.66623100000001</v>
      </c>
      <c r="G1498" s="1028">
        <v>1</v>
      </c>
      <c r="H1498" s="1024" t="s">
        <v>3500</v>
      </c>
      <c r="I1498" s="394"/>
      <c r="J1498" s="394"/>
      <c r="K1498" s="394"/>
      <c r="L1498" s="394"/>
      <c r="M1498" s="394"/>
      <c r="N1498" s="394"/>
    </row>
    <row r="1499" spans="2:14" ht="17.25">
      <c r="B1499" s="1008" t="s">
        <v>11177</v>
      </c>
      <c r="C1499" s="1022" t="s">
        <v>4291</v>
      </c>
      <c r="D1499" s="1025" t="s">
        <v>4292</v>
      </c>
      <c r="E1499" s="1027" t="s">
        <v>3507</v>
      </c>
      <c r="F1499" s="1010">
        <v>209.66623100000001</v>
      </c>
      <c r="G1499" s="1028">
        <v>1</v>
      </c>
      <c r="H1499" s="1024" t="s">
        <v>3500</v>
      </c>
      <c r="I1499" s="394"/>
      <c r="J1499" s="394"/>
      <c r="K1499" s="394"/>
      <c r="L1499" s="394"/>
      <c r="M1499" s="394"/>
      <c r="N1499" s="394"/>
    </row>
    <row r="1500" spans="2:14" ht="17.25">
      <c r="B1500" s="1008" t="s">
        <v>11178</v>
      </c>
      <c r="C1500" s="1022" t="s">
        <v>4291</v>
      </c>
      <c r="D1500" s="1025" t="s">
        <v>4292</v>
      </c>
      <c r="E1500" s="1027" t="s">
        <v>3507</v>
      </c>
      <c r="F1500" s="1010">
        <v>209.66623100000001</v>
      </c>
      <c r="G1500" s="1028">
        <v>1</v>
      </c>
      <c r="H1500" s="1024" t="s">
        <v>3500</v>
      </c>
      <c r="I1500" s="394"/>
      <c r="J1500" s="394"/>
      <c r="K1500" s="394"/>
      <c r="L1500" s="394"/>
      <c r="M1500" s="394"/>
      <c r="N1500" s="394"/>
    </row>
    <row r="1501" spans="2:14" ht="17.25">
      <c r="B1501" s="1008" t="s">
        <v>11179</v>
      </c>
      <c r="C1501" s="1022" t="s">
        <v>4291</v>
      </c>
      <c r="D1501" s="1025" t="s">
        <v>4292</v>
      </c>
      <c r="E1501" s="1027" t="s">
        <v>3507</v>
      </c>
      <c r="F1501" s="1010">
        <v>209.66623100000001</v>
      </c>
      <c r="G1501" s="1028">
        <v>1</v>
      </c>
      <c r="H1501" s="1024" t="s">
        <v>3500</v>
      </c>
      <c r="I1501" s="394"/>
      <c r="J1501" s="394"/>
      <c r="K1501" s="394"/>
      <c r="L1501" s="394"/>
      <c r="M1501" s="394"/>
      <c r="N1501" s="394"/>
    </row>
    <row r="1502" spans="2:14" ht="17.25">
      <c r="B1502" s="1008" t="s">
        <v>11180</v>
      </c>
      <c r="C1502" s="1022" t="s">
        <v>4291</v>
      </c>
      <c r="D1502" s="1025" t="s">
        <v>4292</v>
      </c>
      <c r="E1502" s="1027" t="s">
        <v>3507</v>
      </c>
      <c r="F1502" s="1010">
        <v>209.66623100000001</v>
      </c>
      <c r="G1502" s="1028">
        <v>1</v>
      </c>
      <c r="H1502" s="1024" t="s">
        <v>3500</v>
      </c>
      <c r="I1502" s="394"/>
      <c r="J1502" s="394"/>
      <c r="K1502" s="394"/>
      <c r="L1502" s="394"/>
      <c r="M1502" s="394"/>
      <c r="N1502" s="394"/>
    </row>
    <row r="1503" spans="2:14" ht="17.25">
      <c r="B1503" s="1008" t="s">
        <v>11181</v>
      </c>
      <c r="C1503" s="1022" t="s">
        <v>4291</v>
      </c>
      <c r="D1503" s="1025" t="s">
        <v>4292</v>
      </c>
      <c r="E1503" s="1027" t="s">
        <v>3507</v>
      </c>
      <c r="F1503" s="1010">
        <v>209.66623100000001</v>
      </c>
      <c r="G1503" s="1028">
        <v>1</v>
      </c>
      <c r="H1503" s="1024" t="s">
        <v>3500</v>
      </c>
      <c r="I1503" s="394"/>
      <c r="J1503" s="394"/>
      <c r="K1503" s="394"/>
      <c r="L1503" s="394"/>
      <c r="M1503" s="394"/>
      <c r="N1503" s="394"/>
    </row>
    <row r="1504" spans="2:14" ht="17.25">
      <c r="B1504" s="1008" t="s">
        <v>11182</v>
      </c>
      <c r="C1504" s="1022" t="s">
        <v>4291</v>
      </c>
      <c r="D1504" s="1025" t="s">
        <v>4292</v>
      </c>
      <c r="E1504" s="1027" t="s">
        <v>3507</v>
      </c>
      <c r="F1504" s="1010">
        <v>209.66623100000001</v>
      </c>
      <c r="G1504" s="1028">
        <v>1</v>
      </c>
      <c r="H1504" s="1024" t="s">
        <v>3500</v>
      </c>
      <c r="I1504" s="394"/>
      <c r="J1504" s="394"/>
      <c r="K1504" s="394"/>
      <c r="L1504" s="394"/>
      <c r="M1504" s="394"/>
      <c r="N1504" s="394"/>
    </row>
    <row r="1505" spans="2:14" ht="17.25">
      <c r="B1505" s="1008" t="s">
        <v>11183</v>
      </c>
      <c r="C1505" s="1022" t="s">
        <v>4291</v>
      </c>
      <c r="D1505" s="1025" t="s">
        <v>4292</v>
      </c>
      <c r="E1505" s="1027" t="s">
        <v>3507</v>
      </c>
      <c r="F1505" s="1010">
        <v>209.66623100000001</v>
      </c>
      <c r="G1505" s="1028">
        <v>1</v>
      </c>
      <c r="H1505" s="1024" t="s">
        <v>3500</v>
      </c>
      <c r="I1505" s="394"/>
      <c r="J1505" s="394"/>
      <c r="K1505" s="394"/>
      <c r="L1505" s="394"/>
      <c r="M1505" s="394"/>
      <c r="N1505" s="394"/>
    </row>
    <row r="1506" spans="2:14" ht="17.25">
      <c r="B1506" s="1008" t="s">
        <v>11184</v>
      </c>
      <c r="C1506" s="1022" t="s">
        <v>4291</v>
      </c>
      <c r="D1506" s="1025" t="s">
        <v>4292</v>
      </c>
      <c r="E1506" s="1027" t="s">
        <v>3507</v>
      </c>
      <c r="F1506" s="1010">
        <v>209.66623100000001</v>
      </c>
      <c r="G1506" s="1028">
        <v>1</v>
      </c>
      <c r="H1506" s="1024" t="s">
        <v>3500</v>
      </c>
      <c r="I1506" s="394"/>
      <c r="J1506" s="394"/>
      <c r="K1506" s="394"/>
      <c r="L1506" s="394"/>
      <c r="M1506" s="394"/>
      <c r="N1506" s="394"/>
    </row>
    <row r="1507" spans="2:14" ht="17.25">
      <c r="B1507" s="1008" t="s">
        <v>11185</v>
      </c>
      <c r="C1507" s="1022" t="s">
        <v>4291</v>
      </c>
      <c r="D1507" s="1025" t="s">
        <v>4292</v>
      </c>
      <c r="E1507" s="1027" t="s">
        <v>3507</v>
      </c>
      <c r="F1507" s="1010">
        <v>209.66623100000001</v>
      </c>
      <c r="G1507" s="1028">
        <v>1</v>
      </c>
      <c r="H1507" s="1024" t="s">
        <v>3500</v>
      </c>
      <c r="I1507" s="394"/>
      <c r="J1507" s="394"/>
      <c r="K1507" s="394"/>
      <c r="L1507" s="394"/>
      <c r="M1507" s="394"/>
      <c r="N1507" s="394"/>
    </row>
    <row r="1508" spans="2:14" ht="17.25">
      <c r="B1508" s="1008" t="s">
        <v>11186</v>
      </c>
      <c r="C1508" s="1022" t="s">
        <v>4291</v>
      </c>
      <c r="D1508" s="1025" t="s">
        <v>4292</v>
      </c>
      <c r="E1508" s="1027" t="s">
        <v>3507</v>
      </c>
      <c r="F1508" s="1010">
        <v>209.66623100000001</v>
      </c>
      <c r="G1508" s="1028">
        <v>1</v>
      </c>
      <c r="H1508" s="1024" t="s">
        <v>3500</v>
      </c>
      <c r="I1508" s="394"/>
      <c r="J1508" s="394"/>
      <c r="K1508" s="394"/>
      <c r="L1508" s="394"/>
      <c r="M1508" s="394"/>
      <c r="N1508" s="394"/>
    </row>
    <row r="1509" spans="2:14" ht="17.25">
      <c r="B1509" s="1008" t="s">
        <v>11187</v>
      </c>
      <c r="C1509" s="1022" t="s">
        <v>4291</v>
      </c>
      <c r="D1509" s="1025" t="s">
        <v>4292</v>
      </c>
      <c r="E1509" s="1027" t="s">
        <v>3507</v>
      </c>
      <c r="F1509" s="1010">
        <v>209.66623100000001</v>
      </c>
      <c r="G1509" s="1028">
        <v>1</v>
      </c>
      <c r="H1509" s="1024" t="s">
        <v>3500</v>
      </c>
      <c r="I1509" s="394"/>
      <c r="J1509" s="394"/>
      <c r="K1509" s="394"/>
      <c r="L1509" s="394"/>
      <c r="M1509" s="394"/>
      <c r="N1509" s="394"/>
    </row>
    <row r="1510" spans="2:14" ht="17.25">
      <c r="B1510" s="1008" t="s">
        <v>11188</v>
      </c>
      <c r="C1510" s="1022" t="s">
        <v>4291</v>
      </c>
      <c r="D1510" s="1025" t="s">
        <v>4292</v>
      </c>
      <c r="E1510" s="1027" t="s">
        <v>3507</v>
      </c>
      <c r="F1510" s="1010">
        <v>209.66623100000001</v>
      </c>
      <c r="G1510" s="1028">
        <v>1</v>
      </c>
      <c r="H1510" s="1024" t="s">
        <v>3500</v>
      </c>
      <c r="I1510" s="394"/>
      <c r="J1510" s="394"/>
      <c r="K1510" s="394"/>
      <c r="L1510" s="394"/>
      <c r="M1510" s="394"/>
      <c r="N1510" s="394"/>
    </row>
    <row r="1511" spans="2:14" ht="17.25">
      <c r="B1511" s="1008" t="s">
        <v>11189</v>
      </c>
      <c r="C1511" s="1022" t="s">
        <v>4291</v>
      </c>
      <c r="D1511" s="1025" t="s">
        <v>4292</v>
      </c>
      <c r="E1511" s="1027" t="s">
        <v>3507</v>
      </c>
      <c r="F1511" s="1010">
        <v>209.66623100000001</v>
      </c>
      <c r="G1511" s="1028">
        <v>1</v>
      </c>
      <c r="H1511" s="1024" t="s">
        <v>3500</v>
      </c>
      <c r="I1511" s="394"/>
      <c r="J1511" s="394"/>
      <c r="K1511" s="394"/>
      <c r="L1511" s="394"/>
      <c r="M1511" s="394"/>
      <c r="N1511" s="394"/>
    </row>
    <row r="1512" spans="2:14" ht="17.25">
      <c r="B1512" s="1008" t="s">
        <v>11190</v>
      </c>
      <c r="C1512" s="1022" t="s">
        <v>4291</v>
      </c>
      <c r="D1512" s="1025" t="s">
        <v>4292</v>
      </c>
      <c r="E1512" s="1027" t="s">
        <v>3507</v>
      </c>
      <c r="F1512" s="1010">
        <v>209.66623100000001</v>
      </c>
      <c r="G1512" s="1028">
        <v>1</v>
      </c>
      <c r="H1512" s="1024" t="s">
        <v>3500</v>
      </c>
      <c r="I1512" s="394"/>
      <c r="J1512" s="394"/>
      <c r="K1512" s="394"/>
      <c r="L1512" s="394"/>
      <c r="M1512" s="394"/>
      <c r="N1512" s="394"/>
    </row>
    <row r="1513" spans="2:14" ht="17.25">
      <c r="B1513" s="1008" t="s">
        <v>11191</v>
      </c>
      <c r="C1513" s="1022" t="s">
        <v>4291</v>
      </c>
      <c r="D1513" s="1025" t="s">
        <v>4292</v>
      </c>
      <c r="E1513" s="1027" t="s">
        <v>3507</v>
      </c>
      <c r="F1513" s="1010">
        <v>209.66623100000001</v>
      </c>
      <c r="G1513" s="1028">
        <v>1</v>
      </c>
      <c r="H1513" s="1024" t="s">
        <v>3500</v>
      </c>
      <c r="I1513" s="394"/>
      <c r="J1513" s="394"/>
      <c r="K1513" s="394"/>
      <c r="L1513" s="394"/>
      <c r="M1513" s="394"/>
      <c r="N1513" s="394"/>
    </row>
    <row r="1514" spans="2:14" ht="17.25">
      <c r="B1514" s="1008" t="s">
        <v>11192</v>
      </c>
      <c r="C1514" s="1022" t="s">
        <v>4291</v>
      </c>
      <c r="D1514" s="1025" t="s">
        <v>4292</v>
      </c>
      <c r="E1514" s="1027" t="s">
        <v>3507</v>
      </c>
      <c r="F1514" s="1010">
        <v>209.66623100000001</v>
      </c>
      <c r="G1514" s="1028">
        <v>1</v>
      </c>
      <c r="H1514" s="1024" t="s">
        <v>3500</v>
      </c>
      <c r="I1514" s="394"/>
      <c r="J1514" s="394"/>
      <c r="K1514" s="394"/>
      <c r="L1514" s="394"/>
      <c r="M1514" s="394"/>
      <c r="N1514" s="394"/>
    </row>
    <row r="1515" spans="2:14" ht="17.25">
      <c r="B1515" s="1008" t="s">
        <v>11193</v>
      </c>
      <c r="C1515" s="1022" t="s">
        <v>4291</v>
      </c>
      <c r="D1515" s="1025" t="s">
        <v>4292</v>
      </c>
      <c r="E1515" s="1027" t="s">
        <v>3507</v>
      </c>
      <c r="F1515" s="1010">
        <v>209.66623100000001</v>
      </c>
      <c r="G1515" s="1028">
        <v>1</v>
      </c>
      <c r="H1515" s="1024" t="s">
        <v>3500</v>
      </c>
      <c r="I1515" s="394"/>
      <c r="J1515" s="394"/>
      <c r="K1515" s="394"/>
      <c r="L1515" s="394"/>
      <c r="M1515" s="394"/>
      <c r="N1515" s="394"/>
    </row>
    <row r="1516" spans="2:14" ht="17.25">
      <c r="B1516" s="1008" t="s">
        <v>11194</v>
      </c>
      <c r="C1516" s="1022" t="s">
        <v>4291</v>
      </c>
      <c r="D1516" s="1025" t="s">
        <v>4292</v>
      </c>
      <c r="E1516" s="1027" t="s">
        <v>3507</v>
      </c>
      <c r="F1516" s="1010">
        <v>209.66623100000001</v>
      </c>
      <c r="G1516" s="1028">
        <v>1</v>
      </c>
      <c r="H1516" s="1024" t="s">
        <v>3500</v>
      </c>
      <c r="I1516" s="394"/>
      <c r="J1516" s="394"/>
      <c r="K1516" s="394"/>
      <c r="L1516" s="394"/>
      <c r="M1516" s="394"/>
      <c r="N1516" s="394"/>
    </row>
    <row r="1517" spans="2:14" ht="17.25">
      <c r="B1517" s="1008" t="s">
        <v>11195</v>
      </c>
      <c r="C1517" s="1022" t="s">
        <v>4291</v>
      </c>
      <c r="D1517" s="1025" t="s">
        <v>4292</v>
      </c>
      <c r="E1517" s="1027" t="s">
        <v>3507</v>
      </c>
      <c r="F1517" s="1010">
        <v>209.66623100000001</v>
      </c>
      <c r="G1517" s="1028">
        <v>1</v>
      </c>
      <c r="H1517" s="1024" t="s">
        <v>3500</v>
      </c>
      <c r="I1517" s="394"/>
      <c r="J1517" s="394"/>
      <c r="K1517" s="394"/>
      <c r="L1517" s="394"/>
      <c r="M1517" s="394"/>
      <c r="N1517" s="394"/>
    </row>
    <row r="1518" spans="2:14" ht="17.25">
      <c r="B1518" s="1008" t="s">
        <v>11196</v>
      </c>
      <c r="C1518" s="1022" t="s">
        <v>4291</v>
      </c>
      <c r="D1518" s="1025" t="s">
        <v>4292</v>
      </c>
      <c r="E1518" s="1027" t="s">
        <v>3507</v>
      </c>
      <c r="F1518" s="1010">
        <v>209.66623100000001</v>
      </c>
      <c r="G1518" s="1028">
        <v>1</v>
      </c>
      <c r="H1518" s="1024" t="s">
        <v>3500</v>
      </c>
      <c r="I1518" s="394"/>
      <c r="J1518" s="394"/>
      <c r="K1518" s="394"/>
      <c r="L1518" s="394"/>
      <c r="M1518" s="394"/>
      <c r="N1518" s="394"/>
    </row>
    <row r="1519" spans="2:14" ht="17.25">
      <c r="B1519" s="1008" t="s">
        <v>11197</v>
      </c>
      <c r="C1519" s="1022" t="s">
        <v>4291</v>
      </c>
      <c r="D1519" s="1025" t="s">
        <v>4292</v>
      </c>
      <c r="E1519" s="1027" t="s">
        <v>3507</v>
      </c>
      <c r="F1519" s="1010">
        <v>209.66623100000001</v>
      </c>
      <c r="G1519" s="1028">
        <v>1</v>
      </c>
      <c r="H1519" s="1024" t="s">
        <v>3500</v>
      </c>
      <c r="I1519" s="394"/>
      <c r="J1519" s="394"/>
      <c r="K1519" s="394"/>
      <c r="L1519" s="394"/>
      <c r="M1519" s="394"/>
      <c r="N1519" s="394"/>
    </row>
    <row r="1520" spans="2:14" ht="17.25">
      <c r="B1520" s="1008" t="s">
        <v>11198</v>
      </c>
      <c r="C1520" s="1022" t="s">
        <v>4291</v>
      </c>
      <c r="D1520" s="1025" t="s">
        <v>4292</v>
      </c>
      <c r="E1520" s="1027" t="s">
        <v>3507</v>
      </c>
      <c r="F1520" s="1010">
        <v>209.66623100000001</v>
      </c>
      <c r="G1520" s="1028">
        <v>1</v>
      </c>
      <c r="H1520" s="1024" t="s">
        <v>3500</v>
      </c>
      <c r="I1520" s="394"/>
      <c r="J1520" s="394"/>
      <c r="K1520" s="394"/>
      <c r="L1520" s="394"/>
      <c r="M1520" s="394"/>
      <c r="N1520" s="394"/>
    </row>
    <row r="1521" spans="2:14" ht="17.25">
      <c r="B1521" s="1008" t="s">
        <v>11199</v>
      </c>
      <c r="C1521" s="1022" t="s">
        <v>4291</v>
      </c>
      <c r="D1521" s="1025" t="s">
        <v>4292</v>
      </c>
      <c r="E1521" s="1027" t="s">
        <v>3507</v>
      </c>
      <c r="F1521" s="1010">
        <v>209.66623100000001</v>
      </c>
      <c r="G1521" s="1028">
        <v>1</v>
      </c>
      <c r="H1521" s="1024" t="s">
        <v>3500</v>
      </c>
      <c r="I1521" s="394"/>
      <c r="J1521" s="394"/>
      <c r="K1521" s="394"/>
      <c r="L1521" s="394"/>
      <c r="M1521" s="394"/>
      <c r="N1521" s="394"/>
    </row>
    <row r="1522" spans="2:14" ht="17.25">
      <c r="B1522" s="1008" t="s">
        <v>11200</v>
      </c>
      <c r="C1522" s="1022" t="s">
        <v>4291</v>
      </c>
      <c r="D1522" s="1025" t="s">
        <v>4292</v>
      </c>
      <c r="E1522" s="1027" t="s">
        <v>3507</v>
      </c>
      <c r="F1522" s="1010">
        <v>209.66623100000001</v>
      </c>
      <c r="G1522" s="1028">
        <v>1</v>
      </c>
      <c r="H1522" s="1024" t="s">
        <v>3500</v>
      </c>
      <c r="I1522" s="394"/>
      <c r="J1522" s="394"/>
      <c r="K1522" s="394"/>
      <c r="L1522" s="394"/>
      <c r="M1522" s="394"/>
      <c r="N1522" s="394"/>
    </row>
    <row r="1523" spans="2:14" ht="17.25">
      <c r="B1523" s="1008" t="s">
        <v>11201</v>
      </c>
      <c r="C1523" s="1022" t="s">
        <v>4291</v>
      </c>
      <c r="D1523" s="1025" t="s">
        <v>4292</v>
      </c>
      <c r="E1523" s="1027" t="s">
        <v>3507</v>
      </c>
      <c r="F1523" s="1010">
        <v>209.66623100000001</v>
      </c>
      <c r="G1523" s="1028">
        <v>1</v>
      </c>
      <c r="H1523" s="1024" t="s">
        <v>3500</v>
      </c>
      <c r="I1523" s="394"/>
      <c r="J1523" s="394"/>
      <c r="K1523" s="394"/>
      <c r="L1523" s="394"/>
      <c r="M1523" s="394"/>
      <c r="N1523" s="394"/>
    </row>
    <row r="1524" spans="2:14" ht="17.25">
      <c r="B1524" s="1008" t="s">
        <v>11202</v>
      </c>
      <c r="C1524" s="1022" t="s">
        <v>4291</v>
      </c>
      <c r="D1524" s="1025" t="s">
        <v>4292</v>
      </c>
      <c r="E1524" s="1027" t="s">
        <v>3507</v>
      </c>
      <c r="F1524" s="1010">
        <v>209.66623100000001</v>
      </c>
      <c r="G1524" s="1028">
        <v>1</v>
      </c>
      <c r="H1524" s="1024" t="s">
        <v>3500</v>
      </c>
      <c r="I1524" s="394"/>
      <c r="J1524" s="394"/>
      <c r="K1524" s="394"/>
      <c r="L1524" s="394"/>
      <c r="M1524" s="394"/>
      <c r="N1524" s="394"/>
    </row>
    <row r="1525" spans="2:14" ht="17.25">
      <c r="B1525" s="1008" t="s">
        <v>11203</v>
      </c>
      <c r="C1525" s="1022" t="s">
        <v>4291</v>
      </c>
      <c r="D1525" s="1025" t="s">
        <v>4292</v>
      </c>
      <c r="E1525" s="1027" t="s">
        <v>3507</v>
      </c>
      <c r="F1525" s="1010">
        <v>209.66623100000001</v>
      </c>
      <c r="G1525" s="1028">
        <v>1</v>
      </c>
      <c r="H1525" s="1024" t="s">
        <v>3500</v>
      </c>
      <c r="I1525" s="394"/>
      <c r="J1525" s="394"/>
      <c r="K1525" s="394"/>
      <c r="L1525" s="394"/>
      <c r="M1525" s="394"/>
      <c r="N1525" s="394"/>
    </row>
    <row r="1526" spans="2:14" ht="17.25">
      <c r="B1526" s="1008" t="s">
        <v>11204</v>
      </c>
      <c r="C1526" s="1022" t="s">
        <v>4291</v>
      </c>
      <c r="D1526" s="1025" t="s">
        <v>4292</v>
      </c>
      <c r="E1526" s="1027" t="s">
        <v>3507</v>
      </c>
      <c r="F1526" s="1010">
        <v>209.66623100000001</v>
      </c>
      <c r="G1526" s="1028">
        <v>1</v>
      </c>
      <c r="H1526" s="1024" t="s">
        <v>3500</v>
      </c>
      <c r="I1526" s="394"/>
      <c r="J1526" s="394"/>
      <c r="K1526" s="394"/>
      <c r="L1526" s="394"/>
      <c r="M1526" s="394"/>
      <c r="N1526" s="394"/>
    </row>
    <row r="1527" spans="2:14" ht="17.25">
      <c r="B1527" s="1008" t="s">
        <v>11205</v>
      </c>
      <c r="C1527" s="1022" t="s">
        <v>4291</v>
      </c>
      <c r="D1527" s="1025" t="s">
        <v>4292</v>
      </c>
      <c r="E1527" s="1027" t="s">
        <v>3507</v>
      </c>
      <c r="F1527" s="1010">
        <v>209.66623100000001</v>
      </c>
      <c r="G1527" s="1028">
        <v>1</v>
      </c>
      <c r="H1527" s="1024" t="s">
        <v>3500</v>
      </c>
      <c r="I1527" s="394"/>
      <c r="J1527" s="394"/>
      <c r="K1527" s="394"/>
      <c r="L1527" s="394"/>
      <c r="M1527" s="394"/>
      <c r="N1527" s="394"/>
    </row>
    <row r="1528" spans="2:14" ht="17.25">
      <c r="B1528" s="1008" t="s">
        <v>11206</v>
      </c>
      <c r="C1528" s="1022" t="s">
        <v>4291</v>
      </c>
      <c r="D1528" s="1025" t="s">
        <v>4292</v>
      </c>
      <c r="E1528" s="1027" t="s">
        <v>3507</v>
      </c>
      <c r="F1528" s="1010">
        <v>209.66623100000001</v>
      </c>
      <c r="G1528" s="1028">
        <v>1</v>
      </c>
      <c r="H1528" s="1024" t="s">
        <v>3500</v>
      </c>
      <c r="I1528" s="394"/>
      <c r="J1528" s="394"/>
      <c r="K1528" s="394"/>
      <c r="L1528" s="394"/>
      <c r="M1528" s="394"/>
      <c r="N1528" s="394"/>
    </row>
    <row r="1529" spans="2:14" ht="17.25">
      <c r="B1529" s="1008" t="s">
        <v>11207</v>
      </c>
      <c r="C1529" s="1022" t="s">
        <v>4291</v>
      </c>
      <c r="D1529" s="1025" t="s">
        <v>4292</v>
      </c>
      <c r="E1529" s="1027" t="s">
        <v>3507</v>
      </c>
      <c r="F1529" s="1010">
        <v>209.66623100000001</v>
      </c>
      <c r="G1529" s="1028">
        <v>1</v>
      </c>
      <c r="H1529" s="1024" t="s">
        <v>3500</v>
      </c>
      <c r="I1529" s="394"/>
      <c r="J1529" s="394"/>
      <c r="K1529" s="394"/>
      <c r="L1529" s="394"/>
      <c r="M1529" s="394"/>
      <c r="N1529" s="394"/>
    </row>
    <row r="1530" spans="2:14" ht="17.25">
      <c r="B1530" s="1008" t="s">
        <v>11208</v>
      </c>
      <c r="C1530" s="1022" t="s">
        <v>4291</v>
      </c>
      <c r="D1530" s="1025" t="s">
        <v>4292</v>
      </c>
      <c r="E1530" s="1027" t="s">
        <v>3507</v>
      </c>
      <c r="F1530" s="1010">
        <v>209.66623100000001</v>
      </c>
      <c r="G1530" s="1028">
        <v>1</v>
      </c>
      <c r="H1530" s="1024" t="s">
        <v>3500</v>
      </c>
      <c r="I1530" s="394"/>
      <c r="J1530" s="394"/>
      <c r="K1530" s="394"/>
      <c r="L1530" s="394"/>
      <c r="M1530" s="394"/>
      <c r="N1530" s="394"/>
    </row>
    <row r="1531" spans="2:14" ht="17.25">
      <c r="B1531" s="1008" t="s">
        <v>11209</v>
      </c>
      <c r="C1531" s="1022" t="s">
        <v>4291</v>
      </c>
      <c r="D1531" s="1025" t="s">
        <v>4292</v>
      </c>
      <c r="E1531" s="1027" t="s">
        <v>3507</v>
      </c>
      <c r="F1531" s="1010">
        <v>209.66623100000001</v>
      </c>
      <c r="G1531" s="1028">
        <v>1</v>
      </c>
      <c r="H1531" s="1024" t="s">
        <v>3500</v>
      </c>
      <c r="I1531" s="394"/>
      <c r="J1531" s="394"/>
      <c r="K1531" s="394"/>
      <c r="L1531" s="394"/>
      <c r="M1531" s="394"/>
      <c r="N1531" s="394"/>
    </row>
    <row r="1532" spans="2:14" ht="17.25">
      <c r="B1532" s="1008" t="s">
        <v>11210</v>
      </c>
      <c r="C1532" s="1022" t="s">
        <v>4291</v>
      </c>
      <c r="D1532" s="1025" t="s">
        <v>4292</v>
      </c>
      <c r="E1532" s="1027" t="s">
        <v>3507</v>
      </c>
      <c r="F1532" s="1010">
        <v>209.66623100000001</v>
      </c>
      <c r="G1532" s="1028">
        <v>1</v>
      </c>
      <c r="H1532" s="1024" t="s">
        <v>3500</v>
      </c>
      <c r="I1532" s="394"/>
      <c r="J1532" s="394"/>
      <c r="K1532" s="394"/>
      <c r="L1532" s="394"/>
      <c r="M1532" s="394"/>
      <c r="N1532" s="394"/>
    </row>
    <row r="1533" spans="2:14" ht="17.25">
      <c r="B1533" s="1008" t="s">
        <v>11211</v>
      </c>
      <c r="C1533" s="1022" t="s">
        <v>4291</v>
      </c>
      <c r="D1533" s="1025" t="s">
        <v>4292</v>
      </c>
      <c r="E1533" s="1027" t="s">
        <v>3507</v>
      </c>
      <c r="F1533" s="1010">
        <v>209.66623100000001</v>
      </c>
      <c r="G1533" s="1028">
        <v>1</v>
      </c>
      <c r="H1533" s="1024" t="s">
        <v>3500</v>
      </c>
      <c r="I1533" s="394"/>
      <c r="J1533" s="394"/>
      <c r="K1533" s="394"/>
      <c r="L1533" s="394"/>
      <c r="M1533" s="394"/>
      <c r="N1533" s="394"/>
    </row>
    <row r="1534" spans="2:14" ht="17.25">
      <c r="B1534" s="1008" t="s">
        <v>11212</v>
      </c>
      <c r="C1534" s="1022" t="s">
        <v>4291</v>
      </c>
      <c r="D1534" s="1025" t="s">
        <v>4292</v>
      </c>
      <c r="E1534" s="1027" t="s">
        <v>3507</v>
      </c>
      <c r="F1534" s="1010">
        <v>209.66623100000001</v>
      </c>
      <c r="G1534" s="1028">
        <v>1</v>
      </c>
      <c r="H1534" s="1024" t="s">
        <v>3500</v>
      </c>
      <c r="I1534" s="394"/>
      <c r="J1534" s="394"/>
      <c r="K1534" s="394"/>
      <c r="L1534" s="394"/>
      <c r="M1534" s="394"/>
      <c r="N1534" s="394"/>
    </row>
    <row r="1535" spans="2:14" ht="17.25">
      <c r="B1535" s="1008" t="s">
        <v>11213</v>
      </c>
      <c r="C1535" s="1022" t="s">
        <v>4291</v>
      </c>
      <c r="D1535" s="1025" t="s">
        <v>4292</v>
      </c>
      <c r="E1535" s="1027" t="s">
        <v>3507</v>
      </c>
      <c r="F1535" s="1010">
        <v>209.66623100000001</v>
      </c>
      <c r="G1535" s="1028">
        <v>1</v>
      </c>
      <c r="H1535" s="1024" t="s">
        <v>3500</v>
      </c>
      <c r="I1535" s="394"/>
      <c r="J1535" s="394"/>
      <c r="K1535" s="394"/>
      <c r="L1535" s="394"/>
      <c r="M1535" s="394"/>
      <c r="N1535" s="394"/>
    </row>
    <row r="1536" spans="2:14" ht="17.25">
      <c r="B1536" s="1008" t="s">
        <v>11214</v>
      </c>
      <c r="C1536" s="1022" t="s">
        <v>4291</v>
      </c>
      <c r="D1536" s="1025" t="s">
        <v>4292</v>
      </c>
      <c r="E1536" s="1027" t="s">
        <v>3507</v>
      </c>
      <c r="F1536" s="1010">
        <v>209.66623100000001</v>
      </c>
      <c r="G1536" s="1028">
        <v>1</v>
      </c>
      <c r="H1536" s="1024" t="s">
        <v>3500</v>
      </c>
      <c r="I1536" s="394"/>
      <c r="J1536" s="394"/>
      <c r="K1536" s="394"/>
      <c r="L1536" s="394"/>
      <c r="M1536" s="394"/>
      <c r="N1536" s="394"/>
    </row>
    <row r="1537" spans="2:14" ht="17.25">
      <c r="B1537" s="1008" t="s">
        <v>11215</v>
      </c>
      <c r="C1537" s="1022" t="s">
        <v>4291</v>
      </c>
      <c r="D1537" s="1025" t="s">
        <v>4292</v>
      </c>
      <c r="E1537" s="1027" t="s">
        <v>3507</v>
      </c>
      <c r="F1537" s="1010">
        <v>209.66623100000001</v>
      </c>
      <c r="G1537" s="1028">
        <v>1</v>
      </c>
      <c r="H1537" s="1024" t="s">
        <v>3500</v>
      </c>
      <c r="I1537" s="394"/>
      <c r="J1537" s="394"/>
      <c r="K1537" s="394"/>
      <c r="L1537" s="394"/>
      <c r="M1537" s="394"/>
      <c r="N1537" s="394"/>
    </row>
    <row r="1538" spans="2:14" ht="17.25">
      <c r="B1538" s="1008" t="s">
        <v>11216</v>
      </c>
      <c r="C1538" s="1022" t="s">
        <v>4291</v>
      </c>
      <c r="D1538" s="1025" t="s">
        <v>4292</v>
      </c>
      <c r="E1538" s="1027" t="s">
        <v>3507</v>
      </c>
      <c r="F1538" s="1010">
        <v>209.66623100000001</v>
      </c>
      <c r="G1538" s="1028">
        <v>1</v>
      </c>
      <c r="H1538" s="1024" t="s">
        <v>3500</v>
      </c>
      <c r="I1538" s="394"/>
      <c r="J1538" s="394"/>
      <c r="K1538" s="394"/>
      <c r="L1538" s="394"/>
      <c r="M1538" s="394"/>
      <c r="N1538" s="394"/>
    </row>
    <row r="1539" spans="2:14" ht="17.25">
      <c r="B1539" s="1008" t="s">
        <v>11217</v>
      </c>
      <c r="C1539" s="1022" t="s">
        <v>4291</v>
      </c>
      <c r="D1539" s="1025" t="s">
        <v>4292</v>
      </c>
      <c r="E1539" s="1027" t="s">
        <v>3507</v>
      </c>
      <c r="F1539" s="1010">
        <v>209.66623100000001</v>
      </c>
      <c r="G1539" s="1028">
        <v>1</v>
      </c>
      <c r="H1539" s="1024" t="s">
        <v>3500</v>
      </c>
      <c r="I1539" s="394"/>
      <c r="J1539" s="394"/>
      <c r="K1539" s="394"/>
      <c r="L1539" s="394"/>
      <c r="M1539" s="394"/>
      <c r="N1539" s="394"/>
    </row>
    <row r="1540" spans="2:14" ht="17.25">
      <c r="B1540" s="1008" t="s">
        <v>11218</v>
      </c>
      <c r="C1540" s="1022" t="s">
        <v>4291</v>
      </c>
      <c r="D1540" s="1025" t="s">
        <v>4292</v>
      </c>
      <c r="E1540" s="1027" t="s">
        <v>3507</v>
      </c>
      <c r="F1540" s="1010">
        <v>209.66623100000001</v>
      </c>
      <c r="G1540" s="1028">
        <v>1</v>
      </c>
      <c r="H1540" s="1024" t="s">
        <v>3500</v>
      </c>
      <c r="I1540" s="394"/>
      <c r="J1540" s="394"/>
      <c r="K1540" s="394"/>
      <c r="L1540" s="394"/>
      <c r="M1540" s="394"/>
      <c r="N1540" s="394"/>
    </row>
    <row r="1541" spans="2:14" ht="17.25">
      <c r="B1541" s="1008" t="s">
        <v>11219</v>
      </c>
      <c r="C1541" s="1022" t="s">
        <v>4291</v>
      </c>
      <c r="D1541" s="1025" t="s">
        <v>4292</v>
      </c>
      <c r="E1541" s="1027" t="s">
        <v>3507</v>
      </c>
      <c r="F1541" s="1010">
        <v>209.66623100000001</v>
      </c>
      <c r="G1541" s="1028">
        <v>1</v>
      </c>
      <c r="H1541" s="1024" t="s">
        <v>3500</v>
      </c>
      <c r="I1541" s="394"/>
      <c r="J1541" s="394"/>
      <c r="K1541" s="394"/>
      <c r="L1541" s="394"/>
      <c r="M1541" s="394"/>
      <c r="N1541" s="394"/>
    </row>
    <row r="1542" spans="2:14" ht="17.25">
      <c r="B1542" s="1008" t="s">
        <v>11220</v>
      </c>
      <c r="C1542" s="1022" t="s">
        <v>4291</v>
      </c>
      <c r="D1542" s="1025" t="s">
        <v>4292</v>
      </c>
      <c r="E1542" s="1027" t="s">
        <v>3507</v>
      </c>
      <c r="F1542" s="1010">
        <v>209.66623100000001</v>
      </c>
      <c r="G1542" s="1028">
        <v>1</v>
      </c>
      <c r="H1542" s="1024" t="s">
        <v>3500</v>
      </c>
      <c r="I1542" s="394"/>
      <c r="J1542" s="394"/>
      <c r="K1542" s="394"/>
      <c r="L1542" s="394"/>
      <c r="M1542" s="394"/>
      <c r="N1542" s="394"/>
    </row>
    <row r="1543" spans="2:14" ht="17.25">
      <c r="B1543" s="1008" t="s">
        <v>11221</v>
      </c>
      <c r="C1543" s="1022" t="s">
        <v>4291</v>
      </c>
      <c r="D1543" s="1025" t="s">
        <v>4292</v>
      </c>
      <c r="E1543" s="1027" t="s">
        <v>3507</v>
      </c>
      <c r="F1543" s="1010">
        <v>209.66623100000001</v>
      </c>
      <c r="G1543" s="1028">
        <v>1</v>
      </c>
      <c r="H1543" s="1024" t="s">
        <v>3500</v>
      </c>
      <c r="I1543" s="394"/>
      <c r="J1543" s="394"/>
      <c r="K1543" s="394"/>
      <c r="L1543" s="394"/>
      <c r="M1543" s="394"/>
      <c r="N1543" s="394"/>
    </row>
    <row r="1544" spans="2:14" ht="17.25">
      <c r="B1544" s="1008" t="s">
        <v>11222</v>
      </c>
      <c r="C1544" s="1022" t="s">
        <v>4291</v>
      </c>
      <c r="D1544" s="1025" t="s">
        <v>4292</v>
      </c>
      <c r="E1544" s="1027" t="s">
        <v>3507</v>
      </c>
      <c r="F1544" s="1010">
        <v>209.66623100000001</v>
      </c>
      <c r="G1544" s="1028">
        <v>1</v>
      </c>
      <c r="H1544" s="1024" t="s">
        <v>3500</v>
      </c>
      <c r="I1544" s="394"/>
      <c r="J1544" s="394"/>
      <c r="K1544" s="394"/>
      <c r="L1544" s="394"/>
      <c r="M1544" s="394"/>
      <c r="N1544" s="394"/>
    </row>
    <row r="1545" spans="2:14" ht="17.25">
      <c r="B1545" s="1008" t="s">
        <v>11223</v>
      </c>
      <c r="C1545" s="1022" t="s">
        <v>4291</v>
      </c>
      <c r="D1545" s="1025" t="s">
        <v>4292</v>
      </c>
      <c r="E1545" s="1027" t="s">
        <v>3507</v>
      </c>
      <c r="F1545" s="1010">
        <v>209.66623100000001</v>
      </c>
      <c r="G1545" s="1028">
        <v>1</v>
      </c>
      <c r="H1545" s="1024" t="s">
        <v>3500</v>
      </c>
      <c r="I1545" s="394"/>
      <c r="J1545" s="394"/>
      <c r="K1545" s="394"/>
      <c r="L1545" s="394"/>
      <c r="M1545" s="394"/>
      <c r="N1545" s="394"/>
    </row>
    <row r="1546" spans="2:14" ht="17.25">
      <c r="B1546" s="1008" t="s">
        <v>11224</v>
      </c>
      <c r="C1546" s="1022" t="s">
        <v>4291</v>
      </c>
      <c r="D1546" s="1025" t="s">
        <v>4292</v>
      </c>
      <c r="E1546" s="1027" t="s">
        <v>3507</v>
      </c>
      <c r="F1546" s="1010">
        <v>209.66623100000001</v>
      </c>
      <c r="G1546" s="1028">
        <v>1</v>
      </c>
      <c r="H1546" s="1024" t="s">
        <v>3500</v>
      </c>
      <c r="I1546" s="394"/>
      <c r="J1546" s="394"/>
      <c r="K1546" s="394"/>
      <c r="L1546" s="394"/>
      <c r="M1546" s="394"/>
      <c r="N1546" s="394"/>
    </row>
    <row r="1547" spans="2:14" ht="17.25">
      <c r="B1547" s="1008" t="s">
        <v>11225</v>
      </c>
      <c r="C1547" s="1022" t="s">
        <v>4291</v>
      </c>
      <c r="D1547" s="1025" t="s">
        <v>4292</v>
      </c>
      <c r="E1547" s="1027" t="s">
        <v>3507</v>
      </c>
      <c r="F1547" s="1010">
        <v>209.66623100000001</v>
      </c>
      <c r="G1547" s="1028">
        <v>1</v>
      </c>
      <c r="H1547" s="1024" t="s">
        <v>3500</v>
      </c>
      <c r="I1547" s="394"/>
      <c r="J1547" s="394"/>
      <c r="K1547" s="394"/>
      <c r="L1547" s="394"/>
      <c r="M1547" s="394"/>
      <c r="N1547" s="394"/>
    </row>
    <row r="1548" spans="2:14" ht="17.25">
      <c r="B1548" s="1008" t="s">
        <v>11226</v>
      </c>
      <c r="C1548" s="1022" t="s">
        <v>4291</v>
      </c>
      <c r="D1548" s="1025" t="s">
        <v>4292</v>
      </c>
      <c r="E1548" s="1027" t="s">
        <v>3507</v>
      </c>
      <c r="F1548" s="1010">
        <v>209.66623100000001</v>
      </c>
      <c r="G1548" s="1028">
        <v>1</v>
      </c>
      <c r="H1548" s="1024" t="s">
        <v>3500</v>
      </c>
      <c r="I1548" s="394"/>
      <c r="J1548" s="394"/>
      <c r="K1548" s="394"/>
      <c r="L1548" s="394"/>
      <c r="M1548" s="394"/>
      <c r="N1548" s="394"/>
    </row>
    <row r="1549" spans="2:14" ht="17.25">
      <c r="B1549" s="1008" t="s">
        <v>11227</v>
      </c>
      <c r="C1549" s="1022" t="s">
        <v>4291</v>
      </c>
      <c r="D1549" s="1025" t="s">
        <v>4292</v>
      </c>
      <c r="E1549" s="1027" t="s">
        <v>3507</v>
      </c>
      <c r="F1549" s="1010">
        <v>209.66623100000001</v>
      </c>
      <c r="G1549" s="1028">
        <v>1</v>
      </c>
      <c r="H1549" s="1024" t="s">
        <v>3500</v>
      </c>
      <c r="I1549" s="394"/>
      <c r="J1549" s="394"/>
      <c r="K1549" s="394"/>
      <c r="L1549" s="394"/>
      <c r="M1549" s="394"/>
      <c r="N1549" s="394"/>
    </row>
    <row r="1550" spans="2:14" ht="17.25">
      <c r="B1550" s="1008" t="s">
        <v>11228</v>
      </c>
      <c r="C1550" s="1022" t="s">
        <v>4291</v>
      </c>
      <c r="D1550" s="1025" t="s">
        <v>4292</v>
      </c>
      <c r="E1550" s="1027" t="s">
        <v>3507</v>
      </c>
      <c r="F1550" s="1010">
        <v>209.66623100000001</v>
      </c>
      <c r="G1550" s="1028">
        <v>1</v>
      </c>
      <c r="H1550" s="1024" t="s">
        <v>3500</v>
      </c>
      <c r="I1550" s="394"/>
      <c r="J1550" s="394"/>
      <c r="K1550" s="394"/>
      <c r="L1550" s="394"/>
      <c r="M1550" s="394"/>
      <c r="N1550" s="394"/>
    </row>
    <row r="1551" spans="2:14" ht="17.25">
      <c r="B1551" s="1008" t="s">
        <v>11229</v>
      </c>
      <c r="C1551" s="1022" t="s">
        <v>4291</v>
      </c>
      <c r="D1551" s="1025" t="s">
        <v>4292</v>
      </c>
      <c r="E1551" s="1027" t="s">
        <v>3507</v>
      </c>
      <c r="F1551" s="1010">
        <v>209.66623100000001</v>
      </c>
      <c r="G1551" s="1028">
        <v>1</v>
      </c>
      <c r="H1551" s="1024" t="s">
        <v>3500</v>
      </c>
      <c r="I1551" s="394"/>
      <c r="J1551" s="394"/>
      <c r="K1551" s="394"/>
      <c r="L1551" s="394"/>
      <c r="M1551" s="394"/>
      <c r="N1551" s="394"/>
    </row>
    <row r="1552" spans="2:14" ht="17.25">
      <c r="B1552" s="1008" t="s">
        <v>11230</v>
      </c>
      <c r="C1552" s="1022" t="s">
        <v>4291</v>
      </c>
      <c r="D1552" s="1025" t="s">
        <v>4292</v>
      </c>
      <c r="E1552" s="1027" t="s">
        <v>3507</v>
      </c>
      <c r="F1552" s="1010">
        <v>209.66623100000001</v>
      </c>
      <c r="G1552" s="1028">
        <v>1</v>
      </c>
      <c r="H1552" s="1024" t="s">
        <v>3500</v>
      </c>
      <c r="I1552" s="394"/>
      <c r="J1552" s="394"/>
      <c r="K1552" s="394"/>
      <c r="L1552" s="394"/>
      <c r="M1552" s="394"/>
      <c r="N1552" s="394"/>
    </row>
    <row r="1553" spans="2:14" ht="17.25">
      <c r="B1553" s="1008" t="s">
        <v>11231</v>
      </c>
      <c r="C1553" s="1022" t="s">
        <v>4291</v>
      </c>
      <c r="D1553" s="1025" t="s">
        <v>4292</v>
      </c>
      <c r="E1553" s="1027" t="s">
        <v>3507</v>
      </c>
      <c r="F1553" s="1010">
        <v>209.66623100000001</v>
      </c>
      <c r="G1553" s="1028">
        <v>1</v>
      </c>
      <c r="H1553" s="1024" t="s">
        <v>3500</v>
      </c>
      <c r="I1553" s="394"/>
      <c r="J1553" s="394"/>
      <c r="K1553" s="394"/>
      <c r="L1553" s="394"/>
      <c r="M1553" s="394"/>
      <c r="N1553" s="394"/>
    </row>
    <row r="1554" spans="2:14" ht="17.25">
      <c r="B1554" s="1008" t="s">
        <v>11232</v>
      </c>
      <c r="C1554" s="1022" t="s">
        <v>4291</v>
      </c>
      <c r="D1554" s="1025" t="s">
        <v>4292</v>
      </c>
      <c r="E1554" s="1027" t="s">
        <v>3507</v>
      </c>
      <c r="F1554" s="1010">
        <v>209.66623100000001</v>
      </c>
      <c r="G1554" s="1028">
        <v>1</v>
      </c>
      <c r="H1554" s="1024" t="s">
        <v>3500</v>
      </c>
      <c r="I1554" s="394"/>
      <c r="J1554" s="394"/>
      <c r="K1554" s="394"/>
      <c r="L1554" s="394"/>
      <c r="M1554" s="394"/>
      <c r="N1554" s="394"/>
    </row>
    <row r="1555" spans="2:14" ht="17.25">
      <c r="B1555" s="1008" t="s">
        <v>11233</v>
      </c>
      <c r="C1555" s="1022" t="s">
        <v>4291</v>
      </c>
      <c r="D1555" s="1025" t="s">
        <v>4292</v>
      </c>
      <c r="E1555" s="1027" t="s">
        <v>3507</v>
      </c>
      <c r="F1555" s="1010">
        <v>209.66623100000001</v>
      </c>
      <c r="G1555" s="1028">
        <v>1</v>
      </c>
      <c r="H1555" s="1024" t="s">
        <v>3500</v>
      </c>
      <c r="I1555" s="394"/>
      <c r="J1555" s="394"/>
      <c r="K1555" s="394"/>
      <c r="L1555" s="394"/>
      <c r="M1555" s="394"/>
      <c r="N1555" s="394"/>
    </row>
    <row r="1556" spans="2:14" ht="17.25">
      <c r="B1556" s="1008" t="s">
        <v>11234</v>
      </c>
      <c r="C1556" s="1022" t="s">
        <v>4291</v>
      </c>
      <c r="D1556" s="1025" t="s">
        <v>4292</v>
      </c>
      <c r="E1556" s="1027" t="s">
        <v>3507</v>
      </c>
      <c r="F1556" s="1010">
        <v>209.66623100000001</v>
      </c>
      <c r="G1556" s="1028">
        <v>1</v>
      </c>
      <c r="H1556" s="1024" t="s">
        <v>3500</v>
      </c>
      <c r="I1556" s="394"/>
      <c r="J1556" s="394"/>
      <c r="K1556" s="394"/>
      <c r="L1556" s="394"/>
      <c r="M1556" s="394"/>
      <c r="N1556" s="394"/>
    </row>
    <row r="1557" spans="2:14" ht="17.25">
      <c r="B1557" s="1008" t="s">
        <v>11235</v>
      </c>
      <c r="C1557" s="1022" t="s">
        <v>4291</v>
      </c>
      <c r="D1557" s="1025" t="s">
        <v>4292</v>
      </c>
      <c r="E1557" s="1027" t="s">
        <v>3507</v>
      </c>
      <c r="F1557" s="1010">
        <v>209.66623100000001</v>
      </c>
      <c r="G1557" s="1028">
        <v>1</v>
      </c>
      <c r="H1557" s="1024" t="s">
        <v>3500</v>
      </c>
      <c r="I1557" s="394"/>
      <c r="J1557" s="394"/>
      <c r="K1557" s="394"/>
      <c r="L1557" s="394"/>
      <c r="M1557" s="394"/>
      <c r="N1557" s="394"/>
    </row>
    <row r="1558" spans="2:14" ht="17.25">
      <c r="B1558" s="1008" t="s">
        <v>11236</v>
      </c>
      <c r="C1558" s="1022" t="s">
        <v>4291</v>
      </c>
      <c r="D1558" s="1025" t="s">
        <v>4292</v>
      </c>
      <c r="E1558" s="1027" t="s">
        <v>3507</v>
      </c>
      <c r="F1558" s="1010">
        <v>209.66623100000001</v>
      </c>
      <c r="G1558" s="1028">
        <v>1</v>
      </c>
      <c r="H1558" s="1024" t="s">
        <v>3500</v>
      </c>
      <c r="I1558" s="394"/>
      <c r="J1558" s="394"/>
      <c r="K1558" s="394"/>
      <c r="L1558" s="394"/>
      <c r="M1558" s="394"/>
      <c r="N1558" s="394"/>
    </row>
    <row r="1559" spans="2:14" ht="17.25">
      <c r="B1559" s="1008" t="s">
        <v>11237</v>
      </c>
      <c r="C1559" s="1022" t="s">
        <v>4291</v>
      </c>
      <c r="D1559" s="1025" t="s">
        <v>4292</v>
      </c>
      <c r="E1559" s="1027" t="s">
        <v>3507</v>
      </c>
      <c r="F1559" s="1010">
        <v>209.66623100000001</v>
      </c>
      <c r="G1559" s="1028">
        <v>1</v>
      </c>
      <c r="H1559" s="1024" t="s">
        <v>3500</v>
      </c>
      <c r="I1559" s="394"/>
      <c r="J1559" s="394"/>
      <c r="K1559" s="394"/>
      <c r="L1559" s="394"/>
      <c r="M1559" s="394"/>
      <c r="N1559" s="394"/>
    </row>
    <row r="1560" spans="2:14" ht="17.25">
      <c r="B1560" s="1008" t="s">
        <v>11238</v>
      </c>
      <c r="C1560" s="1022" t="s">
        <v>4291</v>
      </c>
      <c r="D1560" s="1025" t="s">
        <v>4292</v>
      </c>
      <c r="E1560" s="1027" t="s">
        <v>3507</v>
      </c>
      <c r="F1560" s="1010">
        <v>209.66623100000001</v>
      </c>
      <c r="G1560" s="1028">
        <v>1</v>
      </c>
      <c r="H1560" s="1024" t="s">
        <v>3500</v>
      </c>
      <c r="I1560" s="394"/>
      <c r="J1560" s="394"/>
      <c r="K1560" s="394"/>
      <c r="L1560" s="394"/>
      <c r="M1560" s="394"/>
      <c r="N1560" s="394"/>
    </row>
    <row r="1561" spans="2:14" ht="17.25">
      <c r="B1561" s="1008" t="s">
        <v>11239</v>
      </c>
      <c r="C1561" s="1022" t="s">
        <v>4291</v>
      </c>
      <c r="D1561" s="1025" t="s">
        <v>4292</v>
      </c>
      <c r="E1561" s="1027" t="s">
        <v>3507</v>
      </c>
      <c r="F1561" s="1010">
        <v>209.66623100000001</v>
      </c>
      <c r="G1561" s="1028">
        <v>1</v>
      </c>
      <c r="H1561" s="1024" t="s">
        <v>3500</v>
      </c>
      <c r="I1561" s="394"/>
      <c r="J1561" s="394"/>
      <c r="K1561" s="394"/>
      <c r="L1561" s="394"/>
      <c r="M1561" s="394"/>
      <c r="N1561" s="394"/>
    </row>
    <row r="1562" spans="2:14" ht="17.25">
      <c r="B1562" s="1008" t="s">
        <v>11240</v>
      </c>
      <c r="C1562" s="1022" t="s">
        <v>4291</v>
      </c>
      <c r="D1562" s="1025" t="s">
        <v>4292</v>
      </c>
      <c r="E1562" s="1027" t="s">
        <v>3507</v>
      </c>
      <c r="F1562" s="1010">
        <v>209.66623100000001</v>
      </c>
      <c r="G1562" s="1028">
        <v>1</v>
      </c>
      <c r="H1562" s="1024" t="s">
        <v>3500</v>
      </c>
      <c r="I1562" s="394"/>
      <c r="J1562" s="394"/>
      <c r="K1562" s="394"/>
      <c r="L1562" s="394"/>
      <c r="M1562" s="394"/>
      <c r="N1562" s="394"/>
    </row>
    <row r="1563" spans="2:14" ht="17.25">
      <c r="B1563" s="1008" t="s">
        <v>11241</v>
      </c>
      <c r="C1563" s="1022" t="s">
        <v>4291</v>
      </c>
      <c r="D1563" s="1025" t="s">
        <v>4292</v>
      </c>
      <c r="E1563" s="1027" t="s">
        <v>3507</v>
      </c>
      <c r="F1563" s="1010">
        <v>209.66623100000001</v>
      </c>
      <c r="G1563" s="1028">
        <v>1</v>
      </c>
      <c r="H1563" s="1024" t="s">
        <v>3500</v>
      </c>
      <c r="I1563" s="394"/>
      <c r="J1563" s="394"/>
      <c r="K1563" s="394"/>
      <c r="L1563" s="394"/>
      <c r="M1563" s="394"/>
      <c r="N1563" s="394"/>
    </row>
    <row r="1564" spans="2:14" ht="17.25">
      <c r="B1564" s="1008" t="s">
        <v>11242</v>
      </c>
      <c r="C1564" s="1022" t="s">
        <v>4291</v>
      </c>
      <c r="D1564" s="1025" t="s">
        <v>4292</v>
      </c>
      <c r="E1564" s="1027" t="s">
        <v>3507</v>
      </c>
      <c r="F1564" s="1010">
        <v>209.66623100000001</v>
      </c>
      <c r="G1564" s="1028">
        <v>1</v>
      </c>
      <c r="H1564" s="1024" t="s">
        <v>3500</v>
      </c>
      <c r="I1564" s="394"/>
      <c r="J1564" s="394"/>
      <c r="K1564" s="394"/>
      <c r="L1564" s="394"/>
      <c r="M1564" s="394"/>
      <c r="N1564" s="394"/>
    </row>
    <row r="1565" spans="2:14" ht="17.25">
      <c r="B1565" s="1008" t="s">
        <v>11243</v>
      </c>
      <c r="C1565" s="1022" t="s">
        <v>4291</v>
      </c>
      <c r="D1565" s="1025" t="s">
        <v>4292</v>
      </c>
      <c r="E1565" s="1027" t="s">
        <v>3507</v>
      </c>
      <c r="F1565" s="1010">
        <v>209.66623100000001</v>
      </c>
      <c r="G1565" s="1028">
        <v>1</v>
      </c>
      <c r="H1565" s="1024" t="s">
        <v>3500</v>
      </c>
      <c r="I1565" s="394"/>
      <c r="J1565" s="394"/>
      <c r="K1565" s="394"/>
      <c r="L1565" s="394"/>
      <c r="M1565" s="394"/>
      <c r="N1565" s="394"/>
    </row>
    <row r="1566" spans="2:14" ht="17.25">
      <c r="B1566" s="1008" t="s">
        <v>11244</v>
      </c>
      <c r="C1566" s="1022" t="s">
        <v>4291</v>
      </c>
      <c r="D1566" s="1025" t="s">
        <v>4292</v>
      </c>
      <c r="E1566" s="1027" t="s">
        <v>3507</v>
      </c>
      <c r="F1566" s="1010">
        <v>209.66623100000001</v>
      </c>
      <c r="G1566" s="1028">
        <v>1</v>
      </c>
      <c r="H1566" s="1024" t="s">
        <v>3500</v>
      </c>
      <c r="I1566" s="394"/>
      <c r="J1566" s="394"/>
      <c r="K1566" s="394"/>
      <c r="L1566" s="394"/>
      <c r="M1566" s="394"/>
      <c r="N1566" s="394"/>
    </row>
    <row r="1567" spans="2:14" ht="17.25">
      <c r="B1567" s="1008" t="s">
        <v>11245</v>
      </c>
      <c r="C1567" s="1022" t="s">
        <v>4291</v>
      </c>
      <c r="D1567" s="1025" t="s">
        <v>4292</v>
      </c>
      <c r="E1567" s="1027" t="s">
        <v>3507</v>
      </c>
      <c r="F1567" s="1010">
        <v>209.66623100000001</v>
      </c>
      <c r="G1567" s="1028">
        <v>1</v>
      </c>
      <c r="H1567" s="1024" t="s">
        <v>3500</v>
      </c>
      <c r="I1567" s="394"/>
      <c r="J1567" s="394"/>
      <c r="K1567" s="394"/>
      <c r="L1567" s="394"/>
      <c r="M1567" s="394"/>
      <c r="N1567" s="394"/>
    </row>
    <row r="1568" spans="2:14" ht="17.25">
      <c r="B1568" s="1008" t="s">
        <v>11246</v>
      </c>
      <c r="C1568" s="1022" t="s">
        <v>4291</v>
      </c>
      <c r="D1568" s="1025" t="s">
        <v>4292</v>
      </c>
      <c r="E1568" s="1027" t="s">
        <v>3507</v>
      </c>
      <c r="F1568" s="1010">
        <v>209.66623100000001</v>
      </c>
      <c r="G1568" s="1028">
        <v>1</v>
      </c>
      <c r="H1568" s="1024" t="s">
        <v>3500</v>
      </c>
      <c r="I1568" s="394"/>
      <c r="J1568" s="394"/>
      <c r="K1568" s="394"/>
      <c r="L1568" s="394"/>
      <c r="M1568" s="394"/>
      <c r="N1568" s="394"/>
    </row>
    <row r="1569" spans="2:14" ht="17.25">
      <c r="B1569" s="1008" t="s">
        <v>11247</v>
      </c>
      <c r="C1569" s="1022" t="s">
        <v>4291</v>
      </c>
      <c r="D1569" s="1025" t="s">
        <v>4292</v>
      </c>
      <c r="E1569" s="1027" t="s">
        <v>3507</v>
      </c>
      <c r="F1569" s="1010">
        <v>209.66623100000001</v>
      </c>
      <c r="G1569" s="1028">
        <v>1</v>
      </c>
      <c r="H1569" s="1024" t="s">
        <v>3500</v>
      </c>
      <c r="I1569" s="394"/>
      <c r="J1569" s="394"/>
      <c r="K1569" s="394"/>
      <c r="L1569" s="394"/>
      <c r="M1569" s="394"/>
      <c r="N1569" s="394"/>
    </row>
    <row r="1570" spans="2:14" ht="17.25">
      <c r="B1570" s="1008" t="s">
        <v>11248</v>
      </c>
      <c r="C1570" s="1022" t="s">
        <v>4291</v>
      </c>
      <c r="D1570" s="1025" t="s">
        <v>4292</v>
      </c>
      <c r="E1570" s="1027" t="s">
        <v>3507</v>
      </c>
      <c r="F1570" s="1010">
        <v>209.66623100000001</v>
      </c>
      <c r="G1570" s="1028">
        <v>1</v>
      </c>
      <c r="H1570" s="1024" t="s">
        <v>3500</v>
      </c>
      <c r="I1570" s="394"/>
      <c r="J1570" s="394"/>
      <c r="K1570" s="394"/>
      <c r="L1570" s="394"/>
      <c r="M1570" s="394"/>
      <c r="N1570" s="394"/>
    </row>
    <row r="1571" spans="2:14" ht="17.25">
      <c r="B1571" s="1008" t="s">
        <v>11249</v>
      </c>
      <c r="C1571" s="1022" t="s">
        <v>4291</v>
      </c>
      <c r="D1571" s="1025" t="s">
        <v>4292</v>
      </c>
      <c r="E1571" s="1027" t="s">
        <v>3507</v>
      </c>
      <c r="F1571" s="1010">
        <v>209.66623100000001</v>
      </c>
      <c r="G1571" s="1028">
        <v>1</v>
      </c>
      <c r="H1571" s="1024" t="s">
        <v>3500</v>
      </c>
      <c r="I1571" s="394"/>
      <c r="J1571" s="394"/>
      <c r="K1571" s="394"/>
      <c r="L1571" s="394"/>
      <c r="M1571" s="394"/>
      <c r="N1571" s="394"/>
    </row>
    <row r="1572" spans="2:14" ht="17.25">
      <c r="B1572" s="1008" t="s">
        <v>11250</v>
      </c>
      <c r="C1572" s="1022" t="s">
        <v>4291</v>
      </c>
      <c r="D1572" s="1025" t="s">
        <v>4292</v>
      </c>
      <c r="E1572" s="1027" t="s">
        <v>3507</v>
      </c>
      <c r="F1572" s="1010">
        <v>209.66623100000001</v>
      </c>
      <c r="G1572" s="1028">
        <v>1</v>
      </c>
      <c r="H1572" s="1024" t="s">
        <v>3500</v>
      </c>
      <c r="I1572" s="394"/>
      <c r="J1572" s="394"/>
      <c r="K1572" s="394"/>
      <c r="L1572" s="394"/>
      <c r="M1572" s="394"/>
      <c r="N1572" s="394"/>
    </row>
    <row r="1573" spans="2:14" ht="17.25">
      <c r="B1573" s="1008" t="s">
        <v>11251</v>
      </c>
      <c r="C1573" s="1022" t="s">
        <v>4291</v>
      </c>
      <c r="D1573" s="1025" t="s">
        <v>4292</v>
      </c>
      <c r="E1573" s="1027" t="s">
        <v>3507</v>
      </c>
      <c r="F1573" s="1010">
        <v>209.66623100000001</v>
      </c>
      <c r="G1573" s="1028">
        <v>1</v>
      </c>
      <c r="H1573" s="1024" t="s">
        <v>3500</v>
      </c>
      <c r="I1573" s="394"/>
      <c r="J1573" s="394"/>
      <c r="K1573" s="394"/>
      <c r="L1573" s="394"/>
      <c r="M1573" s="394"/>
      <c r="N1573" s="394"/>
    </row>
    <row r="1574" spans="2:14" ht="17.25">
      <c r="B1574" s="1008" t="s">
        <v>11252</v>
      </c>
      <c r="C1574" s="1022" t="s">
        <v>4291</v>
      </c>
      <c r="D1574" s="1025" t="s">
        <v>4292</v>
      </c>
      <c r="E1574" s="1027" t="s">
        <v>3507</v>
      </c>
      <c r="F1574" s="1010">
        <v>209.66623100000001</v>
      </c>
      <c r="G1574" s="1028">
        <v>1</v>
      </c>
      <c r="H1574" s="1024" t="s">
        <v>3500</v>
      </c>
      <c r="I1574" s="394"/>
      <c r="J1574" s="394"/>
      <c r="K1574" s="394"/>
      <c r="L1574" s="394"/>
      <c r="M1574" s="394"/>
      <c r="N1574" s="394"/>
    </row>
    <row r="1575" spans="2:14" ht="17.25">
      <c r="B1575" s="1008" t="s">
        <v>11253</v>
      </c>
      <c r="C1575" s="1022" t="s">
        <v>4291</v>
      </c>
      <c r="D1575" s="1025" t="s">
        <v>4292</v>
      </c>
      <c r="E1575" s="1027" t="s">
        <v>3507</v>
      </c>
      <c r="F1575" s="1010">
        <v>209.66623100000001</v>
      </c>
      <c r="G1575" s="1028">
        <v>1</v>
      </c>
      <c r="H1575" s="1024" t="s">
        <v>3500</v>
      </c>
      <c r="I1575" s="394"/>
      <c r="J1575" s="394"/>
      <c r="K1575" s="394"/>
      <c r="L1575" s="394"/>
      <c r="M1575" s="394"/>
      <c r="N1575" s="394"/>
    </row>
    <row r="1576" spans="2:14" ht="17.25">
      <c r="B1576" s="1008" t="s">
        <v>11254</v>
      </c>
      <c r="C1576" s="1022" t="s">
        <v>4291</v>
      </c>
      <c r="D1576" s="1025" t="s">
        <v>4292</v>
      </c>
      <c r="E1576" s="1027" t="s">
        <v>3507</v>
      </c>
      <c r="F1576" s="1010">
        <v>209.66623100000001</v>
      </c>
      <c r="G1576" s="1028">
        <v>1</v>
      </c>
      <c r="H1576" s="1024" t="s">
        <v>3500</v>
      </c>
      <c r="I1576" s="394"/>
      <c r="J1576" s="394"/>
      <c r="K1576" s="394"/>
      <c r="L1576" s="394"/>
      <c r="M1576" s="394"/>
      <c r="N1576" s="394"/>
    </row>
    <row r="1577" spans="2:14" ht="17.25">
      <c r="B1577" s="1008" t="s">
        <v>11255</v>
      </c>
      <c r="C1577" s="1022" t="s">
        <v>4291</v>
      </c>
      <c r="D1577" s="1025" t="s">
        <v>4292</v>
      </c>
      <c r="E1577" s="1027" t="s">
        <v>3507</v>
      </c>
      <c r="F1577" s="1010">
        <v>209.66623100000001</v>
      </c>
      <c r="G1577" s="1028">
        <v>1</v>
      </c>
      <c r="H1577" s="1024" t="s">
        <v>3500</v>
      </c>
      <c r="I1577" s="394"/>
      <c r="J1577" s="394"/>
      <c r="K1577" s="394"/>
      <c r="L1577" s="394"/>
      <c r="M1577" s="394"/>
      <c r="N1577" s="394"/>
    </row>
    <row r="1578" spans="2:14" ht="17.25">
      <c r="B1578" s="1008" t="s">
        <v>11256</v>
      </c>
      <c r="C1578" s="1022" t="s">
        <v>4291</v>
      </c>
      <c r="D1578" s="1025" t="s">
        <v>4292</v>
      </c>
      <c r="E1578" s="1027" t="s">
        <v>3507</v>
      </c>
      <c r="F1578" s="1010">
        <v>209.66623100000001</v>
      </c>
      <c r="G1578" s="1028">
        <v>1</v>
      </c>
      <c r="H1578" s="1024" t="s">
        <v>3500</v>
      </c>
      <c r="I1578" s="394"/>
      <c r="J1578" s="394"/>
      <c r="K1578" s="394"/>
      <c r="L1578" s="394"/>
      <c r="M1578" s="394"/>
      <c r="N1578" s="394"/>
    </row>
    <row r="1579" spans="2:14" ht="17.25">
      <c r="B1579" s="1008" t="s">
        <v>11257</v>
      </c>
      <c r="C1579" s="1022" t="s">
        <v>4291</v>
      </c>
      <c r="D1579" s="1025" t="s">
        <v>4292</v>
      </c>
      <c r="E1579" s="1027" t="s">
        <v>3507</v>
      </c>
      <c r="F1579" s="1010">
        <v>209.66623100000001</v>
      </c>
      <c r="G1579" s="1028">
        <v>1</v>
      </c>
      <c r="H1579" s="1024" t="s">
        <v>3500</v>
      </c>
      <c r="I1579" s="394"/>
      <c r="J1579" s="394"/>
      <c r="K1579" s="394"/>
      <c r="L1579" s="394"/>
      <c r="M1579" s="394"/>
      <c r="N1579" s="394"/>
    </row>
    <row r="1580" spans="2:14" ht="17.25">
      <c r="B1580" s="1008" t="s">
        <v>11258</v>
      </c>
      <c r="C1580" s="1022" t="s">
        <v>4291</v>
      </c>
      <c r="D1580" s="1025" t="s">
        <v>4292</v>
      </c>
      <c r="E1580" s="1027" t="s">
        <v>3507</v>
      </c>
      <c r="F1580" s="1010">
        <v>209.66623100000001</v>
      </c>
      <c r="G1580" s="1028">
        <v>1</v>
      </c>
      <c r="H1580" s="1024" t="s">
        <v>3500</v>
      </c>
      <c r="I1580" s="394"/>
      <c r="J1580" s="394"/>
      <c r="K1580" s="394"/>
      <c r="L1580" s="394"/>
      <c r="M1580" s="394"/>
      <c r="N1580" s="394"/>
    </row>
    <row r="1581" spans="2:14" ht="17.25">
      <c r="B1581" s="1008" t="s">
        <v>11259</v>
      </c>
      <c r="C1581" s="1022" t="s">
        <v>4291</v>
      </c>
      <c r="D1581" s="1025" t="s">
        <v>4292</v>
      </c>
      <c r="E1581" s="1027" t="s">
        <v>3507</v>
      </c>
      <c r="F1581" s="1010">
        <v>209.66623100000001</v>
      </c>
      <c r="G1581" s="1028">
        <v>1</v>
      </c>
      <c r="H1581" s="1024" t="s">
        <v>3500</v>
      </c>
      <c r="I1581" s="394"/>
      <c r="J1581" s="394"/>
      <c r="K1581" s="394"/>
      <c r="L1581" s="394"/>
      <c r="M1581" s="394"/>
      <c r="N1581" s="394"/>
    </row>
    <row r="1582" spans="2:14" ht="17.25">
      <c r="B1582" s="1008" t="s">
        <v>11260</v>
      </c>
      <c r="C1582" s="1022" t="s">
        <v>4291</v>
      </c>
      <c r="D1582" s="1025" t="s">
        <v>4292</v>
      </c>
      <c r="E1582" s="1027" t="s">
        <v>3507</v>
      </c>
      <c r="F1582" s="1010">
        <v>209.66623100000001</v>
      </c>
      <c r="G1582" s="1028">
        <v>1</v>
      </c>
      <c r="H1582" s="1024" t="s">
        <v>3500</v>
      </c>
      <c r="I1582" s="394"/>
      <c r="J1582" s="394"/>
      <c r="K1582" s="394"/>
      <c r="L1582" s="394"/>
      <c r="M1582" s="394"/>
      <c r="N1582" s="394"/>
    </row>
    <row r="1583" spans="2:14" ht="17.25">
      <c r="B1583" s="1008" t="s">
        <v>11261</v>
      </c>
      <c r="C1583" s="1022" t="s">
        <v>4291</v>
      </c>
      <c r="D1583" s="1025" t="s">
        <v>4292</v>
      </c>
      <c r="E1583" s="1027" t="s">
        <v>3507</v>
      </c>
      <c r="F1583" s="1010">
        <v>209.66623100000001</v>
      </c>
      <c r="G1583" s="1028">
        <v>1</v>
      </c>
      <c r="H1583" s="1024" t="s">
        <v>3500</v>
      </c>
      <c r="I1583" s="394"/>
      <c r="J1583" s="394"/>
      <c r="K1583" s="394"/>
      <c r="L1583" s="394"/>
      <c r="M1583" s="394"/>
      <c r="N1583" s="394"/>
    </row>
    <row r="1584" spans="2:14" ht="17.25">
      <c r="B1584" s="1008" t="s">
        <v>11262</v>
      </c>
      <c r="C1584" s="1022" t="s">
        <v>4291</v>
      </c>
      <c r="D1584" s="1025" t="s">
        <v>4292</v>
      </c>
      <c r="E1584" s="1027" t="s">
        <v>3507</v>
      </c>
      <c r="F1584" s="1010">
        <v>209.66623100000001</v>
      </c>
      <c r="G1584" s="1028">
        <v>1</v>
      </c>
      <c r="H1584" s="1024" t="s">
        <v>3500</v>
      </c>
      <c r="I1584" s="394"/>
      <c r="J1584" s="394"/>
      <c r="K1584" s="394"/>
      <c r="L1584" s="394"/>
      <c r="M1584" s="394"/>
      <c r="N1584" s="394"/>
    </row>
    <row r="1585" spans="2:14" ht="17.25">
      <c r="B1585" s="1008" t="s">
        <v>11263</v>
      </c>
      <c r="C1585" s="1022" t="s">
        <v>4291</v>
      </c>
      <c r="D1585" s="1025" t="s">
        <v>4292</v>
      </c>
      <c r="E1585" s="1027" t="s">
        <v>3507</v>
      </c>
      <c r="F1585" s="1010">
        <v>209.66623100000001</v>
      </c>
      <c r="G1585" s="1028">
        <v>1</v>
      </c>
      <c r="H1585" s="1024" t="s">
        <v>3500</v>
      </c>
      <c r="I1585" s="394"/>
      <c r="J1585" s="394"/>
      <c r="K1585" s="394"/>
      <c r="L1585" s="394"/>
      <c r="M1585" s="394"/>
      <c r="N1585" s="394"/>
    </row>
    <row r="1586" spans="2:14" ht="17.25">
      <c r="B1586" s="1008" t="s">
        <v>11264</v>
      </c>
      <c r="C1586" s="1022" t="s">
        <v>4291</v>
      </c>
      <c r="D1586" s="1025" t="s">
        <v>4292</v>
      </c>
      <c r="E1586" s="1027" t="s">
        <v>3507</v>
      </c>
      <c r="F1586" s="1010">
        <v>209.66623100000001</v>
      </c>
      <c r="G1586" s="1028">
        <v>1</v>
      </c>
      <c r="H1586" s="1024" t="s">
        <v>3500</v>
      </c>
      <c r="I1586" s="394"/>
      <c r="J1586" s="394"/>
      <c r="K1586" s="394"/>
      <c r="L1586" s="394"/>
      <c r="M1586" s="394"/>
      <c r="N1586" s="394"/>
    </row>
    <row r="1587" spans="2:14" ht="17.25">
      <c r="B1587" s="1008" t="s">
        <v>11265</v>
      </c>
      <c r="C1587" s="1022" t="s">
        <v>4291</v>
      </c>
      <c r="D1587" s="1025" t="s">
        <v>4292</v>
      </c>
      <c r="E1587" s="1027" t="s">
        <v>3507</v>
      </c>
      <c r="F1587" s="1010">
        <v>209.66623100000001</v>
      </c>
      <c r="G1587" s="1028">
        <v>1</v>
      </c>
      <c r="H1587" s="1024" t="s">
        <v>3500</v>
      </c>
      <c r="I1587" s="394"/>
      <c r="J1587" s="394"/>
      <c r="K1587" s="394"/>
      <c r="L1587" s="394"/>
      <c r="M1587" s="394"/>
      <c r="N1587" s="394"/>
    </row>
    <row r="1588" spans="2:14" ht="17.25">
      <c r="B1588" s="1008" t="s">
        <v>11266</v>
      </c>
      <c r="C1588" s="1022" t="s">
        <v>4291</v>
      </c>
      <c r="D1588" s="1025" t="s">
        <v>4292</v>
      </c>
      <c r="E1588" s="1027" t="s">
        <v>3507</v>
      </c>
      <c r="F1588" s="1010">
        <v>209.66623100000001</v>
      </c>
      <c r="G1588" s="1028">
        <v>1</v>
      </c>
      <c r="H1588" s="1024" t="s">
        <v>3500</v>
      </c>
      <c r="I1588" s="394"/>
      <c r="J1588" s="394"/>
      <c r="K1588" s="394"/>
      <c r="L1588" s="394"/>
      <c r="M1588" s="394"/>
      <c r="N1588" s="394"/>
    </row>
    <row r="1589" spans="2:14" ht="17.25">
      <c r="B1589" s="1008" t="s">
        <v>11267</v>
      </c>
      <c r="C1589" s="1022" t="s">
        <v>4291</v>
      </c>
      <c r="D1589" s="1025" t="s">
        <v>4292</v>
      </c>
      <c r="E1589" s="1027" t="s">
        <v>3507</v>
      </c>
      <c r="F1589" s="1010">
        <v>209.66623100000001</v>
      </c>
      <c r="G1589" s="1028">
        <v>1</v>
      </c>
      <c r="H1589" s="1024" t="s">
        <v>3500</v>
      </c>
      <c r="I1589" s="394"/>
      <c r="J1589" s="394"/>
      <c r="K1589" s="394"/>
      <c r="L1589" s="394"/>
      <c r="M1589" s="394"/>
      <c r="N1589" s="394"/>
    </row>
    <row r="1590" spans="2:14" ht="17.25">
      <c r="B1590" s="1008" t="s">
        <v>11268</v>
      </c>
      <c r="C1590" s="1022" t="s">
        <v>4291</v>
      </c>
      <c r="D1590" s="1025" t="s">
        <v>4292</v>
      </c>
      <c r="E1590" s="1027" t="s">
        <v>3507</v>
      </c>
      <c r="F1590" s="1010">
        <v>209.66623100000001</v>
      </c>
      <c r="G1590" s="1028">
        <v>1</v>
      </c>
      <c r="H1590" s="1024" t="s">
        <v>3500</v>
      </c>
      <c r="I1590" s="394"/>
      <c r="J1590" s="394"/>
      <c r="K1590" s="394"/>
      <c r="L1590" s="394"/>
      <c r="M1590" s="394"/>
      <c r="N1590" s="394"/>
    </row>
    <row r="1591" spans="2:14" ht="17.25">
      <c r="B1591" s="1008" t="s">
        <v>11269</v>
      </c>
      <c r="C1591" s="1022" t="s">
        <v>4291</v>
      </c>
      <c r="D1591" s="1025" t="s">
        <v>4292</v>
      </c>
      <c r="E1591" s="1027" t="s">
        <v>3507</v>
      </c>
      <c r="F1591" s="1010">
        <v>209.66623100000001</v>
      </c>
      <c r="G1591" s="1028">
        <v>1</v>
      </c>
      <c r="H1591" s="1024" t="s">
        <v>3500</v>
      </c>
      <c r="I1591" s="394"/>
      <c r="J1591" s="394"/>
      <c r="K1591" s="394"/>
      <c r="L1591" s="394"/>
      <c r="M1591" s="394"/>
      <c r="N1591" s="394"/>
    </row>
    <row r="1592" spans="2:14" ht="17.25">
      <c r="B1592" s="1008" t="s">
        <v>11270</v>
      </c>
      <c r="C1592" s="1022" t="s">
        <v>4291</v>
      </c>
      <c r="D1592" s="1025" t="s">
        <v>4292</v>
      </c>
      <c r="E1592" s="1027" t="s">
        <v>3507</v>
      </c>
      <c r="F1592" s="1010">
        <v>209.66623100000001</v>
      </c>
      <c r="G1592" s="1028">
        <v>1</v>
      </c>
      <c r="H1592" s="1024" t="s">
        <v>3500</v>
      </c>
      <c r="I1592" s="394"/>
      <c r="J1592" s="394"/>
      <c r="K1592" s="394"/>
      <c r="L1592" s="394"/>
      <c r="M1592" s="394"/>
      <c r="N1592" s="394"/>
    </row>
    <row r="1593" spans="2:14" ht="17.25">
      <c r="B1593" s="1008" t="s">
        <v>11271</v>
      </c>
      <c r="C1593" s="1022" t="s">
        <v>4291</v>
      </c>
      <c r="D1593" s="1025" t="s">
        <v>4292</v>
      </c>
      <c r="E1593" s="1027" t="s">
        <v>3507</v>
      </c>
      <c r="F1593" s="1010">
        <v>209.66623100000001</v>
      </c>
      <c r="G1593" s="1028">
        <v>1</v>
      </c>
      <c r="H1593" s="1024" t="s">
        <v>3500</v>
      </c>
      <c r="I1593" s="394"/>
      <c r="J1593" s="394"/>
      <c r="K1593" s="394"/>
      <c r="L1593" s="394"/>
      <c r="M1593" s="394"/>
      <c r="N1593" s="394"/>
    </row>
    <row r="1594" spans="2:14" ht="17.25">
      <c r="B1594" s="1008" t="s">
        <v>11272</v>
      </c>
      <c r="C1594" s="1022" t="s">
        <v>4291</v>
      </c>
      <c r="D1594" s="1025" t="s">
        <v>4292</v>
      </c>
      <c r="E1594" s="1027" t="s">
        <v>3507</v>
      </c>
      <c r="F1594" s="1010">
        <v>209.66623100000001</v>
      </c>
      <c r="G1594" s="1028">
        <v>1</v>
      </c>
      <c r="H1594" s="1024" t="s">
        <v>3500</v>
      </c>
      <c r="I1594" s="394"/>
      <c r="J1594" s="394"/>
      <c r="K1594" s="394"/>
      <c r="L1594" s="394"/>
      <c r="M1594" s="394"/>
      <c r="N1594" s="394"/>
    </row>
    <row r="1595" spans="2:14" ht="17.25">
      <c r="B1595" s="1008" t="s">
        <v>11273</v>
      </c>
      <c r="C1595" s="1022" t="s">
        <v>4291</v>
      </c>
      <c r="D1595" s="1025" t="s">
        <v>4292</v>
      </c>
      <c r="E1595" s="1027" t="s">
        <v>3507</v>
      </c>
      <c r="F1595" s="1010">
        <v>209.66623100000001</v>
      </c>
      <c r="G1595" s="1028">
        <v>1</v>
      </c>
      <c r="H1595" s="1024" t="s">
        <v>3500</v>
      </c>
      <c r="I1595" s="394"/>
      <c r="J1595" s="394"/>
      <c r="K1595" s="394"/>
      <c r="L1595" s="394"/>
      <c r="M1595" s="394"/>
      <c r="N1595" s="394"/>
    </row>
    <row r="1596" spans="2:14" ht="17.25">
      <c r="B1596" s="1008" t="s">
        <v>11274</v>
      </c>
      <c r="C1596" s="1022" t="s">
        <v>4291</v>
      </c>
      <c r="D1596" s="1025" t="s">
        <v>4292</v>
      </c>
      <c r="E1596" s="1027" t="s">
        <v>3507</v>
      </c>
      <c r="F1596" s="1010">
        <v>209.66623100000001</v>
      </c>
      <c r="G1596" s="1028">
        <v>1</v>
      </c>
      <c r="H1596" s="1024" t="s">
        <v>3500</v>
      </c>
      <c r="I1596" s="394"/>
      <c r="J1596" s="394"/>
      <c r="K1596" s="394"/>
      <c r="L1596" s="394"/>
      <c r="M1596" s="394"/>
      <c r="N1596" s="394"/>
    </row>
    <row r="1597" spans="2:14" ht="17.25">
      <c r="B1597" s="1008" t="s">
        <v>11275</v>
      </c>
      <c r="C1597" s="1022" t="s">
        <v>4291</v>
      </c>
      <c r="D1597" s="1025" t="s">
        <v>4292</v>
      </c>
      <c r="E1597" s="1027" t="s">
        <v>3507</v>
      </c>
      <c r="F1597" s="1010">
        <v>209.66623100000001</v>
      </c>
      <c r="G1597" s="1028">
        <v>1</v>
      </c>
      <c r="H1597" s="1024" t="s">
        <v>3500</v>
      </c>
      <c r="I1597" s="394"/>
      <c r="J1597" s="394"/>
      <c r="K1597" s="394"/>
      <c r="L1597" s="394"/>
      <c r="M1597" s="394"/>
      <c r="N1597" s="394"/>
    </row>
    <row r="1598" spans="2:14" ht="17.25">
      <c r="B1598" s="1008" t="s">
        <v>11276</v>
      </c>
      <c r="C1598" s="1022" t="s">
        <v>4291</v>
      </c>
      <c r="D1598" s="1025" t="s">
        <v>4292</v>
      </c>
      <c r="E1598" s="1027" t="s">
        <v>3507</v>
      </c>
      <c r="F1598" s="1010">
        <v>209.66623100000001</v>
      </c>
      <c r="G1598" s="1028">
        <v>1</v>
      </c>
      <c r="H1598" s="1024" t="s">
        <v>3500</v>
      </c>
      <c r="I1598" s="394"/>
      <c r="J1598" s="394"/>
      <c r="K1598" s="394"/>
      <c r="L1598" s="394"/>
      <c r="M1598" s="394"/>
      <c r="N1598" s="394"/>
    </row>
    <row r="1599" spans="2:14" ht="17.25">
      <c r="B1599" s="1008" t="s">
        <v>11277</v>
      </c>
      <c r="C1599" s="1022" t="s">
        <v>4291</v>
      </c>
      <c r="D1599" s="1025" t="s">
        <v>4292</v>
      </c>
      <c r="E1599" s="1027" t="s">
        <v>3507</v>
      </c>
      <c r="F1599" s="1010">
        <v>209.66623100000001</v>
      </c>
      <c r="G1599" s="1028">
        <v>1</v>
      </c>
      <c r="H1599" s="1024" t="s">
        <v>3500</v>
      </c>
      <c r="I1599" s="394"/>
      <c r="J1599" s="394"/>
      <c r="K1599" s="394"/>
      <c r="L1599" s="394"/>
      <c r="M1599" s="394"/>
      <c r="N1599" s="394"/>
    </row>
    <row r="1600" spans="2:14" ht="17.25">
      <c r="B1600" s="1008" t="s">
        <v>11278</v>
      </c>
      <c r="C1600" s="1022" t="s">
        <v>4291</v>
      </c>
      <c r="D1600" s="1025" t="s">
        <v>4292</v>
      </c>
      <c r="E1600" s="1027" t="s">
        <v>3507</v>
      </c>
      <c r="F1600" s="1010">
        <v>209.66623100000001</v>
      </c>
      <c r="G1600" s="1028">
        <v>1</v>
      </c>
      <c r="H1600" s="1024" t="s">
        <v>3500</v>
      </c>
      <c r="I1600" s="394"/>
      <c r="J1600" s="394"/>
      <c r="K1600" s="394"/>
      <c r="L1600" s="394"/>
      <c r="M1600" s="394"/>
      <c r="N1600" s="394"/>
    </row>
    <row r="1601" spans="2:14" ht="17.25">
      <c r="B1601" s="1008" t="s">
        <v>11279</v>
      </c>
      <c r="C1601" s="1022" t="s">
        <v>4291</v>
      </c>
      <c r="D1601" s="1025" t="s">
        <v>4292</v>
      </c>
      <c r="E1601" s="1027" t="s">
        <v>3507</v>
      </c>
      <c r="F1601" s="1010">
        <v>209.66623100000001</v>
      </c>
      <c r="G1601" s="1028">
        <v>1</v>
      </c>
      <c r="H1601" s="1024" t="s">
        <v>3500</v>
      </c>
      <c r="I1601" s="394"/>
      <c r="J1601" s="394"/>
      <c r="K1601" s="394"/>
      <c r="L1601" s="394"/>
      <c r="M1601" s="394"/>
      <c r="N1601" s="394"/>
    </row>
    <row r="1602" spans="2:14" ht="17.25">
      <c r="B1602" s="1008" t="s">
        <v>11280</v>
      </c>
      <c r="C1602" s="1022" t="s">
        <v>4291</v>
      </c>
      <c r="D1602" s="1025" t="s">
        <v>4292</v>
      </c>
      <c r="E1602" s="1027" t="s">
        <v>3507</v>
      </c>
      <c r="F1602" s="1010">
        <v>209.66623100000001</v>
      </c>
      <c r="G1602" s="1028">
        <v>1</v>
      </c>
      <c r="H1602" s="1024" t="s">
        <v>3500</v>
      </c>
      <c r="I1602" s="394"/>
      <c r="J1602" s="394"/>
      <c r="K1602" s="394"/>
      <c r="L1602" s="394"/>
      <c r="M1602" s="394"/>
      <c r="N1602" s="394"/>
    </row>
    <row r="1603" spans="2:14" ht="17.25">
      <c r="B1603" s="1008" t="s">
        <v>11281</v>
      </c>
      <c r="C1603" s="1022" t="s">
        <v>4291</v>
      </c>
      <c r="D1603" s="1025" t="s">
        <v>4292</v>
      </c>
      <c r="E1603" s="1027" t="s">
        <v>3507</v>
      </c>
      <c r="F1603" s="1010">
        <v>209.66623100000001</v>
      </c>
      <c r="G1603" s="1028">
        <v>1</v>
      </c>
      <c r="H1603" s="1024" t="s">
        <v>3500</v>
      </c>
      <c r="I1603" s="394"/>
      <c r="J1603" s="394"/>
      <c r="K1603" s="394"/>
      <c r="L1603" s="394"/>
      <c r="M1603" s="394"/>
      <c r="N1603" s="394"/>
    </row>
    <row r="1604" spans="2:14" ht="17.25">
      <c r="B1604" s="1008" t="s">
        <v>11282</v>
      </c>
      <c r="C1604" s="1022" t="s">
        <v>4291</v>
      </c>
      <c r="D1604" s="1025" t="s">
        <v>4292</v>
      </c>
      <c r="E1604" s="1027" t="s">
        <v>3507</v>
      </c>
      <c r="F1604" s="1010">
        <v>209.66623100000001</v>
      </c>
      <c r="G1604" s="1028">
        <v>1</v>
      </c>
      <c r="H1604" s="1024" t="s">
        <v>3500</v>
      </c>
      <c r="I1604" s="394"/>
      <c r="J1604" s="394"/>
      <c r="K1604" s="394"/>
      <c r="L1604" s="394"/>
      <c r="M1604" s="394"/>
      <c r="N1604" s="394"/>
    </row>
    <row r="1605" spans="2:14" ht="17.25">
      <c r="B1605" s="1008" t="s">
        <v>11283</v>
      </c>
      <c r="C1605" s="1022" t="s">
        <v>4291</v>
      </c>
      <c r="D1605" s="1025" t="s">
        <v>4292</v>
      </c>
      <c r="E1605" s="1027" t="s">
        <v>3507</v>
      </c>
      <c r="F1605" s="1010">
        <v>209.66623100000001</v>
      </c>
      <c r="G1605" s="1028">
        <v>1</v>
      </c>
      <c r="H1605" s="1024" t="s">
        <v>3500</v>
      </c>
      <c r="I1605" s="394"/>
      <c r="J1605" s="394"/>
      <c r="K1605" s="394"/>
      <c r="L1605" s="394"/>
      <c r="M1605" s="394"/>
      <c r="N1605" s="394"/>
    </row>
    <row r="1606" spans="2:14" ht="17.25">
      <c r="B1606" s="1008" t="s">
        <v>11284</v>
      </c>
      <c r="C1606" s="1022" t="s">
        <v>4291</v>
      </c>
      <c r="D1606" s="1025" t="s">
        <v>4292</v>
      </c>
      <c r="E1606" s="1027" t="s">
        <v>3507</v>
      </c>
      <c r="F1606" s="1010">
        <v>209.66623100000001</v>
      </c>
      <c r="G1606" s="1028">
        <v>1</v>
      </c>
      <c r="H1606" s="1024" t="s">
        <v>3500</v>
      </c>
      <c r="I1606" s="394"/>
      <c r="J1606" s="394"/>
      <c r="K1606" s="394"/>
      <c r="L1606" s="394"/>
      <c r="M1606" s="394"/>
      <c r="N1606" s="394"/>
    </row>
    <row r="1607" spans="2:14" ht="17.25">
      <c r="B1607" s="1008" t="s">
        <v>11285</v>
      </c>
      <c r="C1607" s="1022" t="s">
        <v>4291</v>
      </c>
      <c r="D1607" s="1025" t="s">
        <v>4292</v>
      </c>
      <c r="E1607" s="1027" t="s">
        <v>3507</v>
      </c>
      <c r="F1607" s="1010">
        <v>209.66623100000001</v>
      </c>
      <c r="G1607" s="1028">
        <v>1</v>
      </c>
      <c r="H1607" s="1024" t="s">
        <v>3500</v>
      </c>
      <c r="I1607" s="394"/>
      <c r="J1607" s="394"/>
      <c r="K1607" s="394"/>
      <c r="L1607" s="394"/>
      <c r="M1607" s="394"/>
      <c r="N1607" s="394"/>
    </row>
    <row r="1608" spans="2:14" ht="17.25">
      <c r="B1608" s="1008" t="s">
        <v>11286</v>
      </c>
      <c r="C1608" s="1022" t="s">
        <v>4291</v>
      </c>
      <c r="D1608" s="1025" t="s">
        <v>4292</v>
      </c>
      <c r="E1608" s="1027" t="s">
        <v>3507</v>
      </c>
      <c r="F1608" s="1010">
        <v>209.66623100000001</v>
      </c>
      <c r="G1608" s="1028">
        <v>1</v>
      </c>
      <c r="H1608" s="1024" t="s">
        <v>3500</v>
      </c>
      <c r="I1608" s="394"/>
      <c r="J1608" s="394"/>
      <c r="K1608" s="394"/>
      <c r="L1608" s="394"/>
      <c r="M1608" s="394"/>
      <c r="N1608" s="394"/>
    </row>
    <row r="1609" spans="2:14" ht="17.25">
      <c r="B1609" s="1008" t="s">
        <v>11287</v>
      </c>
      <c r="C1609" s="1022" t="s">
        <v>4291</v>
      </c>
      <c r="D1609" s="1025" t="s">
        <v>4292</v>
      </c>
      <c r="E1609" s="1027" t="s">
        <v>3507</v>
      </c>
      <c r="F1609" s="1010">
        <v>209.66623100000001</v>
      </c>
      <c r="G1609" s="1028">
        <v>1</v>
      </c>
      <c r="H1609" s="1024" t="s">
        <v>3500</v>
      </c>
      <c r="I1609" s="394"/>
      <c r="J1609" s="394"/>
      <c r="K1609" s="394"/>
      <c r="L1609" s="394"/>
      <c r="M1609" s="394"/>
      <c r="N1609" s="394"/>
    </row>
    <row r="1610" spans="2:14" ht="17.25">
      <c r="B1610" s="1008" t="s">
        <v>11288</v>
      </c>
      <c r="C1610" s="1022" t="s">
        <v>4291</v>
      </c>
      <c r="D1610" s="1025" t="s">
        <v>4292</v>
      </c>
      <c r="E1610" s="1027" t="s">
        <v>3507</v>
      </c>
      <c r="F1610" s="1010">
        <v>209.66623100000001</v>
      </c>
      <c r="G1610" s="1028">
        <v>1</v>
      </c>
      <c r="H1610" s="1024" t="s">
        <v>3500</v>
      </c>
      <c r="I1610" s="394"/>
      <c r="J1610" s="394"/>
      <c r="K1610" s="394"/>
      <c r="L1610" s="394"/>
      <c r="M1610" s="394"/>
      <c r="N1610" s="394"/>
    </row>
    <row r="1611" spans="2:14" ht="17.25">
      <c r="B1611" s="1008" t="s">
        <v>11289</v>
      </c>
      <c r="C1611" s="1022" t="s">
        <v>4291</v>
      </c>
      <c r="D1611" s="1025" t="s">
        <v>4292</v>
      </c>
      <c r="E1611" s="1027" t="s">
        <v>3507</v>
      </c>
      <c r="F1611" s="1010">
        <v>209.66623100000001</v>
      </c>
      <c r="G1611" s="1028">
        <v>1</v>
      </c>
      <c r="H1611" s="1024" t="s">
        <v>3500</v>
      </c>
      <c r="I1611" s="394"/>
      <c r="J1611" s="394"/>
      <c r="K1611" s="394"/>
      <c r="L1611" s="394"/>
      <c r="M1611" s="394"/>
      <c r="N1611" s="394"/>
    </row>
    <row r="1612" spans="2:14" ht="17.25">
      <c r="B1612" s="1008" t="s">
        <v>11290</v>
      </c>
      <c r="C1612" s="1022" t="s">
        <v>4291</v>
      </c>
      <c r="D1612" s="1025" t="s">
        <v>4292</v>
      </c>
      <c r="E1612" s="1027" t="s">
        <v>3507</v>
      </c>
      <c r="F1612" s="1010">
        <v>209.66623100000001</v>
      </c>
      <c r="G1612" s="1028">
        <v>1</v>
      </c>
      <c r="H1612" s="1024" t="s">
        <v>3500</v>
      </c>
      <c r="I1612" s="394"/>
      <c r="J1612" s="394"/>
      <c r="K1612" s="394"/>
      <c r="L1612" s="394"/>
      <c r="M1612" s="394"/>
      <c r="N1612" s="394"/>
    </row>
    <row r="1613" spans="2:14" ht="17.25">
      <c r="B1613" s="1008" t="s">
        <v>11291</v>
      </c>
      <c r="C1613" s="1022" t="s">
        <v>4291</v>
      </c>
      <c r="D1613" s="1025" t="s">
        <v>4292</v>
      </c>
      <c r="E1613" s="1027" t="s">
        <v>3507</v>
      </c>
      <c r="F1613" s="1010">
        <v>209.66623100000001</v>
      </c>
      <c r="G1613" s="1028">
        <v>1</v>
      </c>
      <c r="H1613" s="1024" t="s">
        <v>3500</v>
      </c>
      <c r="I1613" s="394"/>
      <c r="J1613" s="394"/>
      <c r="K1613" s="394"/>
      <c r="L1613" s="394"/>
      <c r="M1613" s="394"/>
      <c r="N1613" s="394"/>
    </row>
    <row r="1614" spans="2:14" ht="17.25">
      <c r="B1614" s="1008" t="s">
        <v>11292</v>
      </c>
      <c r="C1614" s="1022" t="s">
        <v>4291</v>
      </c>
      <c r="D1614" s="1025" t="s">
        <v>4292</v>
      </c>
      <c r="E1614" s="1027" t="s">
        <v>3507</v>
      </c>
      <c r="F1614" s="1010">
        <v>209.66623100000001</v>
      </c>
      <c r="G1614" s="1028">
        <v>1</v>
      </c>
      <c r="H1614" s="1024" t="s">
        <v>3500</v>
      </c>
      <c r="I1614" s="394"/>
      <c r="J1614" s="394"/>
      <c r="K1614" s="394"/>
      <c r="L1614" s="394"/>
      <c r="M1614" s="394"/>
      <c r="N1614" s="394"/>
    </row>
    <row r="1615" spans="2:14" ht="17.25">
      <c r="B1615" s="1008" t="s">
        <v>11293</v>
      </c>
      <c r="C1615" s="1022" t="s">
        <v>4291</v>
      </c>
      <c r="D1615" s="1025" t="s">
        <v>4292</v>
      </c>
      <c r="E1615" s="1027" t="s">
        <v>3507</v>
      </c>
      <c r="F1615" s="1010">
        <v>209.66623100000001</v>
      </c>
      <c r="G1615" s="1028">
        <v>1</v>
      </c>
      <c r="H1615" s="1024" t="s">
        <v>3500</v>
      </c>
      <c r="I1615" s="394"/>
      <c r="J1615" s="394"/>
      <c r="K1615" s="394"/>
      <c r="L1615" s="394"/>
      <c r="M1615" s="394"/>
      <c r="N1615" s="394"/>
    </row>
    <row r="1616" spans="2:14" ht="17.25">
      <c r="B1616" s="1008" t="s">
        <v>11294</v>
      </c>
      <c r="C1616" s="1022" t="s">
        <v>4291</v>
      </c>
      <c r="D1616" s="1025" t="s">
        <v>4292</v>
      </c>
      <c r="E1616" s="1027" t="s">
        <v>3507</v>
      </c>
      <c r="F1616" s="1010">
        <v>209.66623100000001</v>
      </c>
      <c r="G1616" s="1028">
        <v>1</v>
      </c>
      <c r="H1616" s="1024" t="s">
        <v>3500</v>
      </c>
      <c r="I1616" s="394"/>
      <c r="J1616" s="394"/>
      <c r="K1616" s="394"/>
      <c r="L1616" s="394"/>
      <c r="M1616" s="394"/>
      <c r="N1616" s="394"/>
    </row>
    <row r="1617" spans="2:14" ht="17.25">
      <c r="B1617" s="1008" t="s">
        <v>11295</v>
      </c>
      <c r="C1617" s="1022" t="s">
        <v>4291</v>
      </c>
      <c r="D1617" s="1025" t="s">
        <v>4292</v>
      </c>
      <c r="E1617" s="1027" t="s">
        <v>3507</v>
      </c>
      <c r="F1617" s="1010">
        <v>209.66623100000001</v>
      </c>
      <c r="G1617" s="1028">
        <v>1</v>
      </c>
      <c r="H1617" s="1024" t="s">
        <v>3500</v>
      </c>
      <c r="I1617" s="394"/>
      <c r="J1617" s="394"/>
      <c r="K1617" s="394"/>
      <c r="L1617" s="394"/>
      <c r="M1617" s="394"/>
      <c r="N1617" s="394"/>
    </row>
    <row r="1618" spans="2:14" ht="17.25">
      <c r="B1618" s="1008" t="s">
        <v>11296</v>
      </c>
      <c r="C1618" s="1022" t="s">
        <v>4291</v>
      </c>
      <c r="D1618" s="1025" t="s">
        <v>4292</v>
      </c>
      <c r="E1618" s="1027" t="s">
        <v>3507</v>
      </c>
      <c r="F1618" s="1010">
        <v>209.66623100000001</v>
      </c>
      <c r="G1618" s="1028">
        <v>1</v>
      </c>
      <c r="H1618" s="1024" t="s">
        <v>3500</v>
      </c>
      <c r="I1618" s="394"/>
      <c r="J1618" s="394"/>
      <c r="K1618" s="394"/>
      <c r="L1618" s="394"/>
      <c r="M1618" s="394"/>
      <c r="N1618" s="394"/>
    </row>
    <row r="1619" spans="2:14" ht="17.25">
      <c r="B1619" s="1008" t="s">
        <v>11297</v>
      </c>
      <c r="C1619" s="1022" t="s">
        <v>4291</v>
      </c>
      <c r="D1619" s="1025" t="s">
        <v>4292</v>
      </c>
      <c r="E1619" s="1027" t="s">
        <v>3507</v>
      </c>
      <c r="F1619" s="1010">
        <v>209.66623100000001</v>
      </c>
      <c r="G1619" s="1028">
        <v>1</v>
      </c>
      <c r="H1619" s="1024" t="s">
        <v>3500</v>
      </c>
      <c r="I1619" s="394"/>
      <c r="J1619" s="394"/>
      <c r="K1619" s="394"/>
      <c r="L1619" s="394"/>
      <c r="M1619" s="394"/>
      <c r="N1619" s="394"/>
    </row>
    <row r="1620" spans="2:14" ht="17.25">
      <c r="B1620" s="1008" t="s">
        <v>11298</v>
      </c>
      <c r="C1620" s="1022" t="s">
        <v>4291</v>
      </c>
      <c r="D1620" s="1025" t="s">
        <v>4292</v>
      </c>
      <c r="E1620" s="1027" t="s">
        <v>3507</v>
      </c>
      <c r="F1620" s="1010">
        <v>209.66623100000001</v>
      </c>
      <c r="G1620" s="1028">
        <v>1</v>
      </c>
      <c r="H1620" s="1024" t="s">
        <v>3500</v>
      </c>
      <c r="I1620" s="394"/>
      <c r="J1620" s="394"/>
      <c r="K1620" s="394"/>
      <c r="L1620" s="394"/>
      <c r="M1620" s="394"/>
      <c r="N1620" s="394"/>
    </row>
    <row r="1621" spans="2:14" ht="17.25">
      <c r="B1621" s="1008" t="s">
        <v>11299</v>
      </c>
      <c r="C1621" s="1022" t="s">
        <v>4291</v>
      </c>
      <c r="D1621" s="1025" t="s">
        <v>4292</v>
      </c>
      <c r="E1621" s="1027" t="s">
        <v>3507</v>
      </c>
      <c r="F1621" s="1010">
        <v>209.66623100000001</v>
      </c>
      <c r="G1621" s="1028">
        <v>1</v>
      </c>
      <c r="H1621" s="1024" t="s">
        <v>3500</v>
      </c>
      <c r="I1621" s="394"/>
      <c r="J1621" s="394"/>
      <c r="K1621" s="394"/>
      <c r="L1621" s="394"/>
      <c r="M1621" s="394"/>
      <c r="N1621" s="394"/>
    </row>
    <row r="1622" spans="2:14" ht="17.25">
      <c r="B1622" s="1008" t="s">
        <v>11300</v>
      </c>
      <c r="C1622" s="1022" t="s">
        <v>4291</v>
      </c>
      <c r="D1622" s="1025" t="s">
        <v>4292</v>
      </c>
      <c r="E1622" s="1027" t="s">
        <v>3507</v>
      </c>
      <c r="F1622" s="1010">
        <v>209.66623100000001</v>
      </c>
      <c r="G1622" s="1028">
        <v>1</v>
      </c>
      <c r="H1622" s="1024" t="s">
        <v>3500</v>
      </c>
      <c r="I1622" s="394"/>
      <c r="J1622" s="394"/>
      <c r="K1622" s="394"/>
      <c r="L1622" s="394"/>
      <c r="M1622" s="394"/>
      <c r="N1622" s="394"/>
    </row>
    <row r="1623" spans="2:14" ht="17.25">
      <c r="B1623" s="1008" t="s">
        <v>11301</v>
      </c>
      <c r="C1623" s="1022" t="s">
        <v>4291</v>
      </c>
      <c r="D1623" s="1025" t="s">
        <v>4292</v>
      </c>
      <c r="E1623" s="1027" t="s">
        <v>3507</v>
      </c>
      <c r="F1623" s="1010">
        <v>209.66623100000001</v>
      </c>
      <c r="G1623" s="1028">
        <v>1</v>
      </c>
      <c r="H1623" s="1024" t="s">
        <v>3500</v>
      </c>
      <c r="I1623" s="394"/>
      <c r="J1623" s="394"/>
      <c r="K1623" s="394"/>
      <c r="L1623" s="394"/>
      <c r="M1623" s="394"/>
      <c r="N1623" s="394"/>
    </row>
    <row r="1624" spans="2:14" ht="17.25">
      <c r="B1624" s="1008" t="s">
        <v>11302</v>
      </c>
      <c r="C1624" s="1022" t="s">
        <v>4291</v>
      </c>
      <c r="D1624" s="1025" t="s">
        <v>4292</v>
      </c>
      <c r="E1624" s="1027" t="s">
        <v>3507</v>
      </c>
      <c r="F1624" s="1010">
        <v>209.66623100000001</v>
      </c>
      <c r="G1624" s="1028">
        <v>1</v>
      </c>
      <c r="H1624" s="1024" t="s">
        <v>3500</v>
      </c>
      <c r="I1624" s="394"/>
      <c r="J1624" s="394"/>
      <c r="K1624" s="394"/>
      <c r="L1624" s="394"/>
      <c r="M1624" s="394"/>
      <c r="N1624" s="394"/>
    </row>
    <row r="1625" spans="2:14" ht="17.25">
      <c r="B1625" s="1008" t="s">
        <v>11303</v>
      </c>
      <c r="C1625" s="1022" t="s">
        <v>4291</v>
      </c>
      <c r="D1625" s="1025" t="s">
        <v>4292</v>
      </c>
      <c r="E1625" s="1027" t="s">
        <v>3507</v>
      </c>
      <c r="F1625" s="1010">
        <v>209.66623100000001</v>
      </c>
      <c r="G1625" s="1028">
        <v>1</v>
      </c>
      <c r="H1625" s="1024" t="s">
        <v>3500</v>
      </c>
      <c r="I1625" s="394"/>
      <c r="J1625" s="394"/>
      <c r="K1625" s="394"/>
      <c r="L1625" s="394"/>
      <c r="M1625" s="394"/>
      <c r="N1625" s="394"/>
    </row>
    <row r="1626" spans="2:14" ht="17.25">
      <c r="B1626" s="1008" t="s">
        <v>11304</v>
      </c>
      <c r="C1626" s="1022" t="s">
        <v>4291</v>
      </c>
      <c r="D1626" s="1025" t="s">
        <v>4292</v>
      </c>
      <c r="E1626" s="1027" t="s">
        <v>3507</v>
      </c>
      <c r="F1626" s="1010">
        <v>209.66623100000001</v>
      </c>
      <c r="G1626" s="1028">
        <v>1</v>
      </c>
      <c r="H1626" s="1024" t="s">
        <v>3500</v>
      </c>
      <c r="I1626" s="394"/>
      <c r="J1626" s="394"/>
      <c r="K1626" s="394"/>
      <c r="L1626" s="394"/>
      <c r="M1626" s="394"/>
      <c r="N1626" s="394"/>
    </row>
    <row r="1627" spans="2:14" ht="17.25">
      <c r="B1627" s="1008" t="s">
        <v>11305</v>
      </c>
      <c r="C1627" s="1022" t="s">
        <v>4291</v>
      </c>
      <c r="D1627" s="1025" t="s">
        <v>4292</v>
      </c>
      <c r="E1627" s="1027" t="s">
        <v>3507</v>
      </c>
      <c r="F1627" s="1010">
        <v>209.66623100000001</v>
      </c>
      <c r="G1627" s="1028">
        <v>1</v>
      </c>
      <c r="H1627" s="1024" t="s">
        <v>3500</v>
      </c>
      <c r="I1627" s="394"/>
      <c r="J1627" s="394"/>
      <c r="K1627" s="394"/>
      <c r="L1627" s="394"/>
      <c r="M1627" s="394"/>
      <c r="N1627" s="394"/>
    </row>
    <row r="1628" spans="2:14" ht="17.25">
      <c r="B1628" s="1008" t="s">
        <v>11306</v>
      </c>
      <c r="C1628" s="1022" t="s">
        <v>4291</v>
      </c>
      <c r="D1628" s="1025" t="s">
        <v>4292</v>
      </c>
      <c r="E1628" s="1027" t="s">
        <v>3507</v>
      </c>
      <c r="F1628" s="1010">
        <v>209.66623100000001</v>
      </c>
      <c r="G1628" s="1028">
        <v>1</v>
      </c>
      <c r="H1628" s="1024" t="s">
        <v>3500</v>
      </c>
      <c r="I1628" s="394"/>
      <c r="J1628" s="394"/>
      <c r="K1628" s="394"/>
      <c r="L1628" s="394"/>
      <c r="M1628" s="394"/>
      <c r="N1628" s="394"/>
    </row>
    <row r="1629" spans="2:14" ht="17.25">
      <c r="B1629" s="1008" t="s">
        <v>11307</v>
      </c>
      <c r="C1629" s="1022" t="s">
        <v>4291</v>
      </c>
      <c r="D1629" s="1025" t="s">
        <v>4292</v>
      </c>
      <c r="E1629" s="1027" t="s">
        <v>3507</v>
      </c>
      <c r="F1629" s="1010">
        <v>209.66623100000001</v>
      </c>
      <c r="G1629" s="1028">
        <v>1</v>
      </c>
      <c r="H1629" s="1024" t="s">
        <v>3500</v>
      </c>
      <c r="I1629" s="394"/>
      <c r="J1629" s="394"/>
      <c r="K1629" s="394"/>
      <c r="L1629" s="394"/>
      <c r="M1629" s="394"/>
      <c r="N1629" s="394"/>
    </row>
    <row r="1630" spans="2:14" ht="17.25">
      <c r="B1630" s="1008" t="s">
        <v>11308</v>
      </c>
      <c r="C1630" s="1022" t="s">
        <v>4291</v>
      </c>
      <c r="D1630" s="1025" t="s">
        <v>4292</v>
      </c>
      <c r="E1630" s="1027" t="s">
        <v>3507</v>
      </c>
      <c r="F1630" s="1010">
        <v>209.66623100000001</v>
      </c>
      <c r="G1630" s="1028">
        <v>1</v>
      </c>
      <c r="H1630" s="1024" t="s">
        <v>3500</v>
      </c>
      <c r="I1630" s="394"/>
      <c r="J1630" s="394"/>
      <c r="K1630" s="394"/>
      <c r="L1630" s="394"/>
      <c r="M1630" s="394"/>
      <c r="N1630" s="394"/>
    </row>
    <row r="1631" spans="2:14" ht="17.25">
      <c r="B1631" s="1008" t="s">
        <v>11309</v>
      </c>
      <c r="C1631" s="1022" t="s">
        <v>4291</v>
      </c>
      <c r="D1631" s="1025" t="s">
        <v>4292</v>
      </c>
      <c r="E1631" s="1027" t="s">
        <v>3507</v>
      </c>
      <c r="F1631" s="1010">
        <v>209.66623100000001</v>
      </c>
      <c r="G1631" s="1028">
        <v>1</v>
      </c>
      <c r="H1631" s="1024" t="s">
        <v>3500</v>
      </c>
      <c r="I1631" s="394"/>
      <c r="J1631" s="394"/>
      <c r="K1631" s="394"/>
      <c r="L1631" s="394"/>
      <c r="M1631" s="394"/>
      <c r="N1631" s="394"/>
    </row>
    <row r="1632" spans="2:14" ht="17.25">
      <c r="B1632" s="1008" t="s">
        <v>11310</v>
      </c>
      <c r="C1632" s="1022" t="s">
        <v>4291</v>
      </c>
      <c r="D1632" s="1025" t="s">
        <v>4292</v>
      </c>
      <c r="E1632" s="1027" t="s">
        <v>3507</v>
      </c>
      <c r="F1632" s="1010">
        <v>209.66623100000001</v>
      </c>
      <c r="G1632" s="1028">
        <v>1</v>
      </c>
      <c r="H1632" s="1024" t="s">
        <v>3500</v>
      </c>
      <c r="I1632" s="394"/>
      <c r="J1632" s="394"/>
      <c r="K1632" s="394"/>
      <c r="L1632" s="394"/>
      <c r="M1632" s="394"/>
      <c r="N1632" s="394"/>
    </row>
    <row r="1633" spans="2:14" ht="17.25">
      <c r="B1633" s="1008" t="s">
        <v>11311</v>
      </c>
      <c r="C1633" s="1022" t="s">
        <v>4291</v>
      </c>
      <c r="D1633" s="1025" t="s">
        <v>4292</v>
      </c>
      <c r="E1633" s="1027" t="s">
        <v>3507</v>
      </c>
      <c r="F1633" s="1010">
        <v>209.66623100000001</v>
      </c>
      <c r="G1633" s="1028">
        <v>1</v>
      </c>
      <c r="H1633" s="1024" t="s">
        <v>3500</v>
      </c>
      <c r="I1633" s="394"/>
      <c r="J1633" s="394"/>
      <c r="K1633" s="394"/>
      <c r="L1633" s="394"/>
      <c r="M1633" s="394"/>
      <c r="N1633" s="394"/>
    </row>
    <row r="1634" spans="2:14" ht="17.25">
      <c r="B1634" s="1008" t="s">
        <v>11312</v>
      </c>
      <c r="C1634" s="1022" t="s">
        <v>4291</v>
      </c>
      <c r="D1634" s="1025" t="s">
        <v>4292</v>
      </c>
      <c r="E1634" s="1027" t="s">
        <v>3507</v>
      </c>
      <c r="F1634" s="1010">
        <v>209.66623100000001</v>
      </c>
      <c r="G1634" s="1028">
        <v>1</v>
      </c>
      <c r="H1634" s="1024" t="s">
        <v>3500</v>
      </c>
      <c r="I1634" s="394"/>
      <c r="J1634" s="394"/>
      <c r="K1634" s="394"/>
      <c r="L1634" s="394"/>
      <c r="M1634" s="394"/>
      <c r="N1634" s="394"/>
    </row>
    <row r="1635" spans="2:14" ht="17.25">
      <c r="B1635" s="1008" t="s">
        <v>11313</v>
      </c>
      <c r="C1635" s="1022" t="s">
        <v>4291</v>
      </c>
      <c r="D1635" s="1025" t="s">
        <v>4292</v>
      </c>
      <c r="E1635" s="1027" t="s">
        <v>3507</v>
      </c>
      <c r="F1635" s="1010">
        <v>209.66623100000001</v>
      </c>
      <c r="G1635" s="1028">
        <v>1</v>
      </c>
      <c r="H1635" s="1024" t="s">
        <v>3500</v>
      </c>
      <c r="I1635" s="394"/>
      <c r="J1635" s="394"/>
      <c r="K1635" s="394"/>
      <c r="L1635" s="394"/>
      <c r="M1635" s="394"/>
      <c r="N1635" s="394"/>
    </row>
    <row r="1636" spans="2:14" ht="17.25">
      <c r="B1636" s="1008" t="s">
        <v>11314</v>
      </c>
      <c r="C1636" s="1022" t="s">
        <v>4291</v>
      </c>
      <c r="D1636" s="1025" t="s">
        <v>4292</v>
      </c>
      <c r="E1636" s="1027" t="s">
        <v>3507</v>
      </c>
      <c r="F1636" s="1010">
        <v>209.66623100000001</v>
      </c>
      <c r="G1636" s="1028">
        <v>1</v>
      </c>
      <c r="H1636" s="1024" t="s">
        <v>3500</v>
      </c>
      <c r="I1636" s="394"/>
      <c r="J1636" s="394"/>
      <c r="K1636" s="394"/>
      <c r="L1636" s="394"/>
      <c r="M1636" s="394"/>
      <c r="N1636" s="394"/>
    </row>
    <row r="1637" spans="2:14" ht="16.5">
      <c r="B1637" s="1008" t="s">
        <v>11315</v>
      </c>
      <c r="C1637" s="1022" t="s">
        <v>4291</v>
      </c>
      <c r="D1637" s="1025" t="s">
        <v>4292</v>
      </c>
      <c r="E1637" s="1027" t="s">
        <v>3507</v>
      </c>
      <c r="F1637" s="1010">
        <v>209.66623100000001</v>
      </c>
      <c r="G1637" s="1028">
        <v>1</v>
      </c>
      <c r="H1637" s="1024" t="s">
        <v>3500</v>
      </c>
      <c r="I1637" s="399"/>
      <c r="J1637" s="399"/>
      <c r="K1637" s="399"/>
      <c r="L1637" s="399"/>
      <c r="M1637" s="399"/>
      <c r="N1637" s="399"/>
    </row>
    <row r="1638" spans="2:14" ht="17.25">
      <c r="B1638" s="1008" t="s">
        <v>11316</v>
      </c>
      <c r="C1638" s="1022" t="s">
        <v>4291</v>
      </c>
      <c r="D1638" s="1025" t="s">
        <v>4292</v>
      </c>
      <c r="E1638" s="1027" t="s">
        <v>3507</v>
      </c>
      <c r="F1638" s="1010">
        <v>209.66623100000001</v>
      </c>
      <c r="G1638" s="1028">
        <v>1</v>
      </c>
      <c r="H1638" s="1024" t="s">
        <v>3500</v>
      </c>
      <c r="I1638" s="394"/>
      <c r="J1638" s="394"/>
      <c r="K1638" s="394"/>
      <c r="L1638" s="394"/>
      <c r="M1638" s="394"/>
      <c r="N1638" s="394"/>
    </row>
    <row r="1639" spans="2:14" ht="17.25">
      <c r="B1639" s="1008" t="s">
        <v>11317</v>
      </c>
      <c r="C1639" s="1022" t="s">
        <v>4291</v>
      </c>
      <c r="D1639" s="1025" t="s">
        <v>4292</v>
      </c>
      <c r="E1639" s="1027" t="s">
        <v>3507</v>
      </c>
      <c r="F1639" s="1010">
        <v>209.66623100000001</v>
      </c>
      <c r="G1639" s="1028">
        <v>1</v>
      </c>
      <c r="H1639" s="1024" t="s">
        <v>3500</v>
      </c>
      <c r="I1639" s="394"/>
      <c r="J1639" s="394"/>
      <c r="K1639" s="394"/>
      <c r="L1639" s="394"/>
      <c r="M1639" s="394"/>
      <c r="N1639" s="394"/>
    </row>
    <row r="1640" spans="2:14" ht="17.25">
      <c r="B1640" s="1008" t="s">
        <v>11318</v>
      </c>
      <c r="C1640" s="1022" t="s">
        <v>4291</v>
      </c>
      <c r="D1640" s="1025" t="s">
        <v>4292</v>
      </c>
      <c r="E1640" s="1027" t="s">
        <v>3507</v>
      </c>
      <c r="F1640" s="1010">
        <v>209.66623100000001</v>
      </c>
      <c r="G1640" s="1028">
        <v>1</v>
      </c>
      <c r="H1640" s="1024" t="s">
        <v>3500</v>
      </c>
      <c r="I1640" s="394"/>
      <c r="J1640" s="394"/>
      <c r="K1640" s="394"/>
      <c r="L1640" s="394"/>
      <c r="M1640" s="394"/>
      <c r="N1640" s="394"/>
    </row>
    <row r="1641" spans="2:14" ht="17.25">
      <c r="B1641" s="1008" t="s">
        <v>11319</v>
      </c>
      <c r="C1641" s="1022" t="s">
        <v>4291</v>
      </c>
      <c r="D1641" s="1025" t="s">
        <v>4292</v>
      </c>
      <c r="E1641" s="1027" t="s">
        <v>3507</v>
      </c>
      <c r="F1641" s="1010">
        <v>209.66623100000001</v>
      </c>
      <c r="G1641" s="1028">
        <v>1</v>
      </c>
      <c r="H1641" s="1024" t="s">
        <v>3500</v>
      </c>
      <c r="I1641" s="394"/>
      <c r="J1641" s="394"/>
      <c r="K1641" s="394"/>
      <c r="L1641" s="394"/>
      <c r="M1641" s="394"/>
      <c r="N1641" s="394"/>
    </row>
    <row r="1642" spans="2:14" ht="17.25">
      <c r="B1642" s="1008" t="s">
        <v>11320</v>
      </c>
      <c r="C1642" s="1022" t="s">
        <v>4291</v>
      </c>
      <c r="D1642" s="1025" t="s">
        <v>4292</v>
      </c>
      <c r="E1642" s="1027" t="s">
        <v>3507</v>
      </c>
      <c r="F1642" s="1010">
        <v>209.66623100000001</v>
      </c>
      <c r="G1642" s="1028">
        <v>1</v>
      </c>
      <c r="H1642" s="1024" t="s">
        <v>3500</v>
      </c>
      <c r="I1642" s="394"/>
      <c r="J1642" s="394"/>
      <c r="K1642" s="394"/>
      <c r="L1642" s="394"/>
      <c r="M1642" s="394"/>
      <c r="N1642" s="394"/>
    </row>
    <row r="1643" spans="2:14" ht="17.25">
      <c r="B1643" s="1008" t="s">
        <v>11321</v>
      </c>
      <c r="C1643" s="1022" t="s">
        <v>4291</v>
      </c>
      <c r="D1643" s="1025" t="s">
        <v>4292</v>
      </c>
      <c r="E1643" s="1027" t="s">
        <v>3507</v>
      </c>
      <c r="F1643" s="1010">
        <v>209.66623100000001</v>
      </c>
      <c r="G1643" s="1028">
        <v>1</v>
      </c>
      <c r="H1643" s="1024" t="s">
        <v>3500</v>
      </c>
      <c r="I1643" s="394"/>
      <c r="J1643" s="394"/>
      <c r="K1643" s="394"/>
      <c r="L1643" s="394"/>
      <c r="M1643" s="394"/>
      <c r="N1643" s="394"/>
    </row>
    <row r="1644" spans="2:14" ht="17.25">
      <c r="B1644" s="1008" t="s">
        <v>11322</v>
      </c>
      <c r="C1644" s="1022" t="s">
        <v>4291</v>
      </c>
      <c r="D1644" s="1025" t="s">
        <v>4292</v>
      </c>
      <c r="E1644" s="1027" t="s">
        <v>3507</v>
      </c>
      <c r="F1644" s="1010">
        <v>209.66623100000001</v>
      </c>
      <c r="G1644" s="1028">
        <v>1</v>
      </c>
      <c r="H1644" s="1024" t="s">
        <v>3500</v>
      </c>
      <c r="I1644" s="394"/>
      <c r="J1644" s="394"/>
      <c r="K1644" s="394"/>
      <c r="L1644" s="394"/>
      <c r="M1644" s="394"/>
      <c r="N1644" s="394"/>
    </row>
    <row r="1645" spans="2:14" ht="17.25">
      <c r="B1645" s="1008" t="s">
        <v>11323</v>
      </c>
      <c r="C1645" s="1022" t="s">
        <v>4291</v>
      </c>
      <c r="D1645" s="1025" t="s">
        <v>4292</v>
      </c>
      <c r="E1645" s="1027" t="s">
        <v>3507</v>
      </c>
      <c r="F1645" s="1010">
        <v>209.66623100000001</v>
      </c>
      <c r="G1645" s="1028">
        <v>1</v>
      </c>
      <c r="H1645" s="1024" t="s">
        <v>3500</v>
      </c>
      <c r="I1645" s="394"/>
      <c r="J1645" s="394"/>
      <c r="K1645" s="394"/>
      <c r="L1645" s="394"/>
      <c r="M1645" s="394"/>
      <c r="N1645" s="394"/>
    </row>
    <row r="1646" spans="2:14" ht="17.25">
      <c r="B1646" s="1008" t="s">
        <v>11324</v>
      </c>
      <c r="C1646" s="1022" t="s">
        <v>4291</v>
      </c>
      <c r="D1646" s="1025" t="s">
        <v>4292</v>
      </c>
      <c r="E1646" s="1027" t="s">
        <v>3507</v>
      </c>
      <c r="F1646" s="1010">
        <v>209.66623100000001</v>
      </c>
      <c r="G1646" s="1028">
        <v>1</v>
      </c>
      <c r="H1646" s="1024" t="s">
        <v>3500</v>
      </c>
      <c r="I1646" s="394"/>
      <c r="J1646" s="394"/>
      <c r="K1646" s="394"/>
      <c r="L1646" s="394"/>
      <c r="M1646" s="394"/>
      <c r="N1646" s="394"/>
    </row>
    <row r="1647" spans="2:14" ht="17.25">
      <c r="B1647" s="1008" t="s">
        <v>11325</v>
      </c>
      <c r="C1647" s="1022" t="s">
        <v>4291</v>
      </c>
      <c r="D1647" s="1025" t="s">
        <v>4292</v>
      </c>
      <c r="E1647" s="1027" t="s">
        <v>3507</v>
      </c>
      <c r="F1647" s="1010">
        <v>209.66623100000001</v>
      </c>
      <c r="G1647" s="1028">
        <v>1</v>
      </c>
      <c r="H1647" s="1024" t="s">
        <v>3500</v>
      </c>
      <c r="I1647" s="394"/>
      <c r="J1647" s="394"/>
      <c r="K1647" s="394"/>
      <c r="L1647" s="394"/>
      <c r="M1647" s="394"/>
      <c r="N1647" s="394"/>
    </row>
    <row r="1648" spans="2:14" ht="17.25">
      <c r="B1648" s="1008" t="s">
        <v>11326</v>
      </c>
      <c r="C1648" s="1022" t="s">
        <v>4291</v>
      </c>
      <c r="D1648" s="1025" t="s">
        <v>4292</v>
      </c>
      <c r="E1648" s="1027" t="s">
        <v>3507</v>
      </c>
      <c r="F1648" s="1010">
        <v>209.66623100000001</v>
      </c>
      <c r="G1648" s="1028">
        <v>1</v>
      </c>
      <c r="H1648" s="1024" t="s">
        <v>3500</v>
      </c>
      <c r="I1648" s="394"/>
      <c r="J1648" s="394"/>
      <c r="K1648" s="394"/>
      <c r="L1648" s="394"/>
      <c r="M1648" s="394"/>
      <c r="N1648" s="394"/>
    </row>
    <row r="1649" spans="2:14" ht="17.25">
      <c r="B1649" s="1008" t="s">
        <v>11327</v>
      </c>
      <c r="C1649" s="1022" t="s">
        <v>4291</v>
      </c>
      <c r="D1649" s="1025" t="s">
        <v>4292</v>
      </c>
      <c r="E1649" s="1027" t="s">
        <v>3507</v>
      </c>
      <c r="F1649" s="1010">
        <v>209.66623100000001</v>
      </c>
      <c r="G1649" s="1028">
        <v>1</v>
      </c>
      <c r="H1649" s="1024" t="s">
        <v>3500</v>
      </c>
      <c r="I1649" s="394"/>
      <c r="J1649" s="394"/>
      <c r="K1649" s="394"/>
      <c r="L1649" s="394"/>
      <c r="M1649" s="394"/>
      <c r="N1649" s="394"/>
    </row>
    <row r="1650" spans="2:14" ht="17.25">
      <c r="B1650" s="1008" t="s">
        <v>11328</v>
      </c>
      <c r="C1650" s="1022" t="s">
        <v>4291</v>
      </c>
      <c r="D1650" s="1025" t="s">
        <v>4292</v>
      </c>
      <c r="E1650" s="1027" t="s">
        <v>3507</v>
      </c>
      <c r="F1650" s="1010">
        <v>209.66623100000001</v>
      </c>
      <c r="G1650" s="1028">
        <v>1</v>
      </c>
      <c r="H1650" s="1024" t="s">
        <v>3500</v>
      </c>
      <c r="I1650" s="394"/>
      <c r="J1650" s="394"/>
      <c r="K1650" s="394"/>
      <c r="L1650" s="394"/>
      <c r="M1650" s="394"/>
      <c r="N1650" s="394"/>
    </row>
    <row r="1651" spans="2:14" ht="17.25">
      <c r="B1651" s="1008" t="s">
        <v>11329</v>
      </c>
      <c r="C1651" s="1022" t="s">
        <v>4291</v>
      </c>
      <c r="D1651" s="1025" t="s">
        <v>4292</v>
      </c>
      <c r="E1651" s="1027" t="s">
        <v>3507</v>
      </c>
      <c r="F1651" s="1010">
        <v>209.66623100000001</v>
      </c>
      <c r="G1651" s="1028">
        <v>1</v>
      </c>
      <c r="H1651" s="1024" t="s">
        <v>3500</v>
      </c>
      <c r="I1651" s="394"/>
      <c r="J1651" s="394"/>
      <c r="K1651" s="394"/>
      <c r="L1651" s="394"/>
      <c r="M1651" s="394"/>
      <c r="N1651" s="394"/>
    </row>
    <row r="1652" spans="2:14" ht="17.25">
      <c r="B1652" s="1008" t="s">
        <v>11330</v>
      </c>
      <c r="C1652" s="1022" t="s">
        <v>4291</v>
      </c>
      <c r="D1652" s="1025" t="s">
        <v>4292</v>
      </c>
      <c r="E1652" s="1027" t="s">
        <v>3507</v>
      </c>
      <c r="F1652" s="1010">
        <v>209.66623100000001</v>
      </c>
      <c r="G1652" s="1028">
        <v>1</v>
      </c>
      <c r="H1652" s="1024" t="s">
        <v>3500</v>
      </c>
      <c r="I1652" s="394"/>
      <c r="J1652" s="394"/>
      <c r="K1652" s="394"/>
      <c r="L1652" s="394"/>
      <c r="M1652" s="394"/>
      <c r="N1652" s="394"/>
    </row>
    <row r="1653" spans="2:14" ht="17.25">
      <c r="B1653" s="1008" t="s">
        <v>11331</v>
      </c>
      <c r="C1653" s="1022" t="s">
        <v>4291</v>
      </c>
      <c r="D1653" s="1025" t="s">
        <v>4292</v>
      </c>
      <c r="E1653" s="1027" t="s">
        <v>3507</v>
      </c>
      <c r="F1653" s="1010">
        <v>209.66623100000001</v>
      </c>
      <c r="G1653" s="1028">
        <v>1</v>
      </c>
      <c r="H1653" s="1024" t="s">
        <v>3500</v>
      </c>
      <c r="I1653" s="394"/>
      <c r="J1653" s="394"/>
      <c r="K1653" s="394"/>
      <c r="L1653" s="394"/>
      <c r="M1653" s="394"/>
      <c r="N1653" s="394"/>
    </row>
    <row r="1654" spans="2:14" ht="17.25">
      <c r="B1654" s="1008" t="s">
        <v>11332</v>
      </c>
      <c r="C1654" s="1022" t="s">
        <v>4291</v>
      </c>
      <c r="D1654" s="1025" t="s">
        <v>4292</v>
      </c>
      <c r="E1654" s="1027" t="s">
        <v>3507</v>
      </c>
      <c r="F1654" s="1010">
        <v>209.66623100000001</v>
      </c>
      <c r="G1654" s="1028">
        <v>1</v>
      </c>
      <c r="H1654" s="1024" t="s">
        <v>3500</v>
      </c>
      <c r="I1654" s="394"/>
      <c r="J1654" s="394"/>
      <c r="K1654" s="394"/>
      <c r="L1654" s="394"/>
      <c r="M1654" s="394"/>
      <c r="N1654" s="394"/>
    </row>
    <row r="1655" spans="2:14" ht="17.25">
      <c r="B1655" s="1008" t="s">
        <v>11333</v>
      </c>
      <c r="C1655" s="1022" t="s">
        <v>4291</v>
      </c>
      <c r="D1655" s="1025" t="s">
        <v>4292</v>
      </c>
      <c r="E1655" s="1027" t="s">
        <v>3507</v>
      </c>
      <c r="F1655" s="1010">
        <v>209.66623100000001</v>
      </c>
      <c r="G1655" s="1028">
        <v>1</v>
      </c>
      <c r="H1655" s="1024" t="s">
        <v>3500</v>
      </c>
      <c r="I1655" s="394"/>
      <c r="J1655" s="394"/>
      <c r="K1655" s="394"/>
      <c r="L1655" s="394"/>
      <c r="M1655" s="394"/>
      <c r="N1655" s="394"/>
    </row>
    <row r="1656" spans="2:14" ht="17.25">
      <c r="B1656" s="1008" t="s">
        <v>11334</v>
      </c>
      <c r="C1656" s="1022" t="s">
        <v>4291</v>
      </c>
      <c r="D1656" s="1025" t="s">
        <v>4292</v>
      </c>
      <c r="E1656" s="1027" t="s">
        <v>3507</v>
      </c>
      <c r="F1656" s="1010">
        <v>209.66623100000001</v>
      </c>
      <c r="G1656" s="1028">
        <v>1</v>
      </c>
      <c r="H1656" s="1024" t="s">
        <v>3500</v>
      </c>
      <c r="I1656" s="394"/>
      <c r="J1656" s="394"/>
      <c r="K1656" s="394"/>
      <c r="L1656" s="394"/>
      <c r="M1656" s="394"/>
      <c r="N1656" s="394"/>
    </row>
    <row r="1657" spans="2:14" ht="17.25">
      <c r="B1657" s="1008" t="s">
        <v>11335</v>
      </c>
      <c r="C1657" s="1022" t="s">
        <v>4291</v>
      </c>
      <c r="D1657" s="1025" t="s">
        <v>4292</v>
      </c>
      <c r="E1657" s="1027" t="s">
        <v>3507</v>
      </c>
      <c r="F1657" s="1010">
        <v>209.66623100000001</v>
      </c>
      <c r="G1657" s="1028">
        <v>1</v>
      </c>
      <c r="H1657" s="1024" t="s">
        <v>3500</v>
      </c>
      <c r="I1657" s="394"/>
      <c r="J1657" s="394"/>
      <c r="K1657" s="394"/>
      <c r="L1657" s="394"/>
      <c r="M1657" s="394"/>
      <c r="N1657" s="394"/>
    </row>
    <row r="1658" spans="2:14" ht="17.25">
      <c r="B1658" s="1008" t="s">
        <v>11336</v>
      </c>
      <c r="C1658" s="1022" t="s">
        <v>4291</v>
      </c>
      <c r="D1658" s="1025" t="s">
        <v>4292</v>
      </c>
      <c r="E1658" s="1027" t="s">
        <v>3507</v>
      </c>
      <c r="F1658" s="1010">
        <v>209.66623100000001</v>
      </c>
      <c r="G1658" s="1028">
        <v>1</v>
      </c>
      <c r="H1658" s="1024" t="s">
        <v>3500</v>
      </c>
      <c r="I1658" s="394"/>
      <c r="J1658" s="394"/>
      <c r="K1658" s="394"/>
      <c r="L1658" s="394"/>
      <c r="M1658" s="394"/>
      <c r="N1658" s="394"/>
    </row>
    <row r="1659" spans="2:14" ht="17.25">
      <c r="B1659" s="1008" t="s">
        <v>11337</v>
      </c>
      <c r="C1659" s="1022" t="s">
        <v>4291</v>
      </c>
      <c r="D1659" s="1025" t="s">
        <v>4292</v>
      </c>
      <c r="E1659" s="1027" t="s">
        <v>3507</v>
      </c>
      <c r="F1659" s="1010">
        <v>209.66623100000001</v>
      </c>
      <c r="G1659" s="1028">
        <v>1</v>
      </c>
      <c r="H1659" s="1024" t="s">
        <v>3500</v>
      </c>
      <c r="I1659" s="394"/>
      <c r="J1659" s="394"/>
      <c r="K1659" s="394"/>
      <c r="L1659" s="394"/>
      <c r="M1659" s="394"/>
      <c r="N1659" s="394"/>
    </row>
    <row r="1660" spans="2:14" ht="17.25">
      <c r="B1660" s="1008" t="s">
        <v>11338</v>
      </c>
      <c r="C1660" s="1022" t="s">
        <v>4291</v>
      </c>
      <c r="D1660" s="1025" t="s">
        <v>4292</v>
      </c>
      <c r="E1660" s="1027" t="s">
        <v>3507</v>
      </c>
      <c r="F1660" s="1010">
        <v>209.66623100000001</v>
      </c>
      <c r="G1660" s="1028">
        <v>1</v>
      </c>
      <c r="H1660" s="1024" t="s">
        <v>3500</v>
      </c>
      <c r="I1660" s="394"/>
      <c r="J1660" s="394"/>
      <c r="K1660" s="394"/>
      <c r="L1660" s="394"/>
      <c r="M1660" s="394"/>
      <c r="N1660" s="394"/>
    </row>
    <row r="1661" spans="2:14" ht="17.25">
      <c r="B1661" s="1008" t="s">
        <v>11339</v>
      </c>
      <c r="C1661" s="1022" t="s">
        <v>4291</v>
      </c>
      <c r="D1661" s="1025" t="s">
        <v>4292</v>
      </c>
      <c r="E1661" s="1027" t="s">
        <v>3507</v>
      </c>
      <c r="F1661" s="1010">
        <v>209.66623100000001</v>
      </c>
      <c r="G1661" s="1028">
        <v>1</v>
      </c>
      <c r="H1661" s="1024" t="s">
        <v>3500</v>
      </c>
      <c r="I1661" s="394"/>
      <c r="J1661" s="394"/>
      <c r="K1661" s="394"/>
      <c r="L1661" s="394"/>
      <c r="M1661" s="394"/>
      <c r="N1661" s="394"/>
    </row>
    <row r="1662" spans="2:14" ht="17.25">
      <c r="B1662" s="1008" t="s">
        <v>11340</v>
      </c>
      <c r="C1662" s="1022" t="s">
        <v>4291</v>
      </c>
      <c r="D1662" s="1025" t="s">
        <v>4292</v>
      </c>
      <c r="E1662" s="1027" t="s">
        <v>3507</v>
      </c>
      <c r="F1662" s="1010">
        <v>209.66623100000001</v>
      </c>
      <c r="G1662" s="1028">
        <v>1</v>
      </c>
      <c r="H1662" s="1024" t="s">
        <v>3500</v>
      </c>
      <c r="I1662" s="394"/>
      <c r="J1662" s="394"/>
      <c r="K1662" s="394"/>
      <c r="L1662" s="394"/>
      <c r="M1662" s="394"/>
      <c r="N1662" s="394"/>
    </row>
    <row r="1663" spans="2:14" ht="17.25">
      <c r="B1663" s="1008" t="s">
        <v>11341</v>
      </c>
      <c r="C1663" s="1022" t="s">
        <v>4291</v>
      </c>
      <c r="D1663" s="1025" t="s">
        <v>4292</v>
      </c>
      <c r="E1663" s="1027" t="s">
        <v>3507</v>
      </c>
      <c r="F1663" s="1010">
        <v>209.66623100000001</v>
      </c>
      <c r="G1663" s="1028">
        <v>1</v>
      </c>
      <c r="H1663" s="1024" t="s">
        <v>3500</v>
      </c>
      <c r="I1663" s="394"/>
      <c r="J1663" s="394"/>
      <c r="K1663" s="394"/>
      <c r="L1663" s="394"/>
      <c r="M1663" s="394"/>
      <c r="N1663" s="394"/>
    </row>
    <row r="1664" spans="2:14" ht="17.25">
      <c r="B1664" s="1008" t="s">
        <v>11342</v>
      </c>
      <c r="C1664" s="1022" t="s">
        <v>4291</v>
      </c>
      <c r="D1664" s="1025" t="s">
        <v>4292</v>
      </c>
      <c r="E1664" s="1027" t="s">
        <v>3507</v>
      </c>
      <c r="F1664" s="1010">
        <v>209.66623100000001</v>
      </c>
      <c r="G1664" s="1028">
        <v>1</v>
      </c>
      <c r="H1664" s="1024" t="s">
        <v>3500</v>
      </c>
      <c r="I1664" s="394"/>
      <c r="J1664" s="394"/>
      <c r="K1664" s="394"/>
      <c r="L1664" s="394"/>
      <c r="M1664" s="394"/>
      <c r="N1664" s="394"/>
    </row>
    <row r="1665" spans="2:14" ht="17.25">
      <c r="B1665" s="1008" t="s">
        <v>11343</v>
      </c>
      <c r="C1665" s="1022" t="s">
        <v>4291</v>
      </c>
      <c r="D1665" s="1025" t="s">
        <v>4292</v>
      </c>
      <c r="E1665" s="1027" t="s">
        <v>3507</v>
      </c>
      <c r="F1665" s="1010">
        <v>209.66623100000001</v>
      </c>
      <c r="G1665" s="1028">
        <v>1</v>
      </c>
      <c r="H1665" s="1024" t="s">
        <v>3500</v>
      </c>
      <c r="I1665" s="394"/>
      <c r="J1665" s="394"/>
      <c r="K1665" s="394"/>
      <c r="L1665" s="394"/>
      <c r="M1665" s="394"/>
      <c r="N1665" s="394"/>
    </row>
    <row r="1666" spans="2:14" ht="17.25">
      <c r="B1666" s="1008" t="s">
        <v>11344</v>
      </c>
      <c r="C1666" s="1022" t="s">
        <v>4291</v>
      </c>
      <c r="D1666" s="1025" t="s">
        <v>4292</v>
      </c>
      <c r="E1666" s="1027" t="s">
        <v>3507</v>
      </c>
      <c r="F1666" s="1010">
        <v>209.66623100000001</v>
      </c>
      <c r="G1666" s="1028">
        <v>1</v>
      </c>
      <c r="H1666" s="1024" t="s">
        <v>3500</v>
      </c>
      <c r="I1666" s="394"/>
      <c r="J1666" s="394"/>
      <c r="K1666" s="394"/>
      <c r="L1666" s="394"/>
      <c r="M1666" s="394"/>
      <c r="N1666" s="394"/>
    </row>
    <row r="1667" spans="2:14" ht="17.25">
      <c r="B1667" s="1008" t="s">
        <v>4293</v>
      </c>
      <c r="C1667" s="1022" t="s">
        <v>4294</v>
      </c>
      <c r="D1667" s="1025" t="s">
        <v>4295</v>
      </c>
      <c r="E1667" s="1027" t="s">
        <v>3507</v>
      </c>
      <c r="F1667" s="1029">
        <v>12180</v>
      </c>
      <c r="G1667" s="1030">
        <v>1</v>
      </c>
      <c r="H1667" s="1024" t="s">
        <v>3500</v>
      </c>
      <c r="I1667" s="394"/>
      <c r="J1667" s="394"/>
      <c r="K1667" s="394"/>
      <c r="L1667" s="394"/>
      <c r="M1667" s="394"/>
      <c r="N1667" s="394"/>
    </row>
    <row r="1668" spans="2:14" ht="17.25">
      <c r="B1668" s="1008" t="s">
        <v>4296</v>
      </c>
      <c r="C1668" s="1022" t="s">
        <v>3682</v>
      </c>
      <c r="D1668" s="1025" t="s">
        <v>4297</v>
      </c>
      <c r="E1668" s="1027" t="s">
        <v>3507</v>
      </c>
      <c r="F1668" s="1010">
        <v>2308</v>
      </c>
      <c r="G1668" s="1031">
        <v>1</v>
      </c>
      <c r="H1668" s="1024" t="s">
        <v>3500</v>
      </c>
      <c r="I1668" s="394"/>
      <c r="J1668" s="394"/>
      <c r="K1668" s="394"/>
      <c r="L1668" s="394"/>
      <c r="M1668" s="394"/>
      <c r="N1668" s="394"/>
    </row>
    <row r="1669" spans="2:14" ht="17.25">
      <c r="B1669" s="1008" t="s">
        <v>4298</v>
      </c>
      <c r="C1669" s="1022" t="s">
        <v>4299</v>
      </c>
      <c r="D1669" s="1025" t="s">
        <v>4300</v>
      </c>
      <c r="E1669" s="1027" t="s">
        <v>3507</v>
      </c>
      <c r="F1669" s="1010">
        <v>5220</v>
      </c>
      <c r="G1669" s="1031">
        <v>1</v>
      </c>
      <c r="H1669" s="1024" t="s">
        <v>4301</v>
      </c>
      <c r="I1669" s="394"/>
      <c r="J1669" s="394"/>
      <c r="K1669" s="394"/>
      <c r="L1669" s="394"/>
      <c r="M1669" s="394"/>
      <c r="N1669" s="394"/>
    </row>
    <row r="1670" spans="2:14" ht="17.25">
      <c r="B1670" s="1008" t="s">
        <v>4302</v>
      </c>
      <c r="C1670" s="1022" t="s">
        <v>1509</v>
      </c>
      <c r="D1670" s="1025" t="s">
        <v>4303</v>
      </c>
      <c r="E1670" s="1027" t="s">
        <v>3507</v>
      </c>
      <c r="F1670" s="1010">
        <v>3089</v>
      </c>
      <c r="G1670" s="1031">
        <v>1</v>
      </c>
      <c r="H1670" s="1024" t="s">
        <v>3500</v>
      </c>
      <c r="I1670" s="394"/>
      <c r="J1670" s="394"/>
      <c r="K1670" s="394"/>
      <c r="L1670" s="394"/>
      <c r="M1670" s="394"/>
      <c r="N1670" s="394"/>
    </row>
    <row r="1671" spans="2:14" ht="17.25">
      <c r="B1671" s="1008" t="s">
        <v>4304</v>
      </c>
      <c r="C1671" s="1022" t="s">
        <v>1509</v>
      </c>
      <c r="D1671" s="1025" t="s">
        <v>4303</v>
      </c>
      <c r="E1671" s="1027" t="s">
        <v>3507</v>
      </c>
      <c r="F1671" s="1010">
        <v>3089</v>
      </c>
      <c r="G1671" s="1031">
        <v>1</v>
      </c>
      <c r="H1671" s="1024" t="s">
        <v>3500</v>
      </c>
      <c r="I1671" s="394"/>
      <c r="J1671" s="394"/>
      <c r="K1671" s="394"/>
      <c r="L1671" s="394"/>
      <c r="M1671" s="394"/>
      <c r="N1671" s="394"/>
    </row>
    <row r="1672" spans="2:14" ht="17.25">
      <c r="B1672" s="1008" t="s">
        <v>4305</v>
      </c>
      <c r="C1672" s="1022" t="s">
        <v>1509</v>
      </c>
      <c r="D1672" s="1025" t="s">
        <v>4303</v>
      </c>
      <c r="E1672" s="1027" t="s">
        <v>3507</v>
      </c>
      <c r="F1672" s="1010">
        <v>3089</v>
      </c>
      <c r="G1672" s="1031">
        <v>1</v>
      </c>
      <c r="H1672" s="1024" t="s">
        <v>3500</v>
      </c>
      <c r="I1672" s="394"/>
      <c r="J1672" s="394"/>
      <c r="K1672" s="394"/>
      <c r="L1672" s="394"/>
      <c r="M1672" s="394"/>
      <c r="N1672" s="394"/>
    </row>
    <row r="1673" spans="2:14" ht="17.25">
      <c r="B1673" s="1008" t="s">
        <v>4306</v>
      </c>
      <c r="C1673" s="1022" t="s">
        <v>1509</v>
      </c>
      <c r="D1673" s="1025" t="s">
        <v>4303</v>
      </c>
      <c r="E1673" s="1027" t="s">
        <v>3507</v>
      </c>
      <c r="F1673" s="1010">
        <v>3089</v>
      </c>
      <c r="G1673" s="1031">
        <v>1</v>
      </c>
      <c r="H1673" s="1024" t="s">
        <v>3500</v>
      </c>
      <c r="I1673" s="394"/>
      <c r="J1673" s="394"/>
      <c r="K1673" s="394"/>
      <c r="L1673" s="394"/>
      <c r="M1673" s="394"/>
      <c r="N1673" s="394"/>
    </row>
    <row r="1674" spans="2:14" ht="17.25">
      <c r="B1674" s="1008" t="s">
        <v>4307</v>
      </c>
      <c r="C1674" s="1022" t="s">
        <v>1509</v>
      </c>
      <c r="D1674" s="1025" t="s">
        <v>4303</v>
      </c>
      <c r="E1674" s="1027" t="s">
        <v>3507</v>
      </c>
      <c r="F1674" s="1010">
        <v>3089</v>
      </c>
      <c r="G1674" s="1031">
        <v>1</v>
      </c>
      <c r="H1674" s="1024" t="s">
        <v>3500</v>
      </c>
      <c r="I1674" s="394"/>
      <c r="J1674" s="394"/>
      <c r="K1674" s="394"/>
      <c r="L1674" s="394"/>
      <c r="M1674" s="394"/>
      <c r="N1674" s="394"/>
    </row>
    <row r="1675" spans="2:14" ht="17.25">
      <c r="B1675" s="1008" t="s">
        <v>4308</v>
      </c>
      <c r="C1675" s="1022" t="s">
        <v>1509</v>
      </c>
      <c r="D1675" s="1025" t="s">
        <v>4303</v>
      </c>
      <c r="E1675" s="1027" t="s">
        <v>3507</v>
      </c>
      <c r="F1675" s="1010">
        <v>3089</v>
      </c>
      <c r="G1675" s="1031">
        <v>1</v>
      </c>
      <c r="H1675" s="1024" t="s">
        <v>3500</v>
      </c>
      <c r="I1675" s="394"/>
      <c r="J1675" s="394"/>
      <c r="K1675" s="394"/>
      <c r="L1675" s="394"/>
      <c r="M1675" s="394"/>
      <c r="N1675" s="394"/>
    </row>
    <row r="1676" spans="2:14" ht="17.25">
      <c r="B1676" s="1008" t="s">
        <v>4309</v>
      </c>
      <c r="C1676" s="1022" t="s">
        <v>1509</v>
      </c>
      <c r="D1676" s="1025" t="s">
        <v>4303</v>
      </c>
      <c r="E1676" s="1027" t="s">
        <v>3507</v>
      </c>
      <c r="F1676" s="1010">
        <v>3089</v>
      </c>
      <c r="G1676" s="1031">
        <v>1</v>
      </c>
      <c r="H1676" s="1024" t="s">
        <v>3500</v>
      </c>
      <c r="I1676" s="394"/>
      <c r="J1676" s="394"/>
      <c r="K1676" s="394"/>
      <c r="L1676" s="394"/>
      <c r="M1676" s="394"/>
      <c r="N1676" s="394"/>
    </row>
    <row r="1677" spans="2:14" ht="17.25">
      <c r="B1677" s="1008" t="s">
        <v>4310</v>
      </c>
      <c r="C1677" s="1022" t="s">
        <v>1509</v>
      </c>
      <c r="D1677" s="1025" t="s">
        <v>4303</v>
      </c>
      <c r="E1677" s="1027" t="s">
        <v>3507</v>
      </c>
      <c r="F1677" s="1010">
        <v>3089</v>
      </c>
      <c r="G1677" s="1031">
        <v>1</v>
      </c>
      <c r="H1677" s="1024" t="s">
        <v>3500</v>
      </c>
      <c r="I1677" s="394"/>
      <c r="J1677" s="394"/>
      <c r="K1677" s="394"/>
      <c r="L1677" s="394"/>
      <c r="M1677" s="394"/>
      <c r="N1677" s="394"/>
    </row>
    <row r="1678" spans="2:14" ht="17.25">
      <c r="B1678" s="1008" t="s">
        <v>4311</v>
      </c>
      <c r="C1678" s="1022" t="s">
        <v>1509</v>
      </c>
      <c r="D1678" s="1025" t="s">
        <v>4303</v>
      </c>
      <c r="E1678" s="1027" t="s">
        <v>3507</v>
      </c>
      <c r="F1678" s="1010">
        <v>3089</v>
      </c>
      <c r="G1678" s="1031">
        <v>1</v>
      </c>
      <c r="H1678" s="1024" t="s">
        <v>3500</v>
      </c>
      <c r="I1678" s="394"/>
      <c r="J1678" s="394"/>
      <c r="K1678" s="394"/>
      <c r="L1678" s="394"/>
      <c r="M1678" s="394"/>
      <c r="N1678" s="394"/>
    </row>
    <row r="1679" spans="2:14" ht="17.25">
      <c r="B1679" s="1008" t="s">
        <v>4312</v>
      </c>
      <c r="C1679" s="1022" t="s">
        <v>1509</v>
      </c>
      <c r="D1679" s="1025" t="s">
        <v>4303</v>
      </c>
      <c r="E1679" s="1027" t="s">
        <v>3507</v>
      </c>
      <c r="F1679" s="1010">
        <v>3089</v>
      </c>
      <c r="G1679" s="1031">
        <v>1</v>
      </c>
      <c r="H1679" s="1024" t="s">
        <v>3500</v>
      </c>
      <c r="I1679" s="394"/>
      <c r="J1679" s="394"/>
      <c r="K1679" s="394"/>
      <c r="L1679" s="394"/>
      <c r="M1679" s="394"/>
      <c r="N1679" s="394"/>
    </row>
    <row r="1680" spans="2:14" ht="17.25">
      <c r="B1680" s="1008" t="s">
        <v>4313</v>
      </c>
      <c r="C1680" s="1022" t="s">
        <v>1509</v>
      </c>
      <c r="D1680" s="1025" t="s">
        <v>4303</v>
      </c>
      <c r="E1680" s="1027" t="s">
        <v>3507</v>
      </c>
      <c r="F1680" s="1010">
        <v>3089</v>
      </c>
      <c r="G1680" s="1031">
        <v>1</v>
      </c>
      <c r="H1680" s="1024" t="s">
        <v>3500</v>
      </c>
      <c r="I1680" s="394"/>
      <c r="J1680" s="394"/>
      <c r="K1680" s="394"/>
      <c r="L1680" s="394"/>
      <c r="M1680" s="394"/>
      <c r="N1680" s="394"/>
    </row>
    <row r="1681" spans="2:14" ht="17.25">
      <c r="B1681" s="1008" t="s">
        <v>4314</v>
      </c>
      <c r="C1681" s="1022" t="s">
        <v>1509</v>
      </c>
      <c r="D1681" s="1025" t="s">
        <v>4303</v>
      </c>
      <c r="E1681" s="1027" t="s">
        <v>3507</v>
      </c>
      <c r="F1681" s="1010">
        <v>3089</v>
      </c>
      <c r="G1681" s="1031">
        <v>1</v>
      </c>
      <c r="H1681" s="1024" t="s">
        <v>3500</v>
      </c>
      <c r="I1681" s="394"/>
      <c r="J1681" s="394"/>
      <c r="K1681" s="394"/>
      <c r="L1681" s="394"/>
      <c r="M1681" s="394"/>
      <c r="N1681" s="394"/>
    </row>
    <row r="1682" spans="2:14" ht="17.25">
      <c r="B1682" s="1008" t="s">
        <v>4315</v>
      </c>
      <c r="C1682" s="1022" t="s">
        <v>1509</v>
      </c>
      <c r="D1682" s="1025" t="s">
        <v>4303</v>
      </c>
      <c r="E1682" s="1027" t="s">
        <v>3507</v>
      </c>
      <c r="F1682" s="1010">
        <v>3089</v>
      </c>
      <c r="G1682" s="1031">
        <v>1</v>
      </c>
      <c r="H1682" s="1024" t="s">
        <v>3500</v>
      </c>
      <c r="I1682" s="394"/>
      <c r="J1682" s="394"/>
      <c r="K1682" s="394"/>
      <c r="L1682" s="394"/>
      <c r="M1682" s="394"/>
      <c r="N1682" s="394"/>
    </row>
    <row r="1683" spans="2:14" ht="17.25">
      <c r="B1683" s="1008" t="s">
        <v>4316</v>
      </c>
      <c r="C1683" s="1022" t="s">
        <v>1509</v>
      </c>
      <c r="D1683" s="1025" t="s">
        <v>4303</v>
      </c>
      <c r="E1683" s="1027" t="s">
        <v>3507</v>
      </c>
      <c r="F1683" s="1010">
        <v>3089</v>
      </c>
      <c r="G1683" s="1031">
        <v>1</v>
      </c>
      <c r="H1683" s="1024" t="s">
        <v>3500</v>
      </c>
      <c r="I1683" s="394"/>
      <c r="J1683" s="394"/>
      <c r="K1683" s="394"/>
      <c r="L1683" s="394"/>
      <c r="M1683" s="394"/>
      <c r="N1683" s="394"/>
    </row>
    <row r="1684" spans="2:14" ht="17.25">
      <c r="B1684" s="1008" t="s">
        <v>4317</v>
      </c>
      <c r="C1684" s="1022" t="s">
        <v>1509</v>
      </c>
      <c r="D1684" s="1025" t="s">
        <v>4303</v>
      </c>
      <c r="E1684" s="1027" t="s">
        <v>3507</v>
      </c>
      <c r="F1684" s="1010">
        <v>3089</v>
      </c>
      <c r="G1684" s="1031">
        <v>1</v>
      </c>
      <c r="H1684" s="1024" t="s">
        <v>3500</v>
      </c>
      <c r="I1684" s="394"/>
      <c r="J1684" s="394"/>
      <c r="K1684" s="394"/>
      <c r="L1684" s="394"/>
      <c r="M1684" s="394"/>
      <c r="N1684" s="394"/>
    </row>
    <row r="1685" spans="2:14" ht="17.25">
      <c r="B1685" s="1008" t="s">
        <v>4318</v>
      </c>
      <c r="C1685" s="1022" t="s">
        <v>1509</v>
      </c>
      <c r="D1685" s="1025" t="s">
        <v>4303</v>
      </c>
      <c r="E1685" s="1027" t="s">
        <v>3507</v>
      </c>
      <c r="F1685" s="1010">
        <v>3089</v>
      </c>
      <c r="G1685" s="1031">
        <v>1</v>
      </c>
      <c r="H1685" s="1024" t="s">
        <v>3500</v>
      </c>
      <c r="I1685" s="394"/>
      <c r="J1685" s="394"/>
      <c r="K1685" s="394"/>
      <c r="L1685" s="394"/>
      <c r="M1685" s="394"/>
      <c r="N1685" s="394"/>
    </row>
    <row r="1686" spans="2:14" ht="17.25">
      <c r="B1686" s="1008" t="s">
        <v>4319</v>
      </c>
      <c r="C1686" s="1022" t="s">
        <v>1509</v>
      </c>
      <c r="D1686" s="1025" t="s">
        <v>4303</v>
      </c>
      <c r="E1686" s="1027" t="s">
        <v>3507</v>
      </c>
      <c r="F1686" s="1010">
        <v>3089</v>
      </c>
      <c r="G1686" s="1031">
        <v>1</v>
      </c>
      <c r="H1686" s="1024" t="s">
        <v>3500</v>
      </c>
      <c r="I1686" s="394"/>
      <c r="J1686" s="394"/>
      <c r="K1686" s="394"/>
      <c r="L1686" s="394"/>
      <c r="M1686" s="394"/>
      <c r="N1686" s="394"/>
    </row>
    <row r="1687" spans="2:14" ht="17.25">
      <c r="B1687" s="1008" t="s">
        <v>4320</v>
      </c>
      <c r="C1687" s="1022" t="s">
        <v>1509</v>
      </c>
      <c r="D1687" s="1025" t="s">
        <v>4303</v>
      </c>
      <c r="E1687" s="1027" t="s">
        <v>3507</v>
      </c>
      <c r="F1687" s="1010">
        <v>3089</v>
      </c>
      <c r="G1687" s="1031">
        <v>1</v>
      </c>
      <c r="H1687" s="1024" t="s">
        <v>3500</v>
      </c>
      <c r="I1687" s="394"/>
      <c r="J1687" s="394"/>
      <c r="K1687" s="394"/>
      <c r="L1687" s="394"/>
      <c r="M1687" s="394"/>
      <c r="N1687" s="394"/>
    </row>
    <row r="1688" spans="2:14" ht="17.25">
      <c r="B1688" s="1008" t="s">
        <v>4321</v>
      </c>
      <c r="C1688" s="1022" t="s">
        <v>4322</v>
      </c>
      <c r="D1688" s="1025" t="s">
        <v>4323</v>
      </c>
      <c r="E1688" s="1024" t="s">
        <v>4290</v>
      </c>
      <c r="F1688" s="1010">
        <v>55718</v>
      </c>
      <c r="G1688" s="1031">
        <v>1</v>
      </c>
      <c r="H1688" s="1032" t="s">
        <v>3500</v>
      </c>
      <c r="I1688" s="394"/>
      <c r="J1688" s="394"/>
      <c r="K1688" s="394"/>
      <c r="L1688" s="394"/>
      <c r="M1688" s="394"/>
      <c r="N1688" s="394"/>
    </row>
    <row r="1689" spans="2:14" ht="17.25">
      <c r="B1689" s="1008" t="s">
        <v>4324</v>
      </c>
      <c r="C1689" s="1022" t="s">
        <v>4325</v>
      </c>
      <c r="D1689" s="1025" t="s">
        <v>4326</v>
      </c>
      <c r="E1689" s="1024" t="s">
        <v>4290</v>
      </c>
      <c r="F1689" s="1010">
        <v>2148</v>
      </c>
      <c r="G1689" s="1031">
        <v>1</v>
      </c>
      <c r="H1689" s="1032" t="s">
        <v>3500</v>
      </c>
      <c r="I1689" s="394"/>
      <c r="J1689" s="394"/>
      <c r="K1689" s="394"/>
      <c r="L1689" s="394"/>
      <c r="M1689" s="394"/>
      <c r="N1689" s="394"/>
    </row>
    <row r="1690" spans="2:14" ht="17.25">
      <c r="B1690" s="1008" t="s">
        <v>4327</v>
      </c>
      <c r="C1690" s="1022" t="s">
        <v>4325</v>
      </c>
      <c r="D1690" s="1025" t="s">
        <v>4326</v>
      </c>
      <c r="E1690" s="1024" t="s">
        <v>4290</v>
      </c>
      <c r="F1690" s="1010">
        <v>2148</v>
      </c>
      <c r="G1690" s="1031">
        <v>1</v>
      </c>
      <c r="H1690" s="1032" t="s">
        <v>3500</v>
      </c>
      <c r="I1690" s="394"/>
      <c r="J1690" s="394"/>
      <c r="K1690" s="394"/>
      <c r="L1690" s="394"/>
      <c r="M1690" s="394"/>
      <c r="N1690" s="394"/>
    </row>
    <row r="1691" spans="2:14" ht="17.25">
      <c r="B1691" s="1008" t="s">
        <v>4328</v>
      </c>
      <c r="C1691" s="1022" t="s">
        <v>4325</v>
      </c>
      <c r="D1691" s="1025" t="s">
        <v>4326</v>
      </c>
      <c r="E1691" s="1024" t="s">
        <v>4290</v>
      </c>
      <c r="F1691" s="1010">
        <v>2148</v>
      </c>
      <c r="G1691" s="1031">
        <v>1</v>
      </c>
      <c r="H1691" s="1032" t="s">
        <v>3500</v>
      </c>
      <c r="I1691" s="394"/>
      <c r="J1691" s="394"/>
      <c r="K1691" s="394"/>
      <c r="L1691" s="394"/>
      <c r="M1691" s="394"/>
      <c r="N1691" s="394"/>
    </row>
    <row r="1692" spans="2:14" ht="17.25">
      <c r="B1692" s="1008" t="s">
        <v>4329</v>
      </c>
      <c r="C1692" s="1022" t="s">
        <v>4325</v>
      </c>
      <c r="D1692" s="1025" t="s">
        <v>4326</v>
      </c>
      <c r="E1692" s="1024" t="s">
        <v>4290</v>
      </c>
      <c r="F1692" s="1010">
        <v>2148</v>
      </c>
      <c r="G1692" s="1031">
        <v>1</v>
      </c>
      <c r="H1692" s="1032" t="s">
        <v>3500</v>
      </c>
      <c r="I1692" s="394"/>
      <c r="J1692" s="394"/>
      <c r="K1692" s="394"/>
      <c r="L1692" s="394"/>
      <c r="M1692" s="394"/>
      <c r="N1692" s="394"/>
    </row>
    <row r="1693" spans="2:14" ht="17.25">
      <c r="B1693" s="1008" t="s">
        <v>4330</v>
      </c>
      <c r="C1693" s="1022" t="s">
        <v>4325</v>
      </c>
      <c r="D1693" s="1025" t="s">
        <v>4326</v>
      </c>
      <c r="E1693" s="1024" t="s">
        <v>4290</v>
      </c>
      <c r="F1693" s="1010">
        <v>2148</v>
      </c>
      <c r="G1693" s="1031">
        <v>1</v>
      </c>
      <c r="H1693" s="1032" t="s">
        <v>3500</v>
      </c>
      <c r="I1693" s="394"/>
      <c r="J1693" s="394"/>
      <c r="K1693" s="394"/>
      <c r="L1693" s="394"/>
      <c r="M1693" s="394"/>
      <c r="N1693" s="394"/>
    </row>
    <row r="1694" spans="2:14" ht="17.25">
      <c r="B1694" s="1008" t="s">
        <v>4331</v>
      </c>
      <c r="C1694" s="1033" t="s">
        <v>4332</v>
      </c>
      <c r="D1694" s="1025" t="s">
        <v>4333</v>
      </c>
      <c r="E1694" s="1024" t="s">
        <v>4290</v>
      </c>
      <c r="F1694" s="1010">
        <v>18223</v>
      </c>
      <c r="G1694" s="1031">
        <v>1</v>
      </c>
      <c r="H1694" s="1032" t="s">
        <v>3500</v>
      </c>
      <c r="I1694" s="394"/>
      <c r="J1694" s="394"/>
      <c r="K1694" s="394"/>
      <c r="L1694" s="394"/>
      <c r="M1694" s="394"/>
      <c r="N1694" s="394"/>
    </row>
    <row r="1695" spans="2:14" ht="17.25">
      <c r="B1695" s="1026" t="s">
        <v>11345</v>
      </c>
      <c r="C1695" s="1022" t="s">
        <v>3682</v>
      </c>
      <c r="D1695" s="1025" t="s">
        <v>4334</v>
      </c>
      <c r="E1695" s="1024" t="s">
        <v>4290</v>
      </c>
      <c r="F1695" s="1010">
        <v>4408</v>
      </c>
      <c r="G1695" s="1031">
        <v>1</v>
      </c>
      <c r="H1695" s="1032" t="s">
        <v>3500</v>
      </c>
      <c r="I1695" s="394"/>
      <c r="J1695" s="394"/>
      <c r="K1695" s="394"/>
      <c r="L1695" s="394"/>
      <c r="M1695" s="394"/>
      <c r="N1695" s="394"/>
    </row>
    <row r="1696" spans="2:14" ht="17.25">
      <c r="B1696" s="1026" t="s">
        <v>11346</v>
      </c>
      <c r="C1696" s="1022" t="s">
        <v>4206</v>
      </c>
      <c r="D1696" s="1025" t="s">
        <v>4335</v>
      </c>
      <c r="E1696" s="1024" t="s">
        <v>4290</v>
      </c>
      <c r="F1696" s="1010">
        <v>5069.2</v>
      </c>
      <c r="G1696" s="1031">
        <v>1</v>
      </c>
      <c r="H1696" s="1032" t="s">
        <v>3500</v>
      </c>
      <c r="I1696" s="394"/>
      <c r="J1696" s="394"/>
      <c r="K1696" s="394"/>
      <c r="L1696" s="394"/>
      <c r="M1696" s="394"/>
      <c r="N1696" s="394"/>
    </row>
    <row r="1697" spans="2:14" ht="17.25">
      <c r="B1697" s="1026" t="s">
        <v>11347</v>
      </c>
      <c r="C1697" s="1022" t="s">
        <v>4206</v>
      </c>
      <c r="D1697" s="1025" t="s">
        <v>4336</v>
      </c>
      <c r="E1697" s="1024" t="s">
        <v>4290</v>
      </c>
      <c r="F1697" s="1010">
        <v>9282</v>
      </c>
      <c r="G1697" s="1031">
        <v>1</v>
      </c>
      <c r="H1697" s="1032" t="s">
        <v>3500</v>
      </c>
      <c r="I1697" s="394"/>
      <c r="J1697" s="394"/>
      <c r="K1697" s="394"/>
      <c r="L1697" s="394"/>
      <c r="M1697" s="394"/>
      <c r="N1697" s="394"/>
    </row>
    <row r="1698" spans="2:14" ht="17.25">
      <c r="B1698" s="1026" t="s">
        <v>11348</v>
      </c>
      <c r="C1698" s="1022" t="s">
        <v>4206</v>
      </c>
      <c r="D1698" s="1025" t="s">
        <v>4336</v>
      </c>
      <c r="E1698" s="1024" t="s">
        <v>4290</v>
      </c>
      <c r="F1698" s="1010">
        <v>9282</v>
      </c>
      <c r="G1698" s="1031">
        <v>1</v>
      </c>
      <c r="H1698" s="1032" t="s">
        <v>3500</v>
      </c>
      <c r="I1698" s="394"/>
      <c r="J1698" s="394"/>
      <c r="K1698" s="394"/>
      <c r="L1698" s="394"/>
      <c r="M1698" s="394"/>
      <c r="N1698" s="394"/>
    </row>
    <row r="1699" spans="2:14" ht="17.25">
      <c r="B1699" s="1026" t="s">
        <v>11349</v>
      </c>
      <c r="C1699" s="1022" t="s">
        <v>4206</v>
      </c>
      <c r="D1699" s="1025" t="s">
        <v>4336</v>
      </c>
      <c r="E1699" s="1024" t="s">
        <v>4290</v>
      </c>
      <c r="F1699" s="1010">
        <v>9282</v>
      </c>
      <c r="G1699" s="1031">
        <v>1</v>
      </c>
      <c r="H1699" s="1032" t="s">
        <v>3500</v>
      </c>
      <c r="I1699" s="394"/>
      <c r="J1699" s="394"/>
      <c r="K1699" s="394"/>
      <c r="L1699" s="394"/>
      <c r="M1699" s="394"/>
      <c r="N1699" s="394"/>
    </row>
    <row r="1700" spans="2:14" ht="17.25">
      <c r="B1700" s="1026" t="s">
        <v>11350</v>
      </c>
      <c r="C1700" s="1022" t="s">
        <v>4206</v>
      </c>
      <c r="D1700" s="1025" t="s">
        <v>4337</v>
      </c>
      <c r="E1700" s="1024" t="s">
        <v>4290</v>
      </c>
      <c r="F1700" s="1010">
        <v>1</v>
      </c>
      <c r="G1700" s="1031">
        <v>1</v>
      </c>
      <c r="H1700" s="1032" t="s">
        <v>3500</v>
      </c>
      <c r="I1700" s="394"/>
      <c r="J1700" s="394"/>
      <c r="K1700" s="394"/>
      <c r="L1700" s="394"/>
      <c r="M1700" s="394"/>
      <c r="N1700" s="394"/>
    </row>
    <row r="1701" spans="2:14" ht="17.25">
      <c r="B1701" s="1026" t="s">
        <v>11351</v>
      </c>
      <c r="C1701" s="1022" t="s">
        <v>4338</v>
      </c>
      <c r="D1701" s="1025" t="s">
        <v>4338</v>
      </c>
      <c r="E1701" s="1024" t="s">
        <v>4290</v>
      </c>
      <c r="F1701" s="1010">
        <v>21398</v>
      </c>
      <c r="G1701" s="1031">
        <v>1</v>
      </c>
      <c r="H1701" s="1032" t="s">
        <v>3500</v>
      </c>
      <c r="I1701" s="394"/>
      <c r="J1701" s="394"/>
      <c r="K1701" s="394"/>
      <c r="L1701" s="394"/>
      <c r="M1701" s="394"/>
      <c r="N1701" s="394"/>
    </row>
    <row r="1702" spans="2:14" ht="17.25">
      <c r="B1702" s="1008" t="s">
        <v>4339</v>
      </c>
      <c r="C1702" s="1022" t="s">
        <v>1509</v>
      </c>
      <c r="D1702" s="1025" t="s">
        <v>4340</v>
      </c>
      <c r="E1702" s="1024" t="s">
        <v>4290</v>
      </c>
      <c r="F1702" s="1010">
        <v>1</v>
      </c>
      <c r="G1702" s="1030">
        <v>1</v>
      </c>
      <c r="H1702" s="1032" t="s">
        <v>3500</v>
      </c>
      <c r="I1702" s="394"/>
      <c r="J1702" s="394"/>
      <c r="K1702" s="394"/>
      <c r="L1702" s="394"/>
      <c r="M1702" s="394"/>
      <c r="N1702" s="394"/>
    </row>
    <row r="1703" spans="2:14" ht="17.25">
      <c r="B1703" s="1026" t="s">
        <v>11352</v>
      </c>
      <c r="C1703" s="1022" t="s">
        <v>1509</v>
      </c>
      <c r="D1703" s="1025" t="s">
        <v>4341</v>
      </c>
      <c r="E1703" s="1024" t="s">
        <v>4290</v>
      </c>
      <c r="F1703" s="1010">
        <v>1</v>
      </c>
      <c r="G1703" s="1028">
        <v>1</v>
      </c>
      <c r="H1703" s="1032" t="s">
        <v>3500</v>
      </c>
      <c r="I1703" s="394"/>
      <c r="J1703" s="394"/>
      <c r="K1703" s="394"/>
      <c r="L1703" s="394"/>
      <c r="M1703" s="394"/>
      <c r="N1703" s="394"/>
    </row>
    <row r="1704" spans="2:14" ht="17.25">
      <c r="B1704" s="1026" t="s">
        <v>11353</v>
      </c>
      <c r="C1704" s="1022" t="s">
        <v>1509</v>
      </c>
      <c r="D1704" s="1025" t="s">
        <v>4341</v>
      </c>
      <c r="E1704" s="1024" t="s">
        <v>4290</v>
      </c>
      <c r="F1704" s="1010">
        <v>1</v>
      </c>
      <c r="G1704" s="1028">
        <v>1</v>
      </c>
      <c r="H1704" s="1032" t="s">
        <v>3500</v>
      </c>
      <c r="I1704" s="394"/>
      <c r="J1704" s="394"/>
      <c r="K1704" s="394"/>
      <c r="L1704" s="394"/>
      <c r="M1704" s="394"/>
      <c r="N1704" s="394"/>
    </row>
    <row r="1705" spans="2:14" ht="17.25">
      <c r="B1705" s="1026" t="s">
        <v>11354</v>
      </c>
      <c r="C1705" s="1022" t="s">
        <v>1509</v>
      </c>
      <c r="D1705" s="1025" t="s">
        <v>4341</v>
      </c>
      <c r="E1705" s="1024" t="s">
        <v>4290</v>
      </c>
      <c r="F1705" s="1010">
        <v>1</v>
      </c>
      <c r="G1705" s="1028">
        <v>1</v>
      </c>
      <c r="H1705" s="1032" t="s">
        <v>3500</v>
      </c>
      <c r="I1705" s="394"/>
      <c r="J1705" s="394"/>
      <c r="K1705" s="394"/>
      <c r="L1705" s="394"/>
      <c r="M1705" s="394"/>
      <c r="N1705" s="394"/>
    </row>
    <row r="1706" spans="2:14" ht="17.25">
      <c r="B1706" s="1026" t="s">
        <v>11355</v>
      </c>
      <c r="C1706" s="1022" t="s">
        <v>1509</v>
      </c>
      <c r="D1706" s="1025" t="s">
        <v>4341</v>
      </c>
      <c r="E1706" s="1024" t="s">
        <v>4290</v>
      </c>
      <c r="F1706" s="1010">
        <v>20999.119999999999</v>
      </c>
      <c r="G1706" s="1028">
        <v>1</v>
      </c>
      <c r="H1706" s="1032" t="s">
        <v>3500</v>
      </c>
      <c r="I1706" s="394"/>
      <c r="J1706" s="394"/>
      <c r="K1706" s="394"/>
      <c r="L1706" s="394"/>
      <c r="M1706" s="394"/>
      <c r="N1706" s="394"/>
    </row>
    <row r="1707" spans="2:14" ht="17.25">
      <c r="B1707" s="1026" t="s">
        <v>11356</v>
      </c>
      <c r="C1707" s="1022" t="s">
        <v>1509</v>
      </c>
      <c r="D1707" s="1025" t="s">
        <v>4341</v>
      </c>
      <c r="E1707" s="1024" t="s">
        <v>4290</v>
      </c>
      <c r="F1707" s="1010">
        <v>1</v>
      </c>
      <c r="G1707" s="1028">
        <v>1</v>
      </c>
      <c r="H1707" s="1032" t="s">
        <v>3500</v>
      </c>
      <c r="I1707" s="394"/>
      <c r="J1707" s="394"/>
      <c r="K1707" s="394"/>
      <c r="L1707" s="394"/>
      <c r="M1707" s="394"/>
      <c r="N1707" s="394"/>
    </row>
    <row r="1708" spans="2:14" ht="17.25">
      <c r="B1708" s="1026" t="s">
        <v>11357</v>
      </c>
      <c r="C1708" s="1022" t="s">
        <v>1509</v>
      </c>
      <c r="D1708" s="1025" t="s">
        <v>4342</v>
      </c>
      <c r="E1708" s="1024" t="s">
        <v>4290</v>
      </c>
      <c r="F1708" s="1010">
        <v>1</v>
      </c>
      <c r="G1708" s="1028">
        <v>1</v>
      </c>
      <c r="H1708" s="1032" t="s">
        <v>3500</v>
      </c>
      <c r="I1708" s="394"/>
      <c r="J1708" s="394"/>
      <c r="K1708" s="394"/>
      <c r="L1708" s="394"/>
      <c r="M1708" s="394"/>
      <c r="N1708" s="394"/>
    </row>
    <row r="1709" spans="2:14" ht="17.25">
      <c r="B1709" s="1026" t="s">
        <v>11358</v>
      </c>
      <c r="C1709" s="1022" t="s">
        <v>1509</v>
      </c>
      <c r="D1709" s="1025" t="s">
        <v>4342</v>
      </c>
      <c r="E1709" s="1024" t="s">
        <v>4290</v>
      </c>
      <c r="F1709" s="1010">
        <v>1</v>
      </c>
      <c r="G1709" s="1028">
        <v>1</v>
      </c>
      <c r="H1709" s="1032" t="s">
        <v>3500</v>
      </c>
      <c r="I1709" s="394"/>
      <c r="J1709" s="394"/>
      <c r="K1709" s="394"/>
      <c r="L1709" s="394"/>
      <c r="M1709" s="394"/>
      <c r="N1709" s="394"/>
    </row>
    <row r="1710" spans="2:14" ht="17.25">
      <c r="B1710" s="1026" t="s">
        <v>11359</v>
      </c>
      <c r="C1710" s="1022" t="s">
        <v>1509</v>
      </c>
      <c r="D1710" s="1025" t="s">
        <v>4342</v>
      </c>
      <c r="E1710" s="1024" t="s">
        <v>4290</v>
      </c>
      <c r="F1710" s="1010">
        <v>1</v>
      </c>
      <c r="G1710" s="1028">
        <v>1</v>
      </c>
      <c r="H1710" s="1032" t="s">
        <v>3500</v>
      </c>
      <c r="I1710" s="394"/>
      <c r="J1710" s="394"/>
      <c r="K1710" s="394"/>
      <c r="L1710" s="394"/>
      <c r="M1710" s="394"/>
      <c r="N1710" s="394"/>
    </row>
    <row r="1711" spans="2:14" ht="17.25">
      <c r="B1711" s="1026" t="s">
        <v>11360</v>
      </c>
      <c r="C1711" s="1022" t="s">
        <v>1509</v>
      </c>
      <c r="D1711" s="1025" t="s">
        <v>4342</v>
      </c>
      <c r="E1711" s="1024" t="s">
        <v>4290</v>
      </c>
      <c r="F1711" s="1010">
        <v>1</v>
      </c>
      <c r="G1711" s="1028">
        <v>1</v>
      </c>
      <c r="H1711" s="1032" t="s">
        <v>3500</v>
      </c>
      <c r="I1711" s="394"/>
      <c r="J1711" s="394"/>
      <c r="K1711" s="394"/>
      <c r="L1711" s="394"/>
      <c r="M1711" s="394"/>
      <c r="N1711" s="394"/>
    </row>
    <row r="1712" spans="2:14" ht="17.25">
      <c r="B1712" s="1026" t="s">
        <v>11361</v>
      </c>
      <c r="C1712" s="1022" t="s">
        <v>1509</v>
      </c>
      <c r="D1712" s="1025" t="s">
        <v>4342</v>
      </c>
      <c r="E1712" s="1024" t="s">
        <v>4290</v>
      </c>
      <c r="F1712" s="1010">
        <v>1</v>
      </c>
      <c r="G1712" s="1028">
        <v>1</v>
      </c>
      <c r="H1712" s="1032" t="s">
        <v>3500</v>
      </c>
      <c r="I1712" s="394"/>
      <c r="J1712" s="394"/>
      <c r="K1712" s="394"/>
      <c r="L1712" s="394"/>
      <c r="M1712" s="394"/>
      <c r="N1712" s="394"/>
    </row>
    <row r="1713" spans="2:14" ht="17.25">
      <c r="B1713" s="1026" t="s">
        <v>11362</v>
      </c>
      <c r="C1713" s="1022" t="s">
        <v>1509</v>
      </c>
      <c r="D1713" s="1025" t="s">
        <v>4343</v>
      </c>
      <c r="E1713" s="1024" t="s">
        <v>4290</v>
      </c>
      <c r="F1713" s="1010">
        <v>1</v>
      </c>
      <c r="G1713" s="1028">
        <v>1</v>
      </c>
      <c r="H1713" s="1032" t="s">
        <v>3500</v>
      </c>
      <c r="I1713" s="394"/>
      <c r="J1713" s="394"/>
      <c r="K1713" s="394"/>
      <c r="L1713" s="394"/>
      <c r="M1713" s="394"/>
      <c r="N1713" s="394"/>
    </row>
    <row r="1714" spans="2:14" ht="17.25">
      <c r="B1714" s="1026" t="s">
        <v>11363</v>
      </c>
      <c r="C1714" s="1022" t="s">
        <v>3682</v>
      </c>
      <c r="D1714" s="1025" t="s">
        <v>3682</v>
      </c>
      <c r="E1714" s="1024" t="s">
        <v>4290</v>
      </c>
      <c r="F1714" s="1010">
        <v>1</v>
      </c>
      <c r="G1714" s="1028">
        <v>1</v>
      </c>
      <c r="H1714" s="1032" t="s">
        <v>3500</v>
      </c>
      <c r="I1714" s="394"/>
      <c r="J1714" s="394"/>
      <c r="K1714" s="394"/>
      <c r="L1714" s="394"/>
      <c r="M1714" s="394"/>
      <c r="N1714" s="394"/>
    </row>
    <row r="1715" spans="2:14" ht="17.25">
      <c r="B1715" s="1026" t="s">
        <v>11364</v>
      </c>
      <c r="C1715" s="1022" t="s">
        <v>4206</v>
      </c>
      <c r="D1715" s="1025" t="s">
        <v>4344</v>
      </c>
      <c r="E1715" s="1024" t="s">
        <v>4290</v>
      </c>
      <c r="F1715" s="1010">
        <v>1</v>
      </c>
      <c r="G1715" s="1028">
        <v>1</v>
      </c>
      <c r="H1715" s="1032" t="s">
        <v>3500</v>
      </c>
      <c r="I1715" s="394"/>
      <c r="J1715" s="394"/>
      <c r="K1715" s="394"/>
      <c r="L1715" s="394"/>
      <c r="M1715" s="394"/>
      <c r="N1715" s="394"/>
    </row>
    <row r="1716" spans="2:14" ht="17.25">
      <c r="B1716" s="1026" t="s">
        <v>11365</v>
      </c>
      <c r="C1716" s="1022" t="s">
        <v>4206</v>
      </c>
      <c r="D1716" s="1025" t="s">
        <v>4344</v>
      </c>
      <c r="E1716" s="1024" t="s">
        <v>4290</v>
      </c>
      <c r="F1716" s="1010">
        <v>1</v>
      </c>
      <c r="G1716" s="1028">
        <v>1</v>
      </c>
      <c r="H1716" s="1032" t="s">
        <v>3500</v>
      </c>
      <c r="I1716" s="394"/>
      <c r="J1716" s="394"/>
      <c r="K1716" s="394"/>
      <c r="L1716" s="394"/>
      <c r="M1716" s="394"/>
      <c r="N1716" s="394"/>
    </row>
    <row r="1717" spans="2:14" ht="17.25">
      <c r="B1717" s="1026" t="s">
        <v>11366</v>
      </c>
      <c r="C1717" s="1022" t="s">
        <v>3682</v>
      </c>
      <c r="D1717" s="1025" t="s">
        <v>3682</v>
      </c>
      <c r="E1717" s="1024" t="s">
        <v>4290</v>
      </c>
      <c r="F1717" s="1010">
        <v>1</v>
      </c>
      <c r="G1717" s="1028">
        <v>1</v>
      </c>
      <c r="H1717" s="1032" t="s">
        <v>3500</v>
      </c>
      <c r="I1717" s="394"/>
      <c r="J1717" s="394"/>
      <c r="K1717" s="394"/>
      <c r="L1717" s="394"/>
      <c r="M1717" s="394"/>
      <c r="N1717" s="394"/>
    </row>
    <row r="1718" spans="2:14" ht="17.25">
      <c r="B1718" s="1026" t="s">
        <v>11367</v>
      </c>
      <c r="C1718" s="1022" t="s">
        <v>4206</v>
      </c>
      <c r="D1718" s="1025" t="s">
        <v>4337</v>
      </c>
      <c r="E1718" s="1024" t="s">
        <v>4290</v>
      </c>
      <c r="F1718" s="1010">
        <v>1</v>
      </c>
      <c r="G1718" s="1028">
        <v>1</v>
      </c>
      <c r="H1718" s="1032" t="s">
        <v>3500</v>
      </c>
      <c r="I1718" s="394"/>
      <c r="J1718" s="394"/>
      <c r="K1718" s="394"/>
      <c r="L1718" s="394"/>
      <c r="M1718" s="394"/>
      <c r="N1718" s="394"/>
    </row>
    <row r="1719" spans="2:14" ht="17.25">
      <c r="B1719" s="1026" t="s">
        <v>11368</v>
      </c>
      <c r="C1719" s="1022" t="s">
        <v>3497</v>
      </c>
      <c r="D1719" s="1025" t="s">
        <v>4345</v>
      </c>
      <c r="E1719" s="1024" t="s">
        <v>4290</v>
      </c>
      <c r="F1719" s="1010">
        <v>1</v>
      </c>
      <c r="G1719" s="1028">
        <v>1</v>
      </c>
      <c r="H1719" s="1032" t="s">
        <v>3500</v>
      </c>
      <c r="I1719" s="394"/>
      <c r="J1719" s="394"/>
      <c r="K1719" s="394"/>
      <c r="L1719" s="394"/>
      <c r="M1719" s="394"/>
      <c r="N1719" s="394"/>
    </row>
    <row r="1720" spans="2:14" ht="17.25">
      <c r="B1720" s="1026" t="s">
        <v>11369</v>
      </c>
      <c r="C1720" s="992" t="s">
        <v>3509</v>
      </c>
      <c r="D1720" s="1025" t="s">
        <v>4346</v>
      </c>
      <c r="E1720" s="1024" t="s">
        <v>4290</v>
      </c>
      <c r="F1720" s="1010">
        <v>1</v>
      </c>
      <c r="G1720" s="1028">
        <v>1</v>
      </c>
      <c r="H1720" s="1032" t="s">
        <v>3500</v>
      </c>
      <c r="I1720" s="394"/>
      <c r="J1720" s="394"/>
      <c r="K1720" s="394"/>
      <c r="L1720" s="394"/>
      <c r="M1720" s="394"/>
      <c r="N1720" s="394"/>
    </row>
    <row r="1721" spans="2:14" ht="17.25">
      <c r="B1721" s="1026" t="s">
        <v>11370</v>
      </c>
      <c r="C1721" s="992" t="s">
        <v>3509</v>
      </c>
      <c r="D1721" s="1025" t="s">
        <v>4347</v>
      </c>
      <c r="E1721" s="1024" t="s">
        <v>4290</v>
      </c>
      <c r="F1721" s="1010">
        <v>1</v>
      </c>
      <c r="G1721" s="1031">
        <v>1</v>
      </c>
      <c r="H1721" s="1032" t="s">
        <v>3500</v>
      </c>
      <c r="I1721" s="394"/>
      <c r="J1721" s="394"/>
      <c r="K1721" s="394"/>
      <c r="L1721" s="394"/>
      <c r="M1721" s="394"/>
      <c r="N1721" s="394"/>
    </row>
    <row r="1722" spans="2:14" ht="17.25">
      <c r="B1722" s="1026" t="s">
        <v>11371</v>
      </c>
      <c r="C1722" s="992" t="s">
        <v>3509</v>
      </c>
      <c r="D1722" s="1025" t="s">
        <v>4348</v>
      </c>
      <c r="E1722" s="1024" t="s">
        <v>4290</v>
      </c>
      <c r="F1722" s="1010">
        <v>1</v>
      </c>
      <c r="G1722" s="1031">
        <v>1</v>
      </c>
      <c r="H1722" s="1032" t="s">
        <v>3500</v>
      </c>
      <c r="I1722" s="394"/>
      <c r="J1722" s="394"/>
      <c r="K1722" s="394"/>
      <c r="L1722" s="394"/>
      <c r="M1722" s="394"/>
      <c r="N1722" s="394"/>
    </row>
    <row r="1723" spans="2:14" ht="17.25">
      <c r="B1723" s="1026" t="s">
        <v>11372</v>
      </c>
      <c r="C1723" s="1022" t="s">
        <v>3497</v>
      </c>
      <c r="D1723" s="1025" t="s">
        <v>4349</v>
      </c>
      <c r="E1723" s="1024" t="s">
        <v>4290</v>
      </c>
      <c r="F1723" s="1010">
        <v>1</v>
      </c>
      <c r="G1723" s="1031">
        <v>1</v>
      </c>
      <c r="H1723" s="1032" t="s">
        <v>3500</v>
      </c>
      <c r="I1723" s="394"/>
      <c r="J1723" s="394"/>
      <c r="K1723" s="394"/>
      <c r="L1723" s="394"/>
      <c r="M1723" s="394"/>
      <c r="N1723" s="394"/>
    </row>
    <row r="1724" spans="2:14" ht="17.25">
      <c r="B1724" s="1026" t="s">
        <v>11373</v>
      </c>
      <c r="C1724" s="1022" t="s">
        <v>3497</v>
      </c>
      <c r="D1724" s="1025" t="s">
        <v>4349</v>
      </c>
      <c r="E1724" s="1024" t="s">
        <v>4290</v>
      </c>
      <c r="F1724" s="1010">
        <v>1</v>
      </c>
      <c r="G1724" s="1031">
        <v>1</v>
      </c>
      <c r="H1724" s="1032" t="s">
        <v>3500</v>
      </c>
      <c r="I1724" s="394"/>
      <c r="J1724" s="394"/>
      <c r="K1724" s="394"/>
      <c r="L1724" s="394"/>
      <c r="M1724" s="394"/>
      <c r="N1724" s="394"/>
    </row>
    <row r="1725" spans="2:14" ht="17.25">
      <c r="B1725" s="1026" t="s">
        <v>11374</v>
      </c>
      <c r="C1725" s="1022" t="s">
        <v>3682</v>
      </c>
      <c r="D1725" s="1025" t="s">
        <v>3682</v>
      </c>
      <c r="E1725" s="1024" t="s">
        <v>4290</v>
      </c>
      <c r="F1725" s="1010">
        <v>1</v>
      </c>
      <c r="G1725" s="1031">
        <v>1</v>
      </c>
      <c r="H1725" s="1032" t="s">
        <v>3500</v>
      </c>
      <c r="I1725" s="394"/>
      <c r="J1725" s="394"/>
      <c r="K1725" s="394"/>
      <c r="L1725" s="394"/>
      <c r="M1725" s="394"/>
      <c r="N1725" s="394"/>
    </row>
    <row r="1726" spans="2:14" ht="17.25">
      <c r="B1726" s="1026" t="s">
        <v>11375</v>
      </c>
      <c r="C1726" s="1022" t="s">
        <v>4338</v>
      </c>
      <c r="D1726" s="1025" t="s">
        <v>4338</v>
      </c>
      <c r="E1726" s="1024" t="s">
        <v>4290</v>
      </c>
      <c r="F1726" s="1010">
        <v>1</v>
      </c>
      <c r="G1726" s="1031">
        <v>1</v>
      </c>
      <c r="H1726" s="1032" t="s">
        <v>3500</v>
      </c>
      <c r="I1726" s="394"/>
      <c r="J1726" s="394"/>
      <c r="K1726" s="394"/>
      <c r="L1726" s="394"/>
      <c r="M1726" s="394"/>
      <c r="N1726" s="394"/>
    </row>
    <row r="1727" spans="2:14" ht="17.25">
      <c r="B1727" s="1026" t="s">
        <v>11376</v>
      </c>
      <c r="C1727" s="1022" t="s">
        <v>4338</v>
      </c>
      <c r="D1727" s="1025" t="s">
        <v>4338</v>
      </c>
      <c r="E1727" s="1024" t="s">
        <v>4290</v>
      </c>
      <c r="F1727" s="1010">
        <v>1</v>
      </c>
      <c r="G1727" s="1031">
        <v>1</v>
      </c>
      <c r="H1727" s="1032" t="s">
        <v>3500</v>
      </c>
      <c r="I1727" s="394"/>
      <c r="J1727" s="394"/>
      <c r="K1727" s="394"/>
      <c r="L1727" s="394"/>
      <c r="M1727" s="394"/>
      <c r="N1727" s="394"/>
    </row>
    <row r="1728" spans="2:14" ht="17.25">
      <c r="B1728" s="1026" t="s">
        <v>11377</v>
      </c>
      <c r="C1728" s="1022" t="s">
        <v>4206</v>
      </c>
      <c r="D1728" s="1025" t="s">
        <v>4350</v>
      </c>
      <c r="E1728" s="1024" t="s">
        <v>4290</v>
      </c>
      <c r="F1728" s="1010">
        <v>1</v>
      </c>
      <c r="G1728" s="1031">
        <v>1</v>
      </c>
      <c r="H1728" s="1032" t="s">
        <v>3500</v>
      </c>
      <c r="I1728" s="394"/>
      <c r="J1728" s="394"/>
      <c r="K1728" s="394"/>
      <c r="L1728" s="394"/>
      <c r="M1728" s="394"/>
      <c r="N1728" s="394"/>
    </row>
    <row r="1729" spans="2:14" ht="17.25">
      <c r="B1729" s="1026" t="s">
        <v>11378</v>
      </c>
      <c r="C1729" s="1022" t="s">
        <v>4206</v>
      </c>
      <c r="D1729" s="1025" t="s">
        <v>4350</v>
      </c>
      <c r="E1729" s="1024" t="s">
        <v>4290</v>
      </c>
      <c r="F1729" s="1010">
        <v>1</v>
      </c>
      <c r="G1729" s="1031">
        <v>1</v>
      </c>
      <c r="H1729" s="1032" t="s">
        <v>3500</v>
      </c>
      <c r="I1729" s="394"/>
      <c r="J1729" s="394"/>
      <c r="K1729" s="394"/>
      <c r="L1729" s="394"/>
      <c r="M1729" s="394"/>
      <c r="N1729" s="394"/>
    </row>
    <row r="1730" spans="2:14" ht="17.25">
      <c r="B1730" s="1026" t="s">
        <v>11379</v>
      </c>
      <c r="C1730" s="1022" t="s">
        <v>4206</v>
      </c>
      <c r="D1730" s="1025" t="s">
        <v>4351</v>
      </c>
      <c r="E1730" s="1024" t="s">
        <v>4290</v>
      </c>
      <c r="F1730" s="1010">
        <v>1</v>
      </c>
      <c r="G1730" s="1031">
        <v>1</v>
      </c>
      <c r="H1730" s="1032" t="s">
        <v>3500</v>
      </c>
      <c r="I1730" s="394"/>
      <c r="J1730" s="394"/>
      <c r="K1730" s="394"/>
      <c r="L1730" s="394"/>
      <c r="M1730" s="394"/>
      <c r="N1730" s="394"/>
    </row>
    <row r="1731" spans="2:14" ht="17.25">
      <c r="B1731" s="1026" t="s">
        <v>11380</v>
      </c>
      <c r="C1731" s="1022" t="s">
        <v>4206</v>
      </c>
      <c r="D1731" s="1025" t="s">
        <v>4351</v>
      </c>
      <c r="E1731" s="1024" t="s">
        <v>4290</v>
      </c>
      <c r="F1731" s="1010">
        <v>1</v>
      </c>
      <c r="G1731" s="1031">
        <v>1</v>
      </c>
      <c r="H1731" s="1032" t="s">
        <v>3500</v>
      </c>
      <c r="I1731" s="394"/>
      <c r="J1731" s="394"/>
      <c r="K1731" s="394"/>
      <c r="L1731" s="394"/>
      <c r="M1731" s="394"/>
      <c r="N1731" s="394"/>
    </row>
    <row r="1732" spans="2:14" ht="17.25">
      <c r="B1732" s="1026" t="s">
        <v>11381</v>
      </c>
      <c r="C1732" s="1022" t="s">
        <v>4206</v>
      </c>
      <c r="D1732" s="1025" t="s">
        <v>4352</v>
      </c>
      <c r="E1732" s="1024" t="s">
        <v>4290</v>
      </c>
      <c r="F1732" s="1010">
        <v>1</v>
      </c>
      <c r="G1732" s="1031">
        <v>1</v>
      </c>
      <c r="H1732" s="1032" t="s">
        <v>3500</v>
      </c>
      <c r="I1732" s="394"/>
      <c r="J1732" s="394"/>
      <c r="K1732" s="394"/>
      <c r="L1732" s="394"/>
      <c r="M1732" s="394"/>
      <c r="N1732" s="394"/>
    </row>
    <row r="1733" spans="2:14" ht="17.25">
      <c r="B1733" s="1026" t="s">
        <v>11382</v>
      </c>
      <c r="C1733" s="1022" t="s">
        <v>4206</v>
      </c>
      <c r="D1733" s="1025" t="s">
        <v>4351</v>
      </c>
      <c r="E1733" s="1024" t="s">
        <v>4290</v>
      </c>
      <c r="F1733" s="1010">
        <v>1</v>
      </c>
      <c r="G1733" s="1031">
        <v>1</v>
      </c>
      <c r="H1733" s="1032" t="s">
        <v>3500</v>
      </c>
      <c r="I1733" s="394"/>
      <c r="J1733" s="394"/>
      <c r="K1733" s="394"/>
      <c r="L1733" s="394"/>
      <c r="M1733" s="394"/>
      <c r="N1733" s="394"/>
    </row>
    <row r="1734" spans="2:14" ht="17.25">
      <c r="B1734" s="1026" t="s">
        <v>11383</v>
      </c>
      <c r="C1734" s="1022" t="s">
        <v>3682</v>
      </c>
      <c r="D1734" s="1025" t="s">
        <v>4353</v>
      </c>
      <c r="E1734" s="1024" t="s">
        <v>4290</v>
      </c>
      <c r="F1734" s="1010">
        <v>1</v>
      </c>
      <c r="G1734" s="1031">
        <v>1</v>
      </c>
      <c r="H1734" s="1032" t="s">
        <v>3500</v>
      </c>
      <c r="I1734" s="394"/>
      <c r="J1734" s="394"/>
      <c r="K1734" s="394"/>
      <c r="L1734" s="394"/>
      <c r="M1734" s="394"/>
      <c r="N1734" s="394"/>
    </row>
    <row r="1735" spans="2:14" ht="17.25">
      <c r="B1735" s="1026" t="s">
        <v>11384</v>
      </c>
      <c r="C1735" s="1022" t="s">
        <v>3682</v>
      </c>
      <c r="D1735" s="1025" t="s">
        <v>4353</v>
      </c>
      <c r="E1735" s="1024" t="s">
        <v>4290</v>
      </c>
      <c r="F1735" s="1010">
        <v>1</v>
      </c>
      <c r="G1735" s="1031">
        <v>1</v>
      </c>
      <c r="H1735" s="1032" t="s">
        <v>3500</v>
      </c>
      <c r="I1735" s="394"/>
      <c r="J1735" s="394"/>
      <c r="K1735" s="394"/>
      <c r="L1735" s="394"/>
      <c r="M1735" s="394"/>
      <c r="N1735" s="394"/>
    </row>
    <row r="1736" spans="2:14" ht="17.25">
      <c r="B1736" s="1026" t="s">
        <v>11385</v>
      </c>
      <c r="C1736" s="1022" t="s">
        <v>4354</v>
      </c>
      <c r="D1736" s="1025" t="s">
        <v>4355</v>
      </c>
      <c r="E1736" s="1024" t="s">
        <v>4290</v>
      </c>
      <c r="F1736" s="1010">
        <v>1</v>
      </c>
      <c r="G1736" s="1031">
        <v>1</v>
      </c>
      <c r="H1736" s="1032" t="s">
        <v>3500</v>
      </c>
      <c r="I1736" s="394"/>
      <c r="J1736" s="394"/>
      <c r="K1736" s="394"/>
      <c r="L1736" s="394"/>
      <c r="M1736" s="394"/>
      <c r="N1736" s="394"/>
    </row>
    <row r="1737" spans="2:14" ht="17.25">
      <c r="B1737" s="1026" t="s">
        <v>11386</v>
      </c>
      <c r="C1737" s="1022" t="s">
        <v>4354</v>
      </c>
      <c r="D1737" s="1025" t="s">
        <v>4356</v>
      </c>
      <c r="E1737" s="1024" t="s">
        <v>4290</v>
      </c>
      <c r="F1737" s="1010">
        <v>1</v>
      </c>
      <c r="G1737" s="1031">
        <v>1</v>
      </c>
      <c r="H1737" s="1032" t="s">
        <v>3500</v>
      </c>
      <c r="I1737" s="394"/>
      <c r="J1737" s="394"/>
      <c r="K1737" s="394"/>
      <c r="L1737" s="394"/>
      <c r="M1737" s="394"/>
      <c r="N1737" s="394"/>
    </row>
    <row r="1738" spans="2:14" ht="17.25">
      <c r="B1738" s="1026" t="s">
        <v>11387</v>
      </c>
      <c r="C1738" s="1022" t="s">
        <v>4354</v>
      </c>
      <c r="D1738" s="1025" t="s">
        <v>4357</v>
      </c>
      <c r="E1738" s="1024" t="s">
        <v>4290</v>
      </c>
      <c r="F1738" s="1010">
        <v>1</v>
      </c>
      <c r="G1738" s="1031">
        <v>1</v>
      </c>
      <c r="H1738" s="1032" t="s">
        <v>3500</v>
      </c>
      <c r="I1738" s="394"/>
      <c r="J1738" s="394"/>
      <c r="K1738" s="394"/>
      <c r="L1738" s="394"/>
      <c r="M1738" s="394"/>
      <c r="N1738" s="394"/>
    </row>
    <row r="1739" spans="2:14" ht="17.25">
      <c r="B1739" s="1026" t="s">
        <v>11388</v>
      </c>
      <c r="C1739" s="1022" t="s">
        <v>4206</v>
      </c>
      <c r="D1739" s="1025" t="s">
        <v>4344</v>
      </c>
      <c r="E1739" s="1024" t="s">
        <v>4290</v>
      </c>
      <c r="F1739" s="1010">
        <v>1</v>
      </c>
      <c r="G1739" s="1031">
        <v>1</v>
      </c>
      <c r="H1739" s="1032" t="s">
        <v>3500</v>
      </c>
      <c r="I1739" s="394"/>
      <c r="J1739" s="394"/>
      <c r="K1739" s="394"/>
      <c r="L1739" s="394"/>
      <c r="M1739" s="394"/>
      <c r="N1739" s="394"/>
    </row>
    <row r="1740" spans="2:14" ht="17.25">
      <c r="B1740" s="1026" t="s">
        <v>11389</v>
      </c>
      <c r="C1740" s="1022" t="s">
        <v>4206</v>
      </c>
      <c r="D1740" s="1025" t="s">
        <v>4344</v>
      </c>
      <c r="E1740" s="1024" t="s">
        <v>4290</v>
      </c>
      <c r="F1740" s="1010">
        <v>1</v>
      </c>
      <c r="G1740" s="1031">
        <v>1</v>
      </c>
      <c r="H1740" s="1032" t="s">
        <v>3500</v>
      </c>
      <c r="I1740" s="394"/>
      <c r="J1740" s="394"/>
      <c r="K1740" s="394"/>
      <c r="L1740" s="394"/>
      <c r="M1740" s="394"/>
      <c r="N1740" s="394"/>
    </row>
    <row r="1741" spans="2:14" ht="17.25">
      <c r="B1741" s="1026" t="s">
        <v>11390</v>
      </c>
      <c r="C1741" s="1022" t="s">
        <v>4206</v>
      </c>
      <c r="D1741" s="1025" t="s">
        <v>4344</v>
      </c>
      <c r="E1741" s="1024" t="s">
        <v>4290</v>
      </c>
      <c r="F1741" s="1010">
        <v>1</v>
      </c>
      <c r="G1741" s="1031">
        <v>1</v>
      </c>
      <c r="H1741" s="1032" t="s">
        <v>3500</v>
      </c>
      <c r="I1741" s="394"/>
      <c r="J1741" s="394"/>
      <c r="K1741" s="394"/>
      <c r="L1741" s="394"/>
      <c r="M1741" s="394"/>
      <c r="N1741" s="394"/>
    </row>
    <row r="1742" spans="2:14" ht="17.25">
      <c r="B1742" s="1026" t="s">
        <v>11391</v>
      </c>
      <c r="C1742" s="1022" t="s">
        <v>4206</v>
      </c>
      <c r="D1742" s="1025" t="s">
        <v>4344</v>
      </c>
      <c r="E1742" s="1024" t="s">
        <v>4290</v>
      </c>
      <c r="F1742" s="1010">
        <v>1</v>
      </c>
      <c r="G1742" s="1031">
        <v>1</v>
      </c>
      <c r="H1742" s="1032" t="s">
        <v>3500</v>
      </c>
      <c r="I1742" s="394"/>
      <c r="J1742" s="394"/>
      <c r="K1742" s="394"/>
      <c r="L1742" s="394"/>
      <c r="M1742" s="394"/>
      <c r="N1742" s="394"/>
    </row>
    <row r="1743" spans="2:14" ht="17.25">
      <c r="B1743" s="1026" t="s">
        <v>11392</v>
      </c>
      <c r="C1743" s="1022" t="s">
        <v>4206</v>
      </c>
      <c r="D1743" s="1025" t="s">
        <v>4344</v>
      </c>
      <c r="E1743" s="1024" t="s">
        <v>4290</v>
      </c>
      <c r="F1743" s="1010">
        <v>1</v>
      </c>
      <c r="G1743" s="1031">
        <v>1</v>
      </c>
      <c r="H1743" s="1032" t="s">
        <v>3500</v>
      </c>
      <c r="I1743" s="394"/>
      <c r="J1743" s="394"/>
      <c r="K1743" s="394"/>
      <c r="L1743" s="394"/>
      <c r="M1743" s="394"/>
      <c r="N1743" s="394"/>
    </row>
    <row r="1744" spans="2:14" ht="17.25">
      <c r="B1744" s="1026" t="s">
        <v>11393</v>
      </c>
      <c r="C1744" s="1022" t="s">
        <v>4206</v>
      </c>
      <c r="D1744" s="1025" t="s">
        <v>4344</v>
      </c>
      <c r="E1744" s="1024" t="s">
        <v>4290</v>
      </c>
      <c r="F1744" s="1010">
        <v>1</v>
      </c>
      <c r="G1744" s="1031">
        <v>1</v>
      </c>
      <c r="H1744" s="1032" t="s">
        <v>3500</v>
      </c>
      <c r="I1744" s="394"/>
      <c r="J1744" s="394"/>
      <c r="K1744" s="394"/>
      <c r="L1744" s="394"/>
      <c r="M1744" s="394"/>
      <c r="N1744" s="394"/>
    </row>
    <row r="1745" spans="2:14" ht="17.25">
      <c r="B1745" s="1026" t="s">
        <v>11394</v>
      </c>
      <c r="C1745" s="1022" t="s">
        <v>4206</v>
      </c>
      <c r="D1745" s="1025" t="s">
        <v>4344</v>
      </c>
      <c r="E1745" s="1024" t="s">
        <v>4290</v>
      </c>
      <c r="F1745" s="1010">
        <v>1</v>
      </c>
      <c r="G1745" s="1031">
        <v>1</v>
      </c>
      <c r="H1745" s="1032" t="s">
        <v>3500</v>
      </c>
      <c r="I1745" s="394"/>
      <c r="J1745" s="394"/>
      <c r="K1745" s="394"/>
      <c r="L1745" s="394"/>
      <c r="M1745" s="394"/>
      <c r="N1745" s="394"/>
    </row>
    <row r="1746" spans="2:14" ht="17.25">
      <c r="B1746" s="1026" t="s">
        <v>11395</v>
      </c>
      <c r="C1746" s="1022" t="s">
        <v>4206</v>
      </c>
      <c r="D1746" s="1025" t="s">
        <v>4344</v>
      </c>
      <c r="E1746" s="1024" t="s">
        <v>4290</v>
      </c>
      <c r="F1746" s="1010">
        <v>1</v>
      </c>
      <c r="G1746" s="1031">
        <v>1</v>
      </c>
      <c r="H1746" s="1032" t="s">
        <v>3500</v>
      </c>
      <c r="I1746" s="394"/>
      <c r="J1746" s="394"/>
      <c r="K1746" s="394"/>
      <c r="L1746" s="394"/>
      <c r="M1746" s="394"/>
      <c r="N1746" s="394"/>
    </row>
    <row r="1747" spans="2:14" ht="17.25">
      <c r="B1747" s="1026" t="s">
        <v>11396</v>
      </c>
      <c r="C1747" s="1022" t="s">
        <v>4206</v>
      </c>
      <c r="D1747" s="1025" t="s">
        <v>4344</v>
      </c>
      <c r="E1747" s="1024" t="s">
        <v>4290</v>
      </c>
      <c r="F1747" s="1010">
        <v>1</v>
      </c>
      <c r="G1747" s="1031">
        <v>1</v>
      </c>
      <c r="H1747" s="1032" t="s">
        <v>3500</v>
      </c>
      <c r="I1747" s="394"/>
      <c r="J1747" s="394"/>
      <c r="K1747" s="394"/>
      <c r="L1747" s="394"/>
      <c r="M1747" s="394"/>
      <c r="N1747" s="394"/>
    </row>
    <row r="1748" spans="2:14" ht="17.25">
      <c r="B1748" s="1026" t="s">
        <v>11397</v>
      </c>
      <c r="C1748" s="1022" t="s">
        <v>4206</v>
      </c>
      <c r="D1748" s="1025" t="s">
        <v>4344</v>
      </c>
      <c r="E1748" s="1024" t="s">
        <v>4290</v>
      </c>
      <c r="F1748" s="1010">
        <v>1</v>
      </c>
      <c r="G1748" s="1031">
        <v>1</v>
      </c>
      <c r="H1748" s="1032" t="s">
        <v>3500</v>
      </c>
      <c r="I1748" s="394"/>
      <c r="J1748" s="394"/>
      <c r="K1748" s="394"/>
      <c r="L1748" s="394"/>
      <c r="M1748" s="394"/>
      <c r="N1748" s="394"/>
    </row>
    <row r="1749" spans="2:14" ht="17.25">
      <c r="B1749" s="1026" t="s">
        <v>11398</v>
      </c>
      <c r="C1749" s="1022" t="s">
        <v>4206</v>
      </c>
      <c r="D1749" s="1025" t="s">
        <v>4344</v>
      </c>
      <c r="E1749" s="1024" t="s">
        <v>4290</v>
      </c>
      <c r="F1749" s="1010">
        <v>1</v>
      </c>
      <c r="G1749" s="1031">
        <v>1</v>
      </c>
      <c r="H1749" s="1032" t="s">
        <v>3500</v>
      </c>
      <c r="I1749" s="394"/>
      <c r="J1749" s="394"/>
      <c r="K1749" s="394"/>
      <c r="L1749" s="394"/>
      <c r="M1749" s="394"/>
      <c r="N1749" s="394"/>
    </row>
    <row r="1750" spans="2:14" ht="17.25">
      <c r="B1750" s="1026" t="s">
        <v>11399</v>
      </c>
      <c r="C1750" s="1022" t="s">
        <v>4206</v>
      </c>
      <c r="D1750" s="1025" t="s">
        <v>4344</v>
      </c>
      <c r="E1750" s="1024" t="s">
        <v>4290</v>
      </c>
      <c r="F1750" s="1010">
        <v>1</v>
      </c>
      <c r="G1750" s="1031">
        <v>1</v>
      </c>
      <c r="H1750" s="1032" t="s">
        <v>3500</v>
      </c>
      <c r="I1750" s="394"/>
      <c r="J1750" s="394"/>
      <c r="K1750" s="394"/>
      <c r="L1750" s="394"/>
      <c r="M1750" s="394"/>
      <c r="N1750" s="394"/>
    </row>
    <row r="1751" spans="2:14" ht="17.25">
      <c r="B1751" s="1026" t="s">
        <v>11400</v>
      </c>
      <c r="C1751" s="1022" t="s">
        <v>4338</v>
      </c>
      <c r="D1751" s="1025" t="s">
        <v>4338</v>
      </c>
      <c r="E1751" s="1024" t="s">
        <v>4290</v>
      </c>
      <c r="F1751" s="1010">
        <v>1</v>
      </c>
      <c r="G1751" s="1031">
        <v>1</v>
      </c>
      <c r="H1751" s="1032" t="s">
        <v>3500</v>
      </c>
      <c r="I1751" s="394"/>
      <c r="J1751" s="394"/>
      <c r="K1751" s="394"/>
      <c r="L1751" s="394"/>
      <c r="M1751" s="394"/>
      <c r="N1751" s="394"/>
    </row>
    <row r="1752" spans="2:14" ht="17.25">
      <c r="B1752" s="1026" t="s">
        <v>11401</v>
      </c>
      <c r="C1752" s="992" t="s">
        <v>3509</v>
      </c>
      <c r="D1752" s="1025" t="s">
        <v>4358</v>
      </c>
      <c r="E1752" s="1024" t="s">
        <v>4290</v>
      </c>
      <c r="F1752" s="1010">
        <v>2993</v>
      </c>
      <c r="G1752" s="1031">
        <v>1</v>
      </c>
      <c r="H1752" s="1032" t="s">
        <v>3500</v>
      </c>
      <c r="I1752" s="394"/>
      <c r="J1752" s="394"/>
      <c r="K1752" s="394"/>
      <c r="L1752" s="394"/>
      <c r="M1752" s="394"/>
      <c r="N1752" s="394"/>
    </row>
    <row r="1753" spans="2:14" ht="17.25">
      <c r="B1753" s="1026" t="s">
        <v>11402</v>
      </c>
      <c r="C1753" s="1022" t="s">
        <v>4338</v>
      </c>
      <c r="D1753" s="1025" t="s">
        <v>4338</v>
      </c>
      <c r="E1753" s="1024" t="s">
        <v>4290</v>
      </c>
      <c r="F1753" s="1010">
        <v>1</v>
      </c>
      <c r="G1753" s="1031">
        <v>1</v>
      </c>
      <c r="H1753" s="1032" t="s">
        <v>3500</v>
      </c>
      <c r="I1753" s="394"/>
      <c r="J1753" s="394"/>
      <c r="K1753" s="394"/>
      <c r="L1753" s="394"/>
      <c r="M1753" s="394"/>
      <c r="N1753" s="394"/>
    </row>
    <row r="1754" spans="2:14" ht="17.25">
      <c r="B1754" s="1026" t="s">
        <v>11403</v>
      </c>
      <c r="C1754" s="1022" t="s">
        <v>3682</v>
      </c>
      <c r="D1754" s="1025" t="s">
        <v>4359</v>
      </c>
      <c r="E1754" s="1024" t="s">
        <v>4290</v>
      </c>
      <c r="F1754" s="1010">
        <v>1</v>
      </c>
      <c r="G1754" s="1031">
        <v>1</v>
      </c>
      <c r="H1754" s="1032" t="s">
        <v>3500</v>
      </c>
      <c r="I1754" s="394"/>
      <c r="J1754" s="394"/>
      <c r="K1754" s="394"/>
      <c r="L1754" s="394"/>
      <c r="M1754" s="394"/>
      <c r="N1754" s="394"/>
    </row>
    <row r="1755" spans="2:14" ht="17.25">
      <c r="B1755" s="1026" t="s">
        <v>11404</v>
      </c>
      <c r="C1755" s="1022" t="s">
        <v>4206</v>
      </c>
      <c r="D1755" s="1025" t="s">
        <v>4360</v>
      </c>
      <c r="E1755" s="1024" t="s">
        <v>4290</v>
      </c>
      <c r="F1755" s="1010">
        <v>1</v>
      </c>
      <c r="G1755" s="1031">
        <v>1</v>
      </c>
      <c r="H1755" s="1032" t="s">
        <v>3500</v>
      </c>
      <c r="I1755" s="394"/>
      <c r="J1755" s="394"/>
      <c r="K1755" s="394"/>
      <c r="L1755" s="394"/>
      <c r="M1755" s="394"/>
      <c r="N1755" s="394"/>
    </row>
    <row r="1756" spans="2:14" ht="17.25">
      <c r="B1756" s="1026" t="s">
        <v>11405</v>
      </c>
      <c r="C1756" s="1022" t="s">
        <v>4206</v>
      </c>
      <c r="D1756" s="1025" t="s">
        <v>4360</v>
      </c>
      <c r="E1756" s="1024" t="s">
        <v>4290</v>
      </c>
      <c r="F1756" s="1010">
        <v>1</v>
      </c>
      <c r="G1756" s="1031">
        <v>1</v>
      </c>
      <c r="H1756" s="1032" t="s">
        <v>3500</v>
      </c>
      <c r="I1756" s="394"/>
      <c r="J1756" s="394"/>
      <c r="K1756" s="394"/>
      <c r="L1756" s="394"/>
      <c r="M1756" s="394"/>
      <c r="N1756" s="394"/>
    </row>
    <row r="1757" spans="2:14" ht="17.25">
      <c r="B1757" s="1026" t="s">
        <v>11406</v>
      </c>
      <c r="C1757" s="1022" t="s">
        <v>4206</v>
      </c>
      <c r="D1757" s="1025" t="s">
        <v>4360</v>
      </c>
      <c r="E1757" s="1024" t="s">
        <v>4290</v>
      </c>
      <c r="F1757" s="1010">
        <v>1</v>
      </c>
      <c r="G1757" s="1031">
        <v>1</v>
      </c>
      <c r="H1757" s="1032" t="s">
        <v>3500</v>
      </c>
      <c r="I1757" s="394"/>
      <c r="J1757" s="394"/>
      <c r="K1757" s="394"/>
      <c r="L1757" s="394"/>
      <c r="M1757" s="394"/>
      <c r="N1757" s="394"/>
    </row>
    <row r="1758" spans="2:14" ht="17.25">
      <c r="B1758" s="1026" t="s">
        <v>11407</v>
      </c>
      <c r="C1758" s="1022" t="s">
        <v>4206</v>
      </c>
      <c r="D1758" s="1025" t="s">
        <v>4360</v>
      </c>
      <c r="E1758" s="1024" t="s">
        <v>4290</v>
      </c>
      <c r="F1758" s="1010">
        <v>1</v>
      </c>
      <c r="G1758" s="1031">
        <v>1</v>
      </c>
      <c r="H1758" s="1032" t="s">
        <v>3500</v>
      </c>
      <c r="I1758" s="394"/>
      <c r="J1758" s="394"/>
      <c r="K1758" s="394"/>
      <c r="L1758" s="394"/>
      <c r="M1758" s="394"/>
      <c r="N1758" s="394"/>
    </row>
    <row r="1759" spans="2:14" ht="17.25">
      <c r="B1759" s="1026" t="s">
        <v>11408</v>
      </c>
      <c r="C1759" s="1022" t="s">
        <v>4361</v>
      </c>
      <c r="D1759" s="1025" t="s">
        <v>4338</v>
      </c>
      <c r="E1759" s="1024" t="s">
        <v>4290</v>
      </c>
      <c r="F1759" s="1010">
        <v>1</v>
      </c>
      <c r="G1759" s="1031">
        <v>1</v>
      </c>
      <c r="H1759" s="1032" t="s">
        <v>3500</v>
      </c>
      <c r="I1759" s="394"/>
      <c r="J1759" s="394"/>
      <c r="K1759" s="394"/>
      <c r="L1759" s="394"/>
      <c r="M1759" s="394"/>
      <c r="N1759" s="394"/>
    </row>
    <row r="1760" spans="2:14" ht="17.25">
      <c r="B1760" s="1026" t="s">
        <v>11409</v>
      </c>
      <c r="C1760" s="1034" t="s">
        <v>3959</v>
      </c>
      <c r="D1760" s="1025" t="s">
        <v>4362</v>
      </c>
      <c r="E1760" s="1024" t="s">
        <v>4290</v>
      </c>
      <c r="F1760" s="1010">
        <v>1</v>
      </c>
      <c r="G1760" s="1031">
        <v>1</v>
      </c>
      <c r="H1760" s="1032" t="s">
        <v>4363</v>
      </c>
      <c r="I1760" s="394"/>
      <c r="J1760" s="394"/>
      <c r="K1760" s="394"/>
      <c r="L1760" s="394"/>
      <c r="M1760" s="394"/>
      <c r="N1760" s="394"/>
    </row>
    <row r="1761" spans="2:14" ht="17.25">
      <c r="B1761" s="1026" t="s">
        <v>11410</v>
      </c>
      <c r="C1761" s="1022" t="s">
        <v>4021</v>
      </c>
      <c r="D1761" s="1025" t="s">
        <v>4364</v>
      </c>
      <c r="E1761" s="1024" t="s">
        <v>4290</v>
      </c>
      <c r="F1761" s="1010">
        <v>1</v>
      </c>
      <c r="G1761" s="1031">
        <v>1</v>
      </c>
      <c r="H1761" s="1032" t="s">
        <v>3500</v>
      </c>
      <c r="I1761" s="394"/>
      <c r="J1761" s="394"/>
      <c r="K1761" s="394"/>
      <c r="L1761" s="394"/>
      <c r="M1761" s="394"/>
      <c r="N1761" s="394"/>
    </row>
    <row r="1762" spans="2:14" ht="17.25">
      <c r="B1762" s="1026" t="s">
        <v>11411</v>
      </c>
      <c r="C1762" s="1022" t="s">
        <v>4021</v>
      </c>
      <c r="D1762" s="1025" t="s">
        <v>4364</v>
      </c>
      <c r="E1762" s="1024" t="s">
        <v>4290</v>
      </c>
      <c r="F1762" s="1010">
        <v>1</v>
      </c>
      <c r="G1762" s="1031">
        <v>1</v>
      </c>
      <c r="H1762" s="1032" t="s">
        <v>3500</v>
      </c>
      <c r="I1762" s="394"/>
      <c r="J1762" s="394"/>
      <c r="K1762" s="394"/>
      <c r="L1762" s="394"/>
      <c r="M1762" s="394"/>
      <c r="N1762" s="394"/>
    </row>
    <row r="1763" spans="2:14" ht="17.25">
      <c r="B1763" s="1026" t="s">
        <v>11412</v>
      </c>
      <c r="C1763" s="1022" t="s">
        <v>4021</v>
      </c>
      <c r="D1763" s="1025" t="s">
        <v>4364</v>
      </c>
      <c r="E1763" s="1024" t="s">
        <v>4290</v>
      </c>
      <c r="F1763" s="1010">
        <v>1</v>
      </c>
      <c r="G1763" s="1031">
        <v>1</v>
      </c>
      <c r="H1763" s="1032" t="s">
        <v>3500</v>
      </c>
      <c r="I1763" s="394"/>
      <c r="J1763" s="394"/>
      <c r="K1763" s="394"/>
      <c r="L1763" s="394"/>
      <c r="M1763" s="394"/>
      <c r="N1763" s="394"/>
    </row>
    <row r="1764" spans="2:14" ht="17.25">
      <c r="B1764" s="1026" t="s">
        <v>11413</v>
      </c>
      <c r="C1764" s="1022" t="s">
        <v>4021</v>
      </c>
      <c r="D1764" s="1025" t="s">
        <v>4364</v>
      </c>
      <c r="E1764" s="1024" t="s">
        <v>4290</v>
      </c>
      <c r="F1764" s="1010">
        <v>1</v>
      </c>
      <c r="G1764" s="1031">
        <v>1</v>
      </c>
      <c r="H1764" s="1032" t="s">
        <v>3500</v>
      </c>
      <c r="I1764" s="394"/>
      <c r="J1764" s="394"/>
      <c r="K1764" s="394"/>
      <c r="L1764" s="394"/>
      <c r="M1764" s="394"/>
      <c r="N1764" s="394"/>
    </row>
    <row r="1765" spans="2:14" ht="17.25">
      <c r="B1765" s="1026" t="s">
        <v>11409</v>
      </c>
      <c r="C1765" s="1022" t="s">
        <v>4365</v>
      </c>
      <c r="D1765" s="1025" t="s">
        <v>4366</v>
      </c>
      <c r="E1765" s="1024" t="s">
        <v>4290</v>
      </c>
      <c r="F1765" s="1010">
        <v>1</v>
      </c>
      <c r="G1765" s="1031">
        <v>1</v>
      </c>
      <c r="H1765" s="1032" t="s">
        <v>3500</v>
      </c>
      <c r="I1765" s="394"/>
      <c r="J1765" s="394"/>
      <c r="K1765" s="394"/>
      <c r="L1765" s="394"/>
      <c r="M1765" s="394"/>
      <c r="N1765" s="394"/>
    </row>
    <row r="1766" spans="2:14" ht="17.25">
      <c r="B1766" s="1026" t="s">
        <v>11410</v>
      </c>
      <c r="C1766" s="1022" t="s">
        <v>4365</v>
      </c>
      <c r="D1766" s="1025" t="s">
        <v>4366</v>
      </c>
      <c r="E1766" s="1024" t="s">
        <v>4290</v>
      </c>
      <c r="F1766" s="1010">
        <v>1</v>
      </c>
      <c r="G1766" s="1031">
        <v>1</v>
      </c>
      <c r="H1766" s="1032" t="s">
        <v>3500</v>
      </c>
      <c r="I1766" s="394"/>
      <c r="J1766" s="394"/>
      <c r="K1766" s="394"/>
      <c r="L1766" s="394"/>
      <c r="M1766" s="394"/>
      <c r="N1766" s="394"/>
    </row>
    <row r="1767" spans="2:14" ht="17.25">
      <c r="B1767" s="1026" t="s">
        <v>11411</v>
      </c>
      <c r="C1767" s="1022" t="s">
        <v>4365</v>
      </c>
      <c r="D1767" s="1025" t="s">
        <v>4366</v>
      </c>
      <c r="E1767" s="1024" t="s">
        <v>4290</v>
      </c>
      <c r="F1767" s="1010">
        <v>1</v>
      </c>
      <c r="G1767" s="1031">
        <v>1</v>
      </c>
      <c r="H1767" s="1032" t="s">
        <v>3500</v>
      </c>
      <c r="I1767" s="394"/>
      <c r="J1767" s="394"/>
      <c r="K1767" s="394"/>
      <c r="L1767" s="394"/>
      <c r="M1767" s="394"/>
      <c r="N1767" s="394"/>
    </row>
    <row r="1768" spans="2:14" ht="17.25">
      <c r="B1768" s="1026" t="s">
        <v>11412</v>
      </c>
      <c r="C1768" s="1022" t="s">
        <v>3501</v>
      </c>
      <c r="D1768" s="1025" t="s">
        <v>4367</v>
      </c>
      <c r="E1768" s="1024" t="s">
        <v>4290</v>
      </c>
      <c r="F1768" s="1010">
        <v>1</v>
      </c>
      <c r="G1768" s="1031">
        <v>1</v>
      </c>
      <c r="H1768" s="1032" t="s">
        <v>4368</v>
      </c>
      <c r="I1768" s="394"/>
      <c r="J1768" s="394"/>
      <c r="K1768" s="394"/>
      <c r="L1768" s="394"/>
      <c r="M1768" s="394"/>
      <c r="N1768" s="394"/>
    </row>
    <row r="1769" spans="2:14" ht="17.25">
      <c r="B1769" s="1026" t="s">
        <v>11413</v>
      </c>
      <c r="C1769" s="1022" t="s">
        <v>3501</v>
      </c>
      <c r="D1769" s="1025" t="s">
        <v>4367</v>
      </c>
      <c r="E1769" s="1024" t="s">
        <v>4290</v>
      </c>
      <c r="F1769" s="1010">
        <v>1</v>
      </c>
      <c r="G1769" s="1031">
        <v>1</v>
      </c>
      <c r="H1769" s="1032" t="s">
        <v>4368</v>
      </c>
      <c r="I1769" s="394"/>
      <c r="J1769" s="394"/>
      <c r="K1769" s="394"/>
      <c r="L1769" s="394"/>
      <c r="M1769" s="394"/>
      <c r="N1769" s="394"/>
    </row>
    <row r="1770" spans="2:14" ht="17.25">
      <c r="B1770" s="1026" t="s">
        <v>11414</v>
      </c>
      <c r="C1770" s="1022" t="s">
        <v>3501</v>
      </c>
      <c r="D1770" s="1025" t="s">
        <v>4367</v>
      </c>
      <c r="E1770" s="1024" t="s">
        <v>4290</v>
      </c>
      <c r="F1770" s="1010">
        <v>1</v>
      </c>
      <c r="G1770" s="1031">
        <v>1</v>
      </c>
      <c r="H1770" s="1032" t="s">
        <v>4368</v>
      </c>
      <c r="I1770" s="394"/>
      <c r="J1770" s="394"/>
      <c r="K1770" s="394"/>
      <c r="L1770" s="394"/>
      <c r="M1770" s="394"/>
      <c r="N1770" s="394"/>
    </row>
    <row r="1771" spans="2:14" ht="17.25">
      <c r="B1771" s="1026" t="s">
        <v>11415</v>
      </c>
      <c r="C1771" s="1022" t="s">
        <v>3501</v>
      </c>
      <c r="D1771" s="1025" t="s">
        <v>4367</v>
      </c>
      <c r="E1771" s="1024" t="s">
        <v>4290</v>
      </c>
      <c r="F1771" s="1010">
        <v>1</v>
      </c>
      <c r="G1771" s="1031">
        <v>1</v>
      </c>
      <c r="H1771" s="1032" t="s">
        <v>4368</v>
      </c>
      <c r="I1771" s="394"/>
      <c r="J1771" s="394"/>
      <c r="K1771" s="394"/>
      <c r="L1771" s="394"/>
      <c r="M1771" s="394"/>
      <c r="N1771" s="394"/>
    </row>
    <row r="1772" spans="2:14" ht="17.25">
      <c r="B1772" s="1026" t="s">
        <v>11416</v>
      </c>
      <c r="C1772" s="1022" t="s">
        <v>1509</v>
      </c>
      <c r="D1772" s="1035" t="s">
        <v>4393</v>
      </c>
      <c r="E1772" s="1024" t="s">
        <v>4290</v>
      </c>
      <c r="F1772" s="1010">
        <v>1</v>
      </c>
      <c r="G1772" s="1031">
        <v>1</v>
      </c>
      <c r="H1772" s="1032" t="s">
        <v>3500</v>
      </c>
      <c r="I1772" s="394"/>
      <c r="J1772" s="394"/>
      <c r="K1772" s="394"/>
      <c r="L1772" s="394"/>
      <c r="M1772" s="394"/>
      <c r="N1772" s="394"/>
    </row>
    <row r="1773" spans="2:14" ht="17.25">
      <c r="B1773" s="1026" t="s">
        <v>11417</v>
      </c>
      <c r="C1773" s="1022" t="s">
        <v>1509</v>
      </c>
      <c r="D1773" s="1035" t="s">
        <v>4393</v>
      </c>
      <c r="E1773" s="1024" t="s">
        <v>4290</v>
      </c>
      <c r="F1773" s="1010">
        <v>1</v>
      </c>
      <c r="G1773" s="1031">
        <v>1</v>
      </c>
      <c r="H1773" s="1032" t="s">
        <v>3500</v>
      </c>
      <c r="I1773" s="394"/>
      <c r="J1773" s="394"/>
      <c r="K1773" s="394"/>
      <c r="L1773" s="394"/>
      <c r="M1773" s="394"/>
      <c r="N1773" s="394"/>
    </row>
    <row r="1774" spans="2:14" ht="17.25">
      <c r="B1774" s="1026" t="s">
        <v>11418</v>
      </c>
      <c r="C1774" s="1022" t="s">
        <v>1509</v>
      </c>
      <c r="D1774" s="1035" t="s">
        <v>4393</v>
      </c>
      <c r="E1774" s="1024" t="s">
        <v>4290</v>
      </c>
      <c r="F1774" s="1010">
        <v>1</v>
      </c>
      <c r="G1774" s="1031">
        <v>1</v>
      </c>
      <c r="H1774" s="1032" t="s">
        <v>3500</v>
      </c>
      <c r="I1774" s="394"/>
      <c r="J1774" s="394"/>
      <c r="K1774" s="394"/>
      <c r="L1774" s="394"/>
      <c r="M1774" s="394"/>
      <c r="N1774" s="394"/>
    </row>
    <row r="1775" spans="2:14" ht="17.25">
      <c r="B1775" s="1026" t="s">
        <v>11419</v>
      </c>
      <c r="C1775" s="1022" t="s">
        <v>1509</v>
      </c>
      <c r="D1775" s="1035" t="s">
        <v>4393</v>
      </c>
      <c r="E1775" s="1024" t="s">
        <v>4290</v>
      </c>
      <c r="F1775" s="1010">
        <v>1</v>
      </c>
      <c r="G1775" s="1031">
        <v>1</v>
      </c>
      <c r="H1775" s="1032" t="s">
        <v>3500</v>
      </c>
      <c r="I1775" s="394"/>
      <c r="J1775" s="394"/>
      <c r="K1775" s="394"/>
      <c r="L1775" s="394"/>
      <c r="M1775" s="394"/>
      <c r="N1775" s="394"/>
    </row>
    <row r="1776" spans="2:14" ht="17.25">
      <c r="B1776" s="1026" t="s">
        <v>11420</v>
      </c>
      <c r="C1776" s="1022" t="s">
        <v>1509</v>
      </c>
      <c r="D1776" s="1035" t="s">
        <v>4393</v>
      </c>
      <c r="E1776" s="1024" t="s">
        <v>4290</v>
      </c>
      <c r="F1776" s="1010">
        <v>1</v>
      </c>
      <c r="G1776" s="1031">
        <v>1</v>
      </c>
      <c r="H1776" s="1032" t="s">
        <v>3500</v>
      </c>
      <c r="I1776" s="394"/>
      <c r="J1776" s="394"/>
      <c r="K1776" s="394"/>
      <c r="L1776" s="394"/>
      <c r="M1776" s="394"/>
      <c r="N1776" s="394"/>
    </row>
    <row r="1777" spans="2:14" ht="17.25">
      <c r="B1777" s="1026" t="s">
        <v>11421</v>
      </c>
      <c r="C1777" s="1022" t="s">
        <v>1509</v>
      </c>
      <c r="D1777" s="1035" t="s">
        <v>4393</v>
      </c>
      <c r="E1777" s="1024" t="s">
        <v>4290</v>
      </c>
      <c r="F1777" s="1010">
        <v>1</v>
      </c>
      <c r="G1777" s="1031">
        <v>1</v>
      </c>
      <c r="H1777" s="1032" t="s">
        <v>3500</v>
      </c>
      <c r="I1777" s="394"/>
      <c r="J1777" s="394"/>
      <c r="K1777" s="394"/>
      <c r="L1777" s="394"/>
      <c r="M1777" s="394"/>
      <c r="N1777" s="394"/>
    </row>
    <row r="1778" spans="2:14" ht="17.25">
      <c r="B1778" s="1026" t="s">
        <v>11422</v>
      </c>
      <c r="C1778" s="1022" t="s">
        <v>1509</v>
      </c>
      <c r="D1778" s="1035" t="s">
        <v>4393</v>
      </c>
      <c r="E1778" s="1024" t="s">
        <v>4290</v>
      </c>
      <c r="F1778" s="1010">
        <v>1</v>
      </c>
      <c r="G1778" s="1031">
        <v>1</v>
      </c>
      <c r="H1778" s="1032" t="s">
        <v>3500</v>
      </c>
      <c r="I1778" s="394"/>
      <c r="J1778" s="394"/>
      <c r="K1778" s="394"/>
      <c r="L1778" s="394"/>
      <c r="M1778" s="394"/>
      <c r="N1778" s="394"/>
    </row>
    <row r="1779" spans="2:14" ht="17.25">
      <c r="B1779" s="1026" t="s">
        <v>11423</v>
      </c>
      <c r="C1779" s="1022" t="s">
        <v>1509</v>
      </c>
      <c r="D1779" s="1035" t="s">
        <v>4393</v>
      </c>
      <c r="E1779" s="1024" t="s">
        <v>4290</v>
      </c>
      <c r="F1779" s="1010">
        <v>1</v>
      </c>
      <c r="G1779" s="1031">
        <v>1</v>
      </c>
      <c r="H1779" s="1032" t="s">
        <v>3500</v>
      </c>
      <c r="I1779" s="394"/>
      <c r="J1779" s="394"/>
      <c r="K1779" s="394"/>
      <c r="L1779" s="394"/>
      <c r="M1779" s="394"/>
      <c r="N1779" s="394"/>
    </row>
    <row r="1780" spans="2:14" ht="17.25">
      <c r="B1780" s="1026" t="s">
        <v>11424</v>
      </c>
      <c r="C1780" s="1022" t="s">
        <v>1509</v>
      </c>
      <c r="D1780" s="1035" t="s">
        <v>4393</v>
      </c>
      <c r="E1780" s="1024" t="s">
        <v>4290</v>
      </c>
      <c r="F1780" s="1010">
        <v>1</v>
      </c>
      <c r="G1780" s="1031">
        <v>1</v>
      </c>
      <c r="H1780" s="1032" t="s">
        <v>3500</v>
      </c>
      <c r="I1780" s="394"/>
      <c r="J1780" s="394"/>
      <c r="K1780" s="394"/>
      <c r="L1780" s="394"/>
      <c r="M1780" s="394"/>
      <c r="N1780" s="394"/>
    </row>
    <row r="1781" spans="2:14" ht="17.25">
      <c r="B1781" s="1026" t="s">
        <v>11425</v>
      </c>
      <c r="C1781" s="1022" t="s">
        <v>1509</v>
      </c>
      <c r="D1781" s="1035" t="s">
        <v>4393</v>
      </c>
      <c r="E1781" s="1024" t="s">
        <v>4290</v>
      </c>
      <c r="F1781" s="1010">
        <v>1</v>
      </c>
      <c r="G1781" s="1031">
        <v>1</v>
      </c>
      <c r="H1781" s="1032" t="s">
        <v>3500</v>
      </c>
      <c r="I1781" s="394"/>
      <c r="J1781" s="394"/>
      <c r="K1781" s="394"/>
      <c r="L1781" s="394"/>
      <c r="M1781" s="394"/>
      <c r="N1781" s="394"/>
    </row>
    <row r="1782" spans="2:14" ht="17.25">
      <c r="B1782" s="1026" t="s">
        <v>11426</v>
      </c>
      <c r="C1782" s="1022" t="s">
        <v>1509</v>
      </c>
      <c r="D1782" s="1035" t="s">
        <v>4393</v>
      </c>
      <c r="E1782" s="1024" t="s">
        <v>4290</v>
      </c>
      <c r="F1782" s="1010">
        <v>1</v>
      </c>
      <c r="G1782" s="1031">
        <v>1</v>
      </c>
      <c r="H1782" s="1032" t="s">
        <v>3500</v>
      </c>
      <c r="I1782" s="394"/>
      <c r="J1782" s="394"/>
      <c r="K1782" s="394"/>
      <c r="L1782" s="394"/>
      <c r="M1782" s="394"/>
      <c r="N1782" s="394"/>
    </row>
    <row r="1783" spans="2:14" ht="17.25">
      <c r="B1783" s="1026" t="s">
        <v>11427</v>
      </c>
      <c r="C1783" s="1022" t="s">
        <v>1509</v>
      </c>
      <c r="D1783" s="1035" t="s">
        <v>4393</v>
      </c>
      <c r="E1783" s="1024" t="s">
        <v>4290</v>
      </c>
      <c r="F1783" s="1010">
        <v>1</v>
      </c>
      <c r="G1783" s="1031">
        <v>1</v>
      </c>
      <c r="H1783" s="1032" t="s">
        <v>3500</v>
      </c>
      <c r="I1783" s="394"/>
      <c r="J1783" s="394"/>
      <c r="K1783" s="394"/>
      <c r="L1783" s="394"/>
      <c r="M1783" s="394"/>
      <c r="N1783" s="394"/>
    </row>
    <row r="1784" spans="2:14" ht="17.25">
      <c r="B1784" s="1026" t="s">
        <v>11428</v>
      </c>
      <c r="C1784" s="1022" t="s">
        <v>1509</v>
      </c>
      <c r="D1784" s="1035" t="s">
        <v>4393</v>
      </c>
      <c r="E1784" s="1024" t="s">
        <v>4290</v>
      </c>
      <c r="F1784" s="1010">
        <v>1</v>
      </c>
      <c r="G1784" s="1031">
        <v>1</v>
      </c>
      <c r="H1784" s="1032" t="s">
        <v>3500</v>
      </c>
      <c r="I1784" s="394"/>
      <c r="J1784" s="394"/>
      <c r="K1784" s="394"/>
      <c r="L1784" s="394"/>
      <c r="M1784" s="394"/>
      <c r="N1784" s="394"/>
    </row>
    <row r="1785" spans="2:14" ht="17.25">
      <c r="B1785" s="1026" t="s">
        <v>11429</v>
      </c>
      <c r="C1785" s="1022" t="s">
        <v>1509</v>
      </c>
      <c r="D1785" s="1035" t="s">
        <v>4393</v>
      </c>
      <c r="E1785" s="1024" t="s">
        <v>4290</v>
      </c>
      <c r="F1785" s="1010">
        <v>1</v>
      </c>
      <c r="G1785" s="1031">
        <v>1</v>
      </c>
      <c r="H1785" s="1032" t="s">
        <v>3500</v>
      </c>
      <c r="I1785" s="394"/>
      <c r="J1785" s="394"/>
      <c r="K1785" s="394"/>
      <c r="L1785" s="394"/>
      <c r="M1785" s="394"/>
      <c r="N1785" s="394"/>
    </row>
    <row r="1786" spans="2:14" ht="17.25">
      <c r="B1786" s="1026" t="s">
        <v>11430</v>
      </c>
      <c r="C1786" s="1022" t="s">
        <v>1509</v>
      </c>
      <c r="D1786" s="1035" t="s">
        <v>4393</v>
      </c>
      <c r="E1786" s="1024" t="s">
        <v>4290</v>
      </c>
      <c r="F1786" s="1010">
        <v>1</v>
      </c>
      <c r="G1786" s="1031">
        <v>1</v>
      </c>
      <c r="H1786" s="1032" t="s">
        <v>3500</v>
      </c>
      <c r="I1786" s="394"/>
      <c r="J1786" s="394"/>
      <c r="K1786" s="394"/>
      <c r="L1786" s="394"/>
      <c r="M1786" s="394"/>
      <c r="N1786" s="394"/>
    </row>
    <row r="1787" spans="2:14" ht="17.25">
      <c r="B1787" s="1026" t="s">
        <v>11431</v>
      </c>
      <c r="C1787" s="1022" t="s">
        <v>1509</v>
      </c>
      <c r="D1787" s="1035" t="s">
        <v>4393</v>
      </c>
      <c r="E1787" s="1024" t="s">
        <v>4290</v>
      </c>
      <c r="F1787" s="1010">
        <v>1</v>
      </c>
      <c r="G1787" s="1031">
        <v>1</v>
      </c>
      <c r="H1787" s="1032" t="s">
        <v>3500</v>
      </c>
      <c r="I1787" s="394"/>
      <c r="J1787" s="394"/>
      <c r="K1787" s="394"/>
      <c r="L1787" s="394"/>
      <c r="M1787" s="394"/>
      <c r="N1787" s="394"/>
    </row>
    <row r="1788" spans="2:14" ht="17.25">
      <c r="B1788" s="1026" t="s">
        <v>11432</v>
      </c>
      <c r="C1788" s="1022" t="s">
        <v>1509</v>
      </c>
      <c r="D1788" s="1025" t="s">
        <v>4369</v>
      </c>
      <c r="E1788" s="1024" t="s">
        <v>4290</v>
      </c>
      <c r="F1788" s="1010">
        <v>2993</v>
      </c>
      <c r="G1788" s="1031">
        <v>1</v>
      </c>
      <c r="H1788" s="1032" t="s">
        <v>3500</v>
      </c>
      <c r="I1788" s="394"/>
      <c r="J1788" s="394"/>
      <c r="K1788" s="394"/>
      <c r="L1788" s="394"/>
      <c r="M1788" s="394"/>
      <c r="N1788" s="394"/>
    </row>
    <row r="1789" spans="2:14" ht="30">
      <c r="B1789" s="1026" t="s">
        <v>11433</v>
      </c>
      <c r="C1789" s="1022" t="s">
        <v>3501</v>
      </c>
      <c r="D1789" s="1025" t="s">
        <v>4370</v>
      </c>
      <c r="E1789" s="1024" t="s">
        <v>4290</v>
      </c>
      <c r="F1789" s="1010">
        <v>1</v>
      </c>
      <c r="G1789" s="1028">
        <v>1</v>
      </c>
      <c r="H1789" s="1032" t="s">
        <v>4371</v>
      </c>
      <c r="I1789" s="394"/>
      <c r="J1789" s="394"/>
      <c r="K1789" s="394"/>
      <c r="L1789" s="394"/>
      <c r="M1789" s="394"/>
      <c r="N1789" s="394"/>
    </row>
    <row r="1790" spans="2:14" ht="30">
      <c r="B1790" s="1026" t="s">
        <v>11434</v>
      </c>
      <c r="C1790" s="1022" t="s">
        <v>3501</v>
      </c>
      <c r="D1790" s="1025" t="s">
        <v>4370</v>
      </c>
      <c r="E1790" s="1024" t="s">
        <v>4290</v>
      </c>
      <c r="F1790" s="1010">
        <v>1</v>
      </c>
      <c r="G1790" s="1028">
        <v>1</v>
      </c>
      <c r="H1790" s="1032" t="s">
        <v>4371</v>
      </c>
      <c r="I1790" s="394"/>
      <c r="J1790" s="394"/>
      <c r="K1790" s="394"/>
      <c r="L1790" s="394"/>
      <c r="M1790" s="394"/>
      <c r="N1790" s="394"/>
    </row>
    <row r="1791" spans="2:14" ht="30">
      <c r="B1791" s="1026" t="s">
        <v>11435</v>
      </c>
      <c r="C1791" s="1022" t="s">
        <v>3501</v>
      </c>
      <c r="D1791" s="1025" t="s">
        <v>4370</v>
      </c>
      <c r="E1791" s="1024" t="s">
        <v>4290</v>
      </c>
      <c r="F1791" s="1010">
        <v>1</v>
      </c>
      <c r="G1791" s="1028">
        <v>1</v>
      </c>
      <c r="H1791" s="1032" t="s">
        <v>4371</v>
      </c>
      <c r="I1791" s="394"/>
      <c r="J1791" s="394"/>
      <c r="K1791" s="394"/>
      <c r="L1791" s="394"/>
      <c r="M1791" s="394"/>
      <c r="N1791" s="394"/>
    </row>
    <row r="1792" spans="2:14" ht="30">
      <c r="B1792" s="1026" t="s">
        <v>11436</v>
      </c>
      <c r="C1792" s="1022" t="s">
        <v>3501</v>
      </c>
      <c r="D1792" s="1025" t="s">
        <v>4370</v>
      </c>
      <c r="E1792" s="1024" t="s">
        <v>4290</v>
      </c>
      <c r="F1792" s="1010">
        <v>1</v>
      </c>
      <c r="G1792" s="1028">
        <v>1</v>
      </c>
      <c r="H1792" s="1032" t="s">
        <v>4371</v>
      </c>
      <c r="I1792" s="394"/>
      <c r="J1792" s="394"/>
      <c r="K1792" s="394"/>
      <c r="L1792" s="394"/>
      <c r="M1792" s="394"/>
      <c r="N1792" s="394"/>
    </row>
    <row r="1793" spans="2:14" ht="30">
      <c r="B1793" s="1026" t="s">
        <v>11437</v>
      </c>
      <c r="C1793" s="1022" t="s">
        <v>3501</v>
      </c>
      <c r="D1793" s="1025" t="s">
        <v>4370</v>
      </c>
      <c r="E1793" s="1024" t="s">
        <v>4290</v>
      </c>
      <c r="F1793" s="1010">
        <v>1</v>
      </c>
      <c r="G1793" s="1028">
        <v>1</v>
      </c>
      <c r="H1793" s="1032" t="s">
        <v>4371</v>
      </c>
      <c r="I1793" s="394"/>
      <c r="J1793" s="394"/>
      <c r="K1793" s="394"/>
      <c r="L1793" s="394"/>
      <c r="M1793" s="394"/>
      <c r="N1793" s="394"/>
    </row>
    <row r="1794" spans="2:14" ht="30">
      <c r="B1794" s="1026" t="s">
        <v>11438</v>
      </c>
      <c r="C1794" s="1022" t="s">
        <v>3501</v>
      </c>
      <c r="D1794" s="1025" t="s">
        <v>4370</v>
      </c>
      <c r="E1794" s="1024" t="s">
        <v>4290</v>
      </c>
      <c r="F1794" s="1010">
        <v>1</v>
      </c>
      <c r="G1794" s="1028">
        <v>1</v>
      </c>
      <c r="H1794" s="1032" t="s">
        <v>4371</v>
      </c>
      <c r="I1794" s="394"/>
      <c r="J1794" s="394"/>
      <c r="K1794" s="394"/>
      <c r="L1794" s="394"/>
      <c r="M1794" s="394"/>
      <c r="N1794" s="394"/>
    </row>
    <row r="1795" spans="2:14" ht="30">
      <c r="B1795" s="1026" t="s">
        <v>11439</v>
      </c>
      <c r="C1795" s="1022" t="s">
        <v>3501</v>
      </c>
      <c r="D1795" s="1025" t="s">
        <v>4370</v>
      </c>
      <c r="E1795" s="1024" t="s">
        <v>4290</v>
      </c>
      <c r="F1795" s="1010">
        <v>1</v>
      </c>
      <c r="G1795" s="1028">
        <v>1</v>
      </c>
      <c r="H1795" s="1032" t="s">
        <v>4371</v>
      </c>
      <c r="I1795" s="394"/>
      <c r="J1795" s="394"/>
      <c r="K1795" s="394"/>
      <c r="L1795" s="394"/>
      <c r="M1795" s="394"/>
      <c r="N1795" s="394"/>
    </row>
    <row r="1796" spans="2:14" ht="30">
      <c r="B1796" s="1026" t="s">
        <v>11440</v>
      </c>
      <c r="C1796" s="1022" t="s">
        <v>3501</v>
      </c>
      <c r="D1796" s="1025" t="s">
        <v>4370</v>
      </c>
      <c r="E1796" s="1024" t="s">
        <v>4290</v>
      </c>
      <c r="F1796" s="1010">
        <v>1</v>
      </c>
      <c r="G1796" s="1028">
        <v>1</v>
      </c>
      <c r="H1796" s="1032" t="s">
        <v>4371</v>
      </c>
      <c r="I1796" s="394"/>
      <c r="J1796" s="394"/>
      <c r="K1796" s="394"/>
      <c r="L1796" s="394"/>
      <c r="M1796" s="394"/>
      <c r="N1796" s="394"/>
    </row>
    <row r="1797" spans="2:14" ht="30">
      <c r="B1797" s="1026" t="s">
        <v>11441</v>
      </c>
      <c r="C1797" s="1022" t="s">
        <v>3501</v>
      </c>
      <c r="D1797" s="1025" t="s">
        <v>4370</v>
      </c>
      <c r="E1797" s="1024" t="s">
        <v>4290</v>
      </c>
      <c r="F1797" s="1010">
        <v>1</v>
      </c>
      <c r="G1797" s="1028">
        <v>1</v>
      </c>
      <c r="H1797" s="1032" t="s">
        <v>4371</v>
      </c>
      <c r="I1797" s="394"/>
      <c r="J1797" s="394"/>
      <c r="K1797" s="394"/>
      <c r="L1797" s="394"/>
      <c r="M1797" s="394"/>
      <c r="N1797" s="394"/>
    </row>
    <row r="1798" spans="2:14" ht="30">
      <c r="B1798" s="1026" t="s">
        <v>11442</v>
      </c>
      <c r="C1798" s="1022" t="s">
        <v>3501</v>
      </c>
      <c r="D1798" s="1025" t="s">
        <v>4370</v>
      </c>
      <c r="E1798" s="1024" t="s">
        <v>4290</v>
      </c>
      <c r="F1798" s="1010">
        <v>1</v>
      </c>
      <c r="G1798" s="1028">
        <v>1</v>
      </c>
      <c r="H1798" s="1032" t="s">
        <v>4371</v>
      </c>
      <c r="I1798" s="394"/>
      <c r="J1798" s="394"/>
      <c r="K1798" s="394"/>
      <c r="L1798" s="394"/>
      <c r="M1798" s="394"/>
      <c r="N1798" s="394"/>
    </row>
    <row r="1799" spans="2:14" ht="30">
      <c r="B1799" s="1026" t="s">
        <v>11443</v>
      </c>
      <c r="C1799" s="1022" t="s">
        <v>3501</v>
      </c>
      <c r="D1799" s="1025" t="s">
        <v>4370</v>
      </c>
      <c r="E1799" s="1024" t="s">
        <v>4290</v>
      </c>
      <c r="F1799" s="1010">
        <v>1</v>
      </c>
      <c r="G1799" s="1028">
        <v>1</v>
      </c>
      <c r="H1799" s="1032" t="s">
        <v>4371</v>
      </c>
      <c r="I1799" s="394"/>
      <c r="J1799" s="394"/>
      <c r="K1799" s="394"/>
      <c r="L1799" s="394"/>
      <c r="M1799" s="394"/>
      <c r="N1799" s="394"/>
    </row>
    <row r="1800" spans="2:14" ht="30">
      <c r="B1800" s="1026" t="s">
        <v>11444</v>
      </c>
      <c r="C1800" s="1022" t="s">
        <v>3501</v>
      </c>
      <c r="D1800" s="1025" t="s">
        <v>4370</v>
      </c>
      <c r="E1800" s="1024" t="s">
        <v>4290</v>
      </c>
      <c r="F1800" s="1010">
        <v>1</v>
      </c>
      <c r="G1800" s="1028">
        <v>1</v>
      </c>
      <c r="H1800" s="1032" t="s">
        <v>4371</v>
      </c>
      <c r="I1800" s="394"/>
      <c r="J1800" s="394"/>
      <c r="K1800" s="394"/>
      <c r="L1800" s="394"/>
      <c r="M1800" s="394"/>
      <c r="N1800" s="394"/>
    </row>
    <row r="1801" spans="2:14" ht="17.25">
      <c r="B1801" s="1026" t="s">
        <v>11445</v>
      </c>
      <c r="C1801" s="1022" t="s">
        <v>3501</v>
      </c>
      <c r="D1801" s="1025" t="s">
        <v>4372</v>
      </c>
      <c r="E1801" s="1024" t="s">
        <v>4290</v>
      </c>
      <c r="F1801" s="1010">
        <v>1</v>
      </c>
      <c r="G1801" s="1028">
        <v>1</v>
      </c>
      <c r="H1801" s="1032" t="s">
        <v>3500</v>
      </c>
      <c r="I1801" s="394"/>
      <c r="J1801" s="394"/>
      <c r="K1801" s="394"/>
      <c r="L1801" s="394"/>
      <c r="M1801" s="394"/>
      <c r="N1801" s="394"/>
    </row>
    <row r="1802" spans="2:14" ht="17.25">
      <c r="B1802" s="1026" t="s">
        <v>11446</v>
      </c>
      <c r="C1802" s="1022" t="s">
        <v>3501</v>
      </c>
      <c r="D1802" s="1025" t="s">
        <v>4372</v>
      </c>
      <c r="E1802" s="1024" t="s">
        <v>4290</v>
      </c>
      <c r="F1802" s="1010">
        <v>1</v>
      </c>
      <c r="G1802" s="1028">
        <v>1</v>
      </c>
      <c r="H1802" s="1032" t="s">
        <v>3500</v>
      </c>
      <c r="I1802" s="394"/>
      <c r="J1802" s="394"/>
      <c r="K1802" s="394"/>
      <c r="L1802" s="394"/>
      <c r="M1802" s="394"/>
      <c r="N1802" s="394"/>
    </row>
    <row r="1803" spans="2:14" ht="17.25">
      <c r="B1803" s="1026" t="s">
        <v>11447</v>
      </c>
      <c r="C1803" s="1022" t="s">
        <v>1509</v>
      </c>
      <c r="D1803" s="1025" t="s">
        <v>4373</v>
      </c>
      <c r="E1803" s="1024" t="s">
        <v>4290</v>
      </c>
      <c r="F1803" s="1010">
        <v>1</v>
      </c>
      <c r="G1803" s="1031">
        <v>1</v>
      </c>
      <c r="H1803" s="1032" t="s">
        <v>4374</v>
      </c>
      <c r="I1803" s="394"/>
      <c r="J1803" s="394"/>
      <c r="K1803" s="394"/>
      <c r="L1803" s="394"/>
      <c r="M1803" s="394"/>
      <c r="N1803" s="394"/>
    </row>
    <row r="1804" spans="2:14" ht="17.25">
      <c r="B1804" s="1026" t="s">
        <v>11448</v>
      </c>
      <c r="C1804" s="1022" t="s">
        <v>4375</v>
      </c>
      <c r="D1804" s="1025" t="s">
        <v>4376</v>
      </c>
      <c r="E1804" s="1024" t="s">
        <v>4290</v>
      </c>
      <c r="F1804" s="1010">
        <v>1</v>
      </c>
      <c r="G1804" s="1031">
        <v>1</v>
      </c>
      <c r="H1804" s="1032" t="s">
        <v>4377</v>
      </c>
      <c r="I1804" s="394"/>
      <c r="J1804" s="394"/>
      <c r="K1804" s="394"/>
      <c r="L1804" s="394"/>
      <c r="M1804" s="394"/>
      <c r="N1804" s="394"/>
    </row>
    <row r="1805" spans="2:14" ht="17.25">
      <c r="B1805" s="1026" t="s">
        <v>11449</v>
      </c>
      <c r="C1805" s="1022" t="s">
        <v>4378</v>
      </c>
      <c r="D1805" s="1025" t="s">
        <v>4379</v>
      </c>
      <c r="E1805" s="1024" t="s">
        <v>4290</v>
      </c>
      <c r="F1805" s="1010">
        <v>1</v>
      </c>
      <c r="G1805" s="1031">
        <v>1</v>
      </c>
      <c r="H1805" s="1032" t="s">
        <v>3500</v>
      </c>
      <c r="I1805" s="394"/>
      <c r="J1805" s="394"/>
      <c r="K1805" s="394"/>
      <c r="L1805" s="394"/>
      <c r="M1805" s="394"/>
      <c r="N1805" s="394"/>
    </row>
    <row r="1806" spans="2:14" ht="17.25">
      <c r="B1806" s="1026" t="s">
        <v>11450</v>
      </c>
      <c r="C1806" s="1022" t="s">
        <v>4378</v>
      </c>
      <c r="D1806" s="1025" t="s">
        <v>4379</v>
      </c>
      <c r="E1806" s="1024" t="s">
        <v>4290</v>
      </c>
      <c r="F1806" s="1010">
        <v>1</v>
      </c>
      <c r="G1806" s="1031">
        <v>1</v>
      </c>
      <c r="H1806" s="1032" t="s">
        <v>3500</v>
      </c>
      <c r="I1806" s="394"/>
      <c r="J1806" s="394"/>
      <c r="K1806" s="394"/>
      <c r="L1806" s="394"/>
      <c r="M1806" s="394"/>
      <c r="N1806" s="394"/>
    </row>
    <row r="1807" spans="2:14" ht="17.25">
      <c r="B1807" s="1026" t="s">
        <v>11451</v>
      </c>
      <c r="C1807" s="1022" t="s">
        <v>4378</v>
      </c>
      <c r="D1807" s="1025" t="s">
        <v>4379</v>
      </c>
      <c r="E1807" s="1024" t="s">
        <v>4290</v>
      </c>
      <c r="F1807" s="1010">
        <v>1</v>
      </c>
      <c r="G1807" s="1031">
        <v>1</v>
      </c>
      <c r="H1807" s="1032" t="s">
        <v>3500</v>
      </c>
      <c r="I1807" s="394"/>
      <c r="J1807" s="394"/>
      <c r="K1807" s="394"/>
      <c r="L1807" s="394"/>
      <c r="M1807" s="394"/>
      <c r="N1807" s="394"/>
    </row>
    <row r="1808" spans="2:14" ht="17.25">
      <c r="B1808" s="1026" t="s">
        <v>11452</v>
      </c>
      <c r="C1808" s="1022" t="s">
        <v>4380</v>
      </c>
      <c r="D1808" s="1022" t="s">
        <v>4380</v>
      </c>
      <c r="E1808" s="1024" t="s">
        <v>4290</v>
      </c>
      <c r="F1808" s="1010">
        <v>1</v>
      </c>
      <c r="G1808" s="1031">
        <v>1</v>
      </c>
      <c r="H1808" s="1032" t="s">
        <v>3500</v>
      </c>
      <c r="I1808" s="394"/>
      <c r="J1808" s="394"/>
      <c r="K1808" s="394"/>
      <c r="L1808" s="394"/>
      <c r="M1808" s="394"/>
      <c r="N1808" s="394"/>
    </row>
    <row r="1809" spans="2:14" ht="17.25">
      <c r="B1809" s="1026" t="s">
        <v>11453</v>
      </c>
      <c r="C1809" s="1022" t="s">
        <v>4380</v>
      </c>
      <c r="D1809" s="1022" t="s">
        <v>4380</v>
      </c>
      <c r="E1809" s="1024" t="s">
        <v>4290</v>
      </c>
      <c r="F1809" s="1010">
        <v>1</v>
      </c>
      <c r="G1809" s="1031">
        <v>1</v>
      </c>
      <c r="H1809" s="1032" t="s">
        <v>3500</v>
      </c>
      <c r="I1809" s="394"/>
      <c r="J1809" s="394"/>
      <c r="K1809" s="394"/>
      <c r="L1809" s="394"/>
      <c r="M1809" s="394"/>
      <c r="N1809" s="394"/>
    </row>
    <row r="1810" spans="2:14" ht="17.25">
      <c r="B1810" s="1026" t="s">
        <v>11454</v>
      </c>
      <c r="C1810" s="1022" t="s">
        <v>4380</v>
      </c>
      <c r="D1810" s="1022" t="s">
        <v>4380</v>
      </c>
      <c r="E1810" s="1024" t="s">
        <v>4290</v>
      </c>
      <c r="F1810" s="1010">
        <v>1</v>
      </c>
      <c r="G1810" s="1031">
        <v>1</v>
      </c>
      <c r="H1810" s="1032" t="s">
        <v>3500</v>
      </c>
      <c r="I1810" s="394"/>
      <c r="J1810" s="394"/>
      <c r="K1810" s="394"/>
      <c r="L1810" s="394"/>
      <c r="M1810" s="394"/>
      <c r="N1810" s="394"/>
    </row>
    <row r="1811" spans="2:14" ht="17.25">
      <c r="B1811" s="1026" t="s">
        <v>11455</v>
      </c>
      <c r="C1811" s="1022" t="s">
        <v>4380</v>
      </c>
      <c r="D1811" s="1022" t="s">
        <v>4380</v>
      </c>
      <c r="E1811" s="1024" t="s">
        <v>4290</v>
      </c>
      <c r="F1811" s="1010">
        <v>1</v>
      </c>
      <c r="G1811" s="1031">
        <v>1</v>
      </c>
      <c r="H1811" s="1032" t="s">
        <v>3500</v>
      </c>
      <c r="I1811" s="394"/>
      <c r="J1811" s="394"/>
      <c r="K1811" s="394"/>
      <c r="L1811" s="394"/>
      <c r="M1811" s="394"/>
      <c r="N1811" s="394"/>
    </row>
    <row r="1812" spans="2:14" ht="17.25">
      <c r="B1812" s="1026" t="s">
        <v>11456</v>
      </c>
      <c r="C1812" s="1022" t="s">
        <v>4380</v>
      </c>
      <c r="D1812" s="1022" t="s">
        <v>4380</v>
      </c>
      <c r="E1812" s="1024" t="s">
        <v>4290</v>
      </c>
      <c r="F1812" s="1010">
        <v>1</v>
      </c>
      <c r="G1812" s="1031">
        <v>1</v>
      </c>
      <c r="H1812" s="1032" t="s">
        <v>3500</v>
      </c>
      <c r="I1812" s="394"/>
      <c r="J1812" s="394"/>
      <c r="K1812" s="394"/>
      <c r="L1812" s="394"/>
      <c r="M1812" s="394"/>
      <c r="N1812" s="394"/>
    </row>
    <row r="1813" spans="2:14" ht="17.25">
      <c r="B1813" s="1026" t="s">
        <v>11457</v>
      </c>
      <c r="C1813" s="1022" t="s">
        <v>4380</v>
      </c>
      <c r="D1813" s="1022" t="s">
        <v>4380</v>
      </c>
      <c r="E1813" s="1024" t="s">
        <v>4290</v>
      </c>
      <c r="F1813" s="1010">
        <v>1</v>
      </c>
      <c r="G1813" s="1031">
        <v>1</v>
      </c>
      <c r="H1813" s="1032" t="s">
        <v>3500</v>
      </c>
      <c r="I1813" s="394"/>
      <c r="J1813" s="394"/>
      <c r="K1813" s="394"/>
      <c r="L1813" s="394"/>
      <c r="M1813" s="394"/>
      <c r="N1813" s="394"/>
    </row>
    <row r="1814" spans="2:14" ht="17.25">
      <c r="B1814" s="1026" t="s">
        <v>11458</v>
      </c>
      <c r="C1814" s="1022" t="s">
        <v>4380</v>
      </c>
      <c r="D1814" s="1022" t="s">
        <v>4380</v>
      </c>
      <c r="E1814" s="1024" t="s">
        <v>4290</v>
      </c>
      <c r="F1814" s="1010">
        <v>1</v>
      </c>
      <c r="G1814" s="1031">
        <v>1</v>
      </c>
      <c r="H1814" s="1032" t="s">
        <v>3500</v>
      </c>
      <c r="I1814" s="394"/>
      <c r="J1814" s="394"/>
      <c r="K1814" s="394"/>
      <c r="L1814" s="394"/>
      <c r="M1814" s="394"/>
      <c r="N1814" s="394"/>
    </row>
    <row r="1815" spans="2:14" ht="17.25">
      <c r="B1815" s="1026" t="s">
        <v>11459</v>
      </c>
      <c r="C1815" s="1022" t="s">
        <v>4380</v>
      </c>
      <c r="D1815" s="1022" t="s">
        <v>4380</v>
      </c>
      <c r="E1815" s="1024" t="s">
        <v>4290</v>
      </c>
      <c r="F1815" s="1010">
        <v>1</v>
      </c>
      <c r="G1815" s="1031">
        <v>1</v>
      </c>
      <c r="H1815" s="1032" t="s">
        <v>3500</v>
      </c>
      <c r="I1815" s="394"/>
      <c r="J1815" s="394"/>
      <c r="K1815" s="394"/>
      <c r="L1815" s="394"/>
      <c r="M1815" s="394"/>
      <c r="N1815" s="394"/>
    </row>
    <row r="1816" spans="2:14" ht="17.25">
      <c r="B1816" s="1026" t="s">
        <v>11460</v>
      </c>
      <c r="C1816" s="1022" t="s">
        <v>4380</v>
      </c>
      <c r="D1816" s="1022" t="s">
        <v>4380</v>
      </c>
      <c r="E1816" s="1024" t="s">
        <v>4290</v>
      </c>
      <c r="F1816" s="1010">
        <v>1</v>
      </c>
      <c r="G1816" s="1031">
        <v>1</v>
      </c>
      <c r="H1816" s="1032" t="s">
        <v>3500</v>
      </c>
      <c r="I1816" s="394"/>
      <c r="J1816" s="394"/>
      <c r="K1816" s="394"/>
      <c r="L1816" s="394"/>
      <c r="M1816" s="394"/>
      <c r="N1816" s="394"/>
    </row>
    <row r="1817" spans="2:14" ht="17.25">
      <c r="B1817" s="1026" t="s">
        <v>11461</v>
      </c>
      <c r="C1817" s="1022" t="s">
        <v>4380</v>
      </c>
      <c r="D1817" s="1022" t="s">
        <v>4380</v>
      </c>
      <c r="E1817" s="1024" t="s">
        <v>4290</v>
      </c>
      <c r="F1817" s="1010">
        <v>1</v>
      </c>
      <c r="G1817" s="1031">
        <v>1</v>
      </c>
      <c r="H1817" s="1032" t="s">
        <v>3500</v>
      </c>
      <c r="I1817" s="394"/>
      <c r="J1817" s="394"/>
      <c r="K1817" s="394"/>
      <c r="L1817" s="394"/>
      <c r="M1817" s="394"/>
      <c r="N1817" s="394"/>
    </row>
    <row r="1818" spans="2:14" ht="17.25">
      <c r="B1818" s="1026" t="s">
        <v>11462</v>
      </c>
      <c r="C1818" s="1022" t="s">
        <v>4206</v>
      </c>
      <c r="D1818" s="1025" t="s">
        <v>11463</v>
      </c>
      <c r="E1818" s="1024" t="s">
        <v>4290</v>
      </c>
      <c r="F1818" s="1010">
        <v>1</v>
      </c>
      <c r="G1818" s="1031">
        <v>1</v>
      </c>
      <c r="H1818" s="1032" t="s">
        <v>3500</v>
      </c>
      <c r="I1818" s="394"/>
      <c r="J1818" s="394"/>
      <c r="K1818" s="394"/>
      <c r="L1818" s="394"/>
      <c r="M1818" s="394"/>
      <c r="N1818" s="394"/>
    </row>
    <row r="1819" spans="2:14" ht="17.25">
      <c r="B1819" s="1026" t="s">
        <v>11464</v>
      </c>
      <c r="C1819" s="1022" t="s">
        <v>4206</v>
      </c>
      <c r="D1819" s="1025" t="s">
        <v>11463</v>
      </c>
      <c r="E1819" s="1024" t="s">
        <v>4290</v>
      </c>
      <c r="F1819" s="1010">
        <v>1</v>
      </c>
      <c r="G1819" s="1031">
        <v>1</v>
      </c>
      <c r="H1819" s="1032" t="s">
        <v>3500</v>
      </c>
      <c r="I1819" s="394"/>
      <c r="J1819" s="394"/>
      <c r="K1819" s="394"/>
      <c r="L1819" s="394"/>
      <c r="M1819" s="394"/>
      <c r="N1819" s="394"/>
    </row>
    <row r="1820" spans="2:14" ht="17.25">
      <c r="B1820" s="1026" t="s">
        <v>11465</v>
      </c>
      <c r="C1820" s="1022" t="s">
        <v>4206</v>
      </c>
      <c r="D1820" s="1025" t="s">
        <v>11463</v>
      </c>
      <c r="E1820" s="1024" t="s">
        <v>4290</v>
      </c>
      <c r="F1820" s="1010">
        <v>1</v>
      </c>
      <c r="G1820" s="1031">
        <v>1</v>
      </c>
      <c r="H1820" s="1032" t="s">
        <v>3500</v>
      </c>
      <c r="I1820" s="394"/>
      <c r="J1820" s="394"/>
      <c r="K1820" s="394"/>
      <c r="L1820" s="394"/>
      <c r="M1820" s="394"/>
      <c r="N1820" s="394"/>
    </row>
    <row r="1821" spans="2:14" ht="17.25">
      <c r="B1821" s="1026" t="s">
        <v>11466</v>
      </c>
      <c r="C1821" s="1022" t="s">
        <v>4206</v>
      </c>
      <c r="D1821" s="1025" t="s">
        <v>11463</v>
      </c>
      <c r="E1821" s="1024" t="s">
        <v>4290</v>
      </c>
      <c r="F1821" s="1010">
        <v>1</v>
      </c>
      <c r="G1821" s="1031">
        <v>1</v>
      </c>
      <c r="H1821" s="1032" t="s">
        <v>3500</v>
      </c>
      <c r="I1821" s="394"/>
      <c r="J1821" s="394"/>
      <c r="K1821" s="394"/>
      <c r="L1821" s="394"/>
      <c r="M1821" s="394"/>
      <c r="N1821" s="394"/>
    </row>
    <row r="1822" spans="2:14" ht="17.25">
      <c r="B1822" s="1026" t="s">
        <v>11467</v>
      </c>
      <c r="C1822" s="1022" t="s">
        <v>4206</v>
      </c>
      <c r="D1822" s="1025" t="s">
        <v>11463</v>
      </c>
      <c r="E1822" s="1024" t="s">
        <v>4290</v>
      </c>
      <c r="F1822" s="1010">
        <v>1</v>
      </c>
      <c r="G1822" s="1031">
        <v>1</v>
      </c>
      <c r="H1822" s="1032" t="s">
        <v>3500</v>
      </c>
      <c r="I1822" s="394"/>
      <c r="J1822" s="394"/>
      <c r="K1822" s="394"/>
      <c r="L1822" s="394"/>
      <c r="M1822" s="394"/>
      <c r="N1822" s="394"/>
    </row>
    <row r="1823" spans="2:14" ht="17.25">
      <c r="B1823" s="1026" t="s">
        <v>11452</v>
      </c>
      <c r="C1823" s="1022" t="s">
        <v>4206</v>
      </c>
      <c r="D1823" s="1025" t="s">
        <v>11463</v>
      </c>
      <c r="E1823" s="1024" t="s">
        <v>4290</v>
      </c>
      <c r="F1823" s="1010">
        <v>1</v>
      </c>
      <c r="G1823" s="1031">
        <v>1</v>
      </c>
      <c r="H1823" s="1032" t="s">
        <v>3500</v>
      </c>
      <c r="I1823" s="394"/>
      <c r="J1823" s="394"/>
      <c r="K1823" s="394"/>
      <c r="L1823" s="394"/>
      <c r="M1823" s="394"/>
      <c r="N1823" s="394"/>
    </row>
    <row r="1824" spans="2:14" ht="17.25">
      <c r="B1824" s="1026" t="s">
        <v>11453</v>
      </c>
      <c r="C1824" s="1022" t="s">
        <v>4206</v>
      </c>
      <c r="D1824" s="1025" t="s">
        <v>11463</v>
      </c>
      <c r="E1824" s="1024" t="s">
        <v>4290</v>
      </c>
      <c r="F1824" s="1010">
        <v>1</v>
      </c>
      <c r="G1824" s="1031">
        <v>1</v>
      </c>
      <c r="H1824" s="1032" t="s">
        <v>3500</v>
      </c>
      <c r="I1824" s="394"/>
      <c r="J1824" s="394"/>
      <c r="K1824" s="394"/>
      <c r="L1824" s="394"/>
      <c r="M1824" s="394"/>
      <c r="N1824" s="394"/>
    </row>
    <row r="1825" spans="2:14" ht="17.25">
      <c r="B1825" s="1026" t="s">
        <v>11454</v>
      </c>
      <c r="C1825" s="1022" t="s">
        <v>4206</v>
      </c>
      <c r="D1825" s="1025" t="s">
        <v>11463</v>
      </c>
      <c r="E1825" s="1024" t="s">
        <v>4290</v>
      </c>
      <c r="F1825" s="1010">
        <v>1</v>
      </c>
      <c r="G1825" s="1031">
        <v>1</v>
      </c>
      <c r="H1825" s="1032" t="s">
        <v>3500</v>
      </c>
      <c r="I1825" s="394"/>
      <c r="J1825" s="394"/>
      <c r="K1825" s="394"/>
      <c r="L1825" s="394"/>
      <c r="M1825" s="394"/>
      <c r="N1825" s="394"/>
    </row>
    <row r="1826" spans="2:14" ht="17.25">
      <c r="B1826" s="1026" t="s">
        <v>11455</v>
      </c>
      <c r="C1826" s="1022" t="s">
        <v>4206</v>
      </c>
      <c r="D1826" s="1025" t="s">
        <v>11463</v>
      </c>
      <c r="E1826" s="1024" t="s">
        <v>4290</v>
      </c>
      <c r="F1826" s="1010">
        <v>1</v>
      </c>
      <c r="G1826" s="1031">
        <v>1</v>
      </c>
      <c r="H1826" s="1032" t="s">
        <v>3500</v>
      </c>
      <c r="I1826" s="394"/>
      <c r="J1826" s="394"/>
      <c r="K1826" s="394"/>
      <c r="L1826" s="394"/>
      <c r="M1826" s="394"/>
      <c r="N1826" s="394"/>
    </row>
    <row r="1827" spans="2:14" ht="17.25">
      <c r="B1827" s="1026" t="s">
        <v>11456</v>
      </c>
      <c r="C1827" s="1022" t="s">
        <v>4381</v>
      </c>
      <c r="D1827" s="1025" t="s">
        <v>4382</v>
      </c>
      <c r="E1827" s="1024" t="s">
        <v>4290</v>
      </c>
      <c r="F1827" s="1010">
        <v>1573</v>
      </c>
      <c r="G1827" s="1031">
        <v>1</v>
      </c>
      <c r="H1827" s="1032" t="s">
        <v>3500</v>
      </c>
      <c r="I1827" s="394"/>
      <c r="J1827" s="394"/>
      <c r="K1827" s="394"/>
      <c r="L1827" s="394"/>
      <c r="M1827" s="394"/>
      <c r="N1827" s="394"/>
    </row>
    <row r="1828" spans="2:14" ht="17.25">
      <c r="B1828" s="1026" t="s">
        <v>11457</v>
      </c>
      <c r="C1828" s="1022" t="s">
        <v>3497</v>
      </c>
      <c r="D1828" s="1025" t="s">
        <v>4383</v>
      </c>
      <c r="E1828" s="1024" t="s">
        <v>4290</v>
      </c>
      <c r="F1828" s="1010">
        <v>1</v>
      </c>
      <c r="G1828" s="1031">
        <v>1</v>
      </c>
      <c r="H1828" s="1032" t="s">
        <v>3500</v>
      </c>
      <c r="I1828" s="394"/>
      <c r="J1828" s="394"/>
      <c r="K1828" s="394"/>
      <c r="L1828" s="394"/>
      <c r="M1828" s="394"/>
      <c r="N1828" s="394"/>
    </row>
    <row r="1829" spans="2:14" ht="17.25">
      <c r="B1829" s="1026" t="s">
        <v>11458</v>
      </c>
      <c r="C1829" s="1022" t="s">
        <v>3497</v>
      </c>
      <c r="D1829" s="1025" t="s">
        <v>4383</v>
      </c>
      <c r="E1829" s="1024" t="s">
        <v>4290</v>
      </c>
      <c r="F1829" s="1010">
        <v>1</v>
      </c>
      <c r="G1829" s="1031">
        <v>1</v>
      </c>
      <c r="H1829" s="1032" t="s">
        <v>3500</v>
      </c>
      <c r="I1829" s="394"/>
      <c r="J1829" s="394"/>
      <c r="K1829" s="394"/>
      <c r="L1829" s="394"/>
      <c r="M1829" s="394"/>
      <c r="N1829" s="394"/>
    </row>
    <row r="1830" spans="2:14" ht="17.25">
      <c r="B1830" s="1026" t="s">
        <v>11461</v>
      </c>
      <c r="C1830" s="1022" t="s">
        <v>3501</v>
      </c>
      <c r="D1830" s="1025" t="s">
        <v>4384</v>
      </c>
      <c r="E1830" s="1024" t="s">
        <v>4290</v>
      </c>
      <c r="F1830" s="1010">
        <v>1</v>
      </c>
      <c r="G1830" s="1031">
        <v>1</v>
      </c>
      <c r="H1830" s="1032" t="s">
        <v>3500</v>
      </c>
      <c r="I1830" s="394"/>
      <c r="J1830" s="394"/>
      <c r="K1830" s="394"/>
      <c r="L1830" s="394"/>
      <c r="M1830" s="394"/>
      <c r="N1830" s="394"/>
    </row>
    <row r="1831" spans="2:14" ht="17.25">
      <c r="B1831" s="1026" t="s">
        <v>11468</v>
      </c>
      <c r="C1831" s="1022" t="s">
        <v>3501</v>
      </c>
      <c r="D1831" s="1025" t="s">
        <v>4384</v>
      </c>
      <c r="E1831" s="1024" t="s">
        <v>4290</v>
      </c>
      <c r="F1831" s="1010">
        <v>1</v>
      </c>
      <c r="G1831" s="1031">
        <v>1</v>
      </c>
      <c r="H1831" s="1032" t="s">
        <v>3500</v>
      </c>
      <c r="I1831" s="394"/>
      <c r="J1831" s="394"/>
      <c r="K1831" s="394"/>
      <c r="L1831" s="394"/>
      <c r="M1831" s="394"/>
      <c r="N1831" s="394"/>
    </row>
    <row r="1832" spans="2:14" ht="17.25">
      <c r="B1832" s="1026" t="s">
        <v>11469</v>
      </c>
      <c r="C1832" s="1022" t="s">
        <v>3501</v>
      </c>
      <c r="D1832" s="1025" t="s">
        <v>4384</v>
      </c>
      <c r="E1832" s="1024" t="s">
        <v>4290</v>
      </c>
      <c r="F1832" s="1010">
        <v>1</v>
      </c>
      <c r="G1832" s="1031">
        <v>1</v>
      </c>
      <c r="H1832" s="1032" t="s">
        <v>3500</v>
      </c>
      <c r="I1832" s="394"/>
      <c r="J1832" s="394"/>
      <c r="K1832" s="394"/>
      <c r="L1832" s="394"/>
      <c r="M1832" s="394"/>
      <c r="N1832" s="394"/>
    </row>
    <row r="1833" spans="2:14" ht="17.25">
      <c r="B1833" s="1026" t="s">
        <v>11470</v>
      </c>
      <c r="C1833" s="1022" t="s">
        <v>3501</v>
      </c>
      <c r="D1833" s="1025" t="s">
        <v>4384</v>
      </c>
      <c r="E1833" s="1024" t="s">
        <v>4290</v>
      </c>
      <c r="F1833" s="1010">
        <v>1</v>
      </c>
      <c r="G1833" s="1031">
        <v>1</v>
      </c>
      <c r="H1833" s="1032" t="s">
        <v>3500</v>
      </c>
      <c r="I1833" s="394"/>
      <c r="J1833" s="394"/>
      <c r="K1833" s="394"/>
      <c r="L1833" s="394"/>
      <c r="M1833" s="394"/>
      <c r="N1833" s="394"/>
    </row>
    <row r="1834" spans="2:14" ht="17.25">
      <c r="B1834" s="1026" t="s">
        <v>11471</v>
      </c>
      <c r="C1834" s="1022" t="s">
        <v>4265</v>
      </c>
      <c r="D1834" s="1025" t="s">
        <v>4385</v>
      </c>
      <c r="E1834" s="1024" t="s">
        <v>4290</v>
      </c>
      <c r="F1834" s="1010">
        <v>8550</v>
      </c>
      <c r="G1834" s="1031">
        <v>1</v>
      </c>
      <c r="H1834" s="1032" t="s">
        <v>3500</v>
      </c>
      <c r="I1834" s="394"/>
      <c r="J1834" s="394"/>
      <c r="K1834" s="394"/>
      <c r="L1834" s="394"/>
      <c r="M1834" s="394"/>
      <c r="N1834" s="394"/>
    </row>
    <row r="1835" spans="2:14" ht="17.25">
      <c r="B1835" s="1026" t="s">
        <v>11472</v>
      </c>
      <c r="C1835" s="1022" t="s">
        <v>4386</v>
      </c>
      <c r="D1835" s="1025" t="s">
        <v>4387</v>
      </c>
      <c r="E1835" s="1024" t="s">
        <v>4290</v>
      </c>
      <c r="F1835" s="1010">
        <v>8550</v>
      </c>
      <c r="G1835" s="1031">
        <v>1</v>
      </c>
      <c r="H1835" s="1032" t="s">
        <v>3500</v>
      </c>
      <c r="I1835" s="394"/>
      <c r="J1835" s="394"/>
      <c r="K1835" s="394"/>
      <c r="L1835" s="394"/>
      <c r="M1835" s="394"/>
      <c r="N1835" s="394"/>
    </row>
    <row r="1836" spans="2:14" ht="17.25">
      <c r="B1836" s="1026" t="s">
        <v>11473</v>
      </c>
      <c r="C1836" s="1022" t="s">
        <v>4386</v>
      </c>
      <c r="D1836" s="1025" t="s">
        <v>4387</v>
      </c>
      <c r="E1836" s="1024" t="s">
        <v>4290</v>
      </c>
      <c r="F1836" s="1010">
        <v>8550</v>
      </c>
      <c r="G1836" s="1031">
        <v>1</v>
      </c>
      <c r="H1836" s="1032" t="s">
        <v>3500</v>
      </c>
      <c r="I1836" s="394"/>
      <c r="J1836" s="394"/>
      <c r="K1836" s="394"/>
      <c r="L1836" s="394"/>
      <c r="M1836" s="394"/>
      <c r="N1836" s="394"/>
    </row>
    <row r="1837" spans="2:14" ht="17.25">
      <c r="B1837" s="1026" t="s">
        <v>11474</v>
      </c>
      <c r="C1837" s="1022" t="s">
        <v>4386</v>
      </c>
      <c r="D1837" s="1025" t="s">
        <v>4387</v>
      </c>
      <c r="E1837" s="1024" t="s">
        <v>4290</v>
      </c>
      <c r="F1837" s="1010">
        <v>8550</v>
      </c>
      <c r="G1837" s="1031">
        <v>1</v>
      </c>
      <c r="H1837" s="1032" t="s">
        <v>3500</v>
      </c>
      <c r="I1837" s="394"/>
      <c r="J1837" s="394"/>
      <c r="K1837" s="394"/>
      <c r="L1837" s="394"/>
      <c r="M1837" s="394"/>
      <c r="N1837" s="394"/>
    </row>
    <row r="1838" spans="2:14" ht="17.25">
      <c r="B1838" s="1026" t="s">
        <v>11475</v>
      </c>
      <c r="C1838" s="1022" t="s">
        <v>4386</v>
      </c>
      <c r="D1838" s="1025" t="s">
        <v>4387</v>
      </c>
      <c r="E1838" s="1024" t="s">
        <v>4290</v>
      </c>
      <c r="F1838" s="1010">
        <v>8550</v>
      </c>
      <c r="G1838" s="1031">
        <v>1</v>
      </c>
      <c r="H1838" s="1032" t="s">
        <v>3500</v>
      </c>
      <c r="I1838" s="394"/>
      <c r="J1838" s="394"/>
      <c r="K1838" s="394"/>
      <c r="L1838" s="394"/>
      <c r="M1838" s="394"/>
      <c r="N1838" s="394"/>
    </row>
    <row r="1839" spans="2:14" ht="17.25">
      <c r="B1839" s="1026" t="s">
        <v>11476</v>
      </c>
      <c r="C1839" s="1022" t="s">
        <v>4386</v>
      </c>
      <c r="D1839" s="1025" t="s">
        <v>4387</v>
      </c>
      <c r="E1839" s="1024" t="s">
        <v>4290</v>
      </c>
      <c r="F1839" s="1010">
        <v>8550</v>
      </c>
      <c r="G1839" s="1031">
        <v>1</v>
      </c>
      <c r="H1839" s="1032" t="s">
        <v>3500</v>
      </c>
      <c r="I1839" s="394"/>
      <c r="J1839" s="394"/>
      <c r="K1839" s="394"/>
      <c r="L1839" s="394"/>
      <c r="M1839" s="394"/>
      <c r="N1839" s="394"/>
    </row>
    <row r="1840" spans="2:14" ht="17.25">
      <c r="B1840" s="1026" t="s">
        <v>11477</v>
      </c>
      <c r="C1840" s="1022" t="s">
        <v>4386</v>
      </c>
      <c r="D1840" s="1025" t="s">
        <v>4387</v>
      </c>
      <c r="E1840" s="1024" t="s">
        <v>4290</v>
      </c>
      <c r="F1840" s="1010">
        <v>8550</v>
      </c>
      <c r="G1840" s="1031">
        <v>1</v>
      </c>
      <c r="H1840" s="1032" t="s">
        <v>3500</v>
      </c>
      <c r="I1840" s="394"/>
      <c r="J1840" s="394"/>
      <c r="K1840" s="394"/>
      <c r="L1840" s="394"/>
      <c r="M1840" s="394"/>
      <c r="N1840" s="394"/>
    </row>
    <row r="1841" spans="2:14" ht="17.25">
      <c r="B1841" s="1026" t="s">
        <v>11478</v>
      </c>
      <c r="C1841" s="1022" t="s">
        <v>4386</v>
      </c>
      <c r="D1841" s="1025" t="s">
        <v>4387</v>
      </c>
      <c r="E1841" s="1024" t="s">
        <v>4290</v>
      </c>
      <c r="F1841" s="1010">
        <v>8550</v>
      </c>
      <c r="G1841" s="1031">
        <v>1</v>
      </c>
      <c r="H1841" s="1032" t="s">
        <v>3500</v>
      </c>
      <c r="I1841" s="394"/>
      <c r="J1841" s="394"/>
      <c r="K1841" s="394"/>
      <c r="L1841" s="394"/>
      <c r="M1841" s="394"/>
      <c r="N1841" s="394"/>
    </row>
    <row r="1842" spans="2:14" ht="17.25">
      <c r="B1842" s="1026" t="s">
        <v>11479</v>
      </c>
      <c r="C1842" s="1022" t="s">
        <v>4206</v>
      </c>
      <c r="D1842" s="1025" t="s">
        <v>4388</v>
      </c>
      <c r="E1842" s="1024" t="s">
        <v>4290</v>
      </c>
      <c r="F1842" s="1010">
        <v>5736</v>
      </c>
      <c r="G1842" s="1031">
        <v>1</v>
      </c>
      <c r="H1842" s="1032" t="s">
        <v>3500</v>
      </c>
      <c r="I1842" s="394"/>
      <c r="J1842" s="394"/>
      <c r="K1842" s="394"/>
      <c r="L1842" s="394"/>
      <c r="M1842" s="394"/>
      <c r="N1842" s="394"/>
    </row>
    <row r="1843" spans="2:14" ht="17.25">
      <c r="B1843" s="1026" t="s">
        <v>11480</v>
      </c>
      <c r="C1843" s="1022" t="s">
        <v>4206</v>
      </c>
      <c r="D1843" s="1025" t="s">
        <v>4389</v>
      </c>
      <c r="E1843" s="1024" t="s">
        <v>4290</v>
      </c>
      <c r="F1843" s="1010">
        <v>5736</v>
      </c>
      <c r="G1843" s="1031">
        <v>1</v>
      </c>
      <c r="H1843" s="1032" t="s">
        <v>3500</v>
      </c>
      <c r="I1843" s="394"/>
      <c r="J1843" s="394"/>
      <c r="K1843" s="394"/>
      <c r="L1843" s="394"/>
      <c r="M1843" s="394"/>
      <c r="N1843" s="394"/>
    </row>
    <row r="1844" spans="2:14" ht="17.25">
      <c r="B1844" s="1026" t="s">
        <v>11481</v>
      </c>
      <c r="C1844" s="1022" t="s">
        <v>4206</v>
      </c>
      <c r="D1844" s="1025" t="s">
        <v>4389</v>
      </c>
      <c r="E1844" s="1024" t="s">
        <v>4290</v>
      </c>
      <c r="F1844" s="1010">
        <v>5736</v>
      </c>
      <c r="G1844" s="1031">
        <v>1</v>
      </c>
      <c r="H1844" s="1032" t="s">
        <v>3500</v>
      </c>
      <c r="I1844" s="394"/>
      <c r="J1844" s="394"/>
      <c r="K1844" s="394"/>
      <c r="L1844" s="394"/>
      <c r="M1844" s="394"/>
      <c r="N1844" s="394"/>
    </row>
    <row r="1845" spans="2:14" ht="17.25">
      <c r="B1845" s="1008" t="s">
        <v>4390</v>
      </c>
      <c r="C1845" s="1022" t="s">
        <v>1509</v>
      </c>
      <c r="D1845" s="1025" t="s">
        <v>4391</v>
      </c>
      <c r="E1845" s="1024" t="s">
        <v>4290</v>
      </c>
      <c r="F1845" s="1010">
        <v>1</v>
      </c>
      <c r="G1845" s="1031">
        <v>1</v>
      </c>
      <c r="H1845" s="1032" t="s">
        <v>3500</v>
      </c>
      <c r="I1845" s="394"/>
      <c r="J1845" s="394"/>
      <c r="K1845" s="394"/>
      <c r="L1845" s="394"/>
      <c r="M1845" s="394"/>
      <c r="N1845" s="394"/>
    </row>
    <row r="1846" spans="2:14" ht="17.25">
      <c r="B1846" s="1008" t="s">
        <v>4392</v>
      </c>
      <c r="C1846" s="1022" t="s">
        <v>1509</v>
      </c>
      <c r="D1846" s="1025" t="s">
        <v>4393</v>
      </c>
      <c r="E1846" s="1024" t="s">
        <v>4290</v>
      </c>
      <c r="F1846" s="1010">
        <v>1</v>
      </c>
      <c r="G1846" s="1031">
        <v>1</v>
      </c>
      <c r="H1846" s="1032" t="s">
        <v>3500</v>
      </c>
      <c r="I1846" s="394"/>
      <c r="J1846" s="394"/>
      <c r="K1846" s="394"/>
      <c r="L1846" s="394"/>
      <c r="M1846" s="394"/>
      <c r="N1846" s="394"/>
    </row>
    <row r="1847" spans="2:14" ht="17.25">
      <c r="B1847" s="1008" t="s">
        <v>4394</v>
      </c>
      <c r="C1847" s="1022" t="s">
        <v>1509</v>
      </c>
      <c r="D1847" s="1025" t="s">
        <v>4395</v>
      </c>
      <c r="E1847" s="1024" t="s">
        <v>4290</v>
      </c>
      <c r="F1847" s="1010">
        <v>1</v>
      </c>
      <c r="G1847" s="1031">
        <v>1</v>
      </c>
      <c r="H1847" s="1032" t="s">
        <v>3500</v>
      </c>
      <c r="I1847" s="394"/>
      <c r="J1847" s="394"/>
      <c r="K1847" s="394"/>
      <c r="L1847" s="394"/>
      <c r="M1847" s="394"/>
      <c r="N1847" s="394"/>
    </row>
    <row r="1848" spans="2:14" ht="17.25">
      <c r="B1848" s="1008" t="s">
        <v>4396</v>
      </c>
      <c r="C1848" s="1022" t="s">
        <v>4265</v>
      </c>
      <c r="D1848" s="1025" t="s">
        <v>4397</v>
      </c>
      <c r="E1848" s="1024" t="s">
        <v>4290</v>
      </c>
      <c r="F1848" s="1010">
        <v>1</v>
      </c>
      <c r="G1848" s="1031">
        <v>1</v>
      </c>
      <c r="H1848" s="1032" t="s">
        <v>3500</v>
      </c>
      <c r="I1848" s="394"/>
      <c r="J1848" s="394"/>
      <c r="K1848" s="394"/>
      <c r="L1848" s="394"/>
      <c r="M1848" s="394"/>
      <c r="N1848" s="394"/>
    </row>
    <row r="1849" spans="2:14" ht="17.25">
      <c r="B1849" s="1008" t="s">
        <v>4398</v>
      </c>
      <c r="C1849" s="1022" t="s">
        <v>4399</v>
      </c>
      <c r="D1849" s="1025" t="s">
        <v>4400</v>
      </c>
      <c r="E1849" s="1024" t="s">
        <v>4290</v>
      </c>
      <c r="F1849" s="1010">
        <v>1</v>
      </c>
      <c r="G1849" s="1031">
        <v>1</v>
      </c>
      <c r="H1849" s="1032" t="s">
        <v>3500</v>
      </c>
      <c r="I1849" s="394"/>
      <c r="J1849" s="394"/>
      <c r="K1849" s="394"/>
      <c r="L1849" s="394"/>
      <c r="M1849" s="394"/>
      <c r="N1849" s="394"/>
    </row>
    <row r="1850" spans="2:14" ht="17.25">
      <c r="B1850" s="1008" t="s">
        <v>4401</v>
      </c>
      <c r="C1850" s="1022" t="s">
        <v>4381</v>
      </c>
      <c r="D1850" s="1025" t="s">
        <v>4402</v>
      </c>
      <c r="E1850" s="1024" t="s">
        <v>4290</v>
      </c>
      <c r="F1850" s="1010">
        <v>1</v>
      </c>
      <c r="G1850" s="1031">
        <v>1</v>
      </c>
      <c r="H1850" s="1032" t="s">
        <v>3500</v>
      </c>
      <c r="I1850" s="394"/>
      <c r="J1850" s="394"/>
      <c r="K1850" s="394"/>
      <c r="L1850" s="394"/>
      <c r="M1850" s="394"/>
      <c r="N1850" s="394"/>
    </row>
    <row r="1851" spans="2:14" ht="17.25">
      <c r="B1851" s="1008" t="s">
        <v>4403</v>
      </c>
      <c r="C1851" s="1022" t="s">
        <v>4265</v>
      </c>
      <c r="D1851" s="1025" t="s">
        <v>4404</v>
      </c>
      <c r="E1851" s="1024" t="s">
        <v>4290</v>
      </c>
      <c r="F1851" s="1010">
        <v>1</v>
      </c>
      <c r="G1851" s="1031">
        <v>1</v>
      </c>
      <c r="H1851" s="1032" t="s">
        <v>3500</v>
      </c>
      <c r="I1851" s="394"/>
      <c r="J1851" s="394"/>
      <c r="K1851" s="394"/>
      <c r="L1851" s="394"/>
      <c r="M1851" s="394"/>
      <c r="N1851" s="394"/>
    </row>
    <row r="1852" spans="2:14" ht="17.25">
      <c r="B1852" s="1008" t="s">
        <v>4405</v>
      </c>
      <c r="C1852" s="1022" t="s">
        <v>4265</v>
      </c>
      <c r="D1852" s="1025" t="s">
        <v>4404</v>
      </c>
      <c r="E1852" s="1024" t="s">
        <v>4290</v>
      </c>
      <c r="F1852" s="1010">
        <v>1</v>
      </c>
      <c r="G1852" s="1031">
        <v>1</v>
      </c>
      <c r="H1852" s="1032" t="s">
        <v>3500</v>
      </c>
      <c r="I1852" s="394"/>
      <c r="J1852" s="394"/>
      <c r="K1852" s="394"/>
      <c r="L1852" s="394"/>
      <c r="M1852" s="394"/>
      <c r="N1852" s="394"/>
    </row>
    <row r="1853" spans="2:14" ht="17.25">
      <c r="B1853" s="1008" t="s">
        <v>4406</v>
      </c>
      <c r="C1853" s="1022" t="s">
        <v>4206</v>
      </c>
      <c r="D1853" s="1025" t="s">
        <v>4407</v>
      </c>
      <c r="E1853" s="1024" t="s">
        <v>4290</v>
      </c>
      <c r="F1853" s="1010">
        <v>1</v>
      </c>
      <c r="G1853" s="1031">
        <v>1</v>
      </c>
      <c r="H1853" s="1032" t="s">
        <v>3500</v>
      </c>
      <c r="I1853" s="394"/>
      <c r="J1853" s="394"/>
      <c r="K1853" s="394"/>
      <c r="L1853" s="394"/>
      <c r="M1853" s="394"/>
      <c r="N1853" s="394"/>
    </row>
    <row r="1854" spans="2:14" ht="17.25">
      <c r="B1854" s="1008" t="s">
        <v>4408</v>
      </c>
      <c r="C1854" s="1022" t="s">
        <v>4206</v>
      </c>
      <c r="D1854" s="1025" t="s">
        <v>4407</v>
      </c>
      <c r="E1854" s="1024" t="s">
        <v>4290</v>
      </c>
      <c r="F1854" s="1010">
        <v>1</v>
      </c>
      <c r="G1854" s="1031">
        <v>1</v>
      </c>
      <c r="H1854" s="1032" t="s">
        <v>3500</v>
      </c>
      <c r="I1854" s="394"/>
      <c r="J1854" s="394"/>
      <c r="K1854" s="394"/>
      <c r="L1854" s="394"/>
      <c r="M1854" s="394"/>
      <c r="N1854" s="394"/>
    </row>
    <row r="1855" spans="2:14" ht="17.25">
      <c r="B1855" s="1008" t="s">
        <v>4409</v>
      </c>
      <c r="C1855" s="1022" t="s">
        <v>4206</v>
      </c>
      <c r="D1855" s="1025" t="s">
        <v>4407</v>
      </c>
      <c r="E1855" s="1024" t="s">
        <v>4290</v>
      </c>
      <c r="F1855" s="1010">
        <v>1</v>
      </c>
      <c r="G1855" s="1031">
        <v>1</v>
      </c>
      <c r="H1855" s="1032" t="s">
        <v>3500</v>
      </c>
      <c r="I1855" s="394"/>
      <c r="J1855" s="394"/>
      <c r="K1855" s="394"/>
      <c r="L1855" s="394"/>
      <c r="M1855" s="394"/>
      <c r="N1855" s="394"/>
    </row>
    <row r="1856" spans="2:14" ht="17.25">
      <c r="B1856" s="1008" t="s">
        <v>4410</v>
      </c>
      <c r="C1856" s="1022" t="s">
        <v>4206</v>
      </c>
      <c r="D1856" s="1025" t="s">
        <v>4407</v>
      </c>
      <c r="E1856" s="1024" t="s">
        <v>4290</v>
      </c>
      <c r="F1856" s="1010">
        <v>1</v>
      </c>
      <c r="G1856" s="1031">
        <v>1</v>
      </c>
      <c r="H1856" s="1032" t="s">
        <v>3500</v>
      </c>
      <c r="I1856" s="394"/>
      <c r="J1856" s="394"/>
      <c r="K1856" s="394"/>
      <c r="L1856" s="394"/>
      <c r="M1856" s="394"/>
      <c r="N1856" s="394"/>
    </row>
    <row r="1857" spans="2:14" ht="17.25">
      <c r="B1857" s="1008" t="s">
        <v>4411</v>
      </c>
      <c r="C1857" s="1022" t="s">
        <v>4206</v>
      </c>
      <c r="D1857" s="1025" t="s">
        <v>4407</v>
      </c>
      <c r="E1857" s="1024" t="s">
        <v>4290</v>
      </c>
      <c r="F1857" s="1010">
        <v>1</v>
      </c>
      <c r="G1857" s="1031">
        <v>1</v>
      </c>
      <c r="H1857" s="1032" t="s">
        <v>3500</v>
      </c>
      <c r="I1857" s="394"/>
      <c r="J1857" s="394"/>
      <c r="K1857" s="394"/>
      <c r="L1857" s="394"/>
      <c r="M1857" s="394"/>
      <c r="N1857" s="394"/>
    </row>
    <row r="1858" spans="2:14" ht="17.25">
      <c r="B1858" s="1008" t="s">
        <v>4412</v>
      </c>
      <c r="C1858" s="1022" t="s">
        <v>4206</v>
      </c>
      <c r="D1858" s="1025" t="s">
        <v>4407</v>
      </c>
      <c r="E1858" s="1024" t="s">
        <v>4290</v>
      </c>
      <c r="F1858" s="1010">
        <v>1</v>
      </c>
      <c r="G1858" s="1031">
        <v>1</v>
      </c>
      <c r="H1858" s="1032" t="s">
        <v>3500</v>
      </c>
      <c r="I1858" s="394"/>
      <c r="J1858" s="394"/>
      <c r="K1858" s="394"/>
      <c r="L1858" s="394"/>
      <c r="M1858" s="394"/>
      <c r="N1858" s="394"/>
    </row>
    <row r="1859" spans="2:14" ht="17.25">
      <c r="B1859" s="1008" t="s">
        <v>4413</v>
      </c>
      <c r="C1859" s="1022" t="s">
        <v>4206</v>
      </c>
      <c r="D1859" s="1025" t="s">
        <v>4407</v>
      </c>
      <c r="E1859" s="1024" t="s">
        <v>4290</v>
      </c>
      <c r="F1859" s="1010">
        <v>1</v>
      </c>
      <c r="G1859" s="1031">
        <v>1</v>
      </c>
      <c r="H1859" s="1032" t="s">
        <v>3500</v>
      </c>
      <c r="I1859" s="394"/>
      <c r="J1859" s="394"/>
      <c r="K1859" s="394"/>
      <c r="L1859" s="394"/>
      <c r="M1859" s="394"/>
      <c r="N1859" s="394"/>
    </row>
    <row r="1860" spans="2:14" ht="17.25">
      <c r="B1860" s="1008" t="s">
        <v>4414</v>
      </c>
      <c r="C1860" s="1022" t="s">
        <v>4206</v>
      </c>
      <c r="D1860" s="1025" t="s">
        <v>4407</v>
      </c>
      <c r="E1860" s="1024" t="s">
        <v>4290</v>
      </c>
      <c r="F1860" s="1010">
        <v>1</v>
      </c>
      <c r="G1860" s="1031">
        <v>1</v>
      </c>
      <c r="H1860" s="1032" t="s">
        <v>3500</v>
      </c>
      <c r="I1860" s="394"/>
      <c r="J1860" s="394"/>
      <c r="K1860" s="394"/>
      <c r="L1860" s="394"/>
      <c r="M1860" s="394"/>
      <c r="N1860" s="394"/>
    </row>
    <row r="1861" spans="2:14" ht="17.25">
      <c r="B1861" s="1008" t="s">
        <v>4415</v>
      </c>
      <c r="C1861" s="1022" t="s">
        <v>4381</v>
      </c>
      <c r="D1861" s="1025" t="s">
        <v>4416</v>
      </c>
      <c r="E1861" s="1024" t="s">
        <v>4290</v>
      </c>
      <c r="F1861" s="1010">
        <v>1</v>
      </c>
      <c r="G1861" s="1031">
        <v>1</v>
      </c>
      <c r="H1861" s="1032" t="s">
        <v>3500</v>
      </c>
      <c r="I1861" s="394"/>
      <c r="J1861" s="394"/>
      <c r="K1861" s="394"/>
      <c r="L1861" s="394"/>
      <c r="M1861" s="394"/>
      <c r="N1861" s="394"/>
    </row>
    <row r="1862" spans="2:14" ht="17.25">
      <c r="B1862" s="1008" t="s">
        <v>4417</v>
      </c>
      <c r="C1862" s="1022" t="s">
        <v>4381</v>
      </c>
      <c r="D1862" s="1025" t="s">
        <v>4418</v>
      </c>
      <c r="E1862" s="1024" t="s">
        <v>4290</v>
      </c>
      <c r="F1862" s="1010">
        <v>1</v>
      </c>
      <c r="G1862" s="1031">
        <v>1</v>
      </c>
      <c r="H1862" s="1032" t="s">
        <v>3500</v>
      </c>
      <c r="I1862" s="394"/>
      <c r="J1862" s="394"/>
      <c r="K1862" s="394"/>
      <c r="L1862" s="394"/>
      <c r="M1862" s="394"/>
      <c r="N1862" s="394"/>
    </row>
    <row r="1863" spans="2:14" ht="17.25">
      <c r="B1863" s="1008" t="s">
        <v>4419</v>
      </c>
      <c r="C1863" s="1022" t="s">
        <v>3509</v>
      </c>
      <c r="D1863" s="1025" t="s">
        <v>4420</v>
      </c>
      <c r="E1863" s="1024" t="s">
        <v>4290</v>
      </c>
      <c r="F1863" s="1010">
        <v>1</v>
      </c>
      <c r="G1863" s="1028">
        <v>1</v>
      </c>
      <c r="H1863" s="1032" t="s">
        <v>3500</v>
      </c>
      <c r="I1863" s="394"/>
      <c r="J1863" s="394"/>
      <c r="K1863" s="394"/>
      <c r="L1863" s="394"/>
      <c r="M1863" s="394"/>
      <c r="N1863" s="394"/>
    </row>
    <row r="1864" spans="2:14" ht="17.25">
      <c r="B1864" s="1008" t="s">
        <v>4421</v>
      </c>
      <c r="C1864" s="1022" t="s">
        <v>4422</v>
      </c>
      <c r="D1864" s="1025" t="s">
        <v>4423</v>
      </c>
      <c r="E1864" s="1024" t="s">
        <v>4290</v>
      </c>
      <c r="F1864" s="1010">
        <v>1</v>
      </c>
      <c r="G1864" s="1031">
        <v>1</v>
      </c>
      <c r="H1864" s="1032" t="s">
        <v>3500</v>
      </c>
      <c r="I1864" s="394"/>
      <c r="J1864" s="394"/>
      <c r="K1864" s="394"/>
      <c r="L1864" s="394"/>
      <c r="M1864" s="394"/>
      <c r="N1864" s="394"/>
    </row>
    <row r="1865" spans="2:14" ht="17.25">
      <c r="B1865" s="1008" t="s">
        <v>4424</v>
      </c>
      <c r="C1865" s="1022" t="s">
        <v>4422</v>
      </c>
      <c r="D1865" s="1025" t="s">
        <v>4423</v>
      </c>
      <c r="E1865" s="1024" t="s">
        <v>4290</v>
      </c>
      <c r="F1865" s="1010">
        <v>1</v>
      </c>
      <c r="G1865" s="1031">
        <v>1</v>
      </c>
      <c r="H1865" s="1032" t="s">
        <v>3500</v>
      </c>
      <c r="I1865" s="394"/>
      <c r="J1865" s="394"/>
      <c r="K1865" s="394"/>
      <c r="L1865" s="394"/>
      <c r="M1865" s="394"/>
      <c r="N1865" s="394"/>
    </row>
    <row r="1866" spans="2:14" ht="17.25">
      <c r="B1866" s="1008" t="s">
        <v>4425</v>
      </c>
      <c r="C1866" s="1022" t="s">
        <v>4422</v>
      </c>
      <c r="D1866" s="1025" t="s">
        <v>4423</v>
      </c>
      <c r="E1866" s="1024" t="s">
        <v>4290</v>
      </c>
      <c r="F1866" s="1010">
        <v>1</v>
      </c>
      <c r="G1866" s="1031">
        <v>1</v>
      </c>
      <c r="H1866" s="1032" t="s">
        <v>3500</v>
      </c>
      <c r="I1866" s="394"/>
      <c r="J1866" s="394"/>
      <c r="K1866" s="394"/>
      <c r="L1866" s="394"/>
      <c r="M1866" s="394"/>
      <c r="N1866" s="394"/>
    </row>
    <row r="1867" spans="2:14" ht="17.25">
      <c r="B1867" s="1008" t="s">
        <v>4426</v>
      </c>
      <c r="C1867" s="1022" t="s">
        <v>4422</v>
      </c>
      <c r="D1867" s="1025" t="s">
        <v>4423</v>
      </c>
      <c r="E1867" s="1024" t="s">
        <v>4290</v>
      </c>
      <c r="F1867" s="1010">
        <v>1</v>
      </c>
      <c r="G1867" s="1031">
        <v>1</v>
      </c>
      <c r="H1867" s="1032" t="s">
        <v>3500</v>
      </c>
      <c r="I1867" s="394"/>
      <c r="J1867" s="394"/>
      <c r="K1867" s="394"/>
      <c r="L1867" s="394"/>
      <c r="M1867" s="394"/>
      <c r="N1867" s="394"/>
    </row>
    <row r="1868" spans="2:14" ht="17.25">
      <c r="B1868" s="1008" t="s">
        <v>4427</v>
      </c>
      <c r="C1868" s="1022" t="s">
        <v>4422</v>
      </c>
      <c r="D1868" s="1025" t="s">
        <v>4423</v>
      </c>
      <c r="E1868" s="1024" t="s">
        <v>4290</v>
      </c>
      <c r="F1868" s="1010">
        <v>1</v>
      </c>
      <c r="G1868" s="1031">
        <v>1</v>
      </c>
      <c r="H1868" s="1032" t="s">
        <v>3500</v>
      </c>
      <c r="I1868" s="394"/>
      <c r="J1868" s="394"/>
      <c r="K1868" s="394"/>
      <c r="L1868" s="394"/>
      <c r="M1868" s="394"/>
      <c r="N1868" s="394"/>
    </row>
    <row r="1869" spans="2:14" ht="17.25">
      <c r="B1869" s="1008" t="s">
        <v>4428</v>
      </c>
      <c r="C1869" s="1022" t="s">
        <v>4422</v>
      </c>
      <c r="D1869" s="1025" t="s">
        <v>4423</v>
      </c>
      <c r="E1869" s="1024" t="s">
        <v>4290</v>
      </c>
      <c r="F1869" s="1010">
        <v>1</v>
      </c>
      <c r="G1869" s="1031">
        <v>1</v>
      </c>
      <c r="H1869" s="1032" t="s">
        <v>3500</v>
      </c>
      <c r="I1869" s="394"/>
      <c r="J1869" s="394"/>
      <c r="K1869" s="394"/>
      <c r="L1869" s="394"/>
      <c r="M1869" s="394"/>
      <c r="N1869" s="394"/>
    </row>
    <row r="1870" spans="2:14" ht="17.25">
      <c r="B1870" s="1008" t="s">
        <v>4429</v>
      </c>
      <c r="C1870" s="1022" t="s">
        <v>4422</v>
      </c>
      <c r="D1870" s="1025" t="s">
        <v>4423</v>
      </c>
      <c r="E1870" s="1024" t="s">
        <v>4290</v>
      </c>
      <c r="F1870" s="1010">
        <v>1</v>
      </c>
      <c r="G1870" s="1031">
        <v>1</v>
      </c>
      <c r="H1870" s="1032" t="s">
        <v>3500</v>
      </c>
      <c r="I1870" s="394"/>
      <c r="J1870" s="394"/>
      <c r="K1870" s="394"/>
      <c r="L1870" s="394"/>
      <c r="M1870" s="394"/>
      <c r="N1870" s="394"/>
    </row>
    <row r="1871" spans="2:14" ht="17.25">
      <c r="B1871" s="1008" t="s">
        <v>4430</v>
      </c>
      <c r="C1871" s="1022" t="s">
        <v>4422</v>
      </c>
      <c r="D1871" s="1025" t="s">
        <v>4423</v>
      </c>
      <c r="E1871" s="1024" t="s">
        <v>4290</v>
      </c>
      <c r="F1871" s="1010">
        <v>1</v>
      </c>
      <c r="G1871" s="1031">
        <v>1</v>
      </c>
      <c r="H1871" s="1032" t="s">
        <v>3500</v>
      </c>
      <c r="I1871" s="394"/>
      <c r="J1871" s="394"/>
      <c r="K1871" s="394"/>
      <c r="L1871" s="394"/>
      <c r="M1871" s="394"/>
      <c r="N1871" s="394"/>
    </row>
    <row r="1872" spans="2:14" ht="17.25">
      <c r="B1872" s="1008" t="s">
        <v>4431</v>
      </c>
      <c r="C1872" s="1022" t="s">
        <v>4381</v>
      </c>
      <c r="D1872" s="1025" t="s">
        <v>3682</v>
      </c>
      <c r="E1872" s="1024" t="s">
        <v>4290</v>
      </c>
      <c r="F1872" s="1010">
        <v>1</v>
      </c>
      <c r="G1872" s="1036">
        <v>1</v>
      </c>
      <c r="H1872" s="1032" t="s">
        <v>3500</v>
      </c>
      <c r="I1872" s="394"/>
      <c r="J1872" s="394"/>
      <c r="K1872" s="394"/>
      <c r="L1872" s="394"/>
      <c r="M1872" s="394"/>
      <c r="N1872" s="394"/>
    </row>
    <row r="1873" spans="2:14" ht="17.25">
      <c r="B1873" s="1008" t="s">
        <v>4432</v>
      </c>
      <c r="C1873" s="1022" t="s">
        <v>4381</v>
      </c>
      <c r="D1873" s="1025" t="s">
        <v>3682</v>
      </c>
      <c r="E1873" s="1024" t="s">
        <v>4290</v>
      </c>
      <c r="F1873" s="1010">
        <v>1</v>
      </c>
      <c r="G1873" s="1037">
        <v>1</v>
      </c>
      <c r="H1873" s="1032" t="s">
        <v>3500</v>
      </c>
      <c r="I1873" s="394"/>
      <c r="J1873" s="394"/>
      <c r="K1873" s="394"/>
      <c r="L1873" s="394"/>
      <c r="M1873" s="394"/>
      <c r="N1873" s="394"/>
    </row>
    <row r="1874" spans="2:14" ht="30.75">
      <c r="B1874" s="1008" t="s">
        <v>4433</v>
      </c>
      <c r="C1874" s="1022" t="s">
        <v>155</v>
      </c>
      <c r="D1874" s="1025" t="s">
        <v>4434</v>
      </c>
      <c r="E1874" s="1024" t="s">
        <v>4290</v>
      </c>
      <c r="F1874" s="1010">
        <v>1</v>
      </c>
      <c r="G1874" s="1028">
        <v>1</v>
      </c>
      <c r="H1874" s="1032" t="s">
        <v>3500</v>
      </c>
      <c r="I1874" s="394"/>
      <c r="J1874" s="394"/>
      <c r="K1874" s="394"/>
      <c r="L1874" s="394"/>
      <c r="M1874" s="394"/>
      <c r="N1874" s="394"/>
    </row>
    <row r="1875" spans="2:14" ht="30.75">
      <c r="B1875" s="1008" t="s">
        <v>4435</v>
      </c>
      <c r="C1875" s="1022" t="s">
        <v>155</v>
      </c>
      <c r="D1875" s="1025" t="s">
        <v>4436</v>
      </c>
      <c r="E1875" s="1024" t="s">
        <v>4290</v>
      </c>
      <c r="F1875" s="1010">
        <v>1</v>
      </c>
      <c r="G1875" s="1028">
        <v>1</v>
      </c>
      <c r="H1875" s="1032" t="s">
        <v>3500</v>
      </c>
      <c r="I1875" s="394"/>
      <c r="J1875" s="394"/>
      <c r="K1875" s="394"/>
      <c r="L1875" s="394"/>
      <c r="M1875" s="394"/>
      <c r="N1875" s="394"/>
    </row>
    <row r="1876" spans="2:14" ht="30.75">
      <c r="B1876" s="1008" t="s">
        <v>4437</v>
      </c>
      <c r="C1876" s="1022" t="s">
        <v>155</v>
      </c>
      <c r="D1876" s="1025" t="s">
        <v>4438</v>
      </c>
      <c r="E1876" s="1024" t="s">
        <v>4290</v>
      </c>
      <c r="F1876" s="1010">
        <v>1</v>
      </c>
      <c r="G1876" s="1028">
        <v>1</v>
      </c>
      <c r="H1876" s="1032" t="s">
        <v>3500</v>
      </c>
      <c r="I1876" s="394"/>
      <c r="J1876" s="394"/>
      <c r="K1876" s="394"/>
      <c r="L1876" s="394"/>
      <c r="M1876" s="394"/>
      <c r="N1876" s="394"/>
    </row>
    <row r="1877" spans="2:14" ht="30.75">
      <c r="B1877" s="1008" t="s">
        <v>4439</v>
      </c>
      <c r="C1877" s="1022" t="s">
        <v>155</v>
      </c>
      <c r="D1877" s="1025" t="s">
        <v>4438</v>
      </c>
      <c r="E1877" s="1024" t="s">
        <v>4290</v>
      </c>
      <c r="F1877" s="1010">
        <v>1</v>
      </c>
      <c r="G1877" s="1028">
        <v>1</v>
      </c>
      <c r="H1877" s="1032" t="s">
        <v>3500</v>
      </c>
      <c r="I1877" s="394"/>
      <c r="J1877" s="394"/>
      <c r="K1877" s="394"/>
      <c r="L1877" s="394"/>
      <c r="M1877" s="394"/>
      <c r="N1877" s="394"/>
    </row>
    <row r="1878" spans="2:14" ht="30.75">
      <c r="B1878" s="1008" t="s">
        <v>4440</v>
      </c>
      <c r="C1878" s="1022" t="s">
        <v>155</v>
      </c>
      <c r="D1878" s="1025" t="s">
        <v>4438</v>
      </c>
      <c r="E1878" s="1024" t="s">
        <v>4290</v>
      </c>
      <c r="F1878" s="1010">
        <v>1</v>
      </c>
      <c r="G1878" s="1028">
        <v>1</v>
      </c>
      <c r="H1878" s="1032" t="s">
        <v>3500</v>
      </c>
      <c r="I1878" s="394"/>
      <c r="J1878" s="394"/>
      <c r="K1878" s="394"/>
      <c r="L1878" s="394"/>
      <c r="M1878" s="394"/>
      <c r="N1878" s="394"/>
    </row>
    <row r="1879" spans="2:14" ht="30.75">
      <c r="B1879" s="1008" t="s">
        <v>4441</v>
      </c>
      <c r="C1879" s="1022" t="s">
        <v>155</v>
      </c>
      <c r="D1879" s="1025" t="s">
        <v>4438</v>
      </c>
      <c r="E1879" s="1024" t="s">
        <v>4290</v>
      </c>
      <c r="F1879" s="1010">
        <v>1</v>
      </c>
      <c r="G1879" s="1028">
        <v>1</v>
      </c>
      <c r="H1879" s="1032" t="s">
        <v>3500</v>
      </c>
      <c r="I1879" s="394"/>
      <c r="J1879" s="394"/>
      <c r="K1879" s="394"/>
      <c r="L1879" s="394"/>
      <c r="M1879" s="394"/>
      <c r="N1879" s="394"/>
    </row>
    <row r="1880" spans="2:14" ht="17.25">
      <c r="B1880" s="1008" t="s">
        <v>4442</v>
      </c>
      <c r="C1880" s="1022" t="s">
        <v>4206</v>
      </c>
      <c r="D1880" s="1025" t="s">
        <v>4337</v>
      </c>
      <c r="E1880" s="1024" t="s">
        <v>4290</v>
      </c>
      <c r="F1880" s="1010">
        <v>1</v>
      </c>
      <c r="G1880" s="1028">
        <v>1</v>
      </c>
      <c r="H1880" s="1032" t="s">
        <v>3500</v>
      </c>
      <c r="I1880" s="394"/>
      <c r="J1880" s="394"/>
      <c r="K1880" s="394"/>
      <c r="L1880" s="394"/>
      <c r="M1880" s="394"/>
      <c r="N1880" s="394"/>
    </row>
    <row r="1881" spans="2:14" ht="17.25">
      <c r="B1881" s="1008" t="s">
        <v>4443</v>
      </c>
      <c r="C1881" s="1022" t="s">
        <v>4206</v>
      </c>
      <c r="D1881" s="1025" t="s">
        <v>4337</v>
      </c>
      <c r="E1881" s="1024" t="s">
        <v>4290</v>
      </c>
      <c r="F1881" s="1010">
        <v>1</v>
      </c>
      <c r="G1881" s="1028">
        <v>1</v>
      </c>
      <c r="H1881" s="1032" t="s">
        <v>3500</v>
      </c>
      <c r="I1881" s="394"/>
      <c r="J1881" s="394"/>
      <c r="K1881" s="394"/>
      <c r="L1881" s="394"/>
      <c r="M1881" s="394"/>
      <c r="N1881" s="394"/>
    </row>
    <row r="1882" spans="2:14" ht="17.25">
      <c r="B1882" s="1008" t="s">
        <v>4444</v>
      </c>
      <c r="C1882" s="1022" t="s">
        <v>4206</v>
      </c>
      <c r="D1882" s="1025" t="s">
        <v>4337</v>
      </c>
      <c r="E1882" s="1024" t="s">
        <v>4290</v>
      </c>
      <c r="F1882" s="1010">
        <v>1</v>
      </c>
      <c r="G1882" s="1028">
        <v>1</v>
      </c>
      <c r="H1882" s="1032" t="s">
        <v>3500</v>
      </c>
      <c r="I1882" s="394"/>
      <c r="J1882" s="394"/>
      <c r="K1882" s="394"/>
      <c r="L1882" s="394"/>
      <c r="M1882" s="394"/>
      <c r="N1882" s="394"/>
    </row>
    <row r="1883" spans="2:14" ht="17.25">
      <c r="B1883" s="1008" t="s">
        <v>4445</v>
      </c>
      <c r="C1883" s="1022" t="s">
        <v>3501</v>
      </c>
      <c r="D1883" s="1025" t="s">
        <v>4446</v>
      </c>
      <c r="E1883" s="1024" t="s">
        <v>4290</v>
      </c>
      <c r="F1883" s="1010">
        <v>1</v>
      </c>
      <c r="G1883" s="1028">
        <v>1</v>
      </c>
      <c r="H1883" s="1032" t="s">
        <v>3500</v>
      </c>
      <c r="I1883" s="394"/>
      <c r="J1883" s="394"/>
      <c r="K1883" s="394"/>
      <c r="L1883" s="394"/>
      <c r="M1883" s="394"/>
      <c r="N1883" s="394"/>
    </row>
    <row r="1884" spans="2:14" ht="17.25">
      <c r="B1884" s="1008" t="s">
        <v>4447</v>
      </c>
      <c r="C1884" s="1022" t="s">
        <v>3501</v>
      </c>
      <c r="D1884" s="1025" t="s">
        <v>4446</v>
      </c>
      <c r="E1884" s="1024" t="s">
        <v>4290</v>
      </c>
      <c r="F1884" s="1010">
        <v>1</v>
      </c>
      <c r="G1884" s="1028">
        <v>1</v>
      </c>
      <c r="H1884" s="1032" t="s">
        <v>3500</v>
      </c>
      <c r="I1884" s="394"/>
      <c r="J1884" s="394"/>
      <c r="K1884" s="394"/>
      <c r="L1884" s="394"/>
      <c r="M1884" s="394"/>
      <c r="N1884" s="394"/>
    </row>
    <row r="1885" spans="2:14" ht="17.25">
      <c r="B1885" s="1008" t="s">
        <v>4448</v>
      </c>
      <c r="C1885" s="1022" t="s">
        <v>3501</v>
      </c>
      <c r="D1885" s="1025" t="s">
        <v>4446</v>
      </c>
      <c r="E1885" s="1024" t="s">
        <v>4290</v>
      </c>
      <c r="F1885" s="1010">
        <v>1</v>
      </c>
      <c r="G1885" s="1028">
        <v>1</v>
      </c>
      <c r="H1885" s="1032" t="s">
        <v>3500</v>
      </c>
      <c r="I1885" s="394"/>
      <c r="J1885" s="394"/>
      <c r="K1885" s="394"/>
      <c r="L1885" s="394"/>
      <c r="M1885" s="394"/>
      <c r="N1885" s="394"/>
    </row>
    <row r="1886" spans="2:14" ht="17.25">
      <c r="B1886" s="1008" t="s">
        <v>4449</v>
      </c>
      <c r="C1886" s="1022" t="s">
        <v>3501</v>
      </c>
      <c r="D1886" s="1025" t="s">
        <v>4450</v>
      </c>
      <c r="E1886" s="1024" t="s">
        <v>4290</v>
      </c>
      <c r="F1886" s="1010">
        <v>1</v>
      </c>
      <c r="G1886" s="1028">
        <v>1</v>
      </c>
      <c r="H1886" s="1032" t="s">
        <v>3500</v>
      </c>
      <c r="I1886" s="394"/>
      <c r="J1886" s="394"/>
      <c r="K1886" s="394"/>
      <c r="L1886" s="394"/>
      <c r="M1886" s="394"/>
      <c r="N1886" s="394"/>
    </row>
    <row r="1887" spans="2:14" ht="17.25">
      <c r="B1887" s="1008" t="s">
        <v>4451</v>
      </c>
      <c r="C1887" s="1022" t="s">
        <v>3501</v>
      </c>
      <c r="D1887" s="1025" t="s">
        <v>4450</v>
      </c>
      <c r="E1887" s="1024" t="s">
        <v>4290</v>
      </c>
      <c r="F1887" s="1010">
        <v>1</v>
      </c>
      <c r="G1887" s="1028">
        <v>1</v>
      </c>
      <c r="H1887" s="1032" t="s">
        <v>3500</v>
      </c>
      <c r="I1887" s="394"/>
      <c r="J1887" s="394"/>
      <c r="K1887" s="394"/>
      <c r="L1887" s="394"/>
      <c r="M1887" s="394"/>
      <c r="N1887" s="394"/>
    </row>
    <row r="1888" spans="2:14" ht="17.25">
      <c r="B1888" s="1008" t="s">
        <v>4452</v>
      </c>
      <c r="C1888" s="1022" t="s">
        <v>3501</v>
      </c>
      <c r="D1888" s="1025" t="s">
        <v>4450</v>
      </c>
      <c r="E1888" s="1024" t="s">
        <v>4290</v>
      </c>
      <c r="F1888" s="1010">
        <v>1</v>
      </c>
      <c r="G1888" s="1028">
        <v>1</v>
      </c>
      <c r="H1888" s="1032" t="s">
        <v>3500</v>
      </c>
      <c r="I1888" s="394"/>
      <c r="J1888" s="394"/>
      <c r="K1888" s="394"/>
      <c r="L1888" s="394"/>
      <c r="M1888" s="394"/>
      <c r="N1888" s="394"/>
    </row>
    <row r="1889" spans="2:14" ht="17.25">
      <c r="B1889" s="1008" t="s">
        <v>4453</v>
      </c>
      <c r="C1889" s="1022" t="s">
        <v>3501</v>
      </c>
      <c r="D1889" s="1025" t="s">
        <v>4450</v>
      </c>
      <c r="E1889" s="1024" t="s">
        <v>4290</v>
      </c>
      <c r="F1889" s="1010">
        <v>1</v>
      </c>
      <c r="G1889" s="1028">
        <v>1</v>
      </c>
      <c r="H1889" s="1032" t="s">
        <v>3500</v>
      </c>
      <c r="I1889" s="394"/>
      <c r="J1889" s="394"/>
      <c r="K1889" s="394"/>
      <c r="L1889" s="394"/>
      <c r="M1889" s="394"/>
      <c r="N1889" s="394"/>
    </row>
    <row r="1890" spans="2:14" ht="17.25">
      <c r="B1890" s="1008" t="s">
        <v>4454</v>
      </c>
      <c r="C1890" s="1022" t="s">
        <v>3501</v>
      </c>
      <c r="D1890" s="1025" t="s">
        <v>4450</v>
      </c>
      <c r="E1890" s="1024" t="s">
        <v>4290</v>
      </c>
      <c r="F1890" s="1010">
        <v>1</v>
      </c>
      <c r="G1890" s="1028">
        <v>1</v>
      </c>
      <c r="H1890" s="1032" t="s">
        <v>3500</v>
      </c>
      <c r="I1890" s="394"/>
      <c r="J1890" s="394"/>
      <c r="K1890" s="394"/>
      <c r="L1890" s="394"/>
      <c r="M1890" s="394"/>
      <c r="N1890" s="394"/>
    </row>
    <row r="1891" spans="2:14" ht="17.25">
      <c r="B1891" s="1008" t="s">
        <v>4455</v>
      </c>
      <c r="C1891" s="1022" t="s">
        <v>3501</v>
      </c>
      <c r="D1891" s="1025" t="s">
        <v>4450</v>
      </c>
      <c r="E1891" s="1024" t="s">
        <v>4290</v>
      </c>
      <c r="F1891" s="1010">
        <v>1</v>
      </c>
      <c r="G1891" s="1028">
        <v>1</v>
      </c>
      <c r="H1891" s="1032" t="s">
        <v>3500</v>
      </c>
      <c r="I1891" s="394"/>
      <c r="J1891" s="394"/>
      <c r="K1891" s="394"/>
      <c r="L1891" s="394"/>
      <c r="M1891" s="394"/>
      <c r="N1891" s="394"/>
    </row>
    <row r="1892" spans="2:14" ht="17.25">
      <c r="B1892" s="1008" t="s">
        <v>4456</v>
      </c>
      <c r="C1892" s="1022" t="s">
        <v>3501</v>
      </c>
      <c r="D1892" s="1025" t="s">
        <v>4450</v>
      </c>
      <c r="E1892" s="1024" t="s">
        <v>4290</v>
      </c>
      <c r="F1892" s="1010">
        <v>1</v>
      </c>
      <c r="G1892" s="1028">
        <v>1</v>
      </c>
      <c r="H1892" s="1032" t="s">
        <v>3500</v>
      </c>
      <c r="I1892" s="394"/>
      <c r="J1892" s="394"/>
      <c r="K1892" s="394"/>
      <c r="L1892" s="394"/>
      <c r="M1892" s="394"/>
      <c r="N1892" s="394"/>
    </row>
    <row r="1893" spans="2:14" ht="17.25">
      <c r="B1893" s="1008" t="s">
        <v>4457</v>
      </c>
      <c r="C1893" s="1022" t="s">
        <v>3501</v>
      </c>
      <c r="D1893" s="1025" t="s">
        <v>4450</v>
      </c>
      <c r="E1893" s="1024" t="s">
        <v>4290</v>
      </c>
      <c r="F1893" s="1010">
        <v>1</v>
      </c>
      <c r="G1893" s="1028">
        <v>1</v>
      </c>
      <c r="H1893" s="1032" t="s">
        <v>3500</v>
      </c>
      <c r="I1893" s="394"/>
      <c r="J1893" s="394"/>
      <c r="K1893" s="394"/>
      <c r="L1893" s="394"/>
      <c r="M1893" s="394"/>
      <c r="N1893" s="394"/>
    </row>
    <row r="1894" spans="2:14" ht="17.25">
      <c r="B1894" s="1008" t="s">
        <v>4458</v>
      </c>
      <c r="C1894" s="1022" t="s">
        <v>3501</v>
      </c>
      <c r="D1894" s="1025" t="s">
        <v>4450</v>
      </c>
      <c r="E1894" s="1024" t="s">
        <v>4290</v>
      </c>
      <c r="F1894" s="1010">
        <v>1</v>
      </c>
      <c r="G1894" s="1028">
        <v>1</v>
      </c>
      <c r="H1894" s="1032" t="s">
        <v>3500</v>
      </c>
      <c r="I1894" s="394"/>
      <c r="J1894" s="394"/>
      <c r="K1894" s="394"/>
      <c r="L1894" s="394"/>
      <c r="M1894" s="394"/>
      <c r="N1894" s="394"/>
    </row>
    <row r="1895" spans="2:14" ht="17.25">
      <c r="B1895" s="1008" t="s">
        <v>4459</v>
      </c>
      <c r="C1895" s="1022" t="s">
        <v>3501</v>
      </c>
      <c r="D1895" s="1025" t="s">
        <v>4450</v>
      </c>
      <c r="E1895" s="1024" t="s">
        <v>4290</v>
      </c>
      <c r="F1895" s="1010">
        <v>1</v>
      </c>
      <c r="G1895" s="1028">
        <v>1</v>
      </c>
      <c r="H1895" s="1032" t="s">
        <v>3500</v>
      </c>
      <c r="I1895" s="394"/>
      <c r="J1895" s="394"/>
      <c r="K1895" s="394"/>
      <c r="L1895" s="394"/>
      <c r="M1895" s="394"/>
      <c r="N1895" s="394"/>
    </row>
    <row r="1896" spans="2:14" ht="17.25">
      <c r="B1896" s="1008" t="s">
        <v>4460</v>
      </c>
      <c r="C1896" s="1022" t="s">
        <v>3501</v>
      </c>
      <c r="D1896" s="1025" t="s">
        <v>4450</v>
      </c>
      <c r="E1896" s="1024" t="s">
        <v>4290</v>
      </c>
      <c r="F1896" s="1010">
        <v>1</v>
      </c>
      <c r="G1896" s="1028">
        <v>1</v>
      </c>
      <c r="H1896" s="1032" t="s">
        <v>3500</v>
      </c>
      <c r="I1896" s="394"/>
      <c r="J1896" s="394"/>
      <c r="K1896" s="394"/>
      <c r="L1896" s="394"/>
      <c r="M1896" s="394"/>
      <c r="N1896" s="394"/>
    </row>
    <row r="1897" spans="2:14" ht="17.25">
      <c r="B1897" s="1008" t="s">
        <v>4461</v>
      </c>
      <c r="C1897" s="1022" t="s">
        <v>3501</v>
      </c>
      <c r="D1897" s="1025" t="s">
        <v>4450</v>
      </c>
      <c r="E1897" s="1024" t="s">
        <v>4290</v>
      </c>
      <c r="F1897" s="1010">
        <v>1</v>
      </c>
      <c r="G1897" s="1028">
        <v>1</v>
      </c>
      <c r="H1897" s="1032" t="s">
        <v>3500</v>
      </c>
      <c r="I1897" s="394"/>
      <c r="J1897" s="394"/>
      <c r="K1897" s="394"/>
      <c r="L1897" s="394"/>
      <c r="M1897" s="394"/>
      <c r="N1897" s="394"/>
    </row>
    <row r="1898" spans="2:14" ht="17.25">
      <c r="B1898" s="1008" t="s">
        <v>4462</v>
      </c>
      <c r="C1898" s="1022" t="s">
        <v>3501</v>
      </c>
      <c r="D1898" s="1025" t="s">
        <v>4450</v>
      </c>
      <c r="E1898" s="1024" t="s">
        <v>4290</v>
      </c>
      <c r="F1898" s="1010">
        <v>1</v>
      </c>
      <c r="G1898" s="1028">
        <v>1</v>
      </c>
      <c r="H1898" s="1032" t="s">
        <v>3500</v>
      </c>
      <c r="I1898" s="394"/>
      <c r="J1898" s="394"/>
      <c r="K1898" s="394"/>
      <c r="L1898" s="394"/>
      <c r="M1898" s="394"/>
      <c r="N1898" s="394"/>
    </row>
    <row r="1899" spans="2:14" ht="17.25">
      <c r="B1899" s="1008" t="s">
        <v>4463</v>
      </c>
      <c r="C1899" s="1022" t="s">
        <v>3501</v>
      </c>
      <c r="D1899" s="1025" t="s">
        <v>4450</v>
      </c>
      <c r="E1899" s="1024" t="s">
        <v>4290</v>
      </c>
      <c r="F1899" s="1010">
        <v>1</v>
      </c>
      <c r="G1899" s="1028">
        <v>1</v>
      </c>
      <c r="H1899" s="1032" t="s">
        <v>3500</v>
      </c>
      <c r="I1899" s="394"/>
      <c r="J1899" s="394"/>
      <c r="K1899" s="394"/>
      <c r="L1899" s="394"/>
      <c r="M1899" s="394"/>
      <c r="N1899" s="394"/>
    </row>
    <row r="1900" spans="2:14" ht="17.25">
      <c r="B1900" s="1008" t="s">
        <v>4464</v>
      </c>
      <c r="C1900" s="1022" t="s">
        <v>3501</v>
      </c>
      <c r="D1900" s="1025" t="s">
        <v>4450</v>
      </c>
      <c r="E1900" s="1024" t="s">
        <v>4290</v>
      </c>
      <c r="F1900" s="1010">
        <v>1</v>
      </c>
      <c r="G1900" s="1028">
        <v>1</v>
      </c>
      <c r="H1900" s="1032" t="s">
        <v>3500</v>
      </c>
      <c r="I1900" s="394"/>
      <c r="J1900" s="394"/>
      <c r="K1900" s="394"/>
      <c r="L1900" s="394"/>
      <c r="M1900" s="394"/>
      <c r="N1900" s="394"/>
    </row>
    <row r="1901" spans="2:14" ht="17.25">
      <c r="B1901" s="1008" t="s">
        <v>4465</v>
      </c>
      <c r="C1901" s="1022" t="s">
        <v>3501</v>
      </c>
      <c r="D1901" s="1025" t="s">
        <v>4450</v>
      </c>
      <c r="E1901" s="1024" t="s">
        <v>4290</v>
      </c>
      <c r="F1901" s="1010">
        <v>1</v>
      </c>
      <c r="G1901" s="1028">
        <v>1</v>
      </c>
      <c r="H1901" s="1032" t="s">
        <v>3500</v>
      </c>
      <c r="I1901" s="394"/>
      <c r="J1901" s="394"/>
      <c r="K1901" s="394"/>
      <c r="L1901" s="394"/>
      <c r="M1901" s="394"/>
      <c r="N1901" s="394"/>
    </row>
    <row r="1902" spans="2:14" ht="17.25">
      <c r="B1902" s="1008" t="s">
        <v>4466</v>
      </c>
      <c r="C1902" s="1022" t="s">
        <v>3501</v>
      </c>
      <c r="D1902" s="1025" t="s">
        <v>4450</v>
      </c>
      <c r="E1902" s="1024" t="s">
        <v>4290</v>
      </c>
      <c r="F1902" s="1010">
        <v>1</v>
      </c>
      <c r="G1902" s="1028">
        <v>1</v>
      </c>
      <c r="H1902" s="1032" t="s">
        <v>3500</v>
      </c>
      <c r="I1902" s="394"/>
      <c r="J1902" s="394"/>
      <c r="K1902" s="394"/>
      <c r="L1902" s="394"/>
      <c r="M1902" s="394"/>
      <c r="N1902" s="394"/>
    </row>
    <row r="1903" spans="2:14" ht="17.25">
      <c r="B1903" s="1008" t="s">
        <v>4467</v>
      </c>
      <c r="C1903" s="1022" t="s">
        <v>3501</v>
      </c>
      <c r="D1903" s="1025" t="s">
        <v>4450</v>
      </c>
      <c r="E1903" s="1024" t="s">
        <v>4290</v>
      </c>
      <c r="F1903" s="1010">
        <v>1</v>
      </c>
      <c r="G1903" s="1028">
        <v>1</v>
      </c>
      <c r="H1903" s="1032" t="s">
        <v>3500</v>
      </c>
      <c r="I1903" s="394"/>
      <c r="J1903" s="394"/>
      <c r="K1903" s="394"/>
      <c r="L1903" s="394"/>
      <c r="M1903" s="394"/>
      <c r="N1903" s="394"/>
    </row>
    <row r="1904" spans="2:14" ht="17.25">
      <c r="B1904" s="1008" t="s">
        <v>4468</v>
      </c>
      <c r="C1904" s="1022" t="s">
        <v>3501</v>
      </c>
      <c r="D1904" s="1025" t="s">
        <v>4450</v>
      </c>
      <c r="E1904" s="1024" t="s">
        <v>4290</v>
      </c>
      <c r="F1904" s="1010">
        <v>1</v>
      </c>
      <c r="G1904" s="1028">
        <v>1</v>
      </c>
      <c r="H1904" s="1032" t="s">
        <v>3500</v>
      </c>
      <c r="I1904" s="394"/>
      <c r="J1904" s="394"/>
      <c r="K1904" s="394"/>
      <c r="L1904" s="394"/>
      <c r="M1904" s="394"/>
      <c r="N1904" s="394"/>
    </row>
    <row r="1905" spans="2:14" ht="17.25">
      <c r="B1905" s="1008" t="s">
        <v>4469</v>
      </c>
      <c r="C1905" s="1022" t="s">
        <v>3501</v>
      </c>
      <c r="D1905" s="1025" t="s">
        <v>4450</v>
      </c>
      <c r="E1905" s="1024" t="s">
        <v>4290</v>
      </c>
      <c r="F1905" s="1010">
        <v>1</v>
      </c>
      <c r="G1905" s="1028">
        <v>1</v>
      </c>
      <c r="H1905" s="1032" t="s">
        <v>3500</v>
      </c>
      <c r="I1905" s="394"/>
      <c r="J1905" s="394"/>
      <c r="K1905" s="394"/>
      <c r="L1905" s="394"/>
      <c r="M1905" s="394"/>
      <c r="N1905" s="394"/>
    </row>
    <row r="1906" spans="2:14" ht="17.25">
      <c r="B1906" s="1008" t="s">
        <v>4470</v>
      </c>
      <c r="C1906" s="1022" t="s">
        <v>3501</v>
      </c>
      <c r="D1906" s="1025" t="s">
        <v>4450</v>
      </c>
      <c r="E1906" s="1024" t="s">
        <v>4290</v>
      </c>
      <c r="F1906" s="1010">
        <v>1</v>
      </c>
      <c r="G1906" s="1028">
        <v>1</v>
      </c>
      <c r="H1906" s="1032" t="s">
        <v>3500</v>
      </c>
      <c r="I1906" s="394"/>
      <c r="J1906" s="394"/>
      <c r="K1906" s="394"/>
      <c r="L1906" s="394"/>
      <c r="M1906" s="394"/>
      <c r="N1906" s="394"/>
    </row>
    <row r="1907" spans="2:14" ht="17.25">
      <c r="B1907" s="1008" t="s">
        <v>4471</v>
      </c>
      <c r="C1907" s="1022" t="s">
        <v>3501</v>
      </c>
      <c r="D1907" s="1025" t="s">
        <v>4450</v>
      </c>
      <c r="E1907" s="1024" t="s">
        <v>4290</v>
      </c>
      <c r="F1907" s="1010">
        <v>1</v>
      </c>
      <c r="G1907" s="1028">
        <v>1</v>
      </c>
      <c r="H1907" s="1032" t="s">
        <v>3500</v>
      </c>
      <c r="I1907" s="394"/>
      <c r="J1907" s="394"/>
      <c r="K1907" s="394"/>
      <c r="L1907" s="394"/>
      <c r="M1907" s="394"/>
      <c r="N1907" s="394"/>
    </row>
    <row r="1908" spans="2:14" ht="17.25">
      <c r="B1908" s="1008" t="s">
        <v>4472</v>
      </c>
      <c r="C1908" s="1022" t="s">
        <v>3501</v>
      </c>
      <c r="D1908" s="1025" t="s">
        <v>4450</v>
      </c>
      <c r="E1908" s="1024" t="s">
        <v>4290</v>
      </c>
      <c r="F1908" s="1010">
        <v>1</v>
      </c>
      <c r="G1908" s="1028">
        <v>1</v>
      </c>
      <c r="H1908" s="1032" t="s">
        <v>3500</v>
      </c>
      <c r="I1908" s="394"/>
      <c r="J1908" s="394"/>
      <c r="K1908" s="394"/>
      <c r="L1908" s="394"/>
      <c r="M1908" s="394"/>
      <c r="N1908" s="394"/>
    </row>
    <row r="1909" spans="2:14" ht="17.25">
      <c r="B1909" s="1008" t="s">
        <v>4473</v>
      </c>
      <c r="C1909" s="1022" t="s">
        <v>3501</v>
      </c>
      <c r="D1909" s="1025" t="s">
        <v>4450</v>
      </c>
      <c r="E1909" s="1024" t="s">
        <v>4290</v>
      </c>
      <c r="F1909" s="1010">
        <v>1</v>
      </c>
      <c r="G1909" s="1028">
        <v>1</v>
      </c>
      <c r="H1909" s="1032" t="s">
        <v>3500</v>
      </c>
      <c r="I1909" s="394"/>
      <c r="J1909" s="394"/>
      <c r="K1909" s="394"/>
      <c r="L1909" s="394"/>
      <c r="M1909" s="394"/>
      <c r="N1909" s="394"/>
    </row>
    <row r="1910" spans="2:14" ht="17.25">
      <c r="B1910" s="1008" t="s">
        <v>4474</v>
      </c>
      <c r="C1910" s="1022" t="s">
        <v>3501</v>
      </c>
      <c r="D1910" s="1025" t="s">
        <v>4450</v>
      </c>
      <c r="E1910" s="1024" t="s">
        <v>4290</v>
      </c>
      <c r="F1910" s="1010">
        <v>1</v>
      </c>
      <c r="G1910" s="1028">
        <v>1</v>
      </c>
      <c r="H1910" s="1032" t="s">
        <v>3500</v>
      </c>
      <c r="I1910" s="394"/>
      <c r="J1910" s="394"/>
      <c r="K1910" s="394"/>
      <c r="L1910" s="394"/>
      <c r="M1910" s="394"/>
      <c r="N1910" s="394"/>
    </row>
    <row r="1911" spans="2:14" ht="17.25">
      <c r="B1911" s="1008" t="s">
        <v>4475</v>
      </c>
      <c r="C1911" s="1022" t="s">
        <v>3501</v>
      </c>
      <c r="D1911" s="1025" t="s">
        <v>4450</v>
      </c>
      <c r="E1911" s="1024" t="s">
        <v>4290</v>
      </c>
      <c r="F1911" s="1010">
        <v>1</v>
      </c>
      <c r="G1911" s="1028">
        <v>1</v>
      </c>
      <c r="H1911" s="1032" t="s">
        <v>3500</v>
      </c>
      <c r="I1911" s="394"/>
      <c r="J1911" s="394"/>
      <c r="K1911" s="394"/>
      <c r="L1911" s="394"/>
      <c r="M1911" s="394"/>
      <c r="N1911" s="394"/>
    </row>
    <row r="1912" spans="2:14" ht="17.25">
      <c r="B1912" s="1008" t="s">
        <v>4476</v>
      </c>
      <c r="C1912" s="1022" t="s">
        <v>3501</v>
      </c>
      <c r="D1912" s="1025" t="s">
        <v>4450</v>
      </c>
      <c r="E1912" s="1024" t="s">
        <v>4290</v>
      </c>
      <c r="F1912" s="1010">
        <v>1</v>
      </c>
      <c r="G1912" s="1028">
        <v>1</v>
      </c>
      <c r="H1912" s="1032" t="s">
        <v>3500</v>
      </c>
      <c r="I1912" s="394"/>
      <c r="J1912" s="394"/>
      <c r="K1912" s="394"/>
      <c r="L1912" s="394"/>
      <c r="M1912" s="394"/>
      <c r="N1912" s="394"/>
    </row>
    <row r="1913" spans="2:14" ht="17.25">
      <c r="B1913" s="1008" t="s">
        <v>4477</v>
      </c>
      <c r="C1913" s="1022" t="s">
        <v>3501</v>
      </c>
      <c r="D1913" s="1025" t="s">
        <v>4450</v>
      </c>
      <c r="E1913" s="1024" t="s">
        <v>4290</v>
      </c>
      <c r="F1913" s="1010">
        <v>1</v>
      </c>
      <c r="G1913" s="1028">
        <v>1</v>
      </c>
      <c r="H1913" s="1032" t="s">
        <v>3500</v>
      </c>
      <c r="I1913" s="394"/>
      <c r="J1913" s="394"/>
      <c r="K1913" s="394"/>
      <c r="L1913" s="394"/>
      <c r="M1913" s="394"/>
      <c r="N1913" s="394"/>
    </row>
    <row r="1914" spans="2:14" ht="17.25">
      <c r="B1914" s="1008" t="s">
        <v>4478</v>
      </c>
      <c r="C1914" s="1022" t="s">
        <v>3501</v>
      </c>
      <c r="D1914" s="1025" t="s">
        <v>4450</v>
      </c>
      <c r="E1914" s="1024" t="s">
        <v>4290</v>
      </c>
      <c r="F1914" s="1010">
        <v>1</v>
      </c>
      <c r="G1914" s="1028">
        <v>1</v>
      </c>
      <c r="H1914" s="1032" t="s">
        <v>3500</v>
      </c>
      <c r="I1914" s="394"/>
      <c r="J1914" s="394"/>
      <c r="K1914" s="394"/>
      <c r="L1914" s="394"/>
      <c r="M1914" s="394"/>
      <c r="N1914" s="394"/>
    </row>
    <row r="1915" spans="2:14" ht="17.25">
      <c r="B1915" s="1008" t="s">
        <v>4479</v>
      </c>
      <c r="C1915" s="1022" t="s">
        <v>3501</v>
      </c>
      <c r="D1915" s="1025" t="s">
        <v>4450</v>
      </c>
      <c r="E1915" s="1024" t="s">
        <v>4290</v>
      </c>
      <c r="F1915" s="1010">
        <v>1</v>
      </c>
      <c r="G1915" s="1028">
        <v>1</v>
      </c>
      <c r="H1915" s="1032" t="s">
        <v>3500</v>
      </c>
      <c r="I1915" s="394"/>
      <c r="J1915" s="394"/>
      <c r="K1915" s="394"/>
      <c r="L1915" s="394"/>
      <c r="M1915" s="394"/>
      <c r="N1915" s="394"/>
    </row>
    <row r="1916" spans="2:14" ht="17.25">
      <c r="B1916" s="1008" t="s">
        <v>4480</v>
      </c>
      <c r="C1916" s="1022" t="s">
        <v>3501</v>
      </c>
      <c r="D1916" s="1025" t="s">
        <v>4450</v>
      </c>
      <c r="E1916" s="1024" t="s">
        <v>4290</v>
      </c>
      <c r="F1916" s="1010">
        <v>1</v>
      </c>
      <c r="G1916" s="1028">
        <v>1</v>
      </c>
      <c r="H1916" s="1032" t="s">
        <v>3500</v>
      </c>
      <c r="I1916" s="394"/>
      <c r="J1916" s="394"/>
      <c r="K1916" s="394"/>
      <c r="L1916" s="394"/>
      <c r="M1916" s="394"/>
      <c r="N1916" s="394"/>
    </row>
    <row r="1917" spans="2:14" ht="17.25">
      <c r="B1917" s="1008" t="s">
        <v>4481</v>
      </c>
      <c r="C1917" s="1022" t="s">
        <v>3501</v>
      </c>
      <c r="D1917" s="1025" t="s">
        <v>4450</v>
      </c>
      <c r="E1917" s="1024" t="s">
        <v>4290</v>
      </c>
      <c r="F1917" s="1010">
        <v>1</v>
      </c>
      <c r="G1917" s="1028">
        <v>1</v>
      </c>
      <c r="H1917" s="1032" t="s">
        <v>3500</v>
      </c>
      <c r="I1917" s="394"/>
      <c r="J1917" s="394"/>
      <c r="K1917" s="394"/>
      <c r="L1917" s="394"/>
      <c r="M1917" s="394"/>
      <c r="N1917" s="394"/>
    </row>
    <row r="1918" spans="2:14" ht="17.25">
      <c r="B1918" s="1008" t="s">
        <v>4482</v>
      </c>
      <c r="C1918" s="1022" t="s">
        <v>3501</v>
      </c>
      <c r="D1918" s="1025" t="s">
        <v>4450</v>
      </c>
      <c r="E1918" s="1024" t="s">
        <v>4290</v>
      </c>
      <c r="F1918" s="1010">
        <v>1</v>
      </c>
      <c r="G1918" s="1028">
        <v>1</v>
      </c>
      <c r="H1918" s="1032" t="s">
        <v>3500</v>
      </c>
      <c r="I1918" s="394"/>
      <c r="J1918" s="394"/>
      <c r="K1918" s="394"/>
      <c r="L1918" s="394"/>
      <c r="M1918" s="394"/>
      <c r="N1918" s="394"/>
    </row>
    <row r="1919" spans="2:14" ht="17.25">
      <c r="B1919" s="1008" t="s">
        <v>4483</v>
      </c>
      <c r="C1919" s="1022" t="s">
        <v>3501</v>
      </c>
      <c r="D1919" s="1025" t="s">
        <v>4450</v>
      </c>
      <c r="E1919" s="1024" t="s">
        <v>4290</v>
      </c>
      <c r="F1919" s="1010">
        <v>1</v>
      </c>
      <c r="G1919" s="1028">
        <v>1</v>
      </c>
      <c r="H1919" s="1032" t="s">
        <v>3500</v>
      </c>
      <c r="I1919" s="394"/>
      <c r="J1919" s="394"/>
      <c r="K1919" s="394"/>
      <c r="L1919" s="394"/>
      <c r="M1919" s="394"/>
      <c r="N1919" s="394"/>
    </row>
    <row r="1920" spans="2:14" ht="17.25">
      <c r="B1920" s="1008" t="s">
        <v>4484</v>
      </c>
      <c r="C1920" s="1022" t="s">
        <v>3501</v>
      </c>
      <c r="D1920" s="1025" t="s">
        <v>4450</v>
      </c>
      <c r="E1920" s="1024" t="s">
        <v>4290</v>
      </c>
      <c r="F1920" s="1010">
        <v>1</v>
      </c>
      <c r="G1920" s="1028">
        <v>1</v>
      </c>
      <c r="H1920" s="1032" t="s">
        <v>3500</v>
      </c>
      <c r="I1920" s="394"/>
      <c r="J1920" s="394"/>
      <c r="K1920" s="394"/>
      <c r="L1920" s="394"/>
      <c r="M1920" s="394"/>
      <c r="N1920" s="394"/>
    </row>
    <row r="1921" spans="2:14" ht="17.25">
      <c r="B1921" s="1008" t="s">
        <v>4485</v>
      </c>
      <c r="C1921" s="1022" t="s">
        <v>3501</v>
      </c>
      <c r="D1921" s="1025" t="s">
        <v>4450</v>
      </c>
      <c r="E1921" s="1024" t="s">
        <v>4290</v>
      </c>
      <c r="F1921" s="1010">
        <v>1</v>
      </c>
      <c r="G1921" s="1028">
        <v>1</v>
      </c>
      <c r="H1921" s="1032" t="s">
        <v>3500</v>
      </c>
      <c r="I1921" s="394"/>
      <c r="J1921" s="394"/>
      <c r="K1921" s="394"/>
      <c r="L1921" s="394"/>
      <c r="M1921" s="394"/>
      <c r="N1921" s="394"/>
    </row>
    <row r="1922" spans="2:14" ht="17.25">
      <c r="B1922" s="1008" t="s">
        <v>4486</v>
      </c>
      <c r="C1922" s="1022" t="s">
        <v>3501</v>
      </c>
      <c r="D1922" s="1025" t="s">
        <v>4450</v>
      </c>
      <c r="E1922" s="1024" t="s">
        <v>4290</v>
      </c>
      <c r="F1922" s="1010">
        <v>1</v>
      </c>
      <c r="G1922" s="1028">
        <v>1</v>
      </c>
      <c r="H1922" s="1032" t="s">
        <v>3500</v>
      </c>
      <c r="I1922" s="394"/>
      <c r="J1922" s="394"/>
      <c r="K1922" s="394"/>
      <c r="L1922" s="394"/>
      <c r="M1922" s="394"/>
      <c r="N1922" s="394"/>
    </row>
    <row r="1923" spans="2:14" ht="17.25">
      <c r="B1923" s="1008" t="s">
        <v>4487</v>
      </c>
      <c r="C1923" s="1022" t="s">
        <v>3501</v>
      </c>
      <c r="D1923" s="1025" t="s">
        <v>4450</v>
      </c>
      <c r="E1923" s="1024" t="s">
        <v>4290</v>
      </c>
      <c r="F1923" s="1010">
        <v>1</v>
      </c>
      <c r="G1923" s="1028">
        <v>1</v>
      </c>
      <c r="H1923" s="1032" t="s">
        <v>3500</v>
      </c>
      <c r="I1923" s="394"/>
      <c r="J1923" s="394"/>
      <c r="K1923" s="394"/>
      <c r="L1923" s="394"/>
      <c r="M1923" s="394"/>
      <c r="N1923" s="394"/>
    </row>
    <row r="1924" spans="2:14" ht="17.25">
      <c r="B1924" s="1008" t="s">
        <v>4488</v>
      </c>
      <c r="C1924" s="1022" t="s">
        <v>3501</v>
      </c>
      <c r="D1924" s="1025" t="s">
        <v>4450</v>
      </c>
      <c r="E1924" s="1024" t="s">
        <v>4290</v>
      </c>
      <c r="F1924" s="1010">
        <v>1</v>
      </c>
      <c r="G1924" s="1028">
        <v>1</v>
      </c>
      <c r="H1924" s="1032" t="s">
        <v>3500</v>
      </c>
      <c r="I1924" s="394"/>
      <c r="J1924" s="394"/>
      <c r="K1924" s="394"/>
      <c r="L1924" s="394"/>
      <c r="M1924" s="394"/>
      <c r="N1924" s="394"/>
    </row>
    <row r="1925" spans="2:14" ht="17.25">
      <c r="B1925" s="1008" t="s">
        <v>4489</v>
      </c>
      <c r="C1925" s="1022" t="s">
        <v>3501</v>
      </c>
      <c r="D1925" s="1025" t="s">
        <v>4450</v>
      </c>
      <c r="E1925" s="1024" t="s">
        <v>4290</v>
      </c>
      <c r="F1925" s="1010">
        <v>1</v>
      </c>
      <c r="G1925" s="1028">
        <v>1</v>
      </c>
      <c r="H1925" s="1032" t="s">
        <v>3500</v>
      </c>
      <c r="I1925" s="394"/>
      <c r="J1925" s="394"/>
      <c r="K1925" s="394"/>
      <c r="L1925" s="394"/>
      <c r="M1925" s="394"/>
      <c r="N1925" s="394"/>
    </row>
    <row r="1926" spans="2:14" ht="17.25">
      <c r="B1926" s="1008" t="s">
        <v>4490</v>
      </c>
      <c r="C1926" s="1022" t="s">
        <v>4491</v>
      </c>
      <c r="D1926" s="1025" t="s">
        <v>4492</v>
      </c>
      <c r="E1926" s="1024" t="s">
        <v>4290</v>
      </c>
      <c r="F1926" s="1010">
        <v>1</v>
      </c>
      <c r="G1926" s="1031">
        <v>1</v>
      </c>
      <c r="H1926" s="1032" t="s">
        <v>3500</v>
      </c>
      <c r="I1926" s="394"/>
      <c r="J1926" s="394"/>
      <c r="K1926" s="394"/>
      <c r="L1926" s="394"/>
      <c r="M1926" s="394"/>
      <c r="N1926" s="394"/>
    </row>
    <row r="1927" spans="2:14" ht="17.25">
      <c r="B1927" s="1008" t="s">
        <v>4493</v>
      </c>
      <c r="C1927" s="1022" t="s">
        <v>4381</v>
      </c>
      <c r="D1927" s="1025" t="s">
        <v>4494</v>
      </c>
      <c r="E1927" s="1024" t="s">
        <v>4290</v>
      </c>
      <c r="F1927" s="1010">
        <v>1</v>
      </c>
      <c r="G1927" s="1031">
        <v>1</v>
      </c>
      <c r="H1927" s="1032" t="s">
        <v>3500</v>
      </c>
      <c r="I1927" s="394"/>
      <c r="J1927" s="394"/>
      <c r="K1927" s="394"/>
      <c r="L1927" s="394"/>
      <c r="M1927" s="394"/>
      <c r="N1927" s="394"/>
    </row>
    <row r="1928" spans="2:14" ht="17.25">
      <c r="B1928" s="1008" t="s">
        <v>4495</v>
      </c>
      <c r="C1928" s="1022" t="s">
        <v>4206</v>
      </c>
      <c r="D1928" s="1025" t="s">
        <v>4496</v>
      </c>
      <c r="E1928" s="1024" t="s">
        <v>4290</v>
      </c>
      <c r="F1928" s="1010">
        <v>1</v>
      </c>
      <c r="G1928" s="1028">
        <v>1</v>
      </c>
      <c r="H1928" s="1032" t="s">
        <v>3500</v>
      </c>
      <c r="I1928" s="394"/>
      <c r="J1928" s="394"/>
      <c r="K1928" s="394"/>
      <c r="L1928" s="394"/>
      <c r="M1928" s="394"/>
      <c r="N1928" s="394"/>
    </row>
    <row r="1929" spans="2:14" ht="17.25">
      <c r="B1929" s="1008" t="s">
        <v>4497</v>
      </c>
      <c r="C1929" s="1022" t="s">
        <v>4206</v>
      </c>
      <c r="D1929" s="1025" t="s">
        <v>4498</v>
      </c>
      <c r="E1929" s="1024" t="s">
        <v>4290</v>
      </c>
      <c r="F1929" s="1010">
        <v>1</v>
      </c>
      <c r="G1929" s="1031">
        <v>1</v>
      </c>
      <c r="H1929" s="1032" t="s">
        <v>3500</v>
      </c>
      <c r="I1929" s="394"/>
      <c r="J1929" s="394"/>
      <c r="K1929" s="394"/>
      <c r="L1929" s="394"/>
      <c r="M1929" s="394"/>
      <c r="N1929" s="394"/>
    </row>
    <row r="1930" spans="2:14" ht="17.25">
      <c r="B1930" s="1008" t="s">
        <v>4499</v>
      </c>
      <c r="C1930" s="1022" t="s">
        <v>4206</v>
      </c>
      <c r="D1930" s="1025" t="s">
        <v>4498</v>
      </c>
      <c r="E1930" s="1024" t="s">
        <v>4290</v>
      </c>
      <c r="F1930" s="1010">
        <v>1</v>
      </c>
      <c r="G1930" s="1031">
        <v>1</v>
      </c>
      <c r="H1930" s="1032" t="s">
        <v>3500</v>
      </c>
      <c r="I1930" s="394"/>
      <c r="J1930" s="394"/>
      <c r="K1930" s="394"/>
      <c r="L1930" s="394"/>
      <c r="M1930" s="394"/>
      <c r="N1930" s="394"/>
    </row>
    <row r="1931" spans="2:14" ht="17.25">
      <c r="B1931" s="1008" t="s">
        <v>4500</v>
      </c>
      <c r="C1931" s="1022" t="s">
        <v>4206</v>
      </c>
      <c r="D1931" s="1025" t="s">
        <v>4498</v>
      </c>
      <c r="E1931" s="1024" t="s">
        <v>4290</v>
      </c>
      <c r="F1931" s="1010">
        <v>1</v>
      </c>
      <c r="G1931" s="1031">
        <v>1</v>
      </c>
      <c r="H1931" s="1032" t="s">
        <v>3500</v>
      </c>
      <c r="I1931" s="394"/>
      <c r="J1931" s="394"/>
      <c r="K1931" s="394"/>
      <c r="L1931" s="394"/>
      <c r="M1931" s="394"/>
      <c r="N1931" s="394"/>
    </row>
    <row r="1932" spans="2:14" ht="17.25">
      <c r="B1932" s="1008" t="s">
        <v>4501</v>
      </c>
      <c r="C1932" s="1022" t="s">
        <v>4206</v>
      </c>
      <c r="D1932" s="1025" t="s">
        <v>4498</v>
      </c>
      <c r="E1932" s="1024" t="s">
        <v>4290</v>
      </c>
      <c r="F1932" s="1010">
        <v>1</v>
      </c>
      <c r="G1932" s="1031">
        <v>1</v>
      </c>
      <c r="H1932" s="1032" t="s">
        <v>3500</v>
      </c>
      <c r="I1932" s="394"/>
      <c r="J1932" s="394"/>
      <c r="K1932" s="394"/>
      <c r="L1932" s="394"/>
      <c r="M1932" s="394"/>
      <c r="N1932" s="394"/>
    </row>
    <row r="1933" spans="2:14" ht="17.25">
      <c r="B1933" s="1008" t="s">
        <v>4502</v>
      </c>
      <c r="C1933" s="1022" t="s">
        <v>4206</v>
      </c>
      <c r="D1933" s="1025" t="s">
        <v>4498</v>
      </c>
      <c r="E1933" s="1024" t="s">
        <v>4290</v>
      </c>
      <c r="F1933" s="1010">
        <v>1</v>
      </c>
      <c r="G1933" s="1031">
        <v>1</v>
      </c>
      <c r="H1933" s="1032" t="s">
        <v>3500</v>
      </c>
      <c r="I1933" s="394"/>
      <c r="J1933" s="394"/>
      <c r="K1933" s="394"/>
      <c r="L1933" s="394"/>
      <c r="M1933" s="394"/>
      <c r="N1933" s="394"/>
    </row>
    <row r="1934" spans="2:14" ht="17.25">
      <c r="B1934" s="1008" t="s">
        <v>4503</v>
      </c>
      <c r="C1934" s="1022" t="s">
        <v>4206</v>
      </c>
      <c r="D1934" s="1025" t="s">
        <v>4498</v>
      </c>
      <c r="E1934" s="1024" t="s">
        <v>4290</v>
      </c>
      <c r="F1934" s="1010">
        <v>1</v>
      </c>
      <c r="G1934" s="1031">
        <v>1</v>
      </c>
      <c r="H1934" s="1032" t="s">
        <v>3500</v>
      </c>
      <c r="I1934" s="394"/>
      <c r="J1934" s="394"/>
      <c r="K1934" s="394"/>
      <c r="L1934" s="394"/>
      <c r="M1934" s="394"/>
      <c r="N1934" s="394"/>
    </row>
    <row r="1935" spans="2:14" ht="17.25">
      <c r="B1935" s="1008" t="s">
        <v>4504</v>
      </c>
      <c r="C1935" s="1022" t="s">
        <v>3501</v>
      </c>
      <c r="D1935" s="1025" t="s">
        <v>4505</v>
      </c>
      <c r="E1935" s="1024" t="s">
        <v>4290</v>
      </c>
      <c r="F1935" s="1010">
        <v>1</v>
      </c>
      <c r="G1935" s="1028">
        <v>1</v>
      </c>
      <c r="H1935" s="1038" t="s">
        <v>3500</v>
      </c>
      <c r="I1935" s="394"/>
      <c r="J1935" s="394"/>
      <c r="K1935" s="394"/>
      <c r="L1935" s="394"/>
      <c r="M1935" s="394"/>
      <c r="N1935" s="394"/>
    </row>
    <row r="1936" spans="2:14" ht="17.25">
      <c r="B1936" s="1008" t="s">
        <v>4506</v>
      </c>
      <c r="C1936" s="1022" t="s">
        <v>3501</v>
      </c>
      <c r="D1936" s="1025" t="s">
        <v>4505</v>
      </c>
      <c r="E1936" s="1024" t="s">
        <v>4290</v>
      </c>
      <c r="F1936" s="1010">
        <v>1</v>
      </c>
      <c r="G1936" s="1028">
        <v>1</v>
      </c>
      <c r="H1936" s="1038" t="s">
        <v>3500</v>
      </c>
      <c r="I1936" s="394"/>
      <c r="J1936" s="394"/>
      <c r="K1936" s="394"/>
      <c r="L1936" s="394"/>
      <c r="M1936" s="394"/>
      <c r="N1936" s="394"/>
    </row>
    <row r="1937" spans="2:14" ht="17.25">
      <c r="B1937" s="1008" t="s">
        <v>4507</v>
      </c>
      <c r="C1937" s="1022" t="s">
        <v>3501</v>
      </c>
      <c r="D1937" s="1025" t="s">
        <v>4505</v>
      </c>
      <c r="E1937" s="1024" t="s">
        <v>4290</v>
      </c>
      <c r="F1937" s="1010">
        <v>1</v>
      </c>
      <c r="G1937" s="1028">
        <v>1</v>
      </c>
      <c r="H1937" s="1038" t="s">
        <v>3500</v>
      </c>
      <c r="I1937" s="394"/>
      <c r="J1937" s="394"/>
      <c r="K1937" s="394"/>
      <c r="L1937" s="394"/>
      <c r="M1937" s="394"/>
      <c r="N1937" s="394"/>
    </row>
    <row r="1938" spans="2:14" ht="17.25">
      <c r="B1938" s="1008" t="s">
        <v>4508</v>
      </c>
      <c r="C1938" s="1022" t="s">
        <v>3501</v>
      </c>
      <c r="D1938" s="1025" t="s">
        <v>4505</v>
      </c>
      <c r="E1938" s="1024" t="s">
        <v>4290</v>
      </c>
      <c r="F1938" s="1010">
        <v>1</v>
      </c>
      <c r="G1938" s="1028">
        <v>1</v>
      </c>
      <c r="H1938" s="1038" t="s">
        <v>3500</v>
      </c>
      <c r="I1938" s="394"/>
      <c r="J1938" s="394"/>
      <c r="K1938" s="394"/>
      <c r="L1938" s="394"/>
      <c r="M1938" s="394"/>
      <c r="N1938" s="394"/>
    </row>
    <row r="1939" spans="2:14" ht="17.25">
      <c r="B1939" s="1008" t="s">
        <v>4509</v>
      </c>
      <c r="C1939" s="1022" t="s">
        <v>3501</v>
      </c>
      <c r="D1939" s="1025" t="s">
        <v>4505</v>
      </c>
      <c r="E1939" s="1024" t="s">
        <v>4290</v>
      </c>
      <c r="F1939" s="1010">
        <v>1</v>
      </c>
      <c r="G1939" s="1028">
        <v>1</v>
      </c>
      <c r="H1939" s="1038" t="s">
        <v>3500</v>
      </c>
      <c r="I1939" s="394"/>
      <c r="J1939" s="394"/>
      <c r="K1939" s="394"/>
      <c r="L1939" s="394"/>
      <c r="M1939" s="394"/>
      <c r="N1939" s="394"/>
    </row>
    <row r="1940" spans="2:14" ht="17.25">
      <c r="B1940" s="1008" t="s">
        <v>4510</v>
      </c>
      <c r="C1940" s="1022" t="s">
        <v>3501</v>
      </c>
      <c r="D1940" s="1025" t="s">
        <v>4505</v>
      </c>
      <c r="E1940" s="1024" t="s">
        <v>4290</v>
      </c>
      <c r="F1940" s="1010">
        <v>1</v>
      </c>
      <c r="G1940" s="1028">
        <v>1</v>
      </c>
      <c r="H1940" s="1038" t="s">
        <v>3500</v>
      </c>
      <c r="I1940" s="394"/>
      <c r="J1940" s="394"/>
      <c r="K1940" s="394"/>
      <c r="L1940" s="394"/>
      <c r="M1940" s="394"/>
      <c r="N1940" s="394"/>
    </row>
    <row r="1941" spans="2:14" ht="17.25">
      <c r="B1941" s="1008" t="s">
        <v>4511</v>
      </c>
      <c r="C1941" s="1022" t="s">
        <v>3501</v>
      </c>
      <c r="D1941" s="1025" t="s">
        <v>4505</v>
      </c>
      <c r="E1941" s="1024" t="s">
        <v>4290</v>
      </c>
      <c r="F1941" s="1010">
        <v>1</v>
      </c>
      <c r="G1941" s="1028">
        <v>1</v>
      </c>
      <c r="H1941" s="1038" t="s">
        <v>3500</v>
      </c>
      <c r="I1941" s="394"/>
      <c r="J1941" s="394"/>
      <c r="K1941" s="394"/>
      <c r="L1941" s="394"/>
      <c r="M1941" s="394"/>
      <c r="N1941" s="394"/>
    </row>
    <row r="1942" spans="2:14" ht="17.25">
      <c r="B1942" s="1008" t="s">
        <v>4512</v>
      </c>
      <c r="C1942" s="1022" t="s">
        <v>3501</v>
      </c>
      <c r="D1942" s="1025" t="s">
        <v>4505</v>
      </c>
      <c r="E1942" s="1024" t="s">
        <v>4290</v>
      </c>
      <c r="F1942" s="1010">
        <v>1</v>
      </c>
      <c r="G1942" s="1028">
        <v>1</v>
      </c>
      <c r="H1942" s="1038" t="s">
        <v>3500</v>
      </c>
      <c r="I1942" s="394"/>
      <c r="J1942" s="394"/>
      <c r="K1942" s="394"/>
      <c r="L1942" s="394"/>
      <c r="M1942" s="394"/>
      <c r="N1942" s="394"/>
    </row>
    <row r="1943" spans="2:14" ht="17.25">
      <c r="B1943" s="1008" t="s">
        <v>4513</v>
      </c>
      <c r="C1943" s="1022" t="s">
        <v>3501</v>
      </c>
      <c r="D1943" s="1025" t="s">
        <v>4505</v>
      </c>
      <c r="E1943" s="1024" t="s">
        <v>4290</v>
      </c>
      <c r="F1943" s="1010">
        <v>1</v>
      </c>
      <c r="G1943" s="1028">
        <v>1</v>
      </c>
      <c r="H1943" s="1038" t="s">
        <v>3500</v>
      </c>
      <c r="I1943" s="394"/>
      <c r="J1943" s="394"/>
      <c r="K1943" s="394"/>
      <c r="L1943" s="394"/>
      <c r="M1943" s="394"/>
      <c r="N1943" s="394"/>
    </row>
    <row r="1944" spans="2:14" ht="17.25">
      <c r="B1944" s="1008" t="s">
        <v>4514</v>
      </c>
      <c r="C1944" s="1022" t="s">
        <v>3501</v>
      </c>
      <c r="D1944" s="1025" t="s">
        <v>4505</v>
      </c>
      <c r="E1944" s="1024" t="s">
        <v>4290</v>
      </c>
      <c r="F1944" s="1010">
        <v>1</v>
      </c>
      <c r="G1944" s="1028">
        <v>1</v>
      </c>
      <c r="H1944" s="1038" t="s">
        <v>3500</v>
      </c>
      <c r="I1944" s="394"/>
      <c r="J1944" s="394"/>
      <c r="K1944" s="394"/>
      <c r="L1944" s="394"/>
      <c r="M1944" s="394"/>
      <c r="N1944" s="394"/>
    </row>
    <row r="1945" spans="2:14" ht="17.25">
      <c r="B1945" s="1008" t="s">
        <v>4515</v>
      </c>
      <c r="C1945" s="1022" t="s">
        <v>3501</v>
      </c>
      <c r="D1945" s="1025" t="s">
        <v>4505</v>
      </c>
      <c r="E1945" s="1024" t="s">
        <v>4290</v>
      </c>
      <c r="F1945" s="1010">
        <v>1</v>
      </c>
      <c r="G1945" s="1028">
        <v>1</v>
      </c>
      <c r="H1945" s="1038" t="s">
        <v>3500</v>
      </c>
      <c r="I1945" s="394"/>
      <c r="J1945" s="394"/>
      <c r="K1945" s="394"/>
      <c r="L1945" s="394"/>
      <c r="M1945" s="394"/>
      <c r="N1945" s="394"/>
    </row>
    <row r="1946" spans="2:14" ht="17.25">
      <c r="B1946" s="1008" t="s">
        <v>4516</v>
      </c>
      <c r="C1946" s="1022" t="s">
        <v>3501</v>
      </c>
      <c r="D1946" s="1025" t="s">
        <v>4505</v>
      </c>
      <c r="E1946" s="1024" t="s">
        <v>4290</v>
      </c>
      <c r="F1946" s="1010">
        <v>1</v>
      </c>
      <c r="G1946" s="1028">
        <v>1</v>
      </c>
      <c r="H1946" s="1038" t="s">
        <v>3500</v>
      </c>
      <c r="I1946" s="394"/>
      <c r="J1946" s="394"/>
      <c r="K1946" s="394"/>
      <c r="L1946" s="394"/>
      <c r="M1946" s="394"/>
      <c r="N1946" s="394"/>
    </row>
    <row r="1947" spans="2:14" ht="17.25">
      <c r="B1947" s="1008" t="s">
        <v>4517</v>
      </c>
      <c r="C1947" s="1022" t="s">
        <v>3501</v>
      </c>
      <c r="D1947" s="1025" t="s">
        <v>4505</v>
      </c>
      <c r="E1947" s="1024" t="s">
        <v>4290</v>
      </c>
      <c r="F1947" s="1010">
        <v>1</v>
      </c>
      <c r="G1947" s="1028">
        <v>1</v>
      </c>
      <c r="H1947" s="1038" t="s">
        <v>3500</v>
      </c>
      <c r="I1947" s="394"/>
      <c r="J1947" s="394"/>
      <c r="K1947" s="394"/>
      <c r="L1947" s="394"/>
      <c r="M1947" s="394"/>
      <c r="N1947" s="394"/>
    </row>
    <row r="1948" spans="2:14" ht="17.25">
      <c r="B1948" s="1008" t="s">
        <v>4518</v>
      </c>
      <c r="C1948" s="1022" t="s">
        <v>3501</v>
      </c>
      <c r="D1948" s="1025" t="s">
        <v>4505</v>
      </c>
      <c r="E1948" s="1024" t="s">
        <v>4290</v>
      </c>
      <c r="F1948" s="1010">
        <v>1</v>
      </c>
      <c r="G1948" s="1028">
        <v>1</v>
      </c>
      <c r="H1948" s="1038" t="s">
        <v>3500</v>
      </c>
      <c r="I1948" s="394"/>
      <c r="J1948" s="394"/>
      <c r="K1948" s="394"/>
      <c r="L1948" s="394"/>
      <c r="M1948" s="394"/>
      <c r="N1948" s="394"/>
    </row>
    <row r="1949" spans="2:14" ht="17.25">
      <c r="B1949" s="1008" t="s">
        <v>4519</v>
      </c>
      <c r="C1949" s="1022" t="s">
        <v>3501</v>
      </c>
      <c r="D1949" s="1025" t="s">
        <v>4505</v>
      </c>
      <c r="E1949" s="1024" t="s">
        <v>4290</v>
      </c>
      <c r="F1949" s="1010">
        <v>1</v>
      </c>
      <c r="G1949" s="1028">
        <v>1</v>
      </c>
      <c r="H1949" s="1038" t="s">
        <v>3500</v>
      </c>
      <c r="I1949" s="394"/>
      <c r="J1949" s="394"/>
      <c r="K1949" s="394"/>
      <c r="L1949" s="394"/>
      <c r="M1949" s="394"/>
      <c r="N1949" s="394"/>
    </row>
    <row r="1950" spans="2:14" ht="17.25">
      <c r="B1950" s="1008" t="s">
        <v>4520</v>
      </c>
      <c r="C1950" s="1022" t="s">
        <v>3501</v>
      </c>
      <c r="D1950" s="1025" t="s">
        <v>4505</v>
      </c>
      <c r="E1950" s="1024" t="s">
        <v>4290</v>
      </c>
      <c r="F1950" s="1010">
        <v>1</v>
      </c>
      <c r="G1950" s="1028">
        <v>1</v>
      </c>
      <c r="H1950" s="1038" t="s">
        <v>3500</v>
      </c>
      <c r="I1950" s="394"/>
      <c r="J1950" s="394"/>
      <c r="K1950" s="394"/>
      <c r="L1950" s="394"/>
      <c r="M1950" s="394"/>
      <c r="N1950" s="394"/>
    </row>
    <row r="1951" spans="2:14" ht="17.25">
      <c r="B1951" s="1008" t="s">
        <v>4521</v>
      </c>
      <c r="C1951" s="1022" t="s">
        <v>3501</v>
      </c>
      <c r="D1951" s="1025" t="s">
        <v>4505</v>
      </c>
      <c r="E1951" s="1024" t="s">
        <v>4290</v>
      </c>
      <c r="F1951" s="1010">
        <v>1</v>
      </c>
      <c r="G1951" s="1028">
        <v>1</v>
      </c>
      <c r="H1951" s="1038" t="s">
        <v>3500</v>
      </c>
      <c r="I1951" s="394"/>
      <c r="J1951" s="394"/>
      <c r="K1951" s="394"/>
      <c r="L1951" s="394"/>
      <c r="M1951" s="394"/>
      <c r="N1951" s="394"/>
    </row>
    <row r="1952" spans="2:14" ht="17.25">
      <c r="B1952" s="1008" t="s">
        <v>4522</v>
      </c>
      <c r="C1952" s="1022" t="s">
        <v>3501</v>
      </c>
      <c r="D1952" s="1025" t="s">
        <v>4505</v>
      </c>
      <c r="E1952" s="1024" t="s">
        <v>4290</v>
      </c>
      <c r="F1952" s="1010">
        <v>1</v>
      </c>
      <c r="G1952" s="1028">
        <v>1</v>
      </c>
      <c r="H1952" s="1038" t="s">
        <v>3500</v>
      </c>
      <c r="I1952" s="394"/>
      <c r="J1952" s="394"/>
      <c r="K1952" s="394"/>
      <c r="L1952" s="394"/>
      <c r="M1952" s="394"/>
      <c r="N1952" s="394"/>
    </row>
    <row r="1953" spans="2:14" ht="17.25">
      <c r="B1953" s="1008" t="s">
        <v>4523</v>
      </c>
      <c r="C1953" s="1022" t="s">
        <v>3501</v>
      </c>
      <c r="D1953" s="1025" t="s">
        <v>4505</v>
      </c>
      <c r="E1953" s="1024" t="s">
        <v>4290</v>
      </c>
      <c r="F1953" s="1010">
        <v>1</v>
      </c>
      <c r="G1953" s="1028">
        <v>1</v>
      </c>
      <c r="H1953" s="1038" t="s">
        <v>3500</v>
      </c>
      <c r="I1953" s="394"/>
      <c r="J1953" s="394"/>
      <c r="K1953" s="394"/>
      <c r="L1953" s="394"/>
      <c r="M1953" s="394"/>
      <c r="N1953" s="394"/>
    </row>
    <row r="1954" spans="2:14" ht="17.25">
      <c r="B1954" s="1008" t="s">
        <v>4524</v>
      </c>
      <c r="C1954" s="1022" t="s">
        <v>3501</v>
      </c>
      <c r="D1954" s="1025" t="s">
        <v>4505</v>
      </c>
      <c r="E1954" s="1024" t="s">
        <v>4290</v>
      </c>
      <c r="F1954" s="1010">
        <v>1</v>
      </c>
      <c r="G1954" s="1028">
        <v>1</v>
      </c>
      <c r="H1954" s="1038" t="s">
        <v>3500</v>
      </c>
      <c r="I1954" s="394"/>
      <c r="J1954" s="394"/>
      <c r="K1954" s="394"/>
      <c r="L1954" s="394"/>
      <c r="M1954" s="394"/>
      <c r="N1954" s="394"/>
    </row>
    <row r="1955" spans="2:14" ht="17.25">
      <c r="B1955" s="1008" t="s">
        <v>4525</v>
      </c>
      <c r="C1955" s="1022" t="s">
        <v>3501</v>
      </c>
      <c r="D1955" s="1025" t="s">
        <v>4505</v>
      </c>
      <c r="E1955" s="1024" t="s">
        <v>4290</v>
      </c>
      <c r="F1955" s="1010">
        <v>1</v>
      </c>
      <c r="G1955" s="1028">
        <v>1</v>
      </c>
      <c r="H1955" s="1038" t="s">
        <v>3500</v>
      </c>
      <c r="I1955" s="394"/>
      <c r="J1955" s="394"/>
      <c r="K1955" s="394"/>
      <c r="L1955" s="394"/>
      <c r="M1955" s="394"/>
      <c r="N1955" s="394"/>
    </row>
    <row r="1956" spans="2:14" ht="17.25">
      <c r="B1956" s="1008" t="s">
        <v>4526</v>
      </c>
      <c r="C1956" s="1022" t="s">
        <v>3501</v>
      </c>
      <c r="D1956" s="1025" t="s">
        <v>4505</v>
      </c>
      <c r="E1956" s="1024" t="s">
        <v>4290</v>
      </c>
      <c r="F1956" s="1010">
        <v>1</v>
      </c>
      <c r="G1956" s="1028">
        <v>1</v>
      </c>
      <c r="H1956" s="1038" t="s">
        <v>3500</v>
      </c>
      <c r="I1956" s="394"/>
      <c r="J1956" s="394"/>
      <c r="K1956" s="394"/>
      <c r="L1956" s="394"/>
      <c r="M1956" s="394"/>
      <c r="N1956" s="394"/>
    </row>
    <row r="1957" spans="2:14" ht="17.25">
      <c r="B1957" s="1008" t="s">
        <v>4527</v>
      </c>
      <c r="C1957" s="1022" t="s">
        <v>3501</v>
      </c>
      <c r="D1957" s="1025" t="s">
        <v>4505</v>
      </c>
      <c r="E1957" s="1024" t="s">
        <v>4290</v>
      </c>
      <c r="F1957" s="1010">
        <v>1</v>
      </c>
      <c r="G1957" s="1028">
        <v>1</v>
      </c>
      <c r="H1957" s="1038" t="s">
        <v>3500</v>
      </c>
      <c r="I1957" s="394"/>
      <c r="J1957" s="394"/>
      <c r="K1957" s="394"/>
      <c r="L1957" s="394"/>
      <c r="M1957" s="394"/>
      <c r="N1957" s="394"/>
    </row>
    <row r="1958" spans="2:14" ht="17.25">
      <c r="B1958" s="1008" t="s">
        <v>4528</v>
      </c>
      <c r="C1958" s="1022" t="s">
        <v>3501</v>
      </c>
      <c r="D1958" s="1025" t="s">
        <v>4505</v>
      </c>
      <c r="E1958" s="1024" t="s">
        <v>4290</v>
      </c>
      <c r="F1958" s="1010">
        <v>1</v>
      </c>
      <c r="G1958" s="1028">
        <v>1</v>
      </c>
      <c r="H1958" s="1038" t="s">
        <v>3500</v>
      </c>
      <c r="I1958" s="394"/>
      <c r="J1958" s="394"/>
      <c r="K1958" s="394"/>
      <c r="L1958" s="394"/>
      <c r="M1958" s="394"/>
      <c r="N1958" s="394"/>
    </row>
    <row r="1959" spans="2:14" ht="17.25">
      <c r="B1959" s="1008" t="s">
        <v>4529</v>
      </c>
      <c r="C1959" s="1022" t="s">
        <v>3501</v>
      </c>
      <c r="D1959" s="1025" t="s">
        <v>4505</v>
      </c>
      <c r="E1959" s="1024" t="s">
        <v>4290</v>
      </c>
      <c r="F1959" s="1010">
        <v>1</v>
      </c>
      <c r="G1959" s="1028">
        <v>1</v>
      </c>
      <c r="H1959" s="1038" t="s">
        <v>3500</v>
      </c>
      <c r="I1959" s="394"/>
      <c r="J1959" s="394"/>
      <c r="K1959" s="394"/>
      <c r="L1959" s="394"/>
      <c r="M1959" s="394"/>
      <c r="N1959" s="394"/>
    </row>
    <row r="1960" spans="2:14" ht="17.25">
      <c r="B1960" s="1008" t="s">
        <v>4530</v>
      </c>
      <c r="C1960" s="1022" t="s">
        <v>3501</v>
      </c>
      <c r="D1960" s="1025" t="s">
        <v>4505</v>
      </c>
      <c r="E1960" s="1024" t="s">
        <v>4290</v>
      </c>
      <c r="F1960" s="1010">
        <v>1</v>
      </c>
      <c r="G1960" s="1028">
        <v>1</v>
      </c>
      <c r="H1960" s="1038" t="s">
        <v>3500</v>
      </c>
      <c r="I1960" s="394"/>
      <c r="J1960" s="394"/>
      <c r="K1960" s="394"/>
      <c r="L1960" s="394"/>
      <c r="M1960" s="394"/>
      <c r="N1960" s="394"/>
    </row>
    <row r="1961" spans="2:14" ht="17.25">
      <c r="B1961" s="1008" t="s">
        <v>4531</v>
      </c>
      <c r="C1961" s="1022" t="s">
        <v>3501</v>
      </c>
      <c r="D1961" s="1025" t="s">
        <v>4505</v>
      </c>
      <c r="E1961" s="1024" t="s">
        <v>4290</v>
      </c>
      <c r="F1961" s="1010">
        <v>1</v>
      </c>
      <c r="G1961" s="1028">
        <v>1</v>
      </c>
      <c r="H1961" s="1038" t="s">
        <v>3500</v>
      </c>
      <c r="I1961" s="394"/>
      <c r="J1961" s="394"/>
      <c r="K1961" s="394"/>
      <c r="L1961" s="394"/>
      <c r="M1961" s="394"/>
      <c r="N1961" s="394"/>
    </row>
    <row r="1962" spans="2:14" ht="17.25">
      <c r="B1962" s="1008" t="s">
        <v>4532</v>
      </c>
      <c r="C1962" s="1022" t="s">
        <v>3501</v>
      </c>
      <c r="D1962" s="1025" t="s">
        <v>4505</v>
      </c>
      <c r="E1962" s="1024" t="s">
        <v>4290</v>
      </c>
      <c r="F1962" s="1010">
        <v>1</v>
      </c>
      <c r="G1962" s="1028">
        <v>1</v>
      </c>
      <c r="H1962" s="1038" t="s">
        <v>3500</v>
      </c>
      <c r="I1962" s="394"/>
      <c r="J1962" s="394"/>
      <c r="K1962" s="394"/>
      <c r="L1962" s="394"/>
      <c r="M1962" s="394"/>
      <c r="N1962" s="394"/>
    </row>
    <row r="1963" spans="2:14" ht="17.25">
      <c r="B1963" s="1008" t="s">
        <v>4533</v>
      </c>
      <c r="C1963" s="1022" t="s">
        <v>3501</v>
      </c>
      <c r="D1963" s="1025" t="s">
        <v>4505</v>
      </c>
      <c r="E1963" s="1024" t="s">
        <v>4290</v>
      </c>
      <c r="F1963" s="1010">
        <v>1</v>
      </c>
      <c r="G1963" s="1028">
        <v>1</v>
      </c>
      <c r="H1963" s="1038" t="s">
        <v>3500</v>
      </c>
      <c r="I1963" s="394"/>
      <c r="J1963" s="394"/>
      <c r="K1963" s="394"/>
      <c r="L1963" s="394"/>
      <c r="M1963" s="394"/>
      <c r="N1963" s="394"/>
    </row>
    <row r="1964" spans="2:14" ht="17.25">
      <c r="B1964" s="1008" t="s">
        <v>4534</v>
      </c>
      <c r="C1964" s="1022" t="s">
        <v>3501</v>
      </c>
      <c r="D1964" s="1025" t="s">
        <v>4505</v>
      </c>
      <c r="E1964" s="1024" t="s">
        <v>4290</v>
      </c>
      <c r="F1964" s="1010">
        <v>1</v>
      </c>
      <c r="G1964" s="1028">
        <v>1</v>
      </c>
      <c r="H1964" s="1038" t="s">
        <v>3500</v>
      </c>
      <c r="I1964" s="394"/>
      <c r="J1964" s="394"/>
      <c r="K1964" s="394"/>
      <c r="L1964" s="394"/>
      <c r="M1964" s="394"/>
      <c r="N1964" s="394"/>
    </row>
    <row r="1965" spans="2:14" ht="17.25">
      <c r="B1965" s="1008" t="s">
        <v>4535</v>
      </c>
      <c r="C1965" s="1022" t="s">
        <v>3501</v>
      </c>
      <c r="D1965" s="1025" t="s">
        <v>4505</v>
      </c>
      <c r="E1965" s="1024" t="s">
        <v>4290</v>
      </c>
      <c r="F1965" s="1010">
        <v>1</v>
      </c>
      <c r="G1965" s="1028">
        <v>1</v>
      </c>
      <c r="H1965" s="1038" t="s">
        <v>3500</v>
      </c>
      <c r="I1965" s="394"/>
      <c r="J1965" s="394"/>
      <c r="K1965" s="394"/>
      <c r="L1965" s="394"/>
      <c r="M1965" s="394"/>
      <c r="N1965" s="394"/>
    </row>
    <row r="1966" spans="2:14" ht="17.25">
      <c r="B1966" s="1008" t="s">
        <v>4536</v>
      </c>
      <c r="C1966" s="1022" t="s">
        <v>3501</v>
      </c>
      <c r="D1966" s="1025" t="s">
        <v>4505</v>
      </c>
      <c r="E1966" s="1024" t="s">
        <v>4290</v>
      </c>
      <c r="F1966" s="1010">
        <v>1</v>
      </c>
      <c r="G1966" s="1028">
        <v>1</v>
      </c>
      <c r="H1966" s="1038" t="s">
        <v>3500</v>
      </c>
      <c r="I1966" s="394"/>
      <c r="J1966" s="394"/>
      <c r="K1966" s="394"/>
      <c r="L1966" s="394"/>
      <c r="M1966" s="394"/>
      <c r="N1966" s="394"/>
    </row>
    <row r="1967" spans="2:14" ht="17.25">
      <c r="B1967" s="1008" t="s">
        <v>4537</v>
      </c>
      <c r="C1967" s="1022" t="s">
        <v>3501</v>
      </c>
      <c r="D1967" s="1025" t="s">
        <v>4505</v>
      </c>
      <c r="E1967" s="1024" t="s">
        <v>4290</v>
      </c>
      <c r="F1967" s="1010">
        <v>1</v>
      </c>
      <c r="G1967" s="1028">
        <v>1</v>
      </c>
      <c r="H1967" s="1038" t="s">
        <v>3500</v>
      </c>
      <c r="I1967" s="394"/>
      <c r="J1967" s="394"/>
      <c r="K1967" s="394"/>
      <c r="L1967" s="394"/>
      <c r="M1967" s="394"/>
      <c r="N1967" s="394"/>
    </row>
    <row r="1968" spans="2:14" ht="17.25">
      <c r="B1968" s="1008" t="s">
        <v>4538</v>
      </c>
      <c r="C1968" s="1022" t="s">
        <v>3501</v>
      </c>
      <c r="D1968" s="1025" t="s">
        <v>4505</v>
      </c>
      <c r="E1968" s="1024" t="s">
        <v>4290</v>
      </c>
      <c r="F1968" s="1010">
        <v>1</v>
      </c>
      <c r="G1968" s="1028">
        <v>1</v>
      </c>
      <c r="H1968" s="1038" t="s">
        <v>3500</v>
      </c>
      <c r="I1968" s="394"/>
      <c r="J1968" s="394"/>
      <c r="K1968" s="394"/>
      <c r="L1968" s="394"/>
      <c r="M1968" s="394"/>
      <c r="N1968" s="394"/>
    </row>
    <row r="1969" spans="2:14" ht="17.25">
      <c r="B1969" s="1008" t="s">
        <v>4539</v>
      </c>
      <c r="C1969" s="1022" t="s">
        <v>3501</v>
      </c>
      <c r="D1969" s="1025" t="s">
        <v>4505</v>
      </c>
      <c r="E1969" s="1024" t="s">
        <v>4290</v>
      </c>
      <c r="F1969" s="1010">
        <v>1</v>
      </c>
      <c r="G1969" s="1028">
        <v>1</v>
      </c>
      <c r="H1969" s="1038" t="s">
        <v>3500</v>
      </c>
      <c r="I1969" s="394"/>
      <c r="J1969" s="394"/>
      <c r="K1969" s="394"/>
      <c r="L1969" s="394"/>
      <c r="M1969" s="394"/>
      <c r="N1969" s="394"/>
    </row>
    <row r="1970" spans="2:14" ht="17.25">
      <c r="B1970" s="1008" t="s">
        <v>4540</v>
      </c>
      <c r="C1970" s="1022" t="s">
        <v>3501</v>
      </c>
      <c r="D1970" s="1025" t="s">
        <v>4505</v>
      </c>
      <c r="E1970" s="1024" t="s">
        <v>4290</v>
      </c>
      <c r="F1970" s="1010">
        <v>1</v>
      </c>
      <c r="G1970" s="1028">
        <v>1</v>
      </c>
      <c r="H1970" s="1038" t="s">
        <v>3500</v>
      </c>
      <c r="I1970" s="394"/>
      <c r="J1970" s="394"/>
      <c r="K1970" s="394"/>
      <c r="L1970" s="394"/>
      <c r="M1970" s="394"/>
      <c r="N1970" s="394"/>
    </row>
    <row r="1971" spans="2:14" ht="17.25">
      <c r="B1971" s="1008" t="s">
        <v>4541</v>
      </c>
      <c r="C1971" s="1022" t="s">
        <v>3501</v>
      </c>
      <c r="D1971" s="1025" t="s">
        <v>4505</v>
      </c>
      <c r="E1971" s="1024" t="s">
        <v>4290</v>
      </c>
      <c r="F1971" s="1010">
        <v>1</v>
      </c>
      <c r="G1971" s="1028">
        <v>1</v>
      </c>
      <c r="H1971" s="1038" t="s">
        <v>3500</v>
      </c>
      <c r="I1971" s="394"/>
      <c r="J1971" s="394"/>
      <c r="K1971" s="394"/>
      <c r="L1971" s="394"/>
      <c r="M1971" s="394"/>
      <c r="N1971" s="394"/>
    </row>
    <row r="1972" spans="2:14" ht="17.25">
      <c r="B1972" s="1008" t="s">
        <v>4542</v>
      </c>
      <c r="C1972" s="1022" t="s">
        <v>3501</v>
      </c>
      <c r="D1972" s="1025" t="s">
        <v>4505</v>
      </c>
      <c r="E1972" s="1024" t="s">
        <v>4290</v>
      </c>
      <c r="F1972" s="1010">
        <v>1</v>
      </c>
      <c r="G1972" s="1028">
        <v>1</v>
      </c>
      <c r="H1972" s="1038" t="s">
        <v>3500</v>
      </c>
      <c r="I1972" s="394"/>
      <c r="J1972" s="394"/>
      <c r="K1972" s="394"/>
      <c r="L1972" s="394"/>
      <c r="M1972" s="394"/>
      <c r="N1972" s="394"/>
    </row>
    <row r="1973" spans="2:14" ht="17.25">
      <c r="B1973" s="1008" t="s">
        <v>4543</v>
      </c>
      <c r="C1973" s="1022" t="s">
        <v>3501</v>
      </c>
      <c r="D1973" s="1025" t="s">
        <v>4505</v>
      </c>
      <c r="E1973" s="1024" t="s">
        <v>4290</v>
      </c>
      <c r="F1973" s="1010">
        <v>1</v>
      </c>
      <c r="G1973" s="1028">
        <v>1</v>
      </c>
      <c r="H1973" s="1038" t="s">
        <v>3500</v>
      </c>
      <c r="I1973" s="394"/>
      <c r="J1973" s="394"/>
      <c r="K1973" s="394"/>
      <c r="L1973" s="394"/>
      <c r="M1973" s="394"/>
      <c r="N1973" s="394"/>
    </row>
    <row r="1974" spans="2:14" ht="17.25">
      <c r="B1974" s="1008" t="s">
        <v>4544</v>
      </c>
      <c r="C1974" s="1022" t="s">
        <v>3501</v>
      </c>
      <c r="D1974" s="1025" t="s">
        <v>4505</v>
      </c>
      <c r="E1974" s="1024" t="s">
        <v>4290</v>
      </c>
      <c r="F1974" s="1010">
        <v>1</v>
      </c>
      <c r="G1974" s="1028">
        <v>1</v>
      </c>
      <c r="H1974" s="1038" t="s">
        <v>3500</v>
      </c>
      <c r="I1974" s="394"/>
      <c r="J1974" s="394"/>
      <c r="K1974" s="394"/>
      <c r="L1974" s="394"/>
      <c r="M1974" s="394"/>
      <c r="N1974" s="394"/>
    </row>
    <row r="1975" spans="2:14" ht="17.25">
      <c r="B1975" s="1008" t="s">
        <v>4545</v>
      </c>
      <c r="C1975" s="1022" t="s">
        <v>3501</v>
      </c>
      <c r="D1975" s="1025" t="s">
        <v>4505</v>
      </c>
      <c r="E1975" s="1024" t="s">
        <v>4290</v>
      </c>
      <c r="F1975" s="1010">
        <v>1</v>
      </c>
      <c r="G1975" s="1028">
        <v>1</v>
      </c>
      <c r="H1975" s="1038" t="s">
        <v>3500</v>
      </c>
      <c r="I1975" s="394"/>
      <c r="J1975" s="394"/>
      <c r="K1975" s="394"/>
      <c r="L1975" s="394"/>
      <c r="M1975" s="394"/>
      <c r="N1975" s="394"/>
    </row>
    <row r="1976" spans="2:14" ht="17.25">
      <c r="B1976" s="1008" t="s">
        <v>4546</v>
      </c>
      <c r="C1976" s="1022" t="s">
        <v>3501</v>
      </c>
      <c r="D1976" s="1025" t="s">
        <v>4505</v>
      </c>
      <c r="E1976" s="1024" t="s">
        <v>4290</v>
      </c>
      <c r="F1976" s="1010">
        <v>1</v>
      </c>
      <c r="G1976" s="1028">
        <v>1</v>
      </c>
      <c r="H1976" s="1038" t="s">
        <v>3500</v>
      </c>
      <c r="I1976" s="394"/>
      <c r="J1976" s="394"/>
      <c r="K1976" s="394"/>
      <c r="L1976" s="394"/>
      <c r="M1976" s="394"/>
      <c r="N1976" s="394"/>
    </row>
    <row r="1977" spans="2:14" ht="17.25">
      <c r="B1977" s="1008" t="s">
        <v>4547</v>
      </c>
      <c r="C1977" s="1022" t="s">
        <v>3501</v>
      </c>
      <c r="D1977" s="1025" t="s">
        <v>4505</v>
      </c>
      <c r="E1977" s="1024" t="s">
        <v>4290</v>
      </c>
      <c r="F1977" s="1010">
        <v>1</v>
      </c>
      <c r="G1977" s="1028">
        <v>1</v>
      </c>
      <c r="H1977" s="1038" t="s">
        <v>3500</v>
      </c>
      <c r="I1977" s="394"/>
      <c r="J1977" s="394"/>
      <c r="K1977" s="394"/>
      <c r="L1977" s="394"/>
      <c r="M1977" s="394"/>
      <c r="N1977" s="394"/>
    </row>
    <row r="1978" spans="2:14" ht="17.25">
      <c r="B1978" s="1008" t="s">
        <v>4548</v>
      </c>
      <c r="C1978" s="1022" t="s">
        <v>3501</v>
      </c>
      <c r="D1978" s="1025" t="s">
        <v>4505</v>
      </c>
      <c r="E1978" s="1024" t="s">
        <v>4290</v>
      </c>
      <c r="F1978" s="1010">
        <v>1</v>
      </c>
      <c r="G1978" s="1028">
        <v>1</v>
      </c>
      <c r="H1978" s="1038" t="s">
        <v>3500</v>
      </c>
      <c r="I1978" s="394"/>
      <c r="J1978" s="394"/>
      <c r="K1978" s="394"/>
      <c r="L1978" s="394"/>
      <c r="M1978" s="394"/>
      <c r="N1978" s="394"/>
    </row>
    <row r="1979" spans="2:14" ht="17.25">
      <c r="B1979" s="1008" t="s">
        <v>4549</v>
      </c>
      <c r="C1979" s="1022" t="s">
        <v>3501</v>
      </c>
      <c r="D1979" s="1025" t="s">
        <v>4505</v>
      </c>
      <c r="E1979" s="1024" t="s">
        <v>4290</v>
      </c>
      <c r="F1979" s="1010">
        <v>1</v>
      </c>
      <c r="G1979" s="1028">
        <v>1</v>
      </c>
      <c r="H1979" s="1038" t="s">
        <v>3500</v>
      </c>
      <c r="I1979" s="394"/>
      <c r="J1979" s="394"/>
      <c r="K1979" s="394"/>
      <c r="L1979" s="394"/>
      <c r="M1979" s="394"/>
      <c r="N1979" s="394"/>
    </row>
    <row r="1980" spans="2:14" ht="17.25">
      <c r="B1980" s="1008" t="s">
        <v>4550</v>
      </c>
      <c r="C1980" s="1022" t="s">
        <v>3501</v>
      </c>
      <c r="D1980" s="1025" t="s">
        <v>4505</v>
      </c>
      <c r="E1980" s="1024" t="s">
        <v>4290</v>
      </c>
      <c r="F1980" s="1010">
        <v>1</v>
      </c>
      <c r="G1980" s="1028">
        <v>1</v>
      </c>
      <c r="H1980" s="1038" t="s">
        <v>3500</v>
      </c>
      <c r="I1980" s="394"/>
      <c r="J1980" s="394"/>
      <c r="K1980" s="394"/>
      <c r="L1980" s="394"/>
      <c r="M1980" s="394"/>
      <c r="N1980" s="394"/>
    </row>
    <row r="1981" spans="2:14" ht="17.25">
      <c r="B1981" s="1008" t="s">
        <v>4551</v>
      </c>
      <c r="C1981" s="1022" t="s">
        <v>3501</v>
      </c>
      <c r="D1981" s="1025" t="s">
        <v>4505</v>
      </c>
      <c r="E1981" s="1024" t="s">
        <v>4290</v>
      </c>
      <c r="F1981" s="1010">
        <v>1</v>
      </c>
      <c r="G1981" s="1028">
        <v>1</v>
      </c>
      <c r="H1981" s="1038" t="s">
        <v>3500</v>
      </c>
      <c r="I1981" s="394"/>
      <c r="J1981" s="394"/>
      <c r="K1981" s="394"/>
      <c r="L1981" s="394"/>
      <c r="M1981" s="394"/>
      <c r="N1981" s="394"/>
    </row>
    <row r="1982" spans="2:14" ht="17.25">
      <c r="B1982" s="1008" t="s">
        <v>4552</v>
      </c>
      <c r="C1982" s="1022" t="s">
        <v>3501</v>
      </c>
      <c r="D1982" s="1025" t="s">
        <v>4505</v>
      </c>
      <c r="E1982" s="1024" t="s">
        <v>4290</v>
      </c>
      <c r="F1982" s="1010">
        <v>1</v>
      </c>
      <c r="G1982" s="1028">
        <v>1</v>
      </c>
      <c r="H1982" s="1038" t="s">
        <v>3500</v>
      </c>
      <c r="I1982" s="394"/>
      <c r="J1982" s="394"/>
      <c r="K1982" s="394"/>
      <c r="L1982" s="394"/>
      <c r="M1982" s="394"/>
      <c r="N1982" s="394"/>
    </row>
    <row r="1983" spans="2:14" ht="17.25">
      <c r="B1983" s="1008" t="s">
        <v>4553</v>
      </c>
      <c r="C1983" s="1022" t="s">
        <v>3501</v>
      </c>
      <c r="D1983" s="1025" t="s">
        <v>4505</v>
      </c>
      <c r="E1983" s="1024" t="s">
        <v>4290</v>
      </c>
      <c r="F1983" s="1010">
        <v>1</v>
      </c>
      <c r="G1983" s="1028">
        <v>1</v>
      </c>
      <c r="H1983" s="1038" t="s">
        <v>3500</v>
      </c>
      <c r="I1983" s="394"/>
      <c r="J1983" s="394"/>
      <c r="K1983" s="394"/>
      <c r="L1983" s="394"/>
      <c r="M1983" s="394"/>
      <c r="N1983" s="394"/>
    </row>
    <row r="1984" spans="2:14" ht="17.25">
      <c r="B1984" s="1008" t="s">
        <v>4554</v>
      </c>
      <c r="C1984" s="1022" t="s">
        <v>3501</v>
      </c>
      <c r="D1984" s="1025" t="s">
        <v>4505</v>
      </c>
      <c r="E1984" s="1024" t="s">
        <v>4290</v>
      </c>
      <c r="F1984" s="1010">
        <v>1</v>
      </c>
      <c r="G1984" s="1028">
        <v>1</v>
      </c>
      <c r="H1984" s="1038" t="s">
        <v>3500</v>
      </c>
      <c r="I1984" s="394"/>
      <c r="J1984" s="394"/>
      <c r="K1984" s="394"/>
      <c r="L1984" s="394"/>
      <c r="M1984" s="394"/>
      <c r="N1984" s="394"/>
    </row>
    <row r="1985" spans="2:14" ht="17.25">
      <c r="B1985" s="1008" t="s">
        <v>4555</v>
      </c>
      <c r="C1985" s="1022" t="s">
        <v>3501</v>
      </c>
      <c r="D1985" s="1025" t="s">
        <v>4505</v>
      </c>
      <c r="E1985" s="1024" t="s">
        <v>4290</v>
      </c>
      <c r="F1985" s="1010">
        <v>1</v>
      </c>
      <c r="G1985" s="1028">
        <v>1</v>
      </c>
      <c r="H1985" s="1038" t="s">
        <v>3500</v>
      </c>
      <c r="I1985" s="394"/>
      <c r="J1985" s="394"/>
      <c r="K1985" s="394"/>
      <c r="L1985" s="394"/>
      <c r="M1985" s="394"/>
      <c r="N1985" s="394"/>
    </row>
    <row r="1986" spans="2:14" ht="17.25">
      <c r="B1986" s="1008" t="s">
        <v>4556</v>
      </c>
      <c r="C1986" s="1022" t="s">
        <v>3501</v>
      </c>
      <c r="D1986" s="1025" t="s">
        <v>4505</v>
      </c>
      <c r="E1986" s="1024" t="s">
        <v>4290</v>
      </c>
      <c r="F1986" s="1010">
        <v>1</v>
      </c>
      <c r="G1986" s="1028">
        <v>1</v>
      </c>
      <c r="H1986" s="1038" t="s">
        <v>3500</v>
      </c>
      <c r="I1986" s="394"/>
      <c r="J1986" s="394"/>
      <c r="K1986" s="394"/>
      <c r="L1986" s="394"/>
      <c r="M1986" s="394"/>
      <c r="N1986" s="394"/>
    </row>
    <row r="1987" spans="2:14" ht="17.25">
      <c r="B1987" s="1008" t="s">
        <v>4557</v>
      </c>
      <c r="C1987" s="1022" t="s">
        <v>3501</v>
      </c>
      <c r="D1987" s="1025" t="s">
        <v>4505</v>
      </c>
      <c r="E1987" s="1024" t="s">
        <v>4290</v>
      </c>
      <c r="F1987" s="1010">
        <v>1</v>
      </c>
      <c r="G1987" s="1028">
        <v>1</v>
      </c>
      <c r="H1987" s="1038" t="s">
        <v>3500</v>
      </c>
      <c r="I1987" s="394"/>
      <c r="J1987" s="394"/>
      <c r="K1987" s="394"/>
      <c r="L1987" s="394"/>
      <c r="M1987" s="394"/>
      <c r="N1987" s="394"/>
    </row>
    <row r="1988" spans="2:14" ht="17.25">
      <c r="B1988" s="1008" t="s">
        <v>4558</v>
      </c>
      <c r="C1988" s="1022" t="s">
        <v>3501</v>
      </c>
      <c r="D1988" s="1025" t="s">
        <v>4505</v>
      </c>
      <c r="E1988" s="1024" t="s">
        <v>4290</v>
      </c>
      <c r="F1988" s="1010">
        <v>1</v>
      </c>
      <c r="G1988" s="1028">
        <v>1</v>
      </c>
      <c r="H1988" s="1038" t="s">
        <v>3500</v>
      </c>
      <c r="I1988" s="394"/>
      <c r="J1988" s="394"/>
      <c r="K1988" s="394"/>
      <c r="L1988" s="394"/>
      <c r="M1988" s="394"/>
      <c r="N1988" s="394"/>
    </row>
    <row r="1989" spans="2:14" ht="17.25">
      <c r="B1989" s="1008" t="s">
        <v>4559</v>
      </c>
      <c r="C1989" s="1022" t="s">
        <v>3501</v>
      </c>
      <c r="D1989" s="1025" t="s">
        <v>4505</v>
      </c>
      <c r="E1989" s="1024" t="s">
        <v>4290</v>
      </c>
      <c r="F1989" s="1010">
        <v>1</v>
      </c>
      <c r="G1989" s="1028">
        <v>1</v>
      </c>
      <c r="H1989" s="1038" t="s">
        <v>3500</v>
      </c>
      <c r="I1989" s="394"/>
      <c r="J1989" s="394"/>
      <c r="K1989" s="394"/>
      <c r="L1989" s="394"/>
      <c r="M1989" s="394"/>
      <c r="N1989" s="394"/>
    </row>
    <row r="1990" spans="2:14" ht="17.25">
      <c r="B1990" s="1008" t="s">
        <v>4560</v>
      </c>
      <c r="C1990" s="1022" t="s">
        <v>3501</v>
      </c>
      <c r="D1990" s="1025" t="s">
        <v>4505</v>
      </c>
      <c r="E1990" s="1024" t="s">
        <v>4290</v>
      </c>
      <c r="F1990" s="1010">
        <v>1</v>
      </c>
      <c r="G1990" s="1028">
        <v>1</v>
      </c>
      <c r="H1990" s="1038" t="s">
        <v>3500</v>
      </c>
      <c r="I1990" s="394"/>
      <c r="J1990" s="394"/>
      <c r="K1990" s="394"/>
      <c r="L1990" s="394"/>
      <c r="M1990" s="394"/>
      <c r="N1990" s="394"/>
    </row>
    <row r="1991" spans="2:14" ht="17.25">
      <c r="B1991" s="1008" t="s">
        <v>4561</v>
      </c>
      <c r="C1991" s="1022" t="s">
        <v>3501</v>
      </c>
      <c r="D1991" s="1025" t="s">
        <v>4505</v>
      </c>
      <c r="E1991" s="1024" t="s">
        <v>4290</v>
      </c>
      <c r="F1991" s="1010">
        <v>1</v>
      </c>
      <c r="G1991" s="1028">
        <v>1</v>
      </c>
      <c r="H1991" s="1038" t="s">
        <v>3500</v>
      </c>
      <c r="I1991" s="394"/>
      <c r="J1991" s="394"/>
      <c r="K1991" s="394"/>
      <c r="L1991" s="394"/>
      <c r="M1991" s="394"/>
      <c r="N1991" s="394"/>
    </row>
    <row r="1992" spans="2:14" ht="17.25">
      <c r="B1992" s="1008" t="s">
        <v>4562</v>
      </c>
      <c r="C1992" s="1022" t="s">
        <v>3501</v>
      </c>
      <c r="D1992" s="1025" t="s">
        <v>4505</v>
      </c>
      <c r="E1992" s="1024" t="s">
        <v>4290</v>
      </c>
      <c r="F1992" s="1010">
        <v>1</v>
      </c>
      <c r="G1992" s="1028">
        <v>1</v>
      </c>
      <c r="H1992" s="1038" t="s">
        <v>3500</v>
      </c>
      <c r="I1992" s="394"/>
      <c r="J1992" s="394"/>
      <c r="K1992" s="394"/>
      <c r="L1992" s="394"/>
      <c r="M1992" s="394"/>
      <c r="N1992" s="394"/>
    </row>
    <row r="1993" spans="2:14" ht="17.25">
      <c r="B1993" s="1008" t="s">
        <v>4563</v>
      </c>
      <c r="C1993" s="1022" t="s">
        <v>3501</v>
      </c>
      <c r="D1993" s="1025" t="s">
        <v>4505</v>
      </c>
      <c r="E1993" s="1024" t="s">
        <v>4290</v>
      </c>
      <c r="F1993" s="1010">
        <v>1</v>
      </c>
      <c r="G1993" s="1028">
        <v>1</v>
      </c>
      <c r="H1993" s="1038" t="s">
        <v>3500</v>
      </c>
      <c r="I1993" s="394"/>
      <c r="J1993" s="394"/>
      <c r="K1993" s="394"/>
      <c r="L1993" s="394"/>
      <c r="M1993" s="394"/>
      <c r="N1993" s="394"/>
    </row>
    <row r="1994" spans="2:14" ht="17.25">
      <c r="B1994" s="1008" t="s">
        <v>4564</v>
      </c>
      <c r="C1994" s="1022" t="s">
        <v>3501</v>
      </c>
      <c r="D1994" s="1025" t="s">
        <v>4505</v>
      </c>
      <c r="E1994" s="1024" t="s">
        <v>4290</v>
      </c>
      <c r="F1994" s="1010">
        <v>1</v>
      </c>
      <c r="G1994" s="1028">
        <v>1</v>
      </c>
      <c r="H1994" s="1038" t="s">
        <v>3500</v>
      </c>
      <c r="I1994" s="394"/>
      <c r="J1994" s="394"/>
      <c r="K1994" s="394"/>
      <c r="L1994" s="394"/>
      <c r="M1994" s="394"/>
      <c r="N1994" s="394"/>
    </row>
    <row r="1995" spans="2:14" ht="17.25">
      <c r="B1995" s="1008" t="s">
        <v>4565</v>
      </c>
      <c r="C1995" s="1022" t="s">
        <v>3501</v>
      </c>
      <c r="D1995" s="1025" t="s">
        <v>4505</v>
      </c>
      <c r="E1995" s="1024" t="s">
        <v>4290</v>
      </c>
      <c r="F1995" s="1010">
        <v>1</v>
      </c>
      <c r="G1995" s="1028">
        <v>1</v>
      </c>
      <c r="H1995" s="1038" t="s">
        <v>3500</v>
      </c>
      <c r="I1995" s="394"/>
      <c r="J1995" s="394"/>
      <c r="K1995" s="394"/>
      <c r="L1995" s="394"/>
      <c r="M1995" s="394"/>
      <c r="N1995" s="394"/>
    </row>
    <row r="1996" spans="2:14" ht="17.25">
      <c r="B1996" s="1008" t="s">
        <v>4566</v>
      </c>
      <c r="C1996" s="1022" t="s">
        <v>3501</v>
      </c>
      <c r="D1996" s="1025" t="s">
        <v>4505</v>
      </c>
      <c r="E1996" s="1024" t="s">
        <v>4290</v>
      </c>
      <c r="F1996" s="1010">
        <v>1</v>
      </c>
      <c r="G1996" s="1028">
        <v>1</v>
      </c>
      <c r="H1996" s="1038" t="s">
        <v>3500</v>
      </c>
      <c r="I1996" s="394"/>
      <c r="J1996" s="394"/>
      <c r="K1996" s="394"/>
      <c r="L1996" s="394"/>
      <c r="M1996" s="394"/>
      <c r="N1996" s="394"/>
    </row>
    <row r="1997" spans="2:14" ht="17.25">
      <c r="B1997" s="1008" t="s">
        <v>4567</v>
      </c>
      <c r="C1997" s="1022" t="s">
        <v>3501</v>
      </c>
      <c r="D1997" s="1025" t="s">
        <v>4505</v>
      </c>
      <c r="E1997" s="1024" t="s">
        <v>4290</v>
      </c>
      <c r="F1997" s="1010">
        <v>1</v>
      </c>
      <c r="G1997" s="1028">
        <v>1</v>
      </c>
      <c r="H1997" s="1038" t="s">
        <v>3500</v>
      </c>
      <c r="I1997" s="394"/>
      <c r="J1997" s="394"/>
      <c r="K1997" s="394"/>
      <c r="L1997" s="394"/>
      <c r="M1997" s="394"/>
      <c r="N1997" s="394"/>
    </row>
    <row r="1998" spans="2:14" ht="17.25">
      <c r="B1998" s="1008" t="s">
        <v>4568</v>
      </c>
      <c r="C1998" s="1022" t="s">
        <v>3501</v>
      </c>
      <c r="D1998" s="1025" t="s">
        <v>4505</v>
      </c>
      <c r="E1998" s="1024" t="s">
        <v>4290</v>
      </c>
      <c r="F1998" s="1010">
        <v>1</v>
      </c>
      <c r="G1998" s="1028">
        <v>1</v>
      </c>
      <c r="H1998" s="1038" t="s">
        <v>3500</v>
      </c>
      <c r="I1998" s="394"/>
      <c r="J1998" s="394"/>
      <c r="K1998" s="394"/>
      <c r="L1998" s="394"/>
      <c r="M1998" s="394"/>
      <c r="N1998" s="394"/>
    </row>
    <row r="1999" spans="2:14" ht="17.25">
      <c r="B1999" s="1008" t="s">
        <v>4569</v>
      </c>
      <c r="C1999" s="1022" t="s">
        <v>3501</v>
      </c>
      <c r="D1999" s="1025" t="s">
        <v>4505</v>
      </c>
      <c r="E1999" s="1024" t="s">
        <v>4290</v>
      </c>
      <c r="F1999" s="1010">
        <v>1</v>
      </c>
      <c r="G1999" s="1028">
        <v>1</v>
      </c>
      <c r="H1999" s="1038" t="s">
        <v>3500</v>
      </c>
      <c r="I1999" s="394"/>
      <c r="J1999" s="394"/>
      <c r="K1999" s="394"/>
      <c r="L1999" s="394"/>
      <c r="M1999" s="394"/>
      <c r="N1999" s="394"/>
    </row>
    <row r="2000" spans="2:14" ht="17.25">
      <c r="B2000" s="1008" t="s">
        <v>4570</v>
      </c>
      <c r="C2000" s="1022" t="s">
        <v>3501</v>
      </c>
      <c r="D2000" s="1025" t="s">
        <v>4505</v>
      </c>
      <c r="E2000" s="1024" t="s">
        <v>4290</v>
      </c>
      <c r="F2000" s="1010">
        <v>1</v>
      </c>
      <c r="G2000" s="1028">
        <v>1</v>
      </c>
      <c r="H2000" s="1038" t="s">
        <v>3500</v>
      </c>
      <c r="I2000" s="394"/>
      <c r="J2000" s="394"/>
      <c r="K2000" s="394"/>
      <c r="L2000" s="394"/>
      <c r="M2000" s="394"/>
      <c r="N2000" s="394"/>
    </row>
    <row r="2001" spans="2:14" ht="17.25">
      <c r="B2001" s="1008" t="s">
        <v>4571</v>
      </c>
      <c r="C2001" s="1022" t="s">
        <v>3501</v>
      </c>
      <c r="D2001" s="1025" t="s">
        <v>4505</v>
      </c>
      <c r="E2001" s="1024" t="s">
        <v>4290</v>
      </c>
      <c r="F2001" s="1010">
        <v>1</v>
      </c>
      <c r="G2001" s="1028">
        <v>1</v>
      </c>
      <c r="H2001" s="1038" t="s">
        <v>3500</v>
      </c>
      <c r="I2001" s="394"/>
      <c r="J2001" s="394"/>
      <c r="K2001" s="394"/>
      <c r="L2001" s="394"/>
      <c r="M2001" s="394"/>
      <c r="N2001" s="394"/>
    </row>
    <row r="2002" spans="2:14" ht="17.25">
      <c r="B2002" s="1008" t="s">
        <v>4572</v>
      </c>
      <c r="C2002" s="1022" t="s">
        <v>3501</v>
      </c>
      <c r="D2002" s="1025" t="s">
        <v>4505</v>
      </c>
      <c r="E2002" s="1024" t="s">
        <v>4290</v>
      </c>
      <c r="F2002" s="1010">
        <v>1</v>
      </c>
      <c r="G2002" s="1028">
        <v>1</v>
      </c>
      <c r="H2002" s="1038" t="s">
        <v>3500</v>
      </c>
      <c r="I2002" s="394"/>
      <c r="J2002" s="394"/>
      <c r="K2002" s="394"/>
      <c r="L2002" s="394"/>
      <c r="M2002" s="394"/>
      <c r="N2002" s="394"/>
    </row>
    <row r="2003" spans="2:14" s="393" customFormat="1" ht="17.25">
      <c r="B2003" s="1008" t="s">
        <v>4573</v>
      </c>
      <c r="C2003" s="1022" t="s">
        <v>3501</v>
      </c>
      <c r="D2003" s="1025" t="s">
        <v>4505</v>
      </c>
      <c r="E2003" s="1024" t="s">
        <v>4290</v>
      </c>
      <c r="F2003" s="1010">
        <v>1</v>
      </c>
      <c r="G2003" s="1028">
        <v>1</v>
      </c>
      <c r="H2003" s="1038" t="s">
        <v>3500</v>
      </c>
      <c r="I2003" s="400"/>
      <c r="J2003" s="400"/>
      <c r="K2003" s="400"/>
      <c r="L2003" s="400"/>
      <c r="M2003" s="400"/>
      <c r="N2003" s="400"/>
    </row>
    <row r="2004" spans="2:14" ht="17.25">
      <c r="B2004" s="1008" t="s">
        <v>4574</v>
      </c>
      <c r="C2004" s="1022" t="s">
        <v>3501</v>
      </c>
      <c r="D2004" s="1025" t="s">
        <v>4505</v>
      </c>
      <c r="E2004" s="1024" t="s">
        <v>4290</v>
      </c>
      <c r="F2004" s="1010">
        <v>1</v>
      </c>
      <c r="G2004" s="1028">
        <v>1</v>
      </c>
      <c r="H2004" s="1038" t="s">
        <v>3500</v>
      </c>
      <c r="I2004" s="394"/>
      <c r="J2004" s="394"/>
      <c r="K2004" s="394"/>
      <c r="L2004" s="394"/>
      <c r="M2004" s="394"/>
      <c r="N2004" s="394"/>
    </row>
    <row r="2005" spans="2:14" ht="17.25">
      <c r="B2005" s="1008" t="s">
        <v>4575</v>
      </c>
      <c r="C2005" s="1022" t="s">
        <v>3501</v>
      </c>
      <c r="D2005" s="1025" t="s">
        <v>4505</v>
      </c>
      <c r="E2005" s="1024" t="s">
        <v>4290</v>
      </c>
      <c r="F2005" s="1010">
        <v>1</v>
      </c>
      <c r="G2005" s="1028">
        <v>1</v>
      </c>
      <c r="H2005" s="1038" t="s">
        <v>3500</v>
      </c>
      <c r="I2005" s="394"/>
      <c r="J2005" s="394"/>
      <c r="K2005" s="394"/>
      <c r="L2005" s="394"/>
      <c r="M2005" s="394"/>
      <c r="N2005" s="394"/>
    </row>
    <row r="2006" spans="2:14" ht="17.25">
      <c r="B2006" s="1008" t="s">
        <v>4576</v>
      </c>
      <c r="C2006" s="1022" t="s">
        <v>3501</v>
      </c>
      <c r="D2006" s="1025" t="s">
        <v>4505</v>
      </c>
      <c r="E2006" s="1024" t="s">
        <v>4290</v>
      </c>
      <c r="F2006" s="1010">
        <v>1</v>
      </c>
      <c r="G2006" s="1028">
        <v>1</v>
      </c>
      <c r="H2006" s="1038" t="s">
        <v>3500</v>
      </c>
      <c r="I2006" s="394"/>
      <c r="J2006" s="394"/>
      <c r="K2006" s="394"/>
      <c r="L2006" s="394"/>
      <c r="M2006" s="394"/>
      <c r="N2006" s="394"/>
    </row>
    <row r="2007" spans="2:14" ht="17.25">
      <c r="B2007" s="1008" t="s">
        <v>4577</v>
      </c>
      <c r="C2007" s="1022" t="s">
        <v>3501</v>
      </c>
      <c r="D2007" s="1025" t="s">
        <v>4505</v>
      </c>
      <c r="E2007" s="1024" t="s">
        <v>4290</v>
      </c>
      <c r="F2007" s="1010">
        <v>1</v>
      </c>
      <c r="G2007" s="1028">
        <v>1</v>
      </c>
      <c r="H2007" s="1038" t="s">
        <v>3500</v>
      </c>
      <c r="I2007" s="394"/>
      <c r="J2007" s="394"/>
      <c r="K2007" s="394"/>
      <c r="L2007" s="394"/>
      <c r="M2007" s="394"/>
      <c r="N2007" s="394"/>
    </row>
    <row r="2008" spans="2:14" ht="17.25">
      <c r="B2008" s="1008" t="s">
        <v>4578</v>
      </c>
      <c r="C2008" s="1022" t="s">
        <v>3501</v>
      </c>
      <c r="D2008" s="1025" t="s">
        <v>4505</v>
      </c>
      <c r="E2008" s="1024" t="s">
        <v>4290</v>
      </c>
      <c r="F2008" s="1010">
        <v>1</v>
      </c>
      <c r="G2008" s="1028">
        <v>1</v>
      </c>
      <c r="H2008" s="1038" t="s">
        <v>3500</v>
      </c>
      <c r="I2008" s="394"/>
      <c r="J2008" s="394"/>
      <c r="K2008" s="394"/>
      <c r="L2008" s="394"/>
      <c r="M2008" s="394"/>
      <c r="N2008" s="394"/>
    </row>
    <row r="2009" spans="2:14" ht="17.25">
      <c r="B2009" s="1008" t="s">
        <v>4579</v>
      </c>
      <c r="C2009" s="1022" t="s">
        <v>3501</v>
      </c>
      <c r="D2009" s="1025" t="s">
        <v>4505</v>
      </c>
      <c r="E2009" s="1024" t="s">
        <v>4290</v>
      </c>
      <c r="F2009" s="1010">
        <v>1</v>
      </c>
      <c r="G2009" s="1028">
        <v>1</v>
      </c>
      <c r="H2009" s="1038" t="s">
        <v>3500</v>
      </c>
      <c r="I2009" s="394"/>
      <c r="J2009" s="394"/>
      <c r="K2009" s="394"/>
      <c r="L2009" s="394"/>
      <c r="M2009" s="394"/>
      <c r="N2009" s="394"/>
    </row>
    <row r="2010" spans="2:14" ht="17.25">
      <c r="B2010" s="1008" t="s">
        <v>4580</v>
      </c>
      <c r="C2010" s="1022" t="s">
        <v>3501</v>
      </c>
      <c r="D2010" s="1025" t="s">
        <v>4505</v>
      </c>
      <c r="E2010" s="1024" t="s">
        <v>4290</v>
      </c>
      <c r="F2010" s="1010">
        <v>1</v>
      </c>
      <c r="G2010" s="1028">
        <v>1</v>
      </c>
      <c r="H2010" s="1038" t="s">
        <v>3500</v>
      </c>
      <c r="I2010" s="394"/>
      <c r="J2010" s="394"/>
      <c r="K2010" s="394"/>
      <c r="L2010" s="394"/>
      <c r="M2010" s="394"/>
      <c r="N2010" s="394"/>
    </row>
    <row r="2011" spans="2:14" ht="17.25">
      <c r="B2011" s="1008" t="s">
        <v>4581</v>
      </c>
      <c r="C2011" s="1022" t="s">
        <v>3501</v>
      </c>
      <c r="D2011" s="1025" t="s">
        <v>4505</v>
      </c>
      <c r="E2011" s="1024" t="s">
        <v>4290</v>
      </c>
      <c r="F2011" s="1010">
        <v>1</v>
      </c>
      <c r="G2011" s="1028">
        <v>1</v>
      </c>
      <c r="H2011" s="1038" t="s">
        <v>3500</v>
      </c>
      <c r="I2011" s="394"/>
      <c r="J2011" s="394"/>
      <c r="K2011" s="394"/>
      <c r="L2011" s="394"/>
      <c r="M2011" s="394"/>
      <c r="N2011" s="394"/>
    </row>
    <row r="2012" spans="2:14" ht="17.25">
      <c r="B2012" s="1008" t="s">
        <v>4582</v>
      </c>
      <c r="C2012" s="1022" t="s">
        <v>3501</v>
      </c>
      <c r="D2012" s="1025" t="s">
        <v>4505</v>
      </c>
      <c r="E2012" s="1024" t="s">
        <v>4290</v>
      </c>
      <c r="F2012" s="1010">
        <v>1</v>
      </c>
      <c r="G2012" s="1028">
        <v>1</v>
      </c>
      <c r="H2012" s="1038" t="s">
        <v>3500</v>
      </c>
      <c r="I2012" s="394"/>
      <c r="J2012" s="394"/>
      <c r="K2012" s="394"/>
      <c r="L2012" s="394"/>
      <c r="M2012" s="394"/>
      <c r="N2012" s="394"/>
    </row>
    <row r="2013" spans="2:14" ht="17.25">
      <c r="B2013" s="1008" t="s">
        <v>4583</v>
      </c>
      <c r="C2013" s="1022" t="s">
        <v>3501</v>
      </c>
      <c r="D2013" s="1025" t="s">
        <v>4505</v>
      </c>
      <c r="E2013" s="1024" t="s">
        <v>4290</v>
      </c>
      <c r="F2013" s="1010">
        <v>1</v>
      </c>
      <c r="G2013" s="1028">
        <v>1</v>
      </c>
      <c r="H2013" s="1038" t="s">
        <v>3500</v>
      </c>
      <c r="I2013" s="394"/>
      <c r="J2013" s="394"/>
      <c r="K2013" s="394"/>
      <c r="L2013" s="394"/>
      <c r="M2013" s="394"/>
      <c r="N2013" s="394"/>
    </row>
    <row r="2014" spans="2:14" ht="17.25">
      <c r="B2014" s="1008" t="s">
        <v>4584</v>
      </c>
      <c r="C2014" s="1022" t="s">
        <v>3501</v>
      </c>
      <c r="D2014" s="1025" t="s">
        <v>4505</v>
      </c>
      <c r="E2014" s="1024" t="s">
        <v>4290</v>
      </c>
      <c r="F2014" s="1010">
        <v>1</v>
      </c>
      <c r="G2014" s="1028">
        <v>1</v>
      </c>
      <c r="H2014" s="1038" t="s">
        <v>3500</v>
      </c>
      <c r="I2014" s="394"/>
      <c r="J2014" s="394"/>
      <c r="K2014" s="394"/>
      <c r="L2014" s="394"/>
      <c r="M2014" s="394"/>
      <c r="N2014" s="394"/>
    </row>
    <row r="2015" spans="2:14" ht="17.25">
      <c r="B2015" s="1008" t="s">
        <v>4585</v>
      </c>
      <c r="C2015" s="1022" t="s">
        <v>3501</v>
      </c>
      <c r="D2015" s="1025" t="s">
        <v>4505</v>
      </c>
      <c r="E2015" s="1024" t="s">
        <v>4290</v>
      </c>
      <c r="F2015" s="1010">
        <v>1</v>
      </c>
      <c r="G2015" s="1028">
        <v>1</v>
      </c>
      <c r="H2015" s="1038" t="s">
        <v>3500</v>
      </c>
      <c r="I2015" s="394"/>
      <c r="J2015" s="394"/>
      <c r="K2015" s="394"/>
      <c r="L2015" s="394"/>
      <c r="M2015" s="394"/>
      <c r="N2015" s="394"/>
    </row>
    <row r="2016" spans="2:14" ht="17.25">
      <c r="B2016" s="1008" t="s">
        <v>4586</v>
      </c>
      <c r="C2016" s="1022" t="s">
        <v>3501</v>
      </c>
      <c r="D2016" s="1025" t="s">
        <v>4505</v>
      </c>
      <c r="E2016" s="1024" t="s">
        <v>4290</v>
      </c>
      <c r="F2016" s="1010">
        <v>1</v>
      </c>
      <c r="G2016" s="1028">
        <v>1</v>
      </c>
      <c r="H2016" s="1038" t="s">
        <v>3500</v>
      </c>
      <c r="I2016" s="394"/>
      <c r="J2016" s="394"/>
      <c r="K2016" s="394"/>
      <c r="L2016" s="394"/>
      <c r="M2016" s="394"/>
      <c r="N2016" s="394"/>
    </row>
    <row r="2017" spans="2:14" ht="17.25">
      <c r="B2017" s="1008" t="s">
        <v>4587</v>
      </c>
      <c r="C2017" s="1022" t="s">
        <v>3501</v>
      </c>
      <c r="D2017" s="1025" t="s">
        <v>4505</v>
      </c>
      <c r="E2017" s="1024" t="s">
        <v>4290</v>
      </c>
      <c r="F2017" s="1010">
        <v>1</v>
      </c>
      <c r="G2017" s="1028">
        <v>1</v>
      </c>
      <c r="H2017" s="1038" t="s">
        <v>3500</v>
      </c>
      <c r="I2017" s="394"/>
      <c r="J2017" s="394"/>
      <c r="K2017" s="394"/>
      <c r="L2017" s="394"/>
      <c r="M2017" s="394"/>
      <c r="N2017" s="394"/>
    </row>
    <row r="2018" spans="2:14" ht="17.25">
      <c r="B2018" s="1008" t="s">
        <v>4588</v>
      </c>
      <c r="C2018" s="1022" t="s">
        <v>3501</v>
      </c>
      <c r="D2018" s="1025" t="s">
        <v>4505</v>
      </c>
      <c r="E2018" s="1024" t="s">
        <v>4290</v>
      </c>
      <c r="F2018" s="1010">
        <v>1</v>
      </c>
      <c r="G2018" s="1028">
        <v>1</v>
      </c>
      <c r="H2018" s="1038" t="s">
        <v>3500</v>
      </c>
      <c r="I2018" s="394"/>
      <c r="J2018" s="394"/>
      <c r="K2018" s="394"/>
      <c r="L2018" s="394"/>
      <c r="M2018" s="394"/>
      <c r="N2018" s="394"/>
    </row>
    <row r="2019" spans="2:14" ht="17.25">
      <c r="B2019" s="1008" t="s">
        <v>4589</v>
      </c>
      <c r="C2019" s="1022" t="s">
        <v>3501</v>
      </c>
      <c r="D2019" s="1025" t="s">
        <v>4505</v>
      </c>
      <c r="E2019" s="1024" t="s">
        <v>4290</v>
      </c>
      <c r="F2019" s="1010">
        <v>1</v>
      </c>
      <c r="G2019" s="1028">
        <v>1</v>
      </c>
      <c r="H2019" s="1038" t="s">
        <v>3500</v>
      </c>
      <c r="I2019" s="394"/>
      <c r="J2019" s="394"/>
      <c r="K2019" s="394"/>
      <c r="L2019" s="394"/>
      <c r="M2019" s="394"/>
      <c r="N2019" s="394"/>
    </row>
    <row r="2020" spans="2:14" ht="17.25">
      <c r="B2020" s="1008" t="s">
        <v>4590</v>
      </c>
      <c r="C2020" s="1022" t="s">
        <v>3501</v>
      </c>
      <c r="D2020" s="1025" t="s">
        <v>4505</v>
      </c>
      <c r="E2020" s="1024" t="s">
        <v>4290</v>
      </c>
      <c r="F2020" s="1010">
        <v>1</v>
      </c>
      <c r="G2020" s="1028">
        <v>1</v>
      </c>
      <c r="H2020" s="1038" t="s">
        <v>3500</v>
      </c>
      <c r="I2020" s="394"/>
      <c r="J2020" s="394"/>
      <c r="K2020" s="394"/>
      <c r="L2020" s="394"/>
      <c r="M2020" s="394"/>
      <c r="N2020" s="394"/>
    </row>
    <row r="2021" spans="2:14" ht="17.25">
      <c r="B2021" s="1008" t="s">
        <v>4591</v>
      </c>
      <c r="C2021" s="1022" t="s">
        <v>3501</v>
      </c>
      <c r="D2021" s="1025" t="s">
        <v>4505</v>
      </c>
      <c r="E2021" s="1024" t="s">
        <v>4290</v>
      </c>
      <c r="F2021" s="1010">
        <v>1</v>
      </c>
      <c r="G2021" s="1028">
        <v>1</v>
      </c>
      <c r="H2021" s="1038" t="s">
        <v>3500</v>
      </c>
      <c r="I2021" s="394"/>
      <c r="J2021" s="394"/>
      <c r="K2021" s="394"/>
      <c r="L2021" s="394"/>
      <c r="M2021" s="394"/>
      <c r="N2021" s="394"/>
    </row>
    <row r="2022" spans="2:14" ht="17.25">
      <c r="B2022" s="1008" t="s">
        <v>4592</v>
      </c>
      <c r="C2022" s="1022" t="s">
        <v>3501</v>
      </c>
      <c r="D2022" s="1025" t="s">
        <v>4505</v>
      </c>
      <c r="E2022" s="1024" t="s">
        <v>4290</v>
      </c>
      <c r="F2022" s="1010">
        <v>1</v>
      </c>
      <c r="G2022" s="1028">
        <v>1</v>
      </c>
      <c r="H2022" s="1038" t="s">
        <v>3500</v>
      </c>
      <c r="I2022" s="394"/>
      <c r="J2022" s="394"/>
      <c r="K2022" s="394"/>
      <c r="L2022" s="394"/>
      <c r="M2022" s="394"/>
      <c r="N2022" s="394"/>
    </row>
    <row r="2023" spans="2:14" ht="17.25">
      <c r="B2023" s="1008" t="s">
        <v>4593</v>
      </c>
      <c r="C2023" s="1022" t="s">
        <v>3501</v>
      </c>
      <c r="D2023" s="1025" t="s">
        <v>4505</v>
      </c>
      <c r="E2023" s="1024" t="s">
        <v>4290</v>
      </c>
      <c r="F2023" s="1010">
        <v>1</v>
      </c>
      <c r="G2023" s="1028">
        <v>1</v>
      </c>
      <c r="H2023" s="1038" t="s">
        <v>3500</v>
      </c>
      <c r="I2023" s="394"/>
      <c r="J2023" s="394"/>
      <c r="K2023" s="394"/>
      <c r="L2023" s="394"/>
      <c r="M2023" s="394"/>
      <c r="N2023" s="394"/>
    </row>
    <row r="2024" spans="2:14" ht="17.25">
      <c r="B2024" s="1008" t="s">
        <v>4594</v>
      </c>
      <c r="C2024" s="1022" t="s">
        <v>3501</v>
      </c>
      <c r="D2024" s="1025" t="s">
        <v>4505</v>
      </c>
      <c r="E2024" s="1024" t="s">
        <v>4290</v>
      </c>
      <c r="F2024" s="1010">
        <v>1</v>
      </c>
      <c r="G2024" s="1028">
        <v>1</v>
      </c>
      <c r="H2024" s="1038" t="s">
        <v>3500</v>
      </c>
      <c r="I2024" s="394"/>
      <c r="J2024" s="394"/>
      <c r="K2024" s="394"/>
      <c r="L2024" s="394"/>
      <c r="M2024" s="394"/>
      <c r="N2024" s="394"/>
    </row>
    <row r="2025" spans="2:14" ht="17.25">
      <c r="B2025" s="1008" t="s">
        <v>4595</v>
      </c>
      <c r="C2025" s="1022" t="s">
        <v>3501</v>
      </c>
      <c r="D2025" s="1025" t="s">
        <v>4505</v>
      </c>
      <c r="E2025" s="1024" t="s">
        <v>4290</v>
      </c>
      <c r="F2025" s="1010">
        <v>1</v>
      </c>
      <c r="G2025" s="1028">
        <v>1</v>
      </c>
      <c r="H2025" s="1038" t="s">
        <v>3500</v>
      </c>
      <c r="I2025" s="394"/>
      <c r="J2025" s="394"/>
      <c r="K2025" s="394"/>
      <c r="L2025" s="394"/>
      <c r="M2025" s="394"/>
      <c r="N2025" s="394"/>
    </row>
    <row r="2026" spans="2:14" ht="17.25">
      <c r="B2026" s="1008" t="s">
        <v>4596</v>
      </c>
      <c r="C2026" s="1022" t="s">
        <v>3501</v>
      </c>
      <c r="D2026" s="1025" t="s">
        <v>4505</v>
      </c>
      <c r="E2026" s="1024" t="s">
        <v>4290</v>
      </c>
      <c r="F2026" s="1010">
        <v>1</v>
      </c>
      <c r="G2026" s="1028">
        <v>1</v>
      </c>
      <c r="H2026" s="1038" t="s">
        <v>3500</v>
      </c>
      <c r="I2026" s="394"/>
      <c r="J2026" s="394"/>
      <c r="K2026" s="394"/>
      <c r="L2026" s="394"/>
      <c r="M2026" s="394"/>
      <c r="N2026" s="394"/>
    </row>
    <row r="2027" spans="2:14" ht="17.25">
      <c r="B2027" s="1008" t="s">
        <v>4597</v>
      </c>
      <c r="C2027" s="1022" t="s">
        <v>3501</v>
      </c>
      <c r="D2027" s="1025" t="s">
        <v>4505</v>
      </c>
      <c r="E2027" s="1024" t="s">
        <v>4290</v>
      </c>
      <c r="F2027" s="1010">
        <v>1</v>
      </c>
      <c r="G2027" s="1028">
        <v>1</v>
      </c>
      <c r="H2027" s="1038" t="s">
        <v>3500</v>
      </c>
      <c r="I2027" s="394"/>
      <c r="J2027" s="394"/>
      <c r="K2027" s="394"/>
      <c r="L2027" s="394"/>
      <c r="M2027" s="394"/>
      <c r="N2027" s="394"/>
    </row>
    <row r="2028" spans="2:14" ht="17.25">
      <c r="B2028" s="1008" t="s">
        <v>4598</v>
      </c>
      <c r="C2028" s="1022" t="s">
        <v>3501</v>
      </c>
      <c r="D2028" s="1025" t="s">
        <v>4505</v>
      </c>
      <c r="E2028" s="1024" t="s">
        <v>4290</v>
      </c>
      <c r="F2028" s="1010">
        <v>1</v>
      </c>
      <c r="G2028" s="1028">
        <v>1</v>
      </c>
      <c r="H2028" s="1038" t="s">
        <v>3500</v>
      </c>
      <c r="I2028" s="394"/>
      <c r="J2028" s="394"/>
      <c r="K2028" s="394"/>
      <c r="L2028" s="394"/>
      <c r="M2028" s="394"/>
      <c r="N2028" s="394"/>
    </row>
    <row r="2029" spans="2:14" ht="17.25">
      <c r="B2029" s="1008" t="s">
        <v>4599</v>
      </c>
      <c r="C2029" s="1022" t="s">
        <v>3501</v>
      </c>
      <c r="D2029" s="1025" t="s">
        <v>4505</v>
      </c>
      <c r="E2029" s="1024" t="s">
        <v>4290</v>
      </c>
      <c r="F2029" s="1010">
        <v>1</v>
      </c>
      <c r="G2029" s="1028">
        <v>1</v>
      </c>
      <c r="H2029" s="1038" t="s">
        <v>3500</v>
      </c>
      <c r="I2029" s="394"/>
      <c r="J2029" s="394"/>
      <c r="K2029" s="394"/>
      <c r="L2029" s="394"/>
      <c r="M2029" s="394"/>
      <c r="N2029" s="394"/>
    </row>
    <row r="2030" spans="2:14" ht="17.25">
      <c r="B2030" s="1008" t="s">
        <v>4600</v>
      </c>
      <c r="C2030" s="1022" t="s">
        <v>3501</v>
      </c>
      <c r="D2030" s="1025" t="s">
        <v>4505</v>
      </c>
      <c r="E2030" s="1024" t="s">
        <v>4290</v>
      </c>
      <c r="F2030" s="1010">
        <v>1</v>
      </c>
      <c r="G2030" s="1028">
        <v>1</v>
      </c>
      <c r="H2030" s="1038" t="s">
        <v>3500</v>
      </c>
      <c r="I2030" s="394"/>
      <c r="J2030" s="394"/>
      <c r="K2030" s="394"/>
      <c r="L2030" s="394"/>
      <c r="M2030" s="394"/>
      <c r="N2030" s="394"/>
    </row>
    <row r="2031" spans="2:14" ht="17.25">
      <c r="B2031" s="1008" t="s">
        <v>4601</v>
      </c>
      <c r="C2031" s="1022" t="s">
        <v>3501</v>
      </c>
      <c r="D2031" s="1025" t="s">
        <v>4505</v>
      </c>
      <c r="E2031" s="1024" t="s">
        <v>4290</v>
      </c>
      <c r="F2031" s="1010">
        <v>1</v>
      </c>
      <c r="G2031" s="1028">
        <v>1</v>
      </c>
      <c r="H2031" s="1038" t="s">
        <v>3500</v>
      </c>
      <c r="I2031" s="394"/>
      <c r="J2031" s="394"/>
      <c r="K2031" s="394"/>
      <c r="L2031" s="394"/>
      <c r="M2031" s="394"/>
      <c r="N2031" s="394"/>
    </row>
    <row r="2032" spans="2:14" ht="17.25">
      <c r="B2032" s="1008" t="s">
        <v>4602</v>
      </c>
      <c r="C2032" s="1022" t="s">
        <v>3501</v>
      </c>
      <c r="D2032" s="1025" t="s">
        <v>4505</v>
      </c>
      <c r="E2032" s="1024" t="s">
        <v>4290</v>
      </c>
      <c r="F2032" s="1010">
        <v>1</v>
      </c>
      <c r="G2032" s="1028">
        <v>1</v>
      </c>
      <c r="H2032" s="1038" t="s">
        <v>3500</v>
      </c>
      <c r="I2032" s="394"/>
      <c r="J2032" s="394"/>
      <c r="K2032" s="394"/>
      <c r="L2032" s="394"/>
      <c r="M2032" s="394"/>
      <c r="N2032" s="394"/>
    </row>
    <row r="2033" spans="2:14" ht="17.25">
      <c r="B2033" s="1008" t="s">
        <v>4603</v>
      </c>
      <c r="C2033" s="1022" t="s">
        <v>3501</v>
      </c>
      <c r="D2033" s="1025" t="s">
        <v>4505</v>
      </c>
      <c r="E2033" s="1024" t="s">
        <v>4290</v>
      </c>
      <c r="F2033" s="1010">
        <v>1</v>
      </c>
      <c r="G2033" s="1028">
        <v>1</v>
      </c>
      <c r="H2033" s="1038" t="s">
        <v>3500</v>
      </c>
      <c r="I2033" s="394"/>
      <c r="J2033" s="394"/>
      <c r="K2033" s="394"/>
      <c r="L2033" s="394"/>
      <c r="M2033" s="394"/>
      <c r="N2033" s="394"/>
    </row>
    <row r="2034" spans="2:14" ht="17.25">
      <c r="B2034" s="1008" t="s">
        <v>4604</v>
      </c>
      <c r="C2034" s="1022" t="s">
        <v>3501</v>
      </c>
      <c r="D2034" s="1025" t="s">
        <v>4505</v>
      </c>
      <c r="E2034" s="1024" t="s">
        <v>4290</v>
      </c>
      <c r="F2034" s="1010">
        <v>1</v>
      </c>
      <c r="G2034" s="1028">
        <v>1</v>
      </c>
      <c r="H2034" s="1038" t="s">
        <v>3500</v>
      </c>
      <c r="I2034" s="394"/>
      <c r="J2034" s="394"/>
      <c r="K2034" s="394"/>
      <c r="L2034" s="394"/>
      <c r="M2034" s="394"/>
      <c r="N2034" s="394"/>
    </row>
    <row r="2035" spans="2:14" ht="17.25">
      <c r="B2035" s="1008" t="s">
        <v>4605</v>
      </c>
      <c r="C2035" s="1022" t="s">
        <v>4265</v>
      </c>
      <c r="D2035" s="1025" t="s">
        <v>4606</v>
      </c>
      <c r="E2035" s="1024" t="s">
        <v>4290</v>
      </c>
      <c r="F2035" s="1010">
        <v>1</v>
      </c>
      <c r="G2035" s="1028">
        <v>1</v>
      </c>
      <c r="H2035" s="1038" t="s">
        <v>3500</v>
      </c>
      <c r="I2035" s="394"/>
      <c r="J2035" s="394"/>
      <c r="K2035" s="394"/>
      <c r="L2035" s="394"/>
      <c r="M2035" s="394"/>
      <c r="N2035" s="394"/>
    </row>
    <row r="2036" spans="2:14" ht="17.25">
      <c r="B2036" s="1008" t="s">
        <v>4607</v>
      </c>
      <c r="C2036" s="1022" t="s">
        <v>4265</v>
      </c>
      <c r="D2036" s="1025" t="s">
        <v>4606</v>
      </c>
      <c r="E2036" s="1024" t="s">
        <v>4290</v>
      </c>
      <c r="F2036" s="1010">
        <v>1</v>
      </c>
      <c r="G2036" s="1028">
        <v>1</v>
      </c>
      <c r="H2036" s="1038" t="s">
        <v>3500</v>
      </c>
      <c r="I2036" s="394"/>
      <c r="J2036" s="394"/>
      <c r="K2036" s="394"/>
      <c r="L2036" s="394"/>
      <c r="M2036" s="394"/>
      <c r="N2036" s="394"/>
    </row>
    <row r="2037" spans="2:14" ht="17.25">
      <c r="B2037" s="1008" t="s">
        <v>4608</v>
      </c>
      <c r="C2037" s="1022" t="s">
        <v>4265</v>
      </c>
      <c r="D2037" s="1025" t="s">
        <v>4606</v>
      </c>
      <c r="E2037" s="1024" t="s">
        <v>4290</v>
      </c>
      <c r="F2037" s="1010">
        <v>1</v>
      </c>
      <c r="G2037" s="1028">
        <v>1</v>
      </c>
      <c r="H2037" s="1038" t="s">
        <v>3500</v>
      </c>
      <c r="I2037" s="394"/>
      <c r="J2037" s="394"/>
      <c r="K2037" s="394"/>
      <c r="L2037" s="394"/>
      <c r="M2037" s="394"/>
      <c r="N2037" s="394"/>
    </row>
    <row r="2038" spans="2:14" ht="17.25">
      <c r="B2038" s="1008" t="s">
        <v>4609</v>
      </c>
      <c r="C2038" s="1022" t="s">
        <v>4265</v>
      </c>
      <c r="D2038" s="1025" t="s">
        <v>4606</v>
      </c>
      <c r="E2038" s="1024" t="s">
        <v>4290</v>
      </c>
      <c r="F2038" s="1010">
        <v>1</v>
      </c>
      <c r="G2038" s="1028">
        <v>1</v>
      </c>
      <c r="H2038" s="1038" t="s">
        <v>3500</v>
      </c>
      <c r="I2038" s="394"/>
      <c r="J2038" s="394"/>
      <c r="K2038" s="394"/>
      <c r="L2038" s="394"/>
      <c r="M2038" s="394"/>
      <c r="N2038" s="394"/>
    </row>
    <row r="2039" spans="2:14" ht="17.25">
      <c r="B2039" s="1008" t="s">
        <v>4610</v>
      </c>
      <c r="C2039" s="1022" t="s">
        <v>4265</v>
      </c>
      <c r="D2039" s="1025" t="s">
        <v>4606</v>
      </c>
      <c r="E2039" s="1024" t="s">
        <v>4290</v>
      </c>
      <c r="F2039" s="1010">
        <v>1</v>
      </c>
      <c r="G2039" s="1028">
        <v>1</v>
      </c>
      <c r="H2039" s="1038" t="s">
        <v>3500</v>
      </c>
      <c r="I2039" s="394"/>
      <c r="J2039" s="394"/>
      <c r="K2039" s="394"/>
      <c r="L2039" s="394"/>
      <c r="M2039" s="394"/>
      <c r="N2039" s="394"/>
    </row>
    <row r="2040" spans="2:14" ht="17.25">
      <c r="B2040" s="1008" t="s">
        <v>4611</v>
      </c>
      <c r="C2040" s="1022" t="s">
        <v>4265</v>
      </c>
      <c r="D2040" s="1025" t="s">
        <v>4606</v>
      </c>
      <c r="E2040" s="1024" t="s">
        <v>4290</v>
      </c>
      <c r="F2040" s="1010">
        <v>1</v>
      </c>
      <c r="G2040" s="1028">
        <v>1</v>
      </c>
      <c r="H2040" s="1038" t="s">
        <v>3500</v>
      </c>
      <c r="I2040" s="394"/>
      <c r="J2040" s="394"/>
      <c r="K2040" s="394"/>
      <c r="L2040" s="394"/>
      <c r="M2040" s="394"/>
      <c r="N2040" s="394"/>
    </row>
    <row r="2041" spans="2:14" ht="17.25">
      <c r="B2041" s="1008" t="s">
        <v>4612</v>
      </c>
      <c r="C2041" s="1022" t="s">
        <v>4265</v>
      </c>
      <c r="D2041" s="1025" t="s">
        <v>4606</v>
      </c>
      <c r="E2041" s="1024" t="s">
        <v>4290</v>
      </c>
      <c r="F2041" s="1010">
        <v>1</v>
      </c>
      <c r="G2041" s="1028">
        <v>1</v>
      </c>
      <c r="H2041" s="1038" t="s">
        <v>3500</v>
      </c>
      <c r="I2041" s="394"/>
      <c r="J2041" s="394"/>
      <c r="K2041" s="394"/>
      <c r="L2041" s="394"/>
      <c r="M2041" s="394"/>
      <c r="N2041" s="394"/>
    </row>
    <row r="2042" spans="2:14" ht="17.25">
      <c r="B2042" s="1008" t="s">
        <v>4613</v>
      </c>
      <c r="C2042" s="1022" t="s">
        <v>4265</v>
      </c>
      <c r="D2042" s="1025" t="s">
        <v>4606</v>
      </c>
      <c r="E2042" s="1024" t="s">
        <v>4290</v>
      </c>
      <c r="F2042" s="1010">
        <v>1</v>
      </c>
      <c r="G2042" s="1028">
        <v>1</v>
      </c>
      <c r="H2042" s="1038" t="s">
        <v>3500</v>
      </c>
      <c r="I2042" s="394"/>
      <c r="J2042" s="394"/>
      <c r="K2042" s="394"/>
      <c r="L2042" s="394"/>
      <c r="M2042" s="394"/>
      <c r="N2042" s="394"/>
    </row>
    <row r="2043" spans="2:14" ht="17.25">
      <c r="B2043" s="1008" t="s">
        <v>4614</v>
      </c>
      <c r="C2043" s="1022" t="s">
        <v>4265</v>
      </c>
      <c r="D2043" s="1025" t="s">
        <v>4606</v>
      </c>
      <c r="E2043" s="1024" t="s">
        <v>4290</v>
      </c>
      <c r="F2043" s="1010">
        <v>1</v>
      </c>
      <c r="G2043" s="1028">
        <v>1</v>
      </c>
      <c r="H2043" s="1038" t="s">
        <v>3500</v>
      </c>
      <c r="I2043" s="394"/>
      <c r="J2043" s="394"/>
      <c r="K2043" s="394"/>
      <c r="L2043" s="394"/>
      <c r="M2043" s="394"/>
      <c r="N2043" s="394"/>
    </row>
    <row r="2044" spans="2:14" ht="17.25">
      <c r="B2044" s="1008" t="s">
        <v>4615</v>
      </c>
      <c r="C2044" s="1022" t="s">
        <v>4265</v>
      </c>
      <c r="D2044" s="1025" t="s">
        <v>4606</v>
      </c>
      <c r="E2044" s="1024" t="s">
        <v>4290</v>
      </c>
      <c r="F2044" s="1010">
        <v>1</v>
      </c>
      <c r="G2044" s="1028">
        <v>1</v>
      </c>
      <c r="H2044" s="1038" t="s">
        <v>3500</v>
      </c>
      <c r="I2044" s="394"/>
      <c r="J2044" s="394"/>
      <c r="K2044" s="394"/>
      <c r="L2044" s="394"/>
      <c r="M2044" s="394"/>
      <c r="N2044" s="394"/>
    </row>
    <row r="2045" spans="2:14" ht="17.25">
      <c r="B2045" s="1008" t="s">
        <v>4616</v>
      </c>
      <c r="C2045" s="1022" t="s">
        <v>4265</v>
      </c>
      <c r="D2045" s="1025" t="s">
        <v>4606</v>
      </c>
      <c r="E2045" s="1024" t="s">
        <v>4290</v>
      </c>
      <c r="F2045" s="1010">
        <v>1</v>
      </c>
      <c r="G2045" s="1028">
        <v>1</v>
      </c>
      <c r="H2045" s="1038" t="s">
        <v>3500</v>
      </c>
      <c r="I2045" s="394"/>
      <c r="J2045" s="394"/>
      <c r="K2045" s="394"/>
      <c r="L2045" s="394"/>
      <c r="M2045" s="394"/>
      <c r="N2045" s="394"/>
    </row>
    <row r="2046" spans="2:14" ht="17.25">
      <c r="B2046" s="1008" t="s">
        <v>4617</v>
      </c>
      <c r="C2046" s="1022" t="s">
        <v>4265</v>
      </c>
      <c r="D2046" s="1025" t="s">
        <v>4606</v>
      </c>
      <c r="E2046" s="1024" t="s">
        <v>4290</v>
      </c>
      <c r="F2046" s="1010">
        <v>1</v>
      </c>
      <c r="G2046" s="1028">
        <v>1</v>
      </c>
      <c r="H2046" s="1038" t="s">
        <v>3500</v>
      </c>
      <c r="I2046" s="394"/>
      <c r="J2046" s="394"/>
      <c r="K2046" s="394"/>
      <c r="L2046" s="394"/>
      <c r="M2046" s="394"/>
      <c r="N2046" s="394"/>
    </row>
    <row r="2047" spans="2:14" ht="17.25">
      <c r="B2047" s="1008" t="s">
        <v>4618</v>
      </c>
      <c r="C2047" s="1022" t="s">
        <v>4265</v>
      </c>
      <c r="D2047" s="1025" t="s">
        <v>4606</v>
      </c>
      <c r="E2047" s="1024" t="s">
        <v>4290</v>
      </c>
      <c r="F2047" s="1010">
        <v>1</v>
      </c>
      <c r="G2047" s="1028">
        <v>1</v>
      </c>
      <c r="H2047" s="1038" t="s">
        <v>3500</v>
      </c>
      <c r="I2047" s="394"/>
      <c r="J2047" s="394"/>
      <c r="K2047" s="394"/>
      <c r="L2047" s="394"/>
      <c r="M2047" s="394"/>
      <c r="N2047" s="394"/>
    </row>
    <row r="2048" spans="2:14" ht="17.25">
      <c r="B2048" s="1008" t="s">
        <v>4619</v>
      </c>
      <c r="C2048" s="1022" t="s">
        <v>4265</v>
      </c>
      <c r="D2048" s="1025" t="s">
        <v>4606</v>
      </c>
      <c r="E2048" s="1024" t="s">
        <v>4290</v>
      </c>
      <c r="F2048" s="1010">
        <v>1</v>
      </c>
      <c r="G2048" s="1028">
        <v>1</v>
      </c>
      <c r="H2048" s="1038" t="s">
        <v>3500</v>
      </c>
      <c r="I2048" s="394"/>
      <c r="J2048" s="394"/>
      <c r="K2048" s="394"/>
      <c r="L2048" s="394"/>
      <c r="M2048" s="394"/>
      <c r="N2048" s="394"/>
    </row>
    <row r="2049" spans="2:14" ht="17.25">
      <c r="B2049" s="1008" t="s">
        <v>4620</v>
      </c>
      <c r="C2049" s="1022" t="s">
        <v>4265</v>
      </c>
      <c r="D2049" s="1025" t="s">
        <v>4606</v>
      </c>
      <c r="E2049" s="1024" t="s">
        <v>4290</v>
      </c>
      <c r="F2049" s="1010">
        <v>1</v>
      </c>
      <c r="G2049" s="1028">
        <v>1</v>
      </c>
      <c r="H2049" s="1038" t="s">
        <v>3500</v>
      </c>
      <c r="I2049" s="394"/>
      <c r="J2049" s="394"/>
      <c r="K2049" s="394"/>
      <c r="L2049" s="394"/>
      <c r="M2049" s="394"/>
      <c r="N2049" s="394"/>
    </row>
    <row r="2050" spans="2:14" ht="17.25">
      <c r="B2050" s="1008" t="s">
        <v>4621</v>
      </c>
      <c r="C2050" s="1022" t="s">
        <v>4265</v>
      </c>
      <c r="D2050" s="1025" t="s">
        <v>4606</v>
      </c>
      <c r="E2050" s="1024" t="s">
        <v>4290</v>
      </c>
      <c r="F2050" s="1010">
        <v>1</v>
      </c>
      <c r="G2050" s="1028">
        <v>1</v>
      </c>
      <c r="H2050" s="1038" t="s">
        <v>3500</v>
      </c>
      <c r="I2050" s="394"/>
      <c r="J2050" s="394"/>
      <c r="K2050" s="394"/>
      <c r="L2050" s="394"/>
      <c r="M2050" s="394"/>
      <c r="N2050" s="394"/>
    </row>
    <row r="2051" spans="2:14" ht="17.25">
      <c r="B2051" s="1008" t="s">
        <v>4622</v>
      </c>
      <c r="C2051" s="1022" t="s">
        <v>4265</v>
      </c>
      <c r="D2051" s="1025" t="s">
        <v>4606</v>
      </c>
      <c r="E2051" s="1024" t="s">
        <v>4290</v>
      </c>
      <c r="F2051" s="1010">
        <v>1</v>
      </c>
      <c r="G2051" s="1028">
        <v>1</v>
      </c>
      <c r="H2051" s="1038" t="s">
        <v>3500</v>
      </c>
      <c r="I2051" s="394"/>
      <c r="J2051" s="394"/>
      <c r="K2051" s="394"/>
      <c r="L2051" s="394"/>
      <c r="M2051" s="394"/>
      <c r="N2051" s="394"/>
    </row>
    <row r="2052" spans="2:14" ht="17.25">
      <c r="B2052" s="1008" t="s">
        <v>4623</v>
      </c>
      <c r="C2052" s="1022" t="s">
        <v>4265</v>
      </c>
      <c r="D2052" s="1025" t="s">
        <v>4606</v>
      </c>
      <c r="E2052" s="1024" t="s">
        <v>4290</v>
      </c>
      <c r="F2052" s="1010">
        <v>1</v>
      </c>
      <c r="G2052" s="1028">
        <v>1</v>
      </c>
      <c r="H2052" s="1038" t="s">
        <v>3500</v>
      </c>
      <c r="I2052" s="394"/>
      <c r="J2052" s="394"/>
      <c r="K2052" s="394"/>
      <c r="L2052" s="394"/>
      <c r="M2052" s="394"/>
      <c r="N2052" s="394"/>
    </row>
    <row r="2053" spans="2:14" ht="17.25">
      <c r="B2053" s="1008" t="s">
        <v>4624</v>
      </c>
      <c r="C2053" s="1022" t="s">
        <v>4265</v>
      </c>
      <c r="D2053" s="1025" t="s">
        <v>4606</v>
      </c>
      <c r="E2053" s="1024" t="s">
        <v>4290</v>
      </c>
      <c r="F2053" s="1010">
        <v>1</v>
      </c>
      <c r="G2053" s="1028">
        <v>1</v>
      </c>
      <c r="H2053" s="1038" t="s">
        <v>3500</v>
      </c>
      <c r="I2053" s="394"/>
      <c r="J2053" s="394"/>
      <c r="K2053" s="394"/>
      <c r="L2053" s="394"/>
      <c r="M2053" s="394"/>
      <c r="N2053" s="394"/>
    </row>
    <row r="2054" spans="2:14" ht="17.25">
      <c r="B2054" s="1008" t="s">
        <v>4625</v>
      </c>
      <c r="C2054" s="1022" t="s">
        <v>4265</v>
      </c>
      <c r="D2054" s="1025" t="s">
        <v>4606</v>
      </c>
      <c r="E2054" s="1024" t="s">
        <v>4290</v>
      </c>
      <c r="F2054" s="1010">
        <v>1</v>
      </c>
      <c r="G2054" s="1028">
        <v>1</v>
      </c>
      <c r="H2054" s="1038" t="s">
        <v>3500</v>
      </c>
      <c r="I2054" s="394"/>
      <c r="J2054" s="394"/>
      <c r="K2054" s="394"/>
      <c r="L2054" s="394"/>
      <c r="M2054" s="394"/>
      <c r="N2054" s="394"/>
    </row>
    <row r="2055" spans="2:14" ht="17.25">
      <c r="B2055" s="1008" t="s">
        <v>4626</v>
      </c>
      <c r="C2055" s="1022" t="s">
        <v>3501</v>
      </c>
      <c r="D2055" s="1025" t="s">
        <v>4372</v>
      </c>
      <c r="E2055" s="1024" t="s">
        <v>4290</v>
      </c>
      <c r="F2055" s="1010">
        <v>1</v>
      </c>
      <c r="G2055" s="1028">
        <v>1</v>
      </c>
      <c r="H2055" s="1032" t="s">
        <v>3500</v>
      </c>
      <c r="I2055" s="394"/>
      <c r="J2055" s="394"/>
      <c r="K2055" s="394"/>
      <c r="L2055" s="394"/>
      <c r="M2055" s="394"/>
      <c r="N2055" s="394"/>
    </row>
    <row r="2056" spans="2:14" ht="17.25">
      <c r="B2056" s="1008" t="s">
        <v>4627</v>
      </c>
      <c r="C2056" s="1022" t="s">
        <v>3501</v>
      </c>
      <c r="D2056" s="1025" t="s">
        <v>4372</v>
      </c>
      <c r="E2056" s="1024" t="s">
        <v>4290</v>
      </c>
      <c r="F2056" s="1010">
        <v>1</v>
      </c>
      <c r="G2056" s="1028">
        <v>1</v>
      </c>
      <c r="H2056" s="1032" t="s">
        <v>3500</v>
      </c>
      <c r="I2056" s="394"/>
      <c r="J2056" s="394"/>
      <c r="K2056" s="394"/>
      <c r="L2056" s="394"/>
      <c r="M2056" s="394"/>
      <c r="N2056" s="394"/>
    </row>
    <row r="2057" spans="2:14" ht="17.25">
      <c r="B2057" s="1008" t="s">
        <v>4628</v>
      </c>
      <c r="C2057" s="1022" t="s">
        <v>3501</v>
      </c>
      <c r="D2057" s="1025" t="s">
        <v>4372</v>
      </c>
      <c r="E2057" s="1024" t="s">
        <v>4290</v>
      </c>
      <c r="F2057" s="1010">
        <v>1</v>
      </c>
      <c r="G2057" s="1028">
        <v>1</v>
      </c>
      <c r="H2057" s="1032" t="s">
        <v>3500</v>
      </c>
      <c r="I2057" s="394"/>
      <c r="J2057" s="394"/>
      <c r="K2057" s="394"/>
      <c r="L2057" s="394"/>
      <c r="M2057" s="394"/>
      <c r="N2057" s="394"/>
    </row>
    <row r="2058" spans="2:14" ht="17.25">
      <c r="B2058" s="1008" t="s">
        <v>4629</v>
      </c>
      <c r="C2058" s="1022" t="s">
        <v>3501</v>
      </c>
      <c r="D2058" s="1025" t="s">
        <v>4372</v>
      </c>
      <c r="E2058" s="1024" t="s">
        <v>4290</v>
      </c>
      <c r="F2058" s="1010">
        <v>1</v>
      </c>
      <c r="G2058" s="1028">
        <v>1</v>
      </c>
      <c r="H2058" s="1032" t="s">
        <v>3500</v>
      </c>
      <c r="I2058" s="394"/>
      <c r="J2058" s="394"/>
      <c r="K2058" s="394"/>
      <c r="L2058" s="394"/>
      <c r="M2058" s="394"/>
      <c r="N2058" s="394"/>
    </row>
    <row r="2059" spans="2:14" ht="17.25">
      <c r="B2059" s="1008" t="s">
        <v>4630</v>
      </c>
      <c r="C2059" s="1022" t="s">
        <v>3501</v>
      </c>
      <c r="D2059" s="1025" t="s">
        <v>4372</v>
      </c>
      <c r="E2059" s="1024" t="s">
        <v>4290</v>
      </c>
      <c r="F2059" s="1010">
        <v>1</v>
      </c>
      <c r="G2059" s="1028">
        <v>1</v>
      </c>
      <c r="H2059" s="1032" t="s">
        <v>3500</v>
      </c>
      <c r="I2059" s="394"/>
      <c r="J2059" s="394"/>
      <c r="K2059" s="394"/>
      <c r="L2059" s="394"/>
      <c r="M2059" s="394"/>
      <c r="N2059" s="394"/>
    </row>
    <row r="2060" spans="2:14" ht="17.25">
      <c r="B2060" s="1008" t="s">
        <v>4631</v>
      </c>
      <c r="C2060" s="1022" t="s">
        <v>3501</v>
      </c>
      <c r="D2060" s="1025" t="s">
        <v>4372</v>
      </c>
      <c r="E2060" s="1024" t="s">
        <v>4290</v>
      </c>
      <c r="F2060" s="1010">
        <v>1</v>
      </c>
      <c r="G2060" s="1028">
        <v>1</v>
      </c>
      <c r="H2060" s="1032" t="s">
        <v>3500</v>
      </c>
      <c r="I2060" s="394"/>
      <c r="J2060" s="394"/>
      <c r="K2060" s="394"/>
      <c r="L2060" s="394"/>
      <c r="M2060" s="394"/>
      <c r="N2060" s="394"/>
    </row>
    <row r="2061" spans="2:14" ht="17.25">
      <c r="B2061" s="1008" t="s">
        <v>4632</v>
      </c>
      <c r="C2061" s="1022" t="s">
        <v>3501</v>
      </c>
      <c r="D2061" s="1025" t="s">
        <v>4372</v>
      </c>
      <c r="E2061" s="1024" t="s">
        <v>4290</v>
      </c>
      <c r="F2061" s="1010">
        <v>1</v>
      </c>
      <c r="G2061" s="1028">
        <v>1</v>
      </c>
      <c r="H2061" s="1032" t="s">
        <v>3500</v>
      </c>
      <c r="I2061" s="394"/>
      <c r="J2061" s="394"/>
      <c r="K2061" s="394"/>
      <c r="L2061" s="394"/>
      <c r="M2061" s="394"/>
      <c r="N2061" s="394"/>
    </row>
    <row r="2062" spans="2:14" ht="17.25">
      <c r="B2062" s="1008" t="s">
        <v>4633</v>
      </c>
      <c r="C2062" s="1022" t="s">
        <v>3501</v>
      </c>
      <c r="D2062" s="1025" t="s">
        <v>4372</v>
      </c>
      <c r="E2062" s="1024" t="s">
        <v>4290</v>
      </c>
      <c r="F2062" s="1010">
        <v>1</v>
      </c>
      <c r="G2062" s="1028">
        <v>1</v>
      </c>
      <c r="H2062" s="1032" t="s">
        <v>3500</v>
      </c>
      <c r="I2062" s="394"/>
      <c r="J2062" s="394"/>
      <c r="K2062" s="394"/>
      <c r="L2062" s="394"/>
      <c r="M2062" s="394"/>
      <c r="N2062" s="394"/>
    </row>
    <row r="2063" spans="2:14" ht="17.25">
      <c r="B2063" s="1008" t="s">
        <v>4634</v>
      </c>
      <c r="C2063" s="1022" t="s">
        <v>3501</v>
      </c>
      <c r="D2063" s="1025" t="s">
        <v>4372</v>
      </c>
      <c r="E2063" s="1024" t="s">
        <v>4290</v>
      </c>
      <c r="F2063" s="1010">
        <v>1</v>
      </c>
      <c r="G2063" s="1028">
        <v>1</v>
      </c>
      <c r="H2063" s="1032" t="s">
        <v>3500</v>
      </c>
      <c r="I2063" s="394"/>
      <c r="J2063" s="394"/>
      <c r="K2063" s="394"/>
      <c r="L2063" s="394"/>
      <c r="M2063" s="394"/>
      <c r="N2063" s="394"/>
    </row>
    <row r="2064" spans="2:14" ht="17.25">
      <c r="B2064" s="1008" t="s">
        <v>4635</v>
      </c>
      <c r="C2064" s="1022" t="s">
        <v>3501</v>
      </c>
      <c r="D2064" s="1025" t="s">
        <v>4372</v>
      </c>
      <c r="E2064" s="1024" t="s">
        <v>4290</v>
      </c>
      <c r="F2064" s="1010">
        <v>1</v>
      </c>
      <c r="G2064" s="1028">
        <v>1</v>
      </c>
      <c r="H2064" s="1032" t="s">
        <v>3500</v>
      </c>
      <c r="I2064" s="394"/>
      <c r="J2064" s="394"/>
      <c r="K2064" s="394"/>
      <c r="L2064" s="394"/>
      <c r="M2064" s="394"/>
      <c r="N2064" s="394"/>
    </row>
    <row r="2065" spans="2:14" ht="17.25">
      <c r="B2065" s="1008" t="s">
        <v>4636</v>
      </c>
      <c r="C2065" s="1022" t="s">
        <v>3501</v>
      </c>
      <c r="D2065" s="1025" t="s">
        <v>4372</v>
      </c>
      <c r="E2065" s="1024" t="s">
        <v>4290</v>
      </c>
      <c r="F2065" s="1010">
        <v>1</v>
      </c>
      <c r="G2065" s="1028">
        <v>1</v>
      </c>
      <c r="H2065" s="1032" t="s">
        <v>3500</v>
      </c>
      <c r="I2065" s="394"/>
      <c r="J2065" s="394"/>
      <c r="K2065" s="394"/>
      <c r="L2065" s="394"/>
      <c r="M2065" s="394"/>
      <c r="N2065" s="394"/>
    </row>
    <row r="2066" spans="2:14" ht="17.25">
      <c r="B2066" s="1008" t="s">
        <v>4637</v>
      </c>
      <c r="C2066" s="1022" t="s">
        <v>3501</v>
      </c>
      <c r="D2066" s="1025" t="s">
        <v>4372</v>
      </c>
      <c r="E2066" s="1024" t="s">
        <v>4290</v>
      </c>
      <c r="F2066" s="1010">
        <v>1</v>
      </c>
      <c r="G2066" s="1028">
        <v>1</v>
      </c>
      <c r="H2066" s="1032" t="s">
        <v>3500</v>
      </c>
      <c r="I2066" s="394"/>
      <c r="J2066" s="394"/>
      <c r="K2066" s="394"/>
      <c r="L2066" s="394"/>
      <c r="M2066" s="394"/>
      <c r="N2066" s="394"/>
    </row>
    <row r="2067" spans="2:14" ht="17.25">
      <c r="B2067" s="1008" t="s">
        <v>4638</v>
      </c>
      <c r="C2067" s="1022" t="s">
        <v>3501</v>
      </c>
      <c r="D2067" s="1025" t="s">
        <v>4372</v>
      </c>
      <c r="E2067" s="1024" t="s">
        <v>4290</v>
      </c>
      <c r="F2067" s="1010">
        <v>1</v>
      </c>
      <c r="G2067" s="1028">
        <v>1</v>
      </c>
      <c r="H2067" s="1032" t="s">
        <v>3500</v>
      </c>
      <c r="I2067" s="394"/>
      <c r="J2067" s="394"/>
      <c r="K2067" s="394"/>
      <c r="L2067" s="394"/>
      <c r="M2067" s="394"/>
      <c r="N2067" s="394"/>
    </row>
    <row r="2068" spans="2:14" ht="17.25">
      <c r="B2068" s="1008" t="s">
        <v>4639</v>
      </c>
      <c r="C2068" s="1022" t="s">
        <v>3501</v>
      </c>
      <c r="D2068" s="1025" t="s">
        <v>4372</v>
      </c>
      <c r="E2068" s="1024" t="s">
        <v>4290</v>
      </c>
      <c r="F2068" s="1010">
        <v>1</v>
      </c>
      <c r="G2068" s="1028">
        <v>1</v>
      </c>
      <c r="H2068" s="1032" t="s">
        <v>3500</v>
      </c>
      <c r="I2068" s="394"/>
      <c r="J2068" s="394"/>
      <c r="K2068" s="394"/>
      <c r="L2068" s="394"/>
      <c r="M2068" s="394"/>
      <c r="N2068" s="394"/>
    </row>
    <row r="2069" spans="2:14" ht="17.25">
      <c r="B2069" s="1008" t="s">
        <v>4640</v>
      </c>
      <c r="C2069" s="1022" t="s">
        <v>3501</v>
      </c>
      <c r="D2069" s="1025" t="s">
        <v>4372</v>
      </c>
      <c r="E2069" s="1024" t="s">
        <v>4290</v>
      </c>
      <c r="F2069" s="1010">
        <v>1</v>
      </c>
      <c r="G2069" s="1028">
        <v>1</v>
      </c>
      <c r="H2069" s="1032" t="s">
        <v>3500</v>
      </c>
      <c r="I2069" s="394"/>
      <c r="J2069" s="394"/>
      <c r="K2069" s="394"/>
      <c r="L2069" s="394"/>
      <c r="M2069" s="394"/>
      <c r="N2069" s="394"/>
    </row>
    <row r="2070" spans="2:14" ht="17.25">
      <c r="B2070" s="1008" t="s">
        <v>4641</v>
      </c>
      <c r="C2070" s="1022" t="s">
        <v>3501</v>
      </c>
      <c r="D2070" s="1025" t="s">
        <v>4372</v>
      </c>
      <c r="E2070" s="1024" t="s">
        <v>4290</v>
      </c>
      <c r="F2070" s="1010">
        <v>1</v>
      </c>
      <c r="G2070" s="1028">
        <v>1</v>
      </c>
      <c r="H2070" s="1032" t="s">
        <v>3500</v>
      </c>
      <c r="I2070" s="394"/>
      <c r="J2070" s="394"/>
      <c r="K2070" s="394"/>
      <c r="L2070" s="394"/>
      <c r="M2070" s="394"/>
      <c r="N2070" s="394"/>
    </row>
    <row r="2071" spans="2:14" ht="17.25">
      <c r="B2071" s="1008" t="s">
        <v>4642</v>
      </c>
      <c r="C2071" s="1022" t="s">
        <v>3501</v>
      </c>
      <c r="D2071" s="1025" t="s">
        <v>4372</v>
      </c>
      <c r="E2071" s="1024" t="s">
        <v>4290</v>
      </c>
      <c r="F2071" s="1010">
        <v>1</v>
      </c>
      <c r="G2071" s="1028">
        <v>1</v>
      </c>
      <c r="H2071" s="1032" t="s">
        <v>3500</v>
      </c>
      <c r="I2071" s="394"/>
      <c r="J2071" s="394"/>
      <c r="K2071" s="394"/>
      <c r="L2071" s="394"/>
      <c r="M2071" s="394"/>
      <c r="N2071" s="394"/>
    </row>
    <row r="2072" spans="2:14" ht="17.25">
      <c r="B2072" s="1008" t="s">
        <v>4643</v>
      </c>
      <c r="C2072" s="1022" t="s">
        <v>3501</v>
      </c>
      <c r="D2072" s="1025" t="s">
        <v>4372</v>
      </c>
      <c r="E2072" s="1024" t="s">
        <v>4290</v>
      </c>
      <c r="F2072" s="1010">
        <v>1</v>
      </c>
      <c r="G2072" s="1028">
        <v>1</v>
      </c>
      <c r="H2072" s="1032" t="s">
        <v>3500</v>
      </c>
      <c r="I2072" s="394"/>
      <c r="J2072" s="394"/>
      <c r="K2072" s="394"/>
      <c r="L2072" s="394"/>
      <c r="M2072" s="394"/>
      <c r="N2072" s="394"/>
    </row>
    <row r="2073" spans="2:14" ht="17.25">
      <c r="B2073" s="1008" t="s">
        <v>4644</v>
      </c>
      <c r="C2073" s="1022" t="s">
        <v>3501</v>
      </c>
      <c r="D2073" s="1025" t="s">
        <v>4372</v>
      </c>
      <c r="E2073" s="1024" t="s">
        <v>4290</v>
      </c>
      <c r="F2073" s="1010">
        <v>1</v>
      </c>
      <c r="G2073" s="1028">
        <v>1</v>
      </c>
      <c r="H2073" s="1032" t="s">
        <v>3500</v>
      </c>
      <c r="I2073" s="394"/>
      <c r="J2073" s="394"/>
      <c r="K2073" s="394"/>
      <c r="L2073" s="394"/>
      <c r="M2073" s="394"/>
      <c r="N2073" s="394"/>
    </row>
    <row r="2074" spans="2:14" ht="17.25">
      <c r="B2074" s="1008" t="s">
        <v>4645</v>
      </c>
      <c r="C2074" s="1022" t="s">
        <v>3501</v>
      </c>
      <c r="D2074" s="1025" t="s">
        <v>4372</v>
      </c>
      <c r="E2074" s="1024" t="s">
        <v>4290</v>
      </c>
      <c r="F2074" s="1010">
        <v>1</v>
      </c>
      <c r="G2074" s="1028">
        <v>1</v>
      </c>
      <c r="H2074" s="1032" t="s">
        <v>3500</v>
      </c>
      <c r="I2074" s="394"/>
      <c r="J2074" s="394"/>
      <c r="K2074" s="394"/>
      <c r="L2074" s="394"/>
      <c r="M2074" s="394"/>
      <c r="N2074" s="394"/>
    </row>
    <row r="2075" spans="2:14" ht="17.25">
      <c r="B2075" s="1008" t="s">
        <v>4646</v>
      </c>
      <c r="C2075" s="1022" t="s">
        <v>3509</v>
      </c>
      <c r="D2075" s="1025" t="s">
        <v>4647</v>
      </c>
      <c r="E2075" s="1024" t="s">
        <v>4290</v>
      </c>
      <c r="F2075" s="1010">
        <v>1490</v>
      </c>
      <c r="G2075" s="1028">
        <v>1</v>
      </c>
      <c r="H2075" s="1032" t="s">
        <v>3500</v>
      </c>
      <c r="I2075" s="394"/>
      <c r="J2075" s="394"/>
      <c r="K2075" s="394"/>
      <c r="L2075" s="394"/>
      <c r="M2075" s="394"/>
      <c r="N2075" s="394"/>
    </row>
    <row r="2076" spans="2:14" ht="17.25">
      <c r="B2076" s="1008" t="s">
        <v>4648</v>
      </c>
      <c r="C2076" s="1022" t="s">
        <v>3509</v>
      </c>
      <c r="D2076" s="1025" t="s">
        <v>4647</v>
      </c>
      <c r="E2076" s="1024" t="s">
        <v>4290</v>
      </c>
      <c r="F2076" s="1010">
        <v>1490</v>
      </c>
      <c r="G2076" s="1028">
        <v>1</v>
      </c>
      <c r="H2076" s="1032" t="s">
        <v>3500</v>
      </c>
      <c r="I2076" s="394"/>
      <c r="J2076" s="394"/>
      <c r="K2076" s="394"/>
      <c r="L2076" s="394"/>
      <c r="M2076" s="394"/>
      <c r="N2076" s="394"/>
    </row>
    <row r="2077" spans="2:14" ht="17.25">
      <c r="B2077" s="1008" t="s">
        <v>4649</v>
      </c>
      <c r="C2077" s="1022" t="s">
        <v>3509</v>
      </c>
      <c r="D2077" s="1025" t="s">
        <v>4647</v>
      </c>
      <c r="E2077" s="1024" t="s">
        <v>4290</v>
      </c>
      <c r="F2077" s="1010">
        <v>1490</v>
      </c>
      <c r="G2077" s="1028">
        <v>1</v>
      </c>
      <c r="H2077" s="1032" t="s">
        <v>3500</v>
      </c>
      <c r="I2077" s="394"/>
      <c r="J2077" s="394"/>
      <c r="K2077" s="394"/>
      <c r="L2077" s="394"/>
      <c r="M2077" s="394"/>
      <c r="N2077" s="394"/>
    </row>
    <row r="2078" spans="2:14" ht="17.25">
      <c r="B2078" s="1008" t="s">
        <v>4650</v>
      </c>
      <c r="C2078" s="1022" t="s">
        <v>3509</v>
      </c>
      <c r="D2078" s="1025" t="s">
        <v>4647</v>
      </c>
      <c r="E2078" s="1024" t="s">
        <v>4290</v>
      </c>
      <c r="F2078" s="1010">
        <v>1490</v>
      </c>
      <c r="G2078" s="1028">
        <v>1</v>
      </c>
      <c r="H2078" s="1032" t="s">
        <v>3500</v>
      </c>
      <c r="I2078" s="394"/>
      <c r="J2078" s="394"/>
      <c r="K2078" s="394"/>
      <c r="L2078" s="394"/>
      <c r="M2078" s="394"/>
      <c r="N2078" s="394"/>
    </row>
    <row r="2079" spans="2:14" ht="17.25">
      <c r="B2079" s="1008" t="s">
        <v>4651</v>
      </c>
      <c r="C2079" s="1022" t="s">
        <v>3509</v>
      </c>
      <c r="D2079" s="1025" t="s">
        <v>4647</v>
      </c>
      <c r="E2079" s="1024" t="s">
        <v>4290</v>
      </c>
      <c r="F2079" s="1010">
        <v>1490</v>
      </c>
      <c r="G2079" s="1028">
        <v>1</v>
      </c>
      <c r="H2079" s="1032" t="s">
        <v>3500</v>
      </c>
      <c r="I2079" s="394"/>
      <c r="J2079" s="394"/>
      <c r="K2079" s="394"/>
      <c r="L2079" s="394"/>
      <c r="M2079" s="394"/>
      <c r="N2079" s="394"/>
    </row>
    <row r="2080" spans="2:14" ht="17.25">
      <c r="B2080" s="1008" t="s">
        <v>4652</v>
      </c>
      <c r="C2080" s="1022" t="s">
        <v>3509</v>
      </c>
      <c r="D2080" s="1025" t="s">
        <v>4647</v>
      </c>
      <c r="E2080" s="1024" t="s">
        <v>4290</v>
      </c>
      <c r="F2080" s="1010">
        <v>1490</v>
      </c>
      <c r="G2080" s="1028">
        <v>1</v>
      </c>
      <c r="H2080" s="1032" t="s">
        <v>3500</v>
      </c>
      <c r="I2080" s="394"/>
      <c r="J2080" s="394"/>
      <c r="K2080" s="394"/>
      <c r="L2080" s="394"/>
      <c r="M2080" s="394"/>
      <c r="N2080" s="394"/>
    </row>
    <row r="2081" spans="2:14" ht="17.25">
      <c r="B2081" s="1008" t="s">
        <v>4653</v>
      </c>
      <c r="C2081" s="1022" t="s">
        <v>3509</v>
      </c>
      <c r="D2081" s="1025" t="s">
        <v>4647</v>
      </c>
      <c r="E2081" s="1024" t="s">
        <v>4290</v>
      </c>
      <c r="F2081" s="1010">
        <v>1490</v>
      </c>
      <c r="G2081" s="1028">
        <v>1</v>
      </c>
      <c r="H2081" s="1032" t="s">
        <v>3500</v>
      </c>
      <c r="I2081" s="394"/>
      <c r="J2081" s="394"/>
      <c r="K2081" s="394"/>
      <c r="L2081" s="394"/>
      <c r="M2081" s="394"/>
      <c r="N2081" s="394"/>
    </row>
    <row r="2082" spans="2:14" ht="17.25">
      <c r="B2082" s="1008" t="s">
        <v>4654</v>
      </c>
      <c r="C2082" s="1022" t="s">
        <v>3509</v>
      </c>
      <c r="D2082" s="1025" t="s">
        <v>4647</v>
      </c>
      <c r="E2082" s="1024" t="s">
        <v>4290</v>
      </c>
      <c r="F2082" s="1010">
        <v>1490</v>
      </c>
      <c r="G2082" s="1028">
        <v>1</v>
      </c>
      <c r="H2082" s="1032" t="s">
        <v>3500</v>
      </c>
      <c r="I2082" s="394"/>
      <c r="J2082" s="394"/>
      <c r="K2082" s="394"/>
      <c r="L2082" s="394"/>
      <c r="M2082" s="394"/>
      <c r="N2082" s="394"/>
    </row>
    <row r="2083" spans="2:14" ht="17.25">
      <c r="B2083" s="1008" t="s">
        <v>4655</v>
      </c>
      <c r="C2083" s="1022" t="s">
        <v>3509</v>
      </c>
      <c r="D2083" s="1025" t="s">
        <v>4647</v>
      </c>
      <c r="E2083" s="1024" t="s">
        <v>4290</v>
      </c>
      <c r="F2083" s="1010">
        <v>1490</v>
      </c>
      <c r="G2083" s="1028">
        <v>1</v>
      </c>
      <c r="H2083" s="1032" t="s">
        <v>3500</v>
      </c>
      <c r="I2083" s="394"/>
      <c r="J2083" s="394"/>
      <c r="K2083" s="394"/>
      <c r="L2083" s="394"/>
      <c r="M2083" s="394"/>
      <c r="N2083" s="394"/>
    </row>
    <row r="2084" spans="2:14" ht="17.25">
      <c r="B2084" s="1008" t="s">
        <v>4656</v>
      </c>
      <c r="C2084" s="1022" t="s">
        <v>3509</v>
      </c>
      <c r="D2084" s="1025" t="s">
        <v>4647</v>
      </c>
      <c r="E2084" s="1024" t="s">
        <v>4290</v>
      </c>
      <c r="F2084" s="1010">
        <v>1490</v>
      </c>
      <c r="G2084" s="1028">
        <v>1</v>
      </c>
      <c r="H2084" s="1032" t="s">
        <v>3500</v>
      </c>
      <c r="I2084" s="394"/>
      <c r="J2084" s="394"/>
      <c r="K2084" s="394"/>
      <c r="L2084" s="394"/>
      <c r="M2084" s="394"/>
      <c r="N2084" s="394"/>
    </row>
    <row r="2085" spans="2:14" ht="17.25">
      <c r="B2085" s="1008" t="s">
        <v>4657</v>
      </c>
      <c r="C2085" s="1022" t="s">
        <v>3509</v>
      </c>
      <c r="D2085" s="1025" t="s">
        <v>4647</v>
      </c>
      <c r="E2085" s="1024" t="s">
        <v>4290</v>
      </c>
      <c r="F2085" s="1010">
        <v>1490</v>
      </c>
      <c r="G2085" s="1028">
        <v>1</v>
      </c>
      <c r="H2085" s="1032" t="s">
        <v>3500</v>
      </c>
      <c r="I2085" s="394"/>
      <c r="J2085" s="394"/>
      <c r="K2085" s="394"/>
      <c r="L2085" s="394"/>
      <c r="M2085" s="394"/>
      <c r="N2085" s="394"/>
    </row>
    <row r="2086" spans="2:14" ht="17.25">
      <c r="B2086" s="1008" t="s">
        <v>4658</v>
      </c>
      <c r="C2086" s="1022" t="s">
        <v>3509</v>
      </c>
      <c r="D2086" s="1025" t="s">
        <v>4647</v>
      </c>
      <c r="E2086" s="1024" t="s">
        <v>4290</v>
      </c>
      <c r="F2086" s="1010">
        <v>1490</v>
      </c>
      <c r="G2086" s="1028">
        <v>1</v>
      </c>
      <c r="H2086" s="1032" t="s">
        <v>3500</v>
      </c>
      <c r="I2086" s="394"/>
      <c r="J2086" s="394"/>
      <c r="K2086" s="394"/>
      <c r="L2086" s="394"/>
      <c r="M2086" s="394"/>
      <c r="N2086" s="394"/>
    </row>
    <row r="2087" spans="2:14" ht="17.25">
      <c r="B2087" s="1008" t="s">
        <v>4659</v>
      </c>
      <c r="C2087" s="1022" t="s">
        <v>3509</v>
      </c>
      <c r="D2087" s="1025" t="s">
        <v>4647</v>
      </c>
      <c r="E2087" s="1024" t="s">
        <v>4290</v>
      </c>
      <c r="F2087" s="1010">
        <v>1490</v>
      </c>
      <c r="G2087" s="1028">
        <v>1</v>
      </c>
      <c r="H2087" s="1032" t="s">
        <v>3500</v>
      </c>
      <c r="I2087" s="394"/>
      <c r="J2087" s="394"/>
      <c r="K2087" s="394"/>
      <c r="L2087" s="394"/>
      <c r="M2087" s="394"/>
      <c r="N2087" s="394"/>
    </row>
    <row r="2088" spans="2:14" ht="17.25">
      <c r="B2088" s="1008" t="s">
        <v>4660</v>
      </c>
      <c r="C2088" s="1022" t="s">
        <v>3509</v>
      </c>
      <c r="D2088" s="1025" t="s">
        <v>4647</v>
      </c>
      <c r="E2088" s="1024" t="s">
        <v>4290</v>
      </c>
      <c r="F2088" s="1010">
        <v>1490</v>
      </c>
      <c r="G2088" s="1028">
        <v>1</v>
      </c>
      <c r="H2088" s="1032" t="s">
        <v>3500</v>
      </c>
      <c r="I2088" s="394"/>
      <c r="J2088" s="394"/>
      <c r="K2088" s="394"/>
      <c r="L2088" s="394"/>
      <c r="M2088" s="394"/>
      <c r="N2088" s="394"/>
    </row>
    <row r="2089" spans="2:14" ht="17.25">
      <c r="B2089" s="1008" t="s">
        <v>4661</v>
      </c>
      <c r="C2089" s="1022" t="s">
        <v>3509</v>
      </c>
      <c r="D2089" s="1025" t="s">
        <v>4647</v>
      </c>
      <c r="E2089" s="1024" t="s">
        <v>4290</v>
      </c>
      <c r="F2089" s="1010">
        <v>1490</v>
      </c>
      <c r="G2089" s="1028">
        <v>1</v>
      </c>
      <c r="H2089" s="1032" t="s">
        <v>3500</v>
      </c>
      <c r="I2089" s="394"/>
      <c r="J2089" s="394"/>
      <c r="K2089" s="394"/>
      <c r="L2089" s="394"/>
      <c r="M2089" s="394"/>
      <c r="N2089" s="394"/>
    </row>
    <row r="2090" spans="2:14" ht="17.25">
      <c r="B2090" s="1008" t="s">
        <v>4662</v>
      </c>
      <c r="C2090" s="1022" t="s">
        <v>3509</v>
      </c>
      <c r="D2090" s="1025" t="s">
        <v>4647</v>
      </c>
      <c r="E2090" s="1024" t="s">
        <v>4290</v>
      </c>
      <c r="F2090" s="1010">
        <v>1490</v>
      </c>
      <c r="G2090" s="1028">
        <v>1</v>
      </c>
      <c r="H2090" s="1032" t="s">
        <v>3500</v>
      </c>
      <c r="I2090" s="394"/>
      <c r="J2090" s="394"/>
      <c r="K2090" s="394"/>
      <c r="L2090" s="394"/>
      <c r="M2090" s="394"/>
      <c r="N2090" s="394"/>
    </row>
    <row r="2091" spans="2:14" ht="17.25">
      <c r="B2091" s="1008" t="s">
        <v>4663</v>
      </c>
      <c r="C2091" s="1022" t="s">
        <v>3509</v>
      </c>
      <c r="D2091" s="1025" t="s">
        <v>4647</v>
      </c>
      <c r="E2091" s="1024" t="s">
        <v>4290</v>
      </c>
      <c r="F2091" s="1010">
        <v>1490</v>
      </c>
      <c r="G2091" s="1028">
        <v>1</v>
      </c>
      <c r="H2091" s="1032" t="s">
        <v>3500</v>
      </c>
      <c r="I2091" s="394"/>
      <c r="J2091" s="394"/>
      <c r="K2091" s="394"/>
      <c r="L2091" s="394"/>
      <c r="M2091" s="394"/>
      <c r="N2091" s="394"/>
    </row>
    <row r="2092" spans="2:14" ht="17.25">
      <c r="B2092" s="1008" t="s">
        <v>4664</v>
      </c>
      <c r="C2092" s="1022" t="s">
        <v>3509</v>
      </c>
      <c r="D2092" s="1025" t="s">
        <v>4647</v>
      </c>
      <c r="E2092" s="1024" t="s">
        <v>4290</v>
      </c>
      <c r="F2092" s="1010">
        <v>1490</v>
      </c>
      <c r="G2092" s="1028">
        <v>1</v>
      </c>
      <c r="H2092" s="1032" t="s">
        <v>3500</v>
      </c>
      <c r="I2092" s="394"/>
      <c r="J2092" s="394"/>
      <c r="K2092" s="394"/>
      <c r="L2092" s="394"/>
      <c r="M2092" s="394"/>
      <c r="N2092" s="394"/>
    </row>
    <row r="2093" spans="2:14" ht="17.25">
      <c r="B2093" s="1008" t="s">
        <v>4665</v>
      </c>
      <c r="C2093" s="1022" t="s">
        <v>3509</v>
      </c>
      <c r="D2093" s="1025" t="s">
        <v>4647</v>
      </c>
      <c r="E2093" s="1024" t="s">
        <v>4290</v>
      </c>
      <c r="F2093" s="1010">
        <v>1490</v>
      </c>
      <c r="G2093" s="1028">
        <v>1</v>
      </c>
      <c r="H2093" s="1032" t="s">
        <v>3500</v>
      </c>
      <c r="I2093" s="394"/>
      <c r="J2093" s="394"/>
      <c r="K2093" s="394"/>
      <c r="L2093" s="394"/>
      <c r="M2093" s="394"/>
      <c r="N2093" s="394"/>
    </row>
    <row r="2094" spans="2:14" ht="17.25">
      <c r="B2094" s="1008" t="s">
        <v>4666</v>
      </c>
      <c r="C2094" s="1022" t="s">
        <v>3509</v>
      </c>
      <c r="D2094" s="1025" t="s">
        <v>4647</v>
      </c>
      <c r="E2094" s="1024" t="s">
        <v>4290</v>
      </c>
      <c r="F2094" s="1010">
        <v>1490</v>
      </c>
      <c r="G2094" s="1028">
        <v>1</v>
      </c>
      <c r="H2094" s="1032" t="s">
        <v>3500</v>
      </c>
      <c r="I2094" s="394"/>
      <c r="J2094" s="394"/>
      <c r="K2094" s="394"/>
      <c r="L2094" s="394"/>
      <c r="M2094" s="394"/>
      <c r="N2094" s="394"/>
    </row>
    <row r="2095" spans="2:14" ht="17.25">
      <c r="B2095" s="1008" t="s">
        <v>4667</v>
      </c>
      <c r="C2095" s="1022" t="s">
        <v>3651</v>
      </c>
      <c r="D2095" s="1025" t="s">
        <v>4668</v>
      </c>
      <c r="E2095" s="1024" t="s">
        <v>3499</v>
      </c>
      <c r="F2095" s="1010">
        <v>8700</v>
      </c>
      <c r="G2095" s="1028">
        <v>1</v>
      </c>
      <c r="H2095" s="1039" t="s">
        <v>3500</v>
      </c>
      <c r="I2095" s="394"/>
      <c r="J2095" s="394"/>
      <c r="K2095" s="394"/>
      <c r="L2095" s="394"/>
      <c r="M2095" s="394"/>
      <c r="N2095" s="394"/>
    </row>
    <row r="2096" spans="2:14" ht="17.25">
      <c r="B2096" s="1008" t="s">
        <v>4669</v>
      </c>
      <c r="C2096" s="1022" t="s">
        <v>3651</v>
      </c>
      <c r="D2096" s="1025" t="s">
        <v>4670</v>
      </c>
      <c r="E2096" s="1024" t="s">
        <v>3499</v>
      </c>
      <c r="F2096" s="1010">
        <v>14129</v>
      </c>
      <c r="G2096" s="1028">
        <v>1</v>
      </c>
      <c r="H2096" s="1039" t="s">
        <v>3500</v>
      </c>
      <c r="I2096" s="394"/>
      <c r="J2096" s="394"/>
      <c r="K2096" s="394"/>
      <c r="L2096" s="394"/>
      <c r="M2096" s="394"/>
      <c r="N2096" s="394"/>
    </row>
    <row r="2097" spans="2:14" ht="17.25">
      <c r="B2097" s="1008" t="s">
        <v>4671</v>
      </c>
      <c r="C2097" s="1022" t="s">
        <v>4672</v>
      </c>
      <c r="D2097" s="1025" t="s">
        <v>4673</v>
      </c>
      <c r="E2097" s="1024" t="s">
        <v>4290</v>
      </c>
      <c r="F2097" s="1010">
        <v>1</v>
      </c>
      <c r="G2097" s="1028">
        <v>1</v>
      </c>
      <c r="H2097" s="1038" t="s">
        <v>3500</v>
      </c>
      <c r="I2097" s="394"/>
      <c r="J2097" s="394"/>
      <c r="K2097" s="394"/>
      <c r="L2097" s="394"/>
      <c r="M2097" s="394"/>
      <c r="N2097" s="394"/>
    </row>
    <row r="2098" spans="2:14" ht="17.25">
      <c r="B2098" s="1008" t="s">
        <v>4674</v>
      </c>
      <c r="C2098" s="1022" t="s">
        <v>4672</v>
      </c>
      <c r="D2098" s="1025" t="s">
        <v>4675</v>
      </c>
      <c r="E2098" s="1024" t="s">
        <v>4290</v>
      </c>
      <c r="F2098" s="1010">
        <v>1</v>
      </c>
      <c r="G2098" s="1028">
        <v>1</v>
      </c>
      <c r="H2098" s="1032" t="s">
        <v>3500</v>
      </c>
      <c r="I2098" s="394"/>
      <c r="J2098" s="394"/>
      <c r="K2098" s="394"/>
      <c r="L2098" s="394"/>
      <c r="M2098" s="394"/>
      <c r="N2098" s="394"/>
    </row>
    <row r="2099" spans="2:14" ht="17.25">
      <c r="B2099" s="1008" t="s">
        <v>4676</v>
      </c>
      <c r="C2099" s="1022" t="s">
        <v>4677</v>
      </c>
      <c r="D2099" s="1025" t="s">
        <v>4678</v>
      </c>
      <c r="E2099" s="1024" t="s">
        <v>4290</v>
      </c>
      <c r="F2099" s="1010">
        <v>7273</v>
      </c>
      <c r="G2099" s="1028">
        <v>1</v>
      </c>
      <c r="H2099" s="1032" t="s">
        <v>3500</v>
      </c>
      <c r="I2099" s="394"/>
      <c r="J2099" s="394"/>
      <c r="K2099" s="394"/>
      <c r="L2099" s="394"/>
      <c r="M2099" s="394"/>
      <c r="N2099" s="394"/>
    </row>
    <row r="2100" spans="2:14" ht="17.25">
      <c r="B2100" s="1008" t="s">
        <v>4679</v>
      </c>
      <c r="C2100" s="1022" t="s">
        <v>4680</v>
      </c>
      <c r="D2100" s="1025" t="s">
        <v>4681</v>
      </c>
      <c r="E2100" s="1024" t="s">
        <v>4290</v>
      </c>
      <c r="F2100" s="1010">
        <v>17645</v>
      </c>
      <c r="G2100" s="1031">
        <v>1</v>
      </c>
      <c r="H2100" s="1032" t="s">
        <v>3500</v>
      </c>
      <c r="I2100" s="394"/>
      <c r="J2100" s="394"/>
      <c r="K2100" s="394"/>
      <c r="L2100" s="394"/>
      <c r="M2100" s="394"/>
      <c r="N2100" s="394"/>
    </row>
    <row r="2101" spans="2:14" ht="17.25">
      <c r="B2101" s="1008" t="s">
        <v>4683</v>
      </c>
      <c r="C2101" s="1022" t="s">
        <v>4680</v>
      </c>
      <c r="D2101" s="1025" t="s">
        <v>4681</v>
      </c>
      <c r="E2101" s="1024" t="s">
        <v>4290</v>
      </c>
      <c r="F2101" s="1010">
        <v>17645</v>
      </c>
      <c r="G2101" s="1031">
        <v>1</v>
      </c>
      <c r="H2101" s="1032" t="s">
        <v>3500</v>
      </c>
      <c r="I2101" s="394"/>
      <c r="J2101" s="394"/>
      <c r="K2101" s="394"/>
      <c r="L2101" s="394"/>
      <c r="M2101" s="394"/>
      <c r="N2101" s="394"/>
    </row>
    <row r="2102" spans="2:14" ht="17.25">
      <c r="B2102" s="1008" t="s">
        <v>4684</v>
      </c>
      <c r="C2102" s="1022" t="s">
        <v>4680</v>
      </c>
      <c r="D2102" s="1025" t="s">
        <v>4681</v>
      </c>
      <c r="E2102" s="1024" t="s">
        <v>4290</v>
      </c>
      <c r="F2102" s="1010">
        <v>17645</v>
      </c>
      <c r="G2102" s="1031">
        <v>1</v>
      </c>
      <c r="H2102" s="1032" t="s">
        <v>3500</v>
      </c>
      <c r="I2102" s="394"/>
      <c r="J2102" s="394"/>
      <c r="K2102" s="394"/>
      <c r="L2102" s="394"/>
      <c r="M2102" s="394"/>
      <c r="N2102" s="394"/>
    </row>
    <row r="2103" spans="2:14" ht="17.25">
      <c r="B2103" s="1008" t="s">
        <v>4685</v>
      </c>
      <c r="C2103" s="1022" t="s">
        <v>4680</v>
      </c>
      <c r="D2103" s="1025" t="s">
        <v>4681</v>
      </c>
      <c r="E2103" s="1024" t="s">
        <v>4290</v>
      </c>
      <c r="F2103" s="1010">
        <v>17645</v>
      </c>
      <c r="G2103" s="1031">
        <v>1</v>
      </c>
      <c r="H2103" s="1032" t="s">
        <v>3500</v>
      </c>
      <c r="I2103" s="394"/>
      <c r="J2103" s="394"/>
      <c r="K2103" s="394"/>
      <c r="L2103" s="394"/>
      <c r="M2103" s="394"/>
      <c r="N2103" s="394"/>
    </row>
    <row r="2104" spans="2:14" ht="17.25">
      <c r="B2104" s="1008" t="s">
        <v>4686</v>
      </c>
      <c r="C2104" s="1022" t="s">
        <v>4687</v>
      </c>
      <c r="D2104" s="1025" t="s">
        <v>4688</v>
      </c>
      <c r="E2104" s="1024" t="s">
        <v>4290</v>
      </c>
      <c r="F2104" s="1010">
        <v>1</v>
      </c>
      <c r="G2104" s="1031">
        <v>9</v>
      </c>
      <c r="H2104" s="1038" t="s">
        <v>3500</v>
      </c>
      <c r="I2104" s="394"/>
      <c r="J2104" s="394"/>
      <c r="K2104" s="394"/>
      <c r="L2104" s="394"/>
      <c r="M2104" s="394"/>
      <c r="N2104" s="394"/>
    </row>
    <row r="2105" spans="2:14" ht="17.25">
      <c r="B2105" s="1008" t="s">
        <v>4689</v>
      </c>
      <c r="C2105" s="1033" t="s">
        <v>4690</v>
      </c>
      <c r="D2105" s="1025" t="s">
        <v>4691</v>
      </c>
      <c r="E2105" s="1024" t="s">
        <v>4290</v>
      </c>
      <c r="F2105" s="1010">
        <v>1</v>
      </c>
      <c r="G2105" s="1028">
        <v>1</v>
      </c>
      <c r="H2105" s="1038" t="s">
        <v>3500</v>
      </c>
      <c r="I2105" s="394"/>
      <c r="J2105" s="394"/>
      <c r="K2105" s="394"/>
      <c r="L2105" s="394"/>
      <c r="M2105" s="394"/>
      <c r="N2105" s="394"/>
    </row>
    <row r="2106" spans="2:14" ht="17.25">
      <c r="B2106" s="1008" t="s">
        <v>4692</v>
      </c>
      <c r="C2106" s="1022" t="s">
        <v>4693</v>
      </c>
      <c r="D2106" s="1025" t="s">
        <v>4688</v>
      </c>
      <c r="E2106" s="1024" t="s">
        <v>4290</v>
      </c>
      <c r="F2106" s="1010">
        <v>1</v>
      </c>
      <c r="G2106" s="1031">
        <v>9</v>
      </c>
      <c r="H2106" s="1038" t="s">
        <v>3500</v>
      </c>
      <c r="I2106" s="394"/>
      <c r="J2106" s="394"/>
      <c r="K2106" s="394"/>
      <c r="L2106" s="394"/>
      <c r="M2106" s="394"/>
      <c r="N2106" s="394"/>
    </row>
    <row r="2107" spans="2:14" ht="17.25">
      <c r="B2107" s="1008" t="s">
        <v>4694</v>
      </c>
      <c r="C2107" s="1022" t="s">
        <v>3651</v>
      </c>
      <c r="D2107" s="1025" t="s">
        <v>4695</v>
      </c>
      <c r="E2107" s="1024" t="s">
        <v>4290</v>
      </c>
      <c r="F2107" s="1010">
        <v>1</v>
      </c>
      <c r="G2107" s="1030">
        <v>1</v>
      </c>
      <c r="H2107" s="1038" t="s">
        <v>3500</v>
      </c>
      <c r="I2107" s="394"/>
      <c r="J2107" s="394"/>
      <c r="K2107" s="394"/>
      <c r="L2107" s="394"/>
      <c r="M2107" s="394"/>
      <c r="N2107" s="394"/>
    </row>
    <row r="2108" spans="2:14" ht="17.25">
      <c r="B2108" s="1008" t="s">
        <v>4696</v>
      </c>
      <c r="C2108" s="1033" t="s">
        <v>4690</v>
      </c>
      <c r="D2108" s="1025" t="s">
        <v>3987</v>
      </c>
      <c r="E2108" s="1024" t="s">
        <v>4290</v>
      </c>
      <c r="F2108" s="1010">
        <v>1</v>
      </c>
      <c r="G2108" s="1031">
        <v>1</v>
      </c>
      <c r="H2108" s="1032" t="s">
        <v>4697</v>
      </c>
      <c r="I2108" s="394"/>
      <c r="J2108" s="394"/>
      <c r="K2108" s="394"/>
      <c r="L2108" s="394"/>
      <c r="M2108" s="394"/>
      <c r="N2108" s="394"/>
    </row>
    <row r="2109" spans="2:14" ht="17.25">
      <c r="B2109" s="1008" t="s">
        <v>4698</v>
      </c>
      <c r="C2109" s="1033" t="s">
        <v>4699</v>
      </c>
      <c r="D2109" s="1025" t="s">
        <v>4700</v>
      </c>
      <c r="E2109" s="1024" t="s">
        <v>4290</v>
      </c>
      <c r="F2109" s="1010">
        <v>21249</v>
      </c>
      <c r="G2109" s="1028">
        <v>2</v>
      </c>
      <c r="H2109" s="1038" t="s">
        <v>3500</v>
      </c>
      <c r="I2109" s="394"/>
      <c r="J2109" s="394"/>
      <c r="K2109" s="394"/>
      <c r="L2109" s="394"/>
      <c r="M2109" s="394"/>
      <c r="N2109" s="394"/>
    </row>
    <row r="2110" spans="2:14" ht="17.25">
      <c r="B2110" s="1008" t="s">
        <v>4701</v>
      </c>
      <c r="C2110" s="1022" t="s">
        <v>4699</v>
      </c>
      <c r="D2110" s="1025" t="s">
        <v>4702</v>
      </c>
      <c r="E2110" s="1024" t="s">
        <v>4290</v>
      </c>
      <c r="F2110" s="1010">
        <v>21249</v>
      </c>
      <c r="G2110" s="1028">
        <v>3</v>
      </c>
      <c r="H2110" s="1038">
        <v>32827081</v>
      </c>
      <c r="I2110" s="394"/>
      <c r="J2110" s="394"/>
      <c r="K2110" s="394"/>
      <c r="L2110" s="394"/>
      <c r="M2110" s="394"/>
      <c r="N2110" s="394"/>
    </row>
    <row r="2111" spans="2:14" ht="17.25">
      <c r="B2111" s="1008" t="s">
        <v>4703</v>
      </c>
      <c r="C2111" s="1022" t="s">
        <v>4704</v>
      </c>
      <c r="D2111" s="1025" t="s">
        <v>4705</v>
      </c>
      <c r="E2111" s="1024" t="s">
        <v>3499</v>
      </c>
      <c r="F2111" s="1010">
        <v>6999</v>
      </c>
      <c r="G2111" s="1028">
        <v>1</v>
      </c>
      <c r="H2111" s="1039">
        <v>940258.1</v>
      </c>
      <c r="I2111" s="394"/>
      <c r="J2111" s="394"/>
      <c r="K2111" s="394"/>
      <c r="L2111" s="394"/>
      <c r="M2111" s="394"/>
      <c r="N2111" s="394"/>
    </row>
    <row r="2112" spans="2:14" ht="17.25">
      <c r="B2112" s="1008" t="s">
        <v>4706</v>
      </c>
      <c r="C2112" s="1022" t="s">
        <v>4704</v>
      </c>
      <c r="D2112" s="1025" t="s">
        <v>4705</v>
      </c>
      <c r="E2112" s="1024" t="s">
        <v>3499</v>
      </c>
      <c r="F2112" s="1010">
        <v>6999</v>
      </c>
      <c r="G2112" s="1028">
        <v>1</v>
      </c>
      <c r="H2112" s="1039">
        <v>940258.2</v>
      </c>
      <c r="I2112" s="394"/>
      <c r="J2112" s="394"/>
      <c r="K2112" s="394"/>
      <c r="L2112" s="394"/>
      <c r="M2112" s="394"/>
      <c r="N2112" s="394"/>
    </row>
    <row r="2113" spans="2:14" ht="17.25">
      <c r="B2113" s="1008" t="s">
        <v>4707</v>
      </c>
      <c r="C2113" s="1022" t="s">
        <v>4704</v>
      </c>
      <c r="D2113" s="1025" t="s">
        <v>4705</v>
      </c>
      <c r="E2113" s="1024" t="s">
        <v>3499</v>
      </c>
      <c r="F2113" s="1010">
        <v>6999</v>
      </c>
      <c r="G2113" s="1028">
        <v>1</v>
      </c>
      <c r="H2113" s="1039">
        <v>940258.3</v>
      </c>
      <c r="I2113" s="394"/>
      <c r="J2113" s="394"/>
      <c r="K2113" s="394"/>
      <c r="L2113" s="394"/>
      <c r="M2113" s="394"/>
      <c r="N2113" s="394"/>
    </row>
    <row r="2114" spans="2:14" ht="17.25">
      <c r="B2114" s="1008" t="s">
        <v>4708</v>
      </c>
      <c r="C2114" s="1022" t="s">
        <v>4704</v>
      </c>
      <c r="D2114" s="1025" t="s">
        <v>4705</v>
      </c>
      <c r="E2114" s="1024" t="s">
        <v>3499</v>
      </c>
      <c r="F2114" s="1010">
        <v>6999</v>
      </c>
      <c r="G2114" s="1028">
        <v>1</v>
      </c>
      <c r="H2114" s="1039">
        <v>940258.4</v>
      </c>
      <c r="I2114" s="394"/>
      <c r="J2114" s="394"/>
      <c r="K2114" s="394"/>
      <c r="L2114" s="394"/>
      <c r="M2114" s="394"/>
      <c r="N2114" s="394"/>
    </row>
    <row r="2115" spans="2:14" ht="17.25">
      <c r="B2115" s="1008" t="s">
        <v>4709</v>
      </c>
      <c r="C2115" s="1022" t="s">
        <v>4710</v>
      </c>
      <c r="D2115" s="1025" t="s">
        <v>4711</v>
      </c>
      <c r="E2115" s="1024" t="s">
        <v>4290</v>
      </c>
      <c r="F2115" s="1010">
        <v>1</v>
      </c>
      <c r="G2115" s="1028">
        <v>1</v>
      </c>
      <c r="H2115" s="1038" t="s">
        <v>3500</v>
      </c>
      <c r="I2115" s="394"/>
      <c r="J2115" s="394"/>
      <c r="K2115" s="394"/>
      <c r="L2115" s="394"/>
      <c r="M2115" s="394"/>
      <c r="N2115" s="394"/>
    </row>
    <row r="2116" spans="2:14" ht="17.25">
      <c r="B2116" s="1008" t="s">
        <v>4712</v>
      </c>
      <c r="C2116" s="1022" t="s">
        <v>4710</v>
      </c>
      <c r="D2116" s="1025" t="s">
        <v>4711</v>
      </c>
      <c r="E2116" s="1024" t="s">
        <v>4290</v>
      </c>
      <c r="F2116" s="1010">
        <v>1</v>
      </c>
      <c r="G2116" s="1028">
        <v>1</v>
      </c>
      <c r="H2116" s="1038" t="s">
        <v>3500</v>
      </c>
      <c r="I2116" s="394"/>
      <c r="J2116" s="394"/>
      <c r="K2116" s="394"/>
      <c r="L2116" s="394"/>
      <c r="M2116" s="394"/>
      <c r="N2116" s="394"/>
    </row>
    <row r="2117" spans="2:14" ht="17.25">
      <c r="B2117" s="1008" t="s">
        <v>4713</v>
      </c>
      <c r="C2117" s="1022" t="s">
        <v>4680</v>
      </c>
      <c r="D2117" s="1025" t="s">
        <v>4681</v>
      </c>
      <c r="E2117" s="1024" t="s">
        <v>4290</v>
      </c>
      <c r="F2117" s="1040">
        <v>17645</v>
      </c>
      <c r="G2117" s="1031">
        <v>1</v>
      </c>
      <c r="H2117" s="1024" t="s">
        <v>4682</v>
      </c>
      <c r="I2117" s="394"/>
      <c r="J2117" s="394"/>
      <c r="K2117" s="394"/>
      <c r="L2117" s="394"/>
      <c r="M2117" s="394"/>
      <c r="N2117" s="394"/>
    </row>
    <row r="2118" spans="2:14" ht="17.25">
      <c r="B2118" s="1008" t="s">
        <v>4714</v>
      </c>
      <c r="C2118" s="1022" t="s">
        <v>4680</v>
      </c>
      <c r="D2118" s="1025" t="s">
        <v>4681</v>
      </c>
      <c r="E2118" s="1024" t="s">
        <v>4290</v>
      </c>
      <c r="F2118" s="1040">
        <v>17645</v>
      </c>
      <c r="G2118" s="1031">
        <v>1</v>
      </c>
      <c r="H2118" s="1024" t="s">
        <v>4682</v>
      </c>
      <c r="I2118" s="394"/>
      <c r="J2118" s="394"/>
      <c r="K2118" s="394"/>
      <c r="L2118" s="394"/>
      <c r="M2118" s="394"/>
      <c r="N2118" s="394"/>
    </row>
    <row r="2119" spans="2:14" ht="17.25">
      <c r="B2119" s="1008" t="s">
        <v>4715</v>
      </c>
      <c r="C2119" s="1022" t="s">
        <v>4680</v>
      </c>
      <c r="D2119" s="1025" t="s">
        <v>4681</v>
      </c>
      <c r="E2119" s="1024" t="s">
        <v>4290</v>
      </c>
      <c r="F2119" s="1040">
        <v>17645</v>
      </c>
      <c r="G2119" s="1031">
        <v>1</v>
      </c>
      <c r="H2119" s="1024" t="s">
        <v>4682</v>
      </c>
      <c r="I2119" s="394"/>
      <c r="J2119" s="394"/>
      <c r="K2119" s="394"/>
      <c r="L2119" s="394"/>
      <c r="M2119" s="394"/>
      <c r="N2119" s="394"/>
    </row>
    <row r="2120" spans="2:14" ht="17.25">
      <c r="B2120" s="1008" t="s">
        <v>4716</v>
      </c>
      <c r="C2120" s="1022" t="s">
        <v>4680</v>
      </c>
      <c r="D2120" s="1025" t="s">
        <v>4681</v>
      </c>
      <c r="E2120" s="1024" t="s">
        <v>4290</v>
      </c>
      <c r="F2120" s="1040">
        <v>17645</v>
      </c>
      <c r="G2120" s="1031">
        <v>1</v>
      </c>
      <c r="H2120" s="1024" t="s">
        <v>4682</v>
      </c>
      <c r="I2120" s="394"/>
      <c r="J2120" s="394"/>
      <c r="K2120" s="394"/>
      <c r="L2120" s="394"/>
      <c r="M2120" s="394"/>
      <c r="N2120" s="394"/>
    </row>
    <row r="2121" spans="2:14" ht="30.75">
      <c r="B2121" s="1008" t="s">
        <v>4717</v>
      </c>
      <c r="C2121" s="1022" t="s">
        <v>171</v>
      </c>
      <c r="D2121" s="1025" t="s">
        <v>4718</v>
      </c>
      <c r="E2121" s="1024" t="s">
        <v>4290</v>
      </c>
      <c r="F2121" s="1010">
        <v>1</v>
      </c>
      <c r="G2121" s="1031">
        <v>5</v>
      </c>
      <c r="H2121" s="1032" t="s">
        <v>4719</v>
      </c>
      <c r="I2121" s="394"/>
      <c r="J2121" s="394"/>
      <c r="K2121" s="394"/>
      <c r="L2121" s="394"/>
      <c r="M2121" s="394"/>
      <c r="N2121" s="394"/>
    </row>
    <row r="2122" spans="2:14" ht="17.25">
      <c r="B2122" s="1008" t="s">
        <v>4720</v>
      </c>
      <c r="C2122" s="1022" t="s">
        <v>3651</v>
      </c>
      <c r="D2122" s="1025" t="s">
        <v>4721</v>
      </c>
      <c r="E2122" s="1024" t="s">
        <v>4290</v>
      </c>
      <c r="F2122" s="1010">
        <v>1</v>
      </c>
      <c r="G2122" s="1031">
        <v>2</v>
      </c>
      <c r="H2122" s="1038" t="s">
        <v>3500</v>
      </c>
      <c r="I2122" s="394"/>
      <c r="J2122" s="394"/>
      <c r="K2122" s="394"/>
      <c r="L2122" s="394"/>
      <c r="M2122" s="394"/>
      <c r="N2122" s="394"/>
    </row>
    <row r="2123" spans="2:14" ht="17.25">
      <c r="B2123" s="1008" t="s">
        <v>4722</v>
      </c>
      <c r="C2123" s="1022" t="s">
        <v>3651</v>
      </c>
      <c r="D2123" s="1025" t="s">
        <v>4723</v>
      </c>
      <c r="E2123" s="1024" t="s">
        <v>4290</v>
      </c>
      <c r="F2123" s="1010">
        <v>1</v>
      </c>
      <c r="G2123" s="1031">
        <v>1</v>
      </c>
      <c r="H2123" s="1038" t="s">
        <v>3500</v>
      </c>
      <c r="I2123" s="394"/>
      <c r="J2123" s="394"/>
      <c r="K2123" s="394"/>
      <c r="L2123" s="394"/>
      <c r="M2123" s="394"/>
      <c r="N2123" s="394"/>
    </row>
    <row r="2124" spans="2:14" ht="17.25">
      <c r="B2124" s="1008" t="s">
        <v>4724</v>
      </c>
      <c r="C2124" s="1022" t="s">
        <v>3651</v>
      </c>
      <c r="D2124" s="1025" t="s">
        <v>4723</v>
      </c>
      <c r="E2124" s="1024" t="s">
        <v>4290</v>
      </c>
      <c r="F2124" s="1010">
        <v>1</v>
      </c>
      <c r="G2124" s="1031">
        <v>1</v>
      </c>
      <c r="H2124" s="1038" t="s">
        <v>3500</v>
      </c>
      <c r="I2124" s="394"/>
      <c r="J2124" s="394"/>
      <c r="K2124" s="394"/>
      <c r="L2124" s="394"/>
      <c r="M2124" s="394"/>
      <c r="N2124" s="394"/>
    </row>
    <row r="2125" spans="2:14" ht="17.25">
      <c r="B2125" s="1008" t="s">
        <v>4725</v>
      </c>
      <c r="C2125" s="1022" t="s">
        <v>3651</v>
      </c>
      <c r="D2125" s="1025" t="s">
        <v>4723</v>
      </c>
      <c r="E2125" s="1024" t="s">
        <v>4290</v>
      </c>
      <c r="F2125" s="1010">
        <v>1</v>
      </c>
      <c r="G2125" s="1031">
        <v>1</v>
      </c>
      <c r="H2125" s="1038" t="s">
        <v>3500</v>
      </c>
      <c r="I2125" s="394"/>
      <c r="J2125" s="394"/>
      <c r="K2125" s="394"/>
      <c r="L2125" s="394"/>
      <c r="M2125" s="394"/>
      <c r="N2125" s="394"/>
    </row>
    <row r="2126" spans="2:14" ht="17.25">
      <c r="B2126" s="1008" t="s">
        <v>4726</v>
      </c>
      <c r="C2126" s="1022" t="s">
        <v>3651</v>
      </c>
      <c r="D2126" s="1025" t="s">
        <v>4727</v>
      </c>
      <c r="E2126" s="1024" t="s">
        <v>4290</v>
      </c>
      <c r="F2126" s="1010">
        <v>1</v>
      </c>
      <c r="G2126" s="1031">
        <v>1</v>
      </c>
      <c r="H2126" s="1038" t="s">
        <v>3500</v>
      </c>
      <c r="I2126" s="394"/>
      <c r="J2126" s="394"/>
      <c r="K2126" s="394"/>
      <c r="L2126" s="394"/>
      <c r="M2126" s="394"/>
      <c r="N2126" s="394"/>
    </row>
    <row r="2127" spans="2:14" ht="30.75">
      <c r="B2127" s="1008" t="s">
        <v>4728</v>
      </c>
      <c r="C2127" s="1022" t="s">
        <v>171</v>
      </c>
      <c r="D2127" s="1025" t="s">
        <v>4729</v>
      </c>
      <c r="E2127" s="1024" t="s">
        <v>4290</v>
      </c>
      <c r="F2127" s="1010">
        <v>1</v>
      </c>
      <c r="G2127" s="1028">
        <v>7</v>
      </c>
      <c r="H2127" s="1038" t="s">
        <v>3500</v>
      </c>
      <c r="I2127" s="394"/>
      <c r="J2127" s="394"/>
      <c r="K2127" s="394"/>
      <c r="L2127" s="394"/>
      <c r="M2127" s="394"/>
      <c r="N2127" s="394"/>
    </row>
    <row r="2128" spans="2:14" ht="17.25">
      <c r="B2128" s="1008" t="s">
        <v>4730</v>
      </c>
      <c r="C2128" s="1022" t="s">
        <v>3651</v>
      </c>
      <c r="D2128" s="1025" t="s">
        <v>4727</v>
      </c>
      <c r="E2128" s="1024" t="s">
        <v>4290</v>
      </c>
      <c r="F2128" s="1010">
        <v>1</v>
      </c>
      <c r="G2128" s="1031">
        <v>1</v>
      </c>
      <c r="H2128" s="1038" t="s">
        <v>3500</v>
      </c>
      <c r="I2128" s="394"/>
      <c r="J2128" s="394"/>
      <c r="K2128" s="394"/>
      <c r="L2128" s="394"/>
      <c r="M2128" s="394"/>
      <c r="N2128" s="394"/>
    </row>
    <row r="2129" spans="2:14" ht="30.75">
      <c r="B2129" s="1008" t="s">
        <v>4731</v>
      </c>
      <c r="C2129" s="1022" t="s">
        <v>1513</v>
      </c>
      <c r="D2129" s="1025" t="s">
        <v>4732</v>
      </c>
      <c r="E2129" s="1024" t="s">
        <v>4290</v>
      </c>
      <c r="F2129" s="1010">
        <v>1</v>
      </c>
      <c r="G2129" s="1030">
        <v>1</v>
      </c>
      <c r="H2129" s="1038" t="s">
        <v>3500</v>
      </c>
      <c r="I2129" s="394"/>
      <c r="J2129" s="394"/>
      <c r="K2129" s="394"/>
      <c r="L2129" s="394"/>
      <c r="M2129" s="394"/>
      <c r="N2129" s="394"/>
    </row>
    <row r="2130" spans="2:14" ht="17.25">
      <c r="B2130" s="1008" t="s">
        <v>4733</v>
      </c>
      <c r="C2130" s="1022" t="s">
        <v>3651</v>
      </c>
      <c r="D2130" s="1025" t="s">
        <v>4734</v>
      </c>
      <c r="E2130" s="1024" t="s">
        <v>4290</v>
      </c>
      <c r="F2130" s="1010">
        <v>1</v>
      </c>
      <c r="G2130" s="1031">
        <v>1</v>
      </c>
      <c r="H2130" s="1038" t="s">
        <v>3500</v>
      </c>
      <c r="I2130" s="394"/>
      <c r="J2130" s="394"/>
      <c r="K2130" s="394"/>
      <c r="L2130" s="394"/>
      <c r="M2130" s="394"/>
      <c r="N2130" s="394"/>
    </row>
    <row r="2131" spans="2:14" ht="17.25">
      <c r="B2131" s="1008" t="s">
        <v>4735</v>
      </c>
      <c r="C2131" s="1022" t="s">
        <v>4736</v>
      </c>
      <c r="D2131" s="1025" t="s">
        <v>4737</v>
      </c>
      <c r="E2131" s="1024" t="s">
        <v>4290</v>
      </c>
      <c r="F2131" s="1010">
        <v>1819</v>
      </c>
      <c r="G2131" s="1028">
        <v>1</v>
      </c>
      <c r="H2131" s="1038" t="s">
        <v>4738</v>
      </c>
      <c r="I2131" s="394"/>
      <c r="J2131" s="394"/>
      <c r="K2131" s="394"/>
      <c r="L2131" s="394"/>
      <c r="M2131" s="394"/>
      <c r="N2131" s="394"/>
    </row>
    <row r="2132" spans="2:14" ht="17.25">
      <c r="B2132" s="1008" t="s">
        <v>4739</v>
      </c>
      <c r="C2132" s="1022" t="s">
        <v>3651</v>
      </c>
      <c r="D2132" s="1025" t="s">
        <v>4734</v>
      </c>
      <c r="E2132" s="1024" t="s">
        <v>4290</v>
      </c>
      <c r="F2132" s="1010">
        <v>1</v>
      </c>
      <c r="G2132" s="1028">
        <v>1</v>
      </c>
      <c r="H2132" s="1038" t="s">
        <v>3500</v>
      </c>
      <c r="I2132" s="394"/>
      <c r="J2132" s="394"/>
      <c r="K2132" s="394"/>
      <c r="L2132" s="394"/>
      <c r="M2132" s="394"/>
      <c r="N2132" s="394"/>
    </row>
    <row r="2133" spans="2:14" ht="17.25">
      <c r="B2133" s="1008" t="s">
        <v>4740</v>
      </c>
      <c r="C2133" s="1022" t="s">
        <v>3651</v>
      </c>
      <c r="D2133" s="1025" t="s">
        <v>4734</v>
      </c>
      <c r="E2133" s="1024" t="s">
        <v>4290</v>
      </c>
      <c r="F2133" s="1010">
        <v>1</v>
      </c>
      <c r="G2133" s="1028">
        <v>1</v>
      </c>
      <c r="H2133" s="1038" t="s">
        <v>3500</v>
      </c>
      <c r="I2133" s="394"/>
      <c r="J2133" s="394"/>
      <c r="K2133" s="394"/>
      <c r="L2133" s="394"/>
      <c r="M2133" s="394"/>
      <c r="N2133" s="394"/>
    </row>
    <row r="2134" spans="2:14" ht="17.25">
      <c r="B2134" s="1008" t="s">
        <v>4741</v>
      </c>
      <c r="C2134" s="1022" t="s">
        <v>3651</v>
      </c>
      <c r="D2134" s="1025" t="s">
        <v>4742</v>
      </c>
      <c r="E2134" s="1024" t="s">
        <v>4290</v>
      </c>
      <c r="F2134" s="1010">
        <v>21689</v>
      </c>
      <c r="G2134" s="1031">
        <v>1</v>
      </c>
      <c r="H2134" s="1038" t="s">
        <v>3500</v>
      </c>
      <c r="I2134" s="394"/>
      <c r="J2134" s="394"/>
      <c r="K2134" s="394"/>
      <c r="L2134" s="394"/>
      <c r="M2134" s="394"/>
      <c r="N2134" s="394"/>
    </row>
    <row r="2135" spans="2:14" ht="17.25">
      <c r="B2135" s="1008" t="s">
        <v>4743</v>
      </c>
      <c r="C2135" s="1022" t="s">
        <v>3651</v>
      </c>
      <c r="D2135" s="1025" t="s">
        <v>4742</v>
      </c>
      <c r="E2135" s="1024" t="s">
        <v>4290</v>
      </c>
      <c r="F2135" s="1010">
        <v>21689</v>
      </c>
      <c r="G2135" s="1031">
        <v>1</v>
      </c>
      <c r="H2135" s="1038" t="s">
        <v>3500</v>
      </c>
      <c r="I2135" s="394"/>
      <c r="J2135" s="394"/>
      <c r="K2135" s="394"/>
      <c r="L2135" s="394"/>
      <c r="M2135" s="394"/>
      <c r="N2135" s="394"/>
    </row>
    <row r="2136" spans="2:14" ht="17.25">
      <c r="B2136" s="1008" t="s">
        <v>4744</v>
      </c>
      <c r="C2136" s="1022" t="s">
        <v>3651</v>
      </c>
      <c r="D2136" s="1025" t="s">
        <v>4742</v>
      </c>
      <c r="E2136" s="1024" t="s">
        <v>4290</v>
      </c>
      <c r="F2136" s="1010">
        <v>21689</v>
      </c>
      <c r="G2136" s="1031">
        <v>1</v>
      </c>
      <c r="H2136" s="1038" t="s">
        <v>3500</v>
      </c>
      <c r="I2136" s="394"/>
      <c r="J2136" s="394"/>
      <c r="K2136" s="394"/>
      <c r="L2136" s="394"/>
      <c r="M2136" s="394"/>
      <c r="N2136" s="394"/>
    </row>
    <row r="2137" spans="2:14" ht="17.25">
      <c r="B2137" s="1008" t="s">
        <v>4745</v>
      </c>
      <c r="C2137" s="1022" t="s">
        <v>3651</v>
      </c>
      <c r="D2137" s="1025" t="s">
        <v>4734</v>
      </c>
      <c r="E2137" s="1024" t="s">
        <v>4290</v>
      </c>
      <c r="F2137" s="1010">
        <v>21689</v>
      </c>
      <c r="G2137" s="1028">
        <v>1</v>
      </c>
      <c r="H2137" s="1038" t="s">
        <v>3500</v>
      </c>
      <c r="I2137" s="394"/>
      <c r="J2137" s="394"/>
      <c r="K2137" s="394"/>
      <c r="L2137" s="394"/>
      <c r="M2137" s="394"/>
      <c r="N2137" s="394"/>
    </row>
    <row r="2138" spans="2:14" ht="17.25">
      <c r="B2138" s="1008" t="s">
        <v>4746</v>
      </c>
      <c r="C2138" s="1022" t="s">
        <v>3651</v>
      </c>
      <c r="D2138" s="1025" t="s">
        <v>4734</v>
      </c>
      <c r="E2138" s="1024" t="s">
        <v>4290</v>
      </c>
      <c r="F2138" s="1010">
        <v>21689</v>
      </c>
      <c r="G2138" s="1031">
        <v>1</v>
      </c>
      <c r="H2138" s="1038" t="s">
        <v>3500</v>
      </c>
      <c r="I2138" s="394"/>
      <c r="J2138" s="394"/>
      <c r="K2138" s="394"/>
      <c r="L2138" s="394"/>
      <c r="M2138" s="394"/>
      <c r="N2138" s="394"/>
    </row>
    <row r="2139" spans="2:14" ht="17.25">
      <c r="B2139" s="1008" t="s">
        <v>4747</v>
      </c>
      <c r="C2139" s="1022" t="s">
        <v>3651</v>
      </c>
      <c r="D2139" s="1025" t="s">
        <v>4734</v>
      </c>
      <c r="E2139" s="1024" t="s">
        <v>4290</v>
      </c>
      <c r="F2139" s="1010">
        <v>21689</v>
      </c>
      <c r="G2139" s="1031">
        <v>1</v>
      </c>
      <c r="H2139" s="1038" t="s">
        <v>3500</v>
      </c>
      <c r="I2139" s="394"/>
      <c r="J2139" s="394"/>
      <c r="K2139" s="394"/>
      <c r="L2139" s="394"/>
      <c r="M2139" s="394"/>
      <c r="N2139" s="394"/>
    </row>
    <row r="2140" spans="2:14" ht="17.25">
      <c r="B2140" s="1008" t="s">
        <v>4748</v>
      </c>
      <c r="C2140" s="1022" t="s">
        <v>3651</v>
      </c>
      <c r="D2140" s="1025" t="s">
        <v>4734</v>
      </c>
      <c r="E2140" s="1024" t="s">
        <v>4290</v>
      </c>
      <c r="F2140" s="1010">
        <v>21689</v>
      </c>
      <c r="G2140" s="1031">
        <v>1</v>
      </c>
      <c r="H2140" s="1038" t="s">
        <v>3500</v>
      </c>
      <c r="I2140" s="394"/>
      <c r="J2140" s="394"/>
      <c r="K2140" s="394"/>
      <c r="L2140" s="394"/>
      <c r="M2140" s="394"/>
      <c r="N2140" s="394"/>
    </row>
    <row r="2141" spans="2:14" ht="17.25">
      <c r="B2141" s="1008" t="s">
        <v>4749</v>
      </c>
      <c r="C2141" s="1022" t="s">
        <v>3651</v>
      </c>
      <c r="D2141" s="1025" t="s">
        <v>4723</v>
      </c>
      <c r="E2141" s="1024" t="s">
        <v>4290</v>
      </c>
      <c r="F2141" s="1010">
        <v>1</v>
      </c>
      <c r="G2141" s="1028">
        <v>1</v>
      </c>
      <c r="H2141" s="1038" t="s">
        <v>3500</v>
      </c>
      <c r="I2141" s="394"/>
      <c r="J2141" s="394"/>
      <c r="K2141" s="394"/>
      <c r="L2141" s="394"/>
      <c r="M2141" s="394"/>
      <c r="N2141" s="394"/>
    </row>
    <row r="2142" spans="2:14" ht="17.25">
      <c r="B2142" s="1008" t="s">
        <v>4750</v>
      </c>
      <c r="C2142" s="1022" t="s">
        <v>3651</v>
      </c>
      <c r="D2142" s="1025" t="s">
        <v>4751</v>
      </c>
      <c r="E2142" s="1024" t="s">
        <v>4290</v>
      </c>
      <c r="F2142" s="1010">
        <v>1</v>
      </c>
      <c r="G2142" s="1028">
        <v>1</v>
      </c>
      <c r="H2142" s="1038" t="s">
        <v>3500</v>
      </c>
      <c r="I2142" s="394"/>
      <c r="J2142" s="394"/>
      <c r="K2142" s="394"/>
      <c r="L2142" s="394"/>
      <c r="M2142" s="394"/>
      <c r="N2142" s="394"/>
    </row>
    <row r="2143" spans="2:14" ht="17.25">
      <c r="B2143" s="1008" t="s">
        <v>4752</v>
      </c>
      <c r="C2143" s="1022" t="s">
        <v>3651</v>
      </c>
      <c r="D2143" s="1025" t="s">
        <v>4751</v>
      </c>
      <c r="E2143" s="1024" t="s">
        <v>4290</v>
      </c>
      <c r="F2143" s="1010">
        <v>1</v>
      </c>
      <c r="G2143" s="1028">
        <v>1</v>
      </c>
      <c r="H2143" s="1038" t="s">
        <v>3500</v>
      </c>
      <c r="I2143" s="394"/>
      <c r="J2143" s="394"/>
      <c r="K2143" s="394"/>
      <c r="L2143" s="394"/>
      <c r="M2143" s="394"/>
      <c r="N2143" s="394"/>
    </row>
    <row r="2144" spans="2:14" ht="17.25">
      <c r="B2144" s="1008" t="s">
        <v>4753</v>
      </c>
      <c r="C2144" s="1022" t="s">
        <v>3651</v>
      </c>
      <c r="D2144" s="1025" t="s">
        <v>4751</v>
      </c>
      <c r="E2144" s="1024" t="s">
        <v>4290</v>
      </c>
      <c r="F2144" s="1010">
        <v>1</v>
      </c>
      <c r="G2144" s="1028">
        <v>1</v>
      </c>
      <c r="H2144" s="1038" t="s">
        <v>3500</v>
      </c>
      <c r="I2144" s="394"/>
      <c r="J2144" s="394"/>
      <c r="K2144" s="394"/>
      <c r="L2144" s="394"/>
      <c r="M2144" s="394"/>
      <c r="N2144" s="394"/>
    </row>
    <row r="2145" spans="2:14" ht="17.25">
      <c r="B2145" s="1008" t="s">
        <v>4754</v>
      </c>
      <c r="C2145" s="1022" t="s">
        <v>3651</v>
      </c>
      <c r="D2145" s="1025" t="s">
        <v>4751</v>
      </c>
      <c r="E2145" s="1024" t="s">
        <v>4290</v>
      </c>
      <c r="F2145" s="1010">
        <v>1</v>
      </c>
      <c r="G2145" s="1028">
        <v>1</v>
      </c>
      <c r="H2145" s="1038" t="s">
        <v>3500</v>
      </c>
      <c r="I2145" s="394"/>
      <c r="J2145" s="394"/>
      <c r="K2145" s="394"/>
      <c r="L2145" s="394"/>
      <c r="M2145" s="394"/>
      <c r="N2145" s="394"/>
    </row>
    <row r="2146" spans="2:14" ht="17.25">
      <c r="B2146" s="1008" t="s">
        <v>4755</v>
      </c>
      <c r="C2146" s="1022" t="s">
        <v>3651</v>
      </c>
      <c r="D2146" s="1025" t="s">
        <v>4751</v>
      </c>
      <c r="E2146" s="1024" t="s">
        <v>4290</v>
      </c>
      <c r="F2146" s="1010">
        <v>1</v>
      </c>
      <c r="G2146" s="1031">
        <v>1</v>
      </c>
      <c r="H2146" s="1038" t="s">
        <v>3500</v>
      </c>
      <c r="I2146" s="394"/>
      <c r="J2146" s="394"/>
      <c r="K2146" s="394"/>
      <c r="L2146" s="394"/>
      <c r="M2146" s="394"/>
      <c r="N2146" s="394"/>
    </row>
    <row r="2147" spans="2:14" ht="17.25">
      <c r="B2147" s="1008" t="s">
        <v>4756</v>
      </c>
      <c r="C2147" s="1033" t="s">
        <v>4757</v>
      </c>
      <c r="D2147" s="1025" t="s">
        <v>4758</v>
      </c>
      <c r="E2147" s="1024" t="s">
        <v>4290</v>
      </c>
      <c r="F2147" s="1010">
        <v>1</v>
      </c>
      <c r="G2147" s="1028">
        <v>1</v>
      </c>
      <c r="H2147" s="1038">
        <v>17491422</v>
      </c>
      <c r="I2147" s="394"/>
      <c r="J2147" s="394"/>
      <c r="K2147" s="394"/>
      <c r="L2147" s="394"/>
      <c r="M2147" s="394"/>
      <c r="N2147" s="394"/>
    </row>
    <row r="2148" spans="2:14" ht="17.25">
      <c r="B2148" s="1008" t="s">
        <v>4759</v>
      </c>
      <c r="C2148" s="1022" t="s">
        <v>4760</v>
      </c>
      <c r="D2148" s="1025" t="s">
        <v>4761</v>
      </c>
      <c r="E2148" s="1024" t="s">
        <v>4290</v>
      </c>
      <c r="F2148" s="1010">
        <v>1</v>
      </c>
      <c r="G2148" s="1028">
        <v>1</v>
      </c>
      <c r="H2148" s="1038" t="s">
        <v>4762</v>
      </c>
      <c r="I2148" s="394"/>
      <c r="J2148" s="394"/>
      <c r="K2148" s="394"/>
      <c r="L2148" s="394"/>
      <c r="M2148" s="394"/>
      <c r="N2148" s="394"/>
    </row>
    <row r="2149" spans="2:14" ht="17.25">
      <c r="B2149" s="1008" t="s">
        <v>4763</v>
      </c>
      <c r="C2149" s="1022" t="s">
        <v>4760</v>
      </c>
      <c r="D2149" s="1025" t="s">
        <v>4761</v>
      </c>
      <c r="E2149" s="1024" t="s">
        <v>4290</v>
      </c>
      <c r="F2149" s="1010">
        <v>1</v>
      </c>
      <c r="G2149" s="1028">
        <v>1</v>
      </c>
      <c r="H2149" s="1038" t="s">
        <v>4762</v>
      </c>
      <c r="I2149" s="394"/>
      <c r="J2149" s="394"/>
      <c r="K2149" s="394"/>
      <c r="L2149" s="394"/>
      <c r="M2149" s="394"/>
      <c r="N2149" s="394"/>
    </row>
    <row r="2150" spans="2:14" ht="17.25">
      <c r="B2150" s="1008" t="s">
        <v>4764</v>
      </c>
      <c r="C2150" s="1022" t="s">
        <v>3651</v>
      </c>
      <c r="D2150" s="1025" t="s">
        <v>4742</v>
      </c>
      <c r="E2150" s="1024" t="s">
        <v>4290</v>
      </c>
      <c r="F2150" s="1010">
        <v>1</v>
      </c>
      <c r="G2150" s="1031">
        <v>1</v>
      </c>
      <c r="H2150" s="1038" t="s">
        <v>3500</v>
      </c>
      <c r="I2150" s="394"/>
      <c r="J2150" s="394"/>
      <c r="K2150" s="394"/>
      <c r="L2150" s="394"/>
      <c r="M2150" s="394"/>
      <c r="N2150" s="394"/>
    </row>
    <row r="2151" spans="2:14" ht="17.25">
      <c r="B2151" s="1008" t="s">
        <v>4765</v>
      </c>
      <c r="C2151" s="1022" t="s">
        <v>3651</v>
      </c>
      <c r="D2151" s="1025" t="s">
        <v>4766</v>
      </c>
      <c r="E2151" s="1024" t="s">
        <v>4290</v>
      </c>
      <c r="F2151" s="1010">
        <v>1</v>
      </c>
      <c r="G2151" s="1031">
        <v>1</v>
      </c>
      <c r="H2151" s="1038" t="s">
        <v>3500</v>
      </c>
      <c r="I2151" s="394"/>
      <c r="J2151" s="394"/>
      <c r="K2151" s="394"/>
      <c r="L2151" s="394"/>
      <c r="M2151" s="394"/>
      <c r="N2151" s="394"/>
    </row>
    <row r="2152" spans="2:14" ht="17.25">
      <c r="B2152" s="1008" t="s">
        <v>4767</v>
      </c>
      <c r="C2152" s="1022" t="s">
        <v>4672</v>
      </c>
      <c r="D2152" s="1025" t="s">
        <v>4672</v>
      </c>
      <c r="E2152" s="1024" t="s">
        <v>4290</v>
      </c>
      <c r="F2152" s="1010">
        <v>1</v>
      </c>
      <c r="G2152" s="1031">
        <v>1</v>
      </c>
      <c r="H2152" s="1032" t="s">
        <v>4768</v>
      </c>
      <c r="I2152" s="394"/>
      <c r="J2152" s="394"/>
      <c r="K2152" s="394"/>
      <c r="L2152" s="394"/>
      <c r="M2152" s="394"/>
      <c r="N2152" s="394"/>
    </row>
    <row r="2153" spans="2:14" ht="17.25">
      <c r="B2153" s="1008" t="s">
        <v>4769</v>
      </c>
      <c r="C2153" s="1034" t="s">
        <v>3959</v>
      </c>
      <c r="D2153" s="1034" t="s">
        <v>3959</v>
      </c>
      <c r="E2153" s="1024" t="s">
        <v>3499</v>
      </c>
      <c r="F2153" s="1010">
        <v>25066</v>
      </c>
      <c r="G2153" s="1028">
        <v>1</v>
      </c>
      <c r="H2153" s="1039" t="s">
        <v>4770</v>
      </c>
      <c r="I2153" s="394"/>
      <c r="J2153" s="394"/>
      <c r="K2153" s="394"/>
      <c r="L2153" s="394"/>
      <c r="M2153" s="394"/>
      <c r="N2153" s="394"/>
    </row>
    <row r="2154" spans="2:14" ht="17.25">
      <c r="B2154" s="1008" t="s">
        <v>4771</v>
      </c>
      <c r="C2154" s="1034" t="s">
        <v>3959</v>
      </c>
      <c r="D2154" s="1034" t="s">
        <v>3959</v>
      </c>
      <c r="E2154" s="1024" t="s">
        <v>3499</v>
      </c>
      <c r="F2154" s="1010">
        <v>25066</v>
      </c>
      <c r="G2154" s="1028">
        <v>1</v>
      </c>
      <c r="H2154" s="1039" t="s">
        <v>4770</v>
      </c>
      <c r="I2154" s="394"/>
      <c r="J2154" s="394"/>
      <c r="K2154" s="394"/>
      <c r="L2154" s="394"/>
      <c r="M2154" s="394"/>
      <c r="N2154" s="394"/>
    </row>
    <row r="2155" spans="2:14" ht="17.25">
      <c r="B2155" s="1008" t="s">
        <v>4772</v>
      </c>
      <c r="C2155" s="1034" t="s">
        <v>3959</v>
      </c>
      <c r="D2155" s="1034" t="s">
        <v>3959</v>
      </c>
      <c r="E2155" s="1024" t="s">
        <v>3499</v>
      </c>
      <c r="F2155" s="1010">
        <v>25066</v>
      </c>
      <c r="G2155" s="1028">
        <v>1</v>
      </c>
      <c r="H2155" s="1039" t="s">
        <v>4770</v>
      </c>
      <c r="I2155" s="394"/>
      <c r="J2155" s="394"/>
      <c r="K2155" s="394"/>
      <c r="L2155" s="394"/>
      <c r="M2155" s="394"/>
      <c r="N2155" s="394"/>
    </row>
    <row r="2156" spans="2:14" ht="17.25">
      <c r="B2156" s="1008" t="s">
        <v>4773</v>
      </c>
      <c r="C2156" s="1034" t="s">
        <v>3959</v>
      </c>
      <c r="D2156" s="1034" t="s">
        <v>3959</v>
      </c>
      <c r="E2156" s="1024" t="s">
        <v>3499</v>
      </c>
      <c r="F2156" s="1010">
        <v>25066</v>
      </c>
      <c r="G2156" s="1028">
        <v>1</v>
      </c>
      <c r="H2156" s="1039" t="s">
        <v>4770</v>
      </c>
      <c r="I2156" s="394"/>
      <c r="J2156" s="394"/>
      <c r="K2156" s="394"/>
      <c r="L2156" s="394"/>
      <c r="M2156" s="394"/>
      <c r="N2156" s="394"/>
    </row>
    <row r="2157" spans="2:14" ht="17.25">
      <c r="B2157" s="1008" t="s">
        <v>4774</v>
      </c>
      <c r="C2157" s="1034" t="s">
        <v>3959</v>
      </c>
      <c r="D2157" s="1034" t="s">
        <v>3959</v>
      </c>
      <c r="E2157" s="1024" t="s">
        <v>3499</v>
      </c>
      <c r="F2157" s="1010">
        <v>25066</v>
      </c>
      <c r="G2157" s="1028">
        <v>1</v>
      </c>
      <c r="H2157" s="1039" t="s">
        <v>4770</v>
      </c>
      <c r="I2157" s="394"/>
      <c r="J2157" s="394"/>
      <c r="K2157" s="394"/>
      <c r="L2157" s="394"/>
      <c r="M2157" s="394"/>
      <c r="N2157" s="394"/>
    </row>
    <row r="2158" spans="2:14" ht="17.25">
      <c r="B2158" s="1008" t="s">
        <v>4775</v>
      </c>
      <c r="C2158" s="1034" t="s">
        <v>3959</v>
      </c>
      <c r="D2158" s="1034" t="s">
        <v>3959</v>
      </c>
      <c r="E2158" s="1024" t="s">
        <v>3499</v>
      </c>
      <c r="F2158" s="1010">
        <v>25066</v>
      </c>
      <c r="G2158" s="1028">
        <v>1</v>
      </c>
      <c r="H2158" s="1039" t="s">
        <v>4770</v>
      </c>
      <c r="I2158" s="394"/>
      <c r="J2158" s="394"/>
      <c r="K2158" s="394"/>
      <c r="L2158" s="394"/>
      <c r="M2158" s="394"/>
      <c r="N2158" s="394"/>
    </row>
    <row r="2159" spans="2:14" ht="17.25">
      <c r="B2159" s="1008" t="s">
        <v>4776</v>
      </c>
      <c r="C2159" s="1022" t="s">
        <v>3651</v>
      </c>
      <c r="D2159" s="1025" t="s">
        <v>4742</v>
      </c>
      <c r="E2159" s="1024" t="s">
        <v>4290</v>
      </c>
      <c r="F2159" s="1010">
        <v>1</v>
      </c>
      <c r="G2159" s="1031">
        <v>1</v>
      </c>
      <c r="H2159" s="1038" t="s">
        <v>3500</v>
      </c>
      <c r="I2159" s="394"/>
      <c r="J2159" s="394"/>
      <c r="K2159" s="394"/>
      <c r="L2159" s="394"/>
      <c r="M2159" s="394"/>
      <c r="N2159" s="394"/>
    </row>
    <row r="2160" spans="2:14" ht="17.25">
      <c r="B2160" s="1008" t="s">
        <v>4777</v>
      </c>
      <c r="C2160" s="1022" t="s">
        <v>3651</v>
      </c>
      <c r="D2160" s="1025" t="s">
        <v>4742</v>
      </c>
      <c r="E2160" s="1024" t="s">
        <v>4290</v>
      </c>
      <c r="F2160" s="1010">
        <v>1</v>
      </c>
      <c r="G2160" s="1031">
        <v>1</v>
      </c>
      <c r="H2160" s="1038" t="s">
        <v>3500</v>
      </c>
      <c r="I2160" s="394"/>
      <c r="J2160" s="394"/>
      <c r="K2160" s="394"/>
      <c r="L2160" s="394"/>
      <c r="M2160" s="394"/>
      <c r="N2160" s="394"/>
    </row>
    <row r="2161" spans="2:14" ht="17.25">
      <c r="B2161" s="1008" t="s">
        <v>4778</v>
      </c>
      <c r="C2161" s="1022" t="s">
        <v>3969</v>
      </c>
      <c r="D2161" s="1025" t="s">
        <v>11482</v>
      </c>
      <c r="E2161" s="1024" t="s">
        <v>4290</v>
      </c>
      <c r="F2161" s="1010">
        <v>1</v>
      </c>
      <c r="G2161" s="1028">
        <v>1</v>
      </c>
      <c r="H2161" s="1038" t="s">
        <v>4779</v>
      </c>
      <c r="I2161" s="394"/>
      <c r="J2161" s="394"/>
      <c r="K2161" s="394"/>
      <c r="L2161" s="394"/>
      <c r="M2161" s="394"/>
      <c r="N2161" s="394"/>
    </row>
    <row r="2162" spans="2:14" ht="17.25">
      <c r="B2162" s="1008" t="s">
        <v>4780</v>
      </c>
      <c r="C2162" s="1022" t="s">
        <v>3969</v>
      </c>
      <c r="D2162" s="1025" t="s">
        <v>11482</v>
      </c>
      <c r="E2162" s="1024" t="s">
        <v>4290</v>
      </c>
      <c r="F2162" s="1010">
        <v>1</v>
      </c>
      <c r="G2162" s="1031">
        <v>1</v>
      </c>
      <c r="H2162" s="1032" t="s">
        <v>4779</v>
      </c>
      <c r="I2162" s="394"/>
      <c r="J2162" s="394"/>
      <c r="K2162" s="394"/>
      <c r="L2162" s="394"/>
      <c r="M2162" s="394"/>
      <c r="N2162" s="394"/>
    </row>
    <row r="2163" spans="2:14" ht="17.25">
      <c r="B2163" s="1008" t="s">
        <v>4781</v>
      </c>
      <c r="C2163" s="1034" t="s">
        <v>3959</v>
      </c>
      <c r="D2163" s="1025" t="s">
        <v>11483</v>
      </c>
      <c r="E2163" s="1024" t="s">
        <v>4290</v>
      </c>
      <c r="F2163" s="1010">
        <v>1</v>
      </c>
      <c r="G2163" s="1031">
        <v>1</v>
      </c>
      <c r="H2163" s="1038" t="s">
        <v>3500</v>
      </c>
      <c r="I2163" s="394"/>
      <c r="J2163" s="394"/>
      <c r="K2163" s="394"/>
      <c r="L2163" s="394"/>
      <c r="M2163" s="394"/>
      <c r="N2163" s="394"/>
    </row>
    <row r="2164" spans="2:14" ht="17.25">
      <c r="B2164" s="1008" t="s">
        <v>4782</v>
      </c>
      <c r="C2164" s="1022" t="s">
        <v>4783</v>
      </c>
      <c r="D2164" s="1025" t="s">
        <v>4784</v>
      </c>
      <c r="E2164" s="1024" t="s">
        <v>4290</v>
      </c>
      <c r="F2164" s="1010">
        <v>3490</v>
      </c>
      <c r="G2164" s="1031">
        <v>1</v>
      </c>
      <c r="H2164" s="1038" t="s">
        <v>3500</v>
      </c>
      <c r="I2164" s="394"/>
      <c r="J2164" s="394"/>
      <c r="K2164" s="394"/>
      <c r="L2164" s="394"/>
      <c r="M2164" s="394"/>
      <c r="N2164" s="394"/>
    </row>
    <row r="2165" spans="2:14" ht="17.25">
      <c r="B2165" s="1008" t="s">
        <v>4785</v>
      </c>
      <c r="C2165" s="1022" t="s">
        <v>3651</v>
      </c>
      <c r="D2165" s="1025" t="s">
        <v>4786</v>
      </c>
      <c r="E2165" s="1024" t="s">
        <v>4290</v>
      </c>
      <c r="F2165" s="1010">
        <v>1</v>
      </c>
      <c r="G2165" s="1031">
        <v>1</v>
      </c>
      <c r="H2165" s="1032" t="s">
        <v>4787</v>
      </c>
      <c r="I2165" s="394"/>
      <c r="J2165" s="394"/>
      <c r="K2165" s="394"/>
      <c r="L2165" s="394"/>
      <c r="M2165" s="394"/>
      <c r="N2165" s="394"/>
    </row>
    <row r="2166" spans="2:14" ht="17.25">
      <c r="B2166" s="1008" t="s">
        <v>4788</v>
      </c>
      <c r="C2166" s="1022" t="s">
        <v>3651</v>
      </c>
      <c r="D2166" s="1025" t="s">
        <v>4786</v>
      </c>
      <c r="E2166" s="1024" t="s">
        <v>4290</v>
      </c>
      <c r="F2166" s="1010">
        <v>1</v>
      </c>
      <c r="G2166" s="1031">
        <v>1</v>
      </c>
      <c r="H2166" s="1032" t="s">
        <v>4787</v>
      </c>
      <c r="I2166" s="394"/>
      <c r="J2166" s="394"/>
      <c r="K2166" s="394"/>
      <c r="L2166" s="394"/>
      <c r="M2166" s="394"/>
      <c r="N2166" s="394"/>
    </row>
    <row r="2167" spans="2:14" ht="17.25">
      <c r="B2167" s="1008" t="s">
        <v>4789</v>
      </c>
      <c r="C2167" s="1022" t="s">
        <v>3651</v>
      </c>
      <c r="D2167" s="1025" t="s">
        <v>4742</v>
      </c>
      <c r="E2167" s="1024" t="s">
        <v>4290</v>
      </c>
      <c r="F2167" s="1010">
        <v>1</v>
      </c>
      <c r="G2167" s="1028">
        <v>1</v>
      </c>
      <c r="H2167" s="1038" t="s">
        <v>178</v>
      </c>
      <c r="I2167" s="394"/>
      <c r="J2167" s="394"/>
      <c r="K2167" s="394"/>
      <c r="L2167" s="394"/>
      <c r="M2167" s="394"/>
      <c r="N2167" s="394"/>
    </row>
    <row r="2168" spans="2:14" ht="17.25">
      <c r="B2168" s="1008" t="s">
        <v>4790</v>
      </c>
      <c r="C2168" s="1022" t="s">
        <v>3651</v>
      </c>
      <c r="D2168" s="1025" t="s">
        <v>4791</v>
      </c>
      <c r="E2168" s="1024" t="s">
        <v>4290</v>
      </c>
      <c r="F2168" s="1010">
        <v>1</v>
      </c>
      <c r="G2168" s="1031">
        <v>1</v>
      </c>
      <c r="H2168" s="1032" t="s">
        <v>4792</v>
      </c>
      <c r="I2168" s="394"/>
      <c r="J2168" s="394"/>
      <c r="K2168" s="394"/>
      <c r="L2168" s="394"/>
      <c r="M2168" s="394"/>
      <c r="N2168" s="394"/>
    </row>
    <row r="2169" spans="2:14" ht="17.25">
      <c r="B2169" s="1008" t="s">
        <v>4793</v>
      </c>
      <c r="C2169" s="1022" t="s">
        <v>4794</v>
      </c>
      <c r="D2169" s="1025" t="s">
        <v>4794</v>
      </c>
      <c r="E2169" s="1024" t="s">
        <v>4290</v>
      </c>
      <c r="F2169" s="1010">
        <v>1</v>
      </c>
      <c r="G2169" s="1031">
        <v>1</v>
      </c>
      <c r="H2169" s="1032">
        <v>8030021</v>
      </c>
      <c r="I2169" s="394"/>
      <c r="J2169" s="394"/>
      <c r="K2169" s="394"/>
      <c r="L2169" s="394"/>
      <c r="M2169" s="394"/>
      <c r="N2169" s="394"/>
    </row>
    <row r="2170" spans="2:14" ht="30.75">
      <c r="B2170" s="1008" t="s">
        <v>4795</v>
      </c>
      <c r="C2170" s="1022" t="s">
        <v>4796</v>
      </c>
      <c r="D2170" s="1025" t="s">
        <v>11484</v>
      </c>
      <c r="E2170" s="1024" t="s">
        <v>4290</v>
      </c>
      <c r="F2170" s="1010">
        <v>1</v>
      </c>
      <c r="G2170" s="1028">
        <v>1</v>
      </c>
      <c r="H2170" s="1038" t="s">
        <v>4797</v>
      </c>
      <c r="I2170" s="394"/>
      <c r="J2170" s="394"/>
      <c r="K2170" s="394"/>
      <c r="L2170" s="394"/>
      <c r="M2170" s="394"/>
      <c r="N2170" s="394"/>
    </row>
    <row r="2171" spans="2:14" ht="30.75">
      <c r="B2171" s="1008" t="s">
        <v>4798</v>
      </c>
      <c r="C2171" s="1022" t="s">
        <v>4796</v>
      </c>
      <c r="D2171" s="1025" t="s">
        <v>11484</v>
      </c>
      <c r="E2171" s="1024" t="s">
        <v>4290</v>
      </c>
      <c r="F2171" s="1010">
        <v>1</v>
      </c>
      <c r="G2171" s="1028">
        <v>1</v>
      </c>
      <c r="H2171" s="1038" t="s">
        <v>4797</v>
      </c>
      <c r="I2171" s="394"/>
      <c r="J2171" s="394"/>
      <c r="K2171" s="394"/>
      <c r="L2171" s="394"/>
      <c r="M2171" s="394"/>
      <c r="N2171" s="394"/>
    </row>
    <row r="2172" spans="2:14" ht="30.75">
      <c r="B2172" s="1008" t="s">
        <v>4799</v>
      </c>
      <c r="C2172" s="1022" t="s">
        <v>4796</v>
      </c>
      <c r="D2172" s="1025" t="s">
        <v>11484</v>
      </c>
      <c r="E2172" s="1024" t="s">
        <v>4290</v>
      </c>
      <c r="F2172" s="1010">
        <v>1</v>
      </c>
      <c r="G2172" s="1028">
        <v>1</v>
      </c>
      <c r="H2172" s="1038" t="s">
        <v>4797</v>
      </c>
      <c r="I2172" s="394"/>
      <c r="J2172" s="394"/>
      <c r="K2172" s="394"/>
      <c r="L2172" s="394"/>
      <c r="M2172" s="394"/>
      <c r="N2172" s="394"/>
    </row>
    <row r="2173" spans="2:14" ht="17.25">
      <c r="B2173" s="1008" t="s">
        <v>4800</v>
      </c>
      <c r="C2173" s="1022" t="s">
        <v>4175</v>
      </c>
      <c r="D2173" s="1025" t="s">
        <v>11485</v>
      </c>
      <c r="E2173" s="1024" t="s">
        <v>4290</v>
      </c>
      <c r="F2173" s="1010">
        <v>1</v>
      </c>
      <c r="G2173" s="1028">
        <v>32</v>
      </c>
      <c r="H2173" s="1038" t="s">
        <v>3500</v>
      </c>
      <c r="I2173" s="394"/>
      <c r="J2173" s="394"/>
      <c r="K2173" s="394"/>
      <c r="L2173" s="394"/>
      <c r="M2173" s="394"/>
      <c r="N2173" s="394"/>
    </row>
    <row r="2174" spans="2:14" ht="17.25">
      <c r="B2174" s="1008" t="s">
        <v>4801</v>
      </c>
      <c r="C2174" s="1022" t="s">
        <v>4802</v>
      </c>
      <c r="D2174" s="1025" t="s">
        <v>11486</v>
      </c>
      <c r="E2174" s="1024" t="s">
        <v>4290</v>
      </c>
      <c r="F2174" s="1010">
        <v>47396</v>
      </c>
      <c r="G2174" s="1028">
        <v>1</v>
      </c>
      <c r="H2174" s="1038" t="s">
        <v>4803</v>
      </c>
      <c r="I2174" s="394"/>
      <c r="J2174" s="394"/>
      <c r="K2174" s="394"/>
      <c r="L2174" s="394"/>
      <c r="M2174" s="394"/>
      <c r="N2174" s="394"/>
    </row>
    <row r="2175" spans="2:14" ht="17.25">
      <c r="B2175" s="1008" t="s">
        <v>4804</v>
      </c>
      <c r="C2175" s="1022" t="s">
        <v>3651</v>
      </c>
      <c r="D2175" s="1025" t="s">
        <v>4805</v>
      </c>
      <c r="E2175" s="1024" t="s">
        <v>4290</v>
      </c>
      <c r="F2175" s="1010">
        <v>21689</v>
      </c>
      <c r="G2175" s="1028">
        <v>1</v>
      </c>
      <c r="H2175" s="1038" t="s">
        <v>3500</v>
      </c>
      <c r="I2175" s="394"/>
      <c r="J2175" s="394"/>
      <c r="K2175" s="394"/>
      <c r="L2175" s="394"/>
      <c r="M2175" s="394"/>
      <c r="N2175" s="394"/>
    </row>
    <row r="2176" spans="2:14" ht="17.25">
      <c r="B2176" s="1008" t="s">
        <v>4806</v>
      </c>
      <c r="C2176" s="1022" t="s">
        <v>3651</v>
      </c>
      <c r="D2176" s="1025" t="s">
        <v>4805</v>
      </c>
      <c r="E2176" s="1024" t="s">
        <v>4290</v>
      </c>
      <c r="F2176" s="1010">
        <v>21689</v>
      </c>
      <c r="G2176" s="1028">
        <v>1</v>
      </c>
      <c r="H2176" s="1038" t="s">
        <v>3500</v>
      </c>
      <c r="I2176" s="394"/>
      <c r="J2176" s="394"/>
      <c r="K2176" s="394"/>
      <c r="L2176" s="394"/>
      <c r="M2176" s="394"/>
      <c r="N2176" s="394"/>
    </row>
    <row r="2177" spans="2:14" ht="17.25">
      <c r="B2177" s="1008" t="s">
        <v>4807</v>
      </c>
      <c r="C2177" s="1022" t="s">
        <v>3651</v>
      </c>
      <c r="D2177" s="1025" t="s">
        <v>4805</v>
      </c>
      <c r="E2177" s="1024" t="s">
        <v>4290</v>
      </c>
      <c r="F2177" s="1010">
        <v>21689</v>
      </c>
      <c r="G2177" s="1028">
        <v>1</v>
      </c>
      <c r="H2177" s="1038" t="s">
        <v>3500</v>
      </c>
      <c r="I2177" s="394"/>
      <c r="J2177" s="394"/>
      <c r="K2177" s="394"/>
      <c r="L2177" s="394"/>
      <c r="M2177" s="394"/>
      <c r="N2177" s="394"/>
    </row>
    <row r="2178" spans="2:14" ht="17.25">
      <c r="B2178" s="1008" t="s">
        <v>4808</v>
      </c>
      <c r="C2178" s="1022" t="s">
        <v>3651</v>
      </c>
      <c r="D2178" s="1025" t="s">
        <v>4805</v>
      </c>
      <c r="E2178" s="1024" t="s">
        <v>4290</v>
      </c>
      <c r="F2178" s="1010">
        <v>21689</v>
      </c>
      <c r="G2178" s="1028">
        <v>1</v>
      </c>
      <c r="H2178" s="1038" t="s">
        <v>4809</v>
      </c>
      <c r="I2178" s="394"/>
      <c r="J2178" s="394"/>
      <c r="K2178" s="394"/>
      <c r="L2178" s="394"/>
      <c r="M2178" s="394"/>
      <c r="N2178" s="394"/>
    </row>
    <row r="2179" spans="2:14" ht="17.25">
      <c r="B2179" s="1008" t="s">
        <v>4810</v>
      </c>
      <c r="C2179" s="1022" t="s">
        <v>3651</v>
      </c>
      <c r="D2179" s="1025" t="s">
        <v>4805</v>
      </c>
      <c r="E2179" s="1024" t="s">
        <v>4290</v>
      </c>
      <c r="F2179" s="1010">
        <v>1</v>
      </c>
      <c r="G2179" s="1028">
        <v>1</v>
      </c>
      <c r="H2179" s="1038" t="s">
        <v>4809</v>
      </c>
      <c r="I2179" s="394"/>
      <c r="J2179" s="394"/>
      <c r="K2179" s="394"/>
      <c r="L2179" s="394"/>
      <c r="M2179" s="394"/>
      <c r="N2179" s="394"/>
    </row>
    <row r="2180" spans="2:14" ht="17.25">
      <c r="B2180" s="1008" t="s">
        <v>4811</v>
      </c>
      <c r="C2180" s="1022" t="s">
        <v>3792</v>
      </c>
      <c r="D2180" s="1025" t="s">
        <v>4812</v>
      </c>
      <c r="E2180" s="1024" t="s">
        <v>4290</v>
      </c>
      <c r="F2180" s="1010">
        <v>1</v>
      </c>
      <c r="G2180" s="1028">
        <v>1</v>
      </c>
      <c r="H2180" s="1038" t="s">
        <v>11487</v>
      </c>
      <c r="I2180" s="394"/>
      <c r="J2180" s="394"/>
      <c r="K2180" s="394"/>
      <c r="L2180" s="394"/>
      <c r="M2180" s="394"/>
      <c r="N2180" s="394"/>
    </row>
    <row r="2181" spans="2:14" ht="17.25">
      <c r="B2181" s="1008" t="s">
        <v>4813</v>
      </c>
      <c r="C2181" s="1022" t="s">
        <v>3792</v>
      </c>
      <c r="D2181" s="1025" t="s">
        <v>4812</v>
      </c>
      <c r="E2181" s="1024" t="s">
        <v>4290</v>
      </c>
      <c r="F2181" s="1010">
        <v>1</v>
      </c>
      <c r="G2181" s="1028">
        <v>1</v>
      </c>
      <c r="H2181" s="1038" t="s">
        <v>11488</v>
      </c>
      <c r="I2181" s="394"/>
      <c r="J2181" s="394"/>
      <c r="K2181" s="394"/>
      <c r="L2181" s="394"/>
      <c r="M2181" s="394"/>
      <c r="N2181" s="394"/>
    </row>
    <row r="2182" spans="2:14" ht="17.25">
      <c r="B2182" s="1008" t="s">
        <v>4814</v>
      </c>
      <c r="C2182" s="1022" t="s">
        <v>3792</v>
      </c>
      <c r="D2182" s="1025" t="s">
        <v>4812</v>
      </c>
      <c r="E2182" s="1024" t="s">
        <v>4290</v>
      </c>
      <c r="F2182" s="1010">
        <v>1</v>
      </c>
      <c r="G2182" s="1028">
        <v>1</v>
      </c>
      <c r="H2182" s="1038" t="s">
        <v>11489</v>
      </c>
      <c r="I2182" s="394"/>
      <c r="J2182" s="394"/>
      <c r="K2182" s="394"/>
      <c r="L2182" s="394"/>
      <c r="M2182" s="394"/>
      <c r="N2182" s="394"/>
    </row>
    <row r="2183" spans="2:14" ht="17.25">
      <c r="B2183" s="1008" t="s">
        <v>4815</v>
      </c>
      <c r="C2183" s="1022" t="s">
        <v>3792</v>
      </c>
      <c r="D2183" s="1025" t="s">
        <v>4812</v>
      </c>
      <c r="E2183" s="1024" t="s">
        <v>4290</v>
      </c>
      <c r="F2183" s="1010">
        <v>1</v>
      </c>
      <c r="G2183" s="1028">
        <v>1</v>
      </c>
      <c r="H2183" s="1038" t="s">
        <v>11490</v>
      </c>
      <c r="I2183" s="394"/>
      <c r="J2183" s="394"/>
      <c r="K2183" s="394"/>
      <c r="L2183" s="394"/>
      <c r="M2183" s="394"/>
      <c r="N2183" s="394"/>
    </row>
    <row r="2184" spans="2:14" ht="17.25">
      <c r="B2184" s="1008" t="s">
        <v>4816</v>
      </c>
      <c r="C2184" s="1022" t="s">
        <v>3792</v>
      </c>
      <c r="D2184" s="1025" t="s">
        <v>4812</v>
      </c>
      <c r="E2184" s="1024" t="s">
        <v>4290</v>
      </c>
      <c r="F2184" s="1010">
        <v>1</v>
      </c>
      <c r="G2184" s="1028">
        <v>1</v>
      </c>
      <c r="H2184" s="1038" t="s">
        <v>11491</v>
      </c>
      <c r="I2184" s="394"/>
      <c r="J2184" s="394"/>
      <c r="K2184" s="394"/>
      <c r="L2184" s="394"/>
      <c r="M2184" s="394"/>
      <c r="N2184" s="394"/>
    </row>
    <row r="2185" spans="2:14" ht="17.25">
      <c r="B2185" s="1008" t="s">
        <v>4817</v>
      </c>
      <c r="C2185" s="1022" t="s">
        <v>3792</v>
      </c>
      <c r="D2185" s="1025" t="s">
        <v>4812</v>
      </c>
      <c r="E2185" s="1024" t="s">
        <v>4290</v>
      </c>
      <c r="F2185" s="1010">
        <v>1</v>
      </c>
      <c r="G2185" s="1028">
        <v>1</v>
      </c>
      <c r="H2185" s="1038" t="s">
        <v>11492</v>
      </c>
      <c r="I2185" s="394"/>
      <c r="J2185" s="394"/>
      <c r="K2185" s="394"/>
      <c r="L2185" s="394"/>
      <c r="M2185" s="394"/>
      <c r="N2185" s="394"/>
    </row>
    <row r="2186" spans="2:14" ht="17.25">
      <c r="B2186" s="1008" t="s">
        <v>4818</v>
      </c>
      <c r="C2186" s="1022" t="s">
        <v>3792</v>
      </c>
      <c r="D2186" s="1025" t="s">
        <v>4812</v>
      </c>
      <c r="E2186" s="1024" t="s">
        <v>4290</v>
      </c>
      <c r="F2186" s="1010">
        <v>1</v>
      </c>
      <c r="G2186" s="1028">
        <v>1</v>
      </c>
      <c r="H2186" s="1038" t="s">
        <v>11493</v>
      </c>
      <c r="I2186" s="394"/>
      <c r="J2186" s="394"/>
      <c r="K2186" s="394"/>
      <c r="L2186" s="394"/>
      <c r="M2186" s="394"/>
      <c r="N2186" s="394"/>
    </row>
    <row r="2187" spans="2:14" ht="17.25">
      <c r="B2187" s="1008" t="s">
        <v>4819</v>
      </c>
      <c r="C2187" s="1022" t="s">
        <v>3792</v>
      </c>
      <c r="D2187" s="1025" t="s">
        <v>4812</v>
      </c>
      <c r="E2187" s="1024" t="s">
        <v>4290</v>
      </c>
      <c r="F2187" s="1010">
        <v>1</v>
      </c>
      <c r="G2187" s="1028">
        <v>1</v>
      </c>
      <c r="H2187" s="1038" t="s">
        <v>11494</v>
      </c>
      <c r="I2187" s="394"/>
      <c r="J2187" s="394"/>
      <c r="K2187" s="394"/>
      <c r="L2187" s="394"/>
      <c r="M2187" s="394"/>
      <c r="N2187" s="394"/>
    </row>
    <row r="2188" spans="2:14" ht="17.25">
      <c r="B2188" s="1008" t="s">
        <v>4820</v>
      </c>
      <c r="C2188" s="1022" t="s">
        <v>3792</v>
      </c>
      <c r="D2188" s="1025" t="s">
        <v>4812</v>
      </c>
      <c r="E2188" s="1024" t="s">
        <v>4290</v>
      </c>
      <c r="F2188" s="1010">
        <v>1</v>
      </c>
      <c r="G2188" s="1028">
        <v>1</v>
      </c>
      <c r="H2188" s="1038" t="s">
        <v>11495</v>
      </c>
      <c r="I2188" s="394"/>
      <c r="J2188" s="394"/>
      <c r="K2188" s="394"/>
      <c r="L2188" s="394"/>
      <c r="M2188" s="394"/>
      <c r="N2188" s="394"/>
    </row>
    <row r="2189" spans="2:14" ht="17.25">
      <c r="B2189" s="1008" t="s">
        <v>4821</v>
      </c>
      <c r="C2189" s="1022" t="s">
        <v>3792</v>
      </c>
      <c r="D2189" s="1025" t="s">
        <v>4812</v>
      </c>
      <c r="E2189" s="1024" t="s">
        <v>4290</v>
      </c>
      <c r="F2189" s="1010">
        <v>1</v>
      </c>
      <c r="G2189" s="1028">
        <v>1</v>
      </c>
      <c r="H2189" s="1038" t="s">
        <v>11496</v>
      </c>
      <c r="I2189" s="394"/>
      <c r="J2189" s="394"/>
      <c r="K2189" s="394"/>
      <c r="L2189" s="394"/>
      <c r="M2189" s="394"/>
      <c r="N2189" s="394"/>
    </row>
    <row r="2190" spans="2:14" ht="17.25">
      <c r="B2190" s="1008" t="s">
        <v>4822</v>
      </c>
      <c r="C2190" s="1022" t="s">
        <v>3792</v>
      </c>
      <c r="D2190" s="1025" t="s">
        <v>4812</v>
      </c>
      <c r="E2190" s="1024" t="s">
        <v>4290</v>
      </c>
      <c r="F2190" s="1010">
        <v>1</v>
      </c>
      <c r="G2190" s="1028">
        <v>1</v>
      </c>
      <c r="H2190" s="1038" t="s">
        <v>11497</v>
      </c>
      <c r="I2190" s="394"/>
      <c r="J2190" s="394"/>
      <c r="K2190" s="394"/>
      <c r="L2190" s="394"/>
      <c r="M2190" s="394"/>
      <c r="N2190" s="394"/>
    </row>
    <row r="2191" spans="2:14" ht="17.25">
      <c r="B2191" s="1008" t="s">
        <v>4823</v>
      </c>
      <c r="C2191" s="1022" t="s">
        <v>3792</v>
      </c>
      <c r="D2191" s="1025" t="s">
        <v>4812</v>
      </c>
      <c r="E2191" s="1024" t="s">
        <v>4290</v>
      </c>
      <c r="F2191" s="1010">
        <v>1</v>
      </c>
      <c r="G2191" s="1028">
        <v>1</v>
      </c>
      <c r="H2191" s="1038" t="s">
        <v>11498</v>
      </c>
      <c r="I2191" s="394"/>
      <c r="J2191" s="394"/>
      <c r="K2191" s="394"/>
      <c r="L2191" s="394"/>
      <c r="M2191" s="394"/>
      <c r="N2191" s="394"/>
    </row>
    <row r="2192" spans="2:14" ht="17.25">
      <c r="B2192" s="1008" t="s">
        <v>4824</v>
      </c>
      <c r="C2192" s="1022" t="s">
        <v>3792</v>
      </c>
      <c r="D2192" s="1025" t="s">
        <v>4812</v>
      </c>
      <c r="E2192" s="1024" t="s">
        <v>4290</v>
      </c>
      <c r="F2192" s="1010">
        <v>1</v>
      </c>
      <c r="G2192" s="1028">
        <v>1</v>
      </c>
      <c r="H2192" s="1038" t="s">
        <v>11499</v>
      </c>
      <c r="I2192" s="394"/>
      <c r="J2192" s="394"/>
      <c r="K2192" s="394"/>
      <c r="L2192" s="394"/>
      <c r="M2192" s="394"/>
      <c r="N2192" s="394"/>
    </row>
    <row r="2193" spans="2:14" ht="17.25">
      <c r="B2193" s="1008" t="s">
        <v>4825</v>
      </c>
      <c r="C2193" s="1022" t="s">
        <v>3792</v>
      </c>
      <c r="D2193" s="1025" t="s">
        <v>4812</v>
      </c>
      <c r="E2193" s="1024" t="s">
        <v>4290</v>
      </c>
      <c r="F2193" s="1010">
        <v>1</v>
      </c>
      <c r="G2193" s="1028">
        <v>1</v>
      </c>
      <c r="H2193" s="1038" t="s">
        <v>11500</v>
      </c>
      <c r="I2193" s="394"/>
      <c r="J2193" s="394"/>
      <c r="K2193" s="394"/>
      <c r="L2193" s="394"/>
      <c r="M2193" s="394"/>
      <c r="N2193" s="394"/>
    </row>
    <row r="2194" spans="2:14" ht="17.25">
      <c r="B2194" s="1008" t="s">
        <v>4826</v>
      </c>
      <c r="C2194" s="1022" t="s">
        <v>3651</v>
      </c>
      <c r="D2194" s="1025" t="s">
        <v>4742</v>
      </c>
      <c r="E2194" s="1024" t="s">
        <v>4290</v>
      </c>
      <c r="F2194" s="1010">
        <v>1</v>
      </c>
      <c r="G2194" s="1030">
        <v>1</v>
      </c>
      <c r="H2194" s="1032" t="s">
        <v>3500</v>
      </c>
      <c r="I2194" s="394"/>
      <c r="J2194" s="394"/>
      <c r="K2194" s="394"/>
      <c r="L2194" s="394"/>
      <c r="M2194" s="394"/>
      <c r="N2194" s="394"/>
    </row>
    <row r="2195" spans="2:14" ht="30.75">
      <c r="B2195" s="1008" t="s">
        <v>4827</v>
      </c>
      <c r="C2195" s="1022" t="s">
        <v>1513</v>
      </c>
      <c r="D2195" s="1025" t="s">
        <v>4828</v>
      </c>
      <c r="E2195" s="1024" t="s">
        <v>4290</v>
      </c>
      <c r="F2195" s="1010">
        <v>1</v>
      </c>
      <c r="G2195" s="1030">
        <v>1</v>
      </c>
      <c r="H2195" s="1032" t="s">
        <v>3500</v>
      </c>
      <c r="I2195" s="394"/>
      <c r="J2195" s="394"/>
      <c r="K2195" s="394"/>
      <c r="L2195" s="394"/>
      <c r="M2195" s="394"/>
      <c r="N2195" s="394"/>
    </row>
    <row r="2196" spans="2:14" ht="17.25">
      <c r="B2196" s="1008" t="s">
        <v>4829</v>
      </c>
      <c r="C2196" s="1022" t="s">
        <v>4783</v>
      </c>
      <c r="D2196" s="1025" t="s">
        <v>4830</v>
      </c>
      <c r="E2196" s="1024" t="s">
        <v>4290</v>
      </c>
      <c r="F2196" s="1010">
        <v>1</v>
      </c>
      <c r="G2196" s="1031">
        <v>1</v>
      </c>
      <c r="H2196" s="1032" t="s">
        <v>4831</v>
      </c>
      <c r="I2196" s="394"/>
      <c r="J2196" s="394"/>
      <c r="K2196" s="394"/>
      <c r="L2196" s="394"/>
      <c r="M2196" s="394"/>
      <c r="N2196" s="394"/>
    </row>
    <row r="2197" spans="2:14" ht="17.25">
      <c r="B2197" s="1008" t="s">
        <v>4832</v>
      </c>
      <c r="C2197" s="1022" t="s">
        <v>3651</v>
      </c>
      <c r="D2197" s="1025" t="s">
        <v>4742</v>
      </c>
      <c r="E2197" s="1024" t="s">
        <v>4290</v>
      </c>
      <c r="F2197" s="1010">
        <v>1</v>
      </c>
      <c r="G2197" s="1031">
        <v>1</v>
      </c>
      <c r="H2197" s="1032" t="s">
        <v>11501</v>
      </c>
      <c r="I2197" s="394"/>
      <c r="J2197" s="394"/>
      <c r="K2197" s="394"/>
      <c r="L2197" s="394"/>
      <c r="M2197" s="394"/>
      <c r="N2197" s="394"/>
    </row>
    <row r="2198" spans="2:14" ht="17.25">
      <c r="B2198" s="1008" t="s">
        <v>4833</v>
      </c>
      <c r="C2198" s="1022" t="s">
        <v>3651</v>
      </c>
      <c r="D2198" s="1025" t="s">
        <v>4742</v>
      </c>
      <c r="E2198" s="1024" t="s">
        <v>4290</v>
      </c>
      <c r="F2198" s="1010">
        <v>1</v>
      </c>
      <c r="G2198" s="1028">
        <v>1</v>
      </c>
      <c r="H2198" s="1038" t="s">
        <v>11502</v>
      </c>
      <c r="I2198" s="394"/>
      <c r="J2198" s="394"/>
      <c r="K2198" s="394"/>
      <c r="L2198" s="394"/>
      <c r="M2198" s="394"/>
      <c r="N2198" s="394"/>
    </row>
    <row r="2199" spans="2:14" ht="17.25">
      <c r="B2199" s="1008" t="s">
        <v>4834</v>
      </c>
      <c r="C2199" s="1022" t="s">
        <v>3651</v>
      </c>
      <c r="D2199" s="1025" t="s">
        <v>4742</v>
      </c>
      <c r="E2199" s="1024" t="s">
        <v>4290</v>
      </c>
      <c r="F2199" s="1010">
        <v>1</v>
      </c>
      <c r="G2199" s="1028">
        <v>1</v>
      </c>
      <c r="H2199" s="1038" t="s">
        <v>11503</v>
      </c>
      <c r="I2199" s="394"/>
      <c r="J2199" s="394"/>
      <c r="K2199" s="394"/>
      <c r="L2199" s="394"/>
      <c r="M2199" s="394"/>
      <c r="N2199" s="394"/>
    </row>
    <row r="2200" spans="2:14" ht="17.25">
      <c r="B2200" s="1008" t="s">
        <v>4835</v>
      </c>
      <c r="C2200" s="1022" t="s">
        <v>3651</v>
      </c>
      <c r="D2200" s="1025" t="s">
        <v>4742</v>
      </c>
      <c r="E2200" s="1024" t="s">
        <v>4290</v>
      </c>
      <c r="F2200" s="1010">
        <v>1</v>
      </c>
      <c r="G2200" s="1028">
        <v>1</v>
      </c>
      <c r="H2200" s="1038" t="s">
        <v>11504</v>
      </c>
      <c r="I2200" s="394"/>
      <c r="J2200" s="394"/>
      <c r="K2200" s="394"/>
      <c r="L2200" s="394"/>
      <c r="M2200" s="394"/>
      <c r="N2200" s="394"/>
    </row>
    <row r="2201" spans="2:14" ht="17.25">
      <c r="B2201" s="1008" t="s">
        <v>4836</v>
      </c>
      <c r="C2201" s="1022" t="s">
        <v>3651</v>
      </c>
      <c r="D2201" s="1025" t="s">
        <v>4742</v>
      </c>
      <c r="E2201" s="1024" t="s">
        <v>4290</v>
      </c>
      <c r="F2201" s="1010">
        <v>1</v>
      </c>
      <c r="G2201" s="1028">
        <v>1</v>
      </c>
      <c r="H2201" s="1038" t="s">
        <v>11505</v>
      </c>
      <c r="I2201" s="394"/>
      <c r="J2201" s="394"/>
      <c r="K2201" s="394"/>
      <c r="L2201" s="394"/>
      <c r="M2201" s="394"/>
      <c r="N2201" s="394"/>
    </row>
    <row r="2202" spans="2:14" ht="17.25">
      <c r="B2202" s="1008" t="s">
        <v>4837</v>
      </c>
      <c r="C2202" s="1022" t="s">
        <v>3651</v>
      </c>
      <c r="D2202" s="1025" t="s">
        <v>4742</v>
      </c>
      <c r="E2202" s="1024" t="s">
        <v>4290</v>
      </c>
      <c r="F2202" s="1010">
        <v>1</v>
      </c>
      <c r="G2202" s="1028">
        <v>1</v>
      </c>
      <c r="H2202" s="1038" t="s">
        <v>11506</v>
      </c>
      <c r="I2202" s="394"/>
      <c r="J2202" s="394"/>
      <c r="K2202" s="394"/>
      <c r="L2202" s="394"/>
      <c r="M2202" s="394"/>
      <c r="N2202" s="394"/>
    </row>
    <row r="2203" spans="2:14" ht="17.25">
      <c r="B2203" s="1008" t="s">
        <v>4838</v>
      </c>
      <c r="C2203" s="1022" t="s">
        <v>3651</v>
      </c>
      <c r="D2203" s="1025" t="s">
        <v>4742</v>
      </c>
      <c r="E2203" s="1024" t="s">
        <v>4290</v>
      </c>
      <c r="F2203" s="1010">
        <v>1</v>
      </c>
      <c r="G2203" s="1028">
        <v>1</v>
      </c>
      <c r="H2203" s="1038" t="s">
        <v>11507</v>
      </c>
      <c r="I2203" s="394"/>
      <c r="J2203" s="394"/>
      <c r="K2203" s="394"/>
      <c r="L2203" s="394"/>
      <c r="M2203" s="394"/>
      <c r="N2203" s="394"/>
    </row>
    <row r="2204" spans="2:14" ht="17.25">
      <c r="B2204" s="1008" t="s">
        <v>4839</v>
      </c>
      <c r="C2204" s="1022" t="s">
        <v>3651</v>
      </c>
      <c r="D2204" s="1025" t="s">
        <v>4742</v>
      </c>
      <c r="E2204" s="1024" t="s">
        <v>4290</v>
      </c>
      <c r="F2204" s="1010">
        <v>1</v>
      </c>
      <c r="G2204" s="1028">
        <v>1</v>
      </c>
      <c r="H2204" s="1038" t="s">
        <v>11508</v>
      </c>
      <c r="I2204" s="394"/>
      <c r="J2204" s="394"/>
      <c r="K2204" s="394"/>
      <c r="L2204" s="394"/>
      <c r="M2204" s="394"/>
      <c r="N2204" s="394"/>
    </row>
    <row r="2205" spans="2:14" ht="17.25">
      <c r="B2205" s="1008" t="s">
        <v>4840</v>
      </c>
      <c r="C2205" s="1022" t="s">
        <v>3651</v>
      </c>
      <c r="D2205" s="1025" t="s">
        <v>4742</v>
      </c>
      <c r="E2205" s="1024" t="s">
        <v>4290</v>
      </c>
      <c r="F2205" s="1010">
        <v>1</v>
      </c>
      <c r="G2205" s="1028">
        <v>1</v>
      </c>
      <c r="H2205" s="1038" t="s">
        <v>11509</v>
      </c>
      <c r="I2205" s="394"/>
      <c r="J2205" s="394"/>
      <c r="K2205" s="394"/>
      <c r="L2205" s="394"/>
      <c r="M2205" s="394"/>
      <c r="N2205" s="394"/>
    </row>
    <row r="2206" spans="2:14" ht="17.25">
      <c r="B2206" s="1008" t="s">
        <v>4841</v>
      </c>
      <c r="C2206" s="1022" t="s">
        <v>3651</v>
      </c>
      <c r="D2206" s="1025" t="s">
        <v>4742</v>
      </c>
      <c r="E2206" s="1024" t="s">
        <v>4290</v>
      </c>
      <c r="F2206" s="1010">
        <v>1</v>
      </c>
      <c r="G2206" s="1028">
        <v>1</v>
      </c>
      <c r="H2206" s="1038" t="s">
        <v>11510</v>
      </c>
      <c r="I2206" s="396"/>
      <c r="J2206" s="396"/>
      <c r="K2206" s="396"/>
      <c r="L2206" s="396"/>
      <c r="M2206" s="396"/>
      <c r="N2206" s="396"/>
    </row>
    <row r="2207" spans="2:14" ht="17.25">
      <c r="B2207" s="1008" t="s">
        <v>4842</v>
      </c>
      <c r="C2207" s="1033" t="s">
        <v>4757</v>
      </c>
      <c r="D2207" s="1025" t="s">
        <v>4843</v>
      </c>
      <c r="E2207" s="1024" t="s">
        <v>4290</v>
      </c>
      <c r="F2207" s="1010">
        <v>1</v>
      </c>
      <c r="G2207" s="1030">
        <v>1</v>
      </c>
      <c r="H2207" s="1032" t="s">
        <v>3500</v>
      </c>
      <c r="I2207" s="394"/>
      <c r="J2207" s="394"/>
      <c r="K2207" s="394"/>
      <c r="L2207" s="394"/>
      <c r="M2207" s="394"/>
      <c r="N2207" s="394"/>
    </row>
    <row r="2208" spans="2:14" ht="17.25">
      <c r="B2208" s="1008" t="s">
        <v>4844</v>
      </c>
      <c r="C2208" s="1022" t="s">
        <v>4845</v>
      </c>
      <c r="D2208" s="1025" t="s">
        <v>4846</v>
      </c>
      <c r="E2208" s="1024" t="s">
        <v>4290</v>
      </c>
      <c r="F2208" s="1010">
        <v>1</v>
      </c>
      <c r="G2208" s="1028">
        <v>1</v>
      </c>
      <c r="H2208" s="1038">
        <v>33995</v>
      </c>
      <c r="I2208" s="394"/>
      <c r="J2208" s="394"/>
      <c r="K2208" s="394"/>
      <c r="L2208" s="394"/>
      <c r="M2208" s="394"/>
      <c r="N2208" s="394"/>
    </row>
    <row r="2209" spans="2:14" ht="17.25">
      <c r="B2209" s="1008" t="s">
        <v>4847</v>
      </c>
      <c r="C2209" s="1022" t="s">
        <v>4848</v>
      </c>
      <c r="D2209" s="1025" t="s">
        <v>4849</v>
      </c>
      <c r="E2209" s="1024" t="s">
        <v>4290</v>
      </c>
      <c r="F2209" s="1010">
        <v>1</v>
      </c>
      <c r="G2209" s="1028">
        <v>1</v>
      </c>
      <c r="H2209" s="1038" t="s">
        <v>3500</v>
      </c>
      <c r="I2209" s="394"/>
      <c r="J2209" s="394"/>
      <c r="K2209" s="394"/>
      <c r="L2209" s="394"/>
      <c r="M2209" s="394"/>
      <c r="N2209" s="394"/>
    </row>
    <row r="2210" spans="2:14" ht="17.25">
      <c r="B2210" s="1008" t="s">
        <v>4850</v>
      </c>
      <c r="C2210" s="1022" t="s">
        <v>4848</v>
      </c>
      <c r="D2210" s="1025" t="s">
        <v>4849</v>
      </c>
      <c r="E2210" s="1024" t="s">
        <v>4290</v>
      </c>
      <c r="F2210" s="1010">
        <v>1</v>
      </c>
      <c r="G2210" s="1028">
        <v>1</v>
      </c>
      <c r="H2210" s="1038" t="s">
        <v>3500</v>
      </c>
      <c r="I2210" s="394"/>
      <c r="J2210" s="394"/>
      <c r="K2210" s="394"/>
      <c r="L2210" s="394"/>
      <c r="M2210" s="394"/>
      <c r="N2210" s="394"/>
    </row>
    <row r="2211" spans="2:14" ht="17.25">
      <c r="B2211" s="1008" t="s">
        <v>4851</v>
      </c>
      <c r="C2211" s="1022" t="s">
        <v>4848</v>
      </c>
      <c r="D2211" s="1025" t="s">
        <v>4849</v>
      </c>
      <c r="E2211" s="1024" t="s">
        <v>4290</v>
      </c>
      <c r="F2211" s="1010">
        <v>1</v>
      </c>
      <c r="G2211" s="1028">
        <v>1</v>
      </c>
      <c r="H2211" s="1038" t="s">
        <v>3500</v>
      </c>
      <c r="I2211" s="394"/>
      <c r="J2211" s="394"/>
      <c r="K2211" s="394"/>
      <c r="L2211" s="394"/>
      <c r="M2211" s="394"/>
      <c r="N2211" s="394"/>
    </row>
    <row r="2212" spans="2:14" ht="17.25">
      <c r="B2212" s="1008" t="s">
        <v>4852</v>
      </c>
      <c r="C2212" s="1022" t="s">
        <v>4848</v>
      </c>
      <c r="D2212" s="1025" t="s">
        <v>4849</v>
      </c>
      <c r="E2212" s="1024" t="s">
        <v>4290</v>
      </c>
      <c r="F2212" s="1010">
        <v>1</v>
      </c>
      <c r="G2212" s="1028">
        <v>1</v>
      </c>
      <c r="H2212" s="1038" t="s">
        <v>3500</v>
      </c>
      <c r="I2212" s="394"/>
      <c r="J2212" s="394"/>
      <c r="K2212" s="394"/>
      <c r="L2212" s="394"/>
      <c r="M2212" s="394"/>
      <c r="N2212" s="394"/>
    </row>
    <row r="2213" spans="2:14" ht="17.25">
      <c r="B2213" s="1008" t="s">
        <v>4853</v>
      </c>
      <c r="C2213" s="1022" t="s">
        <v>4757</v>
      </c>
      <c r="D2213" s="1025" t="s">
        <v>4854</v>
      </c>
      <c r="E2213" s="1024" t="s">
        <v>4290</v>
      </c>
      <c r="F2213" s="1010">
        <v>1</v>
      </c>
      <c r="G2213" s="1028">
        <v>1</v>
      </c>
      <c r="H2213" s="1038">
        <v>169489</v>
      </c>
      <c r="I2213" s="394"/>
      <c r="J2213" s="394"/>
      <c r="K2213" s="394"/>
      <c r="L2213" s="394"/>
      <c r="M2213" s="394"/>
      <c r="N2213" s="394"/>
    </row>
    <row r="2214" spans="2:14" ht="17.25">
      <c r="B2214" s="1008" t="s">
        <v>4855</v>
      </c>
      <c r="C2214" s="1022" t="s">
        <v>4856</v>
      </c>
      <c r="D2214" s="1025" t="s">
        <v>4857</v>
      </c>
      <c r="E2214" s="1024" t="s">
        <v>4290</v>
      </c>
      <c r="F2214" s="1010">
        <v>1</v>
      </c>
      <c r="G2214" s="1028">
        <v>1</v>
      </c>
      <c r="H2214" s="1038" t="s">
        <v>11511</v>
      </c>
      <c r="I2214" s="394"/>
      <c r="J2214" s="394"/>
      <c r="K2214" s="394"/>
      <c r="L2214" s="394"/>
      <c r="M2214" s="394"/>
      <c r="N2214" s="394"/>
    </row>
    <row r="2215" spans="2:14" ht="17.25">
      <c r="B2215" s="1008" t="s">
        <v>4858</v>
      </c>
      <c r="C2215" s="1022" t="s">
        <v>4856</v>
      </c>
      <c r="D2215" s="1025" t="s">
        <v>4857</v>
      </c>
      <c r="E2215" s="1024" t="s">
        <v>4290</v>
      </c>
      <c r="F2215" s="1010">
        <v>1</v>
      </c>
      <c r="G2215" s="1028">
        <v>1</v>
      </c>
      <c r="H2215" s="1038" t="s">
        <v>11512</v>
      </c>
      <c r="I2215" s="394"/>
      <c r="J2215" s="394"/>
      <c r="K2215" s="394"/>
      <c r="L2215" s="394"/>
      <c r="M2215" s="394"/>
      <c r="N2215" s="394"/>
    </row>
    <row r="2216" spans="2:14" ht="17.25">
      <c r="B2216" s="1008" t="s">
        <v>4859</v>
      </c>
      <c r="C2216" s="1022" t="s">
        <v>4856</v>
      </c>
      <c r="D2216" s="1025" t="s">
        <v>4857</v>
      </c>
      <c r="E2216" s="1024" t="s">
        <v>4290</v>
      </c>
      <c r="F2216" s="1010">
        <v>1</v>
      </c>
      <c r="G2216" s="1028">
        <v>1</v>
      </c>
      <c r="H2216" s="1038" t="s">
        <v>11513</v>
      </c>
      <c r="I2216" s="394"/>
      <c r="J2216" s="394"/>
      <c r="K2216" s="394"/>
      <c r="L2216" s="394"/>
      <c r="M2216" s="394"/>
      <c r="N2216" s="394"/>
    </row>
    <row r="2217" spans="2:14" ht="17.25">
      <c r="B2217" s="1008" t="s">
        <v>4860</v>
      </c>
      <c r="C2217" s="1022" t="s">
        <v>4856</v>
      </c>
      <c r="D2217" s="1025" t="s">
        <v>4857</v>
      </c>
      <c r="E2217" s="1024" t="s">
        <v>4290</v>
      </c>
      <c r="F2217" s="1010">
        <v>1</v>
      </c>
      <c r="G2217" s="1028">
        <v>1</v>
      </c>
      <c r="H2217" s="1038" t="s">
        <v>11514</v>
      </c>
      <c r="I2217" s="394"/>
      <c r="J2217" s="394"/>
      <c r="K2217" s="394"/>
      <c r="L2217" s="394"/>
      <c r="M2217" s="394"/>
      <c r="N2217" s="394"/>
    </row>
    <row r="2218" spans="2:14" ht="17.25">
      <c r="B2218" s="1008" t="s">
        <v>4861</v>
      </c>
      <c r="C2218" s="1022" t="s">
        <v>4856</v>
      </c>
      <c r="D2218" s="1025" t="s">
        <v>4857</v>
      </c>
      <c r="E2218" s="1024" t="s">
        <v>4290</v>
      </c>
      <c r="F2218" s="1010">
        <v>1</v>
      </c>
      <c r="G2218" s="1028">
        <v>1</v>
      </c>
      <c r="H2218" s="1038" t="s">
        <v>11515</v>
      </c>
      <c r="I2218" s="394"/>
      <c r="J2218" s="394"/>
      <c r="K2218" s="394"/>
      <c r="L2218" s="394"/>
      <c r="M2218" s="394"/>
      <c r="N2218" s="394"/>
    </row>
    <row r="2219" spans="2:14" ht="17.25">
      <c r="B2219" s="1008" t="s">
        <v>4862</v>
      </c>
      <c r="C2219" s="1022" t="s">
        <v>4856</v>
      </c>
      <c r="D2219" s="1025" t="s">
        <v>4857</v>
      </c>
      <c r="E2219" s="1024" t="s">
        <v>4290</v>
      </c>
      <c r="F2219" s="1010">
        <v>1</v>
      </c>
      <c r="G2219" s="1028">
        <v>1</v>
      </c>
      <c r="H2219" s="1038" t="s">
        <v>11516</v>
      </c>
      <c r="I2219" s="394"/>
      <c r="J2219" s="394"/>
      <c r="K2219" s="394"/>
      <c r="L2219" s="394"/>
      <c r="M2219" s="394"/>
      <c r="N2219" s="394"/>
    </row>
    <row r="2220" spans="2:14" ht="17.25">
      <c r="B2220" s="1008" t="s">
        <v>4863</v>
      </c>
      <c r="C2220" s="1022" t="s">
        <v>4856</v>
      </c>
      <c r="D2220" s="1025" t="s">
        <v>4857</v>
      </c>
      <c r="E2220" s="1024" t="s">
        <v>4290</v>
      </c>
      <c r="F2220" s="1010">
        <v>1</v>
      </c>
      <c r="G2220" s="1028">
        <v>1</v>
      </c>
      <c r="H2220" s="1038" t="s">
        <v>11517</v>
      </c>
      <c r="I2220" s="394"/>
      <c r="J2220" s="394"/>
      <c r="K2220" s="394"/>
      <c r="L2220" s="394"/>
      <c r="M2220" s="394"/>
      <c r="N2220" s="394"/>
    </row>
    <row r="2221" spans="2:14" ht="17.25">
      <c r="B2221" s="1008" t="s">
        <v>4864</v>
      </c>
      <c r="C2221" s="1022" t="s">
        <v>4783</v>
      </c>
      <c r="D2221" s="1025" t="s">
        <v>4865</v>
      </c>
      <c r="E2221" s="1024" t="s">
        <v>4290</v>
      </c>
      <c r="F2221" s="1010">
        <v>3490.1</v>
      </c>
      <c r="G2221" s="1028">
        <v>1</v>
      </c>
      <c r="H2221" s="1038" t="s">
        <v>11518</v>
      </c>
      <c r="I2221" s="394"/>
      <c r="J2221" s="394"/>
      <c r="K2221" s="394"/>
      <c r="L2221" s="394"/>
      <c r="M2221" s="394"/>
      <c r="N2221" s="394"/>
    </row>
    <row r="2222" spans="2:14" ht="17.25">
      <c r="B2222" s="1008" t="s">
        <v>4866</v>
      </c>
      <c r="C2222" s="1022" t="s">
        <v>4783</v>
      </c>
      <c r="D2222" s="1025" t="s">
        <v>4865</v>
      </c>
      <c r="E2222" s="1024" t="s">
        <v>4290</v>
      </c>
      <c r="F2222" s="1010">
        <v>3490</v>
      </c>
      <c r="G2222" s="1028">
        <v>1</v>
      </c>
      <c r="H2222" s="1038" t="s">
        <v>11519</v>
      </c>
      <c r="I2222" s="394"/>
      <c r="J2222" s="394"/>
      <c r="K2222" s="394"/>
      <c r="L2222" s="394"/>
      <c r="M2222" s="394"/>
      <c r="N2222" s="394"/>
    </row>
    <row r="2223" spans="2:14" ht="17.25">
      <c r="B2223" s="1008" t="s">
        <v>4867</v>
      </c>
      <c r="C2223" s="1022" t="s">
        <v>4783</v>
      </c>
      <c r="D2223" s="1025" t="s">
        <v>4865</v>
      </c>
      <c r="E2223" s="1024" t="s">
        <v>4290</v>
      </c>
      <c r="F2223" s="1010">
        <v>3490</v>
      </c>
      <c r="G2223" s="1028">
        <v>1</v>
      </c>
      <c r="H2223" s="1038" t="s">
        <v>11520</v>
      </c>
      <c r="I2223" s="394"/>
      <c r="J2223" s="394"/>
      <c r="K2223" s="394"/>
      <c r="L2223" s="394"/>
      <c r="M2223" s="394"/>
      <c r="N2223" s="394"/>
    </row>
    <row r="2224" spans="2:14" ht="17.25">
      <c r="B2224" s="1008" t="s">
        <v>4868</v>
      </c>
      <c r="C2224" s="1022" t="s">
        <v>4783</v>
      </c>
      <c r="D2224" s="1025" t="s">
        <v>4865</v>
      </c>
      <c r="E2224" s="1024" t="s">
        <v>4290</v>
      </c>
      <c r="F2224" s="1010">
        <v>3490</v>
      </c>
      <c r="G2224" s="1028">
        <v>1</v>
      </c>
      <c r="H2224" s="1038" t="s">
        <v>11521</v>
      </c>
      <c r="I2224" s="394"/>
      <c r="J2224" s="394"/>
      <c r="K2224" s="394"/>
      <c r="L2224" s="394"/>
      <c r="M2224" s="394"/>
      <c r="N2224" s="394"/>
    </row>
    <row r="2225" spans="2:14" ht="17.25">
      <c r="B2225" s="1008" t="s">
        <v>4869</v>
      </c>
      <c r="C2225" s="1022" t="s">
        <v>4783</v>
      </c>
      <c r="D2225" s="1025" t="s">
        <v>4865</v>
      </c>
      <c r="E2225" s="1024" t="s">
        <v>4290</v>
      </c>
      <c r="F2225" s="1010">
        <v>3490</v>
      </c>
      <c r="G2225" s="1028">
        <v>1</v>
      </c>
      <c r="H2225" s="1038" t="s">
        <v>11522</v>
      </c>
      <c r="I2225" s="394"/>
      <c r="J2225" s="394"/>
      <c r="K2225" s="394"/>
      <c r="L2225" s="394"/>
      <c r="M2225" s="394"/>
      <c r="N2225" s="394"/>
    </row>
    <row r="2226" spans="2:14" ht="17.25">
      <c r="B2226" s="1008" t="s">
        <v>4870</v>
      </c>
      <c r="C2226" s="1022" t="s">
        <v>4783</v>
      </c>
      <c r="D2226" s="1025" t="s">
        <v>4865</v>
      </c>
      <c r="E2226" s="1024" t="s">
        <v>4290</v>
      </c>
      <c r="F2226" s="1010">
        <v>3490</v>
      </c>
      <c r="G2226" s="1028">
        <v>1</v>
      </c>
      <c r="H2226" s="1038" t="s">
        <v>11523</v>
      </c>
      <c r="I2226" s="394"/>
      <c r="J2226" s="394"/>
      <c r="K2226" s="394"/>
      <c r="L2226" s="394"/>
      <c r="M2226" s="394"/>
      <c r="N2226" s="394"/>
    </row>
    <row r="2227" spans="2:14" ht="17.25">
      <c r="B2227" s="1008" t="s">
        <v>4871</v>
      </c>
      <c r="C2227" s="1022" t="s">
        <v>4783</v>
      </c>
      <c r="D2227" s="1025" t="s">
        <v>4865</v>
      </c>
      <c r="E2227" s="1024" t="s">
        <v>4290</v>
      </c>
      <c r="F2227" s="1010">
        <v>3490</v>
      </c>
      <c r="G2227" s="1028">
        <v>1</v>
      </c>
      <c r="H2227" s="1038" t="s">
        <v>11524</v>
      </c>
      <c r="I2227" s="394"/>
      <c r="J2227" s="394"/>
      <c r="K2227" s="394"/>
      <c r="L2227" s="394"/>
      <c r="M2227" s="394"/>
      <c r="N2227" s="394"/>
    </row>
    <row r="2228" spans="2:14" ht="17.25">
      <c r="B2228" s="1008" t="s">
        <v>4872</v>
      </c>
      <c r="C2228" s="1022" t="s">
        <v>4783</v>
      </c>
      <c r="D2228" s="1025" t="s">
        <v>4865</v>
      </c>
      <c r="E2228" s="1024" t="s">
        <v>4290</v>
      </c>
      <c r="F2228" s="1010">
        <v>3490</v>
      </c>
      <c r="G2228" s="1028">
        <v>1</v>
      </c>
      <c r="H2228" s="1038" t="s">
        <v>11525</v>
      </c>
      <c r="I2228" s="394"/>
      <c r="J2228" s="394"/>
      <c r="K2228" s="394"/>
      <c r="L2228" s="394"/>
      <c r="M2228" s="394"/>
      <c r="N2228" s="394"/>
    </row>
    <row r="2229" spans="2:14" ht="17.25">
      <c r="B2229" s="1008" t="s">
        <v>4873</v>
      </c>
      <c r="C2229" s="1022" t="s">
        <v>4783</v>
      </c>
      <c r="D2229" s="1025" t="s">
        <v>4865</v>
      </c>
      <c r="E2229" s="1024" t="s">
        <v>4290</v>
      </c>
      <c r="F2229" s="1010">
        <v>3490</v>
      </c>
      <c r="G2229" s="1028">
        <v>1</v>
      </c>
      <c r="H2229" s="1038" t="s">
        <v>11526</v>
      </c>
      <c r="I2229" s="394"/>
      <c r="J2229" s="394"/>
      <c r="K2229" s="394"/>
      <c r="L2229" s="394"/>
      <c r="M2229" s="394"/>
      <c r="N2229" s="394"/>
    </row>
    <row r="2230" spans="2:14" ht="17.25">
      <c r="B2230" s="1008" t="s">
        <v>4874</v>
      </c>
      <c r="C2230" s="1022" t="s">
        <v>4783</v>
      </c>
      <c r="D2230" s="1025" t="s">
        <v>4865</v>
      </c>
      <c r="E2230" s="1024" t="s">
        <v>4290</v>
      </c>
      <c r="F2230" s="1010">
        <v>3490</v>
      </c>
      <c r="G2230" s="1028">
        <v>1</v>
      </c>
      <c r="H2230" s="1038" t="s">
        <v>11527</v>
      </c>
      <c r="I2230" s="394"/>
      <c r="J2230" s="394"/>
      <c r="K2230" s="394"/>
      <c r="L2230" s="394"/>
      <c r="M2230" s="394"/>
      <c r="N2230" s="394"/>
    </row>
    <row r="2231" spans="2:14" ht="17.25">
      <c r="B2231" s="1008" t="s">
        <v>4875</v>
      </c>
      <c r="C2231" s="1022" t="s">
        <v>4796</v>
      </c>
      <c r="D2231" s="1025" t="s">
        <v>4876</v>
      </c>
      <c r="E2231" s="1024" t="s">
        <v>4290</v>
      </c>
      <c r="F2231" s="1010">
        <v>1819</v>
      </c>
      <c r="G2231" s="1028">
        <v>1</v>
      </c>
      <c r="H2231" s="1038" t="s">
        <v>11528</v>
      </c>
      <c r="I2231" s="394"/>
      <c r="J2231" s="394"/>
      <c r="K2231" s="394"/>
      <c r="L2231" s="394"/>
      <c r="M2231" s="394"/>
      <c r="N2231" s="394"/>
    </row>
    <row r="2232" spans="2:14" ht="17.25">
      <c r="B2232" s="1008" t="s">
        <v>4877</v>
      </c>
      <c r="C2232" s="1022" t="s">
        <v>4796</v>
      </c>
      <c r="D2232" s="1025" t="s">
        <v>4876</v>
      </c>
      <c r="E2232" s="1024" t="s">
        <v>4290</v>
      </c>
      <c r="F2232" s="1010">
        <v>1819</v>
      </c>
      <c r="G2232" s="1028">
        <v>1</v>
      </c>
      <c r="H2232" s="1038" t="s">
        <v>11529</v>
      </c>
      <c r="I2232" s="394"/>
      <c r="J2232" s="394"/>
      <c r="K2232" s="394"/>
      <c r="L2232" s="394"/>
      <c r="M2232" s="394"/>
      <c r="N2232" s="394"/>
    </row>
    <row r="2233" spans="2:14" ht="17.25">
      <c r="B2233" s="1008" t="s">
        <v>4878</v>
      </c>
      <c r="C2233" s="1022" t="s">
        <v>4796</v>
      </c>
      <c r="D2233" s="1025" t="s">
        <v>4876</v>
      </c>
      <c r="E2233" s="1024" t="s">
        <v>4290</v>
      </c>
      <c r="F2233" s="1010">
        <v>1819</v>
      </c>
      <c r="G2233" s="1028">
        <v>1</v>
      </c>
      <c r="H2233" s="1038" t="s">
        <v>11530</v>
      </c>
      <c r="I2233" s="394"/>
      <c r="J2233" s="394"/>
      <c r="K2233" s="394"/>
      <c r="L2233" s="394"/>
      <c r="M2233" s="394"/>
      <c r="N2233" s="394"/>
    </row>
    <row r="2234" spans="2:14" ht="17.25">
      <c r="B2234" s="1008" t="s">
        <v>4879</v>
      </c>
      <c r="C2234" s="1022" t="s">
        <v>4796</v>
      </c>
      <c r="D2234" s="1025" t="s">
        <v>4876</v>
      </c>
      <c r="E2234" s="1024" t="s">
        <v>4290</v>
      </c>
      <c r="F2234" s="1010">
        <v>1819</v>
      </c>
      <c r="G2234" s="1028">
        <v>1</v>
      </c>
      <c r="H2234" s="1038" t="s">
        <v>11531</v>
      </c>
      <c r="I2234" s="394"/>
      <c r="J2234" s="394"/>
      <c r="K2234" s="394"/>
      <c r="L2234" s="394"/>
      <c r="M2234" s="394"/>
      <c r="N2234" s="394"/>
    </row>
    <row r="2235" spans="2:14" ht="17.25">
      <c r="B2235" s="1008" t="s">
        <v>4880</v>
      </c>
      <c r="C2235" s="1022" t="s">
        <v>4796</v>
      </c>
      <c r="D2235" s="1025" t="s">
        <v>4876</v>
      </c>
      <c r="E2235" s="1024" t="s">
        <v>4290</v>
      </c>
      <c r="F2235" s="1010">
        <v>1819</v>
      </c>
      <c r="G2235" s="1028">
        <v>1</v>
      </c>
      <c r="H2235" s="1038" t="s">
        <v>11532</v>
      </c>
      <c r="I2235" s="394"/>
      <c r="J2235" s="394"/>
      <c r="K2235" s="394"/>
      <c r="L2235" s="394"/>
      <c r="M2235" s="394"/>
      <c r="N2235" s="394"/>
    </row>
    <row r="2236" spans="2:14" ht="17.25">
      <c r="B2236" s="1008" t="s">
        <v>4881</v>
      </c>
      <c r="C2236" s="1022" t="s">
        <v>4796</v>
      </c>
      <c r="D2236" s="1025" t="s">
        <v>4882</v>
      </c>
      <c r="E2236" s="1024" t="s">
        <v>4290</v>
      </c>
      <c r="F2236" s="1010">
        <v>1819</v>
      </c>
      <c r="G2236" s="1028">
        <v>1</v>
      </c>
      <c r="H2236" s="1032" t="s">
        <v>3500</v>
      </c>
      <c r="I2236" s="394"/>
      <c r="J2236" s="394"/>
      <c r="K2236" s="394"/>
      <c r="L2236" s="394"/>
      <c r="M2236" s="394"/>
      <c r="N2236" s="394"/>
    </row>
    <row r="2237" spans="2:14" ht="17.25">
      <c r="B2237" s="1008" t="s">
        <v>4883</v>
      </c>
      <c r="C2237" s="1022" t="s">
        <v>4796</v>
      </c>
      <c r="D2237" s="1025" t="s">
        <v>4882</v>
      </c>
      <c r="E2237" s="1024" t="s">
        <v>4290</v>
      </c>
      <c r="F2237" s="1010">
        <v>1819</v>
      </c>
      <c r="G2237" s="1028">
        <v>1</v>
      </c>
      <c r="H2237" s="1032" t="s">
        <v>3500</v>
      </c>
      <c r="I2237" s="394"/>
      <c r="J2237" s="394"/>
      <c r="K2237" s="394"/>
      <c r="L2237" s="394"/>
      <c r="M2237" s="394"/>
      <c r="N2237" s="394"/>
    </row>
    <row r="2238" spans="2:14" ht="17.25">
      <c r="B2238" s="1008" t="s">
        <v>4884</v>
      </c>
      <c r="C2238" s="1022" t="s">
        <v>4796</v>
      </c>
      <c r="D2238" s="1025" t="s">
        <v>4882</v>
      </c>
      <c r="E2238" s="1024" t="s">
        <v>4290</v>
      </c>
      <c r="F2238" s="1010">
        <v>1819</v>
      </c>
      <c r="G2238" s="1028">
        <v>1</v>
      </c>
      <c r="H2238" s="1032" t="s">
        <v>3500</v>
      </c>
      <c r="I2238" s="394"/>
      <c r="J2238" s="394"/>
      <c r="K2238" s="394"/>
      <c r="L2238" s="394"/>
      <c r="M2238" s="394"/>
      <c r="N2238" s="394"/>
    </row>
    <row r="2239" spans="2:14" ht="17.25">
      <c r="B2239" s="1008" t="s">
        <v>4885</v>
      </c>
      <c r="C2239" s="1022" t="s">
        <v>4680</v>
      </c>
      <c r="D2239" s="1025" t="s">
        <v>4886</v>
      </c>
      <c r="E2239" s="1024" t="s">
        <v>4290</v>
      </c>
      <c r="F2239" s="1010">
        <v>14777</v>
      </c>
      <c r="G2239" s="1028">
        <v>1</v>
      </c>
      <c r="H2239" s="1032" t="s">
        <v>3500</v>
      </c>
      <c r="I2239" s="394"/>
      <c r="J2239" s="394"/>
      <c r="K2239" s="394"/>
      <c r="L2239" s="394"/>
      <c r="M2239" s="394"/>
      <c r="N2239" s="394"/>
    </row>
    <row r="2240" spans="2:14" ht="17.25">
      <c r="B2240" s="1008" t="s">
        <v>4887</v>
      </c>
      <c r="C2240" s="1022" t="s">
        <v>4680</v>
      </c>
      <c r="D2240" s="1025" t="s">
        <v>4886</v>
      </c>
      <c r="E2240" s="1024" t="s">
        <v>4290</v>
      </c>
      <c r="F2240" s="1010">
        <v>14777</v>
      </c>
      <c r="G2240" s="1028">
        <v>1</v>
      </c>
      <c r="H2240" s="1032" t="s">
        <v>3500</v>
      </c>
      <c r="I2240" s="394"/>
      <c r="J2240" s="394"/>
      <c r="K2240" s="394"/>
      <c r="L2240" s="394"/>
      <c r="M2240" s="394"/>
      <c r="N2240" s="394"/>
    </row>
    <row r="2241" spans="2:14" ht="17.25">
      <c r="B2241" s="1008" t="s">
        <v>4888</v>
      </c>
      <c r="C2241" s="1022" t="s">
        <v>4680</v>
      </c>
      <c r="D2241" s="1025" t="s">
        <v>4886</v>
      </c>
      <c r="E2241" s="1024" t="s">
        <v>4290</v>
      </c>
      <c r="F2241" s="1010">
        <v>14777</v>
      </c>
      <c r="G2241" s="1028">
        <v>1</v>
      </c>
      <c r="H2241" s="1032" t="s">
        <v>3500</v>
      </c>
      <c r="I2241" s="394"/>
      <c r="J2241" s="394"/>
      <c r="K2241" s="394"/>
      <c r="L2241" s="394"/>
      <c r="M2241" s="394"/>
      <c r="N2241" s="394"/>
    </row>
    <row r="2242" spans="2:14" ht="17.25">
      <c r="B2242" s="1008" t="s">
        <v>4889</v>
      </c>
      <c r="C2242" s="1022" t="s">
        <v>4680</v>
      </c>
      <c r="D2242" s="1025" t="s">
        <v>4886</v>
      </c>
      <c r="E2242" s="1024" t="s">
        <v>4290</v>
      </c>
      <c r="F2242" s="1010">
        <v>14777</v>
      </c>
      <c r="G2242" s="1028">
        <v>1</v>
      </c>
      <c r="H2242" s="1032" t="s">
        <v>3500</v>
      </c>
      <c r="I2242" s="394"/>
      <c r="J2242" s="394"/>
      <c r="K2242" s="394"/>
      <c r="L2242" s="394"/>
      <c r="M2242" s="394"/>
      <c r="N2242" s="394"/>
    </row>
    <row r="2243" spans="2:14" ht="17.25">
      <c r="B2243" s="1008" t="s">
        <v>4890</v>
      </c>
      <c r="C2243" s="1022" t="s">
        <v>4680</v>
      </c>
      <c r="D2243" s="1025" t="s">
        <v>4886</v>
      </c>
      <c r="E2243" s="1024" t="s">
        <v>4290</v>
      </c>
      <c r="F2243" s="1010">
        <v>14777</v>
      </c>
      <c r="G2243" s="1028">
        <v>1</v>
      </c>
      <c r="H2243" s="1032" t="s">
        <v>3500</v>
      </c>
      <c r="I2243" s="394"/>
      <c r="J2243" s="394"/>
      <c r="K2243" s="394"/>
      <c r="L2243" s="394"/>
      <c r="M2243" s="394"/>
      <c r="N2243" s="394"/>
    </row>
    <row r="2244" spans="2:14" ht="17.25">
      <c r="B2244" s="1008" t="s">
        <v>4891</v>
      </c>
      <c r="C2244" s="1022" t="s">
        <v>4680</v>
      </c>
      <c r="D2244" s="1025" t="s">
        <v>4886</v>
      </c>
      <c r="E2244" s="1024" t="s">
        <v>4290</v>
      </c>
      <c r="F2244" s="1010">
        <v>14777</v>
      </c>
      <c r="G2244" s="1028">
        <v>1</v>
      </c>
      <c r="H2244" s="1032" t="s">
        <v>3500</v>
      </c>
      <c r="I2244" s="394"/>
      <c r="J2244" s="394"/>
      <c r="K2244" s="394"/>
      <c r="L2244" s="394"/>
      <c r="M2244" s="394"/>
      <c r="N2244" s="394"/>
    </row>
    <row r="2245" spans="2:14" ht="17.25">
      <c r="B2245" s="1008" t="s">
        <v>4892</v>
      </c>
      <c r="C2245" s="1022" t="s">
        <v>4680</v>
      </c>
      <c r="D2245" s="1025" t="s">
        <v>4886</v>
      </c>
      <c r="E2245" s="1024" t="s">
        <v>4290</v>
      </c>
      <c r="F2245" s="1010">
        <v>14777</v>
      </c>
      <c r="G2245" s="1028">
        <v>1</v>
      </c>
      <c r="H2245" s="1032" t="s">
        <v>3500</v>
      </c>
      <c r="I2245" s="394"/>
      <c r="J2245" s="394"/>
      <c r="K2245" s="394"/>
      <c r="L2245" s="394"/>
      <c r="M2245" s="394"/>
      <c r="N2245" s="394"/>
    </row>
    <row r="2246" spans="2:14" ht="17.25">
      <c r="B2246" s="1008" t="s">
        <v>4893</v>
      </c>
      <c r="C2246" s="1022" t="s">
        <v>4680</v>
      </c>
      <c r="D2246" s="1025" t="s">
        <v>4886</v>
      </c>
      <c r="E2246" s="1024" t="s">
        <v>4290</v>
      </c>
      <c r="F2246" s="1010">
        <v>14777</v>
      </c>
      <c r="G2246" s="1028">
        <v>1</v>
      </c>
      <c r="H2246" s="1032" t="s">
        <v>3500</v>
      </c>
      <c r="I2246" s="394"/>
      <c r="J2246" s="394"/>
      <c r="K2246" s="394"/>
      <c r="L2246" s="394"/>
      <c r="M2246" s="394"/>
      <c r="N2246" s="394"/>
    </row>
    <row r="2247" spans="2:14" ht="17.25">
      <c r="B2247" s="1008" t="s">
        <v>4894</v>
      </c>
      <c r="C2247" s="1022" t="s">
        <v>4680</v>
      </c>
      <c r="D2247" s="1025" t="s">
        <v>4886</v>
      </c>
      <c r="E2247" s="1024" t="s">
        <v>4290</v>
      </c>
      <c r="F2247" s="1010">
        <v>14777</v>
      </c>
      <c r="G2247" s="1028">
        <v>1</v>
      </c>
      <c r="H2247" s="1032" t="s">
        <v>3500</v>
      </c>
      <c r="I2247" s="394"/>
      <c r="J2247" s="394"/>
      <c r="K2247" s="394"/>
      <c r="L2247" s="394"/>
      <c r="M2247" s="394"/>
      <c r="N2247" s="394"/>
    </row>
    <row r="2248" spans="2:14" ht="17.25">
      <c r="B2248" s="1008" t="s">
        <v>4895</v>
      </c>
      <c r="C2248" s="1022" t="s">
        <v>4680</v>
      </c>
      <c r="D2248" s="1025" t="s">
        <v>4886</v>
      </c>
      <c r="E2248" s="1024" t="s">
        <v>4290</v>
      </c>
      <c r="F2248" s="1010">
        <v>14777</v>
      </c>
      <c r="G2248" s="1028">
        <v>1</v>
      </c>
      <c r="H2248" s="1032" t="s">
        <v>3500</v>
      </c>
      <c r="I2248" s="394"/>
      <c r="J2248" s="394"/>
      <c r="K2248" s="394"/>
      <c r="L2248" s="394"/>
      <c r="M2248" s="394"/>
      <c r="N2248" s="394"/>
    </row>
    <row r="2249" spans="2:14" ht="17.25">
      <c r="B2249" s="1008" t="s">
        <v>4896</v>
      </c>
      <c r="C2249" s="1022" t="s">
        <v>4680</v>
      </c>
      <c r="D2249" s="1025" t="s">
        <v>4886</v>
      </c>
      <c r="E2249" s="1024" t="s">
        <v>4290</v>
      </c>
      <c r="F2249" s="1010">
        <v>14777</v>
      </c>
      <c r="G2249" s="1028">
        <v>1</v>
      </c>
      <c r="H2249" s="1032" t="s">
        <v>3500</v>
      </c>
      <c r="I2249" s="394"/>
      <c r="J2249" s="394"/>
      <c r="K2249" s="394"/>
      <c r="L2249" s="394"/>
      <c r="M2249" s="394"/>
      <c r="N2249" s="394"/>
    </row>
    <row r="2250" spans="2:14" ht="17.25">
      <c r="B2250" s="1008" t="s">
        <v>4897</v>
      </c>
      <c r="C2250" s="1022" t="s">
        <v>4680</v>
      </c>
      <c r="D2250" s="1025" t="s">
        <v>4886</v>
      </c>
      <c r="E2250" s="1024" t="s">
        <v>4290</v>
      </c>
      <c r="F2250" s="1010">
        <v>14777</v>
      </c>
      <c r="G2250" s="1028">
        <v>1</v>
      </c>
      <c r="H2250" s="1032" t="s">
        <v>3500</v>
      </c>
      <c r="I2250" s="394"/>
      <c r="J2250" s="394"/>
      <c r="K2250" s="394"/>
      <c r="L2250" s="394"/>
      <c r="M2250" s="394"/>
      <c r="N2250" s="394"/>
    </row>
    <row r="2251" spans="2:14" ht="17.25">
      <c r="B2251" s="1008" t="s">
        <v>4898</v>
      </c>
      <c r="C2251" s="1022" t="s">
        <v>4680</v>
      </c>
      <c r="D2251" s="1025" t="s">
        <v>4886</v>
      </c>
      <c r="E2251" s="1024" t="s">
        <v>4290</v>
      </c>
      <c r="F2251" s="1010">
        <v>14777</v>
      </c>
      <c r="G2251" s="1028">
        <v>1</v>
      </c>
      <c r="H2251" s="1032" t="s">
        <v>3500</v>
      </c>
      <c r="I2251" s="394"/>
      <c r="J2251" s="394"/>
      <c r="K2251" s="394"/>
      <c r="L2251" s="394"/>
      <c r="M2251" s="394"/>
      <c r="N2251" s="394"/>
    </row>
    <row r="2252" spans="2:14" ht="17.25">
      <c r="B2252" s="1008" t="s">
        <v>4899</v>
      </c>
      <c r="C2252" s="1022" t="s">
        <v>4680</v>
      </c>
      <c r="D2252" s="1025" t="s">
        <v>4886</v>
      </c>
      <c r="E2252" s="1024" t="s">
        <v>4290</v>
      </c>
      <c r="F2252" s="1010">
        <v>14777</v>
      </c>
      <c r="G2252" s="1028">
        <v>1</v>
      </c>
      <c r="H2252" s="1032" t="s">
        <v>3500</v>
      </c>
      <c r="I2252" s="394"/>
      <c r="J2252" s="394"/>
      <c r="K2252" s="394"/>
      <c r="L2252" s="394"/>
      <c r="M2252" s="394"/>
      <c r="N2252" s="394"/>
    </row>
    <row r="2253" spans="2:14" ht="17.25">
      <c r="B2253" s="1008" t="s">
        <v>4900</v>
      </c>
      <c r="C2253" s="1022" t="s">
        <v>4680</v>
      </c>
      <c r="D2253" s="1025" t="s">
        <v>4886</v>
      </c>
      <c r="E2253" s="1024" t="s">
        <v>4290</v>
      </c>
      <c r="F2253" s="1010">
        <v>14777</v>
      </c>
      <c r="G2253" s="1028">
        <v>1</v>
      </c>
      <c r="H2253" s="1032" t="s">
        <v>3500</v>
      </c>
      <c r="I2253" s="394"/>
      <c r="J2253" s="394"/>
      <c r="K2253" s="394"/>
      <c r="L2253" s="394"/>
      <c r="M2253" s="394"/>
      <c r="N2253" s="394"/>
    </row>
    <row r="2254" spans="2:14" ht="17.25">
      <c r="B2254" s="1008" t="s">
        <v>4901</v>
      </c>
      <c r="C2254" s="1022" t="s">
        <v>4680</v>
      </c>
      <c r="D2254" s="1025" t="s">
        <v>4886</v>
      </c>
      <c r="E2254" s="1024" t="s">
        <v>4290</v>
      </c>
      <c r="F2254" s="1010">
        <v>14777</v>
      </c>
      <c r="G2254" s="1028">
        <v>1</v>
      </c>
      <c r="H2254" s="1032" t="s">
        <v>3500</v>
      </c>
      <c r="I2254" s="394"/>
      <c r="J2254" s="394"/>
      <c r="K2254" s="394"/>
      <c r="L2254" s="394"/>
      <c r="M2254" s="394"/>
      <c r="N2254" s="394"/>
    </row>
    <row r="2255" spans="2:14" ht="17.25">
      <c r="B2255" s="1008" t="s">
        <v>4902</v>
      </c>
      <c r="C2255" s="1022" t="s">
        <v>4680</v>
      </c>
      <c r="D2255" s="1025" t="s">
        <v>4886</v>
      </c>
      <c r="E2255" s="1024" t="s">
        <v>4290</v>
      </c>
      <c r="F2255" s="1010">
        <v>14777</v>
      </c>
      <c r="G2255" s="1028">
        <v>1</v>
      </c>
      <c r="H2255" s="1032" t="s">
        <v>3500</v>
      </c>
      <c r="I2255" s="394"/>
      <c r="J2255" s="394"/>
      <c r="K2255" s="394"/>
      <c r="L2255" s="394"/>
      <c r="M2255" s="394"/>
      <c r="N2255" s="394"/>
    </row>
    <row r="2256" spans="2:14" ht="17.25">
      <c r="B2256" s="1008" t="s">
        <v>4903</v>
      </c>
      <c r="C2256" s="1022" t="s">
        <v>4680</v>
      </c>
      <c r="D2256" s="1025" t="s">
        <v>4886</v>
      </c>
      <c r="E2256" s="1024" t="s">
        <v>4290</v>
      </c>
      <c r="F2256" s="1010">
        <v>14777</v>
      </c>
      <c r="G2256" s="1028">
        <v>1</v>
      </c>
      <c r="H2256" s="1032" t="s">
        <v>3500</v>
      </c>
      <c r="I2256" s="394"/>
      <c r="J2256" s="394"/>
      <c r="K2256" s="394"/>
      <c r="L2256" s="394"/>
      <c r="M2256" s="394"/>
      <c r="N2256" s="394"/>
    </row>
    <row r="2257" spans="2:14" ht="17.25">
      <c r="B2257" s="1008" t="s">
        <v>4904</v>
      </c>
      <c r="C2257" s="1022" t="s">
        <v>4680</v>
      </c>
      <c r="D2257" s="1025" t="s">
        <v>4886</v>
      </c>
      <c r="E2257" s="1024" t="s">
        <v>4290</v>
      </c>
      <c r="F2257" s="1010">
        <v>14777</v>
      </c>
      <c r="G2257" s="1028">
        <v>1</v>
      </c>
      <c r="H2257" s="1032" t="s">
        <v>3500</v>
      </c>
      <c r="I2257" s="394"/>
      <c r="J2257" s="394"/>
      <c r="K2257" s="394"/>
      <c r="L2257" s="394"/>
      <c r="M2257" s="394"/>
      <c r="N2257" s="394"/>
    </row>
    <row r="2258" spans="2:14" ht="17.25">
      <c r="B2258" s="1008" t="s">
        <v>4905</v>
      </c>
      <c r="C2258" s="1022" t="s">
        <v>4680</v>
      </c>
      <c r="D2258" s="1025" t="s">
        <v>4886</v>
      </c>
      <c r="E2258" s="1024" t="s">
        <v>4290</v>
      </c>
      <c r="F2258" s="1010">
        <v>14777</v>
      </c>
      <c r="G2258" s="1028">
        <v>1</v>
      </c>
      <c r="H2258" s="1032" t="s">
        <v>3500</v>
      </c>
      <c r="I2258" s="394"/>
      <c r="J2258" s="394"/>
      <c r="K2258" s="394"/>
      <c r="L2258" s="394"/>
      <c r="M2258" s="394"/>
      <c r="N2258" s="394"/>
    </row>
    <row r="2259" spans="2:14" ht="17.25">
      <c r="B2259" s="1008" t="s">
        <v>4906</v>
      </c>
      <c r="C2259" s="1022" t="s">
        <v>4680</v>
      </c>
      <c r="D2259" s="1025" t="s">
        <v>4886</v>
      </c>
      <c r="E2259" s="1024" t="s">
        <v>4290</v>
      </c>
      <c r="F2259" s="1010">
        <v>14777</v>
      </c>
      <c r="G2259" s="1028">
        <v>1</v>
      </c>
      <c r="H2259" s="1032" t="s">
        <v>3500</v>
      </c>
      <c r="I2259" s="394"/>
      <c r="J2259" s="394"/>
      <c r="K2259" s="394"/>
      <c r="L2259" s="394"/>
      <c r="M2259" s="394"/>
      <c r="N2259" s="394"/>
    </row>
    <row r="2260" spans="2:14" ht="17.25">
      <c r="B2260" s="1008" t="s">
        <v>4907</v>
      </c>
      <c r="C2260" s="1022" t="s">
        <v>4680</v>
      </c>
      <c r="D2260" s="1025" t="s">
        <v>4886</v>
      </c>
      <c r="E2260" s="1024" t="s">
        <v>4290</v>
      </c>
      <c r="F2260" s="1010">
        <v>14777</v>
      </c>
      <c r="G2260" s="1028">
        <v>1</v>
      </c>
      <c r="H2260" s="1032" t="s">
        <v>3500</v>
      </c>
      <c r="I2260" s="394"/>
      <c r="J2260" s="394"/>
      <c r="K2260" s="394"/>
      <c r="L2260" s="394"/>
      <c r="M2260" s="394"/>
      <c r="N2260" s="394"/>
    </row>
    <row r="2261" spans="2:14" ht="17.25">
      <c r="B2261" s="1008" t="s">
        <v>4908</v>
      </c>
      <c r="C2261" s="1022" t="s">
        <v>4680</v>
      </c>
      <c r="D2261" s="1025" t="s">
        <v>4886</v>
      </c>
      <c r="E2261" s="1024" t="s">
        <v>4290</v>
      </c>
      <c r="F2261" s="1010">
        <v>14777</v>
      </c>
      <c r="G2261" s="1028">
        <v>1</v>
      </c>
      <c r="H2261" s="1032" t="s">
        <v>3500</v>
      </c>
      <c r="I2261" s="394"/>
      <c r="J2261" s="394"/>
      <c r="K2261" s="394"/>
      <c r="L2261" s="394"/>
      <c r="M2261" s="394"/>
      <c r="N2261" s="394"/>
    </row>
    <row r="2262" spans="2:14" ht="17.25">
      <c r="B2262" s="1008" t="s">
        <v>4909</v>
      </c>
      <c r="C2262" s="1022" t="s">
        <v>4680</v>
      </c>
      <c r="D2262" s="1025" t="s">
        <v>4886</v>
      </c>
      <c r="E2262" s="1024" t="s">
        <v>4290</v>
      </c>
      <c r="F2262" s="1010">
        <v>14777</v>
      </c>
      <c r="G2262" s="1028">
        <v>1</v>
      </c>
      <c r="H2262" s="1032" t="s">
        <v>3500</v>
      </c>
      <c r="I2262" s="394"/>
      <c r="J2262" s="394"/>
      <c r="K2262" s="394"/>
      <c r="L2262" s="394"/>
      <c r="M2262" s="394"/>
      <c r="N2262" s="394"/>
    </row>
    <row r="2263" spans="2:14" ht="17.25">
      <c r="B2263" s="1008" t="s">
        <v>4910</v>
      </c>
      <c r="C2263" s="1022" t="s">
        <v>3651</v>
      </c>
      <c r="D2263" s="1025" t="s">
        <v>4742</v>
      </c>
      <c r="E2263" s="1024" t="s">
        <v>4290</v>
      </c>
      <c r="F2263" s="1010">
        <v>23193</v>
      </c>
      <c r="G2263" s="1028">
        <v>1</v>
      </c>
      <c r="H2263" s="1038" t="s">
        <v>11533</v>
      </c>
      <c r="I2263" s="394"/>
      <c r="J2263" s="394"/>
      <c r="K2263" s="394"/>
      <c r="L2263" s="394"/>
      <c r="M2263" s="394"/>
      <c r="N2263" s="394"/>
    </row>
    <row r="2264" spans="2:14" ht="17.25">
      <c r="B2264" s="1008" t="s">
        <v>4911</v>
      </c>
      <c r="C2264" s="1022" t="s">
        <v>3651</v>
      </c>
      <c r="D2264" s="1025" t="s">
        <v>4742</v>
      </c>
      <c r="E2264" s="1024" t="s">
        <v>4290</v>
      </c>
      <c r="F2264" s="1010">
        <v>23193</v>
      </c>
      <c r="G2264" s="1028">
        <v>1</v>
      </c>
      <c r="H2264" s="1038" t="s">
        <v>11534</v>
      </c>
      <c r="I2264" s="394"/>
      <c r="J2264" s="394"/>
      <c r="K2264" s="394"/>
      <c r="L2264" s="394"/>
      <c r="M2264" s="394"/>
      <c r="N2264" s="394"/>
    </row>
    <row r="2265" spans="2:14" ht="17.25">
      <c r="B2265" s="1008" t="s">
        <v>4912</v>
      </c>
      <c r="C2265" s="1022" t="s">
        <v>3651</v>
      </c>
      <c r="D2265" s="1025" t="s">
        <v>4742</v>
      </c>
      <c r="E2265" s="1024" t="s">
        <v>4290</v>
      </c>
      <c r="F2265" s="1010">
        <v>23193</v>
      </c>
      <c r="G2265" s="1028">
        <v>1</v>
      </c>
      <c r="H2265" s="1038" t="s">
        <v>11535</v>
      </c>
      <c r="I2265" s="394"/>
      <c r="J2265" s="394"/>
      <c r="K2265" s="394"/>
      <c r="L2265" s="394"/>
      <c r="M2265" s="394"/>
      <c r="N2265" s="394"/>
    </row>
    <row r="2266" spans="2:14" ht="17.25">
      <c r="B2266" s="1008" t="s">
        <v>4913</v>
      </c>
      <c r="C2266" s="1022" t="s">
        <v>3651</v>
      </c>
      <c r="D2266" s="1025" t="s">
        <v>4742</v>
      </c>
      <c r="E2266" s="1024" t="s">
        <v>4290</v>
      </c>
      <c r="F2266" s="1010">
        <v>23193</v>
      </c>
      <c r="G2266" s="1028">
        <v>1</v>
      </c>
      <c r="H2266" s="1038" t="s">
        <v>11536</v>
      </c>
      <c r="I2266" s="394"/>
      <c r="J2266" s="394"/>
      <c r="K2266" s="394"/>
      <c r="L2266" s="394"/>
      <c r="M2266" s="394"/>
      <c r="N2266" s="394"/>
    </row>
    <row r="2267" spans="2:14" ht="17.25">
      <c r="B2267" s="1008" t="s">
        <v>4914</v>
      </c>
      <c r="C2267" s="1022" t="s">
        <v>3651</v>
      </c>
      <c r="D2267" s="1025" t="s">
        <v>4742</v>
      </c>
      <c r="E2267" s="1024" t="s">
        <v>4290</v>
      </c>
      <c r="F2267" s="1010">
        <v>23193</v>
      </c>
      <c r="G2267" s="1028">
        <v>1</v>
      </c>
      <c r="H2267" s="1038" t="s">
        <v>11537</v>
      </c>
      <c r="I2267" s="394"/>
      <c r="J2267" s="394"/>
      <c r="K2267" s="394"/>
      <c r="L2267" s="394"/>
      <c r="M2267" s="394"/>
      <c r="N2267" s="394"/>
    </row>
    <row r="2268" spans="2:14" ht="30.75">
      <c r="B2268" s="1008" t="s">
        <v>4915</v>
      </c>
      <c r="C2268" s="1022" t="s">
        <v>1513</v>
      </c>
      <c r="D2268" s="1025" t="s">
        <v>4916</v>
      </c>
      <c r="E2268" s="1024" t="s">
        <v>4290</v>
      </c>
      <c r="F2268" s="1010">
        <v>4298</v>
      </c>
      <c r="G2268" s="1028">
        <v>1</v>
      </c>
      <c r="H2268" s="1038" t="s">
        <v>3500</v>
      </c>
      <c r="I2268" s="394"/>
      <c r="J2268" s="394"/>
      <c r="K2268" s="394"/>
      <c r="L2268" s="394"/>
      <c r="M2268" s="394"/>
      <c r="N2268" s="394"/>
    </row>
    <row r="2269" spans="2:14" ht="17.25">
      <c r="B2269" s="1008" t="s">
        <v>4917</v>
      </c>
      <c r="C2269" s="1022" t="s">
        <v>3651</v>
      </c>
      <c r="D2269" s="1025" t="s">
        <v>4742</v>
      </c>
      <c r="E2269" s="1024" t="s">
        <v>4290</v>
      </c>
      <c r="F2269" s="1010">
        <v>23193</v>
      </c>
      <c r="G2269" s="1028">
        <v>1</v>
      </c>
      <c r="H2269" s="1038" t="s">
        <v>3500</v>
      </c>
      <c r="I2269" s="394"/>
      <c r="J2269" s="394"/>
      <c r="K2269" s="394"/>
      <c r="L2269" s="394"/>
      <c r="M2269" s="394"/>
      <c r="N2269" s="394"/>
    </row>
    <row r="2270" spans="2:14" ht="17.25">
      <c r="B2270" s="1008" t="s">
        <v>4918</v>
      </c>
      <c r="C2270" s="1022" t="s">
        <v>4845</v>
      </c>
      <c r="D2270" s="1025" t="s">
        <v>4919</v>
      </c>
      <c r="E2270" s="1024" t="s">
        <v>4290</v>
      </c>
      <c r="F2270" s="1010">
        <v>5994</v>
      </c>
      <c r="G2270" s="1028">
        <v>1</v>
      </c>
      <c r="H2270" s="1038" t="s">
        <v>3500</v>
      </c>
      <c r="I2270" s="394"/>
      <c r="J2270" s="394"/>
      <c r="K2270" s="394"/>
      <c r="L2270" s="394"/>
      <c r="M2270" s="394"/>
      <c r="N2270" s="394"/>
    </row>
    <row r="2271" spans="2:14" ht="17.25">
      <c r="B2271" s="1008" t="s">
        <v>4920</v>
      </c>
      <c r="C2271" s="1022" t="s">
        <v>4845</v>
      </c>
      <c r="D2271" s="1025" t="s">
        <v>4919</v>
      </c>
      <c r="E2271" s="1024" t="s">
        <v>4290</v>
      </c>
      <c r="F2271" s="1010">
        <v>5994</v>
      </c>
      <c r="G2271" s="1028">
        <v>1</v>
      </c>
      <c r="H2271" s="1038" t="s">
        <v>3500</v>
      </c>
      <c r="I2271" s="394"/>
      <c r="J2271" s="394"/>
      <c r="K2271" s="394"/>
      <c r="L2271" s="394"/>
      <c r="M2271" s="394"/>
      <c r="N2271" s="394"/>
    </row>
    <row r="2272" spans="2:14" ht="17.25">
      <c r="B2272" s="1008" t="s">
        <v>4921</v>
      </c>
      <c r="C2272" s="1022" t="s">
        <v>4845</v>
      </c>
      <c r="D2272" s="1025" t="s">
        <v>4919</v>
      </c>
      <c r="E2272" s="1024" t="s">
        <v>4290</v>
      </c>
      <c r="F2272" s="1010">
        <v>5994</v>
      </c>
      <c r="G2272" s="1028">
        <v>1</v>
      </c>
      <c r="H2272" s="1038" t="s">
        <v>3500</v>
      </c>
      <c r="I2272" s="394"/>
      <c r="J2272" s="394"/>
      <c r="K2272" s="394"/>
      <c r="L2272" s="394"/>
      <c r="M2272" s="394"/>
      <c r="N2272" s="394"/>
    </row>
    <row r="2273" spans="2:14" ht="17.25">
      <c r="B2273" s="1008" t="s">
        <v>4922</v>
      </c>
      <c r="C2273" s="1022" t="s">
        <v>4845</v>
      </c>
      <c r="D2273" s="1025" t="s">
        <v>4919</v>
      </c>
      <c r="E2273" s="1024" t="s">
        <v>4290</v>
      </c>
      <c r="F2273" s="1010">
        <v>5994</v>
      </c>
      <c r="G2273" s="1028">
        <v>1</v>
      </c>
      <c r="H2273" s="1038" t="s">
        <v>3500</v>
      </c>
      <c r="I2273" s="394"/>
      <c r="J2273" s="394"/>
      <c r="K2273" s="394"/>
      <c r="L2273" s="394"/>
      <c r="M2273" s="394"/>
      <c r="N2273" s="394"/>
    </row>
    <row r="2274" spans="2:14" ht="17.25">
      <c r="B2274" s="1008" t="s">
        <v>4923</v>
      </c>
      <c r="C2274" s="1022" t="s">
        <v>4845</v>
      </c>
      <c r="D2274" s="1025" t="s">
        <v>4919</v>
      </c>
      <c r="E2274" s="1024" t="s">
        <v>4290</v>
      </c>
      <c r="F2274" s="1010">
        <v>5994</v>
      </c>
      <c r="G2274" s="1028">
        <v>1</v>
      </c>
      <c r="H2274" s="1038" t="s">
        <v>3500</v>
      </c>
      <c r="I2274" s="394"/>
      <c r="J2274" s="394"/>
      <c r="K2274" s="394"/>
      <c r="L2274" s="394"/>
      <c r="M2274" s="394"/>
      <c r="N2274" s="394"/>
    </row>
    <row r="2275" spans="2:14" ht="17.25">
      <c r="B2275" s="1008" t="s">
        <v>4924</v>
      </c>
      <c r="C2275" s="1022" t="s">
        <v>4845</v>
      </c>
      <c r="D2275" s="1025" t="s">
        <v>4925</v>
      </c>
      <c r="E2275" s="1024" t="s">
        <v>4290</v>
      </c>
      <c r="F2275" s="1010">
        <v>5994</v>
      </c>
      <c r="G2275" s="1028">
        <v>1</v>
      </c>
      <c r="H2275" s="1038" t="s">
        <v>3500</v>
      </c>
      <c r="I2275" s="394"/>
      <c r="J2275" s="394"/>
      <c r="K2275" s="394"/>
      <c r="L2275" s="394"/>
      <c r="M2275" s="394"/>
      <c r="N2275" s="394"/>
    </row>
    <row r="2276" spans="2:14" ht="17.25">
      <c r="B2276" s="1008" t="s">
        <v>4926</v>
      </c>
      <c r="C2276" s="1022" t="s">
        <v>4845</v>
      </c>
      <c r="D2276" s="1025" t="s">
        <v>4925</v>
      </c>
      <c r="E2276" s="1024" t="s">
        <v>4290</v>
      </c>
      <c r="F2276" s="1010">
        <v>5994</v>
      </c>
      <c r="G2276" s="1028">
        <v>1</v>
      </c>
      <c r="H2276" s="1038" t="s">
        <v>3500</v>
      </c>
      <c r="I2276" s="394"/>
      <c r="J2276" s="394"/>
      <c r="K2276" s="394"/>
      <c r="L2276" s="394"/>
      <c r="M2276" s="394"/>
      <c r="N2276" s="394"/>
    </row>
    <row r="2277" spans="2:14" ht="17.25">
      <c r="B2277" s="1008" t="s">
        <v>4927</v>
      </c>
      <c r="C2277" s="1022" t="s">
        <v>4845</v>
      </c>
      <c r="D2277" s="1025" t="s">
        <v>4925</v>
      </c>
      <c r="E2277" s="1024" t="s">
        <v>4290</v>
      </c>
      <c r="F2277" s="1010">
        <v>5994</v>
      </c>
      <c r="G2277" s="1028">
        <v>1</v>
      </c>
      <c r="H2277" s="1038" t="s">
        <v>3500</v>
      </c>
      <c r="I2277" s="394"/>
      <c r="J2277" s="394"/>
      <c r="K2277" s="394"/>
      <c r="L2277" s="394"/>
      <c r="M2277" s="394"/>
      <c r="N2277" s="394"/>
    </row>
    <row r="2278" spans="2:14" ht="17.25">
      <c r="B2278" s="1008" t="s">
        <v>4928</v>
      </c>
      <c r="C2278" s="1022" t="s">
        <v>4845</v>
      </c>
      <c r="D2278" s="1025" t="s">
        <v>4925</v>
      </c>
      <c r="E2278" s="1024" t="s">
        <v>4290</v>
      </c>
      <c r="F2278" s="1010">
        <v>5994</v>
      </c>
      <c r="G2278" s="1028">
        <v>1</v>
      </c>
      <c r="H2278" s="1038" t="s">
        <v>3500</v>
      </c>
      <c r="I2278" s="394"/>
      <c r="J2278" s="394"/>
      <c r="K2278" s="394"/>
      <c r="L2278" s="394"/>
      <c r="M2278" s="394"/>
      <c r="N2278" s="394"/>
    </row>
    <row r="2279" spans="2:14" ht="17.25">
      <c r="B2279" s="1008" t="s">
        <v>4929</v>
      </c>
      <c r="C2279" s="1022" t="s">
        <v>4845</v>
      </c>
      <c r="D2279" s="1025" t="s">
        <v>4925</v>
      </c>
      <c r="E2279" s="1024" t="s">
        <v>4290</v>
      </c>
      <c r="F2279" s="1010">
        <v>5994</v>
      </c>
      <c r="G2279" s="1028">
        <v>1</v>
      </c>
      <c r="H2279" s="1038" t="s">
        <v>3500</v>
      </c>
      <c r="I2279" s="394"/>
      <c r="J2279" s="394"/>
      <c r="K2279" s="394"/>
      <c r="L2279" s="394"/>
      <c r="M2279" s="394"/>
      <c r="N2279" s="394"/>
    </row>
    <row r="2280" spans="2:14" ht="17.25">
      <c r="B2280" s="1008" t="s">
        <v>4930</v>
      </c>
      <c r="C2280" s="1022" t="s">
        <v>4845</v>
      </c>
      <c r="D2280" s="1025" t="s">
        <v>4925</v>
      </c>
      <c r="E2280" s="1024" t="s">
        <v>4290</v>
      </c>
      <c r="F2280" s="1010">
        <v>5994</v>
      </c>
      <c r="G2280" s="1028">
        <v>1</v>
      </c>
      <c r="H2280" s="1038" t="s">
        <v>3500</v>
      </c>
      <c r="I2280" s="394"/>
      <c r="J2280" s="394"/>
      <c r="K2280" s="394"/>
      <c r="L2280" s="394"/>
      <c r="M2280" s="394"/>
      <c r="N2280" s="394"/>
    </row>
    <row r="2281" spans="2:14" ht="17.25">
      <c r="B2281" s="1008" t="s">
        <v>4931</v>
      </c>
      <c r="C2281" s="1022" t="s">
        <v>4845</v>
      </c>
      <c r="D2281" s="1025" t="s">
        <v>4925</v>
      </c>
      <c r="E2281" s="1024" t="s">
        <v>4290</v>
      </c>
      <c r="F2281" s="1010">
        <v>5994</v>
      </c>
      <c r="G2281" s="1028">
        <v>1</v>
      </c>
      <c r="H2281" s="1038" t="s">
        <v>3500</v>
      </c>
      <c r="I2281" s="394"/>
      <c r="J2281" s="394"/>
      <c r="K2281" s="394"/>
      <c r="L2281" s="394"/>
      <c r="M2281" s="394"/>
      <c r="N2281" s="394"/>
    </row>
    <row r="2282" spans="2:14" ht="17.25">
      <c r="B2282" s="1008" t="s">
        <v>4932</v>
      </c>
      <c r="C2282" s="1022" t="s">
        <v>4845</v>
      </c>
      <c r="D2282" s="1025" t="s">
        <v>4925</v>
      </c>
      <c r="E2282" s="1024" t="s">
        <v>4290</v>
      </c>
      <c r="F2282" s="1010">
        <v>5994</v>
      </c>
      <c r="G2282" s="1028">
        <v>1</v>
      </c>
      <c r="H2282" s="1038" t="s">
        <v>3500</v>
      </c>
      <c r="I2282" s="394"/>
      <c r="J2282" s="394"/>
      <c r="K2282" s="394"/>
      <c r="L2282" s="394"/>
      <c r="M2282" s="394"/>
      <c r="N2282" s="394"/>
    </row>
    <row r="2283" spans="2:14" ht="17.25">
      <c r="B2283" s="1008" t="s">
        <v>4933</v>
      </c>
      <c r="C2283" s="1022" t="s">
        <v>4845</v>
      </c>
      <c r="D2283" s="1025" t="s">
        <v>4925</v>
      </c>
      <c r="E2283" s="1024" t="s">
        <v>4290</v>
      </c>
      <c r="F2283" s="1010">
        <v>5994</v>
      </c>
      <c r="G2283" s="1028">
        <v>1</v>
      </c>
      <c r="H2283" s="1038" t="s">
        <v>3500</v>
      </c>
      <c r="I2283" s="394"/>
      <c r="J2283" s="394"/>
      <c r="K2283" s="394"/>
      <c r="L2283" s="394"/>
      <c r="M2283" s="394"/>
      <c r="N2283" s="394"/>
    </row>
    <row r="2284" spans="2:14" ht="17.25">
      <c r="B2284" s="1008" t="s">
        <v>4934</v>
      </c>
      <c r="C2284" s="1022" t="s">
        <v>4845</v>
      </c>
      <c r="D2284" s="1025" t="s">
        <v>4925</v>
      </c>
      <c r="E2284" s="1024" t="s">
        <v>4290</v>
      </c>
      <c r="F2284" s="1010">
        <v>5994</v>
      </c>
      <c r="G2284" s="1028">
        <v>1</v>
      </c>
      <c r="H2284" s="1038" t="s">
        <v>3500</v>
      </c>
      <c r="I2284" s="394"/>
      <c r="J2284" s="394"/>
      <c r="K2284" s="394"/>
      <c r="L2284" s="394"/>
      <c r="M2284" s="394"/>
      <c r="N2284" s="394"/>
    </row>
    <row r="2285" spans="2:14" ht="17.25">
      <c r="B2285" s="1008" t="s">
        <v>4935</v>
      </c>
      <c r="C2285" s="1022" t="s">
        <v>4845</v>
      </c>
      <c r="D2285" s="1025" t="s">
        <v>4925</v>
      </c>
      <c r="E2285" s="1024" t="s">
        <v>4290</v>
      </c>
      <c r="F2285" s="1010">
        <v>5994</v>
      </c>
      <c r="G2285" s="1028">
        <v>1</v>
      </c>
      <c r="H2285" s="1038" t="s">
        <v>3500</v>
      </c>
      <c r="I2285" s="394"/>
      <c r="J2285" s="394"/>
      <c r="K2285" s="394"/>
      <c r="L2285" s="394"/>
      <c r="M2285" s="394"/>
      <c r="N2285" s="394"/>
    </row>
    <row r="2286" spans="2:14" ht="17.25">
      <c r="B2286" s="1008" t="s">
        <v>4936</v>
      </c>
      <c r="C2286" s="1022" t="s">
        <v>4845</v>
      </c>
      <c r="D2286" s="1025" t="s">
        <v>4925</v>
      </c>
      <c r="E2286" s="1024" t="s">
        <v>4290</v>
      </c>
      <c r="F2286" s="1010">
        <v>5994</v>
      </c>
      <c r="G2286" s="1028">
        <v>1</v>
      </c>
      <c r="H2286" s="1038" t="s">
        <v>3500</v>
      </c>
      <c r="I2286" s="394"/>
      <c r="J2286" s="394"/>
      <c r="K2286" s="394"/>
      <c r="L2286" s="394"/>
      <c r="M2286" s="394"/>
      <c r="N2286" s="394"/>
    </row>
    <row r="2287" spans="2:14" ht="17.25">
      <c r="B2287" s="1008" t="s">
        <v>4937</v>
      </c>
      <c r="C2287" s="1022" t="s">
        <v>4845</v>
      </c>
      <c r="D2287" s="1025" t="s">
        <v>4925</v>
      </c>
      <c r="E2287" s="1024" t="s">
        <v>4290</v>
      </c>
      <c r="F2287" s="1010">
        <v>5994</v>
      </c>
      <c r="G2287" s="1028">
        <v>1</v>
      </c>
      <c r="H2287" s="1038" t="s">
        <v>3500</v>
      </c>
      <c r="I2287" s="394"/>
      <c r="J2287" s="394"/>
      <c r="K2287" s="394"/>
      <c r="L2287" s="394"/>
      <c r="M2287" s="394"/>
      <c r="N2287" s="394"/>
    </row>
    <row r="2288" spans="2:14" ht="17.25">
      <c r="B2288" s="1008" t="s">
        <v>4938</v>
      </c>
      <c r="C2288" s="1022" t="s">
        <v>4845</v>
      </c>
      <c r="D2288" s="1025" t="s">
        <v>4925</v>
      </c>
      <c r="E2288" s="1024" t="s">
        <v>4290</v>
      </c>
      <c r="F2288" s="1010">
        <v>5994</v>
      </c>
      <c r="G2288" s="1028">
        <v>1</v>
      </c>
      <c r="H2288" s="1038" t="s">
        <v>3500</v>
      </c>
      <c r="I2288" s="394"/>
      <c r="J2288" s="394"/>
      <c r="K2288" s="394"/>
      <c r="L2288" s="394"/>
      <c r="M2288" s="394"/>
      <c r="N2288" s="394"/>
    </row>
    <row r="2289" spans="2:14" ht="17.25">
      <c r="B2289" s="1008" t="s">
        <v>4939</v>
      </c>
      <c r="C2289" s="1022" t="s">
        <v>4845</v>
      </c>
      <c r="D2289" s="1025" t="s">
        <v>4925</v>
      </c>
      <c r="E2289" s="1024" t="s">
        <v>4290</v>
      </c>
      <c r="F2289" s="1010">
        <v>5994</v>
      </c>
      <c r="G2289" s="1028">
        <v>1</v>
      </c>
      <c r="H2289" s="1038" t="s">
        <v>3500</v>
      </c>
      <c r="I2289" s="394"/>
      <c r="J2289" s="394"/>
      <c r="K2289" s="394"/>
      <c r="L2289" s="394"/>
      <c r="M2289" s="394"/>
      <c r="N2289" s="394"/>
    </row>
    <row r="2290" spans="2:14" ht="17.25">
      <c r="B2290" s="1008" t="s">
        <v>4940</v>
      </c>
      <c r="C2290" s="1022" t="s">
        <v>4845</v>
      </c>
      <c r="D2290" s="1025" t="s">
        <v>4925</v>
      </c>
      <c r="E2290" s="1024" t="s">
        <v>4290</v>
      </c>
      <c r="F2290" s="1010">
        <v>5994</v>
      </c>
      <c r="G2290" s="1028">
        <v>1</v>
      </c>
      <c r="H2290" s="1038" t="s">
        <v>3500</v>
      </c>
      <c r="I2290" s="394"/>
      <c r="J2290" s="394"/>
      <c r="K2290" s="394"/>
      <c r="L2290" s="394"/>
      <c r="M2290" s="394"/>
      <c r="N2290" s="394"/>
    </row>
    <row r="2291" spans="2:14" ht="17.25">
      <c r="B2291" s="1008" t="s">
        <v>4941</v>
      </c>
      <c r="C2291" s="1022" t="s">
        <v>4845</v>
      </c>
      <c r="D2291" s="1025" t="s">
        <v>4925</v>
      </c>
      <c r="E2291" s="1024" t="s">
        <v>4290</v>
      </c>
      <c r="F2291" s="1010">
        <v>5994</v>
      </c>
      <c r="G2291" s="1028">
        <v>1</v>
      </c>
      <c r="H2291" s="1038" t="s">
        <v>3500</v>
      </c>
      <c r="I2291" s="394"/>
      <c r="J2291" s="394"/>
      <c r="K2291" s="394"/>
      <c r="L2291" s="394"/>
      <c r="M2291" s="394"/>
      <c r="N2291" s="394"/>
    </row>
    <row r="2292" spans="2:14" ht="17.25">
      <c r="B2292" s="1008" t="s">
        <v>4942</v>
      </c>
      <c r="C2292" s="1022" t="s">
        <v>4845</v>
      </c>
      <c r="D2292" s="1025" t="s">
        <v>4925</v>
      </c>
      <c r="E2292" s="1024" t="s">
        <v>4290</v>
      </c>
      <c r="F2292" s="1010">
        <v>5994</v>
      </c>
      <c r="G2292" s="1028">
        <v>1</v>
      </c>
      <c r="H2292" s="1038" t="s">
        <v>3500</v>
      </c>
      <c r="I2292" s="394"/>
      <c r="J2292" s="394"/>
      <c r="K2292" s="394"/>
      <c r="L2292" s="394"/>
      <c r="M2292" s="394"/>
      <c r="N2292" s="394"/>
    </row>
    <row r="2293" spans="2:14" ht="17.25">
      <c r="B2293" s="1008" t="s">
        <v>4943</v>
      </c>
      <c r="C2293" s="1022" t="s">
        <v>4845</v>
      </c>
      <c r="D2293" s="1025" t="s">
        <v>4925</v>
      </c>
      <c r="E2293" s="1024" t="s">
        <v>4290</v>
      </c>
      <c r="F2293" s="1010">
        <v>5994</v>
      </c>
      <c r="G2293" s="1028">
        <v>1</v>
      </c>
      <c r="H2293" s="1038" t="s">
        <v>3500</v>
      </c>
      <c r="I2293" s="394"/>
      <c r="J2293" s="394"/>
      <c r="K2293" s="394"/>
      <c r="L2293" s="394"/>
      <c r="M2293" s="394"/>
      <c r="N2293" s="394"/>
    </row>
    <row r="2294" spans="2:14" ht="17.25">
      <c r="B2294" s="1008" t="s">
        <v>4944</v>
      </c>
      <c r="C2294" s="1022" t="s">
        <v>4845</v>
      </c>
      <c r="D2294" s="1025" t="s">
        <v>4925</v>
      </c>
      <c r="E2294" s="1024" t="s">
        <v>4290</v>
      </c>
      <c r="F2294" s="1010">
        <v>5994</v>
      </c>
      <c r="G2294" s="1028">
        <v>1</v>
      </c>
      <c r="H2294" s="1038" t="s">
        <v>3500</v>
      </c>
      <c r="I2294" s="394"/>
      <c r="J2294" s="394"/>
      <c r="K2294" s="394"/>
      <c r="L2294" s="394"/>
      <c r="M2294" s="394"/>
      <c r="N2294" s="394"/>
    </row>
    <row r="2295" spans="2:14" ht="17.25">
      <c r="B2295" s="1008" t="s">
        <v>4945</v>
      </c>
      <c r="C2295" s="1022" t="s">
        <v>4845</v>
      </c>
      <c r="D2295" s="1025" t="s">
        <v>4925</v>
      </c>
      <c r="E2295" s="1024" t="s">
        <v>4290</v>
      </c>
      <c r="F2295" s="1010">
        <v>5994</v>
      </c>
      <c r="G2295" s="1028">
        <v>1</v>
      </c>
      <c r="H2295" s="1038" t="s">
        <v>3500</v>
      </c>
      <c r="I2295" s="394"/>
      <c r="J2295" s="394"/>
      <c r="K2295" s="394"/>
      <c r="L2295" s="394"/>
      <c r="M2295" s="394"/>
      <c r="N2295" s="394"/>
    </row>
    <row r="2296" spans="2:14" ht="17.25">
      <c r="B2296" s="1008" t="s">
        <v>4946</v>
      </c>
      <c r="C2296" s="1022" t="s">
        <v>4845</v>
      </c>
      <c r="D2296" s="1025" t="s">
        <v>4925</v>
      </c>
      <c r="E2296" s="1024" t="s">
        <v>4290</v>
      </c>
      <c r="F2296" s="1010">
        <v>5994</v>
      </c>
      <c r="G2296" s="1028">
        <v>1</v>
      </c>
      <c r="H2296" s="1038" t="s">
        <v>3500</v>
      </c>
      <c r="I2296" s="394"/>
      <c r="J2296" s="394"/>
      <c r="K2296" s="394"/>
      <c r="L2296" s="394"/>
      <c r="M2296" s="394"/>
      <c r="N2296" s="394"/>
    </row>
    <row r="2297" spans="2:14" ht="17.25">
      <c r="B2297" s="1008" t="s">
        <v>4947</v>
      </c>
      <c r="C2297" s="1022" t="s">
        <v>4845</v>
      </c>
      <c r="D2297" s="1025" t="s">
        <v>4925</v>
      </c>
      <c r="E2297" s="1024" t="s">
        <v>4290</v>
      </c>
      <c r="F2297" s="1010">
        <v>5994</v>
      </c>
      <c r="G2297" s="1028">
        <v>1</v>
      </c>
      <c r="H2297" s="1038" t="s">
        <v>3500</v>
      </c>
      <c r="I2297" s="394"/>
      <c r="J2297" s="394"/>
      <c r="K2297" s="394"/>
      <c r="L2297" s="394"/>
      <c r="M2297" s="394"/>
      <c r="N2297" s="394"/>
    </row>
    <row r="2298" spans="2:14" ht="17.25">
      <c r="B2298" s="1008" t="s">
        <v>4948</v>
      </c>
      <c r="C2298" s="1022" t="s">
        <v>4845</v>
      </c>
      <c r="D2298" s="1025" t="s">
        <v>4925</v>
      </c>
      <c r="E2298" s="1024" t="s">
        <v>4290</v>
      </c>
      <c r="F2298" s="1010">
        <v>5994</v>
      </c>
      <c r="G2298" s="1028">
        <v>1</v>
      </c>
      <c r="H2298" s="1038" t="s">
        <v>3500</v>
      </c>
      <c r="I2298" s="394"/>
      <c r="J2298" s="394"/>
      <c r="K2298" s="394"/>
      <c r="L2298" s="394"/>
      <c r="M2298" s="394"/>
      <c r="N2298" s="394"/>
    </row>
    <row r="2299" spans="2:14" ht="17.25">
      <c r="B2299" s="1008" t="s">
        <v>4949</v>
      </c>
      <c r="C2299" s="1022" t="s">
        <v>3792</v>
      </c>
      <c r="D2299" s="1025" t="s">
        <v>4950</v>
      </c>
      <c r="E2299" s="1024" t="s">
        <v>4290</v>
      </c>
      <c r="F2299" s="1010">
        <v>1</v>
      </c>
      <c r="G2299" s="1028">
        <v>1</v>
      </c>
      <c r="H2299" s="1038" t="s">
        <v>3500</v>
      </c>
      <c r="I2299" s="394"/>
      <c r="J2299" s="394"/>
      <c r="K2299" s="394"/>
      <c r="L2299" s="394"/>
      <c r="M2299" s="394"/>
      <c r="N2299" s="394"/>
    </row>
    <row r="2300" spans="2:14" ht="17.25">
      <c r="B2300" s="1008" t="s">
        <v>4952</v>
      </c>
      <c r="C2300" s="1022" t="s">
        <v>3792</v>
      </c>
      <c r="D2300" s="1025" t="s">
        <v>4950</v>
      </c>
      <c r="E2300" s="1024" t="s">
        <v>4290</v>
      </c>
      <c r="F2300" s="1010">
        <v>1</v>
      </c>
      <c r="G2300" s="1028">
        <v>1</v>
      </c>
      <c r="H2300" s="1038" t="s">
        <v>3500</v>
      </c>
      <c r="I2300" s="394"/>
      <c r="J2300" s="394"/>
      <c r="K2300" s="394"/>
      <c r="L2300" s="394"/>
      <c r="M2300" s="394"/>
      <c r="N2300" s="394"/>
    </row>
    <row r="2301" spans="2:14" ht="17.25">
      <c r="B2301" s="1008" t="s">
        <v>4953</v>
      </c>
      <c r="C2301" s="1022" t="s">
        <v>4783</v>
      </c>
      <c r="D2301" s="1025" t="s">
        <v>4954</v>
      </c>
      <c r="E2301" s="1024" t="s">
        <v>4290</v>
      </c>
      <c r="F2301" s="1010">
        <v>2082</v>
      </c>
      <c r="G2301" s="1028">
        <v>1</v>
      </c>
      <c r="H2301" s="1038" t="s">
        <v>3500</v>
      </c>
      <c r="I2301" s="394"/>
      <c r="J2301" s="394"/>
      <c r="K2301" s="394"/>
      <c r="L2301" s="394"/>
      <c r="M2301" s="394"/>
      <c r="N2301" s="394"/>
    </row>
    <row r="2302" spans="2:14" ht="17.25">
      <c r="B2302" s="1008" t="s">
        <v>4955</v>
      </c>
      <c r="C2302" s="1022" t="s">
        <v>4783</v>
      </c>
      <c r="D2302" s="1025" t="s">
        <v>4954</v>
      </c>
      <c r="E2302" s="1024" t="s">
        <v>4290</v>
      </c>
      <c r="F2302" s="1010">
        <v>2082</v>
      </c>
      <c r="G2302" s="1028">
        <v>1</v>
      </c>
      <c r="H2302" s="1038" t="s">
        <v>3500</v>
      </c>
      <c r="I2302" s="394"/>
      <c r="J2302" s="394"/>
      <c r="K2302" s="394"/>
      <c r="L2302" s="394"/>
      <c r="M2302" s="394"/>
      <c r="N2302" s="394"/>
    </row>
    <row r="2303" spans="2:14" ht="25.5">
      <c r="B2303" s="991" t="s">
        <v>3655</v>
      </c>
      <c r="C2303" s="992" t="s">
        <v>3509</v>
      </c>
      <c r="D2303" s="993" t="s">
        <v>3656</v>
      </c>
      <c r="E2303" s="994" t="s">
        <v>3499</v>
      </c>
      <c r="F2303" s="995">
        <v>9860</v>
      </c>
      <c r="G2303" s="996">
        <v>1</v>
      </c>
      <c r="H2303" s="997" t="s">
        <v>3500</v>
      </c>
      <c r="I2303" s="394"/>
      <c r="J2303" s="394"/>
      <c r="K2303" s="394"/>
      <c r="L2303" s="394"/>
      <c r="M2303" s="394"/>
      <c r="N2303" s="394"/>
    </row>
    <row r="2304" spans="2:14" ht="25.5">
      <c r="B2304" s="991" t="s">
        <v>3657</v>
      </c>
      <c r="C2304" s="992" t="s">
        <v>3509</v>
      </c>
      <c r="D2304" s="993" t="s">
        <v>3656</v>
      </c>
      <c r="E2304" s="994" t="s">
        <v>3499</v>
      </c>
      <c r="F2304" s="995">
        <v>9860</v>
      </c>
      <c r="G2304" s="996">
        <v>1</v>
      </c>
      <c r="H2304" s="997" t="s">
        <v>3500</v>
      </c>
      <c r="I2304" s="394"/>
      <c r="J2304" s="394"/>
      <c r="K2304" s="394"/>
      <c r="L2304" s="394"/>
      <c r="M2304" s="394"/>
      <c r="N2304" s="394"/>
    </row>
    <row r="2305" spans="2:14" ht="25.5">
      <c r="B2305" s="991" t="s">
        <v>3658</v>
      </c>
      <c r="C2305" s="992" t="s">
        <v>3509</v>
      </c>
      <c r="D2305" s="993" t="s">
        <v>3656</v>
      </c>
      <c r="E2305" s="994" t="s">
        <v>3499</v>
      </c>
      <c r="F2305" s="995">
        <v>9860</v>
      </c>
      <c r="G2305" s="996">
        <v>1</v>
      </c>
      <c r="H2305" s="997" t="s">
        <v>3500</v>
      </c>
      <c r="I2305" s="394"/>
      <c r="J2305" s="394"/>
      <c r="K2305" s="394"/>
      <c r="L2305" s="394"/>
      <c r="M2305" s="394"/>
      <c r="N2305" s="394"/>
    </row>
    <row r="2306" spans="2:14" ht="25.5">
      <c r="B2306" s="991" t="s">
        <v>3659</v>
      </c>
      <c r="C2306" s="992" t="s">
        <v>3509</v>
      </c>
      <c r="D2306" s="993" t="s">
        <v>3656</v>
      </c>
      <c r="E2306" s="994" t="s">
        <v>3499</v>
      </c>
      <c r="F2306" s="995">
        <v>9860</v>
      </c>
      <c r="G2306" s="996">
        <v>1</v>
      </c>
      <c r="H2306" s="997" t="s">
        <v>3500</v>
      </c>
      <c r="I2306" s="394"/>
      <c r="J2306" s="394"/>
      <c r="K2306" s="394"/>
      <c r="L2306" s="394"/>
      <c r="M2306" s="394"/>
      <c r="N2306" s="394"/>
    </row>
    <row r="2307" spans="2:14" ht="25.5">
      <c r="B2307" s="991" t="s">
        <v>3660</v>
      </c>
      <c r="C2307" s="992" t="s">
        <v>3509</v>
      </c>
      <c r="D2307" s="993" t="s">
        <v>3656</v>
      </c>
      <c r="E2307" s="994" t="s">
        <v>3499</v>
      </c>
      <c r="F2307" s="995">
        <v>9860</v>
      </c>
      <c r="G2307" s="996">
        <v>1</v>
      </c>
      <c r="H2307" s="997" t="s">
        <v>3500</v>
      </c>
      <c r="I2307" s="394"/>
      <c r="J2307" s="394"/>
      <c r="K2307" s="394"/>
      <c r="L2307" s="394"/>
      <c r="M2307" s="394"/>
      <c r="N2307" s="394"/>
    </row>
    <row r="2308" spans="2:14" ht="25.5">
      <c r="B2308" s="991" t="s">
        <v>3661</v>
      </c>
      <c r="C2308" s="992" t="s">
        <v>3509</v>
      </c>
      <c r="D2308" s="993" t="s">
        <v>3656</v>
      </c>
      <c r="E2308" s="994" t="s">
        <v>3499</v>
      </c>
      <c r="F2308" s="995">
        <v>9860</v>
      </c>
      <c r="G2308" s="996">
        <v>1</v>
      </c>
      <c r="H2308" s="997" t="s">
        <v>3500</v>
      </c>
      <c r="I2308" s="394"/>
      <c r="J2308" s="394"/>
      <c r="K2308" s="394"/>
      <c r="L2308" s="394"/>
      <c r="M2308" s="394"/>
      <c r="N2308" s="394"/>
    </row>
    <row r="2309" spans="2:14" ht="25.5">
      <c r="B2309" s="991" t="s">
        <v>3662</v>
      </c>
      <c r="C2309" s="992" t="s">
        <v>3509</v>
      </c>
      <c r="D2309" s="993" t="s">
        <v>3656</v>
      </c>
      <c r="E2309" s="994" t="s">
        <v>3499</v>
      </c>
      <c r="F2309" s="995">
        <v>9860</v>
      </c>
      <c r="G2309" s="996">
        <v>1</v>
      </c>
      <c r="H2309" s="997" t="s">
        <v>3500</v>
      </c>
      <c r="I2309" s="394"/>
      <c r="J2309" s="394"/>
      <c r="K2309" s="394"/>
      <c r="L2309" s="394"/>
      <c r="M2309" s="394"/>
      <c r="N2309" s="394"/>
    </row>
    <row r="2310" spans="2:14" ht="25.5">
      <c r="B2310" s="991" t="s">
        <v>3663</v>
      </c>
      <c r="C2310" s="992" t="s">
        <v>3509</v>
      </c>
      <c r="D2310" s="993" t="s">
        <v>3656</v>
      </c>
      <c r="E2310" s="994" t="s">
        <v>3499</v>
      </c>
      <c r="F2310" s="995">
        <v>9860</v>
      </c>
      <c r="G2310" s="996">
        <v>1</v>
      </c>
      <c r="H2310" s="997" t="s">
        <v>3500</v>
      </c>
      <c r="I2310" s="394"/>
      <c r="J2310" s="394"/>
      <c r="K2310" s="394"/>
      <c r="L2310" s="394"/>
      <c r="M2310" s="394"/>
      <c r="N2310" s="394"/>
    </row>
    <row r="2311" spans="2:14" ht="25.5">
      <c r="B2311" s="991" t="s">
        <v>3664</v>
      </c>
      <c r="C2311" s="992" t="s">
        <v>3509</v>
      </c>
      <c r="D2311" s="993" t="s">
        <v>3656</v>
      </c>
      <c r="E2311" s="994" t="s">
        <v>3499</v>
      </c>
      <c r="F2311" s="995">
        <v>9860</v>
      </c>
      <c r="G2311" s="996">
        <v>1</v>
      </c>
      <c r="H2311" s="997" t="s">
        <v>3500</v>
      </c>
      <c r="I2311" s="394"/>
      <c r="J2311" s="394"/>
      <c r="K2311" s="394"/>
      <c r="L2311" s="394"/>
      <c r="M2311" s="394"/>
      <c r="N2311" s="394"/>
    </row>
    <row r="2312" spans="2:14" ht="25.5">
      <c r="B2312" s="991" t="s">
        <v>3665</v>
      </c>
      <c r="C2312" s="992" t="s">
        <v>3509</v>
      </c>
      <c r="D2312" s="993" t="s">
        <v>3656</v>
      </c>
      <c r="E2312" s="994" t="s">
        <v>3499</v>
      </c>
      <c r="F2312" s="995">
        <v>9860</v>
      </c>
      <c r="G2312" s="996">
        <v>1</v>
      </c>
      <c r="H2312" s="997" t="s">
        <v>3500</v>
      </c>
      <c r="I2312" s="394"/>
      <c r="J2312" s="394"/>
      <c r="K2312" s="394"/>
      <c r="L2312" s="394"/>
      <c r="M2312" s="394"/>
      <c r="N2312" s="394"/>
    </row>
    <row r="2313" spans="2:14" ht="25.5">
      <c r="B2313" s="991" t="s">
        <v>3666</v>
      </c>
      <c r="C2313" s="992" t="s">
        <v>3509</v>
      </c>
      <c r="D2313" s="993" t="s">
        <v>3656</v>
      </c>
      <c r="E2313" s="994" t="s">
        <v>3499</v>
      </c>
      <c r="F2313" s="995">
        <v>9860</v>
      </c>
      <c r="G2313" s="996">
        <v>1</v>
      </c>
      <c r="H2313" s="997" t="s">
        <v>3500</v>
      </c>
      <c r="I2313" s="394"/>
      <c r="J2313" s="394"/>
      <c r="K2313" s="394"/>
      <c r="L2313" s="394"/>
      <c r="M2313" s="394"/>
      <c r="N2313" s="394"/>
    </row>
    <row r="2314" spans="2:14" ht="25.5">
      <c r="B2314" s="991" t="s">
        <v>3667</v>
      </c>
      <c r="C2314" s="992" t="s">
        <v>3509</v>
      </c>
      <c r="D2314" s="993" t="s">
        <v>3656</v>
      </c>
      <c r="E2314" s="994" t="s">
        <v>3499</v>
      </c>
      <c r="F2314" s="995">
        <v>9860</v>
      </c>
      <c r="G2314" s="996">
        <v>1</v>
      </c>
      <c r="H2314" s="997" t="s">
        <v>3500</v>
      </c>
      <c r="I2314" s="394"/>
      <c r="J2314" s="394"/>
      <c r="K2314" s="394"/>
      <c r="L2314" s="394"/>
      <c r="M2314" s="394"/>
      <c r="N2314" s="394"/>
    </row>
    <row r="2315" spans="2:14" ht="25.5">
      <c r="B2315" s="991" t="s">
        <v>3668</v>
      </c>
      <c r="C2315" s="992" t="s">
        <v>3509</v>
      </c>
      <c r="D2315" s="993" t="s">
        <v>3656</v>
      </c>
      <c r="E2315" s="994" t="s">
        <v>3499</v>
      </c>
      <c r="F2315" s="995">
        <v>9860</v>
      </c>
      <c r="G2315" s="996">
        <v>1</v>
      </c>
      <c r="H2315" s="997" t="s">
        <v>3500</v>
      </c>
      <c r="I2315" s="394"/>
      <c r="J2315" s="394"/>
      <c r="K2315" s="394"/>
      <c r="L2315" s="394"/>
      <c r="M2315" s="394"/>
      <c r="N2315" s="394"/>
    </row>
    <row r="2316" spans="2:14" ht="25.5">
      <c r="B2316" s="991" t="s">
        <v>3669</v>
      </c>
      <c r="C2316" s="992" t="s">
        <v>3509</v>
      </c>
      <c r="D2316" s="993" t="s">
        <v>3656</v>
      </c>
      <c r="E2316" s="994" t="s">
        <v>3499</v>
      </c>
      <c r="F2316" s="995">
        <v>9860</v>
      </c>
      <c r="G2316" s="996">
        <v>1</v>
      </c>
      <c r="H2316" s="997" t="s">
        <v>3500</v>
      </c>
      <c r="I2316" s="394"/>
      <c r="J2316" s="394"/>
      <c r="K2316" s="394"/>
      <c r="L2316" s="394"/>
      <c r="M2316" s="394"/>
      <c r="N2316" s="394"/>
    </row>
    <row r="2317" spans="2:14" ht="25.5">
      <c r="B2317" s="991" t="s">
        <v>3670</v>
      </c>
      <c r="C2317" s="992" t="s">
        <v>3509</v>
      </c>
      <c r="D2317" s="993" t="s">
        <v>3656</v>
      </c>
      <c r="E2317" s="994" t="s">
        <v>3499</v>
      </c>
      <c r="F2317" s="995">
        <v>9860</v>
      </c>
      <c r="G2317" s="996">
        <v>1</v>
      </c>
      <c r="H2317" s="997" t="s">
        <v>3500</v>
      </c>
      <c r="I2317" s="394"/>
      <c r="J2317" s="394"/>
      <c r="K2317" s="394"/>
      <c r="L2317" s="394"/>
      <c r="M2317" s="394"/>
      <c r="N2317" s="394"/>
    </row>
    <row r="2318" spans="2:14" ht="25.5">
      <c r="B2318" s="991" t="s">
        <v>3671</v>
      </c>
      <c r="C2318" s="992" t="s">
        <v>3509</v>
      </c>
      <c r="D2318" s="993" t="s">
        <v>3656</v>
      </c>
      <c r="E2318" s="994" t="s">
        <v>3499</v>
      </c>
      <c r="F2318" s="995">
        <v>9860</v>
      </c>
      <c r="G2318" s="996">
        <v>1</v>
      </c>
      <c r="H2318" s="997" t="s">
        <v>3500</v>
      </c>
      <c r="I2318" s="394"/>
      <c r="J2318" s="394"/>
      <c r="K2318" s="394"/>
      <c r="L2318" s="394"/>
      <c r="M2318" s="394"/>
      <c r="N2318" s="394"/>
    </row>
    <row r="2319" spans="2:14" ht="25.5">
      <c r="B2319" s="991" t="s">
        <v>3672</v>
      </c>
      <c r="C2319" s="992" t="s">
        <v>3509</v>
      </c>
      <c r="D2319" s="993" t="s">
        <v>3656</v>
      </c>
      <c r="E2319" s="994" t="s">
        <v>3499</v>
      </c>
      <c r="F2319" s="995">
        <v>9860</v>
      </c>
      <c r="G2319" s="996">
        <v>1</v>
      </c>
      <c r="H2319" s="997" t="s">
        <v>3500</v>
      </c>
      <c r="I2319" s="394"/>
      <c r="J2319" s="394"/>
      <c r="K2319" s="394"/>
      <c r="L2319" s="394"/>
      <c r="M2319" s="394"/>
      <c r="N2319" s="394"/>
    </row>
    <row r="2320" spans="2:14" ht="25.5">
      <c r="B2320" s="991" t="s">
        <v>3673</v>
      </c>
      <c r="C2320" s="992" t="s">
        <v>3509</v>
      </c>
      <c r="D2320" s="993" t="s">
        <v>3656</v>
      </c>
      <c r="E2320" s="994" t="s">
        <v>3499</v>
      </c>
      <c r="F2320" s="995">
        <v>9860</v>
      </c>
      <c r="G2320" s="996">
        <v>1</v>
      </c>
      <c r="H2320" s="997" t="s">
        <v>3500</v>
      </c>
      <c r="I2320" s="394"/>
      <c r="J2320" s="394"/>
      <c r="K2320" s="394"/>
      <c r="L2320" s="394"/>
      <c r="M2320" s="394"/>
      <c r="N2320" s="394"/>
    </row>
    <row r="2321" spans="2:14" ht="25.5">
      <c r="B2321" s="991" t="s">
        <v>3674</v>
      </c>
      <c r="C2321" s="992" t="s">
        <v>3509</v>
      </c>
      <c r="D2321" s="993" t="s">
        <v>3656</v>
      </c>
      <c r="E2321" s="994" t="s">
        <v>3499</v>
      </c>
      <c r="F2321" s="995">
        <v>9860</v>
      </c>
      <c r="G2321" s="996">
        <v>1</v>
      </c>
      <c r="H2321" s="997" t="s">
        <v>3500</v>
      </c>
      <c r="I2321" s="394"/>
      <c r="J2321" s="394"/>
      <c r="K2321" s="394"/>
      <c r="L2321" s="394"/>
      <c r="M2321" s="394"/>
      <c r="N2321" s="394"/>
    </row>
    <row r="2322" spans="2:14" ht="25.5">
      <c r="B2322" s="991" t="s">
        <v>3675</v>
      </c>
      <c r="C2322" s="992" t="s">
        <v>3509</v>
      </c>
      <c r="D2322" s="993" t="s">
        <v>3656</v>
      </c>
      <c r="E2322" s="994" t="s">
        <v>3499</v>
      </c>
      <c r="F2322" s="995">
        <v>9860</v>
      </c>
      <c r="G2322" s="996">
        <v>1</v>
      </c>
      <c r="H2322" s="997" t="s">
        <v>3500</v>
      </c>
      <c r="I2322" s="394"/>
      <c r="J2322" s="394"/>
      <c r="K2322" s="394"/>
      <c r="L2322" s="394"/>
      <c r="M2322" s="394"/>
      <c r="N2322" s="394"/>
    </row>
    <row r="2323" spans="2:14" ht="25.5">
      <c r="B2323" s="991" t="s">
        <v>3676</v>
      </c>
      <c r="C2323" s="992" t="s">
        <v>3509</v>
      </c>
      <c r="D2323" s="993" t="s">
        <v>3656</v>
      </c>
      <c r="E2323" s="994" t="s">
        <v>3499</v>
      </c>
      <c r="F2323" s="995">
        <v>9860</v>
      </c>
      <c r="G2323" s="996">
        <v>1</v>
      </c>
      <c r="H2323" s="997" t="s">
        <v>3500</v>
      </c>
      <c r="I2323" s="394"/>
      <c r="J2323" s="394"/>
      <c r="K2323" s="394"/>
      <c r="L2323" s="394"/>
      <c r="M2323" s="394"/>
      <c r="N2323" s="394"/>
    </row>
    <row r="2324" spans="2:14" ht="25.5">
      <c r="B2324" s="991" t="s">
        <v>3677</v>
      </c>
      <c r="C2324" s="992" t="s">
        <v>3509</v>
      </c>
      <c r="D2324" s="993" t="s">
        <v>3656</v>
      </c>
      <c r="E2324" s="994" t="s">
        <v>3499</v>
      </c>
      <c r="F2324" s="995">
        <v>9860</v>
      </c>
      <c r="G2324" s="996">
        <v>1</v>
      </c>
      <c r="H2324" s="997" t="s">
        <v>3500</v>
      </c>
      <c r="I2324" s="394"/>
      <c r="J2324" s="394"/>
      <c r="K2324" s="394"/>
      <c r="L2324" s="394"/>
      <c r="M2324" s="394"/>
      <c r="N2324" s="394"/>
    </row>
    <row r="2325" spans="2:14" ht="25.5">
      <c r="B2325" s="991" t="s">
        <v>3678</v>
      </c>
      <c r="C2325" s="992" t="s">
        <v>3509</v>
      </c>
      <c r="D2325" s="993" t="s">
        <v>3656</v>
      </c>
      <c r="E2325" s="994" t="s">
        <v>3499</v>
      </c>
      <c r="F2325" s="995">
        <v>9860</v>
      </c>
      <c r="G2325" s="996">
        <v>1</v>
      </c>
      <c r="H2325" s="997" t="s">
        <v>3500</v>
      </c>
      <c r="I2325" s="394"/>
      <c r="J2325" s="394"/>
      <c r="K2325" s="394"/>
      <c r="L2325" s="394"/>
      <c r="M2325" s="394"/>
      <c r="N2325" s="394"/>
    </row>
    <row r="2326" spans="2:14" ht="25.5">
      <c r="B2326" s="991" t="s">
        <v>3679</v>
      </c>
      <c r="C2326" s="992" t="s">
        <v>3509</v>
      </c>
      <c r="D2326" s="993" t="s">
        <v>3656</v>
      </c>
      <c r="E2326" s="994" t="s">
        <v>3499</v>
      </c>
      <c r="F2326" s="995">
        <v>9860</v>
      </c>
      <c r="G2326" s="996">
        <v>1</v>
      </c>
      <c r="H2326" s="997" t="s">
        <v>3500</v>
      </c>
      <c r="I2326" s="394"/>
      <c r="J2326" s="394"/>
      <c r="K2326" s="394"/>
      <c r="L2326" s="394"/>
      <c r="M2326" s="394"/>
      <c r="N2326" s="394"/>
    </row>
    <row r="2327" spans="2:14" ht="25.5">
      <c r="B2327" s="991" t="s">
        <v>3680</v>
      </c>
      <c r="C2327" s="992" t="s">
        <v>3509</v>
      </c>
      <c r="D2327" s="993" t="s">
        <v>3656</v>
      </c>
      <c r="E2327" s="994" t="s">
        <v>3499</v>
      </c>
      <c r="F2327" s="995">
        <v>9860</v>
      </c>
      <c r="G2327" s="996">
        <v>1</v>
      </c>
      <c r="H2327" s="997" t="s">
        <v>3500</v>
      </c>
      <c r="I2327" s="394"/>
      <c r="J2327" s="394"/>
      <c r="K2327" s="394"/>
      <c r="L2327" s="394"/>
      <c r="M2327" s="394"/>
      <c r="N2327" s="394"/>
    </row>
    <row r="2328" spans="2:14" ht="25.5">
      <c r="B2328" s="991" t="s">
        <v>3681</v>
      </c>
      <c r="C2328" s="992" t="s">
        <v>3682</v>
      </c>
      <c r="D2328" s="993" t="s">
        <v>3683</v>
      </c>
      <c r="E2328" s="994" t="s">
        <v>3499</v>
      </c>
      <c r="F2328" s="995">
        <v>9860</v>
      </c>
      <c r="G2328" s="996">
        <v>1</v>
      </c>
      <c r="H2328" s="997" t="s">
        <v>3500</v>
      </c>
      <c r="I2328" s="394"/>
      <c r="J2328" s="394"/>
      <c r="K2328" s="394"/>
      <c r="L2328" s="394"/>
      <c r="M2328" s="394"/>
      <c r="N2328" s="394"/>
    </row>
    <row r="2329" spans="2:14" ht="16.5">
      <c r="B2329" s="991" t="s">
        <v>3684</v>
      </c>
      <c r="C2329" s="992" t="s">
        <v>3685</v>
      </c>
      <c r="D2329" s="993" t="s">
        <v>3686</v>
      </c>
      <c r="E2329" s="991" t="s">
        <v>5001</v>
      </c>
      <c r="F2329" s="995">
        <v>54520</v>
      </c>
      <c r="G2329" s="996">
        <v>1</v>
      </c>
      <c r="H2329" s="994" t="s">
        <v>3500</v>
      </c>
      <c r="I2329" s="394"/>
      <c r="J2329" s="394"/>
      <c r="K2329" s="394"/>
      <c r="L2329" s="394"/>
      <c r="M2329" s="394"/>
      <c r="N2329" s="394"/>
    </row>
    <row r="2330" spans="2:14" ht="16.5">
      <c r="B2330" s="991" t="s">
        <v>3687</v>
      </c>
      <c r="C2330" s="992" t="s">
        <v>3688</v>
      </c>
      <c r="D2330" s="993" t="s">
        <v>3689</v>
      </c>
      <c r="E2330" s="994" t="s">
        <v>3499</v>
      </c>
      <c r="F2330" s="1001">
        <v>8999</v>
      </c>
      <c r="G2330" s="996">
        <v>1</v>
      </c>
      <c r="H2330" s="994" t="s">
        <v>3500</v>
      </c>
      <c r="I2330" s="394"/>
      <c r="J2330" s="394"/>
      <c r="K2330" s="394"/>
      <c r="L2330" s="394"/>
      <c r="M2330" s="394"/>
      <c r="N2330" s="394"/>
    </row>
    <row r="2331" spans="2:14" ht="25.5">
      <c r="B2331" s="991" t="s">
        <v>3690</v>
      </c>
      <c r="C2331" s="992" t="s">
        <v>3514</v>
      </c>
      <c r="D2331" s="993" t="s">
        <v>3691</v>
      </c>
      <c r="E2331" s="994" t="s">
        <v>3499</v>
      </c>
      <c r="F2331" s="1001">
        <v>15660</v>
      </c>
      <c r="G2331" s="996">
        <v>1</v>
      </c>
      <c r="H2331" s="997" t="s">
        <v>3500</v>
      </c>
      <c r="I2331" s="394"/>
      <c r="J2331" s="394"/>
      <c r="K2331" s="394"/>
      <c r="L2331" s="394"/>
      <c r="M2331" s="394"/>
      <c r="N2331" s="394"/>
    </row>
    <row r="2332" spans="2:14" ht="25.5">
      <c r="B2332" s="991" t="s">
        <v>3692</v>
      </c>
      <c r="C2332" s="992" t="s">
        <v>3514</v>
      </c>
      <c r="D2332" s="993" t="s">
        <v>3691</v>
      </c>
      <c r="E2332" s="994" t="s">
        <v>3499</v>
      </c>
      <c r="F2332" s="1001">
        <v>15660</v>
      </c>
      <c r="G2332" s="996">
        <v>1</v>
      </c>
      <c r="H2332" s="997" t="s">
        <v>3500</v>
      </c>
      <c r="I2332" s="394"/>
      <c r="J2332" s="394"/>
      <c r="K2332" s="394"/>
      <c r="L2332" s="394"/>
      <c r="M2332" s="394"/>
      <c r="N2332" s="394"/>
    </row>
    <row r="2333" spans="2:14" ht="25.5">
      <c r="B2333" s="991" t="s">
        <v>3693</v>
      </c>
      <c r="C2333" s="992" t="s">
        <v>3514</v>
      </c>
      <c r="D2333" s="993" t="s">
        <v>3691</v>
      </c>
      <c r="E2333" s="994" t="s">
        <v>3499</v>
      </c>
      <c r="F2333" s="1001">
        <v>15660</v>
      </c>
      <c r="G2333" s="996">
        <v>1</v>
      </c>
      <c r="H2333" s="997" t="s">
        <v>3500</v>
      </c>
      <c r="I2333" s="394"/>
      <c r="J2333" s="394"/>
      <c r="K2333" s="394"/>
      <c r="L2333" s="394"/>
      <c r="M2333" s="394"/>
      <c r="N2333" s="394"/>
    </row>
    <row r="2334" spans="2:14" ht="25.5">
      <c r="B2334" s="991" t="s">
        <v>3694</v>
      </c>
      <c r="C2334" s="992" t="s">
        <v>3514</v>
      </c>
      <c r="D2334" s="993" t="s">
        <v>3691</v>
      </c>
      <c r="E2334" s="994" t="s">
        <v>3499</v>
      </c>
      <c r="F2334" s="1001">
        <v>15660</v>
      </c>
      <c r="G2334" s="996">
        <v>1</v>
      </c>
      <c r="H2334" s="997" t="s">
        <v>3500</v>
      </c>
      <c r="I2334" s="394"/>
      <c r="J2334" s="394"/>
      <c r="K2334" s="394"/>
      <c r="L2334" s="394"/>
      <c r="M2334" s="394"/>
      <c r="N2334" s="394"/>
    </row>
    <row r="2335" spans="2:14" ht="25.5">
      <c r="B2335" s="991" t="s">
        <v>3695</v>
      </c>
      <c r="C2335" s="992" t="s">
        <v>3514</v>
      </c>
      <c r="D2335" s="993" t="s">
        <v>3691</v>
      </c>
      <c r="E2335" s="994" t="s">
        <v>3499</v>
      </c>
      <c r="F2335" s="1001">
        <v>15660</v>
      </c>
      <c r="G2335" s="996">
        <v>1</v>
      </c>
      <c r="H2335" s="997" t="s">
        <v>3500</v>
      </c>
      <c r="I2335" s="394"/>
      <c r="J2335" s="394"/>
      <c r="K2335" s="394"/>
      <c r="L2335" s="394"/>
      <c r="M2335" s="394"/>
      <c r="N2335" s="394"/>
    </row>
    <row r="2336" spans="2:14" ht="25.5">
      <c r="B2336" s="991" t="s">
        <v>3696</v>
      </c>
      <c r="C2336" s="992" t="s">
        <v>3514</v>
      </c>
      <c r="D2336" s="993" t="s">
        <v>3691</v>
      </c>
      <c r="E2336" s="994" t="s">
        <v>3499</v>
      </c>
      <c r="F2336" s="1001">
        <v>15660</v>
      </c>
      <c r="G2336" s="996">
        <v>1</v>
      </c>
      <c r="H2336" s="997" t="s">
        <v>3500</v>
      </c>
      <c r="I2336" s="394"/>
      <c r="J2336" s="394"/>
      <c r="K2336" s="394"/>
      <c r="L2336" s="394"/>
      <c r="M2336" s="394"/>
      <c r="N2336" s="394"/>
    </row>
    <row r="2337" spans="2:14" ht="25.5">
      <c r="B2337" s="991" t="s">
        <v>3697</v>
      </c>
      <c r="C2337" s="992" t="s">
        <v>3514</v>
      </c>
      <c r="D2337" s="993" t="s">
        <v>3691</v>
      </c>
      <c r="E2337" s="994" t="s">
        <v>3499</v>
      </c>
      <c r="F2337" s="1001">
        <v>15660</v>
      </c>
      <c r="G2337" s="996">
        <v>1</v>
      </c>
      <c r="H2337" s="997" t="s">
        <v>3500</v>
      </c>
      <c r="I2337" s="394"/>
      <c r="J2337" s="394"/>
      <c r="K2337" s="394"/>
      <c r="L2337" s="394"/>
      <c r="M2337" s="394"/>
      <c r="N2337" s="394"/>
    </row>
    <row r="2338" spans="2:14" ht="25.5">
      <c r="B2338" s="991" t="s">
        <v>3698</v>
      </c>
      <c r="C2338" s="992" t="s">
        <v>3514</v>
      </c>
      <c r="D2338" s="993" t="s">
        <v>3691</v>
      </c>
      <c r="E2338" s="994" t="s">
        <v>3499</v>
      </c>
      <c r="F2338" s="1001">
        <v>15660</v>
      </c>
      <c r="G2338" s="996">
        <v>1</v>
      </c>
      <c r="H2338" s="997" t="s">
        <v>3500</v>
      </c>
      <c r="I2338" s="394"/>
      <c r="J2338" s="394"/>
      <c r="K2338" s="394"/>
      <c r="L2338" s="394"/>
      <c r="M2338" s="394"/>
      <c r="N2338" s="394"/>
    </row>
    <row r="2339" spans="2:14" ht="16.5">
      <c r="B2339" s="991" t="s">
        <v>3699</v>
      </c>
      <c r="C2339" s="992" t="s">
        <v>3514</v>
      </c>
      <c r="D2339" s="993" t="s">
        <v>3700</v>
      </c>
      <c r="E2339" s="994" t="s">
        <v>3499</v>
      </c>
      <c r="F2339" s="1001">
        <v>15660</v>
      </c>
      <c r="G2339" s="996">
        <v>1</v>
      </c>
      <c r="H2339" s="997" t="s">
        <v>3500</v>
      </c>
      <c r="I2339" s="394"/>
      <c r="J2339" s="394"/>
      <c r="K2339" s="394"/>
      <c r="L2339" s="394"/>
      <c r="M2339" s="394"/>
      <c r="N2339" s="394"/>
    </row>
    <row r="2340" spans="2:14" ht="25.5">
      <c r="B2340" s="991" t="s">
        <v>3701</v>
      </c>
      <c r="C2340" s="992" t="s">
        <v>3702</v>
      </c>
      <c r="D2340" s="993" t="s">
        <v>3703</v>
      </c>
      <c r="E2340" s="994" t="s">
        <v>3499</v>
      </c>
      <c r="F2340" s="1001">
        <v>7772</v>
      </c>
      <c r="G2340" s="996">
        <v>1</v>
      </c>
      <c r="H2340" s="997" t="s">
        <v>3500</v>
      </c>
      <c r="I2340" s="394"/>
      <c r="J2340" s="394"/>
      <c r="K2340" s="394"/>
      <c r="L2340" s="394"/>
      <c r="M2340" s="394"/>
      <c r="N2340" s="394"/>
    </row>
    <row r="2341" spans="2:14" ht="25.5">
      <c r="B2341" s="991" t="s">
        <v>3704</v>
      </c>
      <c r="C2341" s="992" t="s">
        <v>3702</v>
      </c>
      <c r="D2341" s="993" t="s">
        <v>3703</v>
      </c>
      <c r="E2341" s="994" t="s">
        <v>3499</v>
      </c>
      <c r="F2341" s="1001">
        <v>7772</v>
      </c>
      <c r="G2341" s="996">
        <v>1</v>
      </c>
      <c r="H2341" s="997" t="s">
        <v>3500</v>
      </c>
      <c r="I2341" s="394"/>
      <c r="J2341" s="394"/>
      <c r="K2341" s="394"/>
      <c r="L2341" s="394"/>
      <c r="M2341" s="394"/>
      <c r="N2341" s="394"/>
    </row>
    <row r="2342" spans="2:14" ht="25.5">
      <c r="B2342" s="991" t="s">
        <v>3705</v>
      </c>
      <c r="C2342" s="992" t="s">
        <v>3702</v>
      </c>
      <c r="D2342" s="993" t="s">
        <v>3703</v>
      </c>
      <c r="E2342" s="994" t="s">
        <v>3499</v>
      </c>
      <c r="F2342" s="1001">
        <v>7772</v>
      </c>
      <c r="G2342" s="996">
        <v>1</v>
      </c>
      <c r="H2342" s="997" t="s">
        <v>3500</v>
      </c>
      <c r="I2342" s="394"/>
      <c r="J2342" s="394"/>
      <c r="K2342" s="394"/>
      <c r="L2342" s="394"/>
      <c r="M2342" s="394"/>
      <c r="N2342" s="394"/>
    </row>
    <row r="2343" spans="2:14" ht="25.5">
      <c r="B2343" s="991" t="s">
        <v>3706</v>
      </c>
      <c r="C2343" s="992" t="s">
        <v>3702</v>
      </c>
      <c r="D2343" s="993" t="s">
        <v>3703</v>
      </c>
      <c r="E2343" s="994" t="s">
        <v>3499</v>
      </c>
      <c r="F2343" s="1001">
        <v>7772</v>
      </c>
      <c r="G2343" s="996">
        <v>1</v>
      </c>
      <c r="H2343" s="997" t="s">
        <v>3500</v>
      </c>
      <c r="I2343" s="394"/>
      <c r="J2343" s="394"/>
      <c r="K2343" s="394"/>
      <c r="L2343" s="394"/>
      <c r="M2343" s="394"/>
      <c r="N2343" s="394"/>
    </row>
    <row r="2344" spans="2:14" ht="25.5">
      <c r="B2344" s="991" t="s">
        <v>3707</v>
      </c>
      <c r="C2344" s="992" t="s">
        <v>3702</v>
      </c>
      <c r="D2344" s="993" t="s">
        <v>3703</v>
      </c>
      <c r="E2344" s="994" t="s">
        <v>3499</v>
      </c>
      <c r="F2344" s="1001">
        <v>7772</v>
      </c>
      <c r="G2344" s="996">
        <v>1</v>
      </c>
      <c r="H2344" s="997" t="s">
        <v>3500</v>
      </c>
      <c r="I2344" s="394"/>
      <c r="J2344" s="394"/>
      <c r="K2344" s="394"/>
      <c r="L2344" s="394"/>
      <c r="M2344" s="394"/>
      <c r="N2344" s="394"/>
    </row>
    <row r="2345" spans="2:14" ht="25.5">
      <c r="B2345" s="991" t="s">
        <v>3708</v>
      </c>
      <c r="C2345" s="992" t="s">
        <v>3702</v>
      </c>
      <c r="D2345" s="993" t="s">
        <v>3703</v>
      </c>
      <c r="E2345" s="994" t="s">
        <v>3499</v>
      </c>
      <c r="F2345" s="1001">
        <v>7772</v>
      </c>
      <c r="G2345" s="996">
        <v>1</v>
      </c>
      <c r="H2345" s="997" t="s">
        <v>3500</v>
      </c>
      <c r="I2345" s="394"/>
      <c r="J2345" s="394"/>
      <c r="K2345" s="394"/>
      <c r="L2345" s="394"/>
      <c r="M2345" s="394"/>
      <c r="N2345" s="394"/>
    </row>
    <row r="2346" spans="2:14" ht="25.5">
      <c r="B2346" s="991" t="s">
        <v>3709</v>
      </c>
      <c r="C2346" s="992" t="s">
        <v>3702</v>
      </c>
      <c r="D2346" s="993" t="s">
        <v>3703</v>
      </c>
      <c r="E2346" s="994" t="s">
        <v>3499</v>
      </c>
      <c r="F2346" s="1001">
        <v>7772</v>
      </c>
      <c r="G2346" s="996">
        <v>1</v>
      </c>
      <c r="H2346" s="997" t="s">
        <v>3500</v>
      </c>
      <c r="I2346" s="394"/>
      <c r="J2346" s="394"/>
      <c r="K2346" s="394"/>
      <c r="L2346" s="394"/>
      <c r="M2346" s="394"/>
      <c r="N2346" s="394"/>
    </row>
    <row r="2347" spans="2:14" ht="25.5">
      <c r="B2347" s="991" t="s">
        <v>3710</v>
      </c>
      <c r="C2347" s="992" t="s">
        <v>3702</v>
      </c>
      <c r="D2347" s="993" t="s">
        <v>3703</v>
      </c>
      <c r="E2347" s="994" t="s">
        <v>3499</v>
      </c>
      <c r="F2347" s="1001">
        <v>7772</v>
      </c>
      <c r="G2347" s="996">
        <v>1</v>
      </c>
      <c r="H2347" s="997" t="s">
        <v>3500</v>
      </c>
      <c r="I2347" s="394"/>
      <c r="J2347" s="394"/>
      <c r="K2347" s="394"/>
      <c r="L2347" s="394"/>
      <c r="M2347" s="394"/>
      <c r="N2347" s="394"/>
    </row>
    <row r="2348" spans="2:14" ht="25.5">
      <c r="B2348" s="991" t="s">
        <v>3711</v>
      </c>
      <c r="C2348" s="992" t="s">
        <v>3702</v>
      </c>
      <c r="D2348" s="993" t="s">
        <v>3703</v>
      </c>
      <c r="E2348" s="994" t="s">
        <v>3499</v>
      </c>
      <c r="F2348" s="1001">
        <v>7772</v>
      </c>
      <c r="G2348" s="996">
        <v>1</v>
      </c>
      <c r="H2348" s="997" t="s">
        <v>3500</v>
      </c>
      <c r="I2348" s="394"/>
      <c r="J2348" s="394"/>
      <c r="K2348" s="394"/>
      <c r="L2348" s="394"/>
      <c r="M2348" s="394"/>
      <c r="N2348" s="394"/>
    </row>
    <row r="2349" spans="2:14" ht="25.5">
      <c r="B2349" s="991" t="s">
        <v>3712</v>
      </c>
      <c r="C2349" s="992" t="s">
        <v>3702</v>
      </c>
      <c r="D2349" s="993" t="s">
        <v>3703</v>
      </c>
      <c r="E2349" s="994" t="s">
        <v>3499</v>
      </c>
      <c r="F2349" s="1001">
        <v>7772</v>
      </c>
      <c r="G2349" s="996">
        <v>1</v>
      </c>
      <c r="H2349" s="997" t="s">
        <v>3500</v>
      </c>
      <c r="I2349" s="394"/>
      <c r="J2349" s="394"/>
      <c r="K2349" s="394"/>
      <c r="L2349" s="394"/>
      <c r="M2349" s="394"/>
      <c r="N2349" s="394"/>
    </row>
    <row r="2350" spans="2:14" ht="25.5">
      <c r="B2350" s="991" t="s">
        <v>3713</v>
      </c>
      <c r="C2350" s="992" t="s">
        <v>3702</v>
      </c>
      <c r="D2350" s="993" t="s">
        <v>3703</v>
      </c>
      <c r="E2350" s="994" t="s">
        <v>3499</v>
      </c>
      <c r="F2350" s="1001">
        <v>7772</v>
      </c>
      <c r="G2350" s="996">
        <v>1</v>
      </c>
      <c r="H2350" s="997" t="s">
        <v>3500</v>
      </c>
      <c r="I2350" s="394"/>
      <c r="J2350" s="394"/>
      <c r="K2350" s="394"/>
      <c r="L2350" s="394"/>
      <c r="M2350" s="394"/>
      <c r="N2350" s="394"/>
    </row>
    <row r="2351" spans="2:14" ht="25.5">
      <c r="B2351" s="991" t="s">
        <v>3714</v>
      </c>
      <c r="C2351" s="992" t="s">
        <v>3702</v>
      </c>
      <c r="D2351" s="993" t="s">
        <v>3703</v>
      </c>
      <c r="E2351" s="994" t="s">
        <v>3499</v>
      </c>
      <c r="F2351" s="1001">
        <v>7772</v>
      </c>
      <c r="G2351" s="996">
        <v>1</v>
      </c>
      <c r="H2351" s="997" t="s">
        <v>3500</v>
      </c>
      <c r="I2351" s="394"/>
      <c r="J2351" s="394"/>
      <c r="K2351" s="394"/>
      <c r="L2351" s="394"/>
      <c r="M2351" s="394"/>
      <c r="N2351" s="394"/>
    </row>
    <row r="2352" spans="2:14" ht="25.5">
      <c r="B2352" s="991" t="s">
        <v>3715</v>
      </c>
      <c r="C2352" s="992" t="s">
        <v>3702</v>
      </c>
      <c r="D2352" s="993" t="s">
        <v>3703</v>
      </c>
      <c r="E2352" s="994" t="s">
        <v>3499</v>
      </c>
      <c r="F2352" s="1001">
        <v>7772</v>
      </c>
      <c r="G2352" s="996">
        <v>1</v>
      </c>
      <c r="H2352" s="997" t="s">
        <v>3500</v>
      </c>
      <c r="I2352" s="394"/>
      <c r="J2352" s="394"/>
      <c r="K2352" s="394"/>
      <c r="L2352" s="394"/>
      <c r="M2352" s="394"/>
      <c r="N2352" s="394"/>
    </row>
    <row r="2353" spans="2:14" ht="25.5">
      <c r="B2353" s="991" t="s">
        <v>3716</v>
      </c>
      <c r="C2353" s="992" t="s">
        <v>3702</v>
      </c>
      <c r="D2353" s="993" t="s">
        <v>3703</v>
      </c>
      <c r="E2353" s="994" t="s">
        <v>3499</v>
      </c>
      <c r="F2353" s="1001">
        <v>7772</v>
      </c>
      <c r="G2353" s="996">
        <v>1</v>
      </c>
      <c r="H2353" s="997" t="s">
        <v>3500</v>
      </c>
      <c r="I2353" s="394"/>
      <c r="J2353" s="394"/>
      <c r="K2353" s="394"/>
      <c r="L2353" s="394"/>
      <c r="M2353" s="394"/>
      <c r="N2353" s="394"/>
    </row>
    <row r="2354" spans="2:14" ht="25.5">
      <c r="B2354" s="991" t="s">
        <v>3717</v>
      </c>
      <c r="C2354" s="992" t="s">
        <v>3702</v>
      </c>
      <c r="D2354" s="993" t="s">
        <v>3703</v>
      </c>
      <c r="E2354" s="994" t="s">
        <v>3499</v>
      </c>
      <c r="F2354" s="1001">
        <v>7772</v>
      </c>
      <c r="G2354" s="996">
        <v>1</v>
      </c>
      <c r="H2354" s="997" t="s">
        <v>3500</v>
      </c>
      <c r="I2354" s="394"/>
      <c r="J2354" s="394"/>
      <c r="K2354" s="394"/>
      <c r="L2354" s="394"/>
      <c r="M2354" s="394"/>
      <c r="N2354" s="394"/>
    </row>
    <row r="2355" spans="2:14" ht="25.5">
      <c r="B2355" s="991" t="s">
        <v>3718</v>
      </c>
      <c r="C2355" s="992" t="s">
        <v>3702</v>
      </c>
      <c r="D2355" s="993" t="s">
        <v>3703</v>
      </c>
      <c r="E2355" s="994" t="s">
        <v>3499</v>
      </c>
      <c r="F2355" s="1001">
        <v>7772</v>
      </c>
      <c r="G2355" s="996">
        <v>1</v>
      </c>
      <c r="H2355" s="997" t="s">
        <v>3500</v>
      </c>
      <c r="I2355" s="394"/>
      <c r="J2355" s="394"/>
      <c r="K2355" s="394"/>
      <c r="L2355" s="394"/>
      <c r="M2355" s="394"/>
      <c r="N2355" s="394"/>
    </row>
    <row r="2356" spans="2:14" ht="25.5">
      <c r="B2356" s="991" t="s">
        <v>3719</v>
      </c>
      <c r="C2356" s="992" t="s">
        <v>3702</v>
      </c>
      <c r="D2356" s="993" t="s">
        <v>3703</v>
      </c>
      <c r="E2356" s="994" t="s">
        <v>3499</v>
      </c>
      <c r="F2356" s="1001">
        <v>7772</v>
      </c>
      <c r="G2356" s="996">
        <v>1</v>
      </c>
      <c r="H2356" s="997" t="s">
        <v>3500</v>
      </c>
      <c r="I2356" s="394"/>
      <c r="J2356" s="394"/>
      <c r="K2356" s="394"/>
      <c r="L2356" s="394"/>
      <c r="M2356" s="394"/>
      <c r="N2356" s="394"/>
    </row>
    <row r="2357" spans="2:14" ht="25.5">
      <c r="B2357" s="991" t="s">
        <v>3720</v>
      </c>
      <c r="C2357" s="992" t="s">
        <v>3702</v>
      </c>
      <c r="D2357" s="993" t="s">
        <v>3703</v>
      </c>
      <c r="E2357" s="994" t="s">
        <v>3499</v>
      </c>
      <c r="F2357" s="1001">
        <v>7772</v>
      </c>
      <c r="G2357" s="996">
        <v>1</v>
      </c>
      <c r="H2357" s="997" t="s">
        <v>3500</v>
      </c>
      <c r="I2357" s="394"/>
      <c r="J2357" s="394"/>
      <c r="K2357" s="394"/>
      <c r="L2357" s="394"/>
      <c r="M2357" s="394"/>
      <c r="N2357" s="394"/>
    </row>
    <row r="2358" spans="2:14" ht="25.5">
      <c r="B2358" s="991" t="s">
        <v>3721</v>
      </c>
      <c r="C2358" s="992" t="s">
        <v>3702</v>
      </c>
      <c r="D2358" s="993" t="s">
        <v>3703</v>
      </c>
      <c r="E2358" s="994" t="s">
        <v>3499</v>
      </c>
      <c r="F2358" s="1001">
        <v>7772</v>
      </c>
      <c r="G2358" s="996">
        <v>1</v>
      </c>
      <c r="H2358" s="997" t="s">
        <v>3500</v>
      </c>
      <c r="I2358" s="394"/>
      <c r="J2358" s="394"/>
      <c r="K2358" s="394"/>
      <c r="L2358" s="394"/>
      <c r="M2358" s="394"/>
      <c r="N2358" s="394"/>
    </row>
    <row r="2359" spans="2:14" ht="25.5">
      <c r="B2359" s="991" t="s">
        <v>3722</v>
      </c>
      <c r="C2359" s="992" t="s">
        <v>3702</v>
      </c>
      <c r="D2359" s="993" t="s">
        <v>3703</v>
      </c>
      <c r="E2359" s="994" t="s">
        <v>3499</v>
      </c>
      <c r="F2359" s="1001">
        <v>5798</v>
      </c>
      <c r="G2359" s="996">
        <v>1</v>
      </c>
      <c r="H2359" s="997" t="s">
        <v>3500</v>
      </c>
      <c r="I2359" s="394"/>
      <c r="J2359" s="394"/>
      <c r="K2359" s="394"/>
      <c r="L2359" s="394"/>
      <c r="M2359" s="394"/>
      <c r="N2359" s="394"/>
    </row>
    <row r="2360" spans="2:14" ht="25.5">
      <c r="B2360" s="991" t="s">
        <v>3723</v>
      </c>
      <c r="C2360" s="992" t="s">
        <v>3724</v>
      </c>
      <c r="D2360" s="998" t="s">
        <v>3725</v>
      </c>
      <c r="E2360" s="994" t="s">
        <v>3499</v>
      </c>
      <c r="F2360" s="1001">
        <v>8236</v>
      </c>
      <c r="G2360" s="996">
        <v>1</v>
      </c>
      <c r="H2360" s="997" t="s">
        <v>3500</v>
      </c>
      <c r="I2360" s="394"/>
      <c r="J2360" s="394"/>
      <c r="K2360" s="394"/>
      <c r="L2360" s="394"/>
      <c r="M2360" s="394"/>
      <c r="N2360" s="394"/>
    </row>
    <row r="2361" spans="2:14" ht="25.5">
      <c r="B2361" s="991" t="s">
        <v>3726</v>
      </c>
      <c r="C2361" s="992" t="s">
        <v>3724</v>
      </c>
      <c r="D2361" s="998" t="s">
        <v>3725</v>
      </c>
      <c r="E2361" s="994" t="s">
        <v>3499</v>
      </c>
      <c r="F2361" s="1001">
        <v>8236</v>
      </c>
      <c r="G2361" s="996">
        <v>1</v>
      </c>
      <c r="H2361" s="997" t="s">
        <v>3500</v>
      </c>
      <c r="I2361" s="394"/>
      <c r="J2361" s="394"/>
      <c r="K2361" s="394"/>
      <c r="L2361" s="394"/>
      <c r="M2361" s="394"/>
      <c r="N2361" s="394"/>
    </row>
    <row r="2362" spans="2:14" ht="25.5">
      <c r="B2362" s="991" t="s">
        <v>3727</v>
      </c>
      <c r="C2362" s="992" t="s">
        <v>3724</v>
      </c>
      <c r="D2362" s="998" t="s">
        <v>3725</v>
      </c>
      <c r="E2362" s="994" t="s">
        <v>3499</v>
      </c>
      <c r="F2362" s="1001">
        <v>8236</v>
      </c>
      <c r="G2362" s="996">
        <v>1</v>
      </c>
      <c r="H2362" s="997" t="s">
        <v>3500</v>
      </c>
      <c r="I2362" s="394"/>
      <c r="J2362" s="394"/>
      <c r="K2362" s="394"/>
      <c r="L2362" s="394"/>
      <c r="M2362" s="394"/>
      <c r="N2362" s="394"/>
    </row>
    <row r="2363" spans="2:14" ht="25.5">
      <c r="B2363" s="991" t="s">
        <v>3728</v>
      </c>
      <c r="C2363" s="992" t="s">
        <v>3724</v>
      </c>
      <c r="D2363" s="998" t="s">
        <v>3725</v>
      </c>
      <c r="E2363" s="994" t="s">
        <v>3499</v>
      </c>
      <c r="F2363" s="1001">
        <v>8236</v>
      </c>
      <c r="G2363" s="996">
        <v>1</v>
      </c>
      <c r="H2363" s="997" t="s">
        <v>3500</v>
      </c>
      <c r="I2363" s="394"/>
      <c r="J2363" s="394"/>
      <c r="K2363" s="394"/>
      <c r="L2363" s="394"/>
      <c r="M2363" s="394"/>
      <c r="N2363" s="394"/>
    </row>
    <row r="2364" spans="2:14" ht="25.5">
      <c r="B2364" s="991" t="s">
        <v>3729</v>
      </c>
      <c r="C2364" s="992" t="s">
        <v>3724</v>
      </c>
      <c r="D2364" s="998" t="s">
        <v>3725</v>
      </c>
      <c r="E2364" s="994" t="s">
        <v>3499</v>
      </c>
      <c r="F2364" s="1001">
        <v>8236</v>
      </c>
      <c r="G2364" s="996">
        <v>1</v>
      </c>
      <c r="H2364" s="997" t="s">
        <v>3500</v>
      </c>
      <c r="I2364" s="394"/>
      <c r="J2364" s="394"/>
      <c r="K2364" s="394"/>
      <c r="L2364" s="394"/>
      <c r="M2364" s="394"/>
      <c r="N2364" s="394"/>
    </row>
    <row r="2365" spans="2:14" ht="25.5">
      <c r="B2365" s="991" t="s">
        <v>3730</v>
      </c>
      <c r="C2365" s="992" t="s">
        <v>3724</v>
      </c>
      <c r="D2365" s="998" t="s">
        <v>3725</v>
      </c>
      <c r="E2365" s="994" t="s">
        <v>3499</v>
      </c>
      <c r="F2365" s="1001">
        <v>8236</v>
      </c>
      <c r="G2365" s="996">
        <v>1</v>
      </c>
      <c r="H2365" s="997" t="s">
        <v>3500</v>
      </c>
      <c r="I2365" s="394"/>
      <c r="J2365" s="394"/>
      <c r="K2365" s="394"/>
      <c r="L2365" s="394"/>
      <c r="M2365" s="394"/>
      <c r="N2365" s="394"/>
    </row>
    <row r="2366" spans="2:14" ht="25.5">
      <c r="B2366" s="991" t="s">
        <v>3731</v>
      </c>
      <c r="C2366" s="992" t="s">
        <v>3724</v>
      </c>
      <c r="D2366" s="998" t="s">
        <v>3725</v>
      </c>
      <c r="E2366" s="994" t="s">
        <v>3499</v>
      </c>
      <c r="F2366" s="1001">
        <v>8236</v>
      </c>
      <c r="G2366" s="996">
        <v>1</v>
      </c>
      <c r="H2366" s="997" t="s">
        <v>3500</v>
      </c>
      <c r="I2366" s="394"/>
      <c r="J2366" s="394"/>
      <c r="K2366" s="394"/>
      <c r="L2366" s="394"/>
      <c r="M2366" s="394"/>
      <c r="N2366" s="394"/>
    </row>
    <row r="2367" spans="2:14" ht="25.5">
      <c r="B2367" s="991" t="s">
        <v>3732</v>
      </c>
      <c r="C2367" s="992" t="s">
        <v>3724</v>
      </c>
      <c r="D2367" s="998" t="s">
        <v>3725</v>
      </c>
      <c r="E2367" s="994" t="s">
        <v>3499</v>
      </c>
      <c r="F2367" s="1001">
        <v>8236</v>
      </c>
      <c r="G2367" s="996">
        <v>1</v>
      </c>
      <c r="H2367" s="997" t="s">
        <v>3500</v>
      </c>
      <c r="I2367" s="394"/>
      <c r="J2367" s="394"/>
      <c r="K2367" s="394"/>
      <c r="L2367" s="394"/>
      <c r="M2367" s="394"/>
      <c r="N2367" s="394"/>
    </row>
    <row r="2368" spans="2:14" ht="25.5">
      <c r="B2368" s="991" t="s">
        <v>3733</v>
      </c>
      <c r="C2368" s="992" t="s">
        <v>3724</v>
      </c>
      <c r="D2368" s="998" t="s">
        <v>3725</v>
      </c>
      <c r="E2368" s="994" t="s">
        <v>3499</v>
      </c>
      <c r="F2368" s="1001">
        <v>8236</v>
      </c>
      <c r="G2368" s="996">
        <v>1</v>
      </c>
      <c r="H2368" s="997" t="s">
        <v>3500</v>
      </c>
      <c r="I2368" s="394"/>
      <c r="J2368" s="394"/>
      <c r="K2368" s="394"/>
      <c r="L2368" s="394"/>
      <c r="M2368" s="394"/>
      <c r="N2368" s="394"/>
    </row>
    <row r="2369" spans="2:14" ht="25.5">
      <c r="B2369" s="991" t="s">
        <v>3734</v>
      </c>
      <c r="C2369" s="992" t="s">
        <v>3724</v>
      </c>
      <c r="D2369" s="998" t="s">
        <v>3725</v>
      </c>
      <c r="E2369" s="994" t="s">
        <v>3499</v>
      </c>
      <c r="F2369" s="1001">
        <v>8236</v>
      </c>
      <c r="G2369" s="996">
        <v>1</v>
      </c>
      <c r="H2369" s="997" t="s">
        <v>3500</v>
      </c>
      <c r="I2369" s="394"/>
      <c r="J2369" s="394"/>
      <c r="K2369" s="394"/>
      <c r="L2369" s="394"/>
      <c r="M2369" s="394"/>
      <c r="N2369" s="394"/>
    </row>
    <row r="2370" spans="2:14" ht="25.5">
      <c r="B2370" s="991" t="s">
        <v>3735</v>
      </c>
      <c r="C2370" s="992" t="s">
        <v>3724</v>
      </c>
      <c r="D2370" s="998" t="s">
        <v>3725</v>
      </c>
      <c r="E2370" s="994" t="s">
        <v>3499</v>
      </c>
      <c r="F2370" s="1001">
        <v>8236</v>
      </c>
      <c r="G2370" s="996">
        <v>1</v>
      </c>
      <c r="H2370" s="997" t="s">
        <v>3500</v>
      </c>
      <c r="I2370" s="394"/>
      <c r="J2370" s="394"/>
      <c r="K2370" s="394"/>
      <c r="L2370" s="394"/>
      <c r="M2370" s="394"/>
      <c r="N2370" s="394"/>
    </row>
    <row r="2371" spans="2:14" ht="25.5">
      <c r="B2371" s="991" t="s">
        <v>3736</v>
      </c>
      <c r="C2371" s="992" t="s">
        <v>3724</v>
      </c>
      <c r="D2371" s="998" t="s">
        <v>3725</v>
      </c>
      <c r="E2371" s="994" t="s">
        <v>3499</v>
      </c>
      <c r="F2371" s="1001">
        <v>8236</v>
      </c>
      <c r="G2371" s="996">
        <v>1</v>
      </c>
      <c r="H2371" s="997" t="s">
        <v>3500</v>
      </c>
      <c r="I2371" s="394"/>
      <c r="J2371" s="394"/>
      <c r="K2371" s="394"/>
      <c r="L2371" s="394"/>
      <c r="M2371" s="394"/>
      <c r="N2371" s="394"/>
    </row>
    <row r="2372" spans="2:14" ht="25.5">
      <c r="B2372" s="991" t="s">
        <v>3737</v>
      </c>
      <c r="C2372" s="992" t="s">
        <v>3724</v>
      </c>
      <c r="D2372" s="998" t="s">
        <v>3725</v>
      </c>
      <c r="E2372" s="994" t="s">
        <v>3499</v>
      </c>
      <c r="F2372" s="1001">
        <v>8236</v>
      </c>
      <c r="G2372" s="996">
        <v>1</v>
      </c>
      <c r="H2372" s="997" t="s">
        <v>3500</v>
      </c>
      <c r="I2372" s="394"/>
      <c r="J2372" s="394"/>
      <c r="K2372" s="394"/>
      <c r="L2372" s="394"/>
      <c r="M2372" s="394"/>
      <c r="N2372" s="394"/>
    </row>
    <row r="2373" spans="2:14" ht="25.5">
      <c r="B2373" s="991" t="s">
        <v>3738</v>
      </c>
      <c r="C2373" s="992" t="s">
        <v>3724</v>
      </c>
      <c r="D2373" s="998" t="s">
        <v>3725</v>
      </c>
      <c r="E2373" s="994" t="s">
        <v>3499</v>
      </c>
      <c r="F2373" s="1001">
        <v>8236</v>
      </c>
      <c r="G2373" s="996">
        <v>1</v>
      </c>
      <c r="H2373" s="997" t="s">
        <v>3500</v>
      </c>
      <c r="I2373" s="394"/>
      <c r="J2373" s="394"/>
      <c r="K2373" s="394"/>
      <c r="L2373" s="394"/>
      <c r="M2373" s="394"/>
      <c r="N2373" s="394"/>
    </row>
    <row r="2374" spans="2:14" ht="25.5">
      <c r="B2374" s="991" t="s">
        <v>3739</v>
      </c>
      <c r="C2374" s="992" t="s">
        <v>3724</v>
      </c>
      <c r="D2374" s="998" t="s">
        <v>3725</v>
      </c>
      <c r="E2374" s="994" t="s">
        <v>3499</v>
      </c>
      <c r="F2374" s="1001">
        <v>8236</v>
      </c>
      <c r="G2374" s="996">
        <v>1</v>
      </c>
      <c r="H2374" s="997" t="s">
        <v>3500</v>
      </c>
      <c r="I2374" s="394"/>
      <c r="J2374" s="394"/>
      <c r="K2374" s="394"/>
      <c r="L2374" s="394"/>
      <c r="M2374" s="394"/>
      <c r="N2374" s="394"/>
    </row>
    <row r="2375" spans="2:14" ht="25.5">
      <c r="B2375" s="991" t="s">
        <v>3740</v>
      </c>
      <c r="C2375" s="992" t="s">
        <v>3724</v>
      </c>
      <c r="D2375" s="998" t="s">
        <v>3725</v>
      </c>
      <c r="E2375" s="994" t="s">
        <v>3499</v>
      </c>
      <c r="F2375" s="1001">
        <v>8236</v>
      </c>
      <c r="G2375" s="996">
        <v>1</v>
      </c>
      <c r="H2375" s="997" t="s">
        <v>3500</v>
      </c>
      <c r="I2375" s="394"/>
      <c r="J2375" s="394"/>
      <c r="K2375" s="394"/>
      <c r="L2375" s="394"/>
      <c r="M2375" s="394"/>
      <c r="N2375" s="394"/>
    </row>
    <row r="2376" spans="2:14" ht="25.5">
      <c r="B2376" s="991" t="s">
        <v>3741</v>
      </c>
      <c r="C2376" s="992" t="s">
        <v>3724</v>
      </c>
      <c r="D2376" s="998" t="s">
        <v>3725</v>
      </c>
      <c r="E2376" s="994" t="s">
        <v>3499</v>
      </c>
      <c r="F2376" s="1001">
        <v>8236</v>
      </c>
      <c r="G2376" s="996">
        <v>1</v>
      </c>
      <c r="H2376" s="997" t="s">
        <v>3500</v>
      </c>
      <c r="I2376" s="394"/>
      <c r="J2376" s="394"/>
      <c r="K2376" s="394"/>
      <c r="L2376" s="394"/>
      <c r="M2376" s="394"/>
      <c r="N2376" s="394"/>
    </row>
    <row r="2377" spans="2:14" ht="25.5">
      <c r="B2377" s="991" t="s">
        <v>3742</v>
      </c>
      <c r="C2377" s="992" t="s">
        <v>3724</v>
      </c>
      <c r="D2377" s="998" t="s">
        <v>3725</v>
      </c>
      <c r="E2377" s="994" t="s">
        <v>3499</v>
      </c>
      <c r="F2377" s="1001">
        <v>8236</v>
      </c>
      <c r="G2377" s="996">
        <v>1</v>
      </c>
      <c r="H2377" s="997" t="s">
        <v>3500</v>
      </c>
      <c r="I2377" s="394"/>
      <c r="J2377" s="394"/>
      <c r="K2377" s="394"/>
      <c r="L2377" s="394"/>
      <c r="M2377" s="394"/>
      <c r="N2377" s="394"/>
    </row>
    <row r="2378" spans="2:14" ht="25.5">
      <c r="B2378" s="991" t="s">
        <v>3743</v>
      </c>
      <c r="C2378" s="992" t="s">
        <v>3724</v>
      </c>
      <c r="D2378" s="998" t="s">
        <v>3725</v>
      </c>
      <c r="E2378" s="994" t="s">
        <v>3499</v>
      </c>
      <c r="F2378" s="1001">
        <v>8236</v>
      </c>
      <c r="G2378" s="996">
        <v>1</v>
      </c>
      <c r="H2378" s="997" t="s">
        <v>3500</v>
      </c>
      <c r="I2378" s="394"/>
      <c r="J2378" s="394"/>
      <c r="K2378" s="394"/>
      <c r="L2378" s="394"/>
      <c r="M2378" s="394"/>
      <c r="N2378" s="394"/>
    </row>
    <row r="2379" spans="2:14" ht="25.5">
      <c r="B2379" s="991" t="s">
        <v>3744</v>
      </c>
      <c r="C2379" s="992" t="s">
        <v>3724</v>
      </c>
      <c r="D2379" s="998" t="s">
        <v>3725</v>
      </c>
      <c r="E2379" s="994" t="s">
        <v>3499</v>
      </c>
      <c r="F2379" s="1001">
        <v>8236</v>
      </c>
      <c r="G2379" s="996">
        <v>1</v>
      </c>
      <c r="H2379" s="997" t="s">
        <v>3500</v>
      </c>
      <c r="I2379" s="394"/>
      <c r="J2379" s="394"/>
      <c r="K2379" s="394"/>
      <c r="L2379" s="394"/>
      <c r="M2379" s="394"/>
      <c r="N2379" s="394"/>
    </row>
    <row r="2380" spans="2:14" ht="25.5">
      <c r="B2380" s="991" t="s">
        <v>3745</v>
      </c>
      <c r="C2380" s="992" t="s">
        <v>3724</v>
      </c>
      <c r="D2380" s="998" t="s">
        <v>3725</v>
      </c>
      <c r="E2380" s="994" t="s">
        <v>3499</v>
      </c>
      <c r="F2380" s="1001">
        <v>8236</v>
      </c>
      <c r="G2380" s="996">
        <v>1</v>
      </c>
      <c r="H2380" s="997" t="s">
        <v>3500</v>
      </c>
      <c r="I2380" s="394"/>
      <c r="J2380" s="394"/>
      <c r="K2380" s="394"/>
      <c r="L2380" s="394"/>
      <c r="M2380" s="394"/>
      <c r="N2380" s="394"/>
    </row>
    <row r="2381" spans="2:14" ht="25.5">
      <c r="B2381" s="991" t="s">
        <v>3746</v>
      </c>
      <c r="C2381" s="992" t="s">
        <v>3724</v>
      </c>
      <c r="D2381" s="998" t="s">
        <v>3725</v>
      </c>
      <c r="E2381" s="994" t="s">
        <v>3499</v>
      </c>
      <c r="F2381" s="1001">
        <v>8236</v>
      </c>
      <c r="G2381" s="996">
        <v>1</v>
      </c>
      <c r="H2381" s="997" t="s">
        <v>3500</v>
      </c>
      <c r="I2381" s="394"/>
      <c r="J2381" s="394"/>
      <c r="K2381" s="394"/>
      <c r="L2381" s="394"/>
      <c r="M2381" s="394"/>
      <c r="N2381" s="394"/>
    </row>
    <row r="2382" spans="2:14" ht="25.5">
      <c r="B2382" s="991" t="s">
        <v>3747</v>
      </c>
      <c r="C2382" s="992" t="s">
        <v>3724</v>
      </c>
      <c r="D2382" s="998" t="s">
        <v>3725</v>
      </c>
      <c r="E2382" s="994" t="s">
        <v>3499</v>
      </c>
      <c r="F2382" s="1001">
        <v>8236</v>
      </c>
      <c r="G2382" s="996">
        <v>1</v>
      </c>
      <c r="H2382" s="997" t="s">
        <v>3500</v>
      </c>
      <c r="I2382" s="394"/>
      <c r="J2382" s="394"/>
      <c r="K2382" s="394"/>
      <c r="L2382" s="394"/>
      <c r="M2382" s="394"/>
      <c r="N2382" s="394"/>
    </row>
    <row r="2383" spans="2:14" ht="25.5">
      <c r="B2383" s="991" t="s">
        <v>3748</v>
      </c>
      <c r="C2383" s="992" t="s">
        <v>3724</v>
      </c>
      <c r="D2383" s="998" t="s">
        <v>3725</v>
      </c>
      <c r="E2383" s="994" t="s">
        <v>3499</v>
      </c>
      <c r="F2383" s="1001">
        <v>8236</v>
      </c>
      <c r="G2383" s="996">
        <v>1</v>
      </c>
      <c r="H2383" s="997" t="s">
        <v>3500</v>
      </c>
      <c r="I2383" s="394"/>
      <c r="J2383" s="394"/>
      <c r="K2383" s="394"/>
      <c r="L2383" s="394"/>
      <c r="M2383" s="394"/>
      <c r="N2383" s="394"/>
    </row>
    <row r="2384" spans="2:14" ht="25.5">
      <c r="B2384" s="991" t="s">
        <v>3749</v>
      </c>
      <c r="C2384" s="992" t="s">
        <v>3724</v>
      </c>
      <c r="D2384" s="998" t="s">
        <v>3725</v>
      </c>
      <c r="E2384" s="994" t="s">
        <v>3499</v>
      </c>
      <c r="F2384" s="1001">
        <v>8236</v>
      </c>
      <c r="G2384" s="996">
        <v>1</v>
      </c>
      <c r="H2384" s="997" t="s">
        <v>3500</v>
      </c>
      <c r="I2384" s="394"/>
      <c r="J2384" s="394"/>
      <c r="K2384" s="394"/>
      <c r="L2384" s="394"/>
      <c r="M2384" s="394"/>
      <c r="N2384" s="394"/>
    </row>
    <row r="2385" spans="2:14" ht="25.5">
      <c r="B2385" s="991" t="s">
        <v>3750</v>
      </c>
      <c r="C2385" s="992" t="s">
        <v>3724</v>
      </c>
      <c r="D2385" s="998" t="s">
        <v>3725</v>
      </c>
      <c r="E2385" s="994" t="s">
        <v>3499</v>
      </c>
      <c r="F2385" s="1001">
        <v>8236</v>
      </c>
      <c r="G2385" s="996">
        <v>1</v>
      </c>
      <c r="H2385" s="997" t="s">
        <v>3500</v>
      </c>
      <c r="I2385" s="394"/>
      <c r="J2385" s="394"/>
      <c r="K2385" s="394"/>
      <c r="L2385" s="394"/>
      <c r="M2385" s="394"/>
      <c r="N2385" s="394"/>
    </row>
    <row r="2386" spans="2:14" ht="25.5">
      <c r="B2386" s="991" t="s">
        <v>3751</v>
      </c>
      <c r="C2386" s="992" t="s">
        <v>3724</v>
      </c>
      <c r="D2386" s="998" t="s">
        <v>3725</v>
      </c>
      <c r="E2386" s="994" t="s">
        <v>3499</v>
      </c>
      <c r="F2386" s="1001">
        <v>8236</v>
      </c>
      <c r="G2386" s="996">
        <v>1</v>
      </c>
      <c r="H2386" s="997" t="s">
        <v>3500</v>
      </c>
      <c r="I2386" s="394"/>
      <c r="J2386" s="394"/>
      <c r="K2386" s="394"/>
      <c r="L2386" s="394"/>
      <c r="M2386" s="394"/>
      <c r="N2386" s="394"/>
    </row>
    <row r="2387" spans="2:14" ht="25.5">
      <c r="B2387" s="991" t="s">
        <v>3752</v>
      </c>
      <c r="C2387" s="992" t="s">
        <v>3724</v>
      </c>
      <c r="D2387" s="998" t="s">
        <v>3725</v>
      </c>
      <c r="E2387" s="994" t="s">
        <v>3499</v>
      </c>
      <c r="F2387" s="1001">
        <v>8236</v>
      </c>
      <c r="G2387" s="996">
        <v>1</v>
      </c>
      <c r="H2387" s="997" t="s">
        <v>3500</v>
      </c>
      <c r="I2387" s="394"/>
      <c r="J2387" s="394"/>
      <c r="K2387" s="394"/>
      <c r="L2387" s="394"/>
      <c r="M2387" s="394"/>
      <c r="N2387" s="394"/>
    </row>
    <row r="2388" spans="2:14" ht="25.5">
      <c r="B2388" s="991" t="s">
        <v>3753</v>
      </c>
      <c r="C2388" s="992" t="s">
        <v>3724</v>
      </c>
      <c r="D2388" s="998" t="s">
        <v>3725</v>
      </c>
      <c r="E2388" s="994" t="s">
        <v>3499</v>
      </c>
      <c r="F2388" s="1001">
        <v>8236</v>
      </c>
      <c r="G2388" s="996">
        <v>1</v>
      </c>
      <c r="H2388" s="997" t="s">
        <v>3500</v>
      </c>
      <c r="I2388" s="394"/>
      <c r="J2388" s="394"/>
      <c r="K2388" s="394"/>
      <c r="L2388" s="394"/>
      <c r="M2388" s="394"/>
      <c r="N2388" s="394"/>
    </row>
    <row r="2389" spans="2:14" ht="25.5">
      <c r="B2389" s="991" t="s">
        <v>3754</v>
      </c>
      <c r="C2389" s="992" t="s">
        <v>3724</v>
      </c>
      <c r="D2389" s="998" t="s">
        <v>3725</v>
      </c>
      <c r="E2389" s="994" t="s">
        <v>3499</v>
      </c>
      <c r="F2389" s="1001">
        <v>8236</v>
      </c>
      <c r="G2389" s="996">
        <v>1</v>
      </c>
      <c r="H2389" s="997" t="s">
        <v>3500</v>
      </c>
      <c r="I2389" s="394"/>
      <c r="J2389" s="394"/>
      <c r="K2389" s="394"/>
      <c r="L2389" s="394"/>
      <c r="M2389" s="394"/>
      <c r="N2389" s="394"/>
    </row>
    <row r="2390" spans="2:14" ht="16.5">
      <c r="B2390" s="991" t="s">
        <v>3755</v>
      </c>
      <c r="C2390" s="992" t="s">
        <v>3682</v>
      </c>
      <c r="D2390" s="993" t="s">
        <v>3756</v>
      </c>
      <c r="E2390" s="994" t="s">
        <v>3499</v>
      </c>
      <c r="F2390" s="1041">
        <v>11020</v>
      </c>
      <c r="G2390" s="996">
        <v>1</v>
      </c>
      <c r="H2390" s="997" t="s">
        <v>3500</v>
      </c>
      <c r="I2390" s="394"/>
      <c r="J2390" s="394"/>
      <c r="K2390" s="394"/>
      <c r="L2390" s="394"/>
      <c r="M2390" s="394"/>
      <c r="N2390" s="394"/>
    </row>
    <row r="2391" spans="2:14" ht="16.5">
      <c r="B2391" s="991" t="s">
        <v>3757</v>
      </c>
      <c r="C2391" s="992" t="s">
        <v>3682</v>
      </c>
      <c r="D2391" s="993" t="s">
        <v>3756</v>
      </c>
      <c r="E2391" s="994" t="s">
        <v>3499</v>
      </c>
      <c r="F2391" s="1041">
        <v>11020</v>
      </c>
      <c r="G2391" s="996">
        <v>1</v>
      </c>
      <c r="H2391" s="997" t="s">
        <v>3500</v>
      </c>
      <c r="I2391" s="394"/>
      <c r="J2391" s="394"/>
      <c r="K2391" s="394"/>
      <c r="L2391" s="394"/>
      <c r="M2391" s="394"/>
      <c r="N2391" s="394"/>
    </row>
    <row r="2392" spans="2:14" ht="16.5">
      <c r="B2392" s="991" t="s">
        <v>3758</v>
      </c>
      <c r="C2392" s="992" t="s">
        <v>3682</v>
      </c>
      <c r="D2392" s="993" t="s">
        <v>3756</v>
      </c>
      <c r="E2392" s="994" t="s">
        <v>3499</v>
      </c>
      <c r="F2392" s="1041">
        <v>11020</v>
      </c>
      <c r="G2392" s="996">
        <v>1</v>
      </c>
      <c r="H2392" s="997" t="s">
        <v>3500</v>
      </c>
      <c r="I2392" s="394"/>
      <c r="J2392" s="394"/>
      <c r="K2392" s="394"/>
      <c r="L2392" s="394"/>
      <c r="M2392" s="394"/>
      <c r="N2392" s="394"/>
    </row>
    <row r="2393" spans="2:14" ht="16.5">
      <c r="B2393" s="991" t="s">
        <v>3759</v>
      </c>
      <c r="C2393" s="992" t="s">
        <v>3682</v>
      </c>
      <c r="D2393" s="993" t="s">
        <v>3756</v>
      </c>
      <c r="E2393" s="994" t="s">
        <v>3499</v>
      </c>
      <c r="F2393" s="1041">
        <v>11020</v>
      </c>
      <c r="G2393" s="996">
        <v>1</v>
      </c>
      <c r="H2393" s="997" t="s">
        <v>3500</v>
      </c>
      <c r="I2393" s="394"/>
      <c r="J2393" s="394"/>
      <c r="K2393" s="394"/>
      <c r="L2393" s="394"/>
      <c r="M2393" s="394"/>
      <c r="N2393" s="394"/>
    </row>
    <row r="2394" spans="2:14" ht="16.5">
      <c r="B2394" s="991" t="s">
        <v>3760</v>
      </c>
      <c r="C2394" s="992" t="s">
        <v>3682</v>
      </c>
      <c r="D2394" s="993" t="s">
        <v>3756</v>
      </c>
      <c r="E2394" s="994" t="s">
        <v>3499</v>
      </c>
      <c r="F2394" s="1041">
        <v>11020</v>
      </c>
      <c r="G2394" s="996">
        <v>1</v>
      </c>
      <c r="H2394" s="997" t="s">
        <v>3500</v>
      </c>
      <c r="I2394" s="394"/>
      <c r="J2394" s="394"/>
      <c r="K2394" s="394"/>
      <c r="L2394" s="394"/>
      <c r="M2394" s="394"/>
      <c r="N2394" s="394"/>
    </row>
    <row r="2395" spans="2:14" ht="16.5">
      <c r="B2395" s="991" t="s">
        <v>3761</v>
      </c>
      <c r="C2395" s="992" t="s">
        <v>3682</v>
      </c>
      <c r="D2395" s="993" t="s">
        <v>3756</v>
      </c>
      <c r="E2395" s="994" t="s">
        <v>3499</v>
      </c>
      <c r="F2395" s="1041">
        <v>11020</v>
      </c>
      <c r="G2395" s="996">
        <v>1</v>
      </c>
      <c r="H2395" s="997" t="s">
        <v>3500</v>
      </c>
      <c r="I2395" s="394"/>
      <c r="J2395" s="394"/>
      <c r="K2395" s="394"/>
      <c r="L2395" s="394"/>
      <c r="M2395" s="394"/>
      <c r="N2395" s="394"/>
    </row>
    <row r="2396" spans="2:14" ht="16.5">
      <c r="B2396" s="991" t="s">
        <v>3762</v>
      </c>
      <c r="C2396" s="992" t="s">
        <v>3682</v>
      </c>
      <c r="D2396" s="993" t="s">
        <v>3756</v>
      </c>
      <c r="E2396" s="994" t="s">
        <v>3499</v>
      </c>
      <c r="F2396" s="1041">
        <v>11020</v>
      </c>
      <c r="G2396" s="996">
        <v>1</v>
      </c>
      <c r="H2396" s="997" t="s">
        <v>3500</v>
      </c>
      <c r="I2396" s="394"/>
      <c r="J2396" s="394"/>
      <c r="K2396" s="394"/>
      <c r="L2396" s="394"/>
      <c r="M2396" s="394"/>
      <c r="N2396" s="394"/>
    </row>
    <row r="2397" spans="2:14" ht="16.5">
      <c r="B2397" s="991" t="s">
        <v>3763</v>
      </c>
      <c r="C2397" s="992" t="s">
        <v>3682</v>
      </c>
      <c r="D2397" s="993" t="s">
        <v>3756</v>
      </c>
      <c r="E2397" s="994" t="s">
        <v>3499</v>
      </c>
      <c r="F2397" s="1041">
        <v>11020</v>
      </c>
      <c r="G2397" s="996">
        <v>1</v>
      </c>
      <c r="H2397" s="997" t="s">
        <v>3500</v>
      </c>
      <c r="I2397" s="394"/>
      <c r="J2397" s="394"/>
      <c r="K2397" s="394"/>
      <c r="L2397" s="394"/>
      <c r="M2397" s="394"/>
      <c r="N2397" s="394"/>
    </row>
    <row r="2398" spans="2:14" ht="16.5">
      <c r="B2398" s="991" t="s">
        <v>3764</v>
      </c>
      <c r="C2398" s="992" t="s">
        <v>3682</v>
      </c>
      <c r="D2398" s="993" t="s">
        <v>3756</v>
      </c>
      <c r="E2398" s="994" t="s">
        <v>3499</v>
      </c>
      <c r="F2398" s="1041">
        <v>11020</v>
      </c>
      <c r="G2398" s="996">
        <v>1</v>
      </c>
      <c r="H2398" s="997" t="s">
        <v>3500</v>
      </c>
      <c r="I2398" s="394"/>
      <c r="J2398" s="394"/>
      <c r="K2398" s="394"/>
      <c r="L2398" s="394"/>
      <c r="M2398" s="394"/>
      <c r="N2398" s="394"/>
    </row>
    <row r="2399" spans="2:14" ht="16.5">
      <c r="B2399" s="991" t="s">
        <v>3765</v>
      </c>
      <c r="C2399" s="992" t="s">
        <v>3682</v>
      </c>
      <c r="D2399" s="993" t="s">
        <v>3756</v>
      </c>
      <c r="E2399" s="994" t="s">
        <v>3499</v>
      </c>
      <c r="F2399" s="1041">
        <v>11020</v>
      </c>
      <c r="G2399" s="996">
        <v>1</v>
      </c>
      <c r="H2399" s="997" t="s">
        <v>3500</v>
      </c>
      <c r="I2399" s="394"/>
      <c r="J2399" s="394"/>
      <c r="K2399" s="394"/>
      <c r="L2399" s="394"/>
      <c r="M2399" s="394"/>
      <c r="N2399" s="394"/>
    </row>
    <row r="2400" spans="2:14" ht="16.5">
      <c r="B2400" s="991" t="s">
        <v>3766</v>
      </c>
      <c r="C2400" s="992" t="s">
        <v>3682</v>
      </c>
      <c r="D2400" s="993" t="s">
        <v>3756</v>
      </c>
      <c r="E2400" s="994" t="s">
        <v>3499</v>
      </c>
      <c r="F2400" s="1041">
        <v>11020</v>
      </c>
      <c r="G2400" s="996">
        <v>1</v>
      </c>
      <c r="H2400" s="997" t="s">
        <v>3500</v>
      </c>
      <c r="I2400" s="394"/>
      <c r="J2400" s="394"/>
      <c r="K2400" s="394"/>
      <c r="L2400" s="394"/>
      <c r="M2400" s="394"/>
      <c r="N2400" s="394"/>
    </row>
    <row r="2401" spans="2:14" ht="16.5">
      <c r="B2401" s="991" t="s">
        <v>3767</v>
      </c>
      <c r="C2401" s="992" t="s">
        <v>3682</v>
      </c>
      <c r="D2401" s="993" t="s">
        <v>3756</v>
      </c>
      <c r="E2401" s="994" t="s">
        <v>3499</v>
      </c>
      <c r="F2401" s="1041">
        <v>11020</v>
      </c>
      <c r="G2401" s="996">
        <v>1</v>
      </c>
      <c r="H2401" s="997" t="s">
        <v>3500</v>
      </c>
      <c r="I2401" s="394"/>
      <c r="J2401" s="394"/>
      <c r="K2401" s="394"/>
      <c r="L2401" s="394"/>
      <c r="M2401" s="394"/>
      <c r="N2401" s="394"/>
    </row>
    <row r="2402" spans="2:14" ht="16.5">
      <c r="B2402" s="991" t="s">
        <v>3768</v>
      </c>
      <c r="C2402" s="992" t="s">
        <v>3497</v>
      </c>
      <c r="D2402" s="993" t="s">
        <v>3769</v>
      </c>
      <c r="E2402" s="994" t="s">
        <v>3499</v>
      </c>
      <c r="F2402" s="1001">
        <v>17712</v>
      </c>
      <c r="G2402" s="996">
        <v>1</v>
      </c>
      <c r="H2402" s="997" t="s">
        <v>3500</v>
      </c>
      <c r="I2402" s="394"/>
      <c r="J2402" s="394"/>
      <c r="K2402" s="394"/>
      <c r="L2402" s="394"/>
      <c r="M2402" s="394"/>
      <c r="N2402" s="394"/>
    </row>
    <row r="2403" spans="2:14" ht="16.5">
      <c r="B2403" s="991" t="s">
        <v>3770</v>
      </c>
      <c r="C2403" s="992" t="s">
        <v>3682</v>
      </c>
      <c r="D2403" s="993" t="s">
        <v>3771</v>
      </c>
      <c r="E2403" s="994" t="s">
        <v>3499</v>
      </c>
      <c r="F2403" s="1001">
        <v>11700</v>
      </c>
      <c r="G2403" s="996">
        <v>1</v>
      </c>
      <c r="H2403" s="997" t="s">
        <v>3500</v>
      </c>
      <c r="I2403" s="394"/>
      <c r="J2403" s="394"/>
      <c r="K2403" s="394"/>
      <c r="L2403" s="394"/>
      <c r="M2403" s="394"/>
      <c r="N2403" s="394"/>
    </row>
    <row r="2404" spans="2:14" ht="16.5">
      <c r="B2404" s="991" t="s">
        <v>3772</v>
      </c>
      <c r="C2404" s="992" t="s">
        <v>3688</v>
      </c>
      <c r="D2404" s="998" t="s">
        <v>3773</v>
      </c>
      <c r="E2404" s="994" t="s">
        <v>3499</v>
      </c>
      <c r="F2404" s="1001">
        <v>15398.33</v>
      </c>
      <c r="G2404" s="996">
        <v>1</v>
      </c>
      <c r="H2404" s="997" t="s">
        <v>3500</v>
      </c>
      <c r="I2404" s="394"/>
      <c r="J2404" s="394"/>
      <c r="K2404" s="394"/>
      <c r="L2404" s="394"/>
      <c r="M2404" s="394"/>
      <c r="N2404" s="394"/>
    </row>
    <row r="2405" spans="2:14" ht="16.5">
      <c r="B2405" s="991" t="s">
        <v>3774</v>
      </c>
      <c r="C2405" s="992" t="s">
        <v>3682</v>
      </c>
      <c r="D2405" s="993" t="s">
        <v>3756</v>
      </c>
      <c r="E2405" s="994" t="s">
        <v>3499</v>
      </c>
      <c r="F2405" s="1001">
        <v>11020</v>
      </c>
      <c r="G2405" s="996">
        <v>1</v>
      </c>
      <c r="H2405" s="997" t="s">
        <v>3500</v>
      </c>
      <c r="I2405" s="394"/>
      <c r="J2405" s="394"/>
      <c r="K2405" s="394"/>
      <c r="L2405" s="394"/>
      <c r="M2405" s="394"/>
      <c r="N2405" s="394"/>
    </row>
    <row r="2406" spans="2:14" ht="16.5">
      <c r="B2406" s="991" t="s">
        <v>3775</v>
      </c>
      <c r="C2406" s="992" t="s">
        <v>3682</v>
      </c>
      <c r="D2406" s="993" t="s">
        <v>3756</v>
      </c>
      <c r="E2406" s="994" t="s">
        <v>3499</v>
      </c>
      <c r="F2406" s="1001">
        <v>11020</v>
      </c>
      <c r="G2406" s="996">
        <v>1</v>
      </c>
      <c r="H2406" s="997" t="s">
        <v>3500</v>
      </c>
      <c r="I2406" s="394"/>
      <c r="J2406" s="394"/>
      <c r="K2406" s="394"/>
      <c r="L2406" s="394"/>
      <c r="M2406" s="394"/>
      <c r="N2406" s="394"/>
    </row>
    <row r="2407" spans="2:14" ht="16.5">
      <c r="B2407" s="991" t="s">
        <v>3776</v>
      </c>
      <c r="C2407" s="992" t="s">
        <v>3682</v>
      </c>
      <c r="D2407" s="993" t="s">
        <v>3756</v>
      </c>
      <c r="E2407" s="994" t="s">
        <v>3499</v>
      </c>
      <c r="F2407" s="1001">
        <v>11020</v>
      </c>
      <c r="G2407" s="996">
        <v>1</v>
      </c>
      <c r="H2407" s="997" t="s">
        <v>3500</v>
      </c>
      <c r="I2407" s="394"/>
      <c r="J2407" s="394"/>
      <c r="K2407" s="394"/>
      <c r="L2407" s="394"/>
      <c r="M2407" s="394"/>
      <c r="N2407" s="394"/>
    </row>
    <row r="2408" spans="2:14" ht="16.5">
      <c r="B2408" s="991" t="s">
        <v>3777</v>
      </c>
      <c r="C2408" s="992" t="s">
        <v>3682</v>
      </c>
      <c r="D2408" s="993" t="s">
        <v>3756</v>
      </c>
      <c r="E2408" s="994" t="s">
        <v>3499</v>
      </c>
      <c r="F2408" s="1001">
        <v>11020</v>
      </c>
      <c r="G2408" s="996">
        <v>1</v>
      </c>
      <c r="H2408" s="997" t="s">
        <v>3500</v>
      </c>
      <c r="I2408" s="394"/>
      <c r="J2408" s="394"/>
      <c r="K2408" s="394"/>
      <c r="L2408" s="394"/>
      <c r="M2408" s="394"/>
      <c r="N2408" s="394"/>
    </row>
    <row r="2409" spans="2:14" ht="16.5">
      <c r="B2409" s="991" t="s">
        <v>3778</v>
      </c>
      <c r="C2409" s="992" t="s">
        <v>3682</v>
      </c>
      <c r="D2409" s="993" t="s">
        <v>3756</v>
      </c>
      <c r="E2409" s="994" t="s">
        <v>3499</v>
      </c>
      <c r="F2409" s="1001">
        <v>9228.1299999999992</v>
      </c>
      <c r="G2409" s="996">
        <v>1</v>
      </c>
      <c r="H2409" s="997" t="s">
        <v>3500</v>
      </c>
      <c r="I2409" s="394"/>
      <c r="J2409" s="394"/>
      <c r="K2409" s="394"/>
      <c r="L2409" s="394"/>
      <c r="M2409" s="394"/>
      <c r="N2409" s="394"/>
    </row>
    <row r="2410" spans="2:14" ht="16.5">
      <c r="B2410" s="991" t="s">
        <v>3779</v>
      </c>
      <c r="C2410" s="992" t="s">
        <v>3682</v>
      </c>
      <c r="D2410" s="993" t="s">
        <v>3756</v>
      </c>
      <c r="E2410" s="994" t="s">
        <v>3499</v>
      </c>
      <c r="F2410" s="1001">
        <v>9228.1299999999992</v>
      </c>
      <c r="G2410" s="996">
        <v>1</v>
      </c>
      <c r="H2410" s="997" t="s">
        <v>3500</v>
      </c>
      <c r="I2410" s="394"/>
      <c r="J2410" s="394"/>
      <c r="K2410" s="394"/>
      <c r="L2410" s="394"/>
      <c r="M2410" s="394"/>
      <c r="N2410" s="394"/>
    </row>
    <row r="2411" spans="2:14" ht="16.5">
      <c r="B2411" s="991" t="s">
        <v>3780</v>
      </c>
      <c r="C2411" s="992" t="s">
        <v>3688</v>
      </c>
      <c r="D2411" s="993" t="s">
        <v>3781</v>
      </c>
      <c r="E2411" s="994" t="s">
        <v>3499</v>
      </c>
      <c r="F2411" s="1001">
        <v>10382</v>
      </c>
      <c r="G2411" s="996">
        <v>1</v>
      </c>
      <c r="H2411" s="997" t="s">
        <v>3500</v>
      </c>
      <c r="I2411" s="394"/>
      <c r="J2411" s="394"/>
      <c r="K2411" s="394"/>
      <c r="L2411" s="394"/>
      <c r="M2411" s="394"/>
      <c r="N2411" s="394"/>
    </row>
    <row r="2412" spans="2:14" ht="16.5">
      <c r="B2412" s="991" t="s">
        <v>3782</v>
      </c>
      <c r="C2412" s="992" t="s">
        <v>3688</v>
      </c>
      <c r="D2412" s="993" t="s">
        <v>3781</v>
      </c>
      <c r="E2412" s="994" t="s">
        <v>3499</v>
      </c>
      <c r="F2412" s="1001">
        <v>10382</v>
      </c>
      <c r="G2412" s="996">
        <v>1</v>
      </c>
      <c r="H2412" s="997" t="s">
        <v>3500</v>
      </c>
      <c r="I2412" s="394"/>
      <c r="J2412" s="394"/>
      <c r="K2412" s="394"/>
      <c r="L2412" s="394"/>
      <c r="M2412" s="394"/>
      <c r="N2412" s="394"/>
    </row>
    <row r="2413" spans="2:14" ht="16.5">
      <c r="B2413" s="991" t="s">
        <v>11538</v>
      </c>
      <c r="C2413" s="1022" t="s">
        <v>4957</v>
      </c>
      <c r="D2413" s="993" t="s">
        <v>11539</v>
      </c>
      <c r="E2413" s="994" t="s">
        <v>4290</v>
      </c>
      <c r="F2413" s="1001">
        <v>8050</v>
      </c>
      <c r="G2413" s="996">
        <v>1</v>
      </c>
      <c r="H2413" s="1039" t="s">
        <v>3500</v>
      </c>
      <c r="I2413" s="394"/>
      <c r="J2413" s="394"/>
      <c r="K2413" s="394"/>
      <c r="L2413" s="394"/>
      <c r="M2413" s="394"/>
      <c r="N2413" s="394"/>
    </row>
    <row r="2414" spans="2:14" ht="16.5">
      <c r="B2414" s="991" t="s">
        <v>11540</v>
      </c>
      <c r="C2414" s="1022" t="s">
        <v>4957</v>
      </c>
      <c r="D2414" s="993" t="s">
        <v>11541</v>
      </c>
      <c r="E2414" s="994" t="s">
        <v>4290</v>
      </c>
      <c r="F2414" s="1001">
        <v>7500</v>
      </c>
      <c r="G2414" s="996">
        <v>1</v>
      </c>
      <c r="H2414" s="1039" t="s">
        <v>3500</v>
      </c>
      <c r="I2414" s="394"/>
      <c r="J2414" s="394"/>
      <c r="K2414" s="394"/>
      <c r="L2414" s="394"/>
      <c r="M2414" s="394"/>
      <c r="N2414" s="394"/>
    </row>
    <row r="2415" spans="2:14" ht="16.5">
      <c r="B2415" s="991" t="s">
        <v>11542</v>
      </c>
      <c r="C2415" s="1022" t="s">
        <v>4957</v>
      </c>
      <c r="D2415" s="993" t="s">
        <v>11543</v>
      </c>
      <c r="E2415" s="994" t="s">
        <v>4290</v>
      </c>
      <c r="F2415" s="1001">
        <v>61234.990000000224</v>
      </c>
      <c r="G2415" s="996">
        <v>1</v>
      </c>
      <c r="H2415" s="1039" t="s">
        <v>3500</v>
      </c>
      <c r="I2415" s="394"/>
      <c r="J2415" s="394"/>
      <c r="K2415" s="394"/>
      <c r="L2415" s="394"/>
      <c r="M2415" s="394"/>
      <c r="N2415" s="394"/>
    </row>
    <row r="2416" spans="2:14" ht="17.25">
      <c r="B2416" s="1008" t="s">
        <v>4956</v>
      </c>
      <c r="C2416" s="1022" t="s">
        <v>4957</v>
      </c>
      <c r="D2416" s="1025" t="s">
        <v>4958</v>
      </c>
      <c r="E2416" s="1024" t="s">
        <v>3499</v>
      </c>
      <c r="F2416" s="1029">
        <v>885000</v>
      </c>
      <c r="G2416" s="1030">
        <v>1</v>
      </c>
      <c r="H2416" s="1039" t="s">
        <v>3500</v>
      </c>
      <c r="I2416" s="394"/>
      <c r="J2416" s="394"/>
      <c r="K2416" s="394"/>
      <c r="L2416" s="394"/>
      <c r="M2416" s="394"/>
      <c r="N2416" s="394"/>
    </row>
    <row r="2417" spans="2:14" ht="17.25">
      <c r="B2417" s="1008" t="s">
        <v>4959</v>
      </c>
      <c r="C2417" s="1022" t="s">
        <v>4957</v>
      </c>
      <c r="D2417" s="1025" t="s">
        <v>4960</v>
      </c>
      <c r="E2417" s="1024" t="s">
        <v>3499</v>
      </c>
      <c r="F2417" s="1010">
        <v>363900</v>
      </c>
      <c r="G2417" s="1030">
        <v>1</v>
      </c>
      <c r="H2417" s="1039" t="s">
        <v>3500</v>
      </c>
      <c r="I2417" s="394"/>
      <c r="J2417" s="394"/>
      <c r="K2417" s="394"/>
      <c r="L2417" s="394"/>
      <c r="M2417" s="394"/>
      <c r="N2417" s="394"/>
    </row>
    <row r="2418" spans="2:14" ht="17.25">
      <c r="B2418" s="1008" t="s">
        <v>4961</v>
      </c>
      <c r="C2418" s="1022" t="s">
        <v>4957</v>
      </c>
      <c r="D2418" s="1025" t="s">
        <v>4960</v>
      </c>
      <c r="E2418" s="1024" t="s">
        <v>3499</v>
      </c>
      <c r="F2418" s="1010">
        <v>363900</v>
      </c>
      <c r="G2418" s="1030">
        <v>1</v>
      </c>
      <c r="H2418" s="1039" t="s">
        <v>3500</v>
      </c>
      <c r="I2418" s="394"/>
      <c r="J2418" s="394"/>
      <c r="K2418" s="394"/>
      <c r="L2418" s="394"/>
      <c r="M2418" s="394"/>
      <c r="N2418" s="394"/>
    </row>
    <row r="2419" spans="2:14" ht="17.25">
      <c r="B2419" s="1008" t="s">
        <v>4962</v>
      </c>
      <c r="C2419" s="1022" t="s">
        <v>4957</v>
      </c>
      <c r="D2419" s="1025" t="s">
        <v>4960</v>
      </c>
      <c r="E2419" s="1024" t="s">
        <v>3499</v>
      </c>
      <c r="F2419" s="1010">
        <v>363900</v>
      </c>
      <c r="G2419" s="1030">
        <v>1</v>
      </c>
      <c r="H2419" s="1039" t="s">
        <v>3500</v>
      </c>
      <c r="I2419" s="394"/>
      <c r="J2419" s="394"/>
      <c r="K2419" s="394"/>
      <c r="L2419" s="394"/>
      <c r="M2419" s="394"/>
      <c r="N2419" s="394"/>
    </row>
    <row r="2420" spans="2:14" ht="17.25">
      <c r="B2420" s="1008" t="s">
        <v>4963</v>
      </c>
      <c r="C2420" s="1022" t="s">
        <v>4957</v>
      </c>
      <c r="D2420" s="1025" t="s">
        <v>4960</v>
      </c>
      <c r="E2420" s="1024" t="s">
        <v>3499</v>
      </c>
      <c r="F2420" s="1010">
        <v>363900</v>
      </c>
      <c r="G2420" s="1030">
        <v>1</v>
      </c>
      <c r="H2420" s="1039" t="s">
        <v>3500</v>
      </c>
      <c r="I2420" s="394"/>
      <c r="J2420" s="394"/>
      <c r="K2420" s="394"/>
      <c r="L2420" s="394"/>
      <c r="M2420" s="394"/>
      <c r="N2420" s="394"/>
    </row>
    <row r="2421" spans="2:14" ht="17.25">
      <c r="B2421" s="1008" t="s">
        <v>4964</v>
      </c>
      <c r="C2421" s="1022" t="s">
        <v>4957</v>
      </c>
      <c r="D2421" s="1025" t="s">
        <v>4960</v>
      </c>
      <c r="E2421" s="1024" t="s">
        <v>3499</v>
      </c>
      <c r="F2421" s="1010">
        <v>363900</v>
      </c>
      <c r="G2421" s="1030">
        <v>1</v>
      </c>
      <c r="H2421" s="1039" t="s">
        <v>3500</v>
      </c>
      <c r="I2421" s="394"/>
      <c r="J2421" s="394"/>
      <c r="K2421" s="394"/>
      <c r="L2421" s="394"/>
      <c r="M2421" s="394"/>
      <c r="N2421" s="394"/>
    </row>
    <row r="2422" spans="2:14" ht="17.25">
      <c r="B2422" s="1008" t="s">
        <v>4965</v>
      </c>
      <c r="C2422" s="1022" t="s">
        <v>4957</v>
      </c>
      <c r="D2422" s="1025" t="s">
        <v>4960</v>
      </c>
      <c r="E2422" s="1024" t="s">
        <v>3499</v>
      </c>
      <c r="F2422" s="1010">
        <v>363900</v>
      </c>
      <c r="G2422" s="1030">
        <v>1</v>
      </c>
      <c r="H2422" s="1039" t="s">
        <v>3500</v>
      </c>
      <c r="I2422" s="394"/>
      <c r="J2422" s="394"/>
      <c r="K2422" s="394"/>
      <c r="L2422" s="394"/>
      <c r="M2422" s="394"/>
      <c r="N2422" s="394"/>
    </row>
    <row r="2423" spans="2:14" ht="17.25">
      <c r="B2423" s="1008" t="s">
        <v>4966</v>
      </c>
      <c r="C2423" s="1022" t="s">
        <v>4957</v>
      </c>
      <c r="D2423" s="1025" t="s">
        <v>4960</v>
      </c>
      <c r="E2423" s="1024" t="s">
        <v>3499</v>
      </c>
      <c r="F2423" s="1010">
        <v>363900</v>
      </c>
      <c r="G2423" s="1030">
        <v>1</v>
      </c>
      <c r="H2423" s="1039" t="s">
        <v>3500</v>
      </c>
      <c r="I2423" s="394"/>
      <c r="J2423" s="394"/>
      <c r="K2423" s="394"/>
      <c r="L2423" s="394"/>
      <c r="M2423" s="394"/>
      <c r="N2423" s="394"/>
    </row>
    <row r="2424" spans="2:14" ht="17.25">
      <c r="B2424" s="1008" t="s">
        <v>4967</v>
      </c>
      <c r="C2424" s="1022" t="s">
        <v>4957</v>
      </c>
      <c r="D2424" s="1025" t="s">
        <v>4960</v>
      </c>
      <c r="E2424" s="1024" t="s">
        <v>3499</v>
      </c>
      <c r="F2424" s="1010">
        <v>363900</v>
      </c>
      <c r="G2424" s="1030">
        <v>1</v>
      </c>
      <c r="H2424" s="1039" t="s">
        <v>3500</v>
      </c>
      <c r="I2424" s="394"/>
      <c r="J2424" s="394"/>
      <c r="K2424" s="394"/>
      <c r="L2424" s="394"/>
      <c r="M2424" s="394"/>
      <c r="N2424" s="394"/>
    </row>
    <row r="2425" spans="2:14" ht="17.25">
      <c r="B2425" s="1008" t="s">
        <v>4968</v>
      </c>
      <c r="C2425" s="1022" t="s">
        <v>4957</v>
      </c>
      <c r="D2425" s="1025" t="s">
        <v>4960</v>
      </c>
      <c r="E2425" s="1024" t="s">
        <v>3499</v>
      </c>
      <c r="F2425" s="1010">
        <v>363900</v>
      </c>
      <c r="G2425" s="1030">
        <v>1</v>
      </c>
      <c r="H2425" s="1039" t="s">
        <v>3500</v>
      </c>
      <c r="I2425" s="394"/>
      <c r="J2425" s="394"/>
      <c r="K2425" s="394"/>
      <c r="L2425" s="394"/>
      <c r="M2425" s="394"/>
      <c r="N2425" s="394"/>
    </row>
    <row r="2426" spans="2:14" ht="17.25">
      <c r="B2426" s="1008" t="s">
        <v>4969</v>
      </c>
      <c r="C2426" s="1022" t="s">
        <v>4957</v>
      </c>
      <c r="D2426" s="1025" t="s">
        <v>4970</v>
      </c>
      <c r="E2426" s="1024" t="s">
        <v>3499</v>
      </c>
      <c r="F2426" s="1040">
        <v>175028</v>
      </c>
      <c r="G2426" s="1031">
        <v>1</v>
      </c>
      <c r="H2426" s="1039" t="s">
        <v>3500</v>
      </c>
      <c r="I2426" s="394"/>
      <c r="J2426" s="394"/>
      <c r="K2426" s="394"/>
      <c r="L2426" s="394"/>
      <c r="M2426" s="394"/>
      <c r="N2426" s="394"/>
    </row>
    <row r="2427" spans="2:14" ht="17.25">
      <c r="B2427" s="1008" t="s">
        <v>4971</v>
      </c>
      <c r="C2427" s="1022" t="s">
        <v>4957</v>
      </c>
      <c r="D2427" s="1042" t="s">
        <v>4972</v>
      </c>
      <c r="E2427" s="1024" t="s">
        <v>3499</v>
      </c>
      <c r="F2427" s="1040">
        <v>439700</v>
      </c>
      <c r="G2427" s="1030">
        <v>1</v>
      </c>
      <c r="H2427" s="1024" t="s">
        <v>4973</v>
      </c>
      <c r="I2427" s="394"/>
      <c r="J2427" s="394"/>
      <c r="K2427" s="394"/>
      <c r="L2427" s="394"/>
      <c r="M2427" s="394"/>
      <c r="N2427" s="394"/>
    </row>
    <row r="2428" spans="2:14" ht="17.25">
      <c r="B2428" s="1008" t="s">
        <v>4974</v>
      </c>
      <c r="C2428" s="1022" t="s">
        <v>4957</v>
      </c>
      <c r="D2428" s="1042" t="s">
        <v>4972</v>
      </c>
      <c r="E2428" s="1024" t="s">
        <v>3499</v>
      </c>
      <c r="F2428" s="1040">
        <v>439700</v>
      </c>
      <c r="G2428" s="1030">
        <v>1</v>
      </c>
      <c r="H2428" s="1024" t="s">
        <v>4975</v>
      </c>
      <c r="I2428" s="394"/>
      <c r="J2428" s="394"/>
      <c r="K2428" s="394"/>
      <c r="L2428" s="394"/>
      <c r="M2428" s="394"/>
      <c r="N2428" s="394"/>
    </row>
    <row r="2429" spans="2:14" ht="17.25">
      <c r="B2429" s="1008" t="s">
        <v>4976</v>
      </c>
      <c r="C2429" s="1022" t="s">
        <v>4957</v>
      </c>
      <c r="D2429" s="1042" t="s">
        <v>4977</v>
      </c>
      <c r="E2429" s="1024" t="s">
        <v>3499</v>
      </c>
      <c r="F2429" s="1040">
        <v>384000</v>
      </c>
      <c r="G2429" s="1030">
        <v>1</v>
      </c>
      <c r="H2429" s="1024" t="s">
        <v>4978</v>
      </c>
      <c r="I2429" s="394"/>
      <c r="J2429" s="394"/>
      <c r="K2429" s="394"/>
      <c r="L2429" s="394"/>
      <c r="M2429" s="394"/>
      <c r="N2429" s="394"/>
    </row>
    <row r="2430" spans="2:14" ht="17.25">
      <c r="B2430" s="1008" t="s">
        <v>11544</v>
      </c>
      <c r="C2430" s="1022" t="s">
        <v>4957</v>
      </c>
      <c r="D2430" s="1025" t="s">
        <v>4979</v>
      </c>
      <c r="E2430" s="1024" t="s">
        <v>4290</v>
      </c>
      <c r="F2430" s="1010">
        <v>1</v>
      </c>
      <c r="G2430" s="1031">
        <v>1</v>
      </c>
      <c r="H2430" s="1038" t="s">
        <v>4980</v>
      </c>
      <c r="I2430" s="394"/>
      <c r="J2430" s="394"/>
      <c r="K2430" s="394"/>
      <c r="L2430" s="394"/>
      <c r="M2430" s="394"/>
      <c r="N2430" s="394"/>
    </row>
    <row r="2431" spans="2:14" ht="17.25">
      <c r="B2431" s="1008" t="s">
        <v>4981</v>
      </c>
      <c r="C2431" s="1022" t="s">
        <v>4957</v>
      </c>
      <c r="D2431" s="1025" t="s">
        <v>4982</v>
      </c>
      <c r="E2431" s="1024" t="s">
        <v>3499</v>
      </c>
      <c r="F2431" s="1040">
        <v>259863</v>
      </c>
      <c r="G2431" s="1028">
        <v>1</v>
      </c>
      <c r="H2431" s="1039" t="s">
        <v>4983</v>
      </c>
      <c r="I2431" s="394"/>
      <c r="J2431" s="394"/>
      <c r="K2431" s="394"/>
      <c r="L2431" s="394"/>
      <c r="M2431" s="394"/>
      <c r="N2431" s="394"/>
    </row>
    <row r="2432" spans="2:14" ht="17.25">
      <c r="B2432" s="1008" t="s">
        <v>4984</v>
      </c>
      <c r="C2432" s="1022" t="s">
        <v>4957</v>
      </c>
      <c r="D2432" s="1025" t="s">
        <v>4982</v>
      </c>
      <c r="E2432" s="1024" t="s">
        <v>3499</v>
      </c>
      <c r="F2432" s="1040">
        <v>259863</v>
      </c>
      <c r="G2432" s="1028">
        <v>1</v>
      </c>
      <c r="H2432" s="1039" t="s">
        <v>4985</v>
      </c>
      <c r="I2432" s="394"/>
      <c r="J2432" s="394"/>
      <c r="K2432" s="394"/>
      <c r="L2432" s="394"/>
      <c r="M2432" s="394"/>
      <c r="N2432" s="394"/>
    </row>
    <row r="2433" spans="2:14" ht="17.25">
      <c r="B2433" s="1008" t="s">
        <v>4986</v>
      </c>
      <c r="C2433" s="1022" t="s">
        <v>4957</v>
      </c>
      <c r="D2433" s="1025" t="s">
        <v>4982</v>
      </c>
      <c r="E2433" s="1024" t="s">
        <v>3499</v>
      </c>
      <c r="F2433" s="1040">
        <v>259863</v>
      </c>
      <c r="G2433" s="1028">
        <v>1</v>
      </c>
      <c r="H2433" s="1039" t="s">
        <v>4987</v>
      </c>
      <c r="I2433" s="394"/>
      <c r="J2433" s="394"/>
      <c r="K2433" s="394"/>
      <c r="L2433" s="394"/>
      <c r="M2433" s="394"/>
      <c r="N2433" s="394"/>
    </row>
    <row r="2434" spans="2:14" ht="17.25">
      <c r="B2434" s="1008" t="s">
        <v>4988</v>
      </c>
      <c r="C2434" s="1022" t="s">
        <v>4957</v>
      </c>
      <c r="D2434" s="1025" t="s">
        <v>4982</v>
      </c>
      <c r="E2434" s="1024" t="s">
        <v>3499</v>
      </c>
      <c r="F2434" s="1040">
        <v>259863</v>
      </c>
      <c r="G2434" s="1028">
        <v>1</v>
      </c>
      <c r="H2434" s="1039" t="s">
        <v>4989</v>
      </c>
      <c r="I2434" s="394"/>
      <c r="J2434" s="394"/>
      <c r="K2434" s="394"/>
      <c r="L2434" s="394"/>
      <c r="M2434" s="394"/>
      <c r="N2434" s="394"/>
    </row>
    <row r="2435" spans="2:14" ht="17.25">
      <c r="B2435" s="1008" t="s">
        <v>4990</v>
      </c>
      <c r="C2435" s="1022" t="s">
        <v>4957</v>
      </c>
      <c r="D2435" s="1025" t="s">
        <v>4982</v>
      </c>
      <c r="E2435" s="1024" t="s">
        <v>3499</v>
      </c>
      <c r="F2435" s="1040">
        <v>259863</v>
      </c>
      <c r="G2435" s="1028">
        <v>1</v>
      </c>
      <c r="H2435" s="1039" t="s">
        <v>4989</v>
      </c>
      <c r="I2435" s="394"/>
      <c r="J2435" s="394"/>
      <c r="K2435" s="394"/>
      <c r="L2435" s="394"/>
      <c r="M2435" s="394"/>
      <c r="N2435" s="394"/>
    </row>
    <row r="2436" spans="2:14" ht="17.25">
      <c r="B2436" s="1008" t="s">
        <v>4991</v>
      </c>
      <c r="C2436" s="1022" t="s">
        <v>4957</v>
      </c>
      <c r="D2436" s="1025" t="s">
        <v>4982</v>
      </c>
      <c r="E2436" s="1024" t="s">
        <v>3499</v>
      </c>
      <c r="F2436" s="1040">
        <v>259863</v>
      </c>
      <c r="G2436" s="1028">
        <v>1</v>
      </c>
      <c r="H2436" s="1039" t="s">
        <v>4992</v>
      </c>
      <c r="I2436" s="394"/>
      <c r="J2436" s="394"/>
      <c r="K2436" s="394"/>
      <c r="L2436" s="394"/>
      <c r="M2436" s="394"/>
      <c r="N2436" s="394"/>
    </row>
    <row r="2437" spans="2:14" ht="17.25">
      <c r="B2437" s="1008" t="s">
        <v>4993</v>
      </c>
      <c r="C2437" s="1022" t="s">
        <v>4957</v>
      </c>
      <c r="D2437" s="1025" t="s">
        <v>4982</v>
      </c>
      <c r="E2437" s="1024" t="s">
        <v>3499</v>
      </c>
      <c r="F2437" s="1040">
        <v>264000</v>
      </c>
      <c r="G2437" s="1028">
        <v>1</v>
      </c>
      <c r="H2437" s="1039" t="s">
        <v>4994</v>
      </c>
      <c r="I2437" s="394"/>
      <c r="J2437" s="394"/>
      <c r="K2437" s="394"/>
      <c r="L2437" s="394"/>
      <c r="M2437" s="394"/>
      <c r="N2437" s="394"/>
    </row>
    <row r="2438" spans="2:14" ht="17.25">
      <c r="B2438" s="1008" t="s">
        <v>4995</v>
      </c>
      <c r="C2438" s="1022" t="s">
        <v>4957</v>
      </c>
      <c r="D2438" s="1042" t="s">
        <v>4996</v>
      </c>
      <c r="E2438" s="1024" t="s">
        <v>4290</v>
      </c>
      <c r="F2438" s="1040">
        <v>1</v>
      </c>
      <c r="G2438" s="1030">
        <v>1</v>
      </c>
      <c r="H2438" s="1038" t="s">
        <v>4997</v>
      </c>
      <c r="I2438" s="394"/>
      <c r="J2438" s="394"/>
      <c r="K2438" s="394"/>
      <c r="L2438" s="394"/>
      <c r="M2438" s="394"/>
      <c r="N2438" s="394"/>
    </row>
    <row r="2439" spans="2:14" ht="17.25">
      <c r="B2439" s="1008" t="s">
        <v>4998</v>
      </c>
      <c r="C2439" s="1022" t="s">
        <v>4957</v>
      </c>
      <c r="D2439" s="1025" t="s">
        <v>4999</v>
      </c>
      <c r="E2439" s="1024" t="s">
        <v>4290</v>
      </c>
      <c r="F2439" s="1040">
        <v>1</v>
      </c>
      <c r="G2439" s="1028">
        <v>1</v>
      </c>
      <c r="H2439" s="1038" t="s">
        <v>5000</v>
      </c>
      <c r="I2439" s="394"/>
      <c r="J2439" s="394"/>
      <c r="K2439" s="394"/>
      <c r="L2439" s="394"/>
      <c r="M2439" s="394"/>
      <c r="N2439" s="394"/>
    </row>
    <row r="2440" spans="2:14" ht="17.25">
      <c r="B2440" s="1008" t="s">
        <v>11545</v>
      </c>
      <c r="C2440" s="1022" t="s">
        <v>1509</v>
      </c>
      <c r="D2440" s="1025" t="s">
        <v>11546</v>
      </c>
      <c r="E2440" s="1043" t="s">
        <v>3507</v>
      </c>
      <c r="F2440" s="1040">
        <f>83148.8/4</f>
        <v>20787.2</v>
      </c>
      <c r="G2440" s="1028">
        <v>1</v>
      </c>
      <c r="H2440" s="1044" t="s">
        <v>3500</v>
      </c>
      <c r="I2440" s="394"/>
      <c r="J2440" s="394"/>
      <c r="K2440" s="394"/>
      <c r="L2440" s="394"/>
      <c r="M2440" s="394"/>
      <c r="N2440" s="394"/>
    </row>
    <row r="2441" spans="2:14" ht="17.25">
      <c r="B2441" s="1008" t="s">
        <v>11547</v>
      </c>
      <c r="C2441" s="1022" t="s">
        <v>1509</v>
      </c>
      <c r="D2441" s="1025" t="s">
        <v>11546</v>
      </c>
      <c r="E2441" s="1043" t="s">
        <v>3507</v>
      </c>
      <c r="F2441" s="1040">
        <f t="shared" ref="F2441:F2443" si="0">83148.8/4</f>
        <v>20787.2</v>
      </c>
      <c r="G2441" s="1028">
        <v>1</v>
      </c>
      <c r="H2441" s="1044" t="s">
        <v>3500</v>
      </c>
      <c r="I2441" s="394"/>
      <c r="J2441" s="394"/>
      <c r="K2441" s="394"/>
      <c r="L2441" s="394"/>
      <c r="M2441" s="394"/>
      <c r="N2441" s="394"/>
    </row>
    <row r="2442" spans="2:14" ht="17.25">
      <c r="B2442" s="1008" t="s">
        <v>11548</v>
      </c>
      <c r="C2442" s="1022" t="s">
        <v>1509</v>
      </c>
      <c r="D2442" s="1025" t="s">
        <v>11546</v>
      </c>
      <c r="E2442" s="1043" t="s">
        <v>3507</v>
      </c>
      <c r="F2442" s="1040">
        <f t="shared" si="0"/>
        <v>20787.2</v>
      </c>
      <c r="G2442" s="1028">
        <v>1</v>
      </c>
      <c r="H2442" s="1044" t="s">
        <v>3500</v>
      </c>
      <c r="I2442" s="394"/>
      <c r="J2442" s="394"/>
      <c r="K2442" s="394"/>
      <c r="L2442" s="394"/>
      <c r="M2442" s="394"/>
      <c r="N2442" s="394"/>
    </row>
    <row r="2443" spans="2:14" ht="17.25">
      <c r="B2443" s="1008" t="s">
        <v>11549</v>
      </c>
      <c r="C2443" s="1022" t="s">
        <v>1509</v>
      </c>
      <c r="D2443" s="1025" t="s">
        <v>11546</v>
      </c>
      <c r="E2443" s="1043" t="s">
        <v>3507</v>
      </c>
      <c r="F2443" s="1040">
        <f t="shared" si="0"/>
        <v>20787.2</v>
      </c>
      <c r="G2443" s="1028">
        <v>1</v>
      </c>
      <c r="H2443" s="1044" t="s">
        <v>3500</v>
      </c>
      <c r="I2443" s="394"/>
      <c r="J2443" s="394"/>
      <c r="K2443" s="394"/>
      <c r="L2443" s="394"/>
      <c r="M2443" s="394"/>
      <c r="N2443" s="394"/>
    </row>
    <row r="2444" spans="2:14" ht="30">
      <c r="B2444" s="1045" t="s">
        <v>11550</v>
      </c>
      <c r="C2444" s="1046" t="s">
        <v>4175</v>
      </c>
      <c r="D2444" s="1046" t="s">
        <v>11551</v>
      </c>
      <c r="E2444" s="1043" t="s">
        <v>3507</v>
      </c>
      <c r="F2444" s="1047">
        <v>78994.84</v>
      </c>
      <c r="G2444" s="1048">
        <v>1</v>
      </c>
      <c r="H2444" s="1049" t="s">
        <v>11552</v>
      </c>
      <c r="I2444" s="394"/>
      <c r="J2444" s="394"/>
      <c r="K2444" s="394"/>
      <c r="L2444" s="394"/>
      <c r="M2444" s="394"/>
      <c r="N2444" s="394"/>
    </row>
    <row r="2445" spans="2:14" ht="60">
      <c r="B2445" s="1045" t="s">
        <v>11553</v>
      </c>
      <c r="C2445" s="1046" t="s">
        <v>11554</v>
      </c>
      <c r="D2445" s="1046" t="s">
        <v>11555</v>
      </c>
      <c r="E2445" s="1043" t="s">
        <v>3499</v>
      </c>
      <c r="F2445" s="1047">
        <v>4676</v>
      </c>
      <c r="G2445" s="1050">
        <v>1</v>
      </c>
      <c r="H2445" s="1051" t="s">
        <v>11556</v>
      </c>
      <c r="I2445" s="394"/>
      <c r="J2445" s="394"/>
      <c r="K2445" s="394"/>
      <c r="L2445" s="394"/>
      <c r="M2445" s="394"/>
      <c r="N2445" s="394"/>
    </row>
    <row r="2446" spans="2:14" ht="60">
      <c r="B2446" s="1045" t="s">
        <v>11557</v>
      </c>
      <c r="C2446" s="1046" t="s">
        <v>11554</v>
      </c>
      <c r="D2446" s="1046" t="s">
        <v>11555</v>
      </c>
      <c r="E2446" s="1043" t="s">
        <v>3499</v>
      </c>
      <c r="F2446" s="1047">
        <v>4676</v>
      </c>
      <c r="G2446" s="1050">
        <v>1</v>
      </c>
      <c r="H2446" s="1051" t="s">
        <v>11558</v>
      </c>
      <c r="I2446" s="394"/>
      <c r="J2446" s="394"/>
      <c r="K2446" s="394"/>
      <c r="L2446" s="394"/>
      <c r="M2446" s="394"/>
      <c r="N2446" s="394"/>
    </row>
    <row r="2447" spans="2:14" ht="60">
      <c r="B2447" s="1045" t="s">
        <v>11559</v>
      </c>
      <c r="C2447" s="1046" t="s">
        <v>11554</v>
      </c>
      <c r="D2447" s="1046" t="s">
        <v>11555</v>
      </c>
      <c r="E2447" s="1043" t="s">
        <v>3499</v>
      </c>
      <c r="F2447" s="1047">
        <v>4676</v>
      </c>
      <c r="G2447" s="1050">
        <v>1</v>
      </c>
      <c r="H2447" s="1051" t="s">
        <v>11560</v>
      </c>
      <c r="I2447" s="394"/>
      <c r="J2447" s="394"/>
      <c r="K2447" s="394"/>
      <c r="L2447" s="394"/>
      <c r="M2447" s="394"/>
      <c r="N2447" s="394"/>
    </row>
    <row r="2448" spans="2:14" ht="60">
      <c r="B2448" s="1045" t="s">
        <v>11561</v>
      </c>
      <c r="C2448" s="1046" t="s">
        <v>11554</v>
      </c>
      <c r="D2448" s="1046" t="s">
        <v>11555</v>
      </c>
      <c r="E2448" s="1043" t="s">
        <v>3499</v>
      </c>
      <c r="F2448" s="1047">
        <v>4676</v>
      </c>
      <c r="G2448" s="1050">
        <v>1</v>
      </c>
      <c r="H2448" s="1051" t="s">
        <v>11562</v>
      </c>
      <c r="I2448" s="394"/>
      <c r="J2448" s="394"/>
      <c r="K2448" s="394"/>
      <c r="L2448" s="394"/>
      <c r="M2448" s="394"/>
      <c r="N2448" s="394"/>
    </row>
    <row r="2449" spans="2:14" ht="60">
      <c r="B2449" s="1045" t="s">
        <v>11563</v>
      </c>
      <c r="C2449" s="1046" t="s">
        <v>11554</v>
      </c>
      <c r="D2449" s="1046" t="s">
        <v>11555</v>
      </c>
      <c r="E2449" s="1043" t="s">
        <v>3499</v>
      </c>
      <c r="F2449" s="1047">
        <v>4676</v>
      </c>
      <c r="G2449" s="1050">
        <v>1</v>
      </c>
      <c r="H2449" s="1051" t="s">
        <v>11564</v>
      </c>
      <c r="I2449" s="394"/>
      <c r="J2449" s="394"/>
      <c r="K2449" s="394"/>
      <c r="L2449" s="394"/>
      <c r="M2449" s="394"/>
      <c r="N2449" s="394"/>
    </row>
    <row r="2450" spans="2:14" ht="60">
      <c r="B2450" s="1045" t="s">
        <v>11565</v>
      </c>
      <c r="C2450" s="1046" t="s">
        <v>11554</v>
      </c>
      <c r="D2450" s="1046" t="s">
        <v>11555</v>
      </c>
      <c r="E2450" s="1043" t="s">
        <v>3499</v>
      </c>
      <c r="F2450" s="1047">
        <v>4676</v>
      </c>
      <c r="G2450" s="1050">
        <v>1</v>
      </c>
      <c r="H2450" s="1051" t="s">
        <v>11566</v>
      </c>
      <c r="I2450" s="394"/>
      <c r="J2450" s="394"/>
      <c r="K2450" s="394"/>
      <c r="L2450" s="394"/>
      <c r="M2450" s="394"/>
      <c r="N2450" s="394"/>
    </row>
    <row r="2451" spans="2:14" ht="60">
      <c r="B2451" s="1045" t="s">
        <v>11567</v>
      </c>
      <c r="C2451" s="1046" t="s">
        <v>11554</v>
      </c>
      <c r="D2451" s="1046" t="s">
        <v>11555</v>
      </c>
      <c r="E2451" s="1043" t="s">
        <v>3499</v>
      </c>
      <c r="F2451" s="1047">
        <v>4676</v>
      </c>
      <c r="G2451" s="1050">
        <v>1</v>
      </c>
      <c r="H2451" s="1051" t="s">
        <v>11568</v>
      </c>
      <c r="I2451" s="394"/>
      <c r="J2451" s="394"/>
      <c r="K2451" s="394"/>
      <c r="L2451" s="394"/>
      <c r="M2451" s="394"/>
      <c r="N2451" s="394"/>
    </row>
    <row r="2452" spans="2:14" ht="60">
      <c r="B2452" s="1045" t="s">
        <v>11569</v>
      </c>
      <c r="C2452" s="1046" t="s">
        <v>11554</v>
      </c>
      <c r="D2452" s="1046" t="s">
        <v>11555</v>
      </c>
      <c r="E2452" s="1043" t="s">
        <v>3499</v>
      </c>
      <c r="F2452" s="1047">
        <v>4676</v>
      </c>
      <c r="G2452" s="1050">
        <v>1</v>
      </c>
      <c r="H2452" s="1051" t="s">
        <v>11570</v>
      </c>
      <c r="I2452" s="394"/>
      <c r="J2452" s="394"/>
      <c r="K2452" s="394"/>
      <c r="L2452" s="394"/>
      <c r="M2452" s="394"/>
      <c r="N2452" s="394"/>
    </row>
    <row r="2453" spans="2:14" ht="60">
      <c r="B2453" s="1045" t="s">
        <v>11571</v>
      </c>
      <c r="C2453" s="1046" t="s">
        <v>11554</v>
      </c>
      <c r="D2453" s="1046" t="s">
        <v>11555</v>
      </c>
      <c r="E2453" s="1043" t="s">
        <v>3499</v>
      </c>
      <c r="F2453" s="1047">
        <v>4676</v>
      </c>
      <c r="G2453" s="1050">
        <v>1</v>
      </c>
      <c r="H2453" s="1051" t="s">
        <v>11572</v>
      </c>
      <c r="I2453" s="394"/>
      <c r="J2453" s="394"/>
      <c r="K2453" s="394"/>
      <c r="L2453" s="394"/>
      <c r="M2453" s="394"/>
      <c r="N2453" s="394"/>
    </row>
    <row r="2454" spans="2:14" ht="60">
      <c r="B2454" s="1045" t="s">
        <v>11573</v>
      </c>
      <c r="C2454" s="1046" t="s">
        <v>11554</v>
      </c>
      <c r="D2454" s="1046" t="s">
        <v>11555</v>
      </c>
      <c r="E2454" s="1043" t="s">
        <v>3499</v>
      </c>
      <c r="F2454" s="1047">
        <v>4676</v>
      </c>
      <c r="G2454" s="1050">
        <v>1</v>
      </c>
      <c r="H2454" s="1051" t="s">
        <v>11574</v>
      </c>
      <c r="I2454" s="394"/>
      <c r="J2454" s="394"/>
      <c r="K2454" s="394"/>
      <c r="L2454" s="394"/>
      <c r="M2454" s="394"/>
      <c r="N2454" s="394"/>
    </row>
    <row r="2455" spans="2:14" ht="60">
      <c r="B2455" s="1045" t="s">
        <v>11575</v>
      </c>
      <c r="C2455" s="1046" t="s">
        <v>11554</v>
      </c>
      <c r="D2455" s="1046" t="s">
        <v>11555</v>
      </c>
      <c r="E2455" s="1043" t="s">
        <v>3499</v>
      </c>
      <c r="F2455" s="1047">
        <v>4676</v>
      </c>
      <c r="G2455" s="1050">
        <v>1</v>
      </c>
      <c r="H2455" s="1051" t="s">
        <v>11576</v>
      </c>
      <c r="I2455" s="394"/>
      <c r="J2455" s="394"/>
      <c r="K2455" s="394"/>
      <c r="L2455" s="394"/>
      <c r="M2455" s="394"/>
      <c r="N2455" s="394"/>
    </row>
    <row r="2456" spans="2:14" ht="60">
      <c r="B2456" s="1045" t="s">
        <v>11577</v>
      </c>
      <c r="C2456" s="1046" t="s">
        <v>11554</v>
      </c>
      <c r="D2456" s="1046" t="s">
        <v>11555</v>
      </c>
      <c r="E2456" s="1043" t="s">
        <v>3499</v>
      </c>
      <c r="F2456" s="1047">
        <v>4676</v>
      </c>
      <c r="G2456" s="1050">
        <v>1</v>
      </c>
      <c r="H2456" s="1051" t="s">
        <v>11578</v>
      </c>
      <c r="I2456" s="394"/>
      <c r="J2456" s="394"/>
      <c r="K2456" s="394"/>
      <c r="L2456" s="394"/>
      <c r="M2456" s="394"/>
      <c r="N2456" s="394"/>
    </row>
    <row r="2457" spans="2:14" ht="60">
      <c r="B2457" s="1045" t="s">
        <v>11579</v>
      </c>
      <c r="C2457" s="1046" t="s">
        <v>11554</v>
      </c>
      <c r="D2457" s="1046" t="s">
        <v>11555</v>
      </c>
      <c r="E2457" s="1043" t="s">
        <v>3499</v>
      </c>
      <c r="F2457" s="1047">
        <v>4676</v>
      </c>
      <c r="G2457" s="1050">
        <v>1</v>
      </c>
      <c r="H2457" s="1051" t="s">
        <v>11580</v>
      </c>
      <c r="I2457" s="394"/>
      <c r="J2457" s="394"/>
      <c r="K2457" s="394"/>
      <c r="L2457" s="394"/>
      <c r="M2457" s="394"/>
      <c r="N2457" s="394"/>
    </row>
    <row r="2458" spans="2:14" ht="60">
      <c r="B2458" s="1045" t="s">
        <v>11581</v>
      </c>
      <c r="C2458" s="1046" t="s">
        <v>11554</v>
      </c>
      <c r="D2458" s="1046" t="s">
        <v>11555</v>
      </c>
      <c r="E2458" s="1043" t="s">
        <v>3499</v>
      </c>
      <c r="F2458" s="1047">
        <v>4676</v>
      </c>
      <c r="G2458" s="1050">
        <v>1</v>
      </c>
      <c r="H2458" s="1051" t="s">
        <v>11582</v>
      </c>
      <c r="I2458" s="394"/>
      <c r="J2458" s="394"/>
      <c r="K2458" s="394"/>
      <c r="L2458" s="394"/>
      <c r="M2458" s="394"/>
      <c r="N2458" s="394"/>
    </row>
    <row r="2459" spans="2:14" ht="60">
      <c r="B2459" s="1045" t="s">
        <v>11583</v>
      </c>
      <c r="C2459" s="1046" t="s">
        <v>11554</v>
      </c>
      <c r="D2459" s="1046" t="s">
        <v>11555</v>
      </c>
      <c r="E2459" s="1043" t="s">
        <v>3499</v>
      </c>
      <c r="F2459" s="1047">
        <v>4676</v>
      </c>
      <c r="G2459" s="1050">
        <v>1</v>
      </c>
      <c r="H2459" s="1051" t="s">
        <v>11584</v>
      </c>
      <c r="I2459" s="394"/>
      <c r="J2459" s="394"/>
      <c r="K2459" s="394"/>
      <c r="L2459" s="394"/>
      <c r="M2459" s="394"/>
      <c r="N2459" s="394"/>
    </row>
    <row r="2460" spans="2:14" ht="60">
      <c r="B2460" s="1045" t="s">
        <v>11585</v>
      </c>
      <c r="C2460" s="1046" t="s">
        <v>11554</v>
      </c>
      <c r="D2460" s="1046" t="s">
        <v>11555</v>
      </c>
      <c r="E2460" s="1043" t="s">
        <v>3499</v>
      </c>
      <c r="F2460" s="1047">
        <v>4676</v>
      </c>
      <c r="G2460" s="1050">
        <v>1</v>
      </c>
      <c r="H2460" s="1051" t="s">
        <v>11586</v>
      </c>
      <c r="I2460" s="394"/>
      <c r="J2460" s="394"/>
      <c r="K2460" s="394"/>
      <c r="L2460" s="394"/>
      <c r="M2460" s="394"/>
      <c r="N2460" s="394"/>
    </row>
    <row r="2461" spans="2:14" ht="60">
      <c r="B2461" s="1045" t="s">
        <v>11587</v>
      </c>
      <c r="C2461" s="1046" t="s">
        <v>11554</v>
      </c>
      <c r="D2461" s="1046" t="s">
        <v>11555</v>
      </c>
      <c r="E2461" s="1043" t="s">
        <v>3499</v>
      </c>
      <c r="F2461" s="1047">
        <v>4676</v>
      </c>
      <c r="G2461" s="1050">
        <v>1</v>
      </c>
      <c r="H2461" s="1051" t="s">
        <v>11588</v>
      </c>
      <c r="I2461" s="394"/>
      <c r="J2461" s="394"/>
      <c r="K2461" s="394"/>
      <c r="L2461" s="394"/>
      <c r="M2461" s="394"/>
      <c r="N2461" s="394"/>
    </row>
    <row r="2462" spans="2:14" ht="60">
      <c r="B2462" s="1045" t="s">
        <v>11589</v>
      </c>
      <c r="C2462" s="1046" t="s">
        <v>11554</v>
      </c>
      <c r="D2462" s="1046" t="s">
        <v>11555</v>
      </c>
      <c r="E2462" s="1043" t="s">
        <v>3499</v>
      </c>
      <c r="F2462" s="1047">
        <v>4676</v>
      </c>
      <c r="G2462" s="1050">
        <v>1</v>
      </c>
      <c r="H2462" s="1051" t="s">
        <v>11590</v>
      </c>
      <c r="I2462" s="394"/>
      <c r="J2462" s="394"/>
      <c r="K2462" s="394"/>
      <c r="L2462" s="394"/>
      <c r="M2462" s="394"/>
      <c r="N2462" s="394"/>
    </row>
    <row r="2463" spans="2:14" ht="60">
      <c r="B2463" s="1045" t="s">
        <v>11591</v>
      </c>
      <c r="C2463" s="1046" t="s">
        <v>11554</v>
      </c>
      <c r="D2463" s="1046" t="s">
        <v>11555</v>
      </c>
      <c r="E2463" s="1043" t="s">
        <v>3499</v>
      </c>
      <c r="F2463" s="1047">
        <v>4676</v>
      </c>
      <c r="G2463" s="1050">
        <v>1</v>
      </c>
      <c r="H2463" s="1051" t="s">
        <v>11592</v>
      </c>
      <c r="I2463" s="394"/>
      <c r="J2463" s="394"/>
      <c r="K2463" s="394"/>
      <c r="L2463" s="394"/>
      <c r="M2463" s="394"/>
      <c r="N2463" s="394"/>
    </row>
    <row r="2464" spans="2:14" ht="60">
      <c r="B2464" s="1045" t="s">
        <v>11593</v>
      </c>
      <c r="C2464" s="1046" t="s">
        <v>11554</v>
      </c>
      <c r="D2464" s="1046" t="s">
        <v>11555</v>
      </c>
      <c r="E2464" s="1043" t="s">
        <v>3499</v>
      </c>
      <c r="F2464" s="1047">
        <v>4676</v>
      </c>
      <c r="G2464" s="1050">
        <v>1</v>
      </c>
      <c r="H2464" s="1051" t="s">
        <v>11594</v>
      </c>
      <c r="I2464" s="394"/>
      <c r="J2464" s="394"/>
      <c r="K2464" s="394"/>
      <c r="L2464" s="394"/>
      <c r="M2464" s="394"/>
      <c r="N2464" s="394"/>
    </row>
    <row r="2465" spans="2:14" ht="60">
      <c r="B2465" s="1045" t="s">
        <v>11595</v>
      </c>
      <c r="C2465" s="1046" t="s">
        <v>11554</v>
      </c>
      <c r="D2465" s="1046" t="s">
        <v>11555</v>
      </c>
      <c r="E2465" s="1043" t="s">
        <v>3499</v>
      </c>
      <c r="F2465" s="1047">
        <v>4676</v>
      </c>
      <c r="G2465" s="1050">
        <v>1</v>
      </c>
      <c r="H2465" s="1051" t="s">
        <v>11596</v>
      </c>
      <c r="I2465" s="394"/>
      <c r="J2465" s="394"/>
      <c r="K2465" s="394"/>
      <c r="L2465" s="394"/>
      <c r="M2465" s="394"/>
      <c r="N2465" s="394"/>
    </row>
    <row r="2466" spans="2:14" ht="60">
      <c r="B2466" s="1045" t="s">
        <v>11597</v>
      </c>
      <c r="C2466" s="1046" t="s">
        <v>11554</v>
      </c>
      <c r="D2466" s="1046" t="s">
        <v>11555</v>
      </c>
      <c r="E2466" s="1043" t="s">
        <v>3499</v>
      </c>
      <c r="F2466" s="1047">
        <v>4676</v>
      </c>
      <c r="G2466" s="1050">
        <v>1</v>
      </c>
      <c r="H2466" s="1051" t="s">
        <v>11598</v>
      </c>
      <c r="I2466" s="394"/>
      <c r="J2466" s="394"/>
      <c r="K2466" s="394"/>
      <c r="L2466" s="394"/>
      <c r="M2466" s="394"/>
      <c r="N2466" s="394"/>
    </row>
    <row r="2467" spans="2:14" ht="60">
      <c r="B2467" s="1045" t="s">
        <v>11599</v>
      </c>
      <c r="C2467" s="1046" t="s">
        <v>11554</v>
      </c>
      <c r="D2467" s="1046" t="s">
        <v>11555</v>
      </c>
      <c r="E2467" s="1043" t="s">
        <v>3499</v>
      </c>
      <c r="F2467" s="1047">
        <v>4676</v>
      </c>
      <c r="G2467" s="1050">
        <v>1</v>
      </c>
      <c r="H2467" s="1051" t="s">
        <v>11600</v>
      </c>
      <c r="I2467" s="394"/>
      <c r="J2467" s="394"/>
      <c r="K2467" s="394"/>
      <c r="L2467" s="394"/>
      <c r="M2467" s="394"/>
      <c r="N2467" s="394"/>
    </row>
    <row r="2468" spans="2:14" ht="60">
      <c r="B2468" s="1045" t="s">
        <v>11601</v>
      </c>
      <c r="C2468" s="1046" t="s">
        <v>11554</v>
      </c>
      <c r="D2468" s="1046" t="s">
        <v>11555</v>
      </c>
      <c r="E2468" s="1043" t="s">
        <v>3499</v>
      </c>
      <c r="F2468" s="1047">
        <v>4676</v>
      </c>
      <c r="G2468" s="1050">
        <v>1</v>
      </c>
      <c r="H2468" s="1051" t="s">
        <v>11602</v>
      </c>
      <c r="I2468" s="394"/>
      <c r="J2468" s="394"/>
      <c r="K2468" s="394"/>
      <c r="L2468" s="394"/>
      <c r="M2468" s="394"/>
      <c r="N2468" s="394"/>
    </row>
    <row r="2469" spans="2:14" ht="60">
      <c r="B2469" s="1045" t="s">
        <v>11603</v>
      </c>
      <c r="C2469" s="1046" t="s">
        <v>11554</v>
      </c>
      <c r="D2469" s="1046" t="s">
        <v>11555</v>
      </c>
      <c r="E2469" s="1043" t="s">
        <v>3499</v>
      </c>
      <c r="F2469" s="1047">
        <v>4676</v>
      </c>
      <c r="G2469" s="1050">
        <v>1</v>
      </c>
      <c r="H2469" s="1051" t="s">
        <v>11604</v>
      </c>
      <c r="I2469" s="394"/>
      <c r="J2469" s="394"/>
      <c r="K2469" s="394"/>
      <c r="L2469" s="394"/>
      <c r="M2469" s="394"/>
      <c r="N2469" s="394"/>
    </row>
    <row r="2470" spans="2:14" ht="60">
      <c r="B2470" s="1045" t="s">
        <v>11605</v>
      </c>
      <c r="C2470" s="1046" t="s">
        <v>11554</v>
      </c>
      <c r="D2470" s="1046" t="s">
        <v>11555</v>
      </c>
      <c r="E2470" s="1043" t="s">
        <v>3499</v>
      </c>
      <c r="F2470" s="1047">
        <v>4676</v>
      </c>
      <c r="G2470" s="1050">
        <v>1</v>
      </c>
      <c r="H2470" s="1051" t="s">
        <v>11606</v>
      </c>
      <c r="I2470" s="394"/>
      <c r="J2470" s="394"/>
      <c r="K2470" s="394"/>
      <c r="L2470" s="394"/>
      <c r="M2470" s="394"/>
      <c r="N2470" s="394"/>
    </row>
    <row r="2471" spans="2:14" ht="60">
      <c r="B2471" s="1045" t="s">
        <v>11607</v>
      </c>
      <c r="C2471" s="1046" t="s">
        <v>11554</v>
      </c>
      <c r="D2471" s="1046" t="s">
        <v>11555</v>
      </c>
      <c r="E2471" s="1043" t="s">
        <v>3499</v>
      </c>
      <c r="F2471" s="1047">
        <v>4676</v>
      </c>
      <c r="G2471" s="1050">
        <v>1</v>
      </c>
      <c r="H2471" s="1051" t="s">
        <v>11608</v>
      </c>
      <c r="I2471" s="394"/>
      <c r="J2471" s="394"/>
      <c r="K2471" s="394"/>
      <c r="L2471" s="394"/>
      <c r="M2471" s="394"/>
      <c r="N2471" s="394"/>
    </row>
    <row r="2472" spans="2:14" ht="60">
      <c r="B2472" s="1045" t="s">
        <v>11609</v>
      </c>
      <c r="C2472" s="1046" t="s">
        <v>11554</v>
      </c>
      <c r="D2472" s="1046" t="s">
        <v>11555</v>
      </c>
      <c r="E2472" s="1043" t="s">
        <v>3499</v>
      </c>
      <c r="F2472" s="1047">
        <v>4676</v>
      </c>
      <c r="G2472" s="1050">
        <v>1</v>
      </c>
      <c r="H2472" s="1051" t="s">
        <v>11610</v>
      </c>
      <c r="I2472" s="394"/>
      <c r="J2472" s="394"/>
      <c r="K2472" s="394"/>
      <c r="L2472" s="394"/>
      <c r="M2472" s="394"/>
      <c r="N2472" s="394"/>
    </row>
    <row r="2473" spans="2:14" ht="60">
      <c r="B2473" s="1045" t="s">
        <v>11611</v>
      </c>
      <c r="C2473" s="1046" t="s">
        <v>11554</v>
      </c>
      <c r="D2473" s="1046" t="s">
        <v>11555</v>
      </c>
      <c r="E2473" s="1043" t="s">
        <v>3499</v>
      </c>
      <c r="F2473" s="1047">
        <v>4676</v>
      </c>
      <c r="G2473" s="1050">
        <v>1</v>
      </c>
      <c r="H2473" s="1051" t="s">
        <v>11612</v>
      </c>
      <c r="I2473" s="394"/>
      <c r="J2473" s="394"/>
      <c r="K2473" s="394"/>
      <c r="L2473" s="394"/>
      <c r="M2473" s="394"/>
      <c r="N2473" s="394"/>
    </row>
    <row r="2474" spans="2:14" ht="60">
      <c r="B2474" s="1045" t="s">
        <v>11550</v>
      </c>
      <c r="C2474" s="1046" t="s">
        <v>11554</v>
      </c>
      <c r="D2474" s="1046" t="s">
        <v>11555</v>
      </c>
      <c r="E2474" s="1043" t="s">
        <v>3499</v>
      </c>
      <c r="F2474" s="1047">
        <v>38004</v>
      </c>
      <c r="G2474" s="1048">
        <v>1</v>
      </c>
      <c r="H2474" s="1051" t="s">
        <v>11613</v>
      </c>
      <c r="I2474" s="394"/>
      <c r="J2474" s="394"/>
      <c r="K2474" s="394"/>
      <c r="L2474" s="394"/>
      <c r="M2474" s="394"/>
      <c r="N2474" s="394"/>
    </row>
    <row r="2475" spans="2:14" ht="17.25">
      <c r="B2475" s="1008" t="s">
        <v>11614</v>
      </c>
      <c r="C2475" s="1046" t="s">
        <v>11615</v>
      </c>
      <c r="D2475" s="1046" t="s">
        <v>11616</v>
      </c>
      <c r="E2475" s="1043" t="s">
        <v>4290</v>
      </c>
      <c r="F2475" s="1047">
        <v>7917345.2199999997</v>
      </c>
      <c r="G2475" s="1052">
        <v>1</v>
      </c>
      <c r="H2475" s="1053" t="s">
        <v>11617</v>
      </c>
      <c r="I2475" s="394"/>
      <c r="J2475" s="394"/>
      <c r="K2475" s="394"/>
      <c r="L2475" s="394"/>
      <c r="M2475" s="394"/>
      <c r="N2475" s="394"/>
    </row>
    <row r="2476" spans="2:14" ht="17.25">
      <c r="B2476" s="1045" t="s">
        <v>11618</v>
      </c>
      <c r="C2476" s="1046" t="s">
        <v>3579</v>
      </c>
      <c r="D2476" s="1046" t="s">
        <v>4252</v>
      </c>
      <c r="E2476" s="1043" t="s">
        <v>3507</v>
      </c>
      <c r="F2476" s="1047">
        <v>8564</v>
      </c>
      <c r="G2476" s="1054">
        <v>1</v>
      </c>
      <c r="H2476" s="1014" t="s">
        <v>3500</v>
      </c>
      <c r="I2476" s="394"/>
      <c r="J2476" s="394"/>
      <c r="K2476" s="394"/>
      <c r="L2476" s="394"/>
      <c r="M2476" s="394"/>
      <c r="N2476" s="394"/>
    </row>
    <row r="2477" spans="2:14" ht="17.25">
      <c r="B2477" s="1045" t="s">
        <v>11618</v>
      </c>
      <c r="C2477" s="1046" t="s">
        <v>3579</v>
      </c>
      <c r="D2477" s="1046" t="s">
        <v>4252</v>
      </c>
      <c r="E2477" s="1043" t="s">
        <v>3507</v>
      </c>
      <c r="F2477" s="1047">
        <v>8564</v>
      </c>
      <c r="G2477" s="1054">
        <v>1</v>
      </c>
      <c r="H2477" s="1014" t="s">
        <v>3500</v>
      </c>
      <c r="I2477" s="394"/>
      <c r="J2477" s="394"/>
      <c r="K2477" s="394"/>
      <c r="L2477" s="394"/>
      <c r="M2477" s="394"/>
      <c r="N2477" s="394"/>
    </row>
    <row r="2478" spans="2:14" ht="17.25">
      <c r="B2478" s="1045" t="s">
        <v>11618</v>
      </c>
      <c r="C2478" s="1046" t="s">
        <v>3579</v>
      </c>
      <c r="D2478" s="1046" t="s">
        <v>4252</v>
      </c>
      <c r="E2478" s="1043" t="s">
        <v>3507</v>
      </c>
      <c r="F2478" s="1047">
        <v>8564</v>
      </c>
      <c r="G2478" s="1054">
        <v>1</v>
      </c>
      <c r="H2478" s="1014" t="s">
        <v>3500</v>
      </c>
      <c r="I2478" s="394"/>
      <c r="J2478" s="394"/>
      <c r="K2478" s="394"/>
      <c r="L2478" s="394"/>
      <c r="M2478" s="394"/>
      <c r="N2478" s="394"/>
    </row>
    <row r="2479" spans="2:14" ht="17.25">
      <c r="B2479" s="1045" t="s">
        <v>11618</v>
      </c>
      <c r="C2479" s="1046" t="s">
        <v>3579</v>
      </c>
      <c r="D2479" s="1046" t="s">
        <v>4252</v>
      </c>
      <c r="E2479" s="1043" t="s">
        <v>3507</v>
      </c>
      <c r="F2479" s="1047">
        <v>8564</v>
      </c>
      <c r="G2479" s="1054">
        <v>1</v>
      </c>
      <c r="H2479" s="1014" t="s">
        <v>3500</v>
      </c>
      <c r="I2479" s="394"/>
      <c r="J2479" s="394"/>
      <c r="K2479" s="394"/>
      <c r="L2479" s="394"/>
      <c r="M2479" s="394"/>
      <c r="N2479" s="394"/>
    </row>
    <row r="2480" spans="2:14" ht="17.25">
      <c r="B2480" s="1045" t="s">
        <v>11618</v>
      </c>
      <c r="C2480" s="1046" t="s">
        <v>3579</v>
      </c>
      <c r="D2480" s="1046" t="s">
        <v>4252</v>
      </c>
      <c r="E2480" s="1043" t="s">
        <v>3507</v>
      </c>
      <c r="F2480" s="1047">
        <v>8564</v>
      </c>
      <c r="G2480" s="1054">
        <v>1</v>
      </c>
      <c r="H2480" s="1014" t="s">
        <v>3500</v>
      </c>
      <c r="I2480" s="394"/>
      <c r="J2480" s="394"/>
      <c r="K2480" s="394"/>
      <c r="L2480" s="394"/>
      <c r="M2480" s="394"/>
      <c r="N2480" s="394"/>
    </row>
    <row r="2481" spans="2:14" ht="17.25">
      <c r="B2481" s="1045" t="s">
        <v>11618</v>
      </c>
      <c r="C2481" s="1046" t="s">
        <v>3579</v>
      </c>
      <c r="D2481" s="1046" t="s">
        <v>4252</v>
      </c>
      <c r="E2481" s="1043" t="s">
        <v>3507</v>
      </c>
      <c r="F2481" s="1047">
        <v>8564</v>
      </c>
      <c r="G2481" s="1054">
        <v>1</v>
      </c>
      <c r="H2481" s="1014" t="s">
        <v>3500</v>
      </c>
      <c r="I2481" s="394"/>
      <c r="J2481" s="394"/>
      <c r="K2481" s="394"/>
      <c r="L2481" s="394"/>
      <c r="M2481" s="394"/>
      <c r="N2481" s="394"/>
    </row>
    <row r="2482" spans="2:14" ht="17.25">
      <c r="B2482" s="1045" t="s">
        <v>11618</v>
      </c>
      <c r="C2482" s="1046" t="s">
        <v>3579</v>
      </c>
      <c r="D2482" s="1046" t="s">
        <v>4252</v>
      </c>
      <c r="E2482" s="1043" t="s">
        <v>3507</v>
      </c>
      <c r="F2482" s="1047">
        <v>8564</v>
      </c>
      <c r="G2482" s="1054">
        <v>1</v>
      </c>
      <c r="H2482" s="1014" t="s">
        <v>3500</v>
      </c>
      <c r="I2482" s="394"/>
      <c r="J2482" s="394"/>
      <c r="K2482" s="394"/>
      <c r="L2482" s="394"/>
      <c r="M2482" s="394"/>
      <c r="N2482" s="394"/>
    </row>
    <row r="2483" spans="2:14" ht="17.25">
      <c r="B2483" s="1045" t="s">
        <v>11618</v>
      </c>
      <c r="C2483" s="1046" t="s">
        <v>3579</v>
      </c>
      <c r="D2483" s="1046" t="s">
        <v>4252</v>
      </c>
      <c r="E2483" s="1043" t="s">
        <v>3507</v>
      </c>
      <c r="F2483" s="1047">
        <v>8564</v>
      </c>
      <c r="G2483" s="1054">
        <v>1</v>
      </c>
      <c r="H2483" s="1014" t="s">
        <v>3500</v>
      </c>
      <c r="I2483" s="394"/>
      <c r="J2483" s="394"/>
      <c r="K2483" s="394"/>
      <c r="L2483" s="394"/>
      <c r="M2483" s="394"/>
      <c r="N2483" s="394"/>
    </row>
    <row r="2484" spans="2:14" ht="17.25">
      <c r="B2484" s="1045" t="s">
        <v>11618</v>
      </c>
      <c r="C2484" s="1046" t="s">
        <v>3579</v>
      </c>
      <c r="D2484" s="1046" t="s">
        <v>4252</v>
      </c>
      <c r="E2484" s="1043" t="s">
        <v>3507</v>
      </c>
      <c r="F2484" s="1047">
        <v>8564</v>
      </c>
      <c r="G2484" s="1054">
        <v>1</v>
      </c>
      <c r="H2484" s="1014" t="s">
        <v>3500</v>
      </c>
      <c r="I2484" s="394"/>
      <c r="J2484" s="394"/>
      <c r="K2484" s="394"/>
      <c r="L2484" s="394"/>
      <c r="M2484" s="394"/>
      <c r="N2484" s="394"/>
    </row>
    <row r="2485" spans="2:14" ht="17.25">
      <c r="B2485" s="1045" t="s">
        <v>11618</v>
      </c>
      <c r="C2485" s="1046" t="s">
        <v>3579</v>
      </c>
      <c r="D2485" s="1046" t="s">
        <v>4252</v>
      </c>
      <c r="E2485" s="1043" t="s">
        <v>3507</v>
      </c>
      <c r="F2485" s="1047">
        <v>8564</v>
      </c>
      <c r="G2485" s="1054">
        <v>1</v>
      </c>
      <c r="H2485" s="1014" t="s">
        <v>3500</v>
      </c>
      <c r="I2485" s="394"/>
      <c r="J2485" s="394"/>
      <c r="K2485" s="394"/>
      <c r="L2485" s="394"/>
      <c r="M2485" s="394"/>
      <c r="N2485" s="394"/>
    </row>
    <row r="2486" spans="2:14" ht="17.25">
      <c r="B2486" s="1045" t="s">
        <v>11618</v>
      </c>
      <c r="C2486" s="1046" t="s">
        <v>3579</v>
      </c>
      <c r="D2486" s="1046" t="s">
        <v>4252</v>
      </c>
      <c r="E2486" s="1043" t="s">
        <v>3507</v>
      </c>
      <c r="F2486" s="1047">
        <v>8564</v>
      </c>
      <c r="G2486" s="1054">
        <v>1</v>
      </c>
      <c r="H2486" s="1014" t="s">
        <v>3500</v>
      </c>
      <c r="I2486" s="394"/>
      <c r="J2486" s="394"/>
      <c r="K2486" s="394"/>
      <c r="L2486" s="394"/>
      <c r="M2486" s="394"/>
      <c r="N2486" s="394"/>
    </row>
    <row r="2487" spans="2:14" ht="17.25">
      <c r="B2487" s="1045" t="s">
        <v>11618</v>
      </c>
      <c r="C2487" s="1046" t="s">
        <v>3579</v>
      </c>
      <c r="D2487" s="1046" t="s">
        <v>4252</v>
      </c>
      <c r="E2487" s="1043" t="s">
        <v>3507</v>
      </c>
      <c r="F2487" s="1047">
        <v>8564</v>
      </c>
      <c r="G2487" s="1054">
        <v>1</v>
      </c>
      <c r="H2487" s="1014" t="s">
        <v>3500</v>
      </c>
      <c r="I2487" s="394"/>
      <c r="J2487" s="394"/>
      <c r="K2487" s="394"/>
      <c r="L2487" s="394"/>
      <c r="M2487" s="394"/>
      <c r="N2487" s="394"/>
    </row>
    <row r="2488" spans="2:14" ht="17.25">
      <c r="B2488" s="1045" t="s">
        <v>11618</v>
      </c>
      <c r="C2488" s="1046" t="s">
        <v>3579</v>
      </c>
      <c r="D2488" s="1046" t="s">
        <v>4252</v>
      </c>
      <c r="E2488" s="1043" t="s">
        <v>3507</v>
      </c>
      <c r="F2488" s="1047">
        <v>8564</v>
      </c>
      <c r="G2488" s="1054">
        <v>1</v>
      </c>
      <c r="H2488" s="1014" t="s">
        <v>3500</v>
      </c>
      <c r="I2488" s="394"/>
      <c r="J2488" s="394"/>
      <c r="K2488" s="394"/>
      <c r="L2488" s="394"/>
      <c r="M2488" s="394"/>
      <c r="N2488" s="394"/>
    </row>
    <row r="2489" spans="2:14" ht="17.25">
      <c r="B2489" s="1045" t="s">
        <v>11618</v>
      </c>
      <c r="C2489" s="1046" t="s">
        <v>3579</v>
      </c>
      <c r="D2489" s="1046" t="s">
        <v>4252</v>
      </c>
      <c r="E2489" s="1043" t="s">
        <v>3507</v>
      </c>
      <c r="F2489" s="1047">
        <v>8564</v>
      </c>
      <c r="G2489" s="1054">
        <v>1</v>
      </c>
      <c r="H2489" s="1014" t="s">
        <v>3500</v>
      </c>
      <c r="I2489" s="394"/>
      <c r="J2489" s="394"/>
      <c r="K2489" s="394"/>
      <c r="L2489" s="394"/>
      <c r="M2489" s="394"/>
      <c r="N2489" s="394"/>
    </row>
    <row r="2490" spans="2:14" ht="17.25">
      <c r="B2490" s="1045" t="s">
        <v>11618</v>
      </c>
      <c r="C2490" s="1046" t="s">
        <v>3579</v>
      </c>
      <c r="D2490" s="1046" t="s">
        <v>4252</v>
      </c>
      <c r="E2490" s="1043" t="s">
        <v>3507</v>
      </c>
      <c r="F2490" s="1047">
        <v>8564</v>
      </c>
      <c r="G2490" s="1054">
        <v>1</v>
      </c>
      <c r="H2490" s="1014" t="s">
        <v>3500</v>
      </c>
      <c r="I2490" s="394"/>
      <c r="J2490" s="394"/>
      <c r="K2490" s="394"/>
      <c r="L2490" s="394"/>
      <c r="M2490" s="394"/>
      <c r="N2490" s="394"/>
    </row>
    <row r="2491" spans="2:14" ht="17.25">
      <c r="B2491" s="1045" t="s">
        <v>11618</v>
      </c>
      <c r="C2491" s="1046" t="s">
        <v>3579</v>
      </c>
      <c r="D2491" s="1046" t="s">
        <v>4252</v>
      </c>
      <c r="E2491" s="1043" t="s">
        <v>3507</v>
      </c>
      <c r="F2491" s="1047">
        <v>8564</v>
      </c>
      <c r="G2491" s="1054">
        <v>1</v>
      </c>
      <c r="H2491" s="1014" t="s">
        <v>3500</v>
      </c>
      <c r="I2491" s="394"/>
      <c r="J2491" s="394"/>
      <c r="K2491" s="394"/>
      <c r="L2491" s="394"/>
      <c r="M2491" s="394"/>
      <c r="N2491" s="394"/>
    </row>
    <row r="2492" spans="2:14" ht="17.25">
      <c r="B2492" s="1045" t="s">
        <v>11618</v>
      </c>
      <c r="C2492" s="1046" t="s">
        <v>3579</v>
      </c>
      <c r="D2492" s="1046" t="s">
        <v>4252</v>
      </c>
      <c r="E2492" s="1043" t="s">
        <v>3507</v>
      </c>
      <c r="F2492" s="1047">
        <v>8564</v>
      </c>
      <c r="G2492" s="1054">
        <v>1</v>
      </c>
      <c r="H2492" s="1014" t="s">
        <v>3500</v>
      </c>
      <c r="I2492" s="394"/>
      <c r="J2492" s="394"/>
      <c r="K2492" s="394"/>
      <c r="L2492" s="394"/>
      <c r="M2492" s="394"/>
      <c r="N2492" s="394"/>
    </row>
    <row r="2493" spans="2:14" ht="17.25">
      <c r="B2493" s="1045" t="s">
        <v>11618</v>
      </c>
      <c r="C2493" s="1046" t="s">
        <v>3579</v>
      </c>
      <c r="D2493" s="1046" t="s">
        <v>4252</v>
      </c>
      <c r="E2493" s="1043" t="s">
        <v>3507</v>
      </c>
      <c r="F2493" s="1047">
        <v>8564</v>
      </c>
      <c r="G2493" s="1054">
        <v>1</v>
      </c>
      <c r="H2493" s="1014" t="s">
        <v>3500</v>
      </c>
      <c r="I2493" s="394"/>
      <c r="J2493" s="394"/>
      <c r="K2493" s="394"/>
      <c r="L2493" s="394"/>
      <c r="M2493" s="394"/>
      <c r="N2493" s="394"/>
    </row>
    <row r="2494" spans="2:14" ht="17.25">
      <c r="B2494" s="1045" t="s">
        <v>11618</v>
      </c>
      <c r="C2494" s="1046" t="s">
        <v>3579</v>
      </c>
      <c r="D2494" s="1046" t="s">
        <v>4252</v>
      </c>
      <c r="E2494" s="1043" t="s">
        <v>3507</v>
      </c>
      <c r="F2494" s="1047">
        <v>8564</v>
      </c>
      <c r="G2494" s="1054">
        <v>1</v>
      </c>
      <c r="H2494" s="1014" t="s">
        <v>3500</v>
      </c>
      <c r="I2494" s="394"/>
      <c r="J2494" s="394"/>
      <c r="K2494" s="394"/>
      <c r="L2494" s="394"/>
      <c r="M2494" s="394"/>
      <c r="N2494" s="394"/>
    </row>
    <row r="2495" spans="2:14" ht="17.25">
      <c r="B2495" s="1045" t="s">
        <v>11618</v>
      </c>
      <c r="C2495" s="1046" t="s">
        <v>3579</v>
      </c>
      <c r="D2495" s="1046" t="s">
        <v>4252</v>
      </c>
      <c r="E2495" s="1043" t="s">
        <v>3507</v>
      </c>
      <c r="F2495" s="1047">
        <v>8564</v>
      </c>
      <c r="G2495" s="1054">
        <v>1</v>
      </c>
      <c r="H2495" s="1014" t="s">
        <v>3500</v>
      </c>
      <c r="I2495" s="394"/>
      <c r="J2495" s="394"/>
      <c r="K2495" s="394"/>
      <c r="L2495" s="394"/>
      <c r="M2495" s="394"/>
      <c r="N2495" s="394"/>
    </row>
    <row r="2496" spans="2:14" ht="16.5">
      <c r="B2496" s="1045" t="s">
        <v>11619</v>
      </c>
      <c r="C2496" s="1046" t="s">
        <v>11620</v>
      </c>
      <c r="D2496" s="1046" t="s">
        <v>4380</v>
      </c>
      <c r="E2496" s="1043" t="s">
        <v>4290</v>
      </c>
      <c r="F2496" s="1047">
        <v>5479.5940000000001</v>
      </c>
      <c r="G2496" s="1052" t="s">
        <v>5005</v>
      </c>
      <c r="H2496" s="1055" t="s">
        <v>11621</v>
      </c>
      <c r="I2496" s="394"/>
      <c r="J2496" s="394"/>
      <c r="K2496" s="394"/>
      <c r="L2496" s="394"/>
      <c r="M2496" s="394"/>
      <c r="N2496" s="394"/>
    </row>
    <row r="2497" spans="2:14" ht="16.5">
      <c r="B2497" s="1045" t="s">
        <v>11622</v>
      </c>
      <c r="C2497" s="1046" t="s">
        <v>11620</v>
      </c>
      <c r="D2497" s="1046" t="s">
        <v>4380</v>
      </c>
      <c r="E2497" s="1043" t="s">
        <v>4290</v>
      </c>
      <c r="F2497" s="1047">
        <v>5479.5940000000001</v>
      </c>
      <c r="G2497" s="1052" t="s">
        <v>5005</v>
      </c>
      <c r="H2497" s="1055" t="s">
        <v>11621</v>
      </c>
      <c r="I2497" s="394"/>
      <c r="J2497" s="394"/>
      <c r="K2497" s="394"/>
      <c r="L2497" s="394"/>
      <c r="M2497" s="394"/>
      <c r="N2497" s="394"/>
    </row>
    <row r="2498" spans="2:14" ht="16.5">
      <c r="B2498" s="1045" t="s">
        <v>11623</v>
      </c>
      <c r="C2498" s="1046" t="s">
        <v>11620</v>
      </c>
      <c r="D2498" s="1046" t="s">
        <v>4380</v>
      </c>
      <c r="E2498" s="1043" t="s">
        <v>4290</v>
      </c>
      <c r="F2498" s="1047">
        <v>5479.5940000000001</v>
      </c>
      <c r="G2498" s="1052" t="s">
        <v>5005</v>
      </c>
      <c r="H2498" s="1055" t="s">
        <v>11621</v>
      </c>
      <c r="I2498" s="394"/>
      <c r="J2498" s="394"/>
      <c r="K2498" s="394"/>
      <c r="L2498" s="394"/>
      <c r="M2498" s="394"/>
      <c r="N2498" s="394"/>
    </row>
    <row r="2499" spans="2:14" ht="16.5">
      <c r="B2499" s="1045" t="s">
        <v>11624</v>
      </c>
      <c r="C2499" s="1046" t="s">
        <v>11620</v>
      </c>
      <c r="D2499" s="1046" t="s">
        <v>4380</v>
      </c>
      <c r="E2499" s="1043" t="s">
        <v>4290</v>
      </c>
      <c r="F2499" s="1047">
        <v>5479.5940000000001</v>
      </c>
      <c r="G2499" s="1052" t="s">
        <v>5005</v>
      </c>
      <c r="H2499" s="1055" t="s">
        <v>11621</v>
      </c>
      <c r="I2499" s="394"/>
      <c r="J2499" s="394"/>
      <c r="K2499" s="394"/>
      <c r="L2499" s="394"/>
      <c r="M2499" s="394"/>
      <c r="N2499" s="394"/>
    </row>
    <row r="2500" spans="2:14" ht="16.5">
      <c r="B2500" s="1045" t="s">
        <v>11625</v>
      </c>
      <c r="C2500" s="1046" t="s">
        <v>11620</v>
      </c>
      <c r="D2500" s="1046" t="s">
        <v>4380</v>
      </c>
      <c r="E2500" s="1043" t="s">
        <v>4290</v>
      </c>
      <c r="F2500" s="1047">
        <v>5479.5940000000001</v>
      </c>
      <c r="G2500" s="1052" t="s">
        <v>5005</v>
      </c>
      <c r="H2500" s="1055" t="s">
        <v>11621</v>
      </c>
      <c r="I2500" s="394"/>
      <c r="J2500" s="394"/>
      <c r="K2500" s="394"/>
      <c r="L2500" s="394"/>
      <c r="M2500" s="394"/>
      <c r="N2500" s="394"/>
    </row>
    <row r="2501" spans="2:14" ht="16.5">
      <c r="B2501" s="1045" t="s">
        <v>11626</v>
      </c>
      <c r="C2501" s="1046" t="s">
        <v>11620</v>
      </c>
      <c r="D2501" s="1046" t="s">
        <v>4380</v>
      </c>
      <c r="E2501" s="1043" t="s">
        <v>4290</v>
      </c>
      <c r="F2501" s="1047">
        <v>5479.5940000000001</v>
      </c>
      <c r="G2501" s="1052" t="s">
        <v>5005</v>
      </c>
      <c r="H2501" s="1055" t="s">
        <v>11621</v>
      </c>
      <c r="I2501" s="394"/>
      <c r="J2501" s="394"/>
      <c r="K2501" s="394"/>
      <c r="L2501" s="394"/>
      <c r="M2501" s="394"/>
      <c r="N2501" s="394"/>
    </row>
    <row r="2502" spans="2:14" ht="16.5">
      <c r="B2502" s="1045" t="s">
        <v>11627</v>
      </c>
      <c r="C2502" s="1046" t="s">
        <v>11620</v>
      </c>
      <c r="D2502" s="1046" t="s">
        <v>4380</v>
      </c>
      <c r="E2502" s="1043" t="s">
        <v>4290</v>
      </c>
      <c r="F2502" s="1047">
        <v>5479.5940000000001</v>
      </c>
      <c r="G2502" s="1052" t="s">
        <v>5005</v>
      </c>
      <c r="H2502" s="1055" t="s">
        <v>11621</v>
      </c>
      <c r="I2502" s="394"/>
      <c r="J2502" s="394"/>
      <c r="K2502" s="394"/>
      <c r="L2502" s="394"/>
      <c r="M2502" s="394"/>
      <c r="N2502" s="394"/>
    </row>
    <row r="2503" spans="2:14" ht="16.5">
      <c r="B2503" s="1045" t="s">
        <v>11628</v>
      </c>
      <c r="C2503" s="1046" t="s">
        <v>11620</v>
      </c>
      <c r="D2503" s="1046" t="s">
        <v>4380</v>
      </c>
      <c r="E2503" s="1043" t="s">
        <v>4290</v>
      </c>
      <c r="F2503" s="1047">
        <v>5479.5940000000001</v>
      </c>
      <c r="G2503" s="1052" t="s">
        <v>5005</v>
      </c>
      <c r="H2503" s="1055" t="s">
        <v>11621</v>
      </c>
      <c r="I2503" s="394"/>
      <c r="J2503" s="394"/>
      <c r="K2503" s="394"/>
      <c r="L2503" s="394"/>
      <c r="M2503" s="394"/>
      <c r="N2503" s="394"/>
    </row>
    <row r="2504" spans="2:14" ht="16.5">
      <c r="B2504" s="1045" t="s">
        <v>11629</v>
      </c>
      <c r="C2504" s="1046" t="s">
        <v>11620</v>
      </c>
      <c r="D2504" s="1046" t="s">
        <v>4380</v>
      </c>
      <c r="E2504" s="1043" t="s">
        <v>4290</v>
      </c>
      <c r="F2504" s="1047">
        <v>5479.5940000000001</v>
      </c>
      <c r="G2504" s="1052" t="s">
        <v>5005</v>
      </c>
      <c r="H2504" s="1055" t="s">
        <v>11621</v>
      </c>
      <c r="I2504" s="394"/>
      <c r="J2504" s="394"/>
      <c r="K2504" s="394"/>
      <c r="L2504" s="394"/>
      <c r="M2504" s="394"/>
      <c r="N2504" s="394"/>
    </row>
    <row r="2505" spans="2:14" ht="16.5">
      <c r="B2505" s="1045" t="s">
        <v>11630</v>
      </c>
      <c r="C2505" s="1046" t="s">
        <v>11620</v>
      </c>
      <c r="D2505" s="1046" t="s">
        <v>4380</v>
      </c>
      <c r="E2505" s="1043" t="s">
        <v>4290</v>
      </c>
      <c r="F2505" s="1047">
        <v>5479.5940000000001</v>
      </c>
      <c r="G2505" s="1052" t="s">
        <v>5005</v>
      </c>
      <c r="H2505" s="1055" t="s">
        <v>11621</v>
      </c>
      <c r="I2505" s="394"/>
      <c r="J2505" s="394"/>
      <c r="K2505" s="394"/>
      <c r="L2505" s="394"/>
      <c r="M2505" s="394"/>
      <c r="N2505" s="394"/>
    </row>
    <row r="2506" spans="2:14" ht="16.5">
      <c r="B2506" s="1045" t="s">
        <v>11631</v>
      </c>
      <c r="C2506" s="1046" t="s">
        <v>11632</v>
      </c>
      <c r="D2506" s="1046" t="s">
        <v>11633</v>
      </c>
      <c r="E2506" s="1043" t="s">
        <v>4290</v>
      </c>
      <c r="F2506" s="1047">
        <v>27584.799999999999</v>
      </c>
      <c r="G2506" s="1052" t="s">
        <v>11634</v>
      </c>
      <c r="H2506" s="1055" t="s">
        <v>5128</v>
      </c>
      <c r="I2506" s="394"/>
      <c r="J2506" s="394"/>
      <c r="K2506" s="394"/>
      <c r="L2506" s="394"/>
      <c r="M2506" s="394"/>
      <c r="N2506" s="394"/>
    </row>
    <row r="2507" spans="2:14" ht="16.5">
      <c r="B2507" s="1045" t="s">
        <v>11635</v>
      </c>
      <c r="C2507" s="1046" t="s">
        <v>11636</v>
      </c>
      <c r="D2507" s="1046" t="s">
        <v>4737</v>
      </c>
      <c r="E2507" s="1043" t="s">
        <v>4290</v>
      </c>
      <c r="F2507" s="1047">
        <v>12459.1</v>
      </c>
      <c r="G2507" s="1052" t="s">
        <v>5005</v>
      </c>
      <c r="H2507" s="1055" t="s">
        <v>4738</v>
      </c>
      <c r="I2507" s="394"/>
      <c r="J2507" s="394"/>
      <c r="K2507" s="394"/>
      <c r="L2507" s="394"/>
      <c r="M2507" s="394"/>
      <c r="N2507" s="394"/>
    </row>
    <row r="2508" spans="2:14" ht="16.5">
      <c r="B2508" s="1045" t="s">
        <v>11637</v>
      </c>
      <c r="C2508" s="1046" t="s">
        <v>11638</v>
      </c>
      <c r="D2508" s="1046" t="s">
        <v>11639</v>
      </c>
      <c r="E2508" s="1043" t="s">
        <v>4290</v>
      </c>
      <c r="F2508" s="1047">
        <v>6559.6</v>
      </c>
      <c r="G2508" s="1052" t="s">
        <v>5005</v>
      </c>
      <c r="H2508" s="1055" t="s">
        <v>4792</v>
      </c>
      <c r="I2508" s="394"/>
      <c r="J2508" s="394"/>
      <c r="K2508" s="394"/>
      <c r="L2508" s="394"/>
      <c r="M2508" s="394"/>
      <c r="N2508" s="394"/>
    </row>
    <row r="2509" spans="2:14" ht="16.5">
      <c r="B2509" s="1045" t="s">
        <v>11640</v>
      </c>
      <c r="C2509" s="1046" t="s">
        <v>11641</v>
      </c>
      <c r="D2509" s="1046" t="s">
        <v>11642</v>
      </c>
      <c r="E2509" s="1043" t="s">
        <v>4290</v>
      </c>
      <c r="F2509" s="1047">
        <v>1619.99</v>
      </c>
      <c r="G2509" s="1052" t="s">
        <v>5005</v>
      </c>
      <c r="H2509" s="1055" t="s">
        <v>4831</v>
      </c>
      <c r="I2509" s="394"/>
      <c r="J2509" s="394"/>
      <c r="K2509" s="394"/>
      <c r="L2509" s="394"/>
      <c r="M2509" s="394"/>
      <c r="N2509" s="394"/>
    </row>
    <row r="2510" spans="2:14" ht="16.5">
      <c r="B2510" s="1045" t="s">
        <v>11643</v>
      </c>
      <c r="C2510" s="1046" t="s">
        <v>4845</v>
      </c>
      <c r="D2510" s="1046" t="s">
        <v>11644</v>
      </c>
      <c r="E2510" s="1043" t="s">
        <v>4290</v>
      </c>
      <c r="F2510" s="1047">
        <v>10989</v>
      </c>
      <c r="G2510" s="1052" t="s">
        <v>5005</v>
      </c>
      <c r="H2510" s="1055" t="s">
        <v>11645</v>
      </c>
      <c r="I2510" s="394"/>
      <c r="J2510" s="394"/>
      <c r="K2510" s="394"/>
      <c r="L2510" s="394"/>
      <c r="M2510" s="394"/>
      <c r="N2510" s="394"/>
    </row>
    <row r="2511" spans="2:14" ht="16.5">
      <c r="B2511" s="1045" t="s">
        <v>11646</v>
      </c>
      <c r="C2511" s="1046" t="s">
        <v>4856</v>
      </c>
      <c r="D2511" s="1046" t="s">
        <v>4857</v>
      </c>
      <c r="E2511" s="1043" t="s">
        <v>4290</v>
      </c>
      <c r="F2511" s="1047">
        <v>10989</v>
      </c>
      <c r="G2511" s="1052" t="s">
        <v>5005</v>
      </c>
      <c r="H2511" s="1055" t="s">
        <v>11647</v>
      </c>
      <c r="I2511" s="394"/>
      <c r="J2511" s="394"/>
      <c r="K2511" s="394"/>
      <c r="L2511" s="394"/>
      <c r="M2511" s="394"/>
      <c r="N2511" s="394"/>
    </row>
    <row r="2512" spans="2:14" ht="16.5">
      <c r="B2512" s="1045" t="s">
        <v>11648</v>
      </c>
      <c r="C2512" s="1046" t="s">
        <v>4856</v>
      </c>
      <c r="D2512" s="1046" t="s">
        <v>4857</v>
      </c>
      <c r="E2512" s="1043" t="s">
        <v>4290</v>
      </c>
      <c r="F2512" s="1047">
        <v>10989</v>
      </c>
      <c r="G2512" s="1052" t="s">
        <v>5005</v>
      </c>
      <c r="H2512" s="1055" t="s">
        <v>11647</v>
      </c>
      <c r="I2512" s="394"/>
      <c r="J2512" s="394"/>
      <c r="K2512" s="394"/>
      <c r="L2512" s="394"/>
      <c r="M2512" s="394"/>
      <c r="N2512" s="394"/>
    </row>
    <row r="2513" spans="2:14" ht="16.5">
      <c r="B2513" s="1045" t="s">
        <v>11649</v>
      </c>
      <c r="C2513" s="1046" t="s">
        <v>4856</v>
      </c>
      <c r="D2513" s="1046" t="s">
        <v>4857</v>
      </c>
      <c r="E2513" s="1043" t="s">
        <v>4290</v>
      </c>
      <c r="F2513" s="1047">
        <v>10989</v>
      </c>
      <c r="G2513" s="1052" t="s">
        <v>5005</v>
      </c>
      <c r="H2513" s="1055" t="s">
        <v>11647</v>
      </c>
      <c r="I2513" s="394"/>
      <c r="J2513" s="394"/>
      <c r="K2513" s="394"/>
      <c r="L2513" s="394"/>
      <c r="M2513" s="394"/>
      <c r="N2513" s="394"/>
    </row>
    <row r="2514" spans="2:14" ht="16.5">
      <c r="B2514" s="1045" t="s">
        <v>11650</v>
      </c>
      <c r="C2514" s="1046" t="s">
        <v>4856</v>
      </c>
      <c r="D2514" s="1046" t="s">
        <v>4857</v>
      </c>
      <c r="E2514" s="1043" t="s">
        <v>4290</v>
      </c>
      <c r="F2514" s="1047">
        <v>10989</v>
      </c>
      <c r="G2514" s="1052" t="s">
        <v>5005</v>
      </c>
      <c r="H2514" s="1055" t="s">
        <v>11647</v>
      </c>
      <c r="I2514" s="394"/>
      <c r="J2514" s="394"/>
      <c r="K2514" s="394"/>
      <c r="L2514" s="394"/>
      <c r="M2514" s="394"/>
      <c r="N2514" s="394"/>
    </row>
    <row r="2515" spans="2:14" ht="16.5">
      <c r="B2515" s="1045" t="s">
        <v>11651</v>
      </c>
      <c r="C2515" s="1046" t="s">
        <v>4856</v>
      </c>
      <c r="D2515" s="1046" t="s">
        <v>4857</v>
      </c>
      <c r="E2515" s="1043" t="s">
        <v>4290</v>
      </c>
      <c r="F2515" s="1047">
        <v>10989</v>
      </c>
      <c r="G2515" s="1052" t="s">
        <v>5005</v>
      </c>
      <c r="H2515" s="1055" t="s">
        <v>11647</v>
      </c>
      <c r="I2515" s="394"/>
      <c r="J2515" s="394"/>
      <c r="K2515" s="394"/>
      <c r="L2515" s="394"/>
      <c r="M2515" s="394"/>
      <c r="N2515" s="394"/>
    </row>
    <row r="2516" spans="2:14" ht="16.5">
      <c r="B2516" s="1045" t="s">
        <v>11652</v>
      </c>
      <c r="C2516" s="1046" t="s">
        <v>4856</v>
      </c>
      <c r="D2516" s="1046" t="s">
        <v>4857</v>
      </c>
      <c r="E2516" s="1043" t="s">
        <v>4290</v>
      </c>
      <c r="F2516" s="1047">
        <v>10989</v>
      </c>
      <c r="G2516" s="1052" t="s">
        <v>5005</v>
      </c>
      <c r="H2516" s="1055" t="s">
        <v>11647</v>
      </c>
      <c r="I2516" s="394"/>
      <c r="J2516" s="394"/>
      <c r="K2516" s="394"/>
      <c r="L2516" s="394"/>
      <c r="M2516" s="394"/>
      <c r="N2516" s="394"/>
    </row>
    <row r="2517" spans="2:14" ht="16.5">
      <c r="B2517" s="1045" t="s">
        <v>11653</v>
      </c>
      <c r="C2517" s="1046" t="s">
        <v>4856</v>
      </c>
      <c r="D2517" s="1046" t="s">
        <v>4857</v>
      </c>
      <c r="E2517" s="1043" t="s">
        <v>4290</v>
      </c>
      <c r="F2517" s="1047">
        <v>10989</v>
      </c>
      <c r="G2517" s="1052" t="s">
        <v>5005</v>
      </c>
      <c r="H2517" s="1055" t="s">
        <v>11647</v>
      </c>
      <c r="I2517" s="394"/>
      <c r="J2517" s="394"/>
      <c r="K2517" s="394"/>
      <c r="L2517" s="394"/>
      <c r="M2517" s="394"/>
      <c r="N2517" s="394"/>
    </row>
    <row r="2518" spans="2:14" ht="16.5">
      <c r="B2518" s="1045" t="s">
        <v>11654</v>
      </c>
      <c r="C2518" s="1046" t="s">
        <v>4845</v>
      </c>
      <c r="D2518" s="1046" t="s">
        <v>4919</v>
      </c>
      <c r="E2518" s="1043" t="s">
        <v>4290</v>
      </c>
      <c r="F2518" s="1047">
        <v>10408.799999999999</v>
      </c>
      <c r="G2518" s="1052" t="s">
        <v>5005</v>
      </c>
      <c r="H2518" s="1055" t="s">
        <v>11655</v>
      </c>
      <c r="I2518" s="394"/>
      <c r="J2518" s="394"/>
      <c r="K2518" s="394"/>
      <c r="L2518" s="394"/>
      <c r="M2518" s="394"/>
      <c r="N2518" s="394"/>
    </row>
    <row r="2519" spans="2:14" ht="16.5">
      <c r="B2519" s="1045" t="s">
        <v>11656</v>
      </c>
      <c r="C2519" s="1046" t="s">
        <v>4845</v>
      </c>
      <c r="D2519" s="1046" t="s">
        <v>4919</v>
      </c>
      <c r="E2519" s="1043" t="s">
        <v>4290</v>
      </c>
      <c r="F2519" s="1047">
        <v>10408.799999999999</v>
      </c>
      <c r="G2519" s="1052" t="s">
        <v>5005</v>
      </c>
      <c r="H2519" s="1055" t="s">
        <v>11657</v>
      </c>
      <c r="I2519" s="394"/>
      <c r="J2519" s="394"/>
      <c r="K2519" s="394"/>
      <c r="L2519" s="394"/>
      <c r="M2519" s="394"/>
      <c r="N2519" s="394"/>
    </row>
    <row r="2520" spans="2:14" ht="16.5">
      <c r="B2520" s="1045" t="s">
        <v>11658</v>
      </c>
      <c r="C2520" s="1046" t="s">
        <v>4845</v>
      </c>
      <c r="D2520" s="1046" t="s">
        <v>4919</v>
      </c>
      <c r="E2520" s="1043" t="s">
        <v>4290</v>
      </c>
      <c r="F2520" s="1047">
        <v>10408.799999999999</v>
      </c>
      <c r="G2520" s="1052" t="s">
        <v>5005</v>
      </c>
      <c r="H2520" s="1055" t="s">
        <v>11659</v>
      </c>
      <c r="I2520" s="394"/>
      <c r="J2520" s="394"/>
      <c r="K2520" s="394"/>
      <c r="L2520" s="394"/>
      <c r="M2520" s="394"/>
      <c r="N2520" s="394"/>
    </row>
    <row r="2521" spans="2:14" ht="16.5">
      <c r="B2521" s="1045" t="s">
        <v>11660</v>
      </c>
      <c r="C2521" s="1046" t="s">
        <v>4845</v>
      </c>
      <c r="D2521" s="1046" t="s">
        <v>4919</v>
      </c>
      <c r="E2521" s="1043" t="s">
        <v>4290</v>
      </c>
      <c r="F2521" s="1047">
        <v>10408.799999999999</v>
      </c>
      <c r="G2521" s="1052" t="s">
        <v>5005</v>
      </c>
      <c r="H2521" s="1055" t="s">
        <v>11661</v>
      </c>
      <c r="I2521" s="394"/>
      <c r="J2521" s="394"/>
      <c r="K2521" s="394"/>
      <c r="L2521" s="394"/>
      <c r="M2521" s="394"/>
      <c r="N2521" s="394"/>
    </row>
    <row r="2522" spans="2:14" ht="16.5">
      <c r="B2522" s="1045" t="s">
        <v>11662</v>
      </c>
      <c r="C2522" s="1046" t="s">
        <v>4845</v>
      </c>
      <c r="D2522" s="1046" t="s">
        <v>4919</v>
      </c>
      <c r="E2522" s="1043" t="s">
        <v>4290</v>
      </c>
      <c r="F2522" s="1047">
        <v>10408.799999999999</v>
      </c>
      <c r="G2522" s="1052" t="s">
        <v>5005</v>
      </c>
      <c r="H2522" s="1055" t="s">
        <v>11663</v>
      </c>
      <c r="I2522" s="394"/>
      <c r="J2522" s="394"/>
      <c r="K2522" s="394"/>
      <c r="L2522" s="394"/>
      <c r="M2522" s="394"/>
      <c r="N2522" s="394"/>
    </row>
    <row r="2523" spans="2:14" ht="16.5">
      <c r="B2523" s="1045" t="s">
        <v>11664</v>
      </c>
      <c r="C2523" s="1046" t="s">
        <v>4845</v>
      </c>
      <c r="D2523" s="1046" t="s">
        <v>4925</v>
      </c>
      <c r="E2523" s="1043" t="s">
        <v>4290</v>
      </c>
      <c r="F2523" s="1047">
        <v>10408.799999999999</v>
      </c>
      <c r="G2523" s="1052" t="s">
        <v>5005</v>
      </c>
      <c r="H2523" s="1055" t="s">
        <v>11665</v>
      </c>
      <c r="I2523" s="394"/>
      <c r="J2523" s="394"/>
      <c r="K2523" s="394"/>
      <c r="L2523" s="394"/>
      <c r="M2523" s="394"/>
      <c r="N2523" s="394"/>
    </row>
    <row r="2524" spans="2:14" ht="16.5">
      <c r="B2524" s="1045" t="s">
        <v>11666</v>
      </c>
      <c r="C2524" s="1046" t="s">
        <v>4845</v>
      </c>
      <c r="D2524" s="1046" t="s">
        <v>4925</v>
      </c>
      <c r="E2524" s="1043" t="s">
        <v>4290</v>
      </c>
      <c r="F2524" s="1047">
        <v>10408.799999999999</v>
      </c>
      <c r="G2524" s="1052" t="s">
        <v>5005</v>
      </c>
      <c r="H2524" s="1055" t="s">
        <v>11667</v>
      </c>
      <c r="I2524" s="394"/>
      <c r="J2524" s="394"/>
      <c r="K2524" s="394"/>
      <c r="L2524" s="394"/>
      <c r="M2524" s="394"/>
      <c r="N2524" s="394"/>
    </row>
    <row r="2525" spans="2:14" ht="16.5">
      <c r="B2525" s="1045" t="s">
        <v>11668</v>
      </c>
      <c r="C2525" s="1046" t="s">
        <v>4845</v>
      </c>
      <c r="D2525" s="1046" t="s">
        <v>4925</v>
      </c>
      <c r="E2525" s="1043" t="s">
        <v>4290</v>
      </c>
      <c r="F2525" s="1047">
        <v>10408.799999999999</v>
      </c>
      <c r="G2525" s="1052" t="s">
        <v>5005</v>
      </c>
      <c r="H2525" s="1055" t="s">
        <v>11669</v>
      </c>
      <c r="I2525" s="394"/>
      <c r="J2525" s="394"/>
      <c r="K2525" s="394"/>
      <c r="L2525" s="394"/>
      <c r="M2525" s="394"/>
      <c r="N2525" s="394"/>
    </row>
    <row r="2526" spans="2:14" ht="16.5">
      <c r="B2526" s="1045" t="s">
        <v>11670</v>
      </c>
      <c r="C2526" s="1046" t="s">
        <v>4845</v>
      </c>
      <c r="D2526" s="1046" t="s">
        <v>4925</v>
      </c>
      <c r="E2526" s="1043" t="s">
        <v>4290</v>
      </c>
      <c r="F2526" s="1047">
        <v>10408.799999999999</v>
      </c>
      <c r="G2526" s="1052" t="s">
        <v>5005</v>
      </c>
      <c r="H2526" s="1055" t="s">
        <v>11671</v>
      </c>
      <c r="I2526" s="394"/>
      <c r="J2526" s="394"/>
      <c r="K2526" s="394"/>
      <c r="L2526" s="394"/>
      <c r="M2526" s="394"/>
      <c r="N2526" s="394"/>
    </row>
    <row r="2527" spans="2:14" ht="16.5">
      <c r="B2527" s="1045" t="s">
        <v>11672</v>
      </c>
      <c r="C2527" s="1046" t="s">
        <v>4845</v>
      </c>
      <c r="D2527" s="1046" t="s">
        <v>4925</v>
      </c>
      <c r="E2527" s="1043" t="s">
        <v>4290</v>
      </c>
      <c r="F2527" s="1047">
        <v>10408.799999999999</v>
      </c>
      <c r="G2527" s="1052" t="s">
        <v>5005</v>
      </c>
      <c r="H2527" s="1055" t="s">
        <v>11673</v>
      </c>
      <c r="I2527" s="394"/>
      <c r="J2527" s="394"/>
      <c r="K2527" s="394"/>
      <c r="L2527" s="394"/>
      <c r="M2527" s="394"/>
      <c r="N2527" s="394"/>
    </row>
    <row r="2528" spans="2:14" ht="16.5">
      <c r="B2528" s="1045" t="s">
        <v>11674</v>
      </c>
      <c r="C2528" s="1046" t="s">
        <v>4845</v>
      </c>
      <c r="D2528" s="1046" t="s">
        <v>4925</v>
      </c>
      <c r="E2528" s="1043" t="s">
        <v>4290</v>
      </c>
      <c r="F2528" s="1047">
        <v>10408.799999999999</v>
      </c>
      <c r="G2528" s="1052" t="s">
        <v>5005</v>
      </c>
      <c r="H2528" s="1055" t="s">
        <v>11675</v>
      </c>
      <c r="I2528" s="394"/>
      <c r="J2528" s="394"/>
      <c r="K2528" s="394"/>
      <c r="L2528" s="394"/>
      <c r="M2528" s="394"/>
      <c r="N2528" s="394"/>
    </row>
    <row r="2529" spans="2:14" ht="16.5">
      <c r="B2529" s="1045" t="s">
        <v>11676</v>
      </c>
      <c r="C2529" s="1046" t="s">
        <v>4845</v>
      </c>
      <c r="D2529" s="1046" t="s">
        <v>4925</v>
      </c>
      <c r="E2529" s="1043" t="s">
        <v>4290</v>
      </c>
      <c r="F2529" s="1047">
        <v>10408.799999999999</v>
      </c>
      <c r="G2529" s="1052" t="s">
        <v>5005</v>
      </c>
      <c r="H2529" s="1055" t="s">
        <v>11677</v>
      </c>
      <c r="I2529" s="394"/>
      <c r="J2529" s="394"/>
      <c r="K2529" s="394"/>
      <c r="L2529" s="394"/>
      <c r="M2529" s="394"/>
      <c r="N2529" s="394"/>
    </row>
    <row r="2530" spans="2:14" ht="16.5">
      <c r="B2530" s="1045" t="s">
        <v>11678</v>
      </c>
      <c r="C2530" s="1046" t="s">
        <v>4845</v>
      </c>
      <c r="D2530" s="1046" t="s">
        <v>4925</v>
      </c>
      <c r="E2530" s="1043" t="s">
        <v>4290</v>
      </c>
      <c r="F2530" s="1047">
        <v>10408.799999999999</v>
      </c>
      <c r="G2530" s="1052" t="s">
        <v>5005</v>
      </c>
      <c r="H2530" s="1055" t="s">
        <v>11679</v>
      </c>
      <c r="I2530" s="394"/>
      <c r="J2530" s="394"/>
      <c r="K2530" s="394"/>
      <c r="L2530" s="394"/>
      <c r="M2530" s="394"/>
      <c r="N2530" s="394"/>
    </row>
    <row r="2531" spans="2:14" ht="16.5">
      <c r="B2531" s="1045" t="s">
        <v>11680</v>
      </c>
      <c r="C2531" s="1046" t="s">
        <v>4845</v>
      </c>
      <c r="D2531" s="1046" t="s">
        <v>4925</v>
      </c>
      <c r="E2531" s="1043" t="s">
        <v>4290</v>
      </c>
      <c r="F2531" s="1047">
        <v>10408.799999999999</v>
      </c>
      <c r="G2531" s="1052" t="s">
        <v>5005</v>
      </c>
      <c r="H2531" s="1055" t="s">
        <v>11681</v>
      </c>
      <c r="I2531" s="394"/>
      <c r="J2531" s="394"/>
      <c r="K2531" s="394"/>
      <c r="L2531" s="394"/>
      <c r="M2531" s="394"/>
      <c r="N2531" s="394"/>
    </row>
    <row r="2532" spans="2:14" ht="16.5">
      <c r="B2532" s="1045" t="s">
        <v>11682</v>
      </c>
      <c r="C2532" s="1046" t="s">
        <v>4845</v>
      </c>
      <c r="D2532" s="1046" t="s">
        <v>4925</v>
      </c>
      <c r="E2532" s="1043" t="s">
        <v>4290</v>
      </c>
      <c r="F2532" s="1047">
        <v>10408.799999999999</v>
      </c>
      <c r="G2532" s="1052" t="s">
        <v>5005</v>
      </c>
      <c r="H2532" s="1055" t="s">
        <v>11683</v>
      </c>
      <c r="I2532" s="394"/>
      <c r="J2532" s="394"/>
      <c r="K2532" s="394"/>
      <c r="L2532" s="394"/>
      <c r="M2532" s="394"/>
      <c r="N2532" s="394"/>
    </row>
    <row r="2533" spans="2:14" ht="16.5">
      <c r="B2533" s="1045" t="s">
        <v>11684</v>
      </c>
      <c r="C2533" s="1046" t="s">
        <v>4845</v>
      </c>
      <c r="D2533" s="1046" t="s">
        <v>4925</v>
      </c>
      <c r="E2533" s="1043" t="s">
        <v>4290</v>
      </c>
      <c r="F2533" s="1047">
        <v>10408.799999999999</v>
      </c>
      <c r="G2533" s="1052" t="s">
        <v>5005</v>
      </c>
      <c r="H2533" s="1055" t="s">
        <v>11685</v>
      </c>
      <c r="I2533" s="394"/>
      <c r="J2533" s="394"/>
      <c r="K2533" s="394"/>
      <c r="L2533" s="394"/>
      <c r="M2533" s="394"/>
      <c r="N2533" s="394"/>
    </row>
    <row r="2534" spans="2:14" ht="16.5">
      <c r="B2534" s="1045" t="s">
        <v>11686</v>
      </c>
      <c r="C2534" s="1046" t="s">
        <v>4845</v>
      </c>
      <c r="D2534" s="1046" t="s">
        <v>4925</v>
      </c>
      <c r="E2534" s="1043" t="s">
        <v>4290</v>
      </c>
      <c r="F2534" s="1047">
        <v>10408.799999999999</v>
      </c>
      <c r="G2534" s="1052" t="s">
        <v>5005</v>
      </c>
      <c r="H2534" s="1055" t="s">
        <v>11687</v>
      </c>
      <c r="I2534" s="394"/>
      <c r="J2534" s="394"/>
      <c r="K2534" s="394"/>
      <c r="L2534" s="394"/>
      <c r="M2534" s="394"/>
      <c r="N2534" s="394"/>
    </row>
    <row r="2535" spans="2:14" ht="16.5">
      <c r="B2535" s="1045" t="s">
        <v>11688</v>
      </c>
      <c r="C2535" s="1046" t="s">
        <v>4845</v>
      </c>
      <c r="D2535" s="1046" t="s">
        <v>4925</v>
      </c>
      <c r="E2535" s="1043" t="s">
        <v>4290</v>
      </c>
      <c r="F2535" s="1047">
        <v>10408.799999999999</v>
      </c>
      <c r="G2535" s="1052" t="s">
        <v>5005</v>
      </c>
      <c r="H2535" s="1055" t="s">
        <v>11689</v>
      </c>
      <c r="I2535" s="394"/>
      <c r="J2535" s="394"/>
      <c r="K2535" s="394"/>
      <c r="L2535" s="394"/>
      <c r="M2535" s="394"/>
      <c r="N2535" s="394"/>
    </row>
    <row r="2536" spans="2:14" ht="16.5">
      <c r="B2536" s="1045" t="s">
        <v>11690</v>
      </c>
      <c r="C2536" s="1046" t="s">
        <v>4845</v>
      </c>
      <c r="D2536" s="1046" t="s">
        <v>4925</v>
      </c>
      <c r="E2536" s="1043" t="s">
        <v>4290</v>
      </c>
      <c r="F2536" s="1047">
        <v>10408.799999999999</v>
      </c>
      <c r="G2536" s="1052" t="s">
        <v>5005</v>
      </c>
      <c r="H2536" s="1055" t="s">
        <v>11691</v>
      </c>
      <c r="I2536" s="394"/>
      <c r="J2536" s="394"/>
      <c r="K2536" s="394"/>
      <c r="L2536" s="394"/>
      <c r="M2536" s="394"/>
      <c r="N2536" s="394"/>
    </row>
    <row r="2537" spans="2:14" ht="16.5">
      <c r="B2537" s="1045" t="s">
        <v>11692</v>
      </c>
      <c r="C2537" s="1046" t="s">
        <v>4845</v>
      </c>
      <c r="D2537" s="1046" t="s">
        <v>4925</v>
      </c>
      <c r="E2537" s="1043" t="s">
        <v>4290</v>
      </c>
      <c r="F2537" s="1047">
        <v>10408.799999999999</v>
      </c>
      <c r="G2537" s="1052" t="s">
        <v>5005</v>
      </c>
      <c r="H2537" s="1055" t="s">
        <v>11693</v>
      </c>
      <c r="I2537" s="394"/>
      <c r="J2537" s="394"/>
      <c r="K2537" s="394"/>
      <c r="L2537" s="394"/>
      <c r="M2537" s="394"/>
      <c r="N2537" s="394"/>
    </row>
    <row r="2538" spans="2:14" ht="16.5">
      <c r="B2538" s="1045" t="s">
        <v>11694</v>
      </c>
      <c r="C2538" s="1046" t="s">
        <v>4845</v>
      </c>
      <c r="D2538" s="1046" t="s">
        <v>4925</v>
      </c>
      <c r="E2538" s="1043" t="s">
        <v>4290</v>
      </c>
      <c r="F2538" s="1047">
        <v>10408.799999999999</v>
      </c>
      <c r="G2538" s="1052" t="s">
        <v>5005</v>
      </c>
      <c r="H2538" s="1055" t="s">
        <v>11695</v>
      </c>
      <c r="I2538" s="394"/>
      <c r="J2538" s="394"/>
      <c r="K2538" s="394"/>
      <c r="L2538" s="394"/>
      <c r="M2538" s="394"/>
      <c r="N2538" s="394"/>
    </row>
    <row r="2539" spans="2:14" ht="16.5">
      <c r="B2539" s="1045" t="s">
        <v>11696</v>
      </c>
      <c r="C2539" s="1046" t="s">
        <v>4845</v>
      </c>
      <c r="D2539" s="1046" t="s">
        <v>4925</v>
      </c>
      <c r="E2539" s="1043" t="s">
        <v>4290</v>
      </c>
      <c r="F2539" s="1047">
        <v>10408.799999999999</v>
      </c>
      <c r="G2539" s="1052" t="s">
        <v>5005</v>
      </c>
      <c r="H2539" s="1055" t="s">
        <v>11697</v>
      </c>
      <c r="I2539" s="394"/>
      <c r="J2539" s="394"/>
      <c r="K2539" s="394"/>
      <c r="L2539" s="394"/>
      <c r="M2539" s="394"/>
      <c r="N2539" s="394"/>
    </row>
    <row r="2540" spans="2:14" ht="16.5">
      <c r="B2540" s="1045" t="s">
        <v>11698</v>
      </c>
      <c r="C2540" s="1046" t="s">
        <v>4845</v>
      </c>
      <c r="D2540" s="1046" t="s">
        <v>4925</v>
      </c>
      <c r="E2540" s="1043" t="s">
        <v>4290</v>
      </c>
      <c r="F2540" s="1047">
        <v>10408.799999999999</v>
      </c>
      <c r="G2540" s="1052" t="s">
        <v>5005</v>
      </c>
      <c r="H2540" s="1055" t="s">
        <v>11699</v>
      </c>
      <c r="I2540" s="394"/>
      <c r="J2540" s="394"/>
      <c r="K2540" s="394"/>
      <c r="L2540" s="394"/>
      <c r="M2540" s="394"/>
      <c r="N2540" s="394"/>
    </row>
    <row r="2541" spans="2:14" ht="16.5">
      <c r="B2541" s="1045" t="s">
        <v>11700</v>
      </c>
      <c r="C2541" s="1046" t="s">
        <v>4845</v>
      </c>
      <c r="D2541" s="1046" t="s">
        <v>4925</v>
      </c>
      <c r="E2541" s="1043" t="s">
        <v>4290</v>
      </c>
      <c r="F2541" s="1047">
        <v>10408.799999999999</v>
      </c>
      <c r="G2541" s="1052" t="s">
        <v>5005</v>
      </c>
      <c r="H2541" s="1055" t="s">
        <v>11701</v>
      </c>
      <c r="I2541" s="394"/>
      <c r="J2541" s="394"/>
      <c r="K2541" s="394"/>
      <c r="L2541" s="394"/>
      <c r="M2541" s="394"/>
      <c r="N2541" s="394"/>
    </row>
    <row r="2542" spans="2:14" ht="16.5">
      <c r="B2542" s="1045" t="s">
        <v>11702</v>
      </c>
      <c r="C2542" s="1046" t="s">
        <v>4845</v>
      </c>
      <c r="D2542" s="1046" t="s">
        <v>4925</v>
      </c>
      <c r="E2542" s="1043" t="s">
        <v>4290</v>
      </c>
      <c r="F2542" s="1047">
        <v>10408.799999999999</v>
      </c>
      <c r="G2542" s="1052" t="s">
        <v>5005</v>
      </c>
      <c r="H2542" s="1055" t="s">
        <v>11703</v>
      </c>
      <c r="I2542" s="394"/>
      <c r="J2542" s="394"/>
      <c r="K2542" s="394"/>
      <c r="L2542" s="394"/>
      <c r="M2542" s="394"/>
      <c r="N2542" s="394"/>
    </row>
    <row r="2543" spans="2:14" ht="16.5">
      <c r="B2543" s="1045" t="s">
        <v>11704</v>
      </c>
      <c r="C2543" s="1046" t="s">
        <v>4845</v>
      </c>
      <c r="D2543" s="1046" t="s">
        <v>4925</v>
      </c>
      <c r="E2543" s="1043" t="s">
        <v>4290</v>
      </c>
      <c r="F2543" s="1047">
        <v>10408.799999999999</v>
      </c>
      <c r="G2543" s="1052" t="s">
        <v>5005</v>
      </c>
      <c r="H2543" s="1055" t="s">
        <v>11705</v>
      </c>
      <c r="I2543" s="394"/>
      <c r="J2543" s="394"/>
      <c r="K2543" s="394"/>
      <c r="L2543" s="394"/>
      <c r="M2543" s="394"/>
      <c r="N2543" s="394"/>
    </row>
    <row r="2544" spans="2:14" ht="16.5">
      <c r="B2544" s="1045" t="s">
        <v>11706</v>
      </c>
      <c r="C2544" s="1046" t="s">
        <v>4845</v>
      </c>
      <c r="D2544" s="1046" t="s">
        <v>4925</v>
      </c>
      <c r="E2544" s="1043" t="s">
        <v>4290</v>
      </c>
      <c r="F2544" s="1047">
        <v>10408.799999999999</v>
      </c>
      <c r="G2544" s="1052" t="s">
        <v>5005</v>
      </c>
      <c r="H2544" s="1055" t="s">
        <v>11707</v>
      </c>
      <c r="I2544" s="394"/>
      <c r="J2544" s="394"/>
      <c r="K2544" s="394"/>
      <c r="L2544" s="394"/>
      <c r="M2544" s="394"/>
      <c r="N2544" s="394"/>
    </row>
    <row r="2545" spans="2:14" ht="16.5">
      <c r="B2545" s="1045" t="s">
        <v>11708</v>
      </c>
      <c r="C2545" s="1046" t="s">
        <v>4845</v>
      </c>
      <c r="D2545" s="1046" t="s">
        <v>4925</v>
      </c>
      <c r="E2545" s="1043" t="s">
        <v>4290</v>
      </c>
      <c r="F2545" s="1047">
        <v>10408.799999999999</v>
      </c>
      <c r="G2545" s="1052" t="s">
        <v>5005</v>
      </c>
      <c r="H2545" s="1055" t="s">
        <v>11709</v>
      </c>
      <c r="I2545" s="394"/>
      <c r="J2545" s="394"/>
      <c r="K2545" s="394"/>
      <c r="L2545" s="394"/>
      <c r="M2545" s="394"/>
      <c r="N2545" s="394"/>
    </row>
    <row r="2546" spans="2:14" ht="16.5">
      <c r="B2546" s="1045" t="s">
        <v>11710</v>
      </c>
      <c r="C2546" s="1046" t="s">
        <v>4845</v>
      </c>
      <c r="D2546" s="1046" t="s">
        <v>4925</v>
      </c>
      <c r="E2546" s="1043" t="s">
        <v>4290</v>
      </c>
      <c r="F2546" s="1047">
        <v>10408.799999999999</v>
      </c>
      <c r="G2546" s="1052" t="s">
        <v>5005</v>
      </c>
      <c r="H2546" s="1055" t="s">
        <v>11711</v>
      </c>
      <c r="I2546" s="394"/>
      <c r="J2546" s="394"/>
      <c r="K2546" s="394"/>
      <c r="L2546" s="394"/>
      <c r="M2546" s="394"/>
      <c r="N2546" s="394"/>
    </row>
    <row r="2547" spans="2:14" ht="16.5">
      <c r="B2547" s="1045" t="s">
        <v>11712</v>
      </c>
      <c r="C2547" s="1046" t="s">
        <v>11713</v>
      </c>
      <c r="D2547" s="1046" t="s">
        <v>4950</v>
      </c>
      <c r="E2547" s="1043" t="s">
        <v>4290</v>
      </c>
      <c r="F2547" s="1047">
        <v>26525.165000000001</v>
      </c>
      <c r="G2547" s="1052" t="s">
        <v>5005</v>
      </c>
      <c r="H2547" s="1055" t="s">
        <v>4951</v>
      </c>
      <c r="I2547" s="394"/>
      <c r="J2547" s="394"/>
      <c r="K2547" s="394"/>
      <c r="L2547" s="394"/>
      <c r="M2547" s="394"/>
      <c r="N2547" s="394"/>
    </row>
    <row r="2548" spans="2:14" ht="16.5">
      <c r="B2548" s="1045" t="s">
        <v>11714</v>
      </c>
      <c r="C2548" s="1046" t="s">
        <v>11713</v>
      </c>
      <c r="D2548" s="1046" t="s">
        <v>4950</v>
      </c>
      <c r="E2548" s="1043" t="s">
        <v>4290</v>
      </c>
      <c r="F2548" s="1047">
        <v>26525.165000000001</v>
      </c>
      <c r="G2548" s="1052" t="s">
        <v>5005</v>
      </c>
      <c r="H2548" s="1055" t="s">
        <v>4951</v>
      </c>
      <c r="I2548" s="394"/>
      <c r="J2548" s="394"/>
      <c r="K2548" s="394"/>
      <c r="L2548" s="394"/>
      <c r="M2548" s="394"/>
      <c r="N2548" s="394"/>
    </row>
    <row r="2549" spans="2:14" ht="16.5">
      <c r="B2549" s="1045" t="s">
        <v>11715</v>
      </c>
      <c r="C2549" s="1046" t="s">
        <v>11636</v>
      </c>
      <c r="D2549" s="1046" t="s">
        <v>11716</v>
      </c>
      <c r="E2549" s="1043" t="s">
        <v>3499</v>
      </c>
      <c r="F2549" s="1047">
        <v>14950</v>
      </c>
      <c r="G2549" s="1054" t="s">
        <v>5005</v>
      </c>
      <c r="H2549" s="1049" t="s">
        <v>3500</v>
      </c>
      <c r="I2549" s="394"/>
      <c r="J2549" s="394"/>
      <c r="K2549" s="394"/>
      <c r="L2549" s="394"/>
      <c r="M2549" s="394"/>
      <c r="N2549" s="394"/>
    </row>
    <row r="2550" spans="2:14" ht="16.5">
      <c r="B2550" s="1045" t="s">
        <v>11717</v>
      </c>
      <c r="C2550" s="1046" t="s">
        <v>4380</v>
      </c>
      <c r="D2550" s="1046" t="s">
        <v>11718</v>
      </c>
      <c r="E2550" s="1043" t="s">
        <v>3499</v>
      </c>
      <c r="F2550" s="1047">
        <v>9916.9</v>
      </c>
      <c r="G2550" s="1054" t="s">
        <v>5005</v>
      </c>
      <c r="H2550" s="1049" t="s">
        <v>3500</v>
      </c>
      <c r="I2550" s="394"/>
      <c r="J2550" s="394"/>
      <c r="K2550" s="394"/>
      <c r="L2550" s="394"/>
      <c r="M2550" s="394"/>
      <c r="N2550" s="394"/>
    </row>
    <row r="2551" spans="2:14" ht="16.5">
      <c r="B2551" s="1045" t="s">
        <v>11719</v>
      </c>
      <c r="C2551" s="1046" t="s">
        <v>11720</v>
      </c>
      <c r="D2551" s="1046" t="s">
        <v>11721</v>
      </c>
      <c r="E2551" s="1043" t="s">
        <v>3499</v>
      </c>
      <c r="F2551" s="1047">
        <v>21576</v>
      </c>
      <c r="G2551" s="1054" t="s">
        <v>5005</v>
      </c>
      <c r="H2551" s="1049" t="s">
        <v>3500</v>
      </c>
      <c r="I2551" s="394"/>
      <c r="J2551" s="394"/>
      <c r="K2551" s="394"/>
      <c r="L2551" s="394"/>
      <c r="M2551" s="394"/>
      <c r="N2551" s="394"/>
    </row>
    <row r="2552" spans="2:14" ht="16.5">
      <c r="B2552" s="1045" t="s">
        <v>11722</v>
      </c>
      <c r="C2552" s="1046" t="s">
        <v>11720</v>
      </c>
      <c r="D2552" s="1046" t="s">
        <v>11721</v>
      </c>
      <c r="E2552" s="1043" t="s">
        <v>3499</v>
      </c>
      <c r="F2552" s="1047">
        <v>21576</v>
      </c>
      <c r="G2552" s="1054" t="s">
        <v>5005</v>
      </c>
      <c r="H2552" s="1049" t="s">
        <v>3500</v>
      </c>
      <c r="I2552" s="394"/>
      <c r="J2552" s="394"/>
      <c r="K2552" s="394"/>
      <c r="L2552" s="394"/>
      <c r="M2552" s="394"/>
      <c r="N2552" s="394"/>
    </row>
    <row r="2553" spans="2:14" ht="16.5">
      <c r="B2553" s="1045" t="s">
        <v>11723</v>
      </c>
      <c r="C2553" s="1046" t="s">
        <v>11720</v>
      </c>
      <c r="D2553" s="1046" t="s">
        <v>11721</v>
      </c>
      <c r="E2553" s="1043" t="s">
        <v>3499</v>
      </c>
      <c r="F2553" s="1047">
        <v>21576</v>
      </c>
      <c r="G2553" s="1054" t="s">
        <v>5005</v>
      </c>
      <c r="H2553" s="1049" t="s">
        <v>3500</v>
      </c>
      <c r="I2553" s="394"/>
      <c r="J2553" s="394"/>
      <c r="K2553" s="394"/>
      <c r="L2553" s="394"/>
      <c r="M2553" s="394"/>
      <c r="N2553" s="394"/>
    </row>
    <row r="2554" spans="2:14" ht="16.5">
      <c r="B2554" s="1045" t="s">
        <v>11724</v>
      </c>
      <c r="C2554" s="1046" t="s">
        <v>11720</v>
      </c>
      <c r="D2554" s="1046" t="s">
        <v>11721</v>
      </c>
      <c r="E2554" s="1043" t="s">
        <v>3499</v>
      </c>
      <c r="F2554" s="1047">
        <v>21576</v>
      </c>
      <c r="G2554" s="1054" t="s">
        <v>5005</v>
      </c>
      <c r="H2554" s="1049" t="s">
        <v>3500</v>
      </c>
      <c r="I2554" s="394"/>
      <c r="J2554" s="394"/>
      <c r="K2554" s="394"/>
      <c r="L2554" s="394"/>
      <c r="M2554" s="394"/>
      <c r="N2554" s="394"/>
    </row>
    <row r="2555" spans="2:14" ht="16.5">
      <c r="B2555" s="1045" t="s">
        <v>11725</v>
      </c>
      <c r="C2555" s="1046" t="s">
        <v>11720</v>
      </c>
      <c r="D2555" s="1046" t="s">
        <v>11721</v>
      </c>
      <c r="E2555" s="1043" t="s">
        <v>3499</v>
      </c>
      <c r="F2555" s="1047">
        <v>21576</v>
      </c>
      <c r="G2555" s="1054" t="s">
        <v>5005</v>
      </c>
      <c r="H2555" s="1049" t="s">
        <v>3500</v>
      </c>
      <c r="I2555" s="394"/>
      <c r="J2555" s="394"/>
      <c r="K2555" s="394"/>
      <c r="L2555" s="394"/>
      <c r="M2555" s="394"/>
      <c r="N2555" s="394"/>
    </row>
    <row r="2556" spans="2:14" ht="16.5">
      <c r="B2556" s="1045" t="s">
        <v>11726</v>
      </c>
      <c r="C2556" s="1046" t="s">
        <v>11720</v>
      </c>
      <c r="D2556" s="1046" t="s">
        <v>11721</v>
      </c>
      <c r="E2556" s="1043" t="s">
        <v>3499</v>
      </c>
      <c r="F2556" s="1047">
        <v>21576</v>
      </c>
      <c r="G2556" s="1054" t="s">
        <v>5005</v>
      </c>
      <c r="H2556" s="1049" t="s">
        <v>3500</v>
      </c>
      <c r="I2556" s="394"/>
      <c r="J2556" s="394"/>
      <c r="K2556" s="394"/>
      <c r="L2556" s="394"/>
      <c r="M2556" s="394"/>
      <c r="N2556" s="394"/>
    </row>
    <row r="2557" spans="2:14" ht="16.5">
      <c r="B2557" s="1045" t="s">
        <v>11727</v>
      </c>
      <c r="C2557" s="1046" t="s">
        <v>11720</v>
      </c>
      <c r="D2557" s="1046" t="s">
        <v>11721</v>
      </c>
      <c r="E2557" s="1043" t="s">
        <v>3499</v>
      </c>
      <c r="F2557" s="1047">
        <v>21576</v>
      </c>
      <c r="G2557" s="1054" t="s">
        <v>5005</v>
      </c>
      <c r="H2557" s="1049" t="s">
        <v>3500</v>
      </c>
      <c r="I2557" s="394"/>
      <c r="J2557" s="394"/>
      <c r="K2557" s="394"/>
      <c r="L2557" s="394"/>
      <c r="M2557" s="394"/>
      <c r="N2557" s="394"/>
    </row>
    <row r="2558" spans="2:14" ht="16.5">
      <c r="B2558" s="1045" t="s">
        <v>11728</v>
      </c>
      <c r="C2558" s="1046" t="s">
        <v>11720</v>
      </c>
      <c r="D2558" s="1046" t="s">
        <v>11721</v>
      </c>
      <c r="E2558" s="1043" t="s">
        <v>3499</v>
      </c>
      <c r="F2558" s="1047">
        <v>21576</v>
      </c>
      <c r="G2558" s="1054" t="s">
        <v>5005</v>
      </c>
      <c r="H2558" s="1049" t="s">
        <v>3500</v>
      </c>
      <c r="I2558" s="394"/>
      <c r="J2558" s="394"/>
      <c r="K2558" s="394"/>
      <c r="L2558" s="394"/>
      <c r="M2558" s="394"/>
      <c r="N2558" s="394"/>
    </row>
    <row r="2559" spans="2:14" ht="16.5">
      <c r="B2559" s="1045" t="s">
        <v>11729</v>
      </c>
      <c r="C2559" s="1046" t="s">
        <v>11720</v>
      </c>
      <c r="D2559" s="1046" t="s">
        <v>11721</v>
      </c>
      <c r="E2559" s="1043" t="s">
        <v>3499</v>
      </c>
      <c r="F2559" s="1047">
        <v>21576</v>
      </c>
      <c r="G2559" s="1054" t="s">
        <v>5005</v>
      </c>
      <c r="H2559" s="1049" t="s">
        <v>3500</v>
      </c>
      <c r="I2559" s="394"/>
      <c r="J2559" s="394"/>
      <c r="K2559" s="394"/>
      <c r="L2559" s="394"/>
      <c r="M2559" s="394"/>
      <c r="N2559" s="394"/>
    </row>
    <row r="2560" spans="2:14" ht="16.5">
      <c r="B2560" s="1045" t="s">
        <v>11730</v>
      </c>
      <c r="C2560" s="1046" t="s">
        <v>11720</v>
      </c>
      <c r="D2560" s="1046" t="s">
        <v>11721</v>
      </c>
      <c r="E2560" s="1043" t="s">
        <v>3499</v>
      </c>
      <c r="F2560" s="1047">
        <v>21576</v>
      </c>
      <c r="G2560" s="1054" t="s">
        <v>5005</v>
      </c>
      <c r="H2560" s="1049" t="s">
        <v>3500</v>
      </c>
      <c r="I2560" s="394"/>
      <c r="J2560" s="394"/>
      <c r="K2560" s="394"/>
      <c r="L2560" s="394"/>
      <c r="M2560" s="394"/>
      <c r="N2560" s="394"/>
    </row>
    <row r="2561" spans="2:14" ht="16.5">
      <c r="B2561" s="1045" t="s">
        <v>11731</v>
      </c>
      <c r="C2561" s="1046" t="s">
        <v>11720</v>
      </c>
      <c r="D2561" s="1046" t="s">
        <v>11721</v>
      </c>
      <c r="E2561" s="1043" t="s">
        <v>3499</v>
      </c>
      <c r="F2561" s="1047">
        <v>21576</v>
      </c>
      <c r="G2561" s="1054" t="s">
        <v>5005</v>
      </c>
      <c r="H2561" s="1049" t="s">
        <v>3500</v>
      </c>
      <c r="I2561" s="394"/>
      <c r="J2561" s="394"/>
      <c r="K2561" s="394"/>
      <c r="L2561" s="394"/>
      <c r="M2561" s="394"/>
      <c r="N2561" s="394"/>
    </row>
    <row r="2562" spans="2:14" ht="16.5">
      <c r="B2562" s="1045" t="s">
        <v>11732</v>
      </c>
      <c r="C2562" s="1046" t="s">
        <v>11720</v>
      </c>
      <c r="D2562" s="1046" t="s">
        <v>11721</v>
      </c>
      <c r="E2562" s="1043" t="s">
        <v>3499</v>
      </c>
      <c r="F2562" s="1047">
        <v>21576</v>
      </c>
      <c r="G2562" s="1054" t="s">
        <v>5005</v>
      </c>
      <c r="H2562" s="1049" t="s">
        <v>3500</v>
      </c>
      <c r="I2562" s="394"/>
      <c r="J2562" s="394"/>
      <c r="K2562" s="394"/>
      <c r="L2562" s="394"/>
      <c r="M2562" s="394"/>
      <c r="N2562" s="394"/>
    </row>
    <row r="2563" spans="2:14" ht="16.5">
      <c r="B2563" s="1045" t="s">
        <v>11733</v>
      </c>
      <c r="C2563" s="1046" t="s">
        <v>11720</v>
      </c>
      <c r="D2563" s="1046" t="s">
        <v>11721</v>
      </c>
      <c r="E2563" s="1043" t="s">
        <v>3499</v>
      </c>
      <c r="F2563" s="1047">
        <v>21576</v>
      </c>
      <c r="G2563" s="1054" t="s">
        <v>5005</v>
      </c>
      <c r="H2563" s="1049" t="s">
        <v>3500</v>
      </c>
      <c r="I2563" s="394"/>
      <c r="J2563" s="394"/>
      <c r="K2563" s="394"/>
      <c r="L2563" s="394"/>
      <c r="M2563" s="394"/>
      <c r="N2563" s="394"/>
    </row>
    <row r="2564" spans="2:14" ht="16.5">
      <c r="B2564" s="1045" t="s">
        <v>11734</v>
      </c>
      <c r="C2564" s="1046" t="s">
        <v>11720</v>
      </c>
      <c r="D2564" s="1046" t="s">
        <v>11721</v>
      </c>
      <c r="E2564" s="1043" t="s">
        <v>3499</v>
      </c>
      <c r="F2564" s="1047">
        <v>21576</v>
      </c>
      <c r="G2564" s="1054" t="s">
        <v>5005</v>
      </c>
      <c r="H2564" s="1049" t="s">
        <v>3500</v>
      </c>
      <c r="I2564" s="394"/>
      <c r="J2564" s="394"/>
      <c r="K2564" s="394"/>
      <c r="L2564" s="394"/>
      <c r="M2564" s="394"/>
      <c r="N2564" s="394"/>
    </row>
    <row r="2565" spans="2:14" ht="30">
      <c r="B2565" s="1045" t="s">
        <v>11735</v>
      </c>
      <c r="C2565" s="1046" t="s">
        <v>3827</v>
      </c>
      <c r="D2565" s="1046" t="s">
        <v>11736</v>
      </c>
      <c r="E2565" s="1043" t="s">
        <v>3499</v>
      </c>
      <c r="F2565" s="1047">
        <v>21268.1</v>
      </c>
      <c r="G2565" s="1054">
        <v>1</v>
      </c>
      <c r="H2565" s="1049" t="s">
        <v>11737</v>
      </c>
      <c r="I2565" s="394"/>
      <c r="J2565" s="394"/>
      <c r="K2565" s="394"/>
      <c r="L2565" s="394"/>
      <c r="M2565" s="394"/>
      <c r="N2565" s="394"/>
    </row>
    <row r="2566" spans="2:14" ht="30">
      <c r="B2566" s="1045" t="s">
        <v>11738</v>
      </c>
      <c r="C2566" s="1046" t="s">
        <v>3827</v>
      </c>
      <c r="D2566" s="1046" t="s">
        <v>11736</v>
      </c>
      <c r="E2566" s="1043" t="s">
        <v>3499</v>
      </c>
      <c r="F2566" s="1047">
        <v>21268.1</v>
      </c>
      <c r="G2566" s="1054">
        <v>1</v>
      </c>
      <c r="H2566" s="1049" t="s">
        <v>11739</v>
      </c>
      <c r="I2566" s="394"/>
      <c r="J2566" s="394"/>
      <c r="K2566" s="394"/>
      <c r="L2566" s="394"/>
      <c r="M2566" s="394"/>
      <c r="N2566" s="394"/>
    </row>
    <row r="2567" spans="2:14" ht="30">
      <c r="B2567" s="1045" t="s">
        <v>11740</v>
      </c>
      <c r="C2567" s="1046" t="s">
        <v>3827</v>
      </c>
      <c r="D2567" s="1046" t="s">
        <v>11736</v>
      </c>
      <c r="E2567" s="1043" t="s">
        <v>3499</v>
      </c>
      <c r="F2567" s="1047">
        <v>21268.1</v>
      </c>
      <c r="G2567" s="1054">
        <v>1</v>
      </c>
      <c r="H2567" s="1049" t="s">
        <v>11741</v>
      </c>
      <c r="I2567" s="394"/>
      <c r="J2567" s="394"/>
      <c r="K2567" s="394"/>
      <c r="L2567" s="394"/>
      <c r="M2567" s="394"/>
      <c r="N2567" s="394"/>
    </row>
    <row r="2568" spans="2:14" ht="30">
      <c r="B2568" s="1045" t="s">
        <v>11742</v>
      </c>
      <c r="C2568" s="1046" t="s">
        <v>3827</v>
      </c>
      <c r="D2568" s="1046" t="s">
        <v>11736</v>
      </c>
      <c r="E2568" s="1043" t="s">
        <v>3499</v>
      </c>
      <c r="F2568" s="1047">
        <v>21268.1</v>
      </c>
      <c r="G2568" s="1054">
        <v>1</v>
      </c>
      <c r="H2568" s="1049" t="s">
        <v>11743</v>
      </c>
      <c r="I2568" s="394"/>
      <c r="J2568" s="394"/>
      <c r="K2568" s="394"/>
      <c r="L2568" s="394"/>
      <c r="M2568" s="394"/>
      <c r="N2568" s="394"/>
    </row>
    <row r="2569" spans="2:14" ht="30">
      <c r="B2569" s="1045" t="s">
        <v>11744</v>
      </c>
      <c r="C2569" s="1046" t="s">
        <v>3827</v>
      </c>
      <c r="D2569" s="1046" t="s">
        <v>11736</v>
      </c>
      <c r="E2569" s="1043" t="s">
        <v>3499</v>
      </c>
      <c r="F2569" s="1047">
        <v>21268.1</v>
      </c>
      <c r="G2569" s="1054">
        <v>1</v>
      </c>
      <c r="H2569" s="1049" t="s">
        <v>11745</v>
      </c>
      <c r="I2569" s="394"/>
      <c r="J2569" s="394"/>
      <c r="K2569" s="394"/>
      <c r="L2569" s="394"/>
      <c r="M2569" s="394"/>
      <c r="N2569" s="394"/>
    </row>
    <row r="2570" spans="2:14" ht="30">
      <c r="B2570" s="1045" t="s">
        <v>11746</v>
      </c>
      <c r="C2570" s="1046" t="s">
        <v>3827</v>
      </c>
      <c r="D2570" s="1046" t="s">
        <v>11736</v>
      </c>
      <c r="E2570" s="1043" t="s">
        <v>3499</v>
      </c>
      <c r="F2570" s="1047">
        <v>21268.1</v>
      </c>
      <c r="G2570" s="1054">
        <v>1</v>
      </c>
      <c r="H2570" s="1049" t="s">
        <v>11747</v>
      </c>
      <c r="I2570" s="394"/>
      <c r="J2570" s="394"/>
      <c r="K2570" s="394"/>
      <c r="L2570" s="394"/>
      <c r="M2570" s="394"/>
      <c r="N2570" s="394"/>
    </row>
    <row r="2571" spans="2:14" ht="30">
      <c r="B2571" s="1045" t="s">
        <v>11748</v>
      </c>
      <c r="C2571" s="1046" t="s">
        <v>3827</v>
      </c>
      <c r="D2571" s="1046" t="s">
        <v>11736</v>
      </c>
      <c r="E2571" s="1043" t="s">
        <v>3499</v>
      </c>
      <c r="F2571" s="1047">
        <v>21268.1</v>
      </c>
      <c r="G2571" s="1054">
        <v>1</v>
      </c>
      <c r="H2571" s="1049" t="s">
        <v>11749</v>
      </c>
      <c r="I2571" s="394"/>
      <c r="J2571" s="394"/>
      <c r="K2571" s="394"/>
      <c r="L2571" s="394"/>
      <c r="M2571" s="394"/>
      <c r="N2571" s="394"/>
    </row>
    <row r="2572" spans="2:14" ht="30">
      <c r="B2572" s="1045" t="s">
        <v>11750</v>
      </c>
      <c r="C2572" s="1046" t="s">
        <v>3827</v>
      </c>
      <c r="D2572" s="1046" t="s">
        <v>11736</v>
      </c>
      <c r="E2572" s="1043" t="s">
        <v>3499</v>
      </c>
      <c r="F2572" s="1047">
        <v>21268.1</v>
      </c>
      <c r="G2572" s="1054">
        <v>1</v>
      </c>
      <c r="H2572" s="1049" t="s">
        <v>11751</v>
      </c>
      <c r="I2572" s="394"/>
      <c r="J2572" s="394"/>
      <c r="K2572" s="394"/>
      <c r="L2572" s="394"/>
      <c r="M2572" s="394"/>
      <c r="N2572" s="394"/>
    </row>
    <row r="2573" spans="2:14" ht="30">
      <c r="B2573" s="1045" t="s">
        <v>11752</v>
      </c>
      <c r="C2573" s="1046" t="s">
        <v>3827</v>
      </c>
      <c r="D2573" s="1046" t="s">
        <v>11736</v>
      </c>
      <c r="E2573" s="1043" t="s">
        <v>3499</v>
      </c>
      <c r="F2573" s="1047">
        <v>21268.1</v>
      </c>
      <c r="G2573" s="1054">
        <v>1</v>
      </c>
      <c r="H2573" s="1049" t="s">
        <v>11753</v>
      </c>
      <c r="I2573" s="394"/>
      <c r="J2573" s="394"/>
      <c r="K2573" s="394"/>
      <c r="L2573" s="394"/>
      <c r="M2573" s="394"/>
      <c r="N2573" s="394"/>
    </row>
    <row r="2574" spans="2:14" ht="30">
      <c r="B2574" s="1045" t="s">
        <v>11754</v>
      </c>
      <c r="C2574" s="1046" t="s">
        <v>3827</v>
      </c>
      <c r="D2574" s="1046" t="s">
        <v>11736</v>
      </c>
      <c r="E2574" s="1043" t="s">
        <v>3499</v>
      </c>
      <c r="F2574" s="1047">
        <v>21268.1</v>
      </c>
      <c r="G2574" s="1054">
        <v>1</v>
      </c>
      <c r="H2574" s="1049" t="s">
        <v>11755</v>
      </c>
      <c r="I2574" s="394"/>
      <c r="J2574" s="394"/>
      <c r="K2574" s="394"/>
      <c r="L2574" s="394"/>
      <c r="M2574" s="394"/>
      <c r="N2574" s="394"/>
    </row>
    <row r="2575" spans="2:14" ht="30">
      <c r="B2575" s="1045" t="s">
        <v>11756</v>
      </c>
      <c r="C2575" s="1046" t="s">
        <v>3827</v>
      </c>
      <c r="D2575" s="1046" t="s">
        <v>11736</v>
      </c>
      <c r="E2575" s="1043" t="s">
        <v>3499</v>
      </c>
      <c r="F2575" s="1047">
        <v>21268.1</v>
      </c>
      <c r="G2575" s="1054">
        <v>1</v>
      </c>
      <c r="H2575" s="1049" t="s">
        <v>11757</v>
      </c>
      <c r="I2575" s="394"/>
      <c r="J2575" s="394"/>
      <c r="K2575" s="394"/>
      <c r="L2575" s="394"/>
      <c r="M2575" s="394"/>
      <c r="N2575" s="394"/>
    </row>
    <row r="2576" spans="2:14" ht="30">
      <c r="B2576" s="1045" t="s">
        <v>11758</v>
      </c>
      <c r="C2576" s="1046" t="s">
        <v>3827</v>
      </c>
      <c r="D2576" s="1046" t="s">
        <v>11736</v>
      </c>
      <c r="E2576" s="1043" t="s">
        <v>3499</v>
      </c>
      <c r="F2576" s="1047">
        <v>21268.1</v>
      </c>
      <c r="G2576" s="1054">
        <v>1</v>
      </c>
      <c r="H2576" s="1049" t="s">
        <v>11759</v>
      </c>
      <c r="I2576" s="394"/>
      <c r="J2576" s="394"/>
      <c r="K2576" s="394"/>
      <c r="L2576" s="394"/>
      <c r="M2576" s="394"/>
      <c r="N2576" s="394"/>
    </row>
    <row r="2577" spans="2:14" ht="30">
      <c r="B2577" s="1045" t="s">
        <v>11760</v>
      </c>
      <c r="C2577" s="1046" t="s">
        <v>3827</v>
      </c>
      <c r="D2577" s="1046" t="s">
        <v>11736</v>
      </c>
      <c r="E2577" s="1043" t="s">
        <v>3499</v>
      </c>
      <c r="F2577" s="1047">
        <v>21268.1</v>
      </c>
      <c r="G2577" s="1054">
        <v>1</v>
      </c>
      <c r="H2577" s="1049" t="s">
        <v>11761</v>
      </c>
      <c r="I2577" s="394"/>
      <c r="J2577" s="394"/>
      <c r="K2577" s="394"/>
      <c r="L2577" s="394"/>
      <c r="M2577" s="394"/>
      <c r="N2577" s="394"/>
    </row>
    <row r="2578" spans="2:14" ht="30">
      <c r="B2578" s="1045" t="s">
        <v>11762</v>
      </c>
      <c r="C2578" s="1046" t="s">
        <v>3827</v>
      </c>
      <c r="D2578" s="1046" t="s">
        <v>11736</v>
      </c>
      <c r="E2578" s="1043" t="s">
        <v>3499</v>
      </c>
      <c r="F2578" s="1047">
        <v>21268.1</v>
      </c>
      <c r="G2578" s="1054">
        <v>1</v>
      </c>
      <c r="H2578" s="1049" t="s">
        <v>11763</v>
      </c>
      <c r="I2578" s="394"/>
      <c r="J2578" s="394"/>
      <c r="K2578" s="394"/>
      <c r="L2578" s="394"/>
      <c r="M2578" s="394"/>
      <c r="N2578" s="394"/>
    </row>
    <row r="2579" spans="2:14" ht="30">
      <c r="B2579" s="1045" t="s">
        <v>11764</v>
      </c>
      <c r="C2579" s="1046" t="s">
        <v>3827</v>
      </c>
      <c r="D2579" s="1046" t="s">
        <v>11736</v>
      </c>
      <c r="E2579" s="1043" t="s">
        <v>3499</v>
      </c>
      <c r="F2579" s="1047">
        <v>21268.1</v>
      </c>
      <c r="G2579" s="1054">
        <v>1</v>
      </c>
      <c r="H2579" s="1049" t="s">
        <v>11765</v>
      </c>
      <c r="I2579" s="394"/>
      <c r="J2579" s="394"/>
      <c r="K2579" s="394"/>
      <c r="L2579" s="394"/>
      <c r="M2579" s="394"/>
      <c r="N2579" s="394"/>
    </row>
    <row r="2580" spans="2:14" ht="30">
      <c r="B2580" s="1045" t="s">
        <v>11766</v>
      </c>
      <c r="C2580" s="1046" t="s">
        <v>3827</v>
      </c>
      <c r="D2580" s="1046" t="s">
        <v>11736</v>
      </c>
      <c r="E2580" s="1043" t="s">
        <v>3499</v>
      </c>
      <c r="F2580" s="1047">
        <v>21268.1</v>
      </c>
      <c r="G2580" s="1054">
        <v>1</v>
      </c>
      <c r="H2580" s="1049" t="s">
        <v>11767</v>
      </c>
      <c r="I2580" s="394"/>
      <c r="J2580" s="394"/>
      <c r="K2580" s="394"/>
      <c r="L2580" s="394"/>
      <c r="M2580" s="394"/>
      <c r="N2580" s="394"/>
    </row>
    <row r="2581" spans="2:14" ht="30">
      <c r="B2581" s="1045" t="s">
        <v>11768</v>
      </c>
      <c r="C2581" s="1046" t="s">
        <v>3827</v>
      </c>
      <c r="D2581" s="1046" t="s">
        <v>11736</v>
      </c>
      <c r="E2581" s="1043" t="s">
        <v>3499</v>
      </c>
      <c r="F2581" s="1047">
        <v>21268.1</v>
      </c>
      <c r="G2581" s="1054">
        <v>1</v>
      </c>
      <c r="H2581" s="1049" t="s">
        <v>11769</v>
      </c>
      <c r="I2581" s="394"/>
      <c r="J2581" s="394"/>
      <c r="K2581" s="394"/>
      <c r="L2581" s="394"/>
      <c r="M2581" s="394"/>
      <c r="N2581" s="394"/>
    </row>
    <row r="2582" spans="2:14" ht="30">
      <c r="B2582" s="1045" t="s">
        <v>11770</v>
      </c>
      <c r="C2582" s="1046" t="s">
        <v>3827</v>
      </c>
      <c r="D2582" s="1046" t="s">
        <v>11736</v>
      </c>
      <c r="E2582" s="1043" t="s">
        <v>3499</v>
      </c>
      <c r="F2582" s="1047">
        <v>21268.1</v>
      </c>
      <c r="G2582" s="1054">
        <v>1</v>
      </c>
      <c r="H2582" s="1049" t="s">
        <v>11771</v>
      </c>
      <c r="I2582" s="394"/>
      <c r="J2582" s="394"/>
      <c r="K2582" s="394"/>
      <c r="L2582" s="394"/>
      <c r="M2582" s="394"/>
      <c r="N2582" s="394"/>
    </row>
    <row r="2583" spans="2:14" ht="30">
      <c r="B2583" s="1045" t="s">
        <v>11772</v>
      </c>
      <c r="C2583" s="1046" t="s">
        <v>3827</v>
      </c>
      <c r="D2583" s="1046" t="s">
        <v>11736</v>
      </c>
      <c r="E2583" s="1043" t="s">
        <v>3499</v>
      </c>
      <c r="F2583" s="1047">
        <v>21268.1</v>
      </c>
      <c r="G2583" s="1054">
        <v>1</v>
      </c>
      <c r="H2583" s="1049" t="s">
        <v>11773</v>
      </c>
      <c r="I2583" s="394"/>
      <c r="J2583" s="394"/>
      <c r="K2583" s="394"/>
      <c r="L2583" s="394"/>
      <c r="M2583" s="394"/>
      <c r="N2583" s="394"/>
    </row>
    <row r="2584" spans="2:14" ht="30">
      <c r="B2584" s="1045" t="s">
        <v>11774</v>
      </c>
      <c r="C2584" s="1046" t="s">
        <v>3827</v>
      </c>
      <c r="D2584" s="1046" t="s">
        <v>11736</v>
      </c>
      <c r="E2584" s="1043" t="s">
        <v>3499</v>
      </c>
      <c r="F2584" s="1047">
        <v>21268.1</v>
      </c>
      <c r="G2584" s="1054">
        <v>1</v>
      </c>
      <c r="H2584" s="1049" t="s">
        <v>11775</v>
      </c>
      <c r="I2584" s="394"/>
      <c r="J2584" s="394"/>
      <c r="K2584" s="394"/>
      <c r="L2584" s="394"/>
      <c r="M2584" s="394"/>
      <c r="N2584" s="394"/>
    </row>
    <row r="2585" spans="2:14" ht="30">
      <c r="B2585" s="1045" t="s">
        <v>11776</v>
      </c>
      <c r="C2585" s="1046" t="s">
        <v>3827</v>
      </c>
      <c r="D2585" s="1046" t="s">
        <v>11736</v>
      </c>
      <c r="E2585" s="1043" t="s">
        <v>3499</v>
      </c>
      <c r="F2585" s="1047">
        <v>21268.1</v>
      </c>
      <c r="G2585" s="1054">
        <v>1</v>
      </c>
      <c r="H2585" s="1049" t="s">
        <v>11777</v>
      </c>
      <c r="I2585" s="394"/>
      <c r="J2585" s="394"/>
      <c r="K2585" s="394"/>
      <c r="L2585" s="394"/>
      <c r="M2585" s="394"/>
      <c r="N2585" s="394"/>
    </row>
    <row r="2586" spans="2:14" ht="30">
      <c r="B2586" s="1045" t="s">
        <v>11778</v>
      </c>
      <c r="C2586" s="1046" t="s">
        <v>3827</v>
      </c>
      <c r="D2586" s="1046" t="s">
        <v>11736</v>
      </c>
      <c r="E2586" s="1043" t="s">
        <v>3499</v>
      </c>
      <c r="F2586" s="1047">
        <v>21268.1</v>
      </c>
      <c r="G2586" s="1054">
        <v>1</v>
      </c>
      <c r="H2586" s="1049" t="s">
        <v>11779</v>
      </c>
      <c r="I2586" s="394"/>
      <c r="J2586" s="394"/>
      <c r="K2586" s="394"/>
      <c r="L2586" s="394"/>
      <c r="M2586" s="394"/>
      <c r="N2586" s="394"/>
    </row>
    <row r="2587" spans="2:14" ht="30">
      <c r="B2587" s="1045" t="s">
        <v>11780</v>
      </c>
      <c r="C2587" s="1046" t="s">
        <v>3827</v>
      </c>
      <c r="D2587" s="1046" t="s">
        <v>11736</v>
      </c>
      <c r="E2587" s="1043" t="s">
        <v>3499</v>
      </c>
      <c r="F2587" s="1047">
        <v>21268.1</v>
      </c>
      <c r="G2587" s="1054">
        <v>1</v>
      </c>
      <c r="H2587" s="1049" t="s">
        <v>11781</v>
      </c>
      <c r="I2587" s="394"/>
      <c r="J2587" s="394"/>
      <c r="K2587" s="394"/>
      <c r="L2587" s="394"/>
      <c r="M2587" s="394"/>
      <c r="N2587" s="394"/>
    </row>
    <row r="2588" spans="2:14" ht="30">
      <c r="B2588" s="1045" t="s">
        <v>11782</v>
      </c>
      <c r="C2588" s="1046" t="s">
        <v>3827</v>
      </c>
      <c r="D2588" s="1046" t="s">
        <v>11736</v>
      </c>
      <c r="E2588" s="1043" t="s">
        <v>3499</v>
      </c>
      <c r="F2588" s="1047">
        <v>21268.1</v>
      </c>
      <c r="G2588" s="1054">
        <v>1</v>
      </c>
      <c r="H2588" s="1049" t="s">
        <v>11783</v>
      </c>
      <c r="I2588" s="394"/>
      <c r="J2588" s="394"/>
      <c r="K2588" s="394"/>
      <c r="L2588" s="394"/>
      <c r="M2588" s="394"/>
      <c r="N2588" s="394"/>
    </row>
    <row r="2589" spans="2:14" ht="30">
      <c r="B2589" s="1045" t="s">
        <v>11784</v>
      </c>
      <c r="C2589" s="1046" t="s">
        <v>3827</v>
      </c>
      <c r="D2589" s="1046" t="s">
        <v>11736</v>
      </c>
      <c r="E2589" s="1043" t="s">
        <v>3499</v>
      </c>
      <c r="F2589" s="1047">
        <v>21268.1</v>
      </c>
      <c r="G2589" s="1054">
        <v>1</v>
      </c>
      <c r="H2589" s="1049" t="s">
        <v>11785</v>
      </c>
      <c r="I2589" s="394"/>
      <c r="J2589" s="394"/>
      <c r="K2589" s="394"/>
      <c r="L2589" s="394"/>
      <c r="M2589" s="394"/>
      <c r="N2589" s="394"/>
    </row>
    <row r="2590" spans="2:14" ht="30">
      <c r="B2590" s="1045" t="s">
        <v>11786</v>
      </c>
      <c r="C2590" s="1046" t="s">
        <v>3827</v>
      </c>
      <c r="D2590" s="1046" t="s">
        <v>11736</v>
      </c>
      <c r="E2590" s="1043" t="s">
        <v>3499</v>
      </c>
      <c r="F2590" s="1047">
        <v>21268.1</v>
      </c>
      <c r="G2590" s="1054">
        <v>1</v>
      </c>
      <c r="H2590" s="1049" t="s">
        <v>11787</v>
      </c>
      <c r="I2590" s="394"/>
      <c r="J2590" s="394"/>
      <c r="K2590" s="394"/>
      <c r="L2590" s="394"/>
      <c r="M2590" s="394"/>
      <c r="N2590" s="394"/>
    </row>
    <row r="2591" spans="2:14" ht="30">
      <c r="B2591" s="1045" t="s">
        <v>11788</v>
      </c>
      <c r="C2591" s="1046" t="s">
        <v>3827</v>
      </c>
      <c r="D2591" s="1046" t="s">
        <v>11736</v>
      </c>
      <c r="E2591" s="1043" t="s">
        <v>3499</v>
      </c>
      <c r="F2591" s="1047">
        <v>21268.1</v>
      </c>
      <c r="G2591" s="1054">
        <v>1</v>
      </c>
      <c r="H2591" s="1049" t="s">
        <v>11789</v>
      </c>
      <c r="I2591" s="394"/>
      <c r="J2591" s="394"/>
      <c r="K2591" s="394"/>
      <c r="L2591" s="394"/>
      <c r="M2591" s="394"/>
      <c r="N2591" s="394"/>
    </row>
    <row r="2592" spans="2:14" ht="30">
      <c r="B2592" s="1045" t="s">
        <v>11790</v>
      </c>
      <c r="C2592" s="1046" t="s">
        <v>3827</v>
      </c>
      <c r="D2592" s="1046" t="s">
        <v>11736</v>
      </c>
      <c r="E2592" s="1043" t="s">
        <v>3499</v>
      </c>
      <c r="F2592" s="1047">
        <v>21268.1</v>
      </c>
      <c r="G2592" s="1054">
        <v>1</v>
      </c>
      <c r="H2592" s="1049" t="s">
        <v>11791</v>
      </c>
      <c r="I2592" s="394"/>
      <c r="J2592" s="394"/>
      <c r="K2592" s="394"/>
      <c r="L2592" s="394"/>
      <c r="M2592" s="394"/>
      <c r="N2592" s="394"/>
    </row>
    <row r="2593" spans="2:14" ht="30">
      <c r="B2593" s="1045" t="s">
        <v>11792</v>
      </c>
      <c r="C2593" s="1046" t="s">
        <v>3827</v>
      </c>
      <c r="D2593" s="1046" t="s">
        <v>11736</v>
      </c>
      <c r="E2593" s="1043" t="s">
        <v>3499</v>
      </c>
      <c r="F2593" s="1047">
        <v>21268.1</v>
      </c>
      <c r="G2593" s="1054">
        <v>1</v>
      </c>
      <c r="H2593" s="1049" t="s">
        <v>11793</v>
      </c>
      <c r="I2593" s="394"/>
      <c r="J2593" s="394"/>
      <c r="K2593" s="394"/>
      <c r="L2593" s="394"/>
      <c r="M2593" s="394"/>
      <c r="N2593" s="394"/>
    </row>
    <row r="2594" spans="2:14" ht="30">
      <c r="B2594" s="1045" t="s">
        <v>11794</v>
      </c>
      <c r="C2594" s="1046" t="s">
        <v>3827</v>
      </c>
      <c r="D2594" s="1046" t="s">
        <v>11736</v>
      </c>
      <c r="E2594" s="1043" t="s">
        <v>3499</v>
      </c>
      <c r="F2594" s="1047">
        <v>21268.1</v>
      </c>
      <c r="G2594" s="1054">
        <v>1</v>
      </c>
      <c r="H2594" s="1049" t="s">
        <v>11795</v>
      </c>
      <c r="I2594" s="394"/>
      <c r="J2594" s="394"/>
      <c r="K2594" s="394"/>
      <c r="L2594" s="394"/>
      <c r="M2594" s="394"/>
      <c r="N2594" s="394"/>
    </row>
    <row r="2595" spans="2:14" ht="30">
      <c r="B2595" s="1045" t="s">
        <v>11796</v>
      </c>
      <c r="C2595" s="1046" t="s">
        <v>3827</v>
      </c>
      <c r="D2595" s="1046" t="s">
        <v>11736</v>
      </c>
      <c r="E2595" s="1043" t="s">
        <v>3499</v>
      </c>
      <c r="F2595" s="1047">
        <v>21268.1</v>
      </c>
      <c r="G2595" s="1054">
        <v>1</v>
      </c>
      <c r="H2595" s="1049" t="s">
        <v>11797</v>
      </c>
      <c r="I2595" s="394"/>
      <c r="J2595" s="394"/>
      <c r="K2595" s="394"/>
      <c r="L2595" s="394"/>
      <c r="M2595" s="394"/>
      <c r="N2595" s="394"/>
    </row>
    <row r="2596" spans="2:14" ht="30">
      <c r="B2596" s="1045" t="s">
        <v>11798</v>
      </c>
      <c r="C2596" s="1046" t="s">
        <v>3827</v>
      </c>
      <c r="D2596" s="1046" t="s">
        <v>11736</v>
      </c>
      <c r="E2596" s="1043" t="s">
        <v>3499</v>
      </c>
      <c r="F2596" s="1047">
        <v>21268.1</v>
      </c>
      <c r="G2596" s="1054">
        <v>1</v>
      </c>
      <c r="H2596" s="1049" t="s">
        <v>11799</v>
      </c>
      <c r="I2596" s="394"/>
      <c r="J2596" s="394"/>
      <c r="K2596" s="394"/>
      <c r="L2596" s="394"/>
      <c r="M2596" s="394"/>
      <c r="N2596" s="394"/>
    </row>
    <row r="2597" spans="2:14" ht="30">
      <c r="B2597" s="1045" t="s">
        <v>11800</v>
      </c>
      <c r="C2597" s="1046" t="s">
        <v>3827</v>
      </c>
      <c r="D2597" s="1046" t="s">
        <v>11736</v>
      </c>
      <c r="E2597" s="1043" t="s">
        <v>3499</v>
      </c>
      <c r="F2597" s="1047">
        <v>21268.1</v>
      </c>
      <c r="G2597" s="1054">
        <v>1</v>
      </c>
      <c r="H2597" s="1049" t="s">
        <v>11801</v>
      </c>
      <c r="I2597" s="394"/>
      <c r="J2597" s="394"/>
      <c r="K2597" s="394"/>
      <c r="L2597" s="394"/>
      <c r="M2597" s="394"/>
      <c r="N2597" s="394"/>
    </row>
    <row r="2598" spans="2:14" ht="30">
      <c r="B2598" s="1045" t="s">
        <v>11802</v>
      </c>
      <c r="C2598" s="1046" t="s">
        <v>3827</v>
      </c>
      <c r="D2598" s="1046" t="s">
        <v>11736</v>
      </c>
      <c r="E2598" s="1043" t="s">
        <v>3499</v>
      </c>
      <c r="F2598" s="1047">
        <v>21268.1</v>
      </c>
      <c r="G2598" s="1054">
        <v>1</v>
      </c>
      <c r="H2598" s="1049" t="s">
        <v>11803</v>
      </c>
      <c r="I2598" s="394"/>
      <c r="J2598" s="394"/>
      <c r="K2598" s="394"/>
      <c r="L2598" s="394"/>
      <c r="M2598" s="394"/>
      <c r="N2598" s="394"/>
    </row>
    <row r="2599" spans="2:14" ht="30">
      <c r="B2599" s="1045" t="s">
        <v>11804</v>
      </c>
      <c r="C2599" s="1046" t="s">
        <v>3827</v>
      </c>
      <c r="D2599" s="1046" t="s">
        <v>11736</v>
      </c>
      <c r="E2599" s="1043" t="s">
        <v>3499</v>
      </c>
      <c r="F2599" s="1047">
        <v>21268.1</v>
      </c>
      <c r="G2599" s="1054">
        <v>1</v>
      </c>
      <c r="H2599" s="1049" t="s">
        <v>11805</v>
      </c>
      <c r="I2599" s="394"/>
      <c r="J2599" s="394"/>
      <c r="K2599" s="394"/>
      <c r="L2599" s="394"/>
      <c r="M2599" s="394"/>
      <c r="N2599" s="394"/>
    </row>
    <row r="2600" spans="2:14" ht="30">
      <c r="B2600" s="1045" t="s">
        <v>11806</v>
      </c>
      <c r="C2600" s="1046" t="s">
        <v>3827</v>
      </c>
      <c r="D2600" s="1046" t="s">
        <v>11736</v>
      </c>
      <c r="E2600" s="1043" t="s">
        <v>3499</v>
      </c>
      <c r="F2600" s="1047">
        <v>21268.1</v>
      </c>
      <c r="G2600" s="1054">
        <v>1</v>
      </c>
      <c r="H2600" s="1049" t="s">
        <v>11807</v>
      </c>
      <c r="I2600" s="394"/>
      <c r="J2600" s="394"/>
      <c r="K2600" s="394"/>
      <c r="L2600" s="394"/>
      <c r="M2600" s="394"/>
      <c r="N2600" s="394"/>
    </row>
    <row r="2601" spans="2:14" ht="30">
      <c r="B2601" s="1045" t="s">
        <v>11808</v>
      </c>
      <c r="C2601" s="1046" t="s">
        <v>3827</v>
      </c>
      <c r="D2601" s="1046" t="s">
        <v>11736</v>
      </c>
      <c r="E2601" s="1043" t="s">
        <v>3499</v>
      </c>
      <c r="F2601" s="1047">
        <v>21268.1</v>
      </c>
      <c r="G2601" s="1054">
        <v>1</v>
      </c>
      <c r="H2601" s="1049" t="s">
        <v>11809</v>
      </c>
      <c r="I2601" s="394"/>
      <c r="J2601" s="394"/>
      <c r="K2601" s="394"/>
      <c r="L2601" s="394"/>
      <c r="M2601" s="394"/>
      <c r="N2601" s="394"/>
    </row>
    <row r="2602" spans="2:14" ht="30">
      <c r="B2602" s="1045" t="s">
        <v>11810</v>
      </c>
      <c r="C2602" s="1046" t="s">
        <v>3827</v>
      </c>
      <c r="D2602" s="1046" t="s">
        <v>11736</v>
      </c>
      <c r="E2602" s="1043" t="s">
        <v>3499</v>
      </c>
      <c r="F2602" s="1047">
        <v>1130095.2</v>
      </c>
      <c r="G2602" s="1054">
        <v>1</v>
      </c>
      <c r="H2602" s="1049" t="s">
        <v>11811</v>
      </c>
      <c r="I2602" s="394"/>
      <c r="J2602" s="394"/>
      <c r="K2602" s="394"/>
      <c r="L2602" s="394"/>
      <c r="M2602" s="394"/>
      <c r="N2602" s="394"/>
    </row>
    <row r="2603" spans="2:14" ht="16.5">
      <c r="B2603" s="1045" t="s">
        <v>11812</v>
      </c>
      <c r="C2603" s="1046" t="s">
        <v>11813</v>
      </c>
      <c r="D2603" s="1046" t="s">
        <v>11814</v>
      </c>
      <c r="E2603" s="1043" t="s">
        <v>3499</v>
      </c>
      <c r="F2603" s="1047">
        <v>24940</v>
      </c>
      <c r="G2603" s="1054" t="s">
        <v>5005</v>
      </c>
      <c r="H2603" s="1049" t="s">
        <v>3500</v>
      </c>
      <c r="I2603" s="394"/>
      <c r="J2603" s="394"/>
      <c r="K2603" s="394"/>
      <c r="L2603" s="394"/>
      <c r="M2603" s="394"/>
      <c r="N2603" s="394"/>
    </row>
    <row r="2604" spans="2:14" ht="45">
      <c r="B2604" s="1045" t="s">
        <v>11815</v>
      </c>
      <c r="C2604" s="1046" t="s">
        <v>11636</v>
      </c>
      <c r="D2604" s="1046" t="s">
        <v>11816</v>
      </c>
      <c r="E2604" s="1043" t="s">
        <v>3499</v>
      </c>
      <c r="F2604" s="1047">
        <v>6463</v>
      </c>
      <c r="G2604" s="1054">
        <v>1</v>
      </c>
      <c r="H2604" s="1049" t="s">
        <v>11817</v>
      </c>
      <c r="I2604" s="394"/>
      <c r="J2604" s="394"/>
      <c r="K2604" s="394"/>
      <c r="L2604" s="394"/>
      <c r="M2604" s="394"/>
      <c r="N2604" s="394"/>
    </row>
    <row r="2605" spans="2:14" ht="45">
      <c r="B2605" s="1045" t="s">
        <v>11818</v>
      </c>
      <c r="C2605" s="1046" t="s">
        <v>11636</v>
      </c>
      <c r="D2605" s="1046" t="s">
        <v>11816</v>
      </c>
      <c r="E2605" s="1043" t="s">
        <v>3499</v>
      </c>
      <c r="F2605" s="1047">
        <v>6463</v>
      </c>
      <c r="G2605" s="1054">
        <v>1</v>
      </c>
      <c r="H2605" s="1049" t="s">
        <v>11819</v>
      </c>
      <c r="I2605" s="394"/>
      <c r="J2605" s="394"/>
      <c r="K2605" s="394"/>
      <c r="L2605" s="394"/>
      <c r="M2605" s="394"/>
      <c r="N2605" s="394"/>
    </row>
    <row r="2606" spans="2:14" ht="45">
      <c r="B2606" s="1045" t="s">
        <v>11820</v>
      </c>
      <c r="C2606" s="1046" t="s">
        <v>11636</v>
      </c>
      <c r="D2606" s="1046" t="s">
        <v>11816</v>
      </c>
      <c r="E2606" s="1043" t="s">
        <v>3499</v>
      </c>
      <c r="F2606" s="1047">
        <v>6463</v>
      </c>
      <c r="G2606" s="1054">
        <v>1</v>
      </c>
      <c r="H2606" s="1049" t="s">
        <v>11821</v>
      </c>
      <c r="I2606" s="394"/>
      <c r="J2606" s="394"/>
      <c r="K2606" s="394"/>
      <c r="L2606" s="394"/>
      <c r="M2606" s="394"/>
      <c r="N2606" s="394"/>
    </row>
    <row r="2607" spans="2:14" ht="45">
      <c r="B2607" s="1045" t="s">
        <v>11822</v>
      </c>
      <c r="C2607" s="1046" t="s">
        <v>11636</v>
      </c>
      <c r="D2607" s="1046" t="s">
        <v>11816</v>
      </c>
      <c r="E2607" s="1043" t="s">
        <v>3499</v>
      </c>
      <c r="F2607" s="1047">
        <v>6463</v>
      </c>
      <c r="G2607" s="1054">
        <v>1</v>
      </c>
      <c r="H2607" s="1049" t="s">
        <v>11823</v>
      </c>
      <c r="I2607" s="394"/>
      <c r="J2607" s="394"/>
      <c r="K2607" s="394"/>
      <c r="L2607" s="394"/>
      <c r="M2607" s="394"/>
      <c r="N2607" s="394"/>
    </row>
    <row r="2608" spans="2:14" ht="45">
      <c r="B2608" s="1045" t="s">
        <v>11824</v>
      </c>
      <c r="C2608" s="1046" t="s">
        <v>11636</v>
      </c>
      <c r="D2608" s="1046" t="s">
        <v>11816</v>
      </c>
      <c r="E2608" s="1043" t="s">
        <v>3499</v>
      </c>
      <c r="F2608" s="1047">
        <v>6463</v>
      </c>
      <c r="G2608" s="1054">
        <v>1</v>
      </c>
      <c r="H2608" s="1049" t="s">
        <v>11825</v>
      </c>
      <c r="I2608" s="394"/>
      <c r="J2608" s="394"/>
      <c r="K2608" s="394"/>
      <c r="L2608" s="394"/>
      <c r="M2608" s="394"/>
      <c r="N2608" s="394"/>
    </row>
    <row r="2609" spans="2:14" ht="45">
      <c r="B2609" s="1045" t="s">
        <v>11826</v>
      </c>
      <c r="C2609" s="1046" t="s">
        <v>11636</v>
      </c>
      <c r="D2609" s="1046" t="s">
        <v>11816</v>
      </c>
      <c r="E2609" s="1043" t="s">
        <v>3499</v>
      </c>
      <c r="F2609" s="1047">
        <v>6463</v>
      </c>
      <c r="G2609" s="1054">
        <v>1</v>
      </c>
      <c r="H2609" s="1049" t="s">
        <v>11827</v>
      </c>
      <c r="I2609" s="394"/>
      <c r="J2609" s="394"/>
      <c r="K2609" s="394"/>
      <c r="L2609" s="394"/>
      <c r="M2609" s="394"/>
      <c r="N2609" s="394"/>
    </row>
    <row r="2610" spans="2:14" ht="45">
      <c r="B2610" s="1045" t="s">
        <v>11828</v>
      </c>
      <c r="C2610" s="1046" t="s">
        <v>11636</v>
      </c>
      <c r="D2610" s="1046" t="s">
        <v>11816</v>
      </c>
      <c r="E2610" s="1043" t="s">
        <v>3499</v>
      </c>
      <c r="F2610" s="1047">
        <v>6463</v>
      </c>
      <c r="G2610" s="1054">
        <v>1</v>
      </c>
      <c r="H2610" s="1049" t="s">
        <v>11829</v>
      </c>
      <c r="I2610" s="394"/>
      <c r="J2610" s="394"/>
      <c r="K2610" s="394"/>
      <c r="L2610" s="394"/>
      <c r="M2610" s="394"/>
      <c r="N2610" s="394"/>
    </row>
    <row r="2611" spans="2:14" ht="45">
      <c r="B2611" s="1045" t="s">
        <v>11830</v>
      </c>
      <c r="C2611" s="1046" t="s">
        <v>11636</v>
      </c>
      <c r="D2611" s="1046" t="s">
        <v>11816</v>
      </c>
      <c r="E2611" s="1043" t="s">
        <v>3499</v>
      </c>
      <c r="F2611" s="1047">
        <v>6463</v>
      </c>
      <c r="G2611" s="1054">
        <v>1</v>
      </c>
      <c r="H2611" s="1049" t="s">
        <v>11831</v>
      </c>
      <c r="I2611" s="394"/>
      <c r="J2611" s="394"/>
      <c r="K2611" s="394"/>
      <c r="L2611" s="394"/>
      <c r="M2611" s="394"/>
      <c r="N2611" s="394"/>
    </row>
    <row r="2612" spans="2:14" ht="45">
      <c r="B2612" s="1045" t="s">
        <v>11832</v>
      </c>
      <c r="C2612" s="1046" t="s">
        <v>11636</v>
      </c>
      <c r="D2612" s="1046" t="s">
        <v>11816</v>
      </c>
      <c r="E2612" s="1043" t="s">
        <v>3499</v>
      </c>
      <c r="F2612" s="1047">
        <v>6463</v>
      </c>
      <c r="G2612" s="1054">
        <v>1</v>
      </c>
      <c r="H2612" s="1049" t="s">
        <v>11833</v>
      </c>
      <c r="I2612" s="394"/>
      <c r="J2612" s="394"/>
      <c r="K2612" s="394"/>
      <c r="L2612" s="394"/>
      <c r="M2612" s="394"/>
      <c r="N2612" s="394"/>
    </row>
    <row r="2613" spans="2:14" ht="45">
      <c r="B2613" s="1045" t="s">
        <v>11834</v>
      </c>
      <c r="C2613" s="1046" t="s">
        <v>11636</v>
      </c>
      <c r="D2613" s="1046" t="s">
        <v>11816</v>
      </c>
      <c r="E2613" s="1043" t="s">
        <v>3499</v>
      </c>
      <c r="F2613" s="1047">
        <v>6463</v>
      </c>
      <c r="G2613" s="1054">
        <v>1</v>
      </c>
      <c r="H2613" s="1056" t="s">
        <v>11835</v>
      </c>
      <c r="I2613" s="394"/>
      <c r="J2613" s="394"/>
      <c r="K2613" s="394"/>
      <c r="L2613" s="394"/>
      <c r="M2613" s="394"/>
      <c r="N2613" s="394"/>
    </row>
    <row r="2614" spans="2:14" ht="17.25">
      <c r="B2614" s="1045" t="s">
        <v>11836</v>
      </c>
      <c r="C2614" s="1046" t="s">
        <v>6169</v>
      </c>
      <c r="D2614" s="1046" t="s">
        <v>11837</v>
      </c>
      <c r="E2614" s="1043" t="s">
        <v>4290</v>
      </c>
      <c r="F2614" s="1057">
        <v>3072.877</v>
      </c>
      <c r="G2614" s="1052">
        <v>1</v>
      </c>
      <c r="H2614" s="1055" t="s">
        <v>11838</v>
      </c>
      <c r="I2614" s="394"/>
      <c r="J2614" s="394"/>
      <c r="K2614" s="394"/>
      <c r="L2614" s="394"/>
      <c r="M2614" s="394"/>
      <c r="N2614" s="394"/>
    </row>
    <row r="2615" spans="2:14" ht="17.25">
      <c r="B2615" s="1045" t="s">
        <v>11839</v>
      </c>
      <c r="C2615" s="1046" t="s">
        <v>6169</v>
      </c>
      <c r="D2615" s="1046" t="s">
        <v>11837</v>
      </c>
      <c r="E2615" s="1043" t="s">
        <v>4290</v>
      </c>
      <c r="F2615" s="1057">
        <v>3072.877</v>
      </c>
      <c r="G2615" s="1052">
        <v>1</v>
      </c>
      <c r="H2615" s="1055" t="s">
        <v>11840</v>
      </c>
      <c r="I2615" s="394"/>
      <c r="J2615" s="394"/>
      <c r="K2615" s="394"/>
      <c r="L2615" s="394"/>
      <c r="M2615" s="394"/>
      <c r="N2615" s="394"/>
    </row>
    <row r="2616" spans="2:14" ht="17.25">
      <c r="B2616" s="1045" t="s">
        <v>11841</v>
      </c>
      <c r="C2616" s="1046" t="s">
        <v>6169</v>
      </c>
      <c r="D2616" s="1046" t="s">
        <v>11837</v>
      </c>
      <c r="E2616" s="1043" t="s">
        <v>4290</v>
      </c>
      <c r="F2616" s="1057">
        <v>3072.877</v>
      </c>
      <c r="G2616" s="1052">
        <v>1</v>
      </c>
      <c r="H2616" s="1055" t="s">
        <v>11842</v>
      </c>
      <c r="I2616" s="394"/>
      <c r="J2616" s="394"/>
      <c r="K2616" s="394"/>
      <c r="L2616" s="394"/>
      <c r="M2616" s="394"/>
      <c r="N2616" s="394"/>
    </row>
    <row r="2617" spans="2:14" ht="17.25">
      <c r="B2617" s="1045" t="s">
        <v>11843</v>
      </c>
      <c r="C2617" s="1046" t="s">
        <v>6169</v>
      </c>
      <c r="D2617" s="1046" t="s">
        <v>11837</v>
      </c>
      <c r="E2617" s="1043" t="s">
        <v>4290</v>
      </c>
      <c r="F2617" s="1057">
        <v>3072.877</v>
      </c>
      <c r="G2617" s="1052">
        <v>1</v>
      </c>
      <c r="H2617" s="1055" t="s">
        <v>11844</v>
      </c>
      <c r="I2617" s="394"/>
      <c r="J2617" s="394"/>
      <c r="K2617" s="394"/>
      <c r="L2617" s="394"/>
      <c r="M2617" s="394"/>
      <c r="N2617" s="394"/>
    </row>
    <row r="2618" spans="2:14" ht="17.25">
      <c r="B2618" s="1045" t="s">
        <v>11845</v>
      </c>
      <c r="C2618" s="1046" t="s">
        <v>6169</v>
      </c>
      <c r="D2618" s="1046" t="s">
        <v>11837</v>
      </c>
      <c r="E2618" s="1043" t="s">
        <v>4290</v>
      </c>
      <c r="F2618" s="1057">
        <v>3072.877</v>
      </c>
      <c r="G2618" s="1052">
        <v>1</v>
      </c>
      <c r="H2618" s="1055" t="s">
        <v>11846</v>
      </c>
      <c r="I2618" s="394"/>
      <c r="J2618" s="394"/>
      <c r="K2618" s="394"/>
      <c r="L2618" s="394"/>
      <c r="M2618" s="394"/>
      <c r="N2618" s="394"/>
    </row>
    <row r="2619" spans="2:14" ht="17.25">
      <c r="B2619" s="1045" t="s">
        <v>11847</v>
      </c>
      <c r="C2619" s="1046" t="s">
        <v>6169</v>
      </c>
      <c r="D2619" s="1046" t="s">
        <v>11837</v>
      </c>
      <c r="E2619" s="1043" t="s">
        <v>4290</v>
      </c>
      <c r="F2619" s="1057">
        <v>3072.877</v>
      </c>
      <c r="G2619" s="1052">
        <v>1</v>
      </c>
      <c r="H2619" s="1055" t="s">
        <v>11848</v>
      </c>
      <c r="I2619" s="394"/>
      <c r="J2619" s="394"/>
      <c r="K2619" s="394"/>
      <c r="L2619" s="394"/>
      <c r="M2619" s="394"/>
      <c r="N2619" s="394"/>
    </row>
    <row r="2620" spans="2:14" ht="17.25">
      <c r="B2620" s="1045" t="s">
        <v>11849</v>
      </c>
      <c r="C2620" s="1046" t="s">
        <v>6169</v>
      </c>
      <c r="D2620" s="1046" t="s">
        <v>11837</v>
      </c>
      <c r="E2620" s="1043" t="s">
        <v>4290</v>
      </c>
      <c r="F2620" s="1057">
        <v>3072.877</v>
      </c>
      <c r="G2620" s="1052">
        <v>1</v>
      </c>
      <c r="H2620" s="1055" t="s">
        <v>11850</v>
      </c>
      <c r="I2620" s="394"/>
      <c r="J2620" s="394"/>
      <c r="K2620" s="394"/>
      <c r="L2620" s="394"/>
      <c r="M2620" s="394"/>
      <c r="N2620" s="394"/>
    </row>
    <row r="2621" spans="2:14" ht="17.25">
      <c r="B2621" s="1045" t="s">
        <v>11851</v>
      </c>
      <c r="C2621" s="1046" t="s">
        <v>6169</v>
      </c>
      <c r="D2621" s="1046" t="s">
        <v>11837</v>
      </c>
      <c r="E2621" s="1043" t="s">
        <v>4290</v>
      </c>
      <c r="F2621" s="1057">
        <v>3072.877</v>
      </c>
      <c r="G2621" s="1052">
        <v>1</v>
      </c>
      <c r="H2621" s="1055" t="s">
        <v>11852</v>
      </c>
      <c r="I2621" s="394"/>
      <c r="J2621" s="394"/>
      <c r="K2621" s="394"/>
      <c r="L2621" s="394"/>
      <c r="M2621" s="394"/>
      <c r="N2621" s="394"/>
    </row>
    <row r="2622" spans="2:14" ht="17.25">
      <c r="B2622" s="1045" t="s">
        <v>11853</v>
      </c>
      <c r="C2622" s="1046" t="s">
        <v>6169</v>
      </c>
      <c r="D2622" s="1046" t="s">
        <v>11837</v>
      </c>
      <c r="E2622" s="1043" t="s">
        <v>4290</v>
      </c>
      <c r="F2622" s="1057">
        <v>3072.877</v>
      </c>
      <c r="G2622" s="1052">
        <v>1</v>
      </c>
      <c r="H2622" s="1055" t="s">
        <v>11854</v>
      </c>
      <c r="I2622" s="394"/>
      <c r="J2622" s="394"/>
      <c r="K2622" s="394"/>
      <c r="L2622" s="394"/>
      <c r="M2622" s="394"/>
      <c r="N2622" s="394"/>
    </row>
    <row r="2623" spans="2:14" ht="17.25">
      <c r="B2623" s="1045" t="s">
        <v>11855</v>
      </c>
      <c r="C2623" s="1046" t="s">
        <v>6169</v>
      </c>
      <c r="D2623" s="1046" t="s">
        <v>11837</v>
      </c>
      <c r="E2623" s="1043" t="s">
        <v>4290</v>
      </c>
      <c r="F2623" s="1057">
        <v>3072.877</v>
      </c>
      <c r="G2623" s="1052">
        <v>1</v>
      </c>
      <c r="H2623" s="1055" t="s">
        <v>11856</v>
      </c>
      <c r="I2623" s="394"/>
      <c r="J2623" s="394"/>
      <c r="K2623" s="394"/>
      <c r="L2623" s="394"/>
      <c r="M2623" s="394"/>
      <c r="N2623" s="394"/>
    </row>
    <row r="2624" spans="2:14" ht="17.25">
      <c r="B2624" s="1045" t="s">
        <v>11857</v>
      </c>
      <c r="C2624" s="1046" t="s">
        <v>6169</v>
      </c>
      <c r="D2624" s="1046" t="s">
        <v>11837</v>
      </c>
      <c r="E2624" s="1043" t="s">
        <v>4290</v>
      </c>
      <c r="F2624" s="1057">
        <v>3072.877</v>
      </c>
      <c r="G2624" s="1052">
        <v>1</v>
      </c>
      <c r="H2624" s="1055" t="s">
        <v>11858</v>
      </c>
      <c r="I2624" s="394"/>
      <c r="J2624" s="394"/>
      <c r="K2624" s="394"/>
      <c r="L2624" s="394"/>
      <c r="M2624" s="394"/>
      <c r="N2624" s="394"/>
    </row>
    <row r="2625" spans="2:14" ht="17.25">
      <c r="B2625" s="1045" t="s">
        <v>11859</v>
      </c>
      <c r="C2625" s="1046" t="s">
        <v>6169</v>
      </c>
      <c r="D2625" s="1046" t="s">
        <v>11837</v>
      </c>
      <c r="E2625" s="1043" t="s">
        <v>4290</v>
      </c>
      <c r="F2625" s="1057">
        <v>3072.877</v>
      </c>
      <c r="G2625" s="1052">
        <v>1</v>
      </c>
      <c r="H2625" s="1055" t="s">
        <v>11860</v>
      </c>
      <c r="I2625" s="394"/>
      <c r="J2625" s="394"/>
      <c r="K2625" s="394"/>
      <c r="L2625" s="394"/>
      <c r="M2625" s="394"/>
      <c r="N2625" s="394"/>
    </row>
    <row r="2626" spans="2:14" ht="17.25">
      <c r="B2626" s="1045" t="s">
        <v>11861</v>
      </c>
      <c r="C2626" s="1046" t="s">
        <v>6169</v>
      </c>
      <c r="D2626" s="1046" t="s">
        <v>11837</v>
      </c>
      <c r="E2626" s="1043" t="s">
        <v>4290</v>
      </c>
      <c r="F2626" s="1057">
        <v>3072.877</v>
      </c>
      <c r="G2626" s="1052">
        <v>1</v>
      </c>
      <c r="H2626" s="1055" t="s">
        <v>11862</v>
      </c>
      <c r="I2626" s="394"/>
      <c r="J2626" s="394"/>
      <c r="K2626" s="394"/>
      <c r="L2626" s="394"/>
      <c r="M2626" s="394"/>
      <c r="N2626" s="394"/>
    </row>
    <row r="2627" spans="2:14" ht="17.25">
      <c r="B2627" s="1045" t="s">
        <v>11863</v>
      </c>
      <c r="C2627" s="1046" t="s">
        <v>6169</v>
      </c>
      <c r="D2627" s="1046" t="s">
        <v>11837</v>
      </c>
      <c r="E2627" s="1043" t="s">
        <v>4290</v>
      </c>
      <c r="F2627" s="1057">
        <v>3072.877</v>
      </c>
      <c r="G2627" s="1052">
        <v>1</v>
      </c>
      <c r="H2627" s="1055" t="s">
        <v>11864</v>
      </c>
      <c r="I2627" s="394"/>
      <c r="J2627" s="394"/>
      <c r="K2627" s="394"/>
      <c r="L2627" s="394"/>
      <c r="M2627" s="394"/>
      <c r="N2627" s="394"/>
    </row>
    <row r="2628" spans="2:14" ht="17.25">
      <c r="B2628" s="1045" t="s">
        <v>11865</v>
      </c>
      <c r="C2628" s="1046" t="s">
        <v>6169</v>
      </c>
      <c r="D2628" s="1046" t="s">
        <v>11837</v>
      </c>
      <c r="E2628" s="1043" t="s">
        <v>4290</v>
      </c>
      <c r="F2628" s="1057">
        <v>3072.877</v>
      </c>
      <c r="G2628" s="1052">
        <v>1</v>
      </c>
      <c r="H2628" s="1055" t="s">
        <v>11866</v>
      </c>
      <c r="I2628" s="394"/>
      <c r="J2628" s="394"/>
      <c r="K2628" s="394"/>
      <c r="L2628" s="394"/>
      <c r="M2628" s="394"/>
      <c r="N2628" s="394"/>
    </row>
    <row r="2629" spans="2:14" ht="17.25">
      <c r="B2629" s="1045" t="s">
        <v>11867</v>
      </c>
      <c r="C2629" s="1046" t="s">
        <v>6169</v>
      </c>
      <c r="D2629" s="1046" t="s">
        <v>11837</v>
      </c>
      <c r="E2629" s="1043" t="s">
        <v>4290</v>
      </c>
      <c r="F2629" s="1057">
        <v>3072.877</v>
      </c>
      <c r="G2629" s="1052">
        <v>1</v>
      </c>
      <c r="H2629" s="1055" t="s">
        <v>11868</v>
      </c>
      <c r="I2629" s="394"/>
      <c r="J2629" s="394"/>
      <c r="K2629" s="394"/>
      <c r="L2629" s="394"/>
      <c r="M2629" s="394"/>
      <c r="N2629" s="394"/>
    </row>
    <row r="2630" spans="2:14" ht="17.25">
      <c r="B2630" s="1045" t="s">
        <v>11869</v>
      </c>
      <c r="C2630" s="1046" t="s">
        <v>6169</v>
      </c>
      <c r="D2630" s="1046" t="s">
        <v>11837</v>
      </c>
      <c r="E2630" s="1043" t="s">
        <v>4290</v>
      </c>
      <c r="F2630" s="1057">
        <v>3072.877</v>
      </c>
      <c r="G2630" s="1052">
        <v>1</v>
      </c>
      <c r="H2630" s="1055" t="s">
        <v>11870</v>
      </c>
      <c r="I2630" s="394"/>
      <c r="J2630" s="394"/>
      <c r="K2630" s="394"/>
      <c r="L2630" s="394"/>
      <c r="M2630" s="394"/>
      <c r="N2630" s="394"/>
    </row>
    <row r="2631" spans="2:14" ht="17.25">
      <c r="B2631" s="1045" t="s">
        <v>11871</v>
      </c>
      <c r="C2631" s="1046" t="s">
        <v>6169</v>
      </c>
      <c r="D2631" s="1046" t="s">
        <v>11837</v>
      </c>
      <c r="E2631" s="1043" t="s">
        <v>4290</v>
      </c>
      <c r="F2631" s="1057">
        <v>3072.877</v>
      </c>
      <c r="G2631" s="1052">
        <v>1</v>
      </c>
      <c r="H2631" s="1055" t="s">
        <v>11872</v>
      </c>
      <c r="I2631" s="394"/>
      <c r="J2631" s="394"/>
      <c r="K2631" s="394"/>
      <c r="L2631" s="394"/>
      <c r="M2631" s="394"/>
      <c r="N2631" s="394"/>
    </row>
    <row r="2632" spans="2:14" ht="17.25">
      <c r="B2632" s="1045" t="s">
        <v>11873</v>
      </c>
      <c r="C2632" s="1046" t="s">
        <v>6169</v>
      </c>
      <c r="D2632" s="1046" t="s">
        <v>11837</v>
      </c>
      <c r="E2632" s="1043" t="s">
        <v>4290</v>
      </c>
      <c r="F2632" s="1057">
        <v>3072.877</v>
      </c>
      <c r="G2632" s="1052">
        <v>1</v>
      </c>
      <c r="H2632" s="1055" t="s">
        <v>11874</v>
      </c>
      <c r="I2632" s="394"/>
      <c r="J2632" s="394"/>
      <c r="K2632" s="394"/>
      <c r="L2632" s="394"/>
      <c r="M2632" s="394"/>
      <c r="N2632" s="394"/>
    </row>
    <row r="2633" spans="2:14" ht="17.25">
      <c r="B2633" s="1045" t="s">
        <v>11875</v>
      </c>
      <c r="C2633" s="1046" t="s">
        <v>6169</v>
      </c>
      <c r="D2633" s="1046" t="s">
        <v>11837</v>
      </c>
      <c r="E2633" s="1043" t="s">
        <v>4290</v>
      </c>
      <c r="F2633" s="1057">
        <v>3072.877</v>
      </c>
      <c r="G2633" s="1052">
        <v>1</v>
      </c>
      <c r="H2633" s="1055" t="s">
        <v>11876</v>
      </c>
      <c r="I2633" s="394"/>
      <c r="J2633" s="394"/>
      <c r="K2633" s="394"/>
      <c r="L2633" s="394"/>
      <c r="M2633" s="394"/>
      <c r="N2633" s="394"/>
    </row>
    <row r="2634" spans="2:14" ht="17.25">
      <c r="B2634" s="1045" t="s">
        <v>11877</v>
      </c>
      <c r="C2634" s="1046" t="s">
        <v>6169</v>
      </c>
      <c r="D2634" s="1046" t="s">
        <v>11837</v>
      </c>
      <c r="E2634" s="1043" t="s">
        <v>4290</v>
      </c>
      <c r="F2634" s="1057">
        <v>3072.877</v>
      </c>
      <c r="G2634" s="1052">
        <v>1</v>
      </c>
      <c r="H2634" s="1055" t="s">
        <v>11878</v>
      </c>
      <c r="I2634" s="394"/>
      <c r="J2634" s="394"/>
      <c r="K2634" s="394"/>
      <c r="L2634" s="394"/>
      <c r="M2634" s="394"/>
      <c r="N2634" s="394"/>
    </row>
    <row r="2635" spans="2:14" ht="17.25">
      <c r="B2635" s="1045" t="s">
        <v>11879</v>
      </c>
      <c r="C2635" s="1046" t="s">
        <v>6169</v>
      </c>
      <c r="D2635" s="1046" t="s">
        <v>11837</v>
      </c>
      <c r="E2635" s="1043" t="s">
        <v>4290</v>
      </c>
      <c r="F2635" s="1057">
        <v>3072.877</v>
      </c>
      <c r="G2635" s="1052">
        <v>1</v>
      </c>
      <c r="H2635" s="1055" t="s">
        <v>11880</v>
      </c>
      <c r="I2635" s="394"/>
      <c r="J2635" s="394"/>
      <c r="K2635" s="394"/>
      <c r="L2635" s="394"/>
      <c r="M2635" s="394"/>
      <c r="N2635" s="394"/>
    </row>
    <row r="2636" spans="2:14" ht="17.25">
      <c r="B2636" s="1045" t="s">
        <v>11881</v>
      </c>
      <c r="C2636" s="1046" t="s">
        <v>6169</v>
      </c>
      <c r="D2636" s="1046" t="s">
        <v>11837</v>
      </c>
      <c r="E2636" s="1043" t="s">
        <v>4290</v>
      </c>
      <c r="F2636" s="1057">
        <v>3072.877</v>
      </c>
      <c r="G2636" s="1052">
        <v>1</v>
      </c>
      <c r="H2636" s="1055" t="s">
        <v>11882</v>
      </c>
      <c r="I2636" s="394"/>
      <c r="J2636" s="394"/>
      <c r="K2636" s="394"/>
      <c r="L2636" s="394"/>
      <c r="M2636" s="394"/>
      <c r="N2636" s="394"/>
    </row>
    <row r="2637" spans="2:14" ht="17.25">
      <c r="B2637" s="1045" t="s">
        <v>11883</v>
      </c>
      <c r="C2637" s="1046" t="s">
        <v>6169</v>
      </c>
      <c r="D2637" s="1046" t="s">
        <v>11837</v>
      </c>
      <c r="E2637" s="1043" t="s">
        <v>4290</v>
      </c>
      <c r="F2637" s="1057">
        <v>3072.877</v>
      </c>
      <c r="G2637" s="1052">
        <v>1</v>
      </c>
      <c r="H2637" s="1055" t="s">
        <v>11884</v>
      </c>
      <c r="I2637" s="394"/>
      <c r="J2637" s="394"/>
      <c r="K2637" s="394"/>
      <c r="L2637" s="394"/>
      <c r="M2637" s="394"/>
      <c r="N2637" s="394"/>
    </row>
    <row r="2638" spans="2:14" ht="17.25">
      <c r="B2638" s="1045" t="s">
        <v>11885</v>
      </c>
      <c r="C2638" s="1046" t="s">
        <v>6169</v>
      </c>
      <c r="D2638" s="1046" t="s">
        <v>11837</v>
      </c>
      <c r="E2638" s="1043" t="s">
        <v>4290</v>
      </c>
      <c r="F2638" s="1057">
        <v>3072.877</v>
      </c>
      <c r="G2638" s="1052">
        <v>1</v>
      </c>
      <c r="H2638" s="1055" t="s">
        <v>11886</v>
      </c>
      <c r="I2638" s="394"/>
      <c r="J2638" s="394"/>
      <c r="K2638" s="394"/>
      <c r="L2638" s="394"/>
      <c r="M2638" s="394"/>
      <c r="N2638" s="394"/>
    </row>
    <row r="2639" spans="2:14" ht="17.25">
      <c r="B2639" s="1045" t="s">
        <v>11887</v>
      </c>
      <c r="C2639" s="1046" t="s">
        <v>6169</v>
      </c>
      <c r="D2639" s="1046" t="s">
        <v>11837</v>
      </c>
      <c r="E2639" s="1043" t="s">
        <v>4290</v>
      </c>
      <c r="F2639" s="1057">
        <v>3072.877</v>
      </c>
      <c r="G2639" s="1052">
        <v>1</v>
      </c>
      <c r="H2639" s="1055" t="s">
        <v>11888</v>
      </c>
      <c r="I2639" s="394"/>
      <c r="J2639" s="394"/>
      <c r="K2639" s="394"/>
      <c r="L2639" s="394"/>
      <c r="M2639" s="394"/>
      <c r="N2639" s="394"/>
    </row>
    <row r="2640" spans="2:14" ht="17.25">
      <c r="B2640" s="1045" t="s">
        <v>11889</v>
      </c>
      <c r="C2640" s="1046" t="s">
        <v>6169</v>
      </c>
      <c r="D2640" s="1046" t="s">
        <v>11837</v>
      </c>
      <c r="E2640" s="1043" t="s">
        <v>4290</v>
      </c>
      <c r="F2640" s="1057">
        <v>3072.877</v>
      </c>
      <c r="G2640" s="1052">
        <v>1</v>
      </c>
      <c r="H2640" s="1055" t="s">
        <v>11890</v>
      </c>
      <c r="I2640" s="394"/>
      <c r="J2640" s="394"/>
      <c r="K2640" s="394"/>
      <c r="L2640" s="394"/>
      <c r="M2640" s="394"/>
      <c r="N2640" s="394"/>
    </row>
    <row r="2641" spans="2:14" ht="17.25">
      <c r="B2641" s="1045" t="s">
        <v>11891</v>
      </c>
      <c r="C2641" s="1046" t="s">
        <v>6169</v>
      </c>
      <c r="D2641" s="1046" t="s">
        <v>11837</v>
      </c>
      <c r="E2641" s="1043" t="s">
        <v>4290</v>
      </c>
      <c r="F2641" s="1057">
        <v>3072.877</v>
      </c>
      <c r="G2641" s="1052">
        <v>1</v>
      </c>
      <c r="H2641" s="1055" t="s">
        <v>11892</v>
      </c>
      <c r="I2641" s="394"/>
      <c r="J2641" s="394"/>
      <c r="K2641" s="394"/>
      <c r="L2641" s="394"/>
      <c r="M2641" s="394"/>
      <c r="N2641" s="394"/>
    </row>
    <row r="2642" spans="2:14" ht="17.25">
      <c r="B2642" s="1045" t="s">
        <v>11893</v>
      </c>
      <c r="C2642" s="1046" t="s">
        <v>6169</v>
      </c>
      <c r="D2642" s="1046" t="s">
        <v>11837</v>
      </c>
      <c r="E2642" s="1043" t="s">
        <v>4290</v>
      </c>
      <c r="F2642" s="1057">
        <v>3072.877</v>
      </c>
      <c r="G2642" s="1052">
        <v>1</v>
      </c>
      <c r="H2642" s="1055" t="s">
        <v>11894</v>
      </c>
      <c r="I2642" s="394"/>
      <c r="J2642" s="394"/>
      <c r="K2642" s="394"/>
      <c r="L2642" s="394"/>
      <c r="M2642" s="394"/>
      <c r="N2642" s="394"/>
    </row>
    <row r="2643" spans="2:14" ht="16.5">
      <c r="B2643" s="1045" t="s">
        <v>11895</v>
      </c>
      <c r="C2643" s="1046" t="s">
        <v>6169</v>
      </c>
      <c r="D2643" s="1046" t="s">
        <v>11837</v>
      </c>
      <c r="E2643" s="1043" t="s">
        <v>4290</v>
      </c>
      <c r="F2643" s="1047">
        <v>401603.6</v>
      </c>
      <c r="G2643" s="1052">
        <v>1</v>
      </c>
      <c r="H2643" s="1055" t="s">
        <v>11896</v>
      </c>
      <c r="I2643" s="394"/>
      <c r="J2643" s="394"/>
      <c r="K2643" s="394"/>
      <c r="L2643" s="394"/>
      <c r="M2643" s="394"/>
      <c r="N2643" s="394"/>
    </row>
    <row r="2644" spans="2:14" ht="16.5">
      <c r="B2644" s="1045" t="s">
        <v>11897</v>
      </c>
      <c r="C2644" s="1046" t="s">
        <v>11898</v>
      </c>
      <c r="D2644" s="1046" t="s">
        <v>11899</v>
      </c>
      <c r="E2644" s="1043" t="s">
        <v>3499</v>
      </c>
      <c r="F2644" s="1047">
        <v>157180</v>
      </c>
      <c r="G2644" s="1054">
        <v>1</v>
      </c>
      <c r="H2644" s="1049" t="s">
        <v>3500</v>
      </c>
      <c r="I2644" s="394"/>
      <c r="J2644" s="394"/>
      <c r="K2644" s="394"/>
      <c r="L2644" s="394"/>
      <c r="M2644" s="394"/>
      <c r="N2644" s="394"/>
    </row>
    <row r="2645" spans="2:14" ht="16.5">
      <c r="B2645" s="1045" t="s">
        <v>11900</v>
      </c>
      <c r="C2645" s="1046" t="s">
        <v>11901</v>
      </c>
      <c r="D2645" s="1046" t="s">
        <v>11902</v>
      </c>
      <c r="E2645" s="1043" t="s">
        <v>3499</v>
      </c>
      <c r="F2645" s="1047">
        <v>1657.06</v>
      </c>
      <c r="G2645" s="1054" t="s">
        <v>5005</v>
      </c>
      <c r="H2645" s="1049" t="s">
        <v>3500</v>
      </c>
      <c r="I2645" s="394"/>
      <c r="J2645" s="394"/>
      <c r="K2645" s="394"/>
      <c r="L2645" s="394"/>
      <c r="M2645" s="394"/>
      <c r="N2645" s="394"/>
    </row>
    <row r="2646" spans="2:14" ht="16.5">
      <c r="B2646" s="1045" t="s">
        <v>11903</v>
      </c>
      <c r="C2646" s="1046" t="s">
        <v>11901</v>
      </c>
      <c r="D2646" s="1046" t="s">
        <v>11902</v>
      </c>
      <c r="E2646" s="1043" t="s">
        <v>3499</v>
      </c>
      <c r="F2646" s="1047">
        <v>1657.06</v>
      </c>
      <c r="G2646" s="1054" t="s">
        <v>5005</v>
      </c>
      <c r="H2646" s="1049" t="s">
        <v>3500</v>
      </c>
      <c r="I2646" s="394"/>
      <c r="J2646" s="394"/>
      <c r="K2646" s="394"/>
      <c r="L2646" s="394"/>
      <c r="M2646" s="394"/>
      <c r="N2646" s="394"/>
    </row>
    <row r="2647" spans="2:14" ht="16.5">
      <c r="B2647" s="1045" t="s">
        <v>11904</v>
      </c>
      <c r="C2647" s="1046" t="s">
        <v>11901</v>
      </c>
      <c r="D2647" s="1046" t="s">
        <v>11902</v>
      </c>
      <c r="E2647" s="1043" t="s">
        <v>3499</v>
      </c>
      <c r="F2647" s="1047">
        <v>1657.06</v>
      </c>
      <c r="G2647" s="1054" t="s">
        <v>5005</v>
      </c>
      <c r="H2647" s="1049" t="s">
        <v>3500</v>
      </c>
      <c r="I2647" s="394"/>
      <c r="J2647" s="394"/>
      <c r="K2647" s="394"/>
      <c r="L2647" s="394"/>
      <c r="M2647" s="394"/>
      <c r="N2647" s="394"/>
    </row>
    <row r="2648" spans="2:14" ht="16.5">
      <c r="B2648" s="1045" t="s">
        <v>11905</v>
      </c>
      <c r="C2648" s="1046" t="s">
        <v>11901</v>
      </c>
      <c r="D2648" s="1046" t="s">
        <v>11902</v>
      </c>
      <c r="E2648" s="1043" t="s">
        <v>3499</v>
      </c>
      <c r="F2648" s="1047">
        <v>1657.06</v>
      </c>
      <c r="G2648" s="1054" t="s">
        <v>5005</v>
      </c>
      <c r="H2648" s="1049" t="s">
        <v>3500</v>
      </c>
      <c r="I2648" s="394"/>
      <c r="J2648" s="394"/>
      <c r="K2648" s="394"/>
      <c r="L2648" s="394"/>
      <c r="M2648" s="394"/>
      <c r="N2648" s="394"/>
    </row>
    <row r="2649" spans="2:14" ht="16.5">
      <c r="B2649" s="1045" t="s">
        <v>11906</v>
      </c>
      <c r="C2649" s="1046" t="s">
        <v>11901</v>
      </c>
      <c r="D2649" s="1046" t="s">
        <v>11902</v>
      </c>
      <c r="E2649" s="1043" t="s">
        <v>3499</v>
      </c>
      <c r="F2649" s="1047">
        <v>1657.06</v>
      </c>
      <c r="G2649" s="1054" t="s">
        <v>5005</v>
      </c>
      <c r="H2649" s="1049" t="s">
        <v>3500</v>
      </c>
      <c r="I2649" s="394"/>
      <c r="J2649" s="394"/>
      <c r="K2649" s="394"/>
      <c r="L2649" s="394"/>
      <c r="M2649" s="394"/>
      <c r="N2649" s="394"/>
    </row>
    <row r="2650" spans="2:14" ht="16.5">
      <c r="B2650" s="1045" t="s">
        <v>11907</v>
      </c>
      <c r="C2650" s="1046" t="s">
        <v>11901</v>
      </c>
      <c r="D2650" s="1046" t="s">
        <v>11902</v>
      </c>
      <c r="E2650" s="1043" t="s">
        <v>3499</v>
      </c>
      <c r="F2650" s="1047">
        <v>1657.06</v>
      </c>
      <c r="G2650" s="1054" t="s">
        <v>5005</v>
      </c>
      <c r="H2650" s="1049" t="s">
        <v>3500</v>
      </c>
      <c r="I2650" s="394"/>
      <c r="J2650" s="394"/>
      <c r="K2650" s="394"/>
      <c r="L2650" s="394"/>
      <c r="M2650" s="394"/>
      <c r="N2650" s="394"/>
    </row>
    <row r="2651" spans="2:14" ht="16.5">
      <c r="B2651" s="1045" t="s">
        <v>11908</v>
      </c>
      <c r="C2651" s="1046" t="s">
        <v>11901</v>
      </c>
      <c r="D2651" s="1046" t="s">
        <v>11902</v>
      </c>
      <c r="E2651" s="1043" t="s">
        <v>3499</v>
      </c>
      <c r="F2651" s="1047">
        <v>1657.06</v>
      </c>
      <c r="G2651" s="1054" t="s">
        <v>5005</v>
      </c>
      <c r="H2651" s="1049" t="s">
        <v>3500</v>
      </c>
      <c r="I2651" s="394"/>
      <c r="J2651" s="394"/>
      <c r="K2651" s="394"/>
      <c r="L2651" s="394"/>
      <c r="M2651" s="394"/>
      <c r="N2651" s="394"/>
    </row>
    <row r="2652" spans="2:14" ht="16.5">
      <c r="B2652" s="1045" t="s">
        <v>11909</v>
      </c>
      <c r="C2652" s="1046" t="s">
        <v>11901</v>
      </c>
      <c r="D2652" s="1046" t="s">
        <v>11902</v>
      </c>
      <c r="E2652" s="1043" t="s">
        <v>3499</v>
      </c>
      <c r="F2652" s="1047">
        <v>1657.06</v>
      </c>
      <c r="G2652" s="1054" t="s">
        <v>5005</v>
      </c>
      <c r="H2652" s="1049" t="s">
        <v>3500</v>
      </c>
      <c r="I2652" s="394"/>
      <c r="J2652" s="394"/>
      <c r="K2652" s="394"/>
      <c r="L2652" s="394"/>
      <c r="M2652" s="394"/>
      <c r="N2652" s="394"/>
    </row>
    <row r="2653" spans="2:14" ht="16.5">
      <c r="B2653" s="1045" t="s">
        <v>11910</v>
      </c>
      <c r="C2653" s="1046" t="s">
        <v>11901</v>
      </c>
      <c r="D2653" s="1046" t="s">
        <v>11902</v>
      </c>
      <c r="E2653" s="1043" t="s">
        <v>3499</v>
      </c>
      <c r="F2653" s="1047">
        <v>1657.06</v>
      </c>
      <c r="G2653" s="1054" t="s">
        <v>5005</v>
      </c>
      <c r="H2653" s="1049" t="s">
        <v>3500</v>
      </c>
      <c r="I2653" s="394"/>
      <c r="J2653" s="394"/>
      <c r="K2653" s="394"/>
      <c r="L2653" s="394"/>
      <c r="M2653" s="394"/>
      <c r="N2653" s="394"/>
    </row>
    <row r="2654" spans="2:14" ht="16.5">
      <c r="B2654" s="1045" t="s">
        <v>11911</v>
      </c>
      <c r="C2654" s="1046" t="s">
        <v>11901</v>
      </c>
      <c r="D2654" s="1046" t="s">
        <v>11902</v>
      </c>
      <c r="E2654" s="1043" t="s">
        <v>3499</v>
      </c>
      <c r="F2654" s="1047">
        <v>1657.06</v>
      </c>
      <c r="G2654" s="1054" t="s">
        <v>5005</v>
      </c>
      <c r="H2654" s="1049" t="s">
        <v>3500</v>
      </c>
      <c r="I2654" s="394"/>
      <c r="J2654" s="394"/>
      <c r="K2654" s="394"/>
      <c r="L2654" s="394"/>
      <c r="M2654" s="394"/>
      <c r="N2654" s="394"/>
    </row>
    <row r="2655" spans="2:14" ht="16.5">
      <c r="B2655" s="1045" t="s">
        <v>11912</v>
      </c>
      <c r="C2655" s="1046" t="s">
        <v>11901</v>
      </c>
      <c r="D2655" s="1046" t="s">
        <v>11902</v>
      </c>
      <c r="E2655" s="1043" t="s">
        <v>3499</v>
      </c>
      <c r="F2655" s="1047">
        <v>1657.06</v>
      </c>
      <c r="G2655" s="1054" t="s">
        <v>5005</v>
      </c>
      <c r="H2655" s="1049" t="s">
        <v>3500</v>
      </c>
      <c r="I2655" s="394"/>
      <c r="J2655" s="394"/>
      <c r="K2655" s="394"/>
      <c r="L2655" s="394"/>
      <c r="M2655" s="394"/>
      <c r="N2655" s="394"/>
    </row>
    <row r="2656" spans="2:14" ht="16.5">
      <c r="B2656" s="1045" t="s">
        <v>11913</v>
      </c>
      <c r="C2656" s="1046" t="s">
        <v>11901</v>
      </c>
      <c r="D2656" s="1046" t="s">
        <v>11902</v>
      </c>
      <c r="E2656" s="1043" t="s">
        <v>3499</v>
      </c>
      <c r="F2656" s="1047">
        <v>1657.06</v>
      </c>
      <c r="G2656" s="1054" t="s">
        <v>5005</v>
      </c>
      <c r="H2656" s="1049" t="s">
        <v>3500</v>
      </c>
      <c r="I2656" s="394"/>
      <c r="J2656" s="394"/>
      <c r="K2656" s="394"/>
      <c r="L2656" s="394"/>
      <c r="M2656" s="394"/>
      <c r="N2656" s="394"/>
    </row>
    <row r="2657" spans="2:14" ht="16.5">
      <c r="B2657" s="1045" t="s">
        <v>11914</v>
      </c>
      <c r="C2657" s="1046" t="s">
        <v>11901</v>
      </c>
      <c r="D2657" s="1046" t="s">
        <v>11902</v>
      </c>
      <c r="E2657" s="1043" t="s">
        <v>3499</v>
      </c>
      <c r="F2657" s="1047">
        <v>1657.06</v>
      </c>
      <c r="G2657" s="1054" t="s">
        <v>5005</v>
      </c>
      <c r="H2657" s="1049" t="s">
        <v>3500</v>
      </c>
      <c r="I2657" s="394"/>
      <c r="J2657" s="394"/>
      <c r="K2657" s="394"/>
      <c r="L2657" s="394"/>
      <c r="M2657" s="394"/>
      <c r="N2657" s="394"/>
    </row>
    <row r="2658" spans="2:14" ht="16.5">
      <c r="B2658" s="1045" t="s">
        <v>11915</v>
      </c>
      <c r="C2658" s="1046" t="s">
        <v>11901</v>
      </c>
      <c r="D2658" s="1046" t="s">
        <v>11902</v>
      </c>
      <c r="E2658" s="1043" t="s">
        <v>3499</v>
      </c>
      <c r="F2658" s="1047">
        <v>1657.06</v>
      </c>
      <c r="G2658" s="1054" t="s">
        <v>5005</v>
      </c>
      <c r="H2658" s="1049" t="s">
        <v>3500</v>
      </c>
      <c r="I2658" s="394"/>
      <c r="J2658" s="394"/>
      <c r="K2658" s="394"/>
      <c r="L2658" s="394"/>
      <c r="M2658" s="394"/>
      <c r="N2658" s="394"/>
    </row>
    <row r="2659" spans="2:14" ht="16.5">
      <c r="B2659" s="1045" t="s">
        <v>11916</v>
      </c>
      <c r="C2659" s="1046" t="s">
        <v>11901</v>
      </c>
      <c r="D2659" s="1046" t="s">
        <v>11902</v>
      </c>
      <c r="E2659" s="1043" t="s">
        <v>3499</v>
      </c>
      <c r="F2659" s="1047">
        <v>1657.06</v>
      </c>
      <c r="G2659" s="1054" t="s">
        <v>5005</v>
      </c>
      <c r="H2659" s="1049" t="s">
        <v>3500</v>
      </c>
      <c r="I2659" s="394"/>
      <c r="J2659" s="394"/>
      <c r="K2659" s="394"/>
      <c r="L2659" s="394"/>
      <c r="M2659" s="394"/>
      <c r="N2659" s="394"/>
    </row>
    <row r="2660" spans="2:14" ht="16.5">
      <c r="B2660" s="1045" t="s">
        <v>11917</v>
      </c>
      <c r="C2660" s="1046" t="s">
        <v>11901</v>
      </c>
      <c r="D2660" s="1046" t="s">
        <v>11902</v>
      </c>
      <c r="E2660" s="1043" t="s">
        <v>3499</v>
      </c>
      <c r="F2660" s="1047">
        <v>1657.06</v>
      </c>
      <c r="G2660" s="1054" t="s">
        <v>5005</v>
      </c>
      <c r="H2660" s="1049" t="s">
        <v>3500</v>
      </c>
      <c r="I2660" s="394"/>
      <c r="J2660" s="394"/>
      <c r="K2660" s="394"/>
      <c r="L2660" s="394"/>
      <c r="M2660" s="394"/>
      <c r="N2660" s="394"/>
    </row>
    <row r="2661" spans="2:14" ht="16.5">
      <c r="B2661" s="1045" t="s">
        <v>11918</v>
      </c>
      <c r="C2661" s="1046" t="s">
        <v>11901</v>
      </c>
      <c r="D2661" s="1046" t="s">
        <v>11902</v>
      </c>
      <c r="E2661" s="1043" t="s">
        <v>3499</v>
      </c>
      <c r="F2661" s="1047">
        <v>1657.06</v>
      </c>
      <c r="G2661" s="1054" t="s">
        <v>5005</v>
      </c>
      <c r="H2661" s="1049" t="s">
        <v>3500</v>
      </c>
      <c r="I2661" s="394"/>
      <c r="J2661" s="394"/>
      <c r="K2661" s="394"/>
      <c r="L2661" s="394"/>
      <c r="M2661" s="394"/>
      <c r="N2661" s="394"/>
    </row>
    <row r="2662" spans="2:14" ht="16.5">
      <c r="B2662" s="1045" t="s">
        <v>11919</v>
      </c>
      <c r="C2662" s="1046" t="s">
        <v>11901</v>
      </c>
      <c r="D2662" s="1046" t="s">
        <v>11902</v>
      </c>
      <c r="E2662" s="1043" t="s">
        <v>3499</v>
      </c>
      <c r="F2662" s="1047">
        <v>1657.06</v>
      </c>
      <c r="G2662" s="1054" t="s">
        <v>5005</v>
      </c>
      <c r="H2662" s="1049" t="s">
        <v>3500</v>
      </c>
      <c r="I2662" s="394"/>
      <c r="J2662" s="394"/>
      <c r="K2662" s="394"/>
      <c r="L2662" s="394"/>
      <c r="M2662" s="394"/>
      <c r="N2662" s="394"/>
    </row>
    <row r="2663" spans="2:14" ht="16.5">
      <c r="B2663" s="1045" t="s">
        <v>11920</v>
      </c>
      <c r="C2663" s="1046" t="s">
        <v>11901</v>
      </c>
      <c r="D2663" s="1046" t="s">
        <v>11902</v>
      </c>
      <c r="E2663" s="1043" t="s">
        <v>3499</v>
      </c>
      <c r="F2663" s="1047">
        <v>1657.06</v>
      </c>
      <c r="G2663" s="1054" t="s">
        <v>5005</v>
      </c>
      <c r="H2663" s="1049" t="s">
        <v>3500</v>
      </c>
      <c r="I2663" s="394"/>
      <c r="J2663" s="394"/>
      <c r="K2663" s="394"/>
      <c r="L2663" s="394"/>
      <c r="M2663" s="394"/>
      <c r="N2663" s="394"/>
    </row>
    <row r="2664" spans="2:14" ht="16.5">
      <c r="B2664" s="1045" t="s">
        <v>11921</v>
      </c>
      <c r="C2664" s="1046" t="s">
        <v>11901</v>
      </c>
      <c r="D2664" s="1046" t="s">
        <v>11902</v>
      </c>
      <c r="E2664" s="1043" t="s">
        <v>3499</v>
      </c>
      <c r="F2664" s="1047">
        <v>1657.06</v>
      </c>
      <c r="G2664" s="1054" t="s">
        <v>5005</v>
      </c>
      <c r="H2664" s="1049" t="s">
        <v>3500</v>
      </c>
      <c r="I2664" s="394"/>
      <c r="J2664" s="394"/>
      <c r="K2664" s="394"/>
      <c r="L2664" s="394"/>
      <c r="M2664" s="394"/>
      <c r="N2664" s="394"/>
    </row>
    <row r="2665" spans="2:14" ht="16.5">
      <c r="B2665" s="1045" t="s">
        <v>11922</v>
      </c>
      <c r="C2665" s="1046" t="s">
        <v>11901</v>
      </c>
      <c r="D2665" s="1046" t="s">
        <v>11902</v>
      </c>
      <c r="E2665" s="1043" t="s">
        <v>3499</v>
      </c>
      <c r="F2665" s="1047">
        <v>1657.06</v>
      </c>
      <c r="G2665" s="1054" t="s">
        <v>5005</v>
      </c>
      <c r="H2665" s="1049" t="s">
        <v>3500</v>
      </c>
      <c r="I2665" s="394"/>
      <c r="J2665" s="394"/>
      <c r="K2665" s="394"/>
      <c r="L2665" s="394"/>
      <c r="M2665" s="394"/>
      <c r="N2665" s="394"/>
    </row>
    <row r="2666" spans="2:14" ht="16.5">
      <c r="B2666" s="1045" t="s">
        <v>11923</v>
      </c>
      <c r="C2666" s="1046" t="s">
        <v>11901</v>
      </c>
      <c r="D2666" s="1046" t="s">
        <v>11902</v>
      </c>
      <c r="E2666" s="1043" t="s">
        <v>3499</v>
      </c>
      <c r="F2666" s="1047">
        <v>1657.06</v>
      </c>
      <c r="G2666" s="1054" t="s">
        <v>5005</v>
      </c>
      <c r="H2666" s="1049" t="s">
        <v>3500</v>
      </c>
      <c r="I2666" s="394"/>
      <c r="J2666" s="394"/>
      <c r="K2666" s="394"/>
      <c r="L2666" s="394"/>
      <c r="M2666" s="394"/>
      <c r="N2666" s="394"/>
    </row>
    <row r="2667" spans="2:14" ht="16.5">
      <c r="B2667" s="1045" t="s">
        <v>11924</v>
      </c>
      <c r="C2667" s="1046" t="s">
        <v>11901</v>
      </c>
      <c r="D2667" s="1046" t="s">
        <v>11902</v>
      </c>
      <c r="E2667" s="1043" t="s">
        <v>3499</v>
      </c>
      <c r="F2667" s="1047">
        <v>1657.06</v>
      </c>
      <c r="G2667" s="1054" t="s">
        <v>5005</v>
      </c>
      <c r="H2667" s="1049" t="s">
        <v>3500</v>
      </c>
      <c r="I2667" s="394"/>
      <c r="J2667" s="394"/>
      <c r="K2667" s="394"/>
      <c r="L2667" s="394"/>
      <c r="M2667" s="394"/>
      <c r="N2667" s="394"/>
    </row>
    <row r="2668" spans="2:14" ht="16.5">
      <c r="B2668" s="1045" t="s">
        <v>11925</v>
      </c>
      <c r="C2668" s="1046" t="s">
        <v>11901</v>
      </c>
      <c r="D2668" s="1046" t="s">
        <v>11902</v>
      </c>
      <c r="E2668" s="1043" t="s">
        <v>3499</v>
      </c>
      <c r="F2668" s="1047">
        <v>1657.06</v>
      </c>
      <c r="G2668" s="1054" t="s">
        <v>5005</v>
      </c>
      <c r="H2668" s="1049" t="s">
        <v>3500</v>
      </c>
      <c r="I2668" s="394"/>
      <c r="J2668" s="394"/>
      <c r="K2668" s="394"/>
      <c r="L2668" s="394"/>
      <c r="M2668" s="394"/>
      <c r="N2668" s="394"/>
    </row>
    <row r="2669" spans="2:14" ht="16.5">
      <c r="B2669" s="1045" t="s">
        <v>11926</v>
      </c>
      <c r="C2669" s="1046" t="s">
        <v>11901</v>
      </c>
      <c r="D2669" s="1046" t="s">
        <v>11902</v>
      </c>
      <c r="E2669" s="1043" t="s">
        <v>3499</v>
      </c>
      <c r="F2669" s="1047">
        <v>1657.06</v>
      </c>
      <c r="G2669" s="1054" t="s">
        <v>5005</v>
      </c>
      <c r="H2669" s="1049" t="s">
        <v>3500</v>
      </c>
      <c r="I2669" s="394"/>
      <c r="J2669" s="394"/>
      <c r="K2669" s="394"/>
      <c r="L2669" s="394"/>
      <c r="M2669" s="394"/>
      <c r="N2669" s="394"/>
    </row>
    <row r="2670" spans="2:14" ht="16.5">
      <c r="B2670" s="1045" t="s">
        <v>11927</v>
      </c>
      <c r="C2670" s="1046" t="s">
        <v>11901</v>
      </c>
      <c r="D2670" s="1046" t="s">
        <v>11902</v>
      </c>
      <c r="E2670" s="1043" t="s">
        <v>3499</v>
      </c>
      <c r="F2670" s="1047">
        <v>1657.06</v>
      </c>
      <c r="G2670" s="1054" t="s">
        <v>5005</v>
      </c>
      <c r="H2670" s="1049" t="s">
        <v>3500</v>
      </c>
      <c r="I2670" s="394"/>
      <c r="J2670" s="394"/>
      <c r="K2670" s="394"/>
      <c r="L2670" s="394"/>
      <c r="M2670" s="394"/>
      <c r="N2670" s="394"/>
    </row>
    <row r="2671" spans="2:14" ht="16.5">
      <c r="B2671" s="1045" t="s">
        <v>11928</v>
      </c>
      <c r="C2671" s="1046" t="s">
        <v>11901</v>
      </c>
      <c r="D2671" s="1046" t="s">
        <v>11902</v>
      </c>
      <c r="E2671" s="1043" t="s">
        <v>3499</v>
      </c>
      <c r="F2671" s="1047">
        <v>1657.06</v>
      </c>
      <c r="G2671" s="1054" t="s">
        <v>5005</v>
      </c>
      <c r="H2671" s="1049" t="s">
        <v>3500</v>
      </c>
      <c r="I2671" s="394"/>
      <c r="J2671" s="394"/>
      <c r="K2671" s="394"/>
      <c r="L2671" s="394"/>
      <c r="M2671" s="394"/>
      <c r="N2671" s="394"/>
    </row>
    <row r="2672" spans="2:14" ht="16.5">
      <c r="B2672" s="1045" t="s">
        <v>11929</v>
      </c>
      <c r="C2672" s="1046" t="s">
        <v>11901</v>
      </c>
      <c r="D2672" s="1046" t="s">
        <v>11902</v>
      </c>
      <c r="E2672" s="1043" t="s">
        <v>3499</v>
      </c>
      <c r="F2672" s="1047">
        <v>1657.06</v>
      </c>
      <c r="G2672" s="1054" t="s">
        <v>5005</v>
      </c>
      <c r="H2672" s="1049" t="s">
        <v>3500</v>
      </c>
      <c r="I2672" s="394"/>
      <c r="J2672" s="394"/>
      <c r="K2672" s="394"/>
      <c r="L2672" s="394"/>
      <c r="M2672" s="394"/>
      <c r="N2672" s="394"/>
    </row>
    <row r="2673" spans="2:14" ht="16.5">
      <c r="B2673" s="1045" t="s">
        <v>11930</v>
      </c>
      <c r="C2673" s="1046" t="s">
        <v>11901</v>
      </c>
      <c r="D2673" s="1046" t="s">
        <v>11902</v>
      </c>
      <c r="E2673" s="1043" t="s">
        <v>3499</v>
      </c>
      <c r="F2673" s="1047">
        <v>1657.06</v>
      </c>
      <c r="G2673" s="1054" t="s">
        <v>5005</v>
      </c>
      <c r="H2673" s="1049" t="s">
        <v>3500</v>
      </c>
      <c r="I2673" s="394"/>
      <c r="J2673" s="394"/>
      <c r="K2673" s="394"/>
      <c r="L2673" s="394"/>
      <c r="M2673" s="394"/>
      <c r="N2673" s="394"/>
    </row>
    <row r="2674" spans="2:14" ht="16.5">
      <c r="B2674" s="1045" t="s">
        <v>11931</v>
      </c>
      <c r="C2674" s="1046" t="s">
        <v>11901</v>
      </c>
      <c r="D2674" s="1046" t="s">
        <v>11902</v>
      </c>
      <c r="E2674" s="1043" t="s">
        <v>3499</v>
      </c>
      <c r="F2674" s="1047">
        <v>1657.06</v>
      </c>
      <c r="G2674" s="1054" t="s">
        <v>5005</v>
      </c>
      <c r="H2674" s="1049" t="s">
        <v>3500</v>
      </c>
      <c r="I2674" s="394"/>
      <c r="J2674" s="394"/>
      <c r="K2674" s="394"/>
      <c r="L2674" s="394"/>
      <c r="M2674" s="394"/>
      <c r="N2674" s="394"/>
    </row>
    <row r="2675" spans="2:14" ht="16.5">
      <c r="B2675" s="1045" t="s">
        <v>11932</v>
      </c>
      <c r="C2675" s="1046" t="s">
        <v>11901</v>
      </c>
      <c r="D2675" s="1046" t="s">
        <v>11902</v>
      </c>
      <c r="E2675" s="1043" t="s">
        <v>3499</v>
      </c>
      <c r="F2675" s="1047">
        <v>1657.06</v>
      </c>
      <c r="G2675" s="1054" t="s">
        <v>5005</v>
      </c>
      <c r="H2675" s="1049" t="s">
        <v>3500</v>
      </c>
      <c r="I2675" s="394"/>
      <c r="J2675" s="394"/>
      <c r="K2675" s="394"/>
      <c r="L2675" s="394"/>
      <c r="M2675" s="394"/>
      <c r="N2675" s="394"/>
    </row>
    <row r="2676" spans="2:14" ht="16.5">
      <c r="B2676" s="1045" t="s">
        <v>11933</v>
      </c>
      <c r="C2676" s="1046" t="s">
        <v>11901</v>
      </c>
      <c r="D2676" s="1046" t="s">
        <v>11902</v>
      </c>
      <c r="E2676" s="1043" t="s">
        <v>3499</v>
      </c>
      <c r="F2676" s="1047">
        <v>1657.06</v>
      </c>
      <c r="G2676" s="1054" t="s">
        <v>5005</v>
      </c>
      <c r="H2676" s="1049" t="s">
        <v>3500</v>
      </c>
      <c r="I2676" s="394"/>
      <c r="J2676" s="394"/>
      <c r="K2676" s="394"/>
      <c r="L2676" s="394"/>
      <c r="M2676" s="394"/>
      <c r="N2676" s="394"/>
    </row>
    <row r="2677" spans="2:14" ht="16.5">
      <c r="B2677" s="1045" t="s">
        <v>11934</v>
      </c>
      <c r="C2677" s="1046" t="s">
        <v>11901</v>
      </c>
      <c r="D2677" s="1046" t="s">
        <v>11902</v>
      </c>
      <c r="E2677" s="1043" t="s">
        <v>3499</v>
      </c>
      <c r="F2677" s="1047">
        <v>1657.06</v>
      </c>
      <c r="G2677" s="1054" t="s">
        <v>5005</v>
      </c>
      <c r="H2677" s="1049" t="s">
        <v>3500</v>
      </c>
      <c r="I2677" s="394"/>
      <c r="J2677" s="394"/>
      <c r="K2677" s="394"/>
      <c r="L2677" s="394"/>
      <c r="M2677" s="394"/>
      <c r="N2677" s="394"/>
    </row>
    <row r="2678" spans="2:14" ht="16.5">
      <c r="B2678" s="1045" t="s">
        <v>11935</v>
      </c>
      <c r="C2678" s="1046" t="s">
        <v>11901</v>
      </c>
      <c r="D2678" s="1046" t="s">
        <v>11902</v>
      </c>
      <c r="E2678" s="1043" t="s">
        <v>3499</v>
      </c>
      <c r="F2678" s="1047">
        <v>1657.06</v>
      </c>
      <c r="G2678" s="1054" t="s">
        <v>5005</v>
      </c>
      <c r="H2678" s="1049" t="s">
        <v>3500</v>
      </c>
      <c r="I2678" s="394"/>
      <c r="J2678" s="394"/>
      <c r="K2678" s="394"/>
      <c r="L2678" s="394"/>
      <c r="M2678" s="394"/>
      <c r="N2678" s="394"/>
    </row>
    <row r="2679" spans="2:14" ht="16.5">
      <c r="B2679" s="1045" t="s">
        <v>11936</v>
      </c>
      <c r="C2679" s="1046" t="s">
        <v>11901</v>
      </c>
      <c r="D2679" s="1046" t="s">
        <v>11902</v>
      </c>
      <c r="E2679" s="1043" t="s">
        <v>3499</v>
      </c>
      <c r="F2679" s="1047">
        <v>1657.06</v>
      </c>
      <c r="G2679" s="1054" t="s">
        <v>5005</v>
      </c>
      <c r="H2679" s="1049" t="s">
        <v>3500</v>
      </c>
      <c r="I2679" s="394"/>
      <c r="J2679" s="394"/>
      <c r="K2679" s="394"/>
      <c r="L2679" s="394"/>
      <c r="M2679" s="394"/>
      <c r="N2679" s="394"/>
    </row>
    <row r="2680" spans="2:14" ht="16.5">
      <c r="B2680" s="1045" t="s">
        <v>11937</v>
      </c>
      <c r="C2680" s="1046" t="s">
        <v>11901</v>
      </c>
      <c r="D2680" s="1046" t="s">
        <v>11902</v>
      </c>
      <c r="E2680" s="1043" t="s">
        <v>3499</v>
      </c>
      <c r="F2680" s="1047">
        <v>1657.06</v>
      </c>
      <c r="G2680" s="1054" t="s">
        <v>5005</v>
      </c>
      <c r="H2680" s="1049" t="s">
        <v>3500</v>
      </c>
      <c r="I2680" s="394"/>
      <c r="J2680" s="394"/>
      <c r="K2680" s="394"/>
      <c r="L2680" s="394"/>
      <c r="M2680" s="394"/>
      <c r="N2680" s="394"/>
    </row>
    <row r="2681" spans="2:14" ht="16.5">
      <c r="B2681" s="1045" t="s">
        <v>11938</v>
      </c>
      <c r="C2681" s="1046" t="s">
        <v>11901</v>
      </c>
      <c r="D2681" s="1046" t="s">
        <v>11902</v>
      </c>
      <c r="E2681" s="1043" t="s">
        <v>3499</v>
      </c>
      <c r="F2681" s="1047">
        <v>1657.06</v>
      </c>
      <c r="G2681" s="1054" t="s">
        <v>5005</v>
      </c>
      <c r="H2681" s="1049" t="s">
        <v>3500</v>
      </c>
      <c r="I2681" s="394"/>
      <c r="J2681" s="394"/>
      <c r="K2681" s="394"/>
      <c r="L2681" s="394"/>
      <c r="M2681" s="394"/>
      <c r="N2681" s="394"/>
    </row>
    <row r="2682" spans="2:14" ht="16.5">
      <c r="B2682" s="1045" t="s">
        <v>11939</v>
      </c>
      <c r="C2682" s="1046" t="s">
        <v>11901</v>
      </c>
      <c r="D2682" s="1046" t="s">
        <v>11902</v>
      </c>
      <c r="E2682" s="1043" t="s">
        <v>3499</v>
      </c>
      <c r="F2682" s="1047">
        <v>1657.06</v>
      </c>
      <c r="G2682" s="1054" t="s">
        <v>5005</v>
      </c>
      <c r="H2682" s="1049" t="s">
        <v>3500</v>
      </c>
      <c r="I2682" s="394"/>
      <c r="J2682" s="394"/>
      <c r="K2682" s="394"/>
      <c r="L2682" s="394"/>
      <c r="M2682" s="394"/>
      <c r="N2682" s="394"/>
    </row>
    <row r="2683" spans="2:14" ht="16.5">
      <c r="B2683" s="1045" t="s">
        <v>11940</v>
      </c>
      <c r="C2683" s="1046" t="s">
        <v>11901</v>
      </c>
      <c r="D2683" s="1046" t="s">
        <v>11902</v>
      </c>
      <c r="E2683" s="1043" t="s">
        <v>3499</v>
      </c>
      <c r="F2683" s="1047">
        <v>1657.06</v>
      </c>
      <c r="G2683" s="1054" t="s">
        <v>5005</v>
      </c>
      <c r="H2683" s="1049" t="s">
        <v>3500</v>
      </c>
      <c r="I2683" s="394"/>
      <c r="J2683" s="394"/>
      <c r="K2683" s="394"/>
      <c r="L2683" s="394"/>
      <c r="M2683" s="394"/>
      <c r="N2683" s="394"/>
    </row>
    <row r="2684" spans="2:14" ht="16.5">
      <c r="B2684" s="1045" t="s">
        <v>11941</v>
      </c>
      <c r="C2684" s="1046" t="s">
        <v>11901</v>
      </c>
      <c r="D2684" s="1046" t="s">
        <v>11902</v>
      </c>
      <c r="E2684" s="1043" t="s">
        <v>3499</v>
      </c>
      <c r="F2684" s="1047">
        <v>1657.06</v>
      </c>
      <c r="G2684" s="1054" t="s">
        <v>5005</v>
      </c>
      <c r="H2684" s="1049" t="s">
        <v>3500</v>
      </c>
      <c r="I2684" s="394"/>
      <c r="J2684" s="394"/>
      <c r="K2684" s="394"/>
      <c r="L2684" s="394"/>
      <c r="M2684" s="394"/>
      <c r="N2684" s="394"/>
    </row>
    <row r="2685" spans="2:14" ht="16.5">
      <c r="B2685" s="1045" t="s">
        <v>11942</v>
      </c>
      <c r="C2685" s="1046" t="s">
        <v>11901</v>
      </c>
      <c r="D2685" s="1046" t="s">
        <v>11902</v>
      </c>
      <c r="E2685" s="1043" t="s">
        <v>3499</v>
      </c>
      <c r="F2685" s="1047">
        <v>1657.06</v>
      </c>
      <c r="G2685" s="1054" t="s">
        <v>5005</v>
      </c>
      <c r="H2685" s="1049" t="s">
        <v>3500</v>
      </c>
      <c r="I2685" s="394"/>
      <c r="J2685" s="394"/>
      <c r="K2685" s="394"/>
      <c r="L2685" s="394"/>
      <c r="M2685" s="394"/>
      <c r="N2685" s="394"/>
    </row>
    <row r="2686" spans="2:14" ht="16.5">
      <c r="B2686" s="1045" t="s">
        <v>11943</v>
      </c>
      <c r="C2686" s="1046" t="s">
        <v>11901</v>
      </c>
      <c r="D2686" s="1046" t="s">
        <v>11902</v>
      </c>
      <c r="E2686" s="1043" t="s">
        <v>3499</v>
      </c>
      <c r="F2686" s="1047">
        <v>1657.06</v>
      </c>
      <c r="G2686" s="1054" t="s">
        <v>5005</v>
      </c>
      <c r="H2686" s="1049" t="s">
        <v>3500</v>
      </c>
      <c r="I2686" s="394"/>
      <c r="J2686" s="394"/>
      <c r="K2686" s="394"/>
      <c r="L2686" s="394"/>
      <c r="M2686" s="394"/>
      <c r="N2686" s="394"/>
    </row>
    <row r="2687" spans="2:14" ht="16.5">
      <c r="B2687" s="1045" t="s">
        <v>11944</v>
      </c>
      <c r="C2687" s="1046" t="s">
        <v>11901</v>
      </c>
      <c r="D2687" s="1046" t="s">
        <v>11902</v>
      </c>
      <c r="E2687" s="1043" t="s">
        <v>3499</v>
      </c>
      <c r="F2687" s="1047">
        <v>1657.06</v>
      </c>
      <c r="G2687" s="1054" t="s">
        <v>5005</v>
      </c>
      <c r="H2687" s="1049" t="s">
        <v>3500</v>
      </c>
      <c r="I2687" s="394"/>
      <c r="J2687" s="394"/>
      <c r="K2687" s="394"/>
      <c r="L2687" s="394"/>
      <c r="M2687" s="394"/>
      <c r="N2687" s="394"/>
    </row>
    <row r="2688" spans="2:14" ht="16.5">
      <c r="B2688" s="1045" t="s">
        <v>11945</v>
      </c>
      <c r="C2688" s="1046" t="s">
        <v>11901</v>
      </c>
      <c r="D2688" s="1046" t="s">
        <v>11902</v>
      </c>
      <c r="E2688" s="1043" t="s">
        <v>3499</v>
      </c>
      <c r="F2688" s="1047">
        <v>1657.06</v>
      </c>
      <c r="G2688" s="1054" t="s">
        <v>5005</v>
      </c>
      <c r="H2688" s="1049" t="s">
        <v>3500</v>
      </c>
      <c r="I2688" s="394"/>
      <c r="J2688" s="394"/>
      <c r="K2688" s="394"/>
      <c r="L2688" s="394"/>
      <c r="M2688" s="394"/>
      <c r="N2688" s="394"/>
    </row>
    <row r="2689" spans="2:14" ht="16.5">
      <c r="B2689" s="1045" t="s">
        <v>11946</v>
      </c>
      <c r="C2689" s="1046" t="s">
        <v>11901</v>
      </c>
      <c r="D2689" s="1046" t="s">
        <v>11902</v>
      </c>
      <c r="E2689" s="1043" t="s">
        <v>3499</v>
      </c>
      <c r="F2689" s="1047">
        <v>1657.06</v>
      </c>
      <c r="G2689" s="1054" t="s">
        <v>5005</v>
      </c>
      <c r="H2689" s="1049" t="s">
        <v>3500</v>
      </c>
      <c r="I2689" s="394"/>
      <c r="J2689" s="394"/>
      <c r="K2689" s="394"/>
      <c r="L2689" s="394"/>
      <c r="M2689" s="394"/>
      <c r="N2689" s="394"/>
    </row>
    <row r="2690" spans="2:14" ht="16.5">
      <c r="B2690" s="1045" t="s">
        <v>11947</v>
      </c>
      <c r="C2690" s="1046" t="s">
        <v>11901</v>
      </c>
      <c r="D2690" s="1046" t="s">
        <v>11902</v>
      </c>
      <c r="E2690" s="1043" t="s">
        <v>3499</v>
      </c>
      <c r="F2690" s="1047">
        <v>1657.06</v>
      </c>
      <c r="G2690" s="1054" t="s">
        <v>5005</v>
      </c>
      <c r="H2690" s="1049" t="s">
        <v>3500</v>
      </c>
      <c r="I2690" s="394"/>
      <c r="J2690" s="394"/>
      <c r="K2690" s="394"/>
      <c r="L2690" s="394"/>
      <c r="M2690" s="394"/>
      <c r="N2690" s="394"/>
    </row>
    <row r="2691" spans="2:14" ht="16.5">
      <c r="B2691" s="1045" t="s">
        <v>11948</v>
      </c>
      <c r="C2691" s="1046" t="s">
        <v>11901</v>
      </c>
      <c r="D2691" s="1046" t="s">
        <v>11902</v>
      </c>
      <c r="E2691" s="1043" t="s">
        <v>3499</v>
      </c>
      <c r="F2691" s="1047">
        <v>1657.06</v>
      </c>
      <c r="G2691" s="1054" t="s">
        <v>5005</v>
      </c>
      <c r="H2691" s="1049" t="s">
        <v>3500</v>
      </c>
      <c r="I2691" s="394"/>
      <c r="J2691" s="394"/>
      <c r="K2691" s="394"/>
      <c r="L2691" s="394"/>
      <c r="M2691" s="394"/>
      <c r="N2691" s="394"/>
    </row>
    <row r="2692" spans="2:14" ht="16.5">
      <c r="B2692" s="1045" t="s">
        <v>11949</v>
      </c>
      <c r="C2692" s="1046" t="s">
        <v>11901</v>
      </c>
      <c r="D2692" s="1046" t="s">
        <v>11902</v>
      </c>
      <c r="E2692" s="1043" t="s">
        <v>3499</v>
      </c>
      <c r="F2692" s="1047">
        <v>1657.06</v>
      </c>
      <c r="G2692" s="1054" t="s">
        <v>5005</v>
      </c>
      <c r="H2692" s="1049" t="s">
        <v>3500</v>
      </c>
      <c r="I2692" s="394"/>
      <c r="J2692" s="394"/>
      <c r="K2692" s="394"/>
      <c r="L2692" s="394"/>
      <c r="M2692" s="394"/>
      <c r="N2692" s="394"/>
    </row>
    <row r="2693" spans="2:14" ht="16.5">
      <c r="B2693" s="1045" t="s">
        <v>11950</v>
      </c>
      <c r="C2693" s="1046" t="s">
        <v>11901</v>
      </c>
      <c r="D2693" s="1046" t="s">
        <v>11902</v>
      </c>
      <c r="E2693" s="1058" t="s">
        <v>3499</v>
      </c>
      <c r="F2693" s="1059">
        <v>1657.06</v>
      </c>
      <c r="G2693" s="1054" t="s">
        <v>5005</v>
      </c>
      <c r="H2693" s="1049" t="s">
        <v>3500</v>
      </c>
      <c r="I2693" s="394"/>
      <c r="J2693" s="394"/>
      <c r="K2693" s="394"/>
      <c r="L2693" s="394"/>
      <c r="M2693" s="394"/>
      <c r="N2693" s="394"/>
    </row>
    <row r="2694" spans="2:14" ht="16.5">
      <c r="B2694" s="1045" t="s">
        <v>11951</v>
      </c>
      <c r="C2694" s="1046" t="s">
        <v>11901</v>
      </c>
      <c r="D2694" s="1046" t="s">
        <v>11902</v>
      </c>
      <c r="E2694" s="1043" t="s">
        <v>3499</v>
      </c>
      <c r="F2694" s="1047">
        <v>1657.06</v>
      </c>
      <c r="G2694" s="1054" t="s">
        <v>5005</v>
      </c>
      <c r="H2694" s="1049" t="s">
        <v>3500</v>
      </c>
      <c r="I2694" s="394"/>
      <c r="J2694" s="394"/>
      <c r="K2694" s="394"/>
      <c r="L2694" s="394"/>
      <c r="M2694" s="394"/>
      <c r="N2694" s="394"/>
    </row>
    <row r="2695" spans="2:14" ht="16.5">
      <c r="B2695" s="1045" t="s">
        <v>11952</v>
      </c>
      <c r="C2695" s="1046" t="s">
        <v>11901</v>
      </c>
      <c r="D2695" s="1046" t="s">
        <v>11902</v>
      </c>
      <c r="E2695" s="1043" t="s">
        <v>3499</v>
      </c>
      <c r="F2695" s="1047">
        <v>1657.06</v>
      </c>
      <c r="G2695" s="1054" t="s">
        <v>5005</v>
      </c>
      <c r="H2695" s="1049" t="s">
        <v>3500</v>
      </c>
      <c r="I2695" s="394"/>
      <c r="J2695" s="394"/>
      <c r="K2695" s="394"/>
      <c r="L2695" s="394"/>
      <c r="M2695" s="394"/>
      <c r="N2695" s="394"/>
    </row>
    <row r="2696" spans="2:14" ht="16.5">
      <c r="B2696" s="1045" t="s">
        <v>11953</v>
      </c>
      <c r="C2696" s="1046" t="s">
        <v>11901</v>
      </c>
      <c r="D2696" s="1046" t="s">
        <v>11902</v>
      </c>
      <c r="E2696" s="1043" t="s">
        <v>3499</v>
      </c>
      <c r="F2696" s="1047">
        <v>1657.06</v>
      </c>
      <c r="G2696" s="1054" t="s">
        <v>5005</v>
      </c>
      <c r="H2696" s="1049" t="s">
        <v>3500</v>
      </c>
      <c r="I2696" s="394"/>
      <c r="J2696" s="394"/>
      <c r="K2696" s="394"/>
      <c r="L2696" s="394"/>
      <c r="M2696" s="394"/>
      <c r="N2696" s="394"/>
    </row>
    <row r="2697" spans="2:14" ht="16.5">
      <c r="B2697" s="1045" t="s">
        <v>11954</v>
      </c>
      <c r="C2697" s="1046" t="s">
        <v>11901</v>
      </c>
      <c r="D2697" s="1046" t="s">
        <v>11902</v>
      </c>
      <c r="E2697" s="500" t="s">
        <v>3499</v>
      </c>
      <c r="F2697" s="1041">
        <v>1657.06</v>
      </c>
      <c r="G2697" s="1054" t="s">
        <v>5005</v>
      </c>
      <c r="H2697" s="1049" t="s">
        <v>3500</v>
      </c>
      <c r="I2697" s="394"/>
      <c r="J2697" s="394"/>
      <c r="K2697" s="394"/>
      <c r="L2697" s="394"/>
      <c r="M2697" s="394"/>
      <c r="N2697" s="394"/>
    </row>
    <row r="2698" spans="2:14" ht="16.5">
      <c r="B2698" s="1045" t="s">
        <v>11955</v>
      </c>
      <c r="C2698" s="1046" t="s">
        <v>11901</v>
      </c>
      <c r="D2698" s="1046" t="s">
        <v>11902</v>
      </c>
      <c r="E2698" s="1043" t="s">
        <v>3499</v>
      </c>
      <c r="F2698" s="1047">
        <v>1657.06</v>
      </c>
      <c r="G2698" s="1054" t="s">
        <v>5005</v>
      </c>
      <c r="H2698" s="1060" t="s">
        <v>3500</v>
      </c>
      <c r="I2698" s="394"/>
      <c r="J2698" s="394"/>
      <c r="K2698" s="394"/>
      <c r="L2698" s="394"/>
      <c r="M2698" s="394"/>
      <c r="N2698" s="394"/>
    </row>
    <row r="2699" spans="2:14" ht="16.5">
      <c r="B2699" s="1045" t="s">
        <v>11956</v>
      </c>
      <c r="C2699" s="1046" t="s">
        <v>11901</v>
      </c>
      <c r="D2699" s="1046" t="s">
        <v>11902</v>
      </c>
      <c r="E2699" s="1043" t="s">
        <v>3499</v>
      </c>
      <c r="F2699" s="1047">
        <v>1657.06</v>
      </c>
      <c r="G2699" s="1054" t="s">
        <v>5005</v>
      </c>
      <c r="H2699" s="1060" t="s">
        <v>3500</v>
      </c>
      <c r="I2699" s="394"/>
      <c r="J2699" s="394"/>
      <c r="K2699" s="394"/>
      <c r="L2699" s="394"/>
      <c r="M2699" s="394"/>
      <c r="N2699" s="394"/>
    </row>
    <row r="2700" spans="2:14" ht="16.5">
      <c r="B2700" s="1045" t="s">
        <v>11957</v>
      </c>
      <c r="C2700" s="1046" t="s">
        <v>11901</v>
      </c>
      <c r="D2700" s="1046" t="s">
        <v>11902</v>
      </c>
      <c r="E2700" s="1043" t="s">
        <v>3499</v>
      </c>
      <c r="F2700" s="1047">
        <v>1657.06</v>
      </c>
      <c r="G2700" s="1054" t="s">
        <v>5005</v>
      </c>
      <c r="H2700" s="1060" t="s">
        <v>3500</v>
      </c>
      <c r="I2700" s="394"/>
      <c r="J2700" s="394"/>
      <c r="K2700" s="394"/>
      <c r="L2700" s="394"/>
      <c r="M2700" s="394"/>
      <c r="N2700" s="394"/>
    </row>
    <row r="2701" spans="2:14" ht="16.5">
      <c r="B2701" s="1045" t="s">
        <v>11958</v>
      </c>
      <c r="C2701" s="1046" t="s">
        <v>11901</v>
      </c>
      <c r="D2701" s="1046" t="s">
        <v>11902</v>
      </c>
      <c r="E2701" s="1043" t="s">
        <v>3499</v>
      </c>
      <c r="F2701" s="1047">
        <v>1657.06</v>
      </c>
      <c r="G2701" s="1054" t="s">
        <v>5005</v>
      </c>
      <c r="H2701" s="1060" t="s">
        <v>3500</v>
      </c>
      <c r="I2701" s="394"/>
      <c r="J2701" s="394"/>
      <c r="K2701" s="394"/>
      <c r="L2701" s="394"/>
      <c r="M2701" s="394"/>
      <c r="N2701" s="394"/>
    </row>
    <row r="2702" spans="2:14" ht="16.5">
      <c r="B2702" s="1045" t="s">
        <v>11959</v>
      </c>
      <c r="C2702" s="1046" t="s">
        <v>11901</v>
      </c>
      <c r="D2702" s="1046" t="s">
        <v>11902</v>
      </c>
      <c r="E2702" s="1043" t="s">
        <v>3499</v>
      </c>
      <c r="F2702" s="1047">
        <v>1657.06</v>
      </c>
      <c r="G2702" s="1054" t="s">
        <v>5005</v>
      </c>
      <c r="H2702" s="1049" t="s">
        <v>3500</v>
      </c>
      <c r="I2702" s="394"/>
      <c r="J2702" s="394"/>
      <c r="K2702" s="394"/>
      <c r="L2702" s="394"/>
      <c r="M2702" s="394"/>
      <c r="N2702" s="394"/>
    </row>
    <row r="2703" spans="2:14" ht="16.5">
      <c r="B2703" s="1045" t="s">
        <v>11960</v>
      </c>
      <c r="C2703" s="1046" t="s">
        <v>11901</v>
      </c>
      <c r="D2703" s="1046" t="s">
        <v>11902</v>
      </c>
      <c r="E2703" s="1043" t="s">
        <v>3499</v>
      </c>
      <c r="F2703" s="1047">
        <v>1657.06</v>
      </c>
      <c r="G2703" s="1054" t="s">
        <v>5005</v>
      </c>
      <c r="H2703" s="1049" t="s">
        <v>3500</v>
      </c>
      <c r="I2703" s="394"/>
      <c r="J2703" s="394"/>
      <c r="K2703" s="394"/>
      <c r="L2703" s="394"/>
      <c r="M2703" s="394"/>
      <c r="N2703" s="394"/>
    </row>
    <row r="2704" spans="2:14" ht="16.5">
      <c r="B2704" s="1045" t="s">
        <v>11961</v>
      </c>
      <c r="C2704" s="1046" t="s">
        <v>11901</v>
      </c>
      <c r="D2704" s="1046" t="s">
        <v>11902</v>
      </c>
      <c r="E2704" s="1043" t="s">
        <v>3499</v>
      </c>
      <c r="F2704" s="1047">
        <v>1657.06</v>
      </c>
      <c r="G2704" s="1054" t="s">
        <v>5005</v>
      </c>
      <c r="H2704" s="1049" t="s">
        <v>3500</v>
      </c>
      <c r="I2704" s="394"/>
      <c r="J2704" s="394"/>
      <c r="K2704" s="394"/>
      <c r="L2704" s="394"/>
      <c r="M2704" s="394"/>
      <c r="N2704" s="394"/>
    </row>
    <row r="2705" spans="2:14" ht="16.5">
      <c r="B2705" s="1045" t="s">
        <v>11962</v>
      </c>
      <c r="C2705" s="1046" t="s">
        <v>11901</v>
      </c>
      <c r="D2705" s="1046" t="s">
        <v>11902</v>
      </c>
      <c r="E2705" s="1043" t="s">
        <v>3499</v>
      </c>
      <c r="F2705" s="1047">
        <v>1657.06</v>
      </c>
      <c r="G2705" s="1054" t="s">
        <v>5005</v>
      </c>
      <c r="H2705" s="1049" t="s">
        <v>3500</v>
      </c>
      <c r="I2705" s="394"/>
      <c r="J2705" s="394"/>
      <c r="K2705" s="394"/>
      <c r="L2705" s="394"/>
      <c r="M2705" s="394"/>
      <c r="N2705" s="394"/>
    </row>
    <row r="2706" spans="2:14" ht="16.5">
      <c r="B2706" s="1045" t="s">
        <v>11963</v>
      </c>
      <c r="C2706" s="1046" t="s">
        <v>11901</v>
      </c>
      <c r="D2706" s="1046" t="s">
        <v>11902</v>
      </c>
      <c r="E2706" s="1043" t="s">
        <v>3499</v>
      </c>
      <c r="F2706" s="1047">
        <v>1657.06</v>
      </c>
      <c r="G2706" s="1054" t="s">
        <v>5005</v>
      </c>
      <c r="H2706" s="1049" t="s">
        <v>3500</v>
      </c>
      <c r="I2706" s="394"/>
      <c r="J2706" s="394"/>
      <c r="K2706" s="394"/>
      <c r="L2706" s="394"/>
      <c r="M2706" s="394"/>
      <c r="N2706" s="394"/>
    </row>
    <row r="2707" spans="2:14" ht="16.5">
      <c r="B2707" s="1045" t="s">
        <v>11964</v>
      </c>
      <c r="C2707" s="1046" t="s">
        <v>11901</v>
      </c>
      <c r="D2707" s="1046" t="s">
        <v>11902</v>
      </c>
      <c r="E2707" s="1043" t="s">
        <v>3499</v>
      </c>
      <c r="F2707" s="1047">
        <v>1657.06</v>
      </c>
      <c r="G2707" s="1054" t="s">
        <v>5005</v>
      </c>
      <c r="H2707" s="1049" t="s">
        <v>3500</v>
      </c>
      <c r="I2707" s="394"/>
      <c r="J2707" s="394"/>
      <c r="K2707" s="394"/>
      <c r="L2707" s="394"/>
      <c r="M2707" s="394"/>
      <c r="N2707" s="394"/>
    </row>
    <row r="2708" spans="2:14" ht="16.5">
      <c r="B2708" s="1045" t="s">
        <v>11965</v>
      </c>
      <c r="C2708" s="1046" t="s">
        <v>11901</v>
      </c>
      <c r="D2708" s="1046" t="s">
        <v>11902</v>
      </c>
      <c r="E2708" s="1043" t="s">
        <v>3499</v>
      </c>
      <c r="F2708" s="1047">
        <v>1657.06</v>
      </c>
      <c r="G2708" s="1054" t="s">
        <v>5005</v>
      </c>
      <c r="H2708" s="1049" t="s">
        <v>3500</v>
      </c>
      <c r="I2708" s="394"/>
      <c r="J2708" s="394"/>
      <c r="K2708" s="394"/>
      <c r="L2708" s="394"/>
      <c r="M2708" s="394"/>
      <c r="N2708" s="394"/>
    </row>
    <row r="2709" spans="2:14" ht="16.5">
      <c r="B2709" s="1045" t="s">
        <v>11966</v>
      </c>
      <c r="C2709" s="1046" t="s">
        <v>11901</v>
      </c>
      <c r="D2709" s="1046" t="s">
        <v>11902</v>
      </c>
      <c r="E2709" s="1043" t="s">
        <v>3499</v>
      </c>
      <c r="F2709" s="1047">
        <v>1657.06</v>
      </c>
      <c r="G2709" s="1054" t="s">
        <v>5005</v>
      </c>
      <c r="H2709" s="1049" t="s">
        <v>3500</v>
      </c>
      <c r="I2709" s="394"/>
      <c r="J2709" s="394"/>
      <c r="K2709" s="394"/>
      <c r="L2709" s="394"/>
      <c r="M2709" s="394"/>
      <c r="N2709" s="394"/>
    </row>
    <row r="2710" spans="2:14" ht="16.5">
      <c r="B2710" s="1045" t="s">
        <v>11967</v>
      </c>
      <c r="C2710" s="1046" t="s">
        <v>11901</v>
      </c>
      <c r="D2710" s="1046" t="s">
        <v>11902</v>
      </c>
      <c r="E2710" s="1043" t="s">
        <v>3499</v>
      </c>
      <c r="F2710" s="1047">
        <v>1657.06</v>
      </c>
      <c r="G2710" s="1054" t="s">
        <v>5005</v>
      </c>
      <c r="H2710" s="1049" t="s">
        <v>3500</v>
      </c>
      <c r="I2710" s="394"/>
      <c r="J2710" s="394"/>
      <c r="K2710" s="394"/>
      <c r="L2710" s="394"/>
      <c r="M2710" s="394"/>
      <c r="N2710" s="394"/>
    </row>
    <row r="2711" spans="2:14" ht="16.5">
      <c r="B2711" s="1045" t="s">
        <v>11968</v>
      </c>
      <c r="C2711" s="1046" t="s">
        <v>11901</v>
      </c>
      <c r="D2711" s="1046" t="s">
        <v>11902</v>
      </c>
      <c r="E2711" s="1043" t="s">
        <v>3499</v>
      </c>
      <c r="F2711" s="1047">
        <v>1657.06</v>
      </c>
      <c r="G2711" s="1054" t="s">
        <v>5005</v>
      </c>
      <c r="H2711" s="1049" t="s">
        <v>3500</v>
      </c>
      <c r="I2711" s="394"/>
      <c r="J2711" s="394"/>
      <c r="K2711" s="394"/>
      <c r="L2711" s="394"/>
      <c r="M2711" s="394"/>
      <c r="N2711" s="394"/>
    </row>
    <row r="2712" spans="2:14" ht="16.5">
      <c r="B2712" s="1045" t="s">
        <v>11969</v>
      </c>
      <c r="C2712" s="1046" t="s">
        <v>11901</v>
      </c>
      <c r="D2712" s="1046" t="s">
        <v>11902</v>
      </c>
      <c r="E2712" s="1043" t="s">
        <v>3499</v>
      </c>
      <c r="F2712" s="1047">
        <v>1657.06</v>
      </c>
      <c r="G2712" s="1054" t="s">
        <v>5005</v>
      </c>
      <c r="H2712" s="1049" t="s">
        <v>3500</v>
      </c>
      <c r="I2712" s="394"/>
      <c r="J2712" s="394"/>
      <c r="K2712" s="394"/>
      <c r="L2712" s="394"/>
      <c r="M2712" s="394"/>
      <c r="N2712" s="394"/>
    </row>
    <row r="2713" spans="2:14" ht="16.5">
      <c r="B2713" s="1045" t="s">
        <v>11970</v>
      </c>
      <c r="C2713" s="1046" t="s">
        <v>11901</v>
      </c>
      <c r="D2713" s="1046" t="s">
        <v>11902</v>
      </c>
      <c r="E2713" s="1043" t="s">
        <v>3499</v>
      </c>
      <c r="F2713" s="1047">
        <v>1657.06</v>
      </c>
      <c r="G2713" s="1054" t="s">
        <v>5005</v>
      </c>
      <c r="H2713" s="1049" t="s">
        <v>3500</v>
      </c>
      <c r="I2713" s="394"/>
      <c r="J2713" s="394"/>
      <c r="K2713" s="394"/>
      <c r="L2713" s="394"/>
      <c r="M2713" s="394"/>
      <c r="N2713" s="394"/>
    </row>
    <row r="2714" spans="2:14" ht="16.5">
      <c r="B2714" s="1045" t="s">
        <v>11971</v>
      </c>
      <c r="C2714" s="1046" t="s">
        <v>11901</v>
      </c>
      <c r="D2714" s="1046" t="s">
        <v>11902</v>
      </c>
      <c r="E2714" s="1043" t="s">
        <v>3499</v>
      </c>
      <c r="F2714" s="1047">
        <v>1657.06</v>
      </c>
      <c r="G2714" s="1054" t="s">
        <v>5005</v>
      </c>
      <c r="H2714" s="1049" t="s">
        <v>3500</v>
      </c>
      <c r="I2714" s="394"/>
      <c r="J2714" s="394"/>
      <c r="K2714" s="394"/>
      <c r="L2714" s="394"/>
      <c r="M2714" s="394"/>
      <c r="N2714" s="394"/>
    </row>
    <row r="2715" spans="2:14" ht="16.5">
      <c r="B2715" s="1045" t="s">
        <v>11972</v>
      </c>
      <c r="C2715" s="1046" t="s">
        <v>11901</v>
      </c>
      <c r="D2715" s="1046" t="s">
        <v>11902</v>
      </c>
      <c r="E2715" s="1043" t="s">
        <v>3499</v>
      </c>
      <c r="F2715" s="1047">
        <v>1657.06</v>
      </c>
      <c r="G2715" s="1054" t="s">
        <v>5005</v>
      </c>
      <c r="H2715" s="1049" t="s">
        <v>3500</v>
      </c>
      <c r="I2715" s="394"/>
      <c r="J2715" s="394"/>
      <c r="K2715" s="394"/>
      <c r="L2715" s="394"/>
      <c r="M2715" s="394"/>
      <c r="N2715" s="394"/>
    </row>
    <row r="2716" spans="2:14" ht="16.5">
      <c r="B2716" s="1045" t="s">
        <v>11973</v>
      </c>
      <c r="C2716" s="1046" t="s">
        <v>11901</v>
      </c>
      <c r="D2716" s="1046" t="s">
        <v>11902</v>
      </c>
      <c r="E2716" s="1043" t="s">
        <v>3499</v>
      </c>
      <c r="F2716" s="1047">
        <v>1657.06</v>
      </c>
      <c r="G2716" s="1054" t="s">
        <v>5005</v>
      </c>
      <c r="H2716" s="1049" t="s">
        <v>3500</v>
      </c>
      <c r="I2716" s="394"/>
      <c r="J2716" s="394"/>
      <c r="K2716" s="394"/>
      <c r="L2716" s="394"/>
      <c r="M2716" s="394"/>
      <c r="N2716" s="394"/>
    </row>
    <row r="2717" spans="2:14" ht="16.5">
      <c r="B2717" s="1045" t="s">
        <v>11974</v>
      </c>
      <c r="C2717" s="1046" t="s">
        <v>11901</v>
      </c>
      <c r="D2717" s="1046" t="s">
        <v>11902</v>
      </c>
      <c r="E2717" s="1043" t="s">
        <v>3499</v>
      </c>
      <c r="F2717" s="1047">
        <v>1657.06</v>
      </c>
      <c r="G2717" s="1054" t="s">
        <v>5005</v>
      </c>
      <c r="H2717" s="1049" t="s">
        <v>3500</v>
      </c>
      <c r="I2717" s="394"/>
      <c r="J2717" s="394"/>
      <c r="K2717" s="394"/>
      <c r="L2717" s="394"/>
      <c r="M2717" s="394"/>
      <c r="N2717" s="394"/>
    </row>
    <row r="2718" spans="2:14" ht="16.5">
      <c r="B2718" s="1045" t="s">
        <v>11975</v>
      </c>
      <c r="C2718" s="1046" t="s">
        <v>11901</v>
      </c>
      <c r="D2718" s="1046" t="s">
        <v>11902</v>
      </c>
      <c r="E2718" s="1043" t="s">
        <v>3499</v>
      </c>
      <c r="F2718" s="1047">
        <v>1657.06</v>
      </c>
      <c r="G2718" s="1054" t="s">
        <v>5005</v>
      </c>
      <c r="H2718" s="1049" t="s">
        <v>3500</v>
      </c>
      <c r="I2718" s="394"/>
      <c r="J2718" s="394"/>
      <c r="K2718" s="394"/>
      <c r="L2718" s="394"/>
      <c r="M2718" s="394"/>
      <c r="N2718" s="394"/>
    </row>
    <row r="2719" spans="2:14" ht="16.5">
      <c r="B2719" s="1045" t="s">
        <v>11976</v>
      </c>
      <c r="C2719" s="1046" t="s">
        <v>11901</v>
      </c>
      <c r="D2719" s="1046" t="s">
        <v>11902</v>
      </c>
      <c r="E2719" s="1043" t="s">
        <v>3499</v>
      </c>
      <c r="F2719" s="1047">
        <v>1657.06</v>
      </c>
      <c r="G2719" s="1054" t="s">
        <v>5005</v>
      </c>
      <c r="H2719" s="1049" t="s">
        <v>3500</v>
      </c>
      <c r="I2719" s="394"/>
      <c r="J2719" s="394"/>
      <c r="K2719" s="394"/>
      <c r="L2719" s="394"/>
      <c r="M2719" s="394"/>
      <c r="N2719" s="394"/>
    </row>
    <row r="2720" spans="2:14" ht="16.5">
      <c r="B2720" s="1045" t="s">
        <v>11977</v>
      </c>
      <c r="C2720" s="1046" t="s">
        <v>11901</v>
      </c>
      <c r="D2720" s="1046" t="s">
        <v>11902</v>
      </c>
      <c r="E2720" s="1043" t="s">
        <v>3499</v>
      </c>
      <c r="F2720" s="1047">
        <v>1657.06</v>
      </c>
      <c r="G2720" s="1054" t="s">
        <v>5005</v>
      </c>
      <c r="H2720" s="1049" t="s">
        <v>3500</v>
      </c>
      <c r="I2720" s="394"/>
      <c r="J2720" s="394"/>
      <c r="K2720" s="394"/>
      <c r="L2720" s="394"/>
      <c r="M2720" s="394"/>
      <c r="N2720" s="394"/>
    </row>
    <row r="2721" spans="2:14" ht="16.5">
      <c r="B2721" s="1045" t="s">
        <v>11978</v>
      </c>
      <c r="C2721" s="1046" t="s">
        <v>11901</v>
      </c>
      <c r="D2721" s="1046" t="s">
        <v>11902</v>
      </c>
      <c r="E2721" s="1043" t="s">
        <v>3499</v>
      </c>
      <c r="F2721" s="1047">
        <v>1657.06</v>
      </c>
      <c r="G2721" s="1054" t="s">
        <v>5005</v>
      </c>
      <c r="H2721" s="1049" t="s">
        <v>3500</v>
      </c>
      <c r="I2721" s="394"/>
      <c r="J2721" s="394"/>
      <c r="K2721" s="394"/>
      <c r="L2721" s="394"/>
      <c r="M2721" s="394"/>
      <c r="N2721" s="394"/>
    </row>
    <row r="2722" spans="2:14" ht="16.5">
      <c r="B2722" s="1045" t="s">
        <v>11979</v>
      </c>
      <c r="C2722" s="1046" t="s">
        <v>11901</v>
      </c>
      <c r="D2722" s="1046" t="s">
        <v>11902</v>
      </c>
      <c r="E2722" s="1043" t="s">
        <v>3499</v>
      </c>
      <c r="F2722" s="1047">
        <v>1657.06</v>
      </c>
      <c r="G2722" s="1054" t="s">
        <v>5005</v>
      </c>
      <c r="H2722" s="1049" t="s">
        <v>3500</v>
      </c>
      <c r="I2722" s="394"/>
      <c r="J2722" s="394"/>
      <c r="K2722" s="394"/>
      <c r="L2722" s="394"/>
      <c r="M2722" s="394"/>
      <c r="N2722" s="394"/>
    </row>
    <row r="2723" spans="2:14" ht="16.5">
      <c r="B2723" s="1045" t="s">
        <v>11980</v>
      </c>
      <c r="C2723" s="1046" t="s">
        <v>11901</v>
      </c>
      <c r="D2723" s="1046" t="s">
        <v>11902</v>
      </c>
      <c r="E2723" s="1043" t="s">
        <v>3499</v>
      </c>
      <c r="F2723" s="1047">
        <v>1657.06</v>
      </c>
      <c r="G2723" s="1054" t="s">
        <v>5005</v>
      </c>
      <c r="H2723" s="1049" t="s">
        <v>3500</v>
      </c>
      <c r="I2723" s="394"/>
      <c r="J2723" s="394"/>
      <c r="K2723" s="394"/>
      <c r="L2723" s="394"/>
      <c r="M2723" s="394"/>
      <c r="N2723" s="394"/>
    </row>
    <row r="2724" spans="2:14" ht="16.5">
      <c r="B2724" s="1045" t="s">
        <v>11981</v>
      </c>
      <c r="C2724" s="1046" t="s">
        <v>11901</v>
      </c>
      <c r="D2724" s="1046" t="s">
        <v>11902</v>
      </c>
      <c r="E2724" s="1043" t="s">
        <v>3499</v>
      </c>
      <c r="F2724" s="1047">
        <v>1657.06</v>
      </c>
      <c r="G2724" s="1054" t="s">
        <v>5005</v>
      </c>
      <c r="H2724" s="1049" t="s">
        <v>3500</v>
      </c>
      <c r="I2724" s="394"/>
      <c r="J2724" s="394"/>
      <c r="K2724" s="394"/>
      <c r="L2724" s="394"/>
      <c r="M2724" s="394"/>
      <c r="N2724" s="394"/>
    </row>
    <row r="2725" spans="2:14" ht="16.5">
      <c r="B2725" s="1045" t="s">
        <v>11982</v>
      </c>
      <c r="C2725" s="1046" t="s">
        <v>11901</v>
      </c>
      <c r="D2725" s="1046" t="s">
        <v>11902</v>
      </c>
      <c r="E2725" s="1043" t="s">
        <v>3499</v>
      </c>
      <c r="F2725" s="1047">
        <v>1657.06</v>
      </c>
      <c r="G2725" s="1054" t="s">
        <v>5005</v>
      </c>
      <c r="H2725" s="1049" t="s">
        <v>3500</v>
      </c>
      <c r="I2725" s="394"/>
      <c r="J2725" s="394"/>
      <c r="K2725" s="394"/>
      <c r="L2725" s="394"/>
      <c r="M2725" s="394"/>
      <c r="N2725" s="394"/>
    </row>
    <row r="2726" spans="2:14" ht="16.5">
      <c r="B2726" s="1045" t="s">
        <v>11983</v>
      </c>
      <c r="C2726" s="1046" t="s">
        <v>11901</v>
      </c>
      <c r="D2726" s="1046" t="s">
        <v>11902</v>
      </c>
      <c r="E2726" s="1043" t="s">
        <v>3499</v>
      </c>
      <c r="F2726" s="1047">
        <v>1657.06</v>
      </c>
      <c r="G2726" s="1054" t="s">
        <v>5005</v>
      </c>
      <c r="H2726" s="1049" t="s">
        <v>3500</v>
      </c>
      <c r="I2726" s="394"/>
      <c r="J2726" s="394"/>
      <c r="K2726" s="394"/>
      <c r="L2726" s="394"/>
      <c r="M2726" s="394"/>
      <c r="N2726" s="394"/>
    </row>
    <row r="2727" spans="2:14" ht="16.5">
      <c r="B2727" s="1045" t="s">
        <v>11984</v>
      </c>
      <c r="C2727" s="1046" t="s">
        <v>11901</v>
      </c>
      <c r="D2727" s="1046" t="s">
        <v>11902</v>
      </c>
      <c r="E2727" s="1043" t="s">
        <v>3499</v>
      </c>
      <c r="F2727" s="1047">
        <v>1657.06</v>
      </c>
      <c r="G2727" s="1054" t="s">
        <v>5005</v>
      </c>
      <c r="H2727" s="1049" t="s">
        <v>3500</v>
      </c>
      <c r="I2727" s="394"/>
      <c r="J2727" s="394"/>
      <c r="K2727" s="394"/>
      <c r="L2727" s="394"/>
      <c r="M2727" s="394"/>
      <c r="N2727" s="394"/>
    </row>
    <row r="2728" spans="2:14" ht="16.5">
      <c r="B2728" s="1045" t="s">
        <v>11985</v>
      </c>
      <c r="C2728" s="1046" t="s">
        <v>11901</v>
      </c>
      <c r="D2728" s="1046" t="s">
        <v>11902</v>
      </c>
      <c r="E2728" s="1043" t="s">
        <v>3499</v>
      </c>
      <c r="F2728" s="1047">
        <v>1657.06</v>
      </c>
      <c r="G2728" s="1054" t="s">
        <v>5005</v>
      </c>
      <c r="H2728" s="1049" t="s">
        <v>3500</v>
      </c>
      <c r="I2728" s="394"/>
      <c r="J2728" s="394"/>
      <c r="K2728" s="394"/>
      <c r="L2728" s="394"/>
      <c r="M2728" s="394"/>
      <c r="N2728" s="394"/>
    </row>
    <row r="2729" spans="2:14" ht="16.5">
      <c r="B2729" s="1045" t="s">
        <v>11986</v>
      </c>
      <c r="C2729" s="1046" t="s">
        <v>11901</v>
      </c>
      <c r="D2729" s="1046" t="s">
        <v>11902</v>
      </c>
      <c r="E2729" s="1043" t="s">
        <v>3499</v>
      </c>
      <c r="F2729" s="1047">
        <v>1657.06</v>
      </c>
      <c r="G2729" s="1054" t="s">
        <v>5005</v>
      </c>
      <c r="H2729" s="1049" t="s">
        <v>3500</v>
      </c>
      <c r="I2729" s="394"/>
      <c r="J2729" s="394"/>
      <c r="K2729" s="394"/>
      <c r="L2729" s="394"/>
      <c r="M2729" s="394"/>
      <c r="N2729" s="394"/>
    </row>
    <row r="2730" spans="2:14" ht="16.5">
      <c r="B2730" s="1045" t="s">
        <v>11987</v>
      </c>
      <c r="C2730" s="1046" t="s">
        <v>11901</v>
      </c>
      <c r="D2730" s="1046" t="s">
        <v>11902</v>
      </c>
      <c r="E2730" s="1043" t="s">
        <v>3499</v>
      </c>
      <c r="F2730" s="1047">
        <v>1657.06</v>
      </c>
      <c r="G2730" s="1054" t="s">
        <v>5005</v>
      </c>
      <c r="H2730" s="1049" t="s">
        <v>3500</v>
      </c>
      <c r="I2730" s="394"/>
      <c r="J2730" s="394"/>
      <c r="K2730" s="394"/>
      <c r="L2730" s="394"/>
      <c r="M2730" s="394"/>
      <c r="N2730" s="394"/>
    </row>
    <row r="2731" spans="2:14" ht="16.5">
      <c r="B2731" s="1045" t="s">
        <v>11988</v>
      </c>
      <c r="C2731" s="1046" t="s">
        <v>11901</v>
      </c>
      <c r="D2731" s="1046" t="s">
        <v>11902</v>
      </c>
      <c r="E2731" s="1043" t="s">
        <v>3499</v>
      </c>
      <c r="F2731" s="1047">
        <v>1657.06</v>
      </c>
      <c r="G2731" s="1054" t="s">
        <v>5005</v>
      </c>
      <c r="H2731" s="1049" t="s">
        <v>3500</v>
      </c>
      <c r="I2731" s="394"/>
      <c r="J2731" s="394"/>
      <c r="K2731" s="394"/>
      <c r="L2731" s="394"/>
      <c r="M2731" s="394"/>
      <c r="N2731" s="394"/>
    </row>
    <row r="2732" spans="2:14" ht="16.5">
      <c r="B2732" s="1045" t="s">
        <v>11989</v>
      </c>
      <c r="C2732" s="1046" t="s">
        <v>11901</v>
      </c>
      <c r="D2732" s="1046" t="s">
        <v>11902</v>
      </c>
      <c r="E2732" s="1043" t="s">
        <v>3499</v>
      </c>
      <c r="F2732" s="1047">
        <v>1657.06</v>
      </c>
      <c r="G2732" s="1054" t="s">
        <v>5005</v>
      </c>
      <c r="H2732" s="1049" t="s">
        <v>3500</v>
      </c>
      <c r="I2732" s="394"/>
      <c r="J2732" s="394"/>
      <c r="K2732" s="394"/>
      <c r="L2732" s="394"/>
      <c r="M2732" s="394"/>
      <c r="N2732" s="394"/>
    </row>
    <row r="2733" spans="2:14" ht="16.5">
      <c r="B2733" s="1045" t="s">
        <v>11990</v>
      </c>
      <c r="C2733" s="1046" t="s">
        <v>11901</v>
      </c>
      <c r="D2733" s="1046" t="s">
        <v>11902</v>
      </c>
      <c r="E2733" s="1043" t="s">
        <v>3499</v>
      </c>
      <c r="F2733" s="1047">
        <v>1657.06</v>
      </c>
      <c r="G2733" s="1054" t="s">
        <v>5005</v>
      </c>
      <c r="H2733" s="1049" t="s">
        <v>3500</v>
      </c>
      <c r="I2733" s="394"/>
      <c r="J2733" s="394"/>
      <c r="K2733" s="394"/>
      <c r="L2733" s="394"/>
      <c r="M2733" s="394"/>
      <c r="N2733" s="394"/>
    </row>
    <row r="2734" spans="2:14" ht="16.5">
      <c r="B2734" s="1045" t="s">
        <v>11991</v>
      </c>
      <c r="C2734" s="1046" t="s">
        <v>11901</v>
      </c>
      <c r="D2734" s="1046" t="s">
        <v>11902</v>
      </c>
      <c r="E2734" s="1043" t="s">
        <v>3499</v>
      </c>
      <c r="F2734" s="1047">
        <v>1657.06</v>
      </c>
      <c r="G2734" s="1054" t="s">
        <v>5005</v>
      </c>
      <c r="H2734" s="1049" t="s">
        <v>3500</v>
      </c>
      <c r="I2734" s="394"/>
      <c r="J2734" s="394"/>
      <c r="K2734" s="394"/>
      <c r="L2734" s="394"/>
      <c r="M2734" s="394"/>
      <c r="N2734" s="394"/>
    </row>
    <row r="2735" spans="2:14" ht="16.5">
      <c r="B2735" s="1045" t="s">
        <v>11992</v>
      </c>
      <c r="C2735" s="1046" t="s">
        <v>11993</v>
      </c>
      <c r="D2735" s="1046" t="s">
        <v>11994</v>
      </c>
      <c r="E2735" s="1043" t="s">
        <v>3499</v>
      </c>
      <c r="F2735" s="1047">
        <v>49861.440000000002</v>
      </c>
      <c r="G2735" s="1054">
        <v>50</v>
      </c>
      <c r="H2735" s="1049" t="s">
        <v>3500</v>
      </c>
      <c r="I2735" s="394"/>
      <c r="J2735" s="394"/>
      <c r="K2735" s="394"/>
      <c r="L2735" s="394"/>
      <c r="M2735" s="394"/>
      <c r="N2735" s="394"/>
    </row>
    <row r="2736" spans="2:14" ht="16.5">
      <c r="B2736" s="1045" t="s">
        <v>11995</v>
      </c>
      <c r="C2736" s="1046" t="s">
        <v>4736</v>
      </c>
      <c r="D2736" s="1046" t="s">
        <v>11996</v>
      </c>
      <c r="E2736" s="1043" t="s">
        <v>3499</v>
      </c>
      <c r="F2736" s="1047">
        <v>6860</v>
      </c>
      <c r="G2736" s="1054">
        <v>1</v>
      </c>
      <c r="H2736" s="1049" t="s">
        <v>3500</v>
      </c>
      <c r="I2736" s="394"/>
      <c r="J2736" s="394"/>
      <c r="K2736" s="394"/>
      <c r="L2736" s="394"/>
      <c r="M2736" s="394"/>
      <c r="N2736" s="394"/>
    </row>
    <row r="2737" spans="2:14" ht="16.5">
      <c r="B2737" s="1045" t="s">
        <v>11997</v>
      </c>
      <c r="C2737" s="1046" t="s">
        <v>4736</v>
      </c>
      <c r="D2737" s="1046" t="s">
        <v>11998</v>
      </c>
      <c r="E2737" s="1043" t="s">
        <v>3499</v>
      </c>
      <c r="F2737" s="1047">
        <v>8475.01</v>
      </c>
      <c r="G2737" s="1054">
        <v>1</v>
      </c>
      <c r="H2737" s="1049" t="s">
        <v>3500</v>
      </c>
      <c r="I2737" s="394"/>
      <c r="J2737" s="394"/>
      <c r="K2737" s="394"/>
      <c r="L2737" s="394"/>
      <c r="M2737" s="394"/>
      <c r="N2737" s="394"/>
    </row>
    <row r="2738" spans="2:14" ht="16.5">
      <c r="B2738" s="1045" t="s">
        <v>11999</v>
      </c>
      <c r="C2738" s="1046" t="s">
        <v>4736</v>
      </c>
      <c r="D2738" s="1046" t="s">
        <v>12000</v>
      </c>
      <c r="E2738" s="1043" t="s">
        <v>3499</v>
      </c>
      <c r="F2738" s="1047">
        <v>24592</v>
      </c>
      <c r="G2738" s="1054">
        <v>1</v>
      </c>
      <c r="H2738" s="1049" t="s">
        <v>3500</v>
      </c>
      <c r="I2738" s="394"/>
      <c r="J2738" s="394"/>
      <c r="K2738" s="394"/>
      <c r="L2738" s="394"/>
      <c r="M2738" s="394"/>
      <c r="N2738" s="394"/>
    </row>
    <row r="2739" spans="2:14" ht="16.5">
      <c r="B2739" s="1045" t="s">
        <v>12001</v>
      </c>
      <c r="C2739" s="1046" t="s">
        <v>11813</v>
      </c>
      <c r="D2739" s="1046" t="s">
        <v>12002</v>
      </c>
      <c r="E2739" s="1043" t="s">
        <v>3499</v>
      </c>
      <c r="F2739" s="1047">
        <v>9999.19</v>
      </c>
      <c r="G2739" s="1054">
        <v>1</v>
      </c>
      <c r="H2739" s="1049" t="s">
        <v>3500</v>
      </c>
      <c r="I2739" s="394"/>
      <c r="J2739" s="394"/>
      <c r="K2739" s="394"/>
      <c r="L2739" s="394"/>
      <c r="M2739" s="394"/>
      <c r="N2739" s="394"/>
    </row>
    <row r="2740" spans="2:14" ht="30">
      <c r="B2740" s="1045" t="s">
        <v>12003</v>
      </c>
      <c r="C2740" s="1046" t="s">
        <v>12004</v>
      </c>
      <c r="D2740" s="1046" t="s">
        <v>12005</v>
      </c>
      <c r="E2740" s="1043" t="s">
        <v>3499</v>
      </c>
      <c r="F2740" s="1047">
        <v>48899.8</v>
      </c>
      <c r="G2740" s="1054">
        <v>1</v>
      </c>
      <c r="H2740" s="1049" t="s">
        <v>3500</v>
      </c>
      <c r="I2740" s="394"/>
      <c r="J2740" s="394"/>
      <c r="K2740" s="394"/>
      <c r="L2740" s="394"/>
      <c r="M2740" s="394"/>
      <c r="N2740" s="394"/>
    </row>
    <row r="2741" spans="2:14" ht="16.5">
      <c r="B2741" s="1045" t="s">
        <v>12006</v>
      </c>
      <c r="C2741" s="1046" t="s">
        <v>11813</v>
      </c>
      <c r="D2741" s="1046" t="s">
        <v>12007</v>
      </c>
      <c r="E2741" s="1043" t="s">
        <v>3499</v>
      </c>
      <c r="F2741" s="1047">
        <v>56680.01</v>
      </c>
      <c r="G2741" s="1054">
        <v>1</v>
      </c>
      <c r="H2741" s="1049" t="s">
        <v>3500</v>
      </c>
      <c r="I2741" s="394"/>
      <c r="J2741" s="394"/>
      <c r="K2741" s="394"/>
      <c r="L2741" s="394"/>
      <c r="M2741" s="394"/>
      <c r="N2741" s="394"/>
    </row>
    <row r="2742" spans="2:14" ht="30">
      <c r="B2742" s="1045" t="s">
        <v>12008</v>
      </c>
      <c r="C2742" s="1046" t="s">
        <v>3809</v>
      </c>
      <c r="D2742" s="1046" t="s">
        <v>12009</v>
      </c>
      <c r="E2742" s="1043" t="s">
        <v>3499</v>
      </c>
      <c r="F2742" s="1047">
        <v>313260.2</v>
      </c>
      <c r="G2742" s="1054">
        <v>30</v>
      </c>
      <c r="H2742" s="1049" t="s">
        <v>3500</v>
      </c>
      <c r="I2742" s="394"/>
      <c r="J2742" s="394"/>
      <c r="K2742" s="394"/>
      <c r="L2742" s="394"/>
      <c r="M2742" s="394"/>
      <c r="N2742" s="394"/>
    </row>
    <row r="2743" spans="2:14" ht="16.5">
      <c r="B2743" s="1045" t="s">
        <v>12008</v>
      </c>
      <c r="C2743" s="1046" t="s">
        <v>4736</v>
      </c>
      <c r="D2743" s="1046" t="s">
        <v>12010</v>
      </c>
      <c r="E2743" s="1043" t="s">
        <v>3499</v>
      </c>
      <c r="F2743" s="1047">
        <v>7442.56</v>
      </c>
      <c r="G2743" s="1054">
        <v>1</v>
      </c>
      <c r="H2743" s="1049" t="s">
        <v>3500</v>
      </c>
      <c r="I2743" s="394"/>
      <c r="J2743" s="394"/>
      <c r="K2743" s="394"/>
      <c r="L2743" s="394"/>
      <c r="M2743" s="394"/>
      <c r="N2743" s="394"/>
    </row>
    <row r="2744" spans="2:14" ht="16.5">
      <c r="B2744" s="1045" t="s">
        <v>12011</v>
      </c>
      <c r="C2744" s="1046" t="s">
        <v>3889</v>
      </c>
      <c r="D2744" s="1046" t="s">
        <v>12012</v>
      </c>
      <c r="E2744" s="1043" t="s">
        <v>3499</v>
      </c>
      <c r="F2744" s="1047">
        <v>16222.027777777777</v>
      </c>
      <c r="G2744" s="1054">
        <v>1</v>
      </c>
      <c r="H2744" s="1049" t="s">
        <v>12013</v>
      </c>
      <c r="I2744" s="394"/>
      <c r="J2744" s="394"/>
      <c r="K2744" s="394"/>
      <c r="L2744" s="394"/>
      <c r="M2744" s="394"/>
      <c r="N2744" s="394"/>
    </row>
    <row r="2745" spans="2:14" ht="16.5">
      <c r="B2745" s="1045" t="s">
        <v>12014</v>
      </c>
      <c r="C2745" s="1046" t="s">
        <v>3889</v>
      </c>
      <c r="D2745" s="1046" t="s">
        <v>12012</v>
      </c>
      <c r="E2745" s="1043" t="s">
        <v>3499</v>
      </c>
      <c r="F2745" s="1047">
        <v>16222.027777777777</v>
      </c>
      <c r="G2745" s="1054">
        <v>1</v>
      </c>
      <c r="H2745" s="1049" t="s">
        <v>12015</v>
      </c>
      <c r="I2745" s="394"/>
      <c r="J2745" s="394"/>
      <c r="K2745" s="394"/>
      <c r="L2745" s="394"/>
      <c r="M2745" s="394"/>
      <c r="N2745" s="394"/>
    </row>
    <row r="2746" spans="2:14" ht="16.5">
      <c r="B2746" s="1045" t="s">
        <v>12016</v>
      </c>
      <c r="C2746" s="1046" t="s">
        <v>3889</v>
      </c>
      <c r="D2746" s="1046" t="s">
        <v>12012</v>
      </c>
      <c r="E2746" s="1043" t="s">
        <v>3499</v>
      </c>
      <c r="F2746" s="1047">
        <v>16222.027777777777</v>
      </c>
      <c r="G2746" s="1054">
        <v>1</v>
      </c>
      <c r="H2746" s="1049" t="s">
        <v>12017</v>
      </c>
      <c r="I2746" s="394"/>
      <c r="J2746" s="394"/>
      <c r="K2746" s="394"/>
      <c r="L2746" s="394"/>
      <c r="M2746" s="394"/>
      <c r="N2746" s="394"/>
    </row>
    <row r="2747" spans="2:14" ht="16.5">
      <c r="B2747" s="1045" t="s">
        <v>12018</v>
      </c>
      <c r="C2747" s="1046" t="s">
        <v>3889</v>
      </c>
      <c r="D2747" s="1046" t="s">
        <v>12012</v>
      </c>
      <c r="E2747" s="1043" t="s">
        <v>3499</v>
      </c>
      <c r="F2747" s="1047">
        <v>16222.027777777777</v>
      </c>
      <c r="G2747" s="1054">
        <v>1</v>
      </c>
      <c r="H2747" s="1049" t="s">
        <v>12019</v>
      </c>
      <c r="I2747" s="394"/>
      <c r="J2747" s="394"/>
      <c r="K2747" s="394"/>
      <c r="L2747" s="394"/>
      <c r="M2747" s="394"/>
      <c r="N2747" s="394"/>
    </row>
    <row r="2748" spans="2:14" ht="16.5">
      <c r="B2748" s="1045" t="s">
        <v>12020</v>
      </c>
      <c r="C2748" s="1046" t="s">
        <v>3889</v>
      </c>
      <c r="D2748" s="1046" t="s">
        <v>12012</v>
      </c>
      <c r="E2748" s="1043" t="s">
        <v>3499</v>
      </c>
      <c r="F2748" s="1047">
        <v>16222.027777777777</v>
      </c>
      <c r="G2748" s="1054">
        <v>1</v>
      </c>
      <c r="H2748" s="1049" t="s">
        <v>12021</v>
      </c>
      <c r="I2748" s="394"/>
      <c r="J2748" s="394"/>
      <c r="K2748" s="394"/>
      <c r="L2748" s="394"/>
      <c r="M2748" s="394"/>
      <c r="N2748" s="394"/>
    </row>
    <row r="2749" spans="2:14" ht="16.5">
      <c r="B2749" s="1045" t="s">
        <v>12022</v>
      </c>
      <c r="C2749" s="1046" t="s">
        <v>3889</v>
      </c>
      <c r="D2749" s="1046" t="s">
        <v>12012</v>
      </c>
      <c r="E2749" s="1043" t="s">
        <v>3499</v>
      </c>
      <c r="F2749" s="1047">
        <v>16222.027777777777</v>
      </c>
      <c r="G2749" s="1054">
        <v>1</v>
      </c>
      <c r="H2749" s="1049" t="s">
        <v>12023</v>
      </c>
      <c r="I2749" s="394"/>
      <c r="J2749" s="394"/>
      <c r="K2749" s="394"/>
      <c r="L2749" s="394"/>
      <c r="M2749" s="394"/>
      <c r="N2749" s="394"/>
    </row>
    <row r="2750" spans="2:14" ht="16.5">
      <c r="B2750" s="1045" t="s">
        <v>12024</v>
      </c>
      <c r="C2750" s="1046" t="s">
        <v>3889</v>
      </c>
      <c r="D2750" s="1046" t="s">
        <v>12012</v>
      </c>
      <c r="E2750" s="1043" t="s">
        <v>3499</v>
      </c>
      <c r="F2750" s="1047">
        <v>16222.027777777777</v>
      </c>
      <c r="G2750" s="1054">
        <v>1</v>
      </c>
      <c r="H2750" s="1049" t="s">
        <v>12025</v>
      </c>
      <c r="I2750" s="394"/>
      <c r="J2750" s="394"/>
      <c r="K2750" s="394"/>
      <c r="L2750" s="394"/>
      <c r="M2750" s="394"/>
      <c r="N2750" s="394"/>
    </row>
    <row r="2751" spans="2:14" ht="16.5">
      <c r="B2751" s="1045" t="s">
        <v>12026</v>
      </c>
      <c r="C2751" s="1046" t="s">
        <v>3889</v>
      </c>
      <c r="D2751" s="1046" t="s">
        <v>12012</v>
      </c>
      <c r="E2751" s="1043" t="s">
        <v>3499</v>
      </c>
      <c r="F2751" s="1047">
        <v>16222.027777777777</v>
      </c>
      <c r="G2751" s="1054">
        <v>1</v>
      </c>
      <c r="H2751" s="1049" t="s">
        <v>12027</v>
      </c>
      <c r="I2751" s="394"/>
      <c r="J2751" s="394"/>
      <c r="K2751" s="394"/>
      <c r="L2751" s="394"/>
      <c r="M2751" s="394"/>
      <c r="N2751" s="394"/>
    </row>
    <row r="2752" spans="2:14" ht="16.5">
      <c r="B2752" s="1045" t="s">
        <v>12028</v>
      </c>
      <c r="C2752" s="1046" t="s">
        <v>3889</v>
      </c>
      <c r="D2752" s="1046" t="s">
        <v>12012</v>
      </c>
      <c r="E2752" s="1043" t="s">
        <v>3499</v>
      </c>
      <c r="F2752" s="1047">
        <v>16222.027777777777</v>
      </c>
      <c r="G2752" s="1054">
        <v>1</v>
      </c>
      <c r="H2752" s="1049" t="s">
        <v>12029</v>
      </c>
      <c r="I2752" s="394"/>
      <c r="J2752" s="394"/>
      <c r="K2752" s="394"/>
      <c r="L2752" s="394"/>
      <c r="M2752" s="394"/>
      <c r="N2752" s="394"/>
    </row>
    <row r="2753" spans="2:14" ht="16.5">
      <c r="B2753" s="1045" t="s">
        <v>12008</v>
      </c>
      <c r="C2753" s="1046" t="s">
        <v>3889</v>
      </c>
      <c r="D2753" s="1046" t="s">
        <v>12012</v>
      </c>
      <c r="E2753" s="1043" t="s">
        <v>3499</v>
      </c>
      <c r="F2753" s="1047">
        <v>193627.2</v>
      </c>
      <c r="G2753" s="1054">
        <v>1</v>
      </c>
      <c r="H2753" s="1049" t="s">
        <v>12030</v>
      </c>
      <c r="I2753" s="394"/>
      <c r="J2753" s="394"/>
      <c r="K2753" s="394"/>
      <c r="L2753" s="394"/>
      <c r="M2753" s="394"/>
      <c r="N2753" s="394"/>
    </row>
    <row r="2754" spans="2:14" ht="16.5">
      <c r="B2754" s="1045" t="s">
        <v>12031</v>
      </c>
      <c r="C2754" s="1046" t="s">
        <v>4380</v>
      </c>
      <c r="D2754" s="1046" t="s">
        <v>12032</v>
      </c>
      <c r="E2754" s="1043" t="s">
        <v>3499</v>
      </c>
      <c r="F2754" s="1047">
        <v>59074.392</v>
      </c>
      <c r="G2754" s="1054" t="s">
        <v>5005</v>
      </c>
      <c r="H2754" s="1049" t="s">
        <v>3500</v>
      </c>
      <c r="I2754" s="394"/>
      <c r="J2754" s="394"/>
      <c r="K2754" s="394"/>
      <c r="L2754" s="394"/>
      <c r="M2754" s="394"/>
      <c r="N2754" s="394"/>
    </row>
    <row r="2755" spans="2:14" ht="16.5">
      <c r="B2755" s="1045" t="s">
        <v>12033</v>
      </c>
      <c r="C2755" s="1046" t="s">
        <v>4380</v>
      </c>
      <c r="D2755" s="1046" t="s">
        <v>12032</v>
      </c>
      <c r="E2755" s="1043" t="s">
        <v>3499</v>
      </c>
      <c r="F2755" s="1047">
        <v>59074.392</v>
      </c>
      <c r="G2755" s="1054" t="s">
        <v>5005</v>
      </c>
      <c r="H2755" s="1049" t="s">
        <v>3500</v>
      </c>
      <c r="I2755" s="394"/>
      <c r="J2755" s="394"/>
      <c r="K2755" s="394"/>
      <c r="L2755" s="394"/>
      <c r="M2755" s="394"/>
      <c r="N2755" s="394"/>
    </row>
    <row r="2756" spans="2:14" ht="16.5">
      <c r="B2756" s="1045" t="s">
        <v>12034</v>
      </c>
      <c r="C2756" s="1046" t="s">
        <v>4380</v>
      </c>
      <c r="D2756" s="1046" t="s">
        <v>12032</v>
      </c>
      <c r="E2756" s="1043" t="s">
        <v>3499</v>
      </c>
      <c r="F2756" s="1047">
        <v>59074.392</v>
      </c>
      <c r="G2756" s="1054" t="s">
        <v>5005</v>
      </c>
      <c r="H2756" s="1049" t="s">
        <v>3500</v>
      </c>
      <c r="I2756" s="394"/>
      <c r="J2756" s="394"/>
      <c r="K2756" s="394"/>
      <c r="L2756" s="394"/>
      <c r="M2756" s="394"/>
      <c r="N2756" s="394"/>
    </row>
    <row r="2757" spans="2:14" ht="16.5">
      <c r="B2757" s="1045" t="s">
        <v>12035</v>
      </c>
      <c r="C2757" s="1046" t="s">
        <v>4380</v>
      </c>
      <c r="D2757" s="1046" t="s">
        <v>12032</v>
      </c>
      <c r="E2757" s="1043" t="s">
        <v>3499</v>
      </c>
      <c r="F2757" s="1047">
        <v>59074.392</v>
      </c>
      <c r="G2757" s="1054" t="s">
        <v>5005</v>
      </c>
      <c r="H2757" s="1049" t="s">
        <v>3500</v>
      </c>
      <c r="I2757" s="394"/>
      <c r="J2757" s="394"/>
      <c r="K2757" s="394"/>
      <c r="L2757" s="394"/>
      <c r="M2757" s="394"/>
      <c r="N2757" s="394"/>
    </row>
    <row r="2758" spans="2:14" ht="16.5">
      <c r="B2758" s="1045" t="s">
        <v>12036</v>
      </c>
      <c r="C2758" s="1046" t="s">
        <v>4380</v>
      </c>
      <c r="D2758" s="1046" t="s">
        <v>12032</v>
      </c>
      <c r="E2758" s="1043" t="s">
        <v>3499</v>
      </c>
      <c r="F2758" s="1047">
        <v>59074.392</v>
      </c>
      <c r="G2758" s="1054" t="s">
        <v>5005</v>
      </c>
      <c r="H2758" s="1049" t="s">
        <v>3500</v>
      </c>
      <c r="I2758" s="394"/>
      <c r="J2758" s="394"/>
      <c r="K2758" s="394"/>
      <c r="L2758" s="394"/>
      <c r="M2758" s="394"/>
      <c r="N2758" s="394"/>
    </row>
    <row r="2759" spans="2:14" ht="16.5">
      <c r="B2759" s="1045" t="s">
        <v>12008</v>
      </c>
      <c r="C2759" s="1046" t="s">
        <v>11898</v>
      </c>
      <c r="D2759" s="1046" t="s">
        <v>12037</v>
      </c>
      <c r="E2759" s="1043" t="s">
        <v>3499</v>
      </c>
      <c r="F2759" s="1047">
        <v>3654</v>
      </c>
      <c r="G2759" s="1054" t="s">
        <v>5005</v>
      </c>
      <c r="H2759" s="1049" t="s">
        <v>3500</v>
      </c>
      <c r="I2759" s="394"/>
      <c r="J2759" s="394"/>
      <c r="K2759" s="394"/>
      <c r="L2759" s="394"/>
      <c r="M2759" s="394"/>
      <c r="N2759" s="394"/>
    </row>
    <row r="2760" spans="2:14" ht="16.5">
      <c r="B2760" s="1045" t="s">
        <v>12008</v>
      </c>
      <c r="C2760" s="1046" t="s">
        <v>11898</v>
      </c>
      <c r="D2760" s="1046" t="s">
        <v>12037</v>
      </c>
      <c r="E2760" s="1043" t="s">
        <v>3499</v>
      </c>
      <c r="F2760" s="1047">
        <v>3654</v>
      </c>
      <c r="G2760" s="1054" t="s">
        <v>5005</v>
      </c>
      <c r="H2760" s="1049" t="s">
        <v>3500</v>
      </c>
      <c r="I2760" s="394"/>
      <c r="J2760" s="394"/>
      <c r="K2760" s="394"/>
      <c r="L2760" s="394"/>
      <c r="M2760" s="394"/>
      <c r="N2760" s="394"/>
    </row>
    <row r="2761" spans="2:14" ht="16.5">
      <c r="B2761" s="1045" t="s">
        <v>12008</v>
      </c>
      <c r="C2761" s="1046" t="s">
        <v>11898</v>
      </c>
      <c r="D2761" s="1046" t="s">
        <v>12037</v>
      </c>
      <c r="E2761" s="1043" t="s">
        <v>3499</v>
      </c>
      <c r="F2761" s="1047">
        <v>3654</v>
      </c>
      <c r="G2761" s="1054" t="s">
        <v>5005</v>
      </c>
      <c r="H2761" s="1049" t="s">
        <v>3500</v>
      </c>
      <c r="I2761" s="394"/>
      <c r="J2761" s="394"/>
      <c r="K2761" s="394"/>
      <c r="L2761" s="394"/>
      <c r="M2761" s="394"/>
      <c r="N2761" s="394"/>
    </row>
    <row r="2762" spans="2:14" ht="16.5">
      <c r="B2762" s="1045" t="s">
        <v>12038</v>
      </c>
      <c r="C2762" s="1046" t="s">
        <v>6021</v>
      </c>
      <c r="D2762" s="1046" t="s">
        <v>12039</v>
      </c>
      <c r="E2762" s="1043" t="s">
        <v>3499</v>
      </c>
      <c r="F2762" s="1047">
        <v>42514</v>
      </c>
      <c r="G2762" s="1054" t="s">
        <v>5005</v>
      </c>
      <c r="H2762" s="1049" t="s">
        <v>3500</v>
      </c>
      <c r="I2762" s="394"/>
      <c r="J2762" s="394"/>
      <c r="K2762" s="394"/>
      <c r="L2762" s="394"/>
      <c r="M2762" s="394"/>
      <c r="N2762" s="394"/>
    </row>
    <row r="2763" spans="2:14" ht="16.5">
      <c r="B2763" s="1045" t="s">
        <v>12038</v>
      </c>
      <c r="C2763" s="1046" t="s">
        <v>6021</v>
      </c>
      <c r="D2763" s="1046" t="s">
        <v>12039</v>
      </c>
      <c r="E2763" s="1043" t="s">
        <v>3499</v>
      </c>
      <c r="F2763" s="1047">
        <v>42514</v>
      </c>
      <c r="G2763" s="1054" t="s">
        <v>5005</v>
      </c>
      <c r="H2763" s="1049" t="s">
        <v>3500</v>
      </c>
      <c r="I2763" s="394"/>
      <c r="J2763" s="394"/>
      <c r="K2763" s="394"/>
      <c r="L2763" s="394"/>
      <c r="M2763" s="394"/>
      <c r="N2763" s="394"/>
    </row>
    <row r="2764" spans="2:14" ht="16.5">
      <c r="B2764" s="1045" t="s">
        <v>12008</v>
      </c>
      <c r="C2764" s="1046" t="s">
        <v>12040</v>
      </c>
      <c r="D2764" s="1046" t="s">
        <v>12041</v>
      </c>
      <c r="E2764" s="1043" t="s">
        <v>3499</v>
      </c>
      <c r="F2764" s="1047">
        <v>1231.92</v>
      </c>
      <c r="G2764" s="1054" t="s">
        <v>5005</v>
      </c>
      <c r="H2764" s="1049" t="s">
        <v>3500</v>
      </c>
      <c r="I2764" s="394"/>
      <c r="J2764" s="394"/>
      <c r="K2764" s="394"/>
      <c r="L2764" s="394"/>
      <c r="M2764" s="394"/>
      <c r="N2764" s="394"/>
    </row>
    <row r="2765" spans="2:14" ht="16.5">
      <c r="B2765" s="1045" t="s">
        <v>12008</v>
      </c>
      <c r="C2765" s="1046" t="s">
        <v>12040</v>
      </c>
      <c r="D2765" s="1046" t="s">
        <v>12041</v>
      </c>
      <c r="E2765" s="1043" t="s">
        <v>3499</v>
      </c>
      <c r="F2765" s="1047">
        <v>1231.92</v>
      </c>
      <c r="G2765" s="1054" t="s">
        <v>5005</v>
      </c>
      <c r="H2765" s="1049" t="s">
        <v>3500</v>
      </c>
      <c r="I2765" s="394"/>
      <c r="J2765" s="394"/>
      <c r="K2765" s="394"/>
      <c r="L2765" s="394"/>
      <c r="M2765" s="394"/>
      <c r="N2765" s="394"/>
    </row>
    <row r="2766" spans="2:14" ht="16.5">
      <c r="B2766" s="1045" t="s">
        <v>12008</v>
      </c>
      <c r="C2766" s="1046" t="s">
        <v>12040</v>
      </c>
      <c r="D2766" s="1046" t="s">
        <v>12041</v>
      </c>
      <c r="E2766" s="1043" t="s">
        <v>3499</v>
      </c>
      <c r="F2766" s="1047">
        <v>1231.92</v>
      </c>
      <c r="G2766" s="1054" t="s">
        <v>5005</v>
      </c>
      <c r="H2766" s="1049" t="s">
        <v>3500</v>
      </c>
      <c r="I2766" s="394"/>
      <c r="J2766" s="394"/>
      <c r="K2766" s="394"/>
      <c r="L2766" s="394"/>
      <c r="M2766" s="394"/>
      <c r="N2766" s="394"/>
    </row>
    <row r="2767" spans="2:14" ht="16.5">
      <c r="B2767" s="1045" t="s">
        <v>12008</v>
      </c>
      <c r="C2767" s="1046" t="s">
        <v>12040</v>
      </c>
      <c r="D2767" s="1046" t="s">
        <v>12041</v>
      </c>
      <c r="E2767" s="1043" t="s">
        <v>3499</v>
      </c>
      <c r="F2767" s="1047">
        <v>1231.92</v>
      </c>
      <c r="G2767" s="1054" t="s">
        <v>5005</v>
      </c>
      <c r="H2767" s="1049" t="s">
        <v>3500</v>
      </c>
      <c r="I2767" s="394"/>
      <c r="J2767" s="394"/>
      <c r="K2767" s="394"/>
      <c r="L2767" s="394"/>
      <c r="M2767" s="394"/>
      <c r="N2767" s="394"/>
    </row>
    <row r="2768" spans="2:14" ht="16.5">
      <c r="B2768" s="1045" t="s">
        <v>12008</v>
      </c>
      <c r="C2768" s="1046" t="s">
        <v>12042</v>
      </c>
      <c r="D2768" s="1046" t="s">
        <v>12043</v>
      </c>
      <c r="E2768" s="1043" t="s">
        <v>3499</v>
      </c>
      <c r="F2768" s="1047">
        <v>8573.56</v>
      </c>
      <c r="G2768" s="1054" t="s">
        <v>5005</v>
      </c>
      <c r="H2768" s="1049" t="s">
        <v>12044</v>
      </c>
      <c r="I2768" s="394"/>
      <c r="J2768" s="394"/>
      <c r="K2768" s="394"/>
      <c r="L2768" s="394"/>
      <c r="M2768" s="394"/>
      <c r="N2768" s="394"/>
    </row>
    <row r="2769" spans="2:14" ht="16.5">
      <c r="B2769" s="1045" t="s">
        <v>12045</v>
      </c>
      <c r="C2769" s="1046" t="s">
        <v>12046</v>
      </c>
      <c r="D2769" s="1046" t="s">
        <v>12047</v>
      </c>
      <c r="E2769" s="1043" t="s">
        <v>4290</v>
      </c>
      <c r="F2769" s="1047">
        <v>196701.2</v>
      </c>
      <c r="G2769" s="1052">
        <v>1</v>
      </c>
      <c r="H2769" s="1055" t="s">
        <v>3500</v>
      </c>
      <c r="I2769" s="394"/>
      <c r="J2769" s="394"/>
      <c r="K2769" s="394"/>
      <c r="L2769" s="394"/>
      <c r="M2769" s="394"/>
      <c r="N2769" s="394"/>
    </row>
    <row r="2770" spans="2:14" ht="16.5">
      <c r="B2770" s="1045" t="s">
        <v>12008</v>
      </c>
      <c r="C2770" s="1046" t="s">
        <v>12042</v>
      </c>
      <c r="D2770" s="1046" t="s">
        <v>12048</v>
      </c>
      <c r="E2770" s="1043" t="s">
        <v>3499</v>
      </c>
      <c r="F2770" s="1047">
        <v>544657.82999999996</v>
      </c>
      <c r="G2770" s="1054">
        <v>1</v>
      </c>
      <c r="H2770" s="1049" t="s">
        <v>3500</v>
      </c>
      <c r="I2770" s="394"/>
      <c r="J2770" s="394"/>
      <c r="K2770" s="394"/>
      <c r="L2770" s="394"/>
      <c r="M2770" s="394"/>
      <c r="N2770" s="394"/>
    </row>
    <row r="2771" spans="2:14" ht="16.5">
      <c r="B2771" s="1045" t="s">
        <v>12008</v>
      </c>
      <c r="C2771" s="1046" t="s">
        <v>4736</v>
      </c>
      <c r="D2771" s="1046" t="s">
        <v>12049</v>
      </c>
      <c r="E2771" s="1043" t="s">
        <v>3499</v>
      </c>
      <c r="F2771" s="1047">
        <v>13548</v>
      </c>
      <c r="G2771" s="1054" t="s">
        <v>5005</v>
      </c>
      <c r="H2771" s="1049" t="s">
        <v>12050</v>
      </c>
      <c r="I2771" s="394"/>
      <c r="J2771" s="394"/>
      <c r="K2771" s="394"/>
      <c r="L2771" s="394"/>
      <c r="M2771" s="394"/>
      <c r="N2771" s="394"/>
    </row>
    <row r="2772" spans="2:14" ht="16.5">
      <c r="B2772" s="1045" t="s">
        <v>12051</v>
      </c>
      <c r="C2772" s="1046" t="s">
        <v>11615</v>
      </c>
      <c r="D2772" s="1046" t="s">
        <v>12052</v>
      </c>
      <c r="E2772" s="1043" t="s">
        <v>4290</v>
      </c>
      <c r="F2772" s="1047">
        <v>916708</v>
      </c>
      <c r="G2772" s="1052" t="s">
        <v>5005</v>
      </c>
      <c r="H2772" s="1055" t="s">
        <v>12053</v>
      </c>
      <c r="I2772" s="394"/>
      <c r="J2772" s="394"/>
      <c r="K2772" s="394"/>
      <c r="L2772" s="394"/>
      <c r="M2772" s="394"/>
      <c r="N2772" s="394"/>
    </row>
    <row r="2773" spans="2:14" ht="16.5">
      <c r="B2773" s="1045" t="s">
        <v>12054</v>
      </c>
      <c r="C2773" s="1046" t="s">
        <v>6169</v>
      </c>
      <c r="D2773" s="1046" t="s">
        <v>12055</v>
      </c>
      <c r="E2773" s="1043" t="s">
        <v>3499</v>
      </c>
      <c r="F2773" s="1047">
        <v>6496</v>
      </c>
      <c r="G2773" s="1054" t="s">
        <v>5005</v>
      </c>
      <c r="H2773" s="1049" t="s">
        <v>12056</v>
      </c>
      <c r="I2773" s="394"/>
      <c r="J2773" s="394"/>
      <c r="K2773" s="394"/>
      <c r="L2773" s="394"/>
      <c r="M2773" s="394"/>
      <c r="N2773" s="394"/>
    </row>
    <row r="2774" spans="2:14" ht="16.5">
      <c r="B2774" s="1045" t="s">
        <v>12057</v>
      </c>
      <c r="C2774" s="1046" t="s">
        <v>6169</v>
      </c>
      <c r="D2774" s="1046" t="s">
        <v>12055</v>
      </c>
      <c r="E2774" s="1043" t="s">
        <v>3499</v>
      </c>
      <c r="F2774" s="1047">
        <v>6496</v>
      </c>
      <c r="G2774" s="1054" t="s">
        <v>5005</v>
      </c>
      <c r="H2774" s="1049" t="s">
        <v>12056</v>
      </c>
      <c r="I2774" s="394"/>
      <c r="J2774" s="394"/>
      <c r="K2774" s="394"/>
      <c r="L2774" s="394"/>
      <c r="M2774" s="394"/>
      <c r="N2774" s="394"/>
    </row>
    <row r="2775" spans="2:14" ht="16.5">
      <c r="B2775" s="1045" t="s">
        <v>12058</v>
      </c>
      <c r="C2775" s="1046" t="s">
        <v>6169</v>
      </c>
      <c r="D2775" s="1046" t="s">
        <v>12055</v>
      </c>
      <c r="E2775" s="1043" t="s">
        <v>3499</v>
      </c>
      <c r="F2775" s="1047">
        <v>6496</v>
      </c>
      <c r="G2775" s="1054" t="s">
        <v>5005</v>
      </c>
      <c r="H2775" s="1049" t="s">
        <v>12056</v>
      </c>
      <c r="I2775" s="394"/>
      <c r="J2775" s="394"/>
      <c r="K2775" s="394"/>
      <c r="L2775" s="394"/>
      <c r="M2775" s="394"/>
      <c r="N2775" s="394"/>
    </row>
    <row r="2776" spans="2:14" ht="16.5">
      <c r="B2776" s="1045" t="s">
        <v>12059</v>
      </c>
      <c r="C2776" s="1046" t="s">
        <v>6169</v>
      </c>
      <c r="D2776" s="1046" t="s">
        <v>12055</v>
      </c>
      <c r="E2776" s="1043" t="s">
        <v>3499</v>
      </c>
      <c r="F2776" s="1047">
        <v>6496</v>
      </c>
      <c r="G2776" s="1054" t="s">
        <v>5005</v>
      </c>
      <c r="H2776" s="1049" t="s">
        <v>12056</v>
      </c>
      <c r="I2776" s="394"/>
      <c r="J2776" s="394"/>
      <c r="K2776" s="394"/>
      <c r="L2776" s="394"/>
      <c r="M2776" s="394"/>
      <c r="N2776" s="394"/>
    </row>
    <row r="2777" spans="2:14" ht="16.5">
      <c r="B2777" s="1045" t="s">
        <v>12060</v>
      </c>
      <c r="C2777" s="1046" t="s">
        <v>6169</v>
      </c>
      <c r="D2777" s="1046" t="s">
        <v>12055</v>
      </c>
      <c r="E2777" s="1043" t="s">
        <v>3499</v>
      </c>
      <c r="F2777" s="1047">
        <v>6496</v>
      </c>
      <c r="G2777" s="1054" t="s">
        <v>5005</v>
      </c>
      <c r="H2777" s="1049" t="s">
        <v>12056</v>
      </c>
      <c r="I2777" s="394"/>
      <c r="J2777" s="394"/>
      <c r="K2777" s="394"/>
      <c r="L2777" s="394"/>
      <c r="M2777" s="394"/>
      <c r="N2777" s="394"/>
    </row>
    <row r="2778" spans="2:14" ht="16.5">
      <c r="B2778" s="1045" t="s">
        <v>12061</v>
      </c>
      <c r="C2778" s="1046" t="s">
        <v>6169</v>
      </c>
      <c r="D2778" s="1046" t="s">
        <v>12055</v>
      </c>
      <c r="E2778" s="1043" t="s">
        <v>3499</v>
      </c>
      <c r="F2778" s="1047">
        <v>6496</v>
      </c>
      <c r="G2778" s="1054" t="s">
        <v>5005</v>
      </c>
      <c r="H2778" s="1049" t="s">
        <v>12056</v>
      </c>
      <c r="I2778" s="394"/>
      <c r="J2778" s="394"/>
      <c r="K2778" s="394"/>
      <c r="L2778" s="394"/>
      <c r="M2778" s="394"/>
      <c r="N2778" s="394"/>
    </row>
    <row r="2779" spans="2:14" ht="16.5">
      <c r="B2779" s="1045" t="s">
        <v>12062</v>
      </c>
      <c r="C2779" s="1046" t="s">
        <v>6169</v>
      </c>
      <c r="D2779" s="1046" t="s">
        <v>12055</v>
      </c>
      <c r="E2779" s="1043" t="s">
        <v>3499</v>
      </c>
      <c r="F2779" s="1047">
        <v>6496</v>
      </c>
      <c r="G2779" s="1054" t="s">
        <v>5005</v>
      </c>
      <c r="H2779" s="1049" t="s">
        <v>12056</v>
      </c>
      <c r="I2779" s="394"/>
      <c r="J2779" s="394"/>
      <c r="K2779" s="394"/>
      <c r="L2779" s="394"/>
      <c r="M2779" s="394"/>
      <c r="N2779" s="394"/>
    </row>
    <row r="2780" spans="2:14" ht="16.5">
      <c r="B2780" s="1045" t="s">
        <v>12063</v>
      </c>
      <c r="C2780" s="1046" t="s">
        <v>6169</v>
      </c>
      <c r="D2780" s="1046" t="s">
        <v>12055</v>
      </c>
      <c r="E2780" s="1043" t="s">
        <v>3499</v>
      </c>
      <c r="F2780" s="1047">
        <v>6496</v>
      </c>
      <c r="G2780" s="1054" t="s">
        <v>5005</v>
      </c>
      <c r="H2780" s="1049" t="s">
        <v>12056</v>
      </c>
      <c r="I2780" s="394"/>
      <c r="J2780" s="394"/>
      <c r="K2780" s="394"/>
      <c r="L2780" s="394"/>
      <c r="M2780" s="394"/>
      <c r="N2780" s="394"/>
    </row>
    <row r="2781" spans="2:14" ht="16.5">
      <c r="B2781" s="1045" t="s">
        <v>12064</v>
      </c>
      <c r="C2781" s="1046" t="s">
        <v>6169</v>
      </c>
      <c r="D2781" s="1046" t="s">
        <v>12055</v>
      </c>
      <c r="E2781" s="1043" t="s">
        <v>3499</v>
      </c>
      <c r="F2781" s="1047">
        <v>6496</v>
      </c>
      <c r="G2781" s="1054" t="s">
        <v>5005</v>
      </c>
      <c r="H2781" s="1049" t="s">
        <v>12056</v>
      </c>
      <c r="I2781" s="394"/>
      <c r="J2781" s="394"/>
      <c r="K2781" s="394"/>
      <c r="L2781" s="394"/>
      <c r="M2781" s="394"/>
      <c r="N2781" s="394"/>
    </row>
    <row r="2782" spans="2:14" ht="16.5">
      <c r="B2782" s="1045" t="s">
        <v>12065</v>
      </c>
      <c r="C2782" s="1046" t="s">
        <v>6169</v>
      </c>
      <c r="D2782" s="1046" t="s">
        <v>12055</v>
      </c>
      <c r="E2782" s="1043" t="s">
        <v>3499</v>
      </c>
      <c r="F2782" s="1047">
        <v>6496</v>
      </c>
      <c r="G2782" s="1054" t="s">
        <v>5005</v>
      </c>
      <c r="H2782" s="1049" t="s">
        <v>12056</v>
      </c>
      <c r="I2782" s="394"/>
      <c r="J2782" s="394"/>
      <c r="K2782" s="394"/>
      <c r="L2782" s="394"/>
      <c r="M2782" s="394"/>
      <c r="N2782" s="394"/>
    </row>
    <row r="2783" spans="2:14" ht="16.5">
      <c r="B2783" s="1045" t="s">
        <v>12066</v>
      </c>
      <c r="C2783" s="1046" t="s">
        <v>6169</v>
      </c>
      <c r="D2783" s="1046" t="s">
        <v>12055</v>
      </c>
      <c r="E2783" s="1043" t="s">
        <v>3499</v>
      </c>
      <c r="F2783" s="1047">
        <v>6496</v>
      </c>
      <c r="G2783" s="1054" t="s">
        <v>5005</v>
      </c>
      <c r="H2783" s="1049" t="s">
        <v>12056</v>
      </c>
      <c r="I2783" s="394"/>
      <c r="J2783" s="394"/>
      <c r="K2783" s="394"/>
      <c r="L2783" s="394"/>
      <c r="M2783" s="394"/>
      <c r="N2783" s="394"/>
    </row>
    <row r="2784" spans="2:14" ht="16.5">
      <c r="B2784" s="1045" t="s">
        <v>12067</v>
      </c>
      <c r="C2784" s="1046" t="s">
        <v>6169</v>
      </c>
      <c r="D2784" s="1046" t="s">
        <v>12055</v>
      </c>
      <c r="E2784" s="1043" t="s">
        <v>3499</v>
      </c>
      <c r="F2784" s="1047">
        <v>6496</v>
      </c>
      <c r="G2784" s="1054" t="s">
        <v>5005</v>
      </c>
      <c r="H2784" s="1049" t="s">
        <v>12056</v>
      </c>
      <c r="I2784" s="394"/>
      <c r="J2784" s="394"/>
      <c r="K2784" s="394"/>
      <c r="L2784" s="394"/>
      <c r="M2784" s="394"/>
      <c r="N2784" s="394"/>
    </row>
    <row r="2785" spans="2:14" ht="16.5">
      <c r="B2785" s="1045" t="s">
        <v>12068</v>
      </c>
      <c r="C2785" s="1046" t="s">
        <v>6169</v>
      </c>
      <c r="D2785" s="1046" t="s">
        <v>12055</v>
      </c>
      <c r="E2785" s="1043" t="s">
        <v>3499</v>
      </c>
      <c r="F2785" s="1047">
        <v>6496</v>
      </c>
      <c r="G2785" s="1054" t="s">
        <v>5005</v>
      </c>
      <c r="H2785" s="1049" t="s">
        <v>12056</v>
      </c>
      <c r="I2785" s="394"/>
      <c r="J2785" s="394"/>
      <c r="K2785" s="394"/>
      <c r="L2785" s="394"/>
      <c r="M2785" s="394"/>
      <c r="N2785" s="394"/>
    </row>
    <row r="2786" spans="2:14" ht="16.5">
      <c r="B2786" s="1045" t="s">
        <v>12069</v>
      </c>
      <c r="C2786" s="1046" t="s">
        <v>6169</v>
      </c>
      <c r="D2786" s="1046" t="s">
        <v>12055</v>
      </c>
      <c r="E2786" s="1043" t="s">
        <v>3499</v>
      </c>
      <c r="F2786" s="1047">
        <v>6496</v>
      </c>
      <c r="G2786" s="1054" t="s">
        <v>5005</v>
      </c>
      <c r="H2786" s="1049" t="s">
        <v>12056</v>
      </c>
      <c r="I2786" s="394"/>
      <c r="J2786" s="394"/>
      <c r="K2786" s="394"/>
      <c r="L2786" s="394"/>
      <c r="M2786" s="394"/>
      <c r="N2786" s="394"/>
    </row>
    <row r="2787" spans="2:14" ht="16.5">
      <c r="B2787" s="1045" t="s">
        <v>12070</v>
      </c>
      <c r="C2787" s="1046" t="s">
        <v>6169</v>
      </c>
      <c r="D2787" s="1046" t="s">
        <v>12055</v>
      </c>
      <c r="E2787" s="1043" t="s">
        <v>3499</v>
      </c>
      <c r="F2787" s="1047">
        <v>6496</v>
      </c>
      <c r="G2787" s="1054" t="s">
        <v>5005</v>
      </c>
      <c r="H2787" s="1049" t="s">
        <v>12056</v>
      </c>
      <c r="I2787" s="394"/>
      <c r="J2787" s="394"/>
      <c r="K2787" s="394"/>
      <c r="L2787" s="394"/>
      <c r="M2787" s="394"/>
      <c r="N2787" s="394"/>
    </row>
    <row r="2788" spans="2:14" ht="16.5">
      <c r="B2788" s="1045" t="s">
        <v>12071</v>
      </c>
      <c r="C2788" s="1046" t="s">
        <v>6169</v>
      </c>
      <c r="D2788" s="1046" t="s">
        <v>12055</v>
      </c>
      <c r="E2788" s="1043" t="s">
        <v>3499</v>
      </c>
      <c r="F2788" s="1047">
        <v>6496</v>
      </c>
      <c r="G2788" s="1054" t="s">
        <v>5005</v>
      </c>
      <c r="H2788" s="1049" t="s">
        <v>12056</v>
      </c>
      <c r="I2788" s="394"/>
      <c r="J2788" s="394"/>
      <c r="K2788" s="394"/>
      <c r="L2788" s="394"/>
      <c r="M2788" s="394"/>
      <c r="N2788" s="394"/>
    </row>
    <row r="2789" spans="2:14" ht="16.5">
      <c r="B2789" s="1045" t="s">
        <v>12072</v>
      </c>
      <c r="C2789" s="1046" t="s">
        <v>6169</v>
      </c>
      <c r="D2789" s="1046" t="s">
        <v>12055</v>
      </c>
      <c r="E2789" s="1043" t="s">
        <v>3499</v>
      </c>
      <c r="F2789" s="1047">
        <v>6496</v>
      </c>
      <c r="G2789" s="1054" t="s">
        <v>5005</v>
      </c>
      <c r="H2789" s="1049" t="s">
        <v>12056</v>
      </c>
      <c r="I2789" s="394"/>
      <c r="J2789" s="394"/>
      <c r="K2789" s="394"/>
      <c r="L2789" s="394"/>
      <c r="M2789" s="394"/>
      <c r="N2789" s="394"/>
    </row>
    <row r="2790" spans="2:14" ht="16.5">
      <c r="B2790" s="1045" t="s">
        <v>12073</v>
      </c>
      <c r="C2790" s="1046" t="s">
        <v>6169</v>
      </c>
      <c r="D2790" s="1046" t="s">
        <v>12055</v>
      </c>
      <c r="E2790" s="1043" t="s">
        <v>3499</v>
      </c>
      <c r="F2790" s="1047">
        <v>6496</v>
      </c>
      <c r="G2790" s="1054" t="s">
        <v>5005</v>
      </c>
      <c r="H2790" s="1049" t="s">
        <v>12056</v>
      </c>
      <c r="I2790" s="394"/>
      <c r="J2790" s="394"/>
      <c r="K2790" s="394"/>
      <c r="L2790" s="394"/>
      <c r="M2790" s="394"/>
      <c r="N2790" s="394"/>
    </row>
    <row r="2791" spans="2:14" ht="16.5">
      <c r="B2791" s="1045" t="s">
        <v>12074</v>
      </c>
      <c r="C2791" s="1046" t="s">
        <v>6169</v>
      </c>
      <c r="D2791" s="1046" t="s">
        <v>12055</v>
      </c>
      <c r="E2791" s="1043" t="s">
        <v>3499</v>
      </c>
      <c r="F2791" s="1047">
        <v>6496</v>
      </c>
      <c r="G2791" s="1054" t="s">
        <v>5005</v>
      </c>
      <c r="H2791" s="1049" t="s">
        <v>12056</v>
      </c>
      <c r="I2791" s="394"/>
      <c r="J2791" s="394"/>
      <c r="K2791" s="394"/>
      <c r="L2791" s="394"/>
      <c r="M2791" s="394"/>
      <c r="N2791" s="394"/>
    </row>
    <row r="2792" spans="2:14" ht="16.5">
      <c r="B2792" s="1045" t="s">
        <v>12075</v>
      </c>
      <c r="C2792" s="1046" t="s">
        <v>6169</v>
      </c>
      <c r="D2792" s="1046" t="s">
        <v>12055</v>
      </c>
      <c r="E2792" s="1043" t="s">
        <v>3499</v>
      </c>
      <c r="F2792" s="1047">
        <v>6496</v>
      </c>
      <c r="G2792" s="1054" t="s">
        <v>5005</v>
      </c>
      <c r="H2792" s="1049" t="s">
        <v>12056</v>
      </c>
      <c r="I2792" s="394"/>
      <c r="J2792" s="394"/>
      <c r="K2792" s="394"/>
      <c r="L2792" s="394"/>
      <c r="M2792" s="394"/>
      <c r="N2792" s="394"/>
    </row>
    <row r="2793" spans="2:14" ht="16.5">
      <c r="B2793" s="1045" t="s">
        <v>12076</v>
      </c>
      <c r="C2793" s="1046" t="s">
        <v>6169</v>
      </c>
      <c r="D2793" s="1046" t="s">
        <v>12055</v>
      </c>
      <c r="E2793" s="1043" t="s">
        <v>3499</v>
      </c>
      <c r="F2793" s="1047">
        <v>6496</v>
      </c>
      <c r="G2793" s="1054" t="s">
        <v>5005</v>
      </c>
      <c r="H2793" s="1049" t="s">
        <v>12056</v>
      </c>
      <c r="I2793" s="394"/>
      <c r="J2793" s="394"/>
      <c r="K2793" s="394"/>
      <c r="L2793" s="394"/>
      <c r="M2793" s="394"/>
      <c r="N2793" s="394"/>
    </row>
    <row r="2794" spans="2:14" ht="16.5">
      <c r="B2794" s="1045" t="s">
        <v>12077</v>
      </c>
      <c r="C2794" s="1046" t="s">
        <v>6169</v>
      </c>
      <c r="D2794" s="1046" t="s">
        <v>12055</v>
      </c>
      <c r="E2794" s="1043" t="s">
        <v>3499</v>
      </c>
      <c r="F2794" s="1047">
        <v>6496</v>
      </c>
      <c r="G2794" s="1054" t="s">
        <v>5005</v>
      </c>
      <c r="H2794" s="1049" t="s">
        <v>12056</v>
      </c>
      <c r="I2794" s="394"/>
      <c r="J2794" s="394"/>
      <c r="K2794" s="394"/>
      <c r="L2794" s="394"/>
      <c r="M2794" s="394"/>
      <c r="N2794" s="394"/>
    </row>
    <row r="2795" spans="2:14" ht="16.5">
      <c r="B2795" s="1045" t="s">
        <v>12078</v>
      </c>
      <c r="C2795" s="1046" t="s">
        <v>6169</v>
      </c>
      <c r="D2795" s="1046" t="s">
        <v>12055</v>
      </c>
      <c r="E2795" s="1043" t="s">
        <v>3499</v>
      </c>
      <c r="F2795" s="1047">
        <v>6496</v>
      </c>
      <c r="G2795" s="1054" t="s">
        <v>5005</v>
      </c>
      <c r="H2795" s="1049" t="s">
        <v>12056</v>
      </c>
      <c r="I2795" s="394"/>
      <c r="J2795" s="394"/>
      <c r="K2795" s="394"/>
      <c r="L2795" s="394"/>
      <c r="M2795" s="394"/>
      <c r="N2795" s="394"/>
    </row>
    <row r="2796" spans="2:14" ht="16.5">
      <c r="B2796" s="1045" t="s">
        <v>12079</v>
      </c>
      <c r="C2796" s="1046" t="s">
        <v>6169</v>
      </c>
      <c r="D2796" s="1046" t="s">
        <v>12055</v>
      </c>
      <c r="E2796" s="1043" t="s">
        <v>3499</v>
      </c>
      <c r="F2796" s="1047">
        <v>6496</v>
      </c>
      <c r="G2796" s="1054" t="s">
        <v>5005</v>
      </c>
      <c r="H2796" s="1049" t="s">
        <v>12056</v>
      </c>
      <c r="I2796" s="394"/>
      <c r="J2796" s="394"/>
      <c r="K2796" s="394"/>
      <c r="L2796" s="394"/>
      <c r="M2796" s="394"/>
      <c r="N2796" s="394"/>
    </row>
    <row r="2797" spans="2:14" ht="16.5">
      <c r="B2797" s="1045" t="s">
        <v>12080</v>
      </c>
      <c r="C2797" s="1046" t="s">
        <v>6169</v>
      </c>
      <c r="D2797" s="1046" t="s">
        <v>12055</v>
      </c>
      <c r="E2797" s="1043" t="s">
        <v>3499</v>
      </c>
      <c r="F2797" s="1047">
        <v>6496</v>
      </c>
      <c r="G2797" s="1054" t="s">
        <v>5005</v>
      </c>
      <c r="H2797" s="1049" t="s">
        <v>12056</v>
      </c>
      <c r="I2797" s="394"/>
      <c r="J2797" s="394"/>
      <c r="K2797" s="394"/>
      <c r="L2797" s="394"/>
      <c r="M2797" s="394"/>
      <c r="N2797" s="394"/>
    </row>
    <row r="2798" spans="2:14" ht="16.5">
      <c r="B2798" s="1045" t="s">
        <v>12081</v>
      </c>
      <c r="C2798" s="1046" t="s">
        <v>6169</v>
      </c>
      <c r="D2798" s="1046" t="s">
        <v>12055</v>
      </c>
      <c r="E2798" s="1043" t="s">
        <v>3499</v>
      </c>
      <c r="F2798" s="1047">
        <v>6496</v>
      </c>
      <c r="G2798" s="1054" t="s">
        <v>5005</v>
      </c>
      <c r="H2798" s="1049" t="s">
        <v>12056</v>
      </c>
      <c r="I2798" s="394"/>
      <c r="J2798" s="394"/>
      <c r="K2798" s="394"/>
      <c r="L2798" s="394"/>
      <c r="M2798" s="394"/>
      <c r="N2798" s="394"/>
    </row>
    <row r="2799" spans="2:14" ht="16.5">
      <c r="B2799" s="1045" t="s">
        <v>12082</v>
      </c>
      <c r="C2799" s="1046" t="s">
        <v>6169</v>
      </c>
      <c r="D2799" s="1046" t="s">
        <v>12055</v>
      </c>
      <c r="E2799" s="1043" t="s">
        <v>3499</v>
      </c>
      <c r="F2799" s="1047">
        <v>6496</v>
      </c>
      <c r="G2799" s="1054" t="s">
        <v>5005</v>
      </c>
      <c r="H2799" s="1049" t="s">
        <v>12056</v>
      </c>
      <c r="I2799" s="394"/>
      <c r="J2799" s="394"/>
      <c r="K2799" s="394"/>
      <c r="L2799" s="394"/>
      <c r="M2799" s="394"/>
      <c r="N2799" s="394"/>
    </row>
    <row r="2800" spans="2:14" ht="16.5">
      <c r="B2800" s="1045" t="s">
        <v>12083</v>
      </c>
      <c r="C2800" s="1046" t="s">
        <v>6169</v>
      </c>
      <c r="D2800" s="1046" t="s">
        <v>12055</v>
      </c>
      <c r="E2800" s="1043" t="s">
        <v>3499</v>
      </c>
      <c r="F2800" s="1047">
        <v>6496</v>
      </c>
      <c r="G2800" s="1054" t="s">
        <v>5005</v>
      </c>
      <c r="H2800" s="1049" t="s">
        <v>12056</v>
      </c>
      <c r="I2800" s="394"/>
      <c r="J2800" s="394"/>
      <c r="K2800" s="394"/>
      <c r="L2800" s="394"/>
      <c r="M2800" s="394"/>
      <c r="N2800" s="394"/>
    </row>
    <row r="2801" spans="2:14" ht="16.5">
      <c r="B2801" s="1045" t="s">
        <v>12084</v>
      </c>
      <c r="C2801" s="1046" t="s">
        <v>6169</v>
      </c>
      <c r="D2801" s="1046" t="s">
        <v>12055</v>
      </c>
      <c r="E2801" s="1043" t="s">
        <v>3499</v>
      </c>
      <c r="F2801" s="1047">
        <v>6496</v>
      </c>
      <c r="G2801" s="1054" t="s">
        <v>5005</v>
      </c>
      <c r="H2801" s="1049" t="s">
        <v>12056</v>
      </c>
      <c r="I2801" s="394"/>
      <c r="J2801" s="394"/>
      <c r="K2801" s="394"/>
      <c r="L2801" s="394"/>
      <c r="M2801" s="394"/>
      <c r="N2801" s="394"/>
    </row>
    <row r="2802" spans="2:14" ht="16.5">
      <c r="B2802" s="1045" t="s">
        <v>12085</v>
      </c>
      <c r="C2802" s="1046" t="s">
        <v>11901</v>
      </c>
      <c r="D2802" s="1046" t="s">
        <v>12086</v>
      </c>
      <c r="E2802" s="1043" t="s">
        <v>3499</v>
      </c>
      <c r="F2802" s="1047">
        <v>1171.5999999999999</v>
      </c>
      <c r="G2802" s="1054" t="s">
        <v>5005</v>
      </c>
      <c r="H2802" s="1049" t="s">
        <v>12087</v>
      </c>
      <c r="I2802" s="394"/>
      <c r="J2802" s="394"/>
      <c r="K2802" s="394"/>
      <c r="L2802" s="394"/>
      <c r="M2802" s="394"/>
      <c r="N2802" s="394"/>
    </row>
    <row r="2803" spans="2:14" ht="16.5">
      <c r="B2803" s="1045" t="s">
        <v>12088</v>
      </c>
      <c r="C2803" s="1046" t="s">
        <v>11901</v>
      </c>
      <c r="D2803" s="1046" t="s">
        <v>12086</v>
      </c>
      <c r="E2803" s="1043" t="s">
        <v>3499</v>
      </c>
      <c r="F2803" s="1047">
        <v>1171.5999999999999</v>
      </c>
      <c r="G2803" s="1054" t="s">
        <v>5005</v>
      </c>
      <c r="H2803" s="1049" t="s">
        <v>12087</v>
      </c>
      <c r="I2803" s="394"/>
      <c r="J2803" s="394"/>
      <c r="K2803" s="394"/>
      <c r="L2803" s="394"/>
      <c r="M2803" s="394"/>
      <c r="N2803" s="394"/>
    </row>
    <row r="2804" spans="2:14" ht="16.5">
      <c r="B2804" s="1045" t="s">
        <v>12089</v>
      </c>
      <c r="C2804" s="1046" t="s">
        <v>11901</v>
      </c>
      <c r="D2804" s="1046" t="s">
        <v>12086</v>
      </c>
      <c r="E2804" s="1043" t="s">
        <v>3499</v>
      </c>
      <c r="F2804" s="1047">
        <v>1171.5999999999999</v>
      </c>
      <c r="G2804" s="1054" t="s">
        <v>5005</v>
      </c>
      <c r="H2804" s="1049" t="s">
        <v>12087</v>
      </c>
      <c r="I2804" s="394"/>
      <c r="J2804" s="394"/>
      <c r="K2804" s="394"/>
      <c r="L2804" s="394"/>
      <c r="M2804" s="394"/>
      <c r="N2804" s="394"/>
    </row>
    <row r="2805" spans="2:14" ht="16.5">
      <c r="B2805" s="1045" t="s">
        <v>12090</v>
      </c>
      <c r="C2805" s="1046" t="s">
        <v>11901</v>
      </c>
      <c r="D2805" s="1046" t="s">
        <v>12086</v>
      </c>
      <c r="E2805" s="1043" t="s">
        <v>3499</v>
      </c>
      <c r="F2805" s="1047">
        <v>1171.5999999999999</v>
      </c>
      <c r="G2805" s="1054" t="s">
        <v>5005</v>
      </c>
      <c r="H2805" s="1049" t="s">
        <v>12087</v>
      </c>
      <c r="I2805" s="394"/>
      <c r="J2805" s="394"/>
      <c r="K2805" s="394"/>
      <c r="L2805" s="394"/>
      <c r="M2805" s="394"/>
      <c r="N2805" s="394"/>
    </row>
    <row r="2806" spans="2:14" ht="16.5">
      <c r="B2806" s="1045" t="s">
        <v>12091</v>
      </c>
      <c r="C2806" s="1046" t="s">
        <v>11901</v>
      </c>
      <c r="D2806" s="1046" t="s">
        <v>12086</v>
      </c>
      <c r="E2806" s="1043" t="s">
        <v>3499</v>
      </c>
      <c r="F2806" s="1047">
        <v>1171.5999999999999</v>
      </c>
      <c r="G2806" s="1054" t="s">
        <v>5005</v>
      </c>
      <c r="H2806" s="1049" t="s">
        <v>12087</v>
      </c>
      <c r="I2806" s="394"/>
      <c r="J2806" s="394"/>
      <c r="K2806" s="394"/>
      <c r="L2806" s="394"/>
      <c r="M2806" s="394"/>
      <c r="N2806" s="394"/>
    </row>
    <row r="2807" spans="2:14" ht="16.5">
      <c r="B2807" s="1045" t="s">
        <v>12092</v>
      </c>
      <c r="C2807" s="1046" t="s">
        <v>11901</v>
      </c>
      <c r="D2807" s="1046" t="s">
        <v>12086</v>
      </c>
      <c r="E2807" s="1043" t="s">
        <v>3499</v>
      </c>
      <c r="F2807" s="1047">
        <v>1171.5999999999999</v>
      </c>
      <c r="G2807" s="1054" t="s">
        <v>5005</v>
      </c>
      <c r="H2807" s="1049" t="s">
        <v>12087</v>
      </c>
      <c r="I2807" s="394"/>
      <c r="J2807" s="394"/>
      <c r="K2807" s="394"/>
      <c r="L2807" s="394"/>
      <c r="M2807" s="394"/>
      <c r="N2807" s="394"/>
    </row>
    <row r="2808" spans="2:14" ht="16.5">
      <c r="B2808" s="1045" t="s">
        <v>12093</v>
      </c>
      <c r="C2808" s="1046" t="s">
        <v>11901</v>
      </c>
      <c r="D2808" s="1046" t="s">
        <v>12086</v>
      </c>
      <c r="E2808" s="1043" t="s">
        <v>3499</v>
      </c>
      <c r="F2808" s="1047">
        <v>1171.5999999999999</v>
      </c>
      <c r="G2808" s="1054" t="s">
        <v>5005</v>
      </c>
      <c r="H2808" s="1049" t="s">
        <v>12087</v>
      </c>
      <c r="I2808" s="394"/>
      <c r="J2808" s="394"/>
      <c r="K2808" s="394"/>
      <c r="L2808" s="394"/>
      <c r="M2808" s="394"/>
      <c r="N2808" s="394"/>
    </row>
    <row r="2809" spans="2:14" ht="16.5">
      <c r="B2809" s="1045" t="s">
        <v>12094</v>
      </c>
      <c r="C2809" s="1046" t="s">
        <v>11901</v>
      </c>
      <c r="D2809" s="1046" t="s">
        <v>12086</v>
      </c>
      <c r="E2809" s="1043" t="s">
        <v>3499</v>
      </c>
      <c r="F2809" s="1047">
        <v>1171.5999999999999</v>
      </c>
      <c r="G2809" s="1054" t="s">
        <v>5005</v>
      </c>
      <c r="H2809" s="1049" t="s">
        <v>12087</v>
      </c>
      <c r="I2809" s="394"/>
      <c r="J2809" s="394"/>
      <c r="K2809" s="394"/>
      <c r="L2809" s="394"/>
      <c r="M2809" s="394"/>
      <c r="N2809" s="394"/>
    </row>
    <row r="2810" spans="2:14" ht="16.5">
      <c r="B2810" s="1045" t="s">
        <v>12095</v>
      </c>
      <c r="C2810" s="1046" t="s">
        <v>11901</v>
      </c>
      <c r="D2810" s="1046" t="s">
        <v>12086</v>
      </c>
      <c r="E2810" s="1043" t="s">
        <v>3499</v>
      </c>
      <c r="F2810" s="1047">
        <v>1171.5999999999999</v>
      </c>
      <c r="G2810" s="1054" t="s">
        <v>5005</v>
      </c>
      <c r="H2810" s="1049" t="s">
        <v>12087</v>
      </c>
      <c r="I2810" s="394"/>
      <c r="J2810" s="394"/>
      <c r="K2810" s="394"/>
      <c r="L2810" s="394"/>
      <c r="M2810" s="394"/>
      <c r="N2810" s="394"/>
    </row>
    <row r="2811" spans="2:14" ht="16.5">
      <c r="B2811" s="1045" t="s">
        <v>12096</v>
      </c>
      <c r="C2811" s="1046" t="s">
        <v>11901</v>
      </c>
      <c r="D2811" s="1046" t="s">
        <v>12086</v>
      </c>
      <c r="E2811" s="1043" t="s">
        <v>3499</v>
      </c>
      <c r="F2811" s="1047">
        <v>1171.5999999999999</v>
      </c>
      <c r="G2811" s="1054" t="s">
        <v>5005</v>
      </c>
      <c r="H2811" s="1049" t="s">
        <v>12087</v>
      </c>
      <c r="I2811" s="394"/>
      <c r="J2811" s="394"/>
      <c r="K2811" s="394"/>
      <c r="L2811" s="394"/>
      <c r="M2811" s="394"/>
      <c r="N2811" s="394"/>
    </row>
    <row r="2812" spans="2:14" ht="16.5">
      <c r="B2812" s="1045" t="s">
        <v>12097</v>
      </c>
      <c r="C2812" s="1046" t="s">
        <v>11901</v>
      </c>
      <c r="D2812" s="1046" t="s">
        <v>12086</v>
      </c>
      <c r="E2812" s="1043" t="s">
        <v>3499</v>
      </c>
      <c r="F2812" s="1047">
        <v>1171.5999999999999</v>
      </c>
      <c r="G2812" s="1054" t="s">
        <v>5005</v>
      </c>
      <c r="H2812" s="1049" t="s">
        <v>12087</v>
      </c>
      <c r="I2812" s="394"/>
      <c r="J2812" s="394"/>
      <c r="K2812" s="394"/>
      <c r="L2812" s="394"/>
      <c r="M2812" s="394"/>
      <c r="N2812" s="394"/>
    </row>
    <row r="2813" spans="2:14" ht="16.5">
      <c r="B2813" s="1045" t="s">
        <v>12098</v>
      </c>
      <c r="C2813" s="1046" t="s">
        <v>11901</v>
      </c>
      <c r="D2813" s="1046" t="s">
        <v>12086</v>
      </c>
      <c r="E2813" s="1043" t="s">
        <v>3499</v>
      </c>
      <c r="F2813" s="1047">
        <v>1171.5999999999999</v>
      </c>
      <c r="G2813" s="1054" t="s">
        <v>5005</v>
      </c>
      <c r="H2813" s="1049" t="s">
        <v>12087</v>
      </c>
      <c r="I2813" s="394"/>
      <c r="J2813" s="394"/>
      <c r="K2813" s="394"/>
      <c r="L2813" s="394"/>
      <c r="M2813" s="394"/>
      <c r="N2813" s="394"/>
    </row>
    <row r="2814" spans="2:14" ht="16.5">
      <c r="B2814" s="1045" t="s">
        <v>12099</v>
      </c>
      <c r="C2814" s="1046" t="s">
        <v>11901</v>
      </c>
      <c r="D2814" s="1046" t="s">
        <v>12086</v>
      </c>
      <c r="E2814" s="1043" t="s">
        <v>3499</v>
      </c>
      <c r="F2814" s="1047">
        <v>1171.5999999999999</v>
      </c>
      <c r="G2814" s="1054" t="s">
        <v>5005</v>
      </c>
      <c r="H2814" s="1049" t="s">
        <v>12087</v>
      </c>
      <c r="I2814" s="394"/>
      <c r="J2814" s="394"/>
      <c r="K2814" s="394"/>
      <c r="L2814" s="394"/>
      <c r="M2814" s="394"/>
      <c r="N2814" s="394"/>
    </row>
    <row r="2815" spans="2:14" ht="16.5">
      <c r="B2815" s="1045" t="s">
        <v>12100</v>
      </c>
      <c r="C2815" s="1046" t="s">
        <v>11901</v>
      </c>
      <c r="D2815" s="1046" t="s">
        <v>12086</v>
      </c>
      <c r="E2815" s="1043" t="s">
        <v>3499</v>
      </c>
      <c r="F2815" s="1047">
        <v>1171.5999999999999</v>
      </c>
      <c r="G2815" s="1054" t="s">
        <v>5005</v>
      </c>
      <c r="H2815" s="1049" t="s">
        <v>12087</v>
      </c>
      <c r="I2815" s="394"/>
      <c r="J2815" s="394"/>
      <c r="K2815" s="394"/>
      <c r="L2815" s="394"/>
      <c r="M2815" s="394"/>
      <c r="N2815" s="394"/>
    </row>
    <row r="2816" spans="2:14" ht="16.5">
      <c r="B2816" s="1045" t="s">
        <v>12101</v>
      </c>
      <c r="C2816" s="1046" t="s">
        <v>11901</v>
      </c>
      <c r="D2816" s="1046" t="s">
        <v>12086</v>
      </c>
      <c r="E2816" s="1043" t="s">
        <v>3499</v>
      </c>
      <c r="F2816" s="1047">
        <v>1171.5999999999999</v>
      </c>
      <c r="G2816" s="1054" t="s">
        <v>5005</v>
      </c>
      <c r="H2816" s="1049" t="s">
        <v>12087</v>
      </c>
      <c r="I2816" s="394"/>
      <c r="J2816" s="394"/>
      <c r="K2816" s="394"/>
      <c r="L2816" s="394"/>
      <c r="M2816" s="394"/>
      <c r="N2816" s="394"/>
    </row>
    <row r="2817" spans="2:14" ht="16.5">
      <c r="B2817" s="1045" t="s">
        <v>12102</v>
      </c>
      <c r="C2817" s="1046" t="s">
        <v>11901</v>
      </c>
      <c r="D2817" s="1046" t="s">
        <v>12086</v>
      </c>
      <c r="E2817" s="1043" t="s">
        <v>3499</v>
      </c>
      <c r="F2817" s="1047">
        <v>1171.5999999999999</v>
      </c>
      <c r="G2817" s="1054" t="s">
        <v>5005</v>
      </c>
      <c r="H2817" s="1049" t="s">
        <v>12087</v>
      </c>
      <c r="I2817" s="394"/>
      <c r="J2817" s="394"/>
      <c r="K2817" s="394"/>
      <c r="L2817" s="394"/>
      <c r="M2817" s="394"/>
      <c r="N2817" s="394"/>
    </row>
    <row r="2818" spans="2:14" ht="16.5">
      <c r="B2818" s="1045" t="s">
        <v>12103</v>
      </c>
      <c r="C2818" s="1046" t="s">
        <v>11901</v>
      </c>
      <c r="D2818" s="1046" t="s">
        <v>12086</v>
      </c>
      <c r="E2818" s="1043" t="s">
        <v>3499</v>
      </c>
      <c r="F2818" s="1047">
        <v>1171.5999999999999</v>
      </c>
      <c r="G2818" s="1054" t="s">
        <v>5005</v>
      </c>
      <c r="H2818" s="1049" t="s">
        <v>12087</v>
      </c>
      <c r="I2818" s="394"/>
      <c r="J2818" s="394"/>
      <c r="K2818" s="394"/>
      <c r="L2818" s="394"/>
      <c r="M2818" s="394"/>
      <c r="N2818" s="394"/>
    </row>
    <row r="2819" spans="2:14" ht="16.5">
      <c r="B2819" s="1045" t="s">
        <v>12104</v>
      </c>
      <c r="C2819" s="1046" t="s">
        <v>11901</v>
      </c>
      <c r="D2819" s="1046" t="s">
        <v>12086</v>
      </c>
      <c r="E2819" s="1043" t="s">
        <v>3499</v>
      </c>
      <c r="F2819" s="1047">
        <v>1171.5999999999999</v>
      </c>
      <c r="G2819" s="1054" t="s">
        <v>5005</v>
      </c>
      <c r="H2819" s="1049" t="s">
        <v>12087</v>
      </c>
      <c r="I2819" s="394"/>
      <c r="J2819" s="394"/>
      <c r="K2819" s="394"/>
      <c r="L2819" s="394"/>
      <c r="M2819" s="394"/>
      <c r="N2819" s="394"/>
    </row>
    <row r="2820" spans="2:14" ht="16.5">
      <c r="B2820" s="1045" t="s">
        <v>12105</v>
      </c>
      <c r="C2820" s="1046" t="s">
        <v>11901</v>
      </c>
      <c r="D2820" s="1046" t="s">
        <v>12086</v>
      </c>
      <c r="E2820" s="1043" t="s">
        <v>3499</v>
      </c>
      <c r="F2820" s="1047">
        <v>1171.5999999999999</v>
      </c>
      <c r="G2820" s="1054" t="s">
        <v>5005</v>
      </c>
      <c r="H2820" s="1049" t="s">
        <v>12087</v>
      </c>
      <c r="I2820" s="394"/>
      <c r="J2820" s="394"/>
      <c r="K2820" s="394"/>
      <c r="L2820" s="394"/>
      <c r="M2820" s="394"/>
      <c r="N2820" s="394"/>
    </row>
    <row r="2821" spans="2:14" ht="16.5">
      <c r="B2821" s="1045" t="s">
        <v>12106</v>
      </c>
      <c r="C2821" s="1046" t="s">
        <v>11901</v>
      </c>
      <c r="D2821" s="1046" t="s">
        <v>12086</v>
      </c>
      <c r="E2821" s="1043" t="s">
        <v>3499</v>
      </c>
      <c r="F2821" s="1047">
        <v>1171.5999999999999</v>
      </c>
      <c r="G2821" s="1054" t="s">
        <v>5005</v>
      </c>
      <c r="H2821" s="1049" t="s">
        <v>12087</v>
      </c>
      <c r="I2821" s="394"/>
      <c r="J2821" s="394"/>
      <c r="K2821" s="394"/>
      <c r="L2821" s="394"/>
      <c r="M2821" s="394"/>
      <c r="N2821" s="394"/>
    </row>
    <row r="2822" spans="2:14" ht="16.5">
      <c r="B2822" s="1045" t="s">
        <v>12107</v>
      </c>
      <c r="C2822" s="1046" t="s">
        <v>11901</v>
      </c>
      <c r="D2822" s="1046" t="s">
        <v>12086</v>
      </c>
      <c r="E2822" s="1043" t="s">
        <v>3499</v>
      </c>
      <c r="F2822" s="1047">
        <v>1171.5999999999999</v>
      </c>
      <c r="G2822" s="1054" t="s">
        <v>5005</v>
      </c>
      <c r="H2822" s="1049" t="s">
        <v>12087</v>
      </c>
      <c r="I2822" s="394"/>
      <c r="J2822" s="394"/>
      <c r="K2822" s="394"/>
      <c r="L2822" s="394"/>
      <c r="M2822" s="394"/>
      <c r="N2822" s="394"/>
    </row>
    <row r="2823" spans="2:14" ht="16.5">
      <c r="B2823" s="1045" t="s">
        <v>12108</v>
      </c>
      <c r="C2823" s="1046" t="s">
        <v>11901</v>
      </c>
      <c r="D2823" s="1046" t="s">
        <v>12086</v>
      </c>
      <c r="E2823" s="1043" t="s">
        <v>3499</v>
      </c>
      <c r="F2823" s="1047">
        <v>1171.5999999999999</v>
      </c>
      <c r="G2823" s="1054" t="s">
        <v>5005</v>
      </c>
      <c r="H2823" s="1049" t="s">
        <v>12087</v>
      </c>
      <c r="I2823" s="394"/>
      <c r="J2823" s="394"/>
      <c r="K2823" s="394"/>
      <c r="L2823" s="394"/>
      <c r="M2823" s="394"/>
      <c r="N2823" s="394"/>
    </row>
    <row r="2824" spans="2:14" ht="16.5">
      <c r="B2824" s="1045" t="s">
        <v>12109</v>
      </c>
      <c r="C2824" s="1046" t="s">
        <v>11901</v>
      </c>
      <c r="D2824" s="1046" t="s">
        <v>12086</v>
      </c>
      <c r="E2824" s="1043" t="s">
        <v>3499</v>
      </c>
      <c r="F2824" s="1047">
        <v>1171.5999999999999</v>
      </c>
      <c r="G2824" s="1054" t="s">
        <v>5005</v>
      </c>
      <c r="H2824" s="1049" t="s">
        <v>12087</v>
      </c>
      <c r="I2824" s="394"/>
      <c r="J2824" s="394"/>
      <c r="K2824" s="394"/>
      <c r="L2824" s="394"/>
      <c r="M2824" s="394"/>
      <c r="N2824" s="394"/>
    </row>
    <row r="2825" spans="2:14" ht="16.5">
      <c r="B2825" s="1045" t="s">
        <v>12110</v>
      </c>
      <c r="C2825" s="1046" t="s">
        <v>11901</v>
      </c>
      <c r="D2825" s="1046" t="s">
        <v>12086</v>
      </c>
      <c r="E2825" s="1043" t="s">
        <v>3499</v>
      </c>
      <c r="F2825" s="1047">
        <v>1171.5999999999999</v>
      </c>
      <c r="G2825" s="1054" t="s">
        <v>5005</v>
      </c>
      <c r="H2825" s="1049" t="s">
        <v>12087</v>
      </c>
      <c r="I2825" s="394"/>
      <c r="J2825" s="394"/>
      <c r="K2825" s="394"/>
      <c r="L2825" s="394"/>
      <c r="M2825" s="394"/>
      <c r="N2825" s="394"/>
    </row>
    <row r="2826" spans="2:14" ht="16.5">
      <c r="B2826" s="1045" t="s">
        <v>12111</v>
      </c>
      <c r="C2826" s="1046" t="s">
        <v>11901</v>
      </c>
      <c r="D2826" s="1046" t="s">
        <v>12086</v>
      </c>
      <c r="E2826" s="1043" t="s">
        <v>3499</v>
      </c>
      <c r="F2826" s="1047">
        <v>1171.5999999999999</v>
      </c>
      <c r="G2826" s="1054" t="s">
        <v>5005</v>
      </c>
      <c r="H2826" s="1049" t="s">
        <v>12087</v>
      </c>
      <c r="I2826" s="394"/>
      <c r="J2826" s="394"/>
      <c r="K2826" s="394"/>
      <c r="L2826" s="394"/>
      <c r="M2826" s="394"/>
      <c r="N2826" s="394"/>
    </row>
    <row r="2827" spans="2:14" ht="16.5">
      <c r="B2827" s="1045" t="s">
        <v>12112</v>
      </c>
      <c r="C2827" s="1046" t="s">
        <v>11901</v>
      </c>
      <c r="D2827" s="1046" t="s">
        <v>12086</v>
      </c>
      <c r="E2827" s="1043" t="s">
        <v>3499</v>
      </c>
      <c r="F2827" s="1047">
        <v>1171.5999999999999</v>
      </c>
      <c r="G2827" s="1054" t="s">
        <v>5005</v>
      </c>
      <c r="H2827" s="1049" t="s">
        <v>12087</v>
      </c>
      <c r="I2827" s="394"/>
      <c r="J2827" s="394"/>
      <c r="K2827" s="394"/>
      <c r="L2827" s="394"/>
      <c r="M2827" s="394"/>
      <c r="N2827" s="394"/>
    </row>
    <row r="2828" spans="2:14" ht="16.5">
      <c r="B2828" s="1045" t="s">
        <v>12113</v>
      </c>
      <c r="C2828" s="1046" t="s">
        <v>11901</v>
      </c>
      <c r="D2828" s="1046" t="s">
        <v>12086</v>
      </c>
      <c r="E2828" s="1043" t="s">
        <v>3499</v>
      </c>
      <c r="F2828" s="1047">
        <v>1171.5999999999999</v>
      </c>
      <c r="G2828" s="1054" t="s">
        <v>5005</v>
      </c>
      <c r="H2828" s="1049" t="s">
        <v>12087</v>
      </c>
      <c r="I2828" s="394"/>
      <c r="J2828" s="394"/>
      <c r="K2828" s="394"/>
      <c r="L2828" s="394"/>
      <c r="M2828" s="394"/>
      <c r="N2828" s="394"/>
    </row>
    <row r="2829" spans="2:14" ht="16.5">
      <c r="B2829" s="1045" t="s">
        <v>12114</v>
      </c>
      <c r="C2829" s="1046" t="s">
        <v>11901</v>
      </c>
      <c r="D2829" s="1046" t="s">
        <v>12086</v>
      </c>
      <c r="E2829" s="1043" t="s">
        <v>3499</v>
      </c>
      <c r="F2829" s="1047">
        <v>1171.5999999999999</v>
      </c>
      <c r="G2829" s="1054" t="s">
        <v>5005</v>
      </c>
      <c r="H2829" s="1049" t="s">
        <v>12087</v>
      </c>
      <c r="I2829" s="394"/>
      <c r="J2829" s="394"/>
      <c r="K2829" s="394"/>
      <c r="L2829" s="394"/>
      <c r="M2829" s="394"/>
      <c r="N2829" s="394"/>
    </row>
    <row r="2830" spans="2:14" ht="16.5">
      <c r="B2830" s="1045" t="s">
        <v>12115</v>
      </c>
      <c r="C2830" s="1046" t="s">
        <v>11901</v>
      </c>
      <c r="D2830" s="1046" t="s">
        <v>12086</v>
      </c>
      <c r="E2830" s="1043" t="s">
        <v>3499</v>
      </c>
      <c r="F2830" s="1047">
        <v>1171.5999999999999</v>
      </c>
      <c r="G2830" s="1054" t="s">
        <v>5005</v>
      </c>
      <c r="H2830" s="1049" t="s">
        <v>12087</v>
      </c>
      <c r="I2830" s="394"/>
      <c r="J2830" s="394"/>
      <c r="K2830" s="394"/>
      <c r="L2830" s="394"/>
      <c r="M2830" s="394"/>
      <c r="N2830" s="394"/>
    </row>
    <row r="2831" spans="2:14" ht="16.5">
      <c r="B2831" s="1045" t="s">
        <v>12116</v>
      </c>
      <c r="C2831" s="1046" t="s">
        <v>11901</v>
      </c>
      <c r="D2831" s="1046" t="s">
        <v>12086</v>
      </c>
      <c r="E2831" s="1043" t="s">
        <v>3499</v>
      </c>
      <c r="F2831" s="1047">
        <v>1171.5999999999999</v>
      </c>
      <c r="G2831" s="1054" t="s">
        <v>5005</v>
      </c>
      <c r="H2831" s="1049" t="s">
        <v>12087</v>
      </c>
      <c r="I2831" s="394"/>
      <c r="J2831" s="394"/>
      <c r="K2831" s="394"/>
      <c r="L2831" s="394"/>
      <c r="M2831" s="394"/>
      <c r="N2831" s="394"/>
    </row>
    <row r="2832" spans="2:14" ht="16.5">
      <c r="B2832" s="1045" t="s">
        <v>12117</v>
      </c>
      <c r="C2832" s="1046" t="s">
        <v>11901</v>
      </c>
      <c r="D2832" s="1046" t="s">
        <v>12086</v>
      </c>
      <c r="E2832" s="1043" t="s">
        <v>3499</v>
      </c>
      <c r="F2832" s="1047">
        <v>1171.5999999999999</v>
      </c>
      <c r="G2832" s="1054" t="s">
        <v>5005</v>
      </c>
      <c r="H2832" s="1049" t="s">
        <v>12087</v>
      </c>
      <c r="I2832" s="394"/>
      <c r="J2832" s="394"/>
      <c r="K2832" s="394"/>
      <c r="L2832" s="394"/>
      <c r="M2832" s="394"/>
      <c r="N2832" s="394"/>
    </row>
    <row r="2833" spans="2:14" ht="16.5">
      <c r="B2833" s="1045" t="s">
        <v>12118</v>
      </c>
      <c r="C2833" s="1046" t="s">
        <v>11901</v>
      </c>
      <c r="D2833" s="1046" t="s">
        <v>12086</v>
      </c>
      <c r="E2833" s="1043" t="s">
        <v>3499</v>
      </c>
      <c r="F2833" s="1047">
        <v>1171.5999999999999</v>
      </c>
      <c r="G2833" s="1054" t="s">
        <v>5005</v>
      </c>
      <c r="H2833" s="1049" t="s">
        <v>12087</v>
      </c>
      <c r="I2833" s="394"/>
      <c r="J2833" s="394"/>
      <c r="K2833" s="394"/>
      <c r="L2833" s="394"/>
      <c r="M2833" s="394"/>
      <c r="N2833" s="394"/>
    </row>
    <row r="2834" spans="2:14" ht="16.5">
      <c r="B2834" s="1045" t="s">
        <v>12119</v>
      </c>
      <c r="C2834" s="1046" t="s">
        <v>11901</v>
      </c>
      <c r="D2834" s="1046" t="s">
        <v>12086</v>
      </c>
      <c r="E2834" s="1043" t="s">
        <v>3499</v>
      </c>
      <c r="F2834" s="1047">
        <v>1171.5999999999999</v>
      </c>
      <c r="G2834" s="1054" t="s">
        <v>5005</v>
      </c>
      <c r="H2834" s="1049" t="s">
        <v>12087</v>
      </c>
      <c r="I2834" s="394"/>
      <c r="J2834" s="394"/>
      <c r="K2834" s="394"/>
      <c r="L2834" s="394"/>
      <c r="M2834" s="394"/>
      <c r="N2834" s="394"/>
    </row>
    <row r="2835" spans="2:14" ht="16.5">
      <c r="B2835" s="1045" t="s">
        <v>12120</v>
      </c>
      <c r="C2835" s="1046" t="s">
        <v>11901</v>
      </c>
      <c r="D2835" s="1046" t="s">
        <v>12086</v>
      </c>
      <c r="E2835" s="1043" t="s">
        <v>3499</v>
      </c>
      <c r="F2835" s="1047">
        <v>1171.5999999999999</v>
      </c>
      <c r="G2835" s="1054" t="s">
        <v>5005</v>
      </c>
      <c r="H2835" s="1049" t="s">
        <v>12087</v>
      </c>
      <c r="I2835" s="394"/>
      <c r="J2835" s="394"/>
      <c r="K2835" s="394"/>
      <c r="L2835" s="394"/>
      <c r="M2835" s="394"/>
      <c r="N2835" s="394"/>
    </row>
    <row r="2836" spans="2:14" ht="30.75">
      <c r="B2836" s="1045" t="s">
        <v>12121</v>
      </c>
      <c r="C2836" s="1046" t="s">
        <v>4380</v>
      </c>
      <c r="D2836" s="1046" t="s">
        <v>12122</v>
      </c>
      <c r="E2836" s="1043" t="s">
        <v>3499</v>
      </c>
      <c r="F2836" s="1047">
        <v>54125.599999999999</v>
      </c>
      <c r="G2836" s="1054" t="s">
        <v>5005</v>
      </c>
      <c r="H2836" s="1049" t="s">
        <v>12123</v>
      </c>
      <c r="I2836" s="394"/>
      <c r="J2836" s="394"/>
      <c r="K2836" s="394"/>
      <c r="L2836" s="394"/>
      <c r="M2836" s="394"/>
      <c r="N2836" s="394"/>
    </row>
    <row r="2837" spans="2:14" ht="30.75">
      <c r="B2837" s="1045" t="s">
        <v>12124</v>
      </c>
      <c r="C2837" s="1046" t="s">
        <v>4380</v>
      </c>
      <c r="D2837" s="1046" t="s">
        <v>12122</v>
      </c>
      <c r="E2837" s="1043" t="s">
        <v>3499</v>
      </c>
      <c r="F2837" s="1047">
        <v>54125.599999999999</v>
      </c>
      <c r="G2837" s="1054" t="s">
        <v>5005</v>
      </c>
      <c r="H2837" s="1049" t="s">
        <v>12123</v>
      </c>
      <c r="I2837" s="394"/>
      <c r="J2837" s="394"/>
      <c r="K2837" s="394"/>
      <c r="L2837" s="394"/>
      <c r="M2837" s="394"/>
      <c r="N2837" s="394"/>
    </row>
    <row r="2838" spans="2:14" ht="30.75">
      <c r="B2838" s="1045" t="s">
        <v>12125</v>
      </c>
      <c r="C2838" s="1046" t="s">
        <v>4380</v>
      </c>
      <c r="D2838" s="1046" t="s">
        <v>12122</v>
      </c>
      <c r="E2838" s="1043" t="s">
        <v>3499</v>
      </c>
      <c r="F2838" s="1047">
        <v>54125.599999999999</v>
      </c>
      <c r="G2838" s="1054" t="s">
        <v>5005</v>
      </c>
      <c r="H2838" s="1049" t="s">
        <v>12123</v>
      </c>
      <c r="I2838" s="394"/>
      <c r="J2838" s="394"/>
      <c r="K2838" s="394"/>
      <c r="L2838" s="394"/>
      <c r="M2838" s="394"/>
      <c r="N2838" s="394"/>
    </row>
    <row r="2839" spans="2:14" ht="45">
      <c r="B2839" s="1045" t="s">
        <v>12126</v>
      </c>
      <c r="C2839" s="1046" t="s">
        <v>4736</v>
      </c>
      <c r="D2839" s="1046" t="s">
        <v>11816</v>
      </c>
      <c r="E2839" s="1043" t="s">
        <v>3499</v>
      </c>
      <c r="F2839" s="1047">
        <v>6463</v>
      </c>
      <c r="G2839" s="1054">
        <v>1</v>
      </c>
      <c r="H2839" s="1049" t="s">
        <v>12127</v>
      </c>
      <c r="I2839" s="394"/>
      <c r="J2839" s="394"/>
      <c r="K2839" s="394"/>
      <c r="L2839" s="394"/>
      <c r="M2839" s="394"/>
      <c r="N2839" s="394"/>
    </row>
    <row r="2840" spans="2:14" ht="45">
      <c r="B2840" s="1045" t="s">
        <v>11834</v>
      </c>
      <c r="C2840" s="1046" t="s">
        <v>4736</v>
      </c>
      <c r="D2840" s="1046" t="s">
        <v>11816</v>
      </c>
      <c r="E2840" s="1043" t="s">
        <v>3499</v>
      </c>
      <c r="F2840" s="1047">
        <v>6463</v>
      </c>
      <c r="G2840" s="1054">
        <v>1</v>
      </c>
      <c r="H2840" s="1049" t="s">
        <v>11835</v>
      </c>
      <c r="I2840" s="394"/>
      <c r="J2840" s="394"/>
      <c r="K2840" s="394"/>
      <c r="L2840" s="394"/>
      <c r="M2840" s="394"/>
      <c r="N2840" s="394"/>
    </row>
    <row r="2841" spans="2:14" ht="45">
      <c r="B2841" s="1045" t="s">
        <v>12128</v>
      </c>
      <c r="C2841" s="1046" t="s">
        <v>4736</v>
      </c>
      <c r="D2841" s="1046" t="s">
        <v>11816</v>
      </c>
      <c r="E2841" s="1043" t="s">
        <v>3499</v>
      </c>
      <c r="F2841" s="1047">
        <v>6463</v>
      </c>
      <c r="G2841" s="1054">
        <v>1</v>
      </c>
      <c r="H2841" s="1049" t="s">
        <v>12129</v>
      </c>
      <c r="I2841" s="394"/>
      <c r="J2841" s="394"/>
      <c r="K2841" s="394"/>
      <c r="L2841" s="394"/>
      <c r="M2841" s="394"/>
      <c r="N2841" s="394"/>
    </row>
    <row r="2842" spans="2:14" ht="45">
      <c r="B2842" s="1045" t="s">
        <v>12130</v>
      </c>
      <c r="C2842" s="1046" t="s">
        <v>4736</v>
      </c>
      <c r="D2842" s="1046" t="s">
        <v>11816</v>
      </c>
      <c r="E2842" s="1043" t="s">
        <v>3499</v>
      </c>
      <c r="F2842" s="1047">
        <v>6463</v>
      </c>
      <c r="G2842" s="1054">
        <v>1</v>
      </c>
      <c r="H2842" s="1049" t="s">
        <v>12131</v>
      </c>
      <c r="I2842" s="394"/>
      <c r="J2842" s="394"/>
      <c r="K2842" s="394"/>
      <c r="L2842" s="394"/>
      <c r="M2842" s="394"/>
      <c r="N2842" s="394"/>
    </row>
    <row r="2843" spans="2:14" ht="45">
      <c r="B2843" s="1045" t="s">
        <v>12132</v>
      </c>
      <c r="C2843" s="1046" t="s">
        <v>4736</v>
      </c>
      <c r="D2843" s="1046" t="s">
        <v>11816</v>
      </c>
      <c r="E2843" s="1043" t="s">
        <v>3499</v>
      </c>
      <c r="F2843" s="1047">
        <v>6463</v>
      </c>
      <c r="G2843" s="1054">
        <v>1</v>
      </c>
      <c r="H2843" s="1049" t="s">
        <v>12133</v>
      </c>
      <c r="I2843" s="394"/>
      <c r="J2843" s="394"/>
      <c r="K2843" s="394"/>
      <c r="L2843" s="394"/>
      <c r="M2843" s="394"/>
      <c r="N2843" s="394"/>
    </row>
    <row r="2844" spans="2:14" ht="45">
      <c r="B2844" s="1045" t="s">
        <v>12134</v>
      </c>
      <c r="C2844" s="1046" t="s">
        <v>4736</v>
      </c>
      <c r="D2844" s="1046" t="s">
        <v>11816</v>
      </c>
      <c r="E2844" s="1043" t="s">
        <v>3499</v>
      </c>
      <c r="F2844" s="1047">
        <v>6463</v>
      </c>
      <c r="G2844" s="1054">
        <v>1</v>
      </c>
      <c r="H2844" s="1049" t="s">
        <v>12135</v>
      </c>
      <c r="I2844" s="394"/>
      <c r="J2844" s="394"/>
      <c r="K2844" s="394"/>
      <c r="L2844" s="394"/>
      <c r="M2844" s="394"/>
      <c r="N2844" s="394"/>
    </row>
    <row r="2845" spans="2:14" ht="45">
      <c r="B2845" s="1045" t="s">
        <v>12136</v>
      </c>
      <c r="C2845" s="1046" t="s">
        <v>4736</v>
      </c>
      <c r="D2845" s="1046" t="s">
        <v>11816</v>
      </c>
      <c r="E2845" s="1043" t="s">
        <v>3499</v>
      </c>
      <c r="F2845" s="1047">
        <v>6463</v>
      </c>
      <c r="G2845" s="1054">
        <v>1</v>
      </c>
      <c r="H2845" s="1049" t="s">
        <v>12137</v>
      </c>
      <c r="I2845" s="394"/>
      <c r="J2845" s="394"/>
      <c r="K2845" s="394"/>
      <c r="L2845" s="394"/>
      <c r="M2845" s="394"/>
      <c r="N2845" s="394"/>
    </row>
    <row r="2846" spans="2:14" ht="45">
      <c r="B2846" s="1045" t="s">
        <v>12138</v>
      </c>
      <c r="C2846" s="1046" t="s">
        <v>4736</v>
      </c>
      <c r="D2846" s="1046" t="s">
        <v>11816</v>
      </c>
      <c r="E2846" s="1043" t="s">
        <v>3499</v>
      </c>
      <c r="F2846" s="1047">
        <v>6463</v>
      </c>
      <c r="G2846" s="1054">
        <v>1</v>
      </c>
      <c r="H2846" s="1049" t="s">
        <v>12139</v>
      </c>
      <c r="I2846" s="394"/>
      <c r="J2846" s="394"/>
      <c r="K2846" s="394"/>
      <c r="L2846" s="394"/>
      <c r="M2846" s="394"/>
      <c r="N2846" s="394"/>
    </row>
    <row r="2847" spans="2:14" ht="45">
      <c r="B2847" s="1045" t="s">
        <v>12140</v>
      </c>
      <c r="C2847" s="1046" t="s">
        <v>4736</v>
      </c>
      <c r="D2847" s="1046" t="s">
        <v>11816</v>
      </c>
      <c r="E2847" s="1043" t="s">
        <v>3499</v>
      </c>
      <c r="F2847" s="1047">
        <v>6463</v>
      </c>
      <c r="G2847" s="1054">
        <v>1</v>
      </c>
      <c r="H2847" s="1049" t="s">
        <v>12141</v>
      </c>
      <c r="I2847" s="394"/>
      <c r="J2847" s="394"/>
      <c r="K2847" s="394"/>
      <c r="L2847" s="394"/>
      <c r="M2847" s="394"/>
      <c r="N2847" s="394"/>
    </row>
    <row r="2848" spans="2:14" ht="45">
      <c r="B2848" s="1045" t="s">
        <v>12142</v>
      </c>
      <c r="C2848" s="1046" t="s">
        <v>4736</v>
      </c>
      <c r="D2848" s="1046" t="s">
        <v>11816</v>
      </c>
      <c r="E2848" s="1043" t="s">
        <v>3499</v>
      </c>
      <c r="F2848" s="1047">
        <v>6463</v>
      </c>
      <c r="G2848" s="1054">
        <v>1</v>
      </c>
      <c r="H2848" s="1049" t="s">
        <v>12143</v>
      </c>
      <c r="I2848" s="394"/>
      <c r="J2848" s="394"/>
      <c r="K2848" s="394"/>
      <c r="L2848" s="394"/>
      <c r="M2848" s="394"/>
      <c r="N2848" s="394"/>
    </row>
    <row r="2849" spans="2:14" ht="45">
      <c r="B2849" s="1045" t="s">
        <v>12144</v>
      </c>
      <c r="C2849" s="1046" t="s">
        <v>4736</v>
      </c>
      <c r="D2849" s="1046" t="s">
        <v>11816</v>
      </c>
      <c r="E2849" s="1043" t="s">
        <v>3499</v>
      </c>
      <c r="F2849" s="1047">
        <v>6463</v>
      </c>
      <c r="G2849" s="1054">
        <v>1</v>
      </c>
      <c r="H2849" s="1049" t="s">
        <v>12145</v>
      </c>
      <c r="I2849" s="394"/>
      <c r="J2849" s="394"/>
      <c r="K2849" s="394"/>
      <c r="L2849" s="394"/>
      <c r="M2849" s="394"/>
      <c r="N2849" s="394"/>
    </row>
    <row r="2850" spans="2:14" ht="45">
      <c r="B2850" s="1045" t="s">
        <v>12146</v>
      </c>
      <c r="C2850" s="1046" t="s">
        <v>4736</v>
      </c>
      <c r="D2850" s="1046" t="s">
        <v>11816</v>
      </c>
      <c r="E2850" s="1043" t="s">
        <v>3499</v>
      </c>
      <c r="F2850" s="1047">
        <v>6463</v>
      </c>
      <c r="G2850" s="1054">
        <v>1</v>
      </c>
      <c r="H2850" s="1049" t="s">
        <v>12147</v>
      </c>
      <c r="I2850" s="394"/>
      <c r="J2850" s="394"/>
      <c r="K2850" s="394"/>
      <c r="L2850" s="394"/>
      <c r="M2850" s="394"/>
      <c r="N2850" s="394"/>
    </row>
    <row r="2851" spans="2:14" ht="45">
      <c r="B2851" s="1045" t="s">
        <v>12148</v>
      </c>
      <c r="C2851" s="1046" t="s">
        <v>4736</v>
      </c>
      <c r="D2851" s="1046" t="s">
        <v>11816</v>
      </c>
      <c r="E2851" s="1043" t="s">
        <v>3499</v>
      </c>
      <c r="F2851" s="1047">
        <v>6463</v>
      </c>
      <c r="G2851" s="1054">
        <v>1</v>
      </c>
      <c r="H2851" s="1049" t="s">
        <v>12149</v>
      </c>
      <c r="I2851" s="394"/>
      <c r="J2851" s="394"/>
      <c r="K2851" s="394"/>
      <c r="L2851" s="394"/>
      <c r="M2851" s="394"/>
      <c r="N2851" s="394"/>
    </row>
    <row r="2852" spans="2:14" ht="45">
      <c r="B2852" s="1045" t="s">
        <v>12150</v>
      </c>
      <c r="C2852" s="1046" t="s">
        <v>4736</v>
      </c>
      <c r="D2852" s="1046" t="s">
        <v>11816</v>
      </c>
      <c r="E2852" s="1043" t="s">
        <v>3499</v>
      </c>
      <c r="F2852" s="1047">
        <v>6463</v>
      </c>
      <c r="G2852" s="1054">
        <v>1</v>
      </c>
      <c r="H2852" s="1049" t="s">
        <v>12151</v>
      </c>
      <c r="I2852" s="394"/>
      <c r="J2852" s="394"/>
      <c r="K2852" s="394"/>
      <c r="L2852" s="394"/>
      <c r="M2852" s="394"/>
      <c r="N2852" s="394"/>
    </row>
    <row r="2853" spans="2:14" ht="45">
      <c r="B2853" s="1045" t="s">
        <v>12152</v>
      </c>
      <c r="C2853" s="1046" t="s">
        <v>4736</v>
      </c>
      <c r="D2853" s="1046" t="s">
        <v>11816</v>
      </c>
      <c r="E2853" s="1043" t="s">
        <v>3499</v>
      </c>
      <c r="F2853" s="1047">
        <v>6463</v>
      </c>
      <c r="G2853" s="1054">
        <v>1</v>
      </c>
      <c r="H2853" s="1049" t="s">
        <v>12153</v>
      </c>
      <c r="I2853" s="394"/>
      <c r="J2853" s="394"/>
      <c r="K2853" s="394"/>
      <c r="L2853" s="394"/>
      <c r="M2853" s="394"/>
      <c r="N2853" s="394"/>
    </row>
    <row r="2854" spans="2:14" ht="45">
      <c r="B2854" s="1045" t="s">
        <v>12154</v>
      </c>
      <c r="C2854" s="1046" t="s">
        <v>4736</v>
      </c>
      <c r="D2854" s="1046" t="s">
        <v>11816</v>
      </c>
      <c r="E2854" s="1043" t="s">
        <v>3499</v>
      </c>
      <c r="F2854" s="1047">
        <v>6463</v>
      </c>
      <c r="G2854" s="1054">
        <v>1</v>
      </c>
      <c r="H2854" s="1049" t="s">
        <v>12155</v>
      </c>
      <c r="I2854" s="394"/>
      <c r="J2854" s="394"/>
      <c r="K2854" s="394"/>
      <c r="L2854" s="394"/>
      <c r="M2854" s="394"/>
      <c r="N2854" s="394"/>
    </row>
    <row r="2855" spans="2:14" ht="45">
      <c r="B2855" s="1045" t="s">
        <v>12156</v>
      </c>
      <c r="C2855" s="1046" t="s">
        <v>4736</v>
      </c>
      <c r="D2855" s="1046" t="s">
        <v>11816</v>
      </c>
      <c r="E2855" s="1043" t="s">
        <v>3499</v>
      </c>
      <c r="F2855" s="1047">
        <v>6463</v>
      </c>
      <c r="G2855" s="1054">
        <v>1</v>
      </c>
      <c r="H2855" s="1049" t="s">
        <v>12157</v>
      </c>
      <c r="I2855" s="394"/>
      <c r="J2855" s="394"/>
      <c r="K2855" s="394"/>
      <c r="L2855" s="394"/>
      <c r="M2855" s="394"/>
      <c r="N2855" s="394"/>
    </row>
    <row r="2856" spans="2:14" ht="45">
      <c r="B2856" s="1045" t="s">
        <v>12158</v>
      </c>
      <c r="C2856" s="1046" t="s">
        <v>4736</v>
      </c>
      <c r="D2856" s="1046" t="s">
        <v>11816</v>
      </c>
      <c r="E2856" s="1043" t="s">
        <v>3499</v>
      </c>
      <c r="F2856" s="1047">
        <v>6463</v>
      </c>
      <c r="G2856" s="1054">
        <v>1</v>
      </c>
      <c r="H2856" s="1049" t="s">
        <v>12159</v>
      </c>
      <c r="I2856" s="394"/>
      <c r="J2856" s="394"/>
      <c r="K2856" s="394"/>
      <c r="L2856" s="394"/>
      <c r="M2856" s="394"/>
      <c r="N2856" s="394"/>
    </row>
    <row r="2857" spans="2:14" ht="45">
      <c r="B2857" s="1045" t="s">
        <v>12160</v>
      </c>
      <c r="C2857" s="1046" t="s">
        <v>4736</v>
      </c>
      <c r="D2857" s="1046" t="s">
        <v>11816</v>
      </c>
      <c r="E2857" s="1043" t="s">
        <v>3499</v>
      </c>
      <c r="F2857" s="1047">
        <v>6463</v>
      </c>
      <c r="G2857" s="1054">
        <v>1</v>
      </c>
      <c r="H2857" s="1049" t="s">
        <v>12161</v>
      </c>
      <c r="I2857" s="394"/>
      <c r="J2857" s="394"/>
      <c r="K2857" s="394"/>
      <c r="L2857" s="394"/>
      <c r="M2857" s="394"/>
      <c r="N2857" s="394"/>
    </row>
    <row r="2858" spans="2:14" ht="45">
      <c r="B2858" s="1045" t="s">
        <v>12162</v>
      </c>
      <c r="C2858" s="1046" t="s">
        <v>4736</v>
      </c>
      <c r="D2858" s="1046" t="s">
        <v>11816</v>
      </c>
      <c r="E2858" s="1043" t="s">
        <v>3499</v>
      </c>
      <c r="F2858" s="1047">
        <v>6463</v>
      </c>
      <c r="G2858" s="1054">
        <v>1</v>
      </c>
      <c r="H2858" s="1049" t="s">
        <v>12163</v>
      </c>
      <c r="I2858" s="394"/>
      <c r="J2858" s="394"/>
      <c r="K2858" s="394"/>
      <c r="L2858" s="394"/>
      <c r="M2858" s="394"/>
      <c r="N2858" s="394"/>
    </row>
    <row r="2859" spans="2:14" ht="45">
      <c r="B2859" s="1045" t="s">
        <v>12164</v>
      </c>
      <c r="C2859" s="1046" t="s">
        <v>4736</v>
      </c>
      <c r="D2859" s="1046" t="s">
        <v>11816</v>
      </c>
      <c r="E2859" s="1043" t="s">
        <v>3499</v>
      </c>
      <c r="F2859" s="1047">
        <v>6463</v>
      </c>
      <c r="G2859" s="1054">
        <v>1</v>
      </c>
      <c r="H2859" s="1049" t="s">
        <v>12165</v>
      </c>
      <c r="I2859" s="394"/>
      <c r="J2859" s="394"/>
      <c r="K2859" s="394"/>
      <c r="L2859" s="394"/>
      <c r="M2859" s="394"/>
      <c r="N2859" s="394"/>
    </row>
    <row r="2860" spans="2:14" ht="45">
      <c r="B2860" s="1045" t="s">
        <v>12166</v>
      </c>
      <c r="C2860" s="1046" t="s">
        <v>4736</v>
      </c>
      <c r="D2860" s="1046" t="s">
        <v>11816</v>
      </c>
      <c r="E2860" s="1043" t="s">
        <v>3499</v>
      </c>
      <c r="F2860" s="1047">
        <v>6463</v>
      </c>
      <c r="G2860" s="1054">
        <v>1</v>
      </c>
      <c r="H2860" s="1049" t="s">
        <v>12167</v>
      </c>
      <c r="I2860" s="394"/>
      <c r="J2860" s="394"/>
      <c r="K2860" s="394"/>
      <c r="L2860" s="394"/>
      <c r="M2860" s="394"/>
      <c r="N2860" s="394"/>
    </row>
    <row r="2861" spans="2:14" ht="45">
      <c r="B2861" s="1045" t="s">
        <v>12168</v>
      </c>
      <c r="C2861" s="1046" t="s">
        <v>4736</v>
      </c>
      <c r="D2861" s="1046" t="s">
        <v>11816</v>
      </c>
      <c r="E2861" s="1043" t="s">
        <v>3499</v>
      </c>
      <c r="F2861" s="1047">
        <v>6463</v>
      </c>
      <c r="G2861" s="1054">
        <v>1</v>
      </c>
      <c r="H2861" s="1049" t="s">
        <v>12169</v>
      </c>
      <c r="I2861" s="394"/>
      <c r="J2861" s="394"/>
      <c r="K2861" s="394"/>
      <c r="L2861" s="394"/>
      <c r="M2861" s="394"/>
      <c r="N2861" s="394"/>
    </row>
    <row r="2862" spans="2:14" ht="45">
      <c r="B2862" s="1045" t="s">
        <v>12170</v>
      </c>
      <c r="C2862" s="1046" t="s">
        <v>4736</v>
      </c>
      <c r="D2862" s="1046" t="s">
        <v>11816</v>
      </c>
      <c r="E2862" s="1043" t="s">
        <v>3499</v>
      </c>
      <c r="F2862" s="1047">
        <v>6463</v>
      </c>
      <c r="G2862" s="1054">
        <v>1</v>
      </c>
      <c r="H2862" s="1049" t="s">
        <v>12171</v>
      </c>
      <c r="I2862" s="394"/>
      <c r="J2862" s="394"/>
      <c r="K2862" s="394"/>
      <c r="L2862" s="394"/>
      <c r="M2862" s="394"/>
      <c r="N2862" s="394"/>
    </row>
    <row r="2863" spans="2:14" ht="45">
      <c r="B2863" s="1045" t="s">
        <v>12172</v>
      </c>
      <c r="C2863" s="1046" t="s">
        <v>4736</v>
      </c>
      <c r="D2863" s="1046" t="s">
        <v>11816</v>
      </c>
      <c r="E2863" s="1043" t="s">
        <v>3499</v>
      </c>
      <c r="F2863" s="1047">
        <v>6463</v>
      </c>
      <c r="G2863" s="1054">
        <v>1</v>
      </c>
      <c r="H2863" s="1049" t="s">
        <v>12173</v>
      </c>
      <c r="I2863" s="394"/>
      <c r="J2863" s="394"/>
      <c r="K2863" s="394"/>
      <c r="L2863" s="394"/>
      <c r="M2863" s="394"/>
      <c r="N2863" s="394"/>
    </row>
    <row r="2864" spans="2:14" ht="45">
      <c r="B2864" s="1045" t="s">
        <v>12174</v>
      </c>
      <c r="C2864" s="1046" t="s">
        <v>4736</v>
      </c>
      <c r="D2864" s="1046" t="s">
        <v>11816</v>
      </c>
      <c r="E2864" s="1043" t="s">
        <v>3499</v>
      </c>
      <c r="F2864" s="1047">
        <v>6463</v>
      </c>
      <c r="G2864" s="1054">
        <v>1</v>
      </c>
      <c r="H2864" s="1049" t="s">
        <v>12175</v>
      </c>
      <c r="I2864" s="394"/>
      <c r="J2864" s="394"/>
      <c r="K2864" s="394"/>
      <c r="L2864" s="394"/>
      <c r="M2864" s="394"/>
      <c r="N2864" s="394"/>
    </row>
    <row r="2865" spans="2:14" ht="45">
      <c r="B2865" s="1045" t="s">
        <v>12176</v>
      </c>
      <c r="C2865" s="1046" t="s">
        <v>4736</v>
      </c>
      <c r="D2865" s="1046" t="s">
        <v>11816</v>
      </c>
      <c r="E2865" s="1043" t="s">
        <v>3499</v>
      </c>
      <c r="F2865" s="1047">
        <v>6463</v>
      </c>
      <c r="G2865" s="1054">
        <v>1</v>
      </c>
      <c r="H2865" s="1049" t="s">
        <v>12177</v>
      </c>
      <c r="I2865" s="394"/>
      <c r="J2865" s="394"/>
      <c r="K2865" s="394"/>
      <c r="L2865" s="394"/>
      <c r="M2865" s="394"/>
      <c r="N2865" s="394"/>
    </row>
    <row r="2866" spans="2:14" ht="45">
      <c r="B2866" s="1045" t="s">
        <v>12178</v>
      </c>
      <c r="C2866" s="1046" t="s">
        <v>4736</v>
      </c>
      <c r="D2866" s="1046" t="s">
        <v>11816</v>
      </c>
      <c r="E2866" s="1043" t="s">
        <v>3499</v>
      </c>
      <c r="F2866" s="1047">
        <v>241551.92</v>
      </c>
      <c r="G2866" s="1054">
        <v>1</v>
      </c>
      <c r="H2866" s="1049" t="s">
        <v>12179</v>
      </c>
      <c r="I2866" s="394"/>
      <c r="J2866" s="394"/>
      <c r="K2866" s="394"/>
      <c r="L2866" s="394"/>
      <c r="M2866" s="394"/>
      <c r="N2866" s="394"/>
    </row>
    <row r="2867" spans="2:14" ht="16.5">
      <c r="B2867" s="1045" t="s">
        <v>12180</v>
      </c>
      <c r="C2867" s="1046" t="s">
        <v>11813</v>
      </c>
      <c r="D2867" s="1046" t="s">
        <v>12181</v>
      </c>
      <c r="E2867" s="1043" t="s">
        <v>3499</v>
      </c>
      <c r="F2867" s="1047">
        <v>53996</v>
      </c>
      <c r="G2867" s="1054">
        <v>1</v>
      </c>
      <c r="H2867" s="1049" t="s">
        <v>12182</v>
      </c>
      <c r="I2867" s="394"/>
      <c r="J2867" s="394"/>
      <c r="K2867" s="394"/>
      <c r="L2867" s="394"/>
      <c r="M2867" s="394"/>
      <c r="N2867" s="394"/>
    </row>
    <row r="2868" spans="2:14" ht="16.5">
      <c r="B2868" s="1045" t="s">
        <v>12183</v>
      </c>
      <c r="C2868" s="1046" t="s">
        <v>12184</v>
      </c>
      <c r="D2868" s="1046" t="s">
        <v>12185</v>
      </c>
      <c r="E2868" s="1043" t="s">
        <v>3499</v>
      </c>
      <c r="F2868" s="1047">
        <v>22805.01</v>
      </c>
      <c r="G2868" s="1054" t="s">
        <v>5005</v>
      </c>
      <c r="H2868" s="1049" t="s">
        <v>12186</v>
      </c>
      <c r="I2868" s="394"/>
      <c r="J2868" s="394"/>
      <c r="K2868" s="394"/>
      <c r="L2868" s="394"/>
      <c r="M2868" s="394"/>
      <c r="N2868" s="394"/>
    </row>
    <row r="2869" spans="2:14" ht="16.5">
      <c r="B2869" s="1045" t="s">
        <v>12187</v>
      </c>
      <c r="C2869" s="1046" t="s">
        <v>12184</v>
      </c>
      <c r="D2869" s="1046" t="s">
        <v>12185</v>
      </c>
      <c r="E2869" s="1043" t="s">
        <v>3499</v>
      </c>
      <c r="F2869" s="1047">
        <v>22805.01</v>
      </c>
      <c r="G2869" s="1054" t="s">
        <v>5005</v>
      </c>
      <c r="H2869" s="1049" t="s">
        <v>12188</v>
      </c>
      <c r="I2869" s="394"/>
      <c r="J2869" s="394"/>
      <c r="K2869" s="394"/>
      <c r="L2869" s="394"/>
      <c r="M2869" s="394"/>
      <c r="N2869" s="394"/>
    </row>
    <row r="2870" spans="2:14" ht="16.5">
      <c r="B2870" s="1045" t="s">
        <v>12189</v>
      </c>
      <c r="C2870" s="1046" t="s">
        <v>12184</v>
      </c>
      <c r="D2870" s="1046" t="s">
        <v>12185</v>
      </c>
      <c r="E2870" s="1043" t="s">
        <v>3499</v>
      </c>
      <c r="F2870" s="1047">
        <v>22805.01</v>
      </c>
      <c r="G2870" s="1054" t="s">
        <v>5005</v>
      </c>
      <c r="H2870" s="1049" t="s">
        <v>12190</v>
      </c>
      <c r="I2870" s="394"/>
      <c r="J2870" s="394"/>
      <c r="K2870" s="394"/>
      <c r="L2870" s="394"/>
      <c r="M2870" s="394"/>
      <c r="N2870" s="394"/>
    </row>
    <row r="2871" spans="2:14" ht="16.5">
      <c r="B2871" s="1045" t="s">
        <v>12191</v>
      </c>
      <c r="C2871" s="1046" t="s">
        <v>12184</v>
      </c>
      <c r="D2871" s="1046" t="s">
        <v>12192</v>
      </c>
      <c r="E2871" s="1043" t="s">
        <v>3499</v>
      </c>
      <c r="F2871" s="1047">
        <v>66236</v>
      </c>
      <c r="G2871" s="1054" t="s">
        <v>5005</v>
      </c>
      <c r="H2871" s="1049" t="s">
        <v>12193</v>
      </c>
      <c r="I2871" s="394"/>
      <c r="J2871" s="394"/>
      <c r="K2871" s="394"/>
      <c r="L2871" s="394"/>
      <c r="M2871" s="394"/>
      <c r="N2871" s="394"/>
    </row>
    <row r="2872" spans="2:14" ht="16.5">
      <c r="B2872" s="1045" t="s">
        <v>12194</v>
      </c>
      <c r="C2872" s="1046" t="s">
        <v>11813</v>
      </c>
      <c r="D2872" s="1046" t="s">
        <v>12195</v>
      </c>
      <c r="E2872" s="1043" t="s">
        <v>3499</v>
      </c>
      <c r="F2872" s="1047">
        <v>34653.61</v>
      </c>
      <c r="G2872" s="1054" t="s">
        <v>5005</v>
      </c>
      <c r="H2872" s="1049" t="s">
        <v>12196</v>
      </c>
      <c r="I2872" s="394"/>
      <c r="J2872" s="394"/>
      <c r="K2872" s="394"/>
      <c r="L2872" s="394"/>
      <c r="M2872" s="394"/>
      <c r="N2872" s="394"/>
    </row>
    <row r="2873" spans="2:14" ht="16.5">
      <c r="B2873" s="1045" t="s">
        <v>12197</v>
      </c>
      <c r="C2873" s="1046" t="s">
        <v>3889</v>
      </c>
      <c r="D2873" s="1046" t="s">
        <v>12198</v>
      </c>
      <c r="E2873" s="1043" t="s">
        <v>3499</v>
      </c>
      <c r="F2873" s="1047">
        <v>21838.74</v>
      </c>
      <c r="G2873" s="1054" t="s">
        <v>5005</v>
      </c>
      <c r="H2873" s="1049" t="s">
        <v>12199</v>
      </c>
      <c r="I2873" s="394"/>
      <c r="J2873" s="394"/>
      <c r="K2873" s="394"/>
      <c r="L2873" s="394"/>
      <c r="M2873" s="394"/>
      <c r="N2873" s="394"/>
    </row>
    <row r="2874" spans="2:14" ht="16.5">
      <c r="B2874" s="1045" t="s">
        <v>12200</v>
      </c>
      <c r="C2874" s="1046" t="s">
        <v>4736</v>
      </c>
      <c r="D2874" s="1046" t="s">
        <v>12201</v>
      </c>
      <c r="E2874" s="1043" t="s">
        <v>3499</v>
      </c>
      <c r="F2874" s="1047">
        <v>2514.4299999999998</v>
      </c>
      <c r="G2874" s="1054" t="s">
        <v>5005</v>
      </c>
      <c r="H2874" s="1049" t="s">
        <v>12202</v>
      </c>
      <c r="I2874" s="394"/>
      <c r="J2874" s="394"/>
      <c r="K2874" s="394"/>
      <c r="L2874" s="394"/>
      <c r="M2874" s="394"/>
      <c r="N2874" s="394"/>
    </row>
    <row r="2875" spans="2:14" ht="16.5">
      <c r="B2875" s="1045" t="s">
        <v>12203</v>
      </c>
      <c r="C2875" s="1046" t="s">
        <v>3518</v>
      </c>
      <c r="D2875" s="1046" t="s">
        <v>12204</v>
      </c>
      <c r="E2875" s="1043" t="s">
        <v>3499</v>
      </c>
      <c r="F2875" s="1047">
        <v>227369.76699999999</v>
      </c>
      <c r="G2875" s="1054" t="s">
        <v>5005</v>
      </c>
      <c r="H2875" s="1061" t="s">
        <v>12205</v>
      </c>
      <c r="I2875" s="394"/>
      <c r="J2875" s="394"/>
      <c r="K2875" s="394"/>
      <c r="L2875" s="394"/>
      <c r="M2875" s="394"/>
      <c r="N2875" s="394"/>
    </row>
    <row r="2876" spans="2:14" ht="16.5">
      <c r="B2876" s="1045" t="s">
        <v>12206</v>
      </c>
      <c r="C2876" s="1046" t="s">
        <v>3809</v>
      </c>
      <c r="D2876" s="1046" t="s">
        <v>12207</v>
      </c>
      <c r="E2876" s="1043" t="s">
        <v>4290</v>
      </c>
      <c r="F2876" s="1047">
        <v>30960.400000000001</v>
      </c>
      <c r="G2876" s="1052" t="s">
        <v>5005</v>
      </c>
      <c r="H2876" s="1055" t="s">
        <v>12208</v>
      </c>
      <c r="I2876" s="394"/>
      <c r="J2876" s="394"/>
      <c r="K2876" s="394"/>
      <c r="L2876" s="394"/>
      <c r="M2876" s="394"/>
      <c r="N2876" s="394"/>
    </row>
    <row r="2877" spans="2:14" ht="16.5">
      <c r="B2877" s="1045" t="s">
        <v>12209</v>
      </c>
      <c r="C2877" s="1046" t="s">
        <v>3809</v>
      </c>
      <c r="D2877" s="1046" t="s">
        <v>12207</v>
      </c>
      <c r="E2877" s="1043" t="s">
        <v>4290</v>
      </c>
      <c r="F2877" s="1047">
        <v>30960.400000000001</v>
      </c>
      <c r="G2877" s="1052" t="s">
        <v>5005</v>
      </c>
      <c r="H2877" s="1055" t="s">
        <v>12208</v>
      </c>
      <c r="I2877" s="394"/>
      <c r="J2877" s="394"/>
      <c r="K2877" s="394"/>
      <c r="L2877" s="394"/>
      <c r="M2877" s="394"/>
      <c r="N2877" s="394"/>
    </row>
    <row r="2878" spans="2:14" ht="16.5">
      <c r="B2878" s="1045" t="s">
        <v>12210</v>
      </c>
      <c r="C2878" s="1046" t="s">
        <v>3809</v>
      </c>
      <c r="D2878" s="1046" t="s">
        <v>12207</v>
      </c>
      <c r="E2878" s="1043" t="s">
        <v>4290</v>
      </c>
      <c r="F2878" s="1047">
        <v>30960.400000000001</v>
      </c>
      <c r="G2878" s="1052" t="s">
        <v>5005</v>
      </c>
      <c r="H2878" s="1055" t="s">
        <v>12208</v>
      </c>
      <c r="I2878" s="394"/>
      <c r="J2878" s="394"/>
      <c r="K2878" s="394"/>
      <c r="L2878" s="394"/>
      <c r="M2878" s="394"/>
      <c r="N2878" s="394"/>
    </row>
    <row r="2879" spans="2:14" ht="16.5">
      <c r="B2879" s="1045" t="s">
        <v>12211</v>
      </c>
      <c r="C2879" s="1046" t="s">
        <v>3809</v>
      </c>
      <c r="D2879" s="1046" t="s">
        <v>12207</v>
      </c>
      <c r="E2879" s="1043" t="s">
        <v>4290</v>
      </c>
      <c r="F2879" s="1047">
        <v>30960.400000000001</v>
      </c>
      <c r="G2879" s="1052" t="s">
        <v>5005</v>
      </c>
      <c r="H2879" s="1055" t="s">
        <v>12208</v>
      </c>
      <c r="I2879" s="394"/>
      <c r="J2879" s="394"/>
      <c r="K2879" s="394"/>
      <c r="L2879" s="394"/>
      <c r="M2879" s="394"/>
      <c r="N2879" s="394"/>
    </row>
    <row r="2880" spans="2:14" ht="16.5">
      <c r="B2880" s="1045" t="s">
        <v>12212</v>
      </c>
      <c r="C2880" s="1046" t="s">
        <v>3809</v>
      </c>
      <c r="D2880" s="1046" t="s">
        <v>12207</v>
      </c>
      <c r="E2880" s="1043" t="s">
        <v>4290</v>
      </c>
      <c r="F2880" s="1047">
        <v>30960.400000000001</v>
      </c>
      <c r="G2880" s="1052" t="s">
        <v>5005</v>
      </c>
      <c r="H2880" s="1055" t="s">
        <v>12208</v>
      </c>
      <c r="I2880" s="394"/>
      <c r="J2880" s="394"/>
      <c r="K2880" s="394"/>
      <c r="L2880" s="394"/>
      <c r="M2880" s="394"/>
      <c r="N2880" s="394"/>
    </row>
    <row r="2881" spans="2:14" ht="16.5">
      <c r="B2881" s="1045" t="s">
        <v>12213</v>
      </c>
      <c r="C2881" s="1046" t="s">
        <v>3809</v>
      </c>
      <c r="D2881" s="1046" t="s">
        <v>12207</v>
      </c>
      <c r="E2881" s="1043" t="s">
        <v>4290</v>
      </c>
      <c r="F2881" s="1047">
        <v>30960.400000000001</v>
      </c>
      <c r="G2881" s="1052" t="s">
        <v>5005</v>
      </c>
      <c r="H2881" s="1055" t="s">
        <v>12208</v>
      </c>
      <c r="I2881" s="394"/>
      <c r="J2881" s="394"/>
      <c r="K2881" s="394"/>
      <c r="L2881" s="394"/>
      <c r="M2881" s="394"/>
      <c r="N2881" s="394"/>
    </row>
    <row r="2882" spans="2:14" ht="16.5">
      <c r="B2882" s="1045" t="s">
        <v>12214</v>
      </c>
      <c r="C2882" s="1046" t="s">
        <v>3809</v>
      </c>
      <c r="D2882" s="1046" t="s">
        <v>12207</v>
      </c>
      <c r="E2882" s="1043" t="s">
        <v>4290</v>
      </c>
      <c r="F2882" s="1047">
        <v>30960.400000000001</v>
      </c>
      <c r="G2882" s="1052" t="s">
        <v>5005</v>
      </c>
      <c r="H2882" s="1055" t="s">
        <v>12208</v>
      </c>
      <c r="I2882" s="394"/>
      <c r="J2882" s="394"/>
      <c r="K2882" s="394"/>
      <c r="L2882" s="394"/>
      <c r="M2882" s="394"/>
      <c r="N2882" s="394"/>
    </row>
    <row r="2883" spans="2:14" ht="16.5">
      <c r="B2883" s="1045" t="s">
        <v>12215</v>
      </c>
      <c r="C2883" s="1046" t="s">
        <v>3809</v>
      </c>
      <c r="D2883" s="1046" t="s">
        <v>12207</v>
      </c>
      <c r="E2883" s="1043" t="s">
        <v>4290</v>
      </c>
      <c r="F2883" s="1047">
        <v>30960.400000000001</v>
      </c>
      <c r="G2883" s="1052" t="s">
        <v>5005</v>
      </c>
      <c r="H2883" s="1055" t="s">
        <v>12208</v>
      </c>
      <c r="I2883" s="394"/>
      <c r="J2883" s="394"/>
      <c r="K2883" s="394"/>
      <c r="L2883" s="394"/>
      <c r="M2883" s="394"/>
      <c r="N2883" s="394"/>
    </row>
    <row r="2884" spans="2:14" ht="16.5">
      <c r="B2884" s="1045" t="s">
        <v>12216</v>
      </c>
      <c r="C2884" s="1046" t="s">
        <v>3809</v>
      </c>
      <c r="D2884" s="1046" t="s">
        <v>12207</v>
      </c>
      <c r="E2884" s="1043" t="s">
        <v>4290</v>
      </c>
      <c r="F2884" s="1047">
        <v>30960.400000000001</v>
      </c>
      <c r="G2884" s="1052" t="s">
        <v>5005</v>
      </c>
      <c r="H2884" s="1055" t="s">
        <v>12208</v>
      </c>
      <c r="I2884" s="394"/>
      <c r="J2884" s="394"/>
      <c r="K2884" s="394"/>
      <c r="L2884" s="394"/>
      <c r="M2884" s="394"/>
      <c r="N2884" s="394"/>
    </row>
    <row r="2885" spans="2:14" ht="16.5">
      <c r="B2885" s="1045" t="s">
        <v>12217</v>
      </c>
      <c r="C2885" s="1046" t="s">
        <v>12218</v>
      </c>
      <c r="D2885" s="1046" t="s">
        <v>5008</v>
      </c>
      <c r="E2885" s="1043" t="s">
        <v>4290</v>
      </c>
      <c r="F2885" s="1047">
        <v>200472.8</v>
      </c>
      <c r="G2885" s="1052" t="s">
        <v>5005</v>
      </c>
      <c r="H2885" s="1049" t="s">
        <v>12219</v>
      </c>
      <c r="I2885" s="394"/>
      <c r="J2885" s="394"/>
      <c r="K2885" s="394"/>
      <c r="L2885" s="394"/>
      <c r="M2885" s="394"/>
      <c r="N2885" s="394"/>
    </row>
    <row r="2886" spans="2:14" ht="16.5">
      <c r="B2886" s="1045" t="s">
        <v>12220</v>
      </c>
      <c r="C2886" s="1046" t="s">
        <v>4736</v>
      </c>
      <c r="D2886" s="1046" t="s">
        <v>12221</v>
      </c>
      <c r="E2886" s="1043" t="s">
        <v>4290</v>
      </c>
      <c r="F2886" s="1047">
        <v>6999.58</v>
      </c>
      <c r="G2886" s="1052" t="s">
        <v>5005</v>
      </c>
      <c r="H2886" s="1055" t="s">
        <v>12222</v>
      </c>
      <c r="I2886" s="394"/>
      <c r="J2886" s="394"/>
      <c r="K2886" s="394"/>
      <c r="L2886" s="394"/>
      <c r="M2886" s="394"/>
      <c r="N2886" s="394"/>
    </row>
    <row r="2887" spans="2:14" ht="16.5">
      <c r="B2887" s="1045" t="s">
        <v>12223</v>
      </c>
      <c r="C2887" s="1046" t="s">
        <v>4736</v>
      </c>
      <c r="D2887" s="1046" t="s">
        <v>12224</v>
      </c>
      <c r="E2887" s="1043" t="s">
        <v>4290</v>
      </c>
      <c r="F2887" s="1047">
        <v>13596.56</v>
      </c>
      <c r="G2887" s="1052" t="s">
        <v>5005</v>
      </c>
      <c r="H2887" s="1055" t="s">
        <v>12225</v>
      </c>
      <c r="I2887" s="394"/>
      <c r="J2887" s="394"/>
      <c r="K2887" s="394"/>
      <c r="L2887" s="394"/>
      <c r="M2887" s="394"/>
      <c r="N2887" s="394"/>
    </row>
    <row r="2888" spans="2:14" ht="30">
      <c r="B2888" s="1045" t="s">
        <v>12226</v>
      </c>
      <c r="C2888" s="1046" t="s">
        <v>12227</v>
      </c>
      <c r="D2888" s="1046" t="s">
        <v>12228</v>
      </c>
      <c r="E2888" s="1043" t="s">
        <v>4290</v>
      </c>
      <c r="F2888" s="1047">
        <v>925988.56</v>
      </c>
      <c r="G2888" s="1052">
        <v>3</v>
      </c>
      <c r="H2888" s="1062" t="s">
        <v>12229</v>
      </c>
      <c r="I2888" s="394"/>
      <c r="J2888" s="394"/>
      <c r="K2888" s="394"/>
      <c r="L2888" s="394"/>
      <c r="M2888" s="394"/>
      <c r="N2888" s="394"/>
    </row>
    <row r="2889" spans="2:14" ht="16.5">
      <c r="B2889" s="1045" t="s">
        <v>12230</v>
      </c>
      <c r="C2889" s="1046" t="s">
        <v>11813</v>
      </c>
      <c r="D2889" s="1046" t="s">
        <v>12231</v>
      </c>
      <c r="E2889" s="1043" t="s">
        <v>4290</v>
      </c>
      <c r="F2889" s="1047">
        <v>13043.97</v>
      </c>
      <c r="G2889" s="1052" t="s">
        <v>5005</v>
      </c>
      <c r="H2889" s="1055" t="s">
        <v>12232</v>
      </c>
      <c r="I2889" s="394"/>
      <c r="J2889" s="394"/>
      <c r="K2889" s="394"/>
      <c r="L2889" s="394"/>
      <c r="M2889" s="394"/>
      <c r="N2889" s="394"/>
    </row>
    <row r="2890" spans="2:14" ht="16.5">
      <c r="B2890" s="1045" t="s">
        <v>12233</v>
      </c>
      <c r="C2890" s="1046" t="s">
        <v>4736</v>
      </c>
      <c r="D2890" s="1046" t="s">
        <v>12234</v>
      </c>
      <c r="E2890" s="1043" t="s">
        <v>4290</v>
      </c>
      <c r="F2890" s="1047">
        <v>13773.49</v>
      </c>
      <c r="G2890" s="1052" t="s">
        <v>5005</v>
      </c>
      <c r="H2890" s="1055" t="s">
        <v>12235</v>
      </c>
      <c r="I2890" s="394"/>
      <c r="J2890" s="394"/>
      <c r="K2890" s="394"/>
      <c r="L2890" s="394"/>
      <c r="M2890" s="394"/>
      <c r="N2890" s="394"/>
    </row>
    <row r="2891" spans="2:14" ht="30.75">
      <c r="B2891" s="1045" t="s">
        <v>12236</v>
      </c>
      <c r="C2891" s="1046" t="s">
        <v>12218</v>
      </c>
      <c r="D2891" s="1046" t="s">
        <v>12237</v>
      </c>
      <c r="E2891" s="1043" t="s">
        <v>4290</v>
      </c>
      <c r="F2891" s="1047">
        <v>175642.14199999999</v>
      </c>
      <c r="G2891" s="1052" t="s">
        <v>5005</v>
      </c>
      <c r="H2891" s="1055" t="s">
        <v>12238</v>
      </c>
      <c r="I2891" s="394"/>
      <c r="J2891" s="394"/>
      <c r="K2891" s="394"/>
      <c r="L2891" s="394"/>
      <c r="M2891" s="394"/>
      <c r="N2891" s="394"/>
    </row>
    <row r="2892" spans="2:14" ht="30.75">
      <c r="B2892" s="1045" t="s">
        <v>12239</v>
      </c>
      <c r="C2892" s="1046" t="s">
        <v>12218</v>
      </c>
      <c r="D2892" s="1046" t="s">
        <v>12237</v>
      </c>
      <c r="E2892" s="1043" t="s">
        <v>4290</v>
      </c>
      <c r="F2892" s="1047">
        <v>175642.14199999999</v>
      </c>
      <c r="G2892" s="1052" t="s">
        <v>5005</v>
      </c>
      <c r="H2892" s="1055" t="s">
        <v>12238</v>
      </c>
      <c r="I2892" s="394"/>
      <c r="J2892" s="394"/>
      <c r="K2892" s="394"/>
      <c r="L2892" s="394"/>
      <c r="M2892" s="394"/>
      <c r="N2892" s="394"/>
    </row>
    <row r="2893" spans="2:14" ht="30.75">
      <c r="B2893" s="1045" t="s">
        <v>12240</v>
      </c>
      <c r="C2893" s="1046" t="s">
        <v>4291</v>
      </c>
      <c r="D2893" s="1046" t="s">
        <v>12241</v>
      </c>
      <c r="E2893" s="1043" t="s">
        <v>4290</v>
      </c>
      <c r="F2893" s="1047">
        <v>51908.84</v>
      </c>
      <c r="G2893" s="1052" t="s">
        <v>5027</v>
      </c>
      <c r="H2893" s="1055" t="s">
        <v>12238</v>
      </c>
      <c r="I2893" s="394"/>
      <c r="J2893" s="394"/>
      <c r="K2893" s="394"/>
      <c r="L2893" s="394"/>
      <c r="M2893" s="394"/>
      <c r="N2893" s="394"/>
    </row>
    <row r="2894" spans="2:14" ht="30.75">
      <c r="B2894" s="1045" t="s">
        <v>12242</v>
      </c>
      <c r="C2894" s="1046" t="s">
        <v>12243</v>
      </c>
      <c r="D2894" s="1046" t="s">
        <v>12244</v>
      </c>
      <c r="E2894" s="1043" t="s">
        <v>4290</v>
      </c>
      <c r="F2894" s="1047">
        <v>60009.665200000003</v>
      </c>
      <c r="G2894" s="1052" t="s">
        <v>5027</v>
      </c>
      <c r="H2894" s="1055" t="s">
        <v>12238</v>
      </c>
      <c r="I2894" s="394"/>
      <c r="J2894" s="394"/>
      <c r="K2894" s="394"/>
      <c r="L2894" s="394"/>
      <c r="M2894" s="394"/>
      <c r="N2894" s="394"/>
    </row>
    <row r="2895" spans="2:14" ht="16.5">
      <c r="B2895" s="1063" t="s">
        <v>12245</v>
      </c>
      <c r="C2895" s="1046" t="s">
        <v>12246</v>
      </c>
      <c r="D2895" s="1046" t="s">
        <v>12247</v>
      </c>
      <c r="E2895" s="1043" t="s">
        <v>4290</v>
      </c>
      <c r="F2895" s="1047">
        <v>14216223.17</v>
      </c>
      <c r="G2895" s="1052" t="s">
        <v>5005</v>
      </c>
      <c r="H2895" s="1055" t="s">
        <v>12248</v>
      </c>
      <c r="I2895" s="394"/>
      <c r="J2895" s="394"/>
      <c r="K2895" s="394"/>
      <c r="L2895" s="394"/>
      <c r="M2895" s="394"/>
      <c r="N2895" s="394"/>
    </row>
    <row r="2896" spans="2:14" ht="16.5">
      <c r="B2896" s="1045" t="s">
        <v>12249</v>
      </c>
      <c r="C2896" s="1046" t="s">
        <v>4736</v>
      </c>
      <c r="D2896" s="1046" t="s">
        <v>12250</v>
      </c>
      <c r="E2896" s="1043" t="s">
        <v>4290</v>
      </c>
      <c r="F2896" s="1047">
        <v>3649</v>
      </c>
      <c r="G2896" s="1052" t="s">
        <v>5005</v>
      </c>
      <c r="H2896" s="1055" t="s">
        <v>12251</v>
      </c>
      <c r="I2896" s="394"/>
      <c r="J2896" s="394"/>
      <c r="K2896" s="394"/>
      <c r="L2896" s="394"/>
      <c r="M2896" s="394"/>
      <c r="N2896" s="394"/>
    </row>
    <row r="2897" spans="2:14" ht="16.5">
      <c r="B2897" s="1045" t="s">
        <v>12252</v>
      </c>
      <c r="C2897" s="1046" t="s">
        <v>11632</v>
      </c>
      <c r="D2897" s="1046" t="s">
        <v>12253</v>
      </c>
      <c r="E2897" s="1043" t="s">
        <v>4290</v>
      </c>
      <c r="F2897" s="1047">
        <v>18315.553199999998</v>
      </c>
      <c r="G2897" s="1052" t="s">
        <v>5005</v>
      </c>
      <c r="H2897" s="1055" t="s">
        <v>12254</v>
      </c>
      <c r="I2897" s="394"/>
      <c r="J2897" s="394"/>
      <c r="K2897" s="394"/>
      <c r="L2897" s="394"/>
      <c r="M2897" s="394"/>
      <c r="N2897" s="394"/>
    </row>
    <row r="2898" spans="2:14" ht="16.5">
      <c r="B2898" s="1045" t="s">
        <v>12255</v>
      </c>
      <c r="C2898" s="1046" t="s">
        <v>11813</v>
      </c>
      <c r="D2898" s="1046" t="s">
        <v>12231</v>
      </c>
      <c r="E2898" s="1043" t="s">
        <v>4290</v>
      </c>
      <c r="F2898" s="1047">
        <v>13043.968000000001</v>
      </c>
      <c r="G2898" s="1052" t="s">
        <v>5005</v>
      </c>
      <c r="H2898" s="1055" t="s">
        <v>12256</v>
      </c>
      <c r="I2898" s="394"/>
      <c r="J2898" s="394"/>
      <c r="K2898" s="394"/>
      <c r="L2898" s="394"/>
      <c r="M2898" s="394"/>
      <c r="N2898" s="394"/>
    </row>
    <row r="2899" spans="2:14" ht="16.5">
      <c r="B2899" s="1045" t="s">
        <v>12257</v>
      </c>
      <c r="C2899" s="1046" t="s">
        <v>11813</v>
      </c>
      <c r="D2899" s="1046" t="s">
        <v>12258</v>
      </c>
      <c r="E2899" s="1043" t="s">
        <v>4290</v>
      </c>
      <c r="F2899" s="1047">
        <v>1068.9168</v>
      </c>
      <c r="G2899" s="1052" t="s">
        <v>5005</v>
      </c>
      <c r="H2899" s="1055" t="s">
        <v>12259</v>
      </c>
      <c r="I2899" s="394"/>
      <c r="J2899" s="394"/>
      <c r="K2899" s="394"/>
      <c r="L2899" s="394"/>
      <c r="M2899" s="394"/>
      <c r="N2899" s="394"/>
    </row>
    <row r="2900" spans="2:14" ht="16.5">
      <c r="B2900" s="1045" t="s">
        <v>12260</v>
      </c>
      <c r="C2900" s="1046" t="s">
        <v>11813</v>
      </c>
      <c r="D2900" s="1046" t="s">
        <v>12261</v>
      </c>
      <c r="E2900" s="1043" t="s">
        <v>4290</v>
      </c>
      <c r="F2900" s="1047">
        <v>13043.97</v>
      </c>
      <c r="G2900" s="1052" t="s">
        <v>5005</v>
      </c>
      <c r="H2900" s="1055" t="s">
        <v>12262</v>
      </c>
      <c r="I2900" s="394"/>
      <c r="J2900" s="394"/>
      <c r="K2900" s="394"/>
      <c r="L2900" s="394"/>
      <c r="M2900" s="394"/>
      <c r="N2900" s="394"/>
    </row>
    <row r="2901" spans="2:14" ht="45.75">
      <c r="B2901" s="1045" t="s">
        <v>12263</v>
      </c>
      <c r="C2901" s="1046" t="s">
        <v>4736</v>
      </c>
      <c r="D2901" s="1046" t="s">
        <v>12264</v>
      </c>
      <c r="E2901" s="1043" t="s">
        <v>4290</v>
      </c>
      <c r="F2901" s="1047">
        <v>13154.4</v>
      </c>
      <c r="G2901" s="1052" t="s">
        <v>5005</v>
      </c>
      <c r="H2901" s="1055" t="s">
        <v>5021</v>
      </c>
      <c r="I2901" s="394"/>
      <c r="J2901" s="394"/>
      <c r="K2901" s="394"/>
      <c r="L2901" s="394"/>
      <c r="M2901" s="394"/>
      <c r="N2901" s="394"/>
    </row>
    <row r="2902" spans="2:14" ht="45.75">
      <c r="B2902" s="1045" t="s">
        <v>12265</v>
      </c>
      <c r="C2902" s="1046" t="s">
        <v>4736</v>
      </c>
      <c r="D2902" s="1046" t="s">
        <v>12264</v>
      </c>
      <c r="E2902" s="1043" t="s">
        <v>4290</v>
      </c>
      <c r="F2902" s="1047">
        <v>13154.4</v>
      </c>
      <c r="G2902" s="1052" t="s">
        <v>5005</v>
      </c>
      <c r="H2902" s="1055" t="s">
        <v>5021</v>
      </c>
      <c r="I2902" s="394"/>
      <c r="J2902" s="394"/>
      <c r="K2902" s="394"/>
      <c r="L2902" s="394"/>
      <c r="M2902" s="394"/>
      <c r="N2902" s="394"/>
    </row>
    <row r="2903" spans="2:14" ht="16.5">
      <c r="B2903" s="1045" t="s">
        <v>12266</v>
      </c>
      <c r="C2903" s="1046" t="s">
        <v>11898</v>
      </c>
      <c r="D2903" s="1046" t="s">
        <v>12267</v>
      </c>
      <c r="E2903" s="1043" t="s">
        <v>4290</v>
      </c>
      <c r="F2903" s="1047">
        <v>13870.58</v>
      </c>
      <c r="G2903" s="1052" t="s">
        <v>5005</v>
      </c>
      <c r="H2903" s="1055" t="s">
        <v>12268</v>
      </c>
      <c r="I2903" s="394"/>
      <c r="J2903" s="394"/>
      <c r="K2903" s="394"/>
      <c r="L2903" s="394"/>
      <c r="M2903" s="394"/>
      <c r="N2903" s="394"/>
    </row>
    <row r="2904" spans="2:14" ht="16.5">
      <c r="B2904" s="1063" t="s">
        <v>12269</v>
      </c>
      <c r="C2904" s="1046" t="s">
        <v>11813</v>
      </c>
      <c r="D2904" s="1046" t="s">
        <v>12270</v>
      </c>
      <c r="E2904" s="1043" t="s">
        <v>4290</v>
      </c>
      <c r="F2904" s="1047">
        <v>4250.24</v>
      </c>
      <c r="G2904" s="1052" t="s">
        <v>5005</v>
      </c>
      <c r="H2904" s="1055" t="s">
        <v>12271</v>
      </c>
      <c r="I2904" s="394"/>
      <c r="J2904" s="394"/>
      <c r="K2904" s="394"/>
      <c r="L2904" s="394"/>
      <c r="M2904" s="394"/>
      <c r="N2904" s="394"/>
    </row>
    <row r="2905" spans="2:14" ht="16.5">
      <c r="B2905" s="1063" t="s">
        <v>12272</v>
      </c>
      <c r="C2905" s="1046" t="s">
        <v>11813</v>
      </c>
      <c r="D2905" s="1046" t="s">
        <v>12273</v>
      </c>
      <c r="E2905" s="1043" t="s">
        <v>4290</v>
      </c>
      <c r="F2905" s="1047">
        <v>12299</v>
      </c>
      <c r="G2905" s="1052" t="s">
        <v>5005</v>
      </c>
      <c r="H2905" s="1055" t="s">
        <v>12274</v>
      </c>
      <c r="I2905" s="394"/>
      <c r="J2905" s="394"/>
      <c r="K2905" s="394"/>
      <c r="L2905" s="394"/>
      <c r="M2905" s="394"/>
      <c r="N2905" s="394"/>
    </row>
    <row r="2906" spans="2:14" ht="16.5">
      <c r="B2906" s="1063" t="s">
        <v>12275</v>
      </c>
      <c r="C2906" s="1046" t="s">
        <v>12246</v>
      </c>
      <c r="D2906" s="1046" t="s">
        <v>12276</v>
      </c>
      <c r="E2906" s="1043" t="s">
        <v>4290</v>
      </c>
      <c r="F2906" s="1047">
        <v>11603.12</v>
      </c>
      <c r="G2906" s="1052" t="s">
        <v>5005</v>
      </c>
      <c r="H2906" s="1055" t="s">
        <v>12277</v>
      </c>
      <c r="I2906" s="394"/>
      <c r="J2906" s="394"/>
      <c r="K2906" s="394"/>
      <c r="L2906" s="394"/>
      <c r="M2906" s="394"/>
      <c r="N2906" s="394"/>
    </row>
    <row r="2907" spans="2:14" ht="16.5">
      <c r="B2907" s="1045" t="s">
        <v>12278</v>
      </c>
      <c r="C2907" s="1046" t="s">
        <v>4736</v>
      </c>
      <c r="D2907" s="1046" t="s">
        <v>12279</v>
      </c>
      <c r="E2907" s="1043" t="s">
        <v>4290</v>
      </c>
      <c r="F2907" s="1047">
        <v>12465.44</v>
      </c>
      <c r="G2907" s="1052" t="s">
        <v>5005</v>
      </c>
      <c r="H2907" s="1055" t="s">
        <v>12280</v>
      </c>
      <c r="I2907" s="394"/>
      <c r="J2907" s="394"/>
      <c r="K2907" s="394"/>
      <c r="L2907" s="394"/>
      <c r="M2907" s="394"/>
      <c r="N2907" s="394"/>
    </row>
    <row r="2908" spans="2:14" ht="16.5">
      <c r="B2908" s="1045" t="s">
        <v>12281</v>
      </c>
      <c r="C2908" s="1046" t="s">
        <v>4736</v>
      </c>
      <c r="D2908" s="1046" t="s">
        <v>12282</v>
      </c>
      <c r="E2908" s="1043" t="s">
        <v>4290</v>
      </c>
      <c r="F2908" s="1047">
        <v>13596.556699999999</v>
      </c>
      <c r="G2908" s="1052" t="s">
        <v>5005</v>
      </c>
      <c r="H2908" s="1055" t="s">
        <v>12225</v>
      </c>
      <c r="I2908" s="394"/>
      <c r="J2908" s="394"/>
      <c r="K2908" s="394"/>
      <c r="L2908" s="394"/>
      <c r="M2908" s="394"/>
      <c r="N2908" s="394"/>
    </row>
    <row r="2909" spans="2:14" ht="16.5">
      <c r="B2909" s="1045" t="s">
        <v>12283</v>
      </c>
      <c r="C2909" s="1046" t="s">
        <v>4736</v>
      </c>
      <c r="D2909" s="1046" t="s">
        <v>12282</v>
      </c>
      <c r="E2909" s="1043" t="s">
        <v>4290</v>
      </c>
      <c r="F2909" s="1047">
        <v>13596.556699999999</v>
      </c>
      <c r="G2909" s="1052" t="s">
        <v>5005</v>
      </c>
      <c r="H2909" s="1055" t="s">
        <v>12225</v>
      </c>
      <c r="I2909" s="394"/>
      <c r="J2909" s="394"/>
      <c r="K2909" s="394"/>
      <c r="L2909" s="394"/>
      <c r="M2909" s="394"/>
      <c r="N2909" s="394"/>
    </row>
    <row r="2910" spans="2:14" ht="16.5">
      <c r="B2910" s="1045" t="s">
        <v>12284</v>
      </c>
      <c r="C2910" s="1046" t="s">
        <v>4736</v>
      </c>
      <c r="D2910" s="1046" t="s">
        <v>12282</v>
      </c>
      <c r="E2910" s="1043" t="s">
        <v>4290</v>
      </c>
      <c r="F2910" s="1047">
        <v>13596.556699999999</v>
      </c>
      <c r="G2910" s="1052" t="s">
        <v>5005</v>
      </c>
      <c r="H2910" s="1055" t="s">
        <v>12225</v>
      </c>
      <c r="I2910" s="394"/>
      <c r="J2910" s="394"/>
      <c r="K2910" s="394"/>
      <c r="L2910" s="394"/>
      <c r="M2910" s="394"/>
      <c r="N2910" s="394"/>
    </row>
    <row r="2911" spans="2:14" ht="17.25">
      <c r="B2911" s="1045" t="s">
        <v>12285</v>
      </c>
      <c r="C2911" s="1064" t="s">
        <v>12286</v>
      </c>
      <c r="D2911" s="1046" t="s">
        <v>12287</v>
      </c>
      <c r="E2911" s="1043" t="s">
        <v>4290</v>
      </c>
      <c r="F2911" s="1047">
        <v>732297</v>
      </c>
      <c r="G2911" s="1052">
        <v>1</v>
      </c>
      <c r="H2911" s="1055" t="s">
        <v>12288</v>
      </c>
      <c r="I2911" s="394"/>
      <c r="J2911" s="394"/>
      <c r="K2911" s="394"/>
      <c r="L2911" s="394"/>
      <c r="M2911" s="394"/>
      <c r="N2911" s="394"/>
    </row>
    <row r="2912" spans="2:14" ht="17.25">
      <c r="B2912" s="1045" t="s">
        <v>12289</v>
      </c>
      <c r="C2912" s="1064" t="s">
        <v>12290</v>
      </c>
      <c r="D2912" s="1065" t="s">
        <v>12291</v>
      </c>
      <c r="E2912" s="1043" t="s">
        <v>4290</v>
      </c>
      <c r="F2912" s="1047">
        <v>133786.4</v>
      </c>
      <c r="G2912" s="1052">
        <v>1</v>
      </c>
      <c r="H2912" s="1066" t="s">
        <v>12292</v>
      </c>
      <c r="I2912" s="394"/>
      <c r="J2912" s="394"/>
      <c r="K2912" s="394"/>
      <c r="L2912" s="394"/>
      <c r="M2912" s="394"/>
      <c r="N2912" s="394"/>
    </row>
    <row r="2913" spans="2:14" ht="17.25">
      <c r="B2913" s="1045" t="s">
        <v>12293</v>
      </c>
      <c r="C2913" s="1064" t="s">
        <v>12290</v>
      </c>
      <c r="D2913" s="1065" t="s">
        <v>12291</v>
      </c>
      <c r="E2913" s="1043" t="s">
        <v>4290</v>
      </c>
      <c r="F2913" s="1047">
        <v>133786.4</v>
      </c>
      <c r="G2913" s="1052">
        <v>1</v>
      </c>
      <c r="H2913" s="1066" t="s">
        <v>12294</v>
      </c>
      <c r="I2913" s="394"/>
      <c r="J2913" s="394"/>
      <c r="K2913" s="394"/>
      <c r="L2913" s="394"/>
      <c r="M2913" s="394"/>
      <c r="N2913" s="394"/>
    </row>
    <row r="2914" spans="2:14" ht="17.25">
      <c r="B2914" s="1045" t="s">
        <v>12295</v>
      </c>
      <c r="C2914" s="1064" t="s">
        <v>12290</v>
      </c>
      <c r="D2914" s="1065" t="s">
        <v>12291</v>
      </c>
      <c r="E2914" s="1043" t="s">
        <v>4290</v>
      </c>
      <c r="F2914" s="1047">
        <v>133786.4</v>
      </c>
      <c r="G2914" s="1052">
        <v>1</v>
      </c>
      <c r="H2914" s="1066" t="s">
        <v>12296</v>
      </c>
      <c r="I2914" s="394"/>
      <c r="J2914" s="394"/>
      <c r="K2914" s="394"/>
      <c r="L2914" s="394"/>
      <c r="M2914" s="394"/>
      <c r="N2914" s="394"/>
    </row>
    <row r="2915" spans="2:14" ht="17.25">
      <c r="B2915" s="1045" t="s">
        <v>12297</v>
      </c>
      <c r="C2915" s="1064" t="s">
        <v>12290</v>
      </c>
      <c r="D2915" s="1065" t="s">
        <v>12291</v>
      </c>
      <c r="E2915" s="1043" t="s">
        <v>4290</v>
      </c>
      <c r="F2915" s="1047">
        <v>133786.4</v>
      </c>
      <c r="G2915" s="1052">
        <v>1</v>
      </c>
      <c r="H2915" s="1066" t="s">
        <v>12298</v>
      </c>
      <c r="I2915" s="394"/>
      <c r="J2915" s="394"/>
      <c r="K2915" s="394"/>
      <c r="L2915" s="394"/>
      <c r="M2915" s="394"/>
      <c r="N2915" s="394"/>
    </row>
    <row r="2916" spans="2:14" ht="17.25">
      <c r="B2916" s="1045" t="s">
        <v>12299</v>
      </c>
      <c r="C2916" s="1064" t="s">
        <v>12290</v>
      </c>
      <c r="D2916" s="1065" t="s">
        <v>12291</v>
      </c>
      <c r="E2916" s="1043" t="s">
        <v>4290</v>
      </c>
      <c r="F2916" s="1047">
        <v>133786.4</v>
      </c>
      <c r="G2916" s="1052">
        <v>1</v>
      </c>
      <c r="H2916" s="1066" t="s">
        <v>12300</v>
      </c>
      <c r="I2916" s="394"/>
      <c r="J2916" s="394"/>
      <c r="K2916" s="394"/>
      <c r="L2916" s="394"/>
      <c r="M2916" s="394"/>
      <c r="N2916" s="394"/>
    </row>
    <row r="2917" spans="2:14" ht="60">
      <c r="B2917" s="1063" t="s">
        <v>12301</v>
      </c>
      <c r="C2917" s="1046" t="s">
        <v>12246</v>
      </c>
      <c r="D2917" s="1046" t="s">
        <v>12302</v>
      </c>
      <c r="E2917" s="1043" t="s">
        <v>3499</v>
      </c>
      <c r="F2917" s="1047">
        <v>15587.96</v>
      </c>
      <c r="G2917" s="1054">
        <v>1</v>
      </c>
      <c r="H2917" s="1067" t="s">
        <v>12301</v>
      </c>
      <c r="I2917" s="394"/>
      <c r="J2917" s="394"/>
      <c r="K2917" s="394"/>
      <c r="L2917" s="394"/>
      <c r="M2917" s="394"/>
      <c r="N2917" s="394"/>
    </row>
    <row r="2918" spans="2:14" ht="60">
      <c r="B2918" s="1063" t="s">
        <v>12303</v>
      </c>
      <c r="C2918" s="1046" t="s">
        <v>12246</v>
      </c>
      <c r="D2918" s="1046" t="s">
        <v>12302</v>
      </c>
      <c r="E2918" s="1043" t="s">
        <v>3499</v>
      </c>
      <c r="F2918" s="1047">
        <v>15587.96</v>
      </c>
      <c r="G2918" s="1054">
        <v>1</v>
      </c>
      <c r="H2918" s="1067" t="s">
        <v>12303</v>
      </c>
      <c r="I2918" s="394"/>
      <c r="J2918" s="394"/>
      <c r="K2918" s="394"/>
      <c r="L2918" s="394"/>
      <c r="M2918" s="394"/>
      <c r="N2918" s="394"/>
    </row>
    <row r="2919" spans="2:14" ht="60">
      <c r="B2919" s="1063" t="s">
        <v>12304</v>
      </c>
      <c r="C2919" s="1046" t="s">
        <v>12246</v>
      </c>
      <c r="D2919" s="1046" t="s">
        <v>12302</v>
      </c>
      <c r="E2919" s="1043" t="s">
        <v>3499</v>
      </c>
      <c r="F2919" s="1047">
        <v>15587.96</v>
      </c>
      <c r="G2919" s="1054">
        <v>1</v>
      </c>
      <c r="H2919" s="1067" t="s">
        <v>12304</v>
      </c>
      <c r="I2919" s="394"/>
      <c r="J2919" s="394"/>
      <c r="K2919" s="394"/>
      <c r="L2919" s="394"/>
      <c r="M2919" s="394"/>
      <c r="N2919" s="394"/>
    </row>
    <row r="2920" spans="2:14" ht="60">
      <c r="B2920" s="1063" t="s">
        <v>12305</v>
      </c>
      <c r="C2920" s="1046" t="s">
        <v>12246</v>
      </c>
      <c r="D2920" s="1046" t="s">
        <v>12302</v>
      </c>
      <c r="E2920" s="1043" t="s">
        <v>3499</v>
      </c>
      <c r="F2920" s="1047">
        <v>15587.96</v>
      </c>
      <c r="G2920" s="1054">
        <v>1</v>
      </c>
      <c r="H2920" s="1067" t="s">
        <v>12305</v>
      </c>
      <c r="I2920" s="394"/>
      <c r="J2920" s="394"/>
      <c r="K2920" s="394"/>
      <c r="L2920" s="394"/>
      <c r="M2920" s="394"/>
      <c r="N2920" s="394"/>
    </row>
    <row r="2921" spans="2:14" ht="60">
      <c r="B2921" s="1063" t="s">
        <v>12306</v>
      </c>
      <c r="C2921" s="1046" t="s">
        <v>12246</v>
      </c>
      <c r="D2921" s="1046" t="s">
        <v>12302</v>
      </c>
      <c r="E2921" s="1043" t="s">
        <v>3499</v>
      </c>
      <c r="F2921" s="1047">
        <v>15587.96</v>
      </c>
      <c r="G2921" s="1054">
        <v>1</v>
      </c>
      <c r="H2921" s="1067" t="s">
        <v>12306</v>
      </c>
      <c r="I2921" s="394"/>
      <c r="J2921" s="394"/>
      <c r="K2921" s="394"/>
      <c r="L2921" s="394"/>
      <c r="M2921" s="394"/>
      <c r="N2921" s="394"/>
    </row>
    <row r="2922" spans="2:14" ht="60">
      <c r="B2922" s="1063" t="s">
        <v>12307</v>
      </c>
      <c r="C2922" s="1046" t="s">
        <v>12246</v>
      </c>
      <c r="D2922" s="1046" t="s">
        <v>12302</v>
      </c>
      <c r="E2922" s="1043" t="s">
        <v>3499</v>
      </c>
      <c r="F2922" s="1047">
        <v>15587.96</v>
      </c>
      <c r="G2922" s="1054">
        <v>1</v>
      </c>
      <c r="H2922" s="1067" t="s">
        <v>12307</v>
      </c>
      <c r="I2922" s="394"/>
      <c r="J2922" s="394"/>
      <c r="K2922" s="394"/>
      <c r="L2922" s="394"/>
      <c r="M2922" s="394"/>
      <c r="N2922" s="394"/>
    </row>
    <row r="2923" spans="2:14" ht="60">
      <c r="B2923" s="1063" t="s">
        <v>12308</v>
      </c>
      <c r="C2923" s="1046" t="s">
        <v>12246</v>
      </c>
      <c r="D2923" s="1046" t="s">
        <v>12302</v>
      </c>
      <c r="E2923" s="1043" t="s">
        <v>3499</v>
      </c>
      <c r="F2923" s="1047">
        <v>15587.96</v>
      </c>
      <c r="G2923" s="1054">
        <v>1</v>
      </c>
      <c r="H2923" s="1067" t="s">
        <v>12308</v>
      </c>
      <c r="I2923" s="394"/>
      <c r="J2923" s="394"/>
      <c r="K2923" s="394"/>
      <c r="L2923" s="394"/>
      <c r="M2923" s="394"/>
      <c r="N2923" s="394"/>
    </row>
    <row r="2924" spans="2:14" ht="60">
      <c r="B2924" s="1063" t="s">
        <v>12309</v>
      </c>
      <c r="C2924" s="1046" t="s">
        <v>12246</v>
      </c>
      <c r="D2924" s="1046" t="s">
        <v>12302</v>
      </c>
      <c r="E2924" s="1043" t="s">
        <v>3499</v>
      </c>
      <c r="F2924" s="1047">
        <v>15587.96</v>
      </c>
      <c r="G2924" s="1054">
        <v>1</v>
      </c>
      <c r="H2924" s="1067" t="s">
        <v>12309</v>
      </c>
      <c r="I2924" s="394"/>
      <c r="J2924" s="394"/>
      <c r="K2924" s="394"/>
      <c r="L2924" s="394"/>
      <c r="M2924" s="394"/>
      <c r="N2924" s="394"/>
    </row>
    <row r="2925" spans="2:14" ht="60">
      <c r="B2925" s="1063" t="s">
        <v>12310</v>
      </c>
      <c r="C2925" s="1046" t="s">
        <v>12246</v>
      </c>
      <c r="D2925" s="1046" t="s">
        <v>12302</v>
      </c>
      <c r="E2925" s="1043" t="s">
        <v>3499</v>
      </c>
      <c r="F2925" s="1047">
        <v>15587.96</v>
      </c>
      <c r="G2925" s="1054">
        <v>1</v>
      </c>
      <c r="H2925" s="1049" t="s">
        <v>12310</v>
      </c>
      <c r="I2925" s="394"/>
      <c r="J2925" s="394"/>
      <c r="K2925" s="394"/>
      <c r="L2925" s="394"/>
      <c r="M2925" s="394"/>
      <c r="N2925" s="394"/>
    </row>
    <row r="2926" spans="2:14" ht="60">
      <c r="B2926" s="1063" t="s">
        <v>12311</v>
      </c>
      <c r="C2926" s="1046" t="s">
        <v>12246</v>
      </c>
      <c r="D2926" s="1046" t="s">
        <v>12302</v>
      </c>
      <c r="E2926" s="1043" t="s">
        <v>3499</v>
      </c>
      <c r="F2926" s="1047">
        <v>15587.96</v>
      </c>
      <c r="G2926" s="1054">
        <v>1</v>
      </c>
      <c r="H2926" s="1049" t="s">
        <v>12311</v>
      </c>
      <c r="I2926" s="394"/>
      <c r="J2926" s="394"/>
      <c r="K2926" s="394"/>
      <c r="L2926" s="394"/>
      <c r="M2926" s="394"/>
      <c r="N2926" s="394"/>
    </row>
    <row r="2927" spans="2:14" ht="60">
      <c r="B2927" s="1063" t="s">
        <v>12312</v>
      </c>
      <c r="C2927" s="1046" t="s">
        <v>12246</v>
      </c>
      <c r="D2927" s="1046" t="s">
        <v>12302</v>
      </c>
      <c r="E2927" s="1043" t="s">
        <v>3499</v>
      </c>
      <c r="F2927" s="1047">
        <v>15587.96</v>
      </c>
      <c r="G2927" s="1054">
        <v>1</v>
      </c>
      <c r="H2927" s="1049" t="s">
        <v>12312</v>
      </c>
      <c r="I2927" s="394"/>
      <c r="J2927" s="394"/>
      <c r="K2927" s="394"/>
      <c r="L2927" s="394"/>
      <c r="M2927" s="394"/>
      <c r="N2927" s="394"/>
    </row>
    <row r="2928" spans="2:14" ht="60">
      <c r="B2928" s="1063" t="s">
        <v>12313</v>
      </c>
      <c r="C2928" s="1046" t="s">
        <v>12246</v>
      </c>
      <c r="D2928" s="1046" t="s">
        <v>12302</v>
      </c>
      <c r="E2928" s="1043" t="s">
        <v>3499</v>
      </c>
      <c r="F2928" s="1047">
        <v>15587.96</v>
      </c>
      <c r="G2928" s="1054">
        <v>1</v>
      </c>
      <c r="H2928" s="1049" t="s">
        <v>12313</v>
      </c>
      <c r="I2928" s="394"/>
      <c r="J2928" s="394"/>
      <c r="K2928" s="394"/>
      <c r="L2928" s="394"/>
      <c r="M2928" s="394"/>
      <c r="N2928" s="394"/>
    </row>
    <row r="2929" spans="2:14" ht="60">
      <c r="B2929" s="1063" t="s">
        <v>12314</v>
      </c>
      <c r="C2929" s="1046" t="s">
        <v>12246</v>
      </c>
      <c r="D2929" s="1046" t="s">
        <v>12302</v>
      </c>
      <c r="E2929" s="1043" t="s">
        <v>3499</v>
      </c>
      <c r="F2929" s="1047">
        <v>15587.96</v>
      </c>
      <c r="G2929" s="1054">
        <v>1</v>
      </c>
      <c r="H2929" s="1049" t="s">
        <v>12314</v>
      </c>
      <c r="I2929" s="394"/>
      <c r="J2929" s="394"/>
      <c r="K2929" s="394"/>
      <c r="L2929" s="394"/>
      <c r="M2929" s="394"/>
      <c r="N2929" s="394"/>
    </row>
    <row r="2930" spans="2:14" ht="60">
      <c r="B2930" s="1063" t="s">
        <v>12315</v>
      </c>
      <c r="C2930" s="1046" t="s">
        <v>12246</v>
      </c>
      <c r="D2930" s="1046" t="s">
        <v>12302</v>
      </c>
      <c r="E2930" s="1043" t="s">
        <v>3499</v>
      </c>
      <c r="F2930" s="1047">
        <v>15587.96</v>
      </c>
      <c r="G2930" s="1054">
        <v>1</v>
      </c>
      <c r="H2930" s="1049" t="s">
        <v>12315</v>
      </c>
      <c r="I2930" s="394"/>
      <c r="J2930" s="394"/>
      <c r="K2930" s="394"/>
      <c r="L2930" s="394"/>
      <c r="M2930" s="394"/>
      <c r="N2930" s="394"/>
    </row>
    <row r="2931" spans="2:14" ht="60">
      <c r="B2931" s="1063" t="s">
        <v>12316</v>
      </c>
      <c r="C2931" s="1046" t="s">
        <v>12246</v>
      </c>
      <c r="D2931" s="1046" t="s">
        <v>12302</v>
      </c>
      <c r="E2931" s="1043" t="s">
        <v>3499</v>
      </c>
      <c r="F2931" s="1047">
        <v>15587.96</v>
      </c>
      <c r="G2931" s="1054">
        <v>1</v>
      </c>
      <c r="H2931" s="1049" t="s">
        <v>12316</v>
      </c>
      <c r="I2931" s="394"/>
      <c r="J2931" s="394"/>
      <c r="K2931" s="394"/>
      <c r="L2931" s="394"/>
      <c r="M2931" s="394"/>
      <c r="N2931" s="394"/>
    </row>
    <row r="2932" spans="2:14" ht="60">
      <c r="B2932" s="1063" t="s">
        <v>12317</v>
      </c>
      <c r="C2932" s="1046" t="s">
        <v>12246</v>
      </c>
      <c r="D2932" s="1046" t="s">
        <v>12302</v>
      </c>
      <c r="E2932" s="1043" t="s">
        <v>3499</v>
      </c>
      <c r="F2932" s="1047">
        <v>15587.96</v>
      </c>
      <c r="G2932" s="1054">
        <v>1</v>
      </c>
      <c r="H2932" s="1049" t="s">
        <v>12317</v>
      </c>
      <c r="I2932" s="394"/>
      <c r="J2932" s="394"/>
      <c r="K2932" s="394"/>
      <c r="L2932" s="394"/>
      <c r="M2932" s="394"/>
      <c r="N2932" s="394"/>
    </row>
    <row r="2933" spans="2:14" ht="60">
      <c r="B2933" s="1063" t="s">
        <v>12318</v>
      </c>
      <c r="C2933" s="1046" t="s">
        <v>12246</v>
      </c>
      <c r="D2933" s="1046" t="s">
        <v>12302</v>
      </c>
      <c r="E2933" s="1043" t="s">
        <v>3499</v>
      </c>
      <c r="F2933" s="1047">
        <v>15587.96</v>
      </c>
      <c r="G2933" s="1054">
        <v>1</v>
      </c>
      <c r="H2933" s="1049" t="s">
        <v>12318</v>
      </c>
      <c r="I2933" s="394"/>
      <c r="J2933" s="394"/>
      <c r="K2933" s="394"/>
      <c r="L2933" s="394"/>
      <c r="M2933" s="394"/>
      <c r="N2933" s="394"/>
    </row>
    <row r="2934" spans="2:14" ht="60">
      <c r="B2934" s="1063" t="s">
        <v>12319</v>
      </c>
      <c r="C2934" s="1046" t="s">
        <v>12246</v>
      </c>
      <c r="D2934" s="1046" t="s">
        <v>12302</v>
      </c>
      <c r="E2934" s="1043" t="s">
        <v>3499</v>
      </c>
      <c r="F2934" s="1047">
        <v>15587.96</v>
      </c>
      <c r="G2934" s="1054">
        <v>1</v>
      </c>
      <c r="H2934" s="1049" t="s">
        <v>12319</v>
      </c>
      <c r="I2934" s="394"/>
      <c r="J2934" s="394"/>
      <c r="K2934" s="394"/>
      <c r="L2934" s="394"/>
      <c r="M2934" s="394"/>
      <c r="N2934" s="394"/>
    </row>
    <row r="2935" spans="2:14" ht="60">
      <c r="B2935" s="1063" t="s">
        <v>12320</v>
      </c>
      <c r="C2935" s="1046" t="s">
        <v>12246</v>
      </c>
      <c r="D2935" s="1046" t="s">
        <v>12302</v>
      </c>
      <c r="E2935" s="1043" t="s">
        <v>3499</v>
      </c>
      <c r="F2935" s="1047">
        <v>15587.96</v>
      </c>
      <c r="G2935" s="1054">
        <v>1</v>
      </c>
      <c r="H2935" s="1049" t="s">
        <v>12320</v>
      </c>
      <c r="I2935" s="394"/>
      <c r="J2935" s="394"/>
      <c r="K2935" s="394"/>
      <c r="L2935" s="394"/>
      <c r="M2935" s="394"/>
      <c r="N2935" s="394"/>
    </row>
    <row r="2936" spans="2:14" ht="60">
      <c r="B2936" s="1063" t="s">
        <v>12321</v>
      </c>
      <c r="C2936" s="1046" t="s">
        <v>12246</v>
      </c>
      <c r="D2936" s="1046" t="s">
        <v>12302</v>
      </c>
      <c r="E2936" s="1043" t="s">
        <v>3499</v>
      </c>
      <c r="F2936" s="1047">
        <v>15587.96</v>
      </c>
      <c r="G2936" s="1054">
        <v>1</v>
      </c>
      <c r="H2936" s="1049" t="s">
        <v>12321</v>
      </c>
      <c r="I2936" s="394"/>
      <c r="J2936" s="394"/>
      <c r="K2936" s="394"/>
      <c r="L2936" s="394"/>
      <c r="M2936" s="394"/>
      <c r="N2936" s="394"/>
    </row>
    <row r="2937" spans="2:14" ht="60">
      <c r="B2937" s="1063" t="s">
        <v>12322</v>
      </c>
      <c r="C2937" s="1046" t="s">
        <v>12246</v>
      </c>
      <c r="D2937" s="1046" t="s">
        <v>12302</v>
      </c>
      <c r="E2937" s="1043" t="s">
        <v>3499</v>
      </c>
      <c r="F2937" s="1047">
        <v>15587.96</v>
      </c>
      <c r="G2937" s="1054">
        <v>1</v>
      </c>
      <c r="H2937" s="1049" t="s">
        <v>12322</v>
      </c>
      <c r="I2937" s="394"/>
      <c r="J2937" s="394"/>
      <c r="K2937" s="394"/>
      <c r="L2937" s="394"/>
      <c r="M2937" s="394"/>
      <c r="N2937" s="394"/>
    </row>
    <row r="2938" spans="2:14" ht="60">
      <c r="B2938" s="1063" t="s">
        <v>12323</v>
      </c>
      <c r="C2938" s="1046" t="s">
        <v>12246</v>
      </c>
      <c r="D2938" s="1046" t="s">
        <v>12302</v>
      </c>
      <c r="E2938" s="1043" t="s">
        <v>3499</v>
      </c>
      <c r="F2938" s="1047">
        <v>15587.96</v>
      </c>
      <c r="G2938" s="1054">
        <v>1</v>
      </c>
      <c r="H2938" s="1049" t="s">
        <v>12323</v>
      </c>
      <c r="I2938" s="394"/>
      <c r="J2938" s="394"/>
      <c r="K2938" s="394"/>
      <c r="L2938" s="394"/>
      <c r="M2938" s="394"/>
      <c r="N2938" s="394"/>
    </row>
    <row r="2939" spans="2:14" ht="60">
      <c r="B2939" s="1063" t="s">
        <v>12324</v>
      </c>
      <c r="C2939" s="1046" t="s">
        <v>12246</v>
      </c>
      <c r="D2939" s="1046" t="s">
        <v>12302</v>
      </c>
      <c r="E2939" s="1043" t="s">
        <v>3499</v>
      </c>
      <c r="F2939" s="1047">
        <v>15587.96</v>
      </c>
      <c r="G2939" s="1054">
        <v>1</v>
      </c>
      <c r="H2939" s="1049" t="s">
        <v>12324</v>
      </c>
      <c r="I2939" s="394"/>
      <c r="J2939" s="394"/>
      <c r="K2939" s="394"/>
      <c r="L2939" s="394"/>
      <c r="M2939" s="394"/>
      <c r="N2939" s="394"/>
    </row>
    <row r="2940" spans="2:14" ht="60">
      <c r="B2940" s="1063" t="s">
        <v>12325</v>
      </c>
      <c r="C2940" s="1046" t="s">
        <v>12246</v>
      </c>
      <c r="D2940" s="1046" t="s">
        <v>12302</v>
      </c>
      <c r="E2940" s="1043" t="s">
        <v>3499</v>
      </c>
      <c r="F2940" s="1047">
        <v>15587.96</v>
      </c>
      <c r="G2940" s="1054">
        <v>1</v>
      </c>
      <c r="H2940" s="1049" t="s">
        <v>12325</v>
      </c>
      <c r="I2940" s="394"/>
      <c r="J2940" s="394"/>
      <c r="K2940" s="394"/>
      <c r="L2940" s="394"/>
      <c r="M2940" s="394"/>
      <c r="N2940" s="394"/>
    </row>
    <row r="2941" spans="2:14" ht="60">
      <c r="B2941" s="1063" t="s">
        <v>12326</v>
      </c>
      <c r="C2941" s="1046" t="s">
        <v>12246</v>
      </c>
      <c r="D2941" s="1046" t="s">
        <v>12302</v>
      </c>
      <c r="E2941" s="1043" t="s">
        <v>3499</v>
      </c>
      <c r="F2941" s="1047">
        <v>15587.96</v>
      </c>
      <c r="G2941" s="1054">
        <v>1</v>
      </c>
      <c r="H2941" s="1049" t="s">
        <v>12326</v>
      </c>
      <c r="I2941" s="394"/>
      <c r="J2941" s="394"/>
      <c r="K2941" s="394"/>
      <c r="L2941" s="394"/>
      <c r="M2941" s="394"/>
      <c r="N2941" s="394"/>
    </row>
    <row r="2942" spans="2:14" ht="60">
      <c r="B2942" s="1063" t="s">
        <v>12327</v>
      </c>
      <c r="C2942" s="1046" t="s">
        <v>12246</v>
      </c>
      <c r="D2942" s="1046" t="s">
        <v>12302</v>
      </c>
      <c r="E2942" s="1043" t="s">
        <v>3499</v>
      </c>
      <c r="F2942" s="1047">
        <v>15587.96</v>
      </c>
      <c r="G2942" s="1054">
        <v>1</v>
      </c>
      <c r="H2942" s="1049" t="s">
        <v>12327</v>
      </c>
      <c r="I2942" s="394"/>
      <c r="J2942" s="394"/>
      <c r="K2942" s="394"/>
      <c r="L2942" s="394"/>
      <c r="M2942" s="394"/>
      <c r="N2942" s="394"/>
    </row>
    <row r="2943" spans="2:14" ht="60">
      <c r="B2943" s="1063" t="s">
        <v>12328</v>
      </c>
      <c r="C2943" s="1046" t="s">
        <v>12246</v>
      </c>
      <c r="D2943" s="1046" t="s">
        <v>12302</v>
      </c>
      <c r="E2943" s="1043" t="s">
        <v>3499</v>
      </c>
      <c r="F2943" s="1047">
        <v>15587.96</v>
      </c>
      <c r="G2943" s="1054">
        <v>1</v>
      </c>
      <c r="H2943" s="1049" t="s">
        <v>12328</v>
      </c>
      <c r="I2943" s="394"/>
      <c r="J2943" s="394"/>
      <c r="K2943" s="394"/>
      <c r="L2943" s="394"/>
      <c r="M2943" s="394"/>
      <c r="N2943" s="394"/>
    </row>
    <row r="2944" spans="2:14" ht="60">
      <c r="B2944" s="1063" t="s">
        <v>12329</v>
      </c>
      <c r="C2944" s="1046" t="s">
        <v>12246</v>
      </c>
      <c r="D2944" s="1046" t="s">
        <v>12302</v>
      </c>
      <c r="E2944" s="1043" t="s">
        <v>3499</v>
      </c>
      <c r="F2944" s="1047">
        <v>15587.96</v>
      </c>
      <c r="G2944" s="1054">
        <v>1</v>
      </c>
      <c r="H2944" s="1049" t="s">
        <v>12329</v>
      </c>
      <c r="I2944" s="394"/>
      <c r="J2944" s="394"/>
      <c r="K2944" s="394"/>
      <c r="L2944" s="394"/>
      <c r="M2944" s="394"/>
      <c r="N2944" s="394"/>
    </row>
    <row r="2945" spans="2:14" ht="60">
      <c r="B2945" s="1063" t="s">
        <v>12330</v>
      </c>
      <c r="C2945" s="1046" t="s">
        <v>12246</v>
      </c>
      <c r="D2945" s="1046" t="s">
        <v>12302</v>
      </c>
      <c r="E2945" s="1043" t="s">
        <v>3499</v>
      </c>
      <c r="F2945" s="1047">
        <v>15587.96</v>
      </c>
      <c r="G2945" s="1054">
        <v>1</v>
      </c>
      <c r="H2945" s="1049" t="s">
        <v>12330</v>
      </c>
      <c r="I2945" s="394"/>
      <c r="J2945" s="394"/>
      <c r="K2945" s="394"/>
      <c r="L2945" s="394"/>
      <c r="M2945" s="394"/>
      <c r="N2945" s="394"/>
    </row>
    <row r="2946" spans="2:14" ht="60">
      <c r="B2946" s="1063" t="s">
        <v>12331</v>
      </c>
      <c r="C2946" s="1046" t="s">
        <v>12246</v>
      </c>
      <c r="D2946" s="1046" t="s">
        <v>12302</v>
      </c>
      <c r="E2946" s="1043" t="s">
        <v>3499</v>
      </c>
      <c r="F2946" s="1047">
        <v>15587.96</v>
      </c>
      <c r="G2946" s="1054">
        <v>1</v>
      </c>
      <c r="H2946" s="1049" t="s">
        <v>12331</v>
      </c>
      <c r="I2946" s="394"/>
      <c r="J2946" s="394"/>
      <c r="K2946" s="394"/>
      <c r="L2946" s="394"/>
      <c r="M2946" s="394"/>
      <c r="N2946" s="394"/>
    </row>
    <row r="2947" spans="2:14" ht="60">
      <c r="B2947" s="1063" t="s">
        <v>12332</v>
      </c>
      <c r="C2947" s="1046" t="s">
        <v>12246</v>
      </c>
      <c r="D2947" s="1046" t="s">
        <v>12302</v>
      </c>
      <c r="E2947" s="1043" t="s">
        <v>3499</v>
      </c>
      <c r="F2947" s="1047">
        <v>15587.96</v>
      </c>
      <c r="G2947" s="1054">
        <v>1</v>
      </c>
      <c r="H2947" s="1049" t="s">
        <v>12332</v>
      </c>
      <c r="I2947" s="394"/>
      <c r="J2947" s="394"/>
      <c r="K2947" s="394"/>
      <c r="L2947" s="394"/>
      <c r="M2947" s="394"/>
      <c r="N2947" s="394"/>
    </row>
    <row r="2948" spans="2:14" ht="60">
      <c r="B2948" s="1063" t="s">
        <v>12333</v>
      </c>
      <c r="C2948" s="1046" t="s">
        <v>12246</v>
      </c>
      <c r="D2948" s="1046" t="s">
        <v>12302</v>
      </c>
      <c r="E2948" s="1043" t="s">
        <v>3499</v>
      </c>
      <c r="F2948" s="1047">
        <v>15587.96</v>
      </c>
      <c r="G2948" s="1054">
        <v>1</v>
      </c>
      <c r="H2948" s="1049" t="s">
        <v>12333</v>
      </c>
      <c r="I2948" s="394"/>
      <c r="J2948" s="394"/>
      <c r="K2948" s="394"/>
      <c r="L2948" s="394"/>
      <c r="M2948" s="394"/>
      <c r="N2948" s="394"/>
    </row>
    <row r="2949" spans="2:14" ht="60">
      <c r="B2949" s="1063" t="s">
        <v>12334</v>
      </c>
      <c r="C2949" s="1046" t="s">
        <v>12246</v>
      </c>
      <c r="D2949" s="1046" t="s">
        <v>12302</v>
      </c>
      <c r="E2949" s="1043" t="s">
        <v>3499</v>
      </c>
      <c r="F2949" s="1047">
        <v>15587.96</v>
      </c>
      <c r="G2949" s="1054">
        <v>1</v>
      </c>
      <c r="H2949" s="1049" t="s">
        <v>12334</v>
      </c>
      <c r="I2949" s="394"/>
      <c r="J2949" s="394"/>
      <c r="K2949" s="394"/>
      <c r="L2949" s="394"/>
      <c r="M2949" s="394"/>
      <c r="N2949" s="394"/>
    </row>
    <row r="2950" spans="2:14" ht="60">
      <c r="B2950" s="1063" t="s">
        <v>12335</v>
      </c>
      <c r="C2950" s="1046" t="s">
        <v>12246</v>
      </c>
      <c r="D2950" s="1046" t="s">
        <v>12302</v>
      </c>
      <c r="E2950" s="1043" t="s">
        <v>3499</v>
      </c>
      <c r="F2950" s="1047">
        <v>15587.96</v>
      </c>
      <c r="G2950" s="1054">
        <v>1</v>
      </c>
      <c r="H2950" s="1049" t="s">
        <v>12335</v>
      </c>
      <c r="I2950" s="394"/>
      <c r="J2950" s="394"/>
      <c r="K2950" s="394"/>
      <c r="L2950" s="394"/>
      <c r="M2950" s="394"/>
      <c r="N2950" s="394"/>
    </row>
    <row r="2951" spans="2:14" ht="60">
      <c r="B2951" s="1063" t="s">
        <v>12336</v>
      </c>
      <c r="C2951" s="1046" t="s">
        <v>12246</v>
      </c>
      <c r="D2951" s="1046" t="s">
        <v>12302</v>
      </c>
      <c r="E2951" s="1043" t="s">
        <v>3499</v>
      </c>
      <c r="F2951" s="1047">
        <v>15587.96</v>
      </c>
      <c r="G2951" s="1054">
        <v>1</v>
      </c>
      <c r="H2951" s="1049" t="s">
        <v>12336</v>
      </c>
      <c r="I2951" s="394"/>
      <c r="J2951" s="394"/>
      <c r="K2951" s="394"/>
      <c r="L2951" s="394"/>
      <c r="M2951" s="394"/>
      <c r="N2951" s="394"/>
    </row>
    <row r="2952" spans="2:14" ht="60">
      <c r="B2952" s="1063" t="s">
        <v>12337</v>
      </c>
      <c r="C2952" s="1046" t="s">
        <v>12246</v>
      </c>
      <c r="D2952" s="1046" t="s">
        <v>12302</v>
      </c>
      <c r="E2952" s="1043" t="s">
        <v>3499</v>
      </c>
      <c r="F2952" s="1047">
        <v>15587.96</v>
      </c>
      <c r="G2952" s="1054">
        <v>1</v>
      </c>
      <c r="H2952" s="1049" t="s">
        <v>12337</v>
      </c>
      <c r="I2952" s="394"/>
      <c r="J2952" s="394"/>
      <c r="K2952" s="394"/>
      <c r="L2952" s="394"/>
      <c r="M2952" s="394"/>
      <c r="N2952" s="394"/>
    </row>
    <row r="2953" spans="2:14" ht="60">
      <c r="B2953" s="1063" t="s">
        <v>12338</v>
      </c>
      <c r="C2953" s="1046" t="s">
        <v>12246</v>
      </c>
      <c r="D2953" s="1046" t="s">
        <v>12302</v>
      </c>
      <c r="E2953" s="1043" t="s">
        <v>3499</v>
      </c>
      <c r="F2953" s="1047">
        <v>15587.96</v>
      </c>
      <c r="G2953" s="1054">
        <v>1</v>
      </c>
      <c r="H2953" s="1049" t="s">
        <v>12338</v>
      </c>
      <c r="I2953" s="394"/>
      <c r="J2953" s="394"/>
      <c r="K2953" s="394"/>
      <c r="L2953" s="394"/>
      <c r="M2953" s="394"/>
      <c r="N2953" s="394"/>
    </row>
    <row r="2954" spans="2:14" ht="60">
      <c r="B2954" s="1063" t="s">
        <v>12339</v>
      </c>
      <c r="C2954" s="1046" t="s">
        <v>12246</v>
      </c>
      <c r="D2954" s="1046" t="s">
        <v>12302</v>
      </c>
      <c r="E2954" s="1043" t="s">
        <v>3499</v>
      </c>
      <c r="F2954" s="1047">
        <v>15587.96</v>
      </c>
      <c r="G2954" s="1054">
        <v>1</v>
      </c>
      <c r="H2954" s="1049" t="s">
        <v>12339</v>
      </c>
      <c r="I2954" s="394"/>
      <c r="J2954" s="394"/>
      <c r="K2954" s="394"/>
      <c r="L2954" s="394"/>
      <c r="M2954" s="394"/>
      <c r="N2954" s="394"/>
    </row>
    <row r="2955" spans="2:14" ht="60">
      <c r="B2955" s="1063" t="s">
        <v>12340</v>
      </c>
      <c r="C2955" s="1046" t="s">
        <v>12246</v>
      </c>
      <c r="D2955" s="1046" t="s">
        <v>12302</v>
      </c>
      <c r="E2955" s="1043" t="s">
        <v>3499</v>
      </c>
      <c r="F2955" s="1047">
        <v>15587.96</v>
      </c>
      <c r="G2955" s="1054">
        <v>1</v>
      </c>
      <c r="H2955" s="1049" t="s">
        <v>12340</v>
      </c>
      <c r="I2955" s="394"/>
      <c r="J2955" s="394"/>
      <c r="K2955" s="394"/>
      <c r="L2955" s="394"/>
      <c r="M2955" s="394"/>
      <c r="N2955" s="394"/>
    </row>
    <row r="2956" spans="2:14" ht="60">
      <c r="B2956" s="1063" t="s">
        <v>12341</v>
      </c>
      <c r="C2956" s="1046" t="s">
        <v>12246</v>
      </c>
      <c r="D2956" s="1046" t="s">
        <v>12302</v>
      </c>
      <c r="E2956" s="1043" t="s">
        <v>3499</v>
      </c>
      <c r="F2956" s="1047">
        <v>15587.96</v>
      </c>
      <c r="G2956" s="1054">
        <v>1</v>
      </c>
      <c r="H2956" s="1049" t="s">
        <v>12341</v>
      </c>
      <c r="I2956" s="394"/>
      <c r="J2956" s="394"/>
      <c r="K2956" s="394"/>
      <c r="L2956" s="394"/>
      <c r="M2956" s="394"/>
      <c r="N2956" s="394"/>
    </row>
    <row r="2957" spans="2:14" ht="60">
      <c r="B2957" s="1063" t="s">
        <v>12342</v>
      </c>
      <c r="C2957" s="1046" t="s">
        <v>12246</v>
      </c>
      <c r="D2957" s="1046" t="s">
        <v>12302</v>
      </c>
      <c r="E2957" s="1043" t="s">
        <v>3499</v>
      </c>
      <c r="F2957" s="1047">
        <v>15587.96</v>
      </c>
      <c r="G2957" s="1054">
        <v>1</v>
      </c>
      <c r="H2957" s="1049" t="s">
        <v>12342</v>
      </c>
      <c r="I2957" s="394"/>
      <c r="J2957" s="394"/>
      <c r="K2957" s="394"/>
      <c r="L2957" s="394"/>
      <c r="M2957" s="394"/>
      <c r="N2957" s="394"/>
    </row>
    <row r="2958" spans="2:14" ht="60">
      <c r="B2958" s="1063" t="s">
        <v>12343</v>
      </c>
      <c r="C2958" s="1046" t="s">
        <v>12246</v>
      </c>
      <c r="D2958" s="1046" t="s">
        <v>12302</v>
      </c>
      <c r="E2958" s="1043" t="s">
        <v>3499</v>
      </c>
      <c r="F2958" s="1047">
        <v>15587.96</v>
      </c>
      <c r="G2958" s="1054">
        <v>1</v>
      </c>
      <c r="H2958" s="1049" t="s">
        <v>12343</v>
      </c>
      <c r="I2958" s="394"/>
      <c r="J2958" s="394"/>
      <c r="K2958" s="394"/>
      <c r="L2958" s="394"/>
      <c r="M2958" s="394"/>
      <c r="N2958" s="394"/>
    </row>
    <row r="2959" spans="2:14" ht="60">
      <c r="B2959" s="1063" t="s">
        <v>12344</v>
      </c>
      <c r="C2959" s="1046" t="s">
        <v>12246</v>
      </c>
      <c r="D2959" s="1046" t="s">
        <v>12302</v>
      </c>
      <c r="E2959" s="1043" t="s">
        <v>3499</v>
      </c>
      <c r="F2959" s="1047">
        <v>15587.96</v>
      </c>
      <c r="G2959" s="1054">
        <v>1</v>
      </c>
      <c r="H2959" s="1049" t="s">
        <v>12344</v>
      </c>
      <c r="I2959" s="394"/>
      <c r="J2959" s="394"/>
      <c r="K2959" s="394"/>
      <c r="L2959" s="394"/>
      <c r="M2959" s="394"/>
      <c r="N2959" s="394"/>
    </row>
    <row r="2960" spans="2:14" ht="60">
      <c r="B2960" s="1063" t="s">
        <v>12345</v>
      </c>
      <c r="C2960" s="1046" t="s">
        <v>12246</v>
      </c>
      <c r="D2960" s="1046" t="s">
        <v>12302</v>
      </c>
      <c r="E2960" s="1043" t="s">
        <v>3499</v>
      </c>
      <c r="F2960" s="1047">
        <v>15587.96</v>
      </c>
      <c r="G2960" s="1054">
        <v>1</v>
      </c>
      <c r="H2960" s="1049" t="s">
        <v>12345</v>
      </c>
      <c r="I2960" s="394"/>
      <c r="J2960" s="394"/>
      <c r="K2960" s="394"/>
      <c r="L2960" s="394"/>
      <c r="M2960" s="394"/>
      <c r="N2960" s="394"/>
    </row>
    <row r="2961" spans="2:14" ht="60">
      <c r="B2961" s="1063" t="s">
        <v>12346</v>
      </c>
      <c r="C2961" s="1046" t="s">
        <v>12246</v>
      </c>
      <c r="D2961" s="1046" t="s">
        <v>12302</v>
      </c>
      <c r="E2961" s="1043" t="s">
        <v>3499</v>
      </c>
      <c r="F2961" s="1047">
        <v>15587.96</v>
      </c>
      <c r="G2961" s="1054">
        <v>1</v>
      </c>
      <c r="H2961" s="1049" t="s">
        <v>12346</v>
      </c>
      <c r="I2961" s="394"/>
      <c r="J2961" s="394"/>
      <c r="K2961" s="394"/>
      <c r="L2961" s="394"/>
      <c r="M2961" s="394"/>
      <c r="N2961" s="394"/>
    </row>
    <row r="2962" spans="2:14" ht="60">
      <c r="B2962" s="1063" t="s">
        <v>12347</v>
      </c>
      <c r="C2962" s="1046" t="s">
        <v>12246</v>
      </c>
      <c r="D2962" s="1046" t="s">
        <v>12302</v>
      </c>
      <c r="E2962" s="1043" t="s">
        <v>3499</v>
      </c>
      <c r="F2962" s="1047">
        <v>15587.96</v>
      </c>
      <c r="G2962" s="1054">
        <v>1</v>
      </c>
      <c r="H2962" s="1049" t="s">
        <v>12347</v>
      </c>
      <c r="I2962" s="394"/>
      <c r="J2962" s="394"/>
      <c r="K2962" s="394"/>
      <c r="L2962" s="394"/>
      <c r="M2962" s="394"/>
      <c r="N2962" s="394"/>
    </row>
    <row r="2963" spans="2:14" ht="60">
      <c r="B2963" s="1063" t="s">
        <v>12348</v>
      </c>
      <c r="C2963" s="1046" t="s">
        <v>12246</v>
      </c>
      <c r="D2963" s="1046" t="s">
        <v>12302</v>
      </c>
      <c r="E2963" s="1043" t="s">
        <v>3499</v>
      </c>
      <c r="F2963" s="1047">
        <v>15587.96</v>
      </c>
      <c r="G2963" s="1054">
        <v>1</v>
      </c>
      <c r="H2963" s="1049" t="s">
        <v>12348</v>
      </c>
      <c r="I2963" s="394"/>
      <c r="J2963" s="394"/>
      <c r="K2963" s="394"/>
      <c r="L2963" s="394"/>
      <c r="M2963" s="394"/>
      <c r="N2963" s="394"/>
    </row>
    <row r="2964" spans="2:14" ht="60">
      <c r="B2964" s="1063" t="s">
        <v>12349</v>
      </c>
      <c r="C2964" s="1046" t="s">
        <v>12246</v>
      </c>
      <c r="D2964" s="1046" t="s">
        <v>12302</v>
      </c>
      <c r="E2964" s="1043" t="s">
        <v>3499</v>
      </c>
      <c r="F2964" s="1047">
        <v>15587.96</v>
      </c>
      <c r="G2964" s="1054">
        <v>1</v>
      </c>
      <c r="H2964" s="1049" t="s">
        <v>12349</v>
      </c>
      <c r="I2964" s="394"/>
      <c r="J2964" s="394"/>
      <c r="K2964" s="394"/>
      <c r="L2964" s="394"/>
      <c r="M2964" s="394"/>
      <c r="N2964" s="394"/>
    </row>
    <row r="2965" spans="2:14" ht="60">
      <c r="B2965" s="1063" t="s">
        <v>12350</v>
      </c>
      <c r="C2965" s="1046" t="s">
        <v>12246</v>
      </c>
      <c r="D2965" s="1046" t="s">
        <v>12302</v>
      </c>
      <c r="E2965" s="1043" t="s">
        <v>3499</v>
      </c>
      <c r="F2965" s="1047">
        <v>15587.96</v>
      </c>
      <c r="G2965" s="1054">
        <v>1</v>
      </c>
      <c r="H2965" s="1049" t="s">
        <v>12350</v>
      </c>
      <c r="I2965" s="394"/>
      <c r="J2965" s="394"/>
      <c r="K2965" s="394"/>
      <c r="L2965" s="394"/>
      <c r="M2965" s="394"/>
      <c r="N2965" s="394"/>
    </row>
    <row r="2966" spans="2:14" ht="60">
      <c r="B2966" s="1063" t="s">
        <v>12351</v>
      </c>
      <c r="C2966" s="1046" t="s">
        <v>12246</v>
      </c>
      <c r="D2966" s="1046" t="s">
        <v>12302</v>
      </c>
      <c r="E2966" s="1043" t="s">
        <v>3499</v>
      </c>
      <c r="F2966" s="1047">
        <v>15587.96</v>
      </c>
      <c r="G2966" s="1054">
        <v>1</v>
      </c>
      <c r="H2966" s="1049" t="s">
        <v>12351</v>
      </c>
      <c r="I2966" s="394"/>
      <c r="J2966" s="394"/>
      <c r="K2966" s="394"/>
      <c r="L2966" s="394"/>
      <c r="M2966" s="394"/>
      <c r="N2966" s="394"/>
    </row>
    <row r="2967" spans="2:14" ht="60">
      <c r="B2967" s="1063" t="s">
        <v>12352</v>
      </c>
      <c r="C2967" s="1046" t="s">
        <v>12246</v>
      </c>
      <c r="D2967" s="1046" t="s">
        <v>12302</v>
      </c>
      <c r="E2967" s="1043" t="s">
        <v>3499</v>
      </c>
      <c r="F2967" s="1047">
        <v>15587.96</v>
      </c>
      <c r="G2967" s="1054">
        <v>1</v>
      </c>
      <c r="H2967" s="1049" t="s">
        <v>12352</v>
      </c>
      <c r="I2967" s="394"/>
      <c r="J2967" s="394"/>
      <c r="K2967" s="394"/>
      <c r="L2967" s="394"/>
      <c r="M2967" s="394"/>
      <c r="N2967" s="394"/>
    </row>
    <row r="2968" spans="2:14" ht="60">
      <c r="B2968" s="1063" t="s">
        <v>12353</v>
      </c>
      <c r="C2968" s="1046" t="s">
        <v>12246</v>
      </c>
      <c r="D2968" s="1046" t="s">
        <v>12302</v>
      </c>
      <c r="E2968" s="1043" t="s">
        <v>3499</v>
      </c>
      <c r="F2968" s="1047">
        <v>15587.96</v>
      </c>
      <c r="G2968" s="1054">
        <v>1</v>
      </c>
      <c r="H2968" s="1049" t="s">
        <v>12353</v>
      </c>
      <c r="I2968" s="394"/>
      <c r="J2968" s="394"/>
      <c r="K2968" s="394"/>
      <c r="L2968" s="394"/>
      <c r="M2968" s="394"/>
      <c r="N2968" s="394"/>
    </row>
    <row r="2969" spans="2:14" ht="60">
      <c r="B2969" s="1063" t="s">
        <v>12354</v>
      </c>
      <c r="C2969" s="1046" t="s">
        <v>12246</v>
      </c>
      <c r="D2969" s="1046" t="s">
        <v>12302</v>
      </c>
      <c r="E2969" s="1043" t="s">
        <v>3499</v>
      </c>
      <c r="F2969" s="1047">
        <v>15587.96</v>
      </c>
      <c r="G2969" s="1054">
        <v>1</v>
      </c>
      <c r="H2969" s="1049" t="s">
        <v>12354</v>
      </c>
      <c r="I2969" s="394"/>
      <c r="J2969" s="394"/>
      <c r="K2969" s="394"/>
      <c r="L2969" s="394"/>
      <c r="M2969" s="394"/>
      <c r="N2969" s="394"/>
    </row>
    <row r="2970" spans="2:14" ht="60">
      <c r="B2970" s="1063" t="s">
        <v>12355</v>
      </c>
      <c r="C2970" s="1046" t="s">
        <v>12246</v>
      </c>
      <c r="D2970" s="1046" t="s">
        <v>12302</v>
      </c>
      <c r="E2970" s="1043" t="s">
        <v>4290</v>
      </c>
      <c r="F2970" s="1047">
        <v>15587.96</v>
      </c>
      <c r="G2970" s="1052">
        <v>1</v>
      </c>
      <c r="H2970" s="1049" t="s">
        <v>12355</v>
      </c>
      <c r="I2970" s="394"/>
      <c r="J2970" s="394"/>
      <c r="K2970" s="394"/>
      <c r="L2970" s="394"/>
      <c r="M2970" s="394"/>
      <c r="N2970" s="394"/>
    </row>
    <row r="2971" spans="2:14" ht="60">
      <c r="B2971" s="1063" t="s">
        <v>12356</v>
      </c>
      <c r="C2971" s="1046" t="s">
        <v>12246</v>
      </c>
      <c r="D2971" s="1046" t="s">
        <v>12302</v>
      </c>
      <c r="E2971" s="1043" t="s">
        <v>4290</v>
      </c>
      <c r="F2971" s="1047">
        <v>15587.96</v>
      </c>
      <c r="G2971" s="1052">
        <v>1</v>
      </c>
      <c r="H2971" s="1049" t="s">
        <v>12356</v>
      </c>
      <c r="I2971" s="394"/>
      <c r="J2971" s="394"/>
      <c r="K2971" s="394"/>
      <c r="L2971" s="394"/>
      <c r="M2971" s="394"/>
      <c r="N2971" s="394"/>
    </row>
    <row r="2972" spans="2:14" ht="60">
      <c r="B2972" s="1063" t="s">
        <v>12357</v>
      </c>
      <c r="C2972" s="1046" t="s">
        <v>12246</v>
      </c>
      <c r="D2972" s="1046" t="s">
        <v>12302</v>
      </c>
      <c r="E2972" s="1043" t="s">
        <v>4290</v>
      </c>
      <c r="F2972" s="1047">
        <v>15587.96</v>
      </c>
      <c r="G2972" s="1052">
        <v>1</v>
      </c>
      <c r="H2972" s="1049" t="s">
        <v>12357</v>
      </c>
      <c r="I2972" s="394"/>
      <c r="J2972" s="394"/>
      <c r="K2972" s="394"/>
      <c r="L2972" s="394"/>
      <c r="M2972" s="394"/>
      <c r="N2972" s="394"/>
    </row>
    <row r="2973" spans="2:14" ht="60">
      <c r="B2973" s="1063" t="s">
        <v>12358</v>
      </c>
      <c r="C2973" s="1046" t="s">
        <v>12246</v>
      </c>
      <c r="D2973" s="1046" t="s">
        <v>12302</v>
      </c>
      <c r="E2973" s="1043" t="s">
        <v>4290</v>
      </c>
      <c r="F2973" s="1047">
        <v>15587.96</v>
      </c>
      <c r="G2973" s="1052">
        <v>1</v>
      </c>
      <c r="H2973" s="1049" t="s">
        <v>12358</v>
      </c>
      <c r="I2973" s="394"/>
      <c r="J2973" s="394"/>
      <c r="K2973" s="394"/>
      <c r="L2973" s="394"/>
      <c r="M2973" s="394"/>
      <c r="N2973" s="394"/>
    </row>
    <row r="2974" spans="2:14" ht="60">
      <c r="B2974" s="1063" t="s">
        <v>12359</v>
      </c>
      <c r="C2974" s="1046" t="s">
        <v>12246</v>
      </c>
      <c r="D2974" s="1046" t="s">
        <v>12302</v>
      </c>
      <c r="E2974" s="1043" t="s">
        <v>4290</v>
      </c>
      <c r="F2974" s="1047">
        <v>15587.96</v>
      </c>
      <c r="G2974" s="1052">
        <v>1</v>
      </c>
      <c r="H2974" s="1049" t="s">
        <v>12359</v>
      </c>
      <c r="I2974" s="394"/>
      <c r="J2974" s="394"/>
      <c r="K2974" s="394"/>
      <c r="L2974" s="394"/>
      <c r="M2974" s="394"/>
      <c r="N2974" s="394"/>
    </row>
    <row r="2975" spans="2:14" ht="60">
      <c r="B2975" s="1063" t="s">
        <v>12360</v>
      </c>
      <c r="C2975" s="1046" t="s">
        <v>12246</v>
      </c>
      <c r="D2975" s="1046" t="s">
        <v>12302</v>
      </c>
      <c r="E2975" s="1043" t="s">
        <v>4290</v>
      </c>
      <c r="F2975" s="1047">
        <v>15587.96</v>
      </c>
      <c r="G2975" s="1052">
        <v>1</v>
      </c>
      <c r="H2975" s="1049" t="s">
        <v>12360</v>
      </c>
      <c r="I2975" s="394"/>
      <c r="J2975" s="394"/>
      <c r="K2975" s="394"/>
      <c r="L2975" s="394"/>
      <c r="M2975" s="394"/>
      <c r="N2975" s="394"/>
    </row>
    <row r="2976" spans="2:14" ht="60">
      <c r="B2976" s="1063" t="s">
        <v>12361</v>
      </c>
      <c r="C2976" s="1046" t="s">
        <v>12246</v>
      </c>
      <c r="D2976" s="1046" t="s">
        <v>12302</v>
      </c>
      <c r="E2976" s="1043" t="s">
        <v>4290</v>
      </c>
      <c r="F2976" s="1047">
        <v>15587.96</v>
      </c>
      <c r="G2976" s="1052">
        <v>1</v>
      </c>
      <c r="H2976" s="1049" t="s">
        <v>12361</v>
      </c>
      <c r="I2976" s="394"/>
      <c r="J2976" s="394"/>
      <c r="K2976" s="394"/>
      <c r="L2976" s="394"/>
      <c r="M2976" s="394"/>
      <c r="N2976" s="394"/>
    </row>
    <row r="2977" spans="2:14" ht="60">
      <c r="B2977" s="1063" t="s">
        <v>12362</v>
      </c>
      <c r="C2977" s="1046" t="s">
        <v>12246</v>
      </c>
      <c r="D2977" s="1046" t="s">
        <v>12302</v>
      </c>
      <c r="E2977" s="1043" t="s">
        <v>4290</v>
      </c>
      <c r="F2977" s="1047">
        <v>15587.96</v>
      </c>
      <c r="G2977" s="1052">
        <v>1</v>
      </c>
      <c r="H2977" s="1049" t="s">
        <v>12362</v>
      </c>
      <c r="I2977" s="394"/>
      <c r="J2977" s="394"/>
      <c r="K2977" s="394"/>
      <c r="L2977" s="394"/>
      <c r="M2977" s="394"/>
      <c r="N2977" s="394"/>
    </row>
    <row r="2978" spans="2:14" ht="60">
      <c r="B2978" s="1063" t="s">
        <v>12363</v>
      </c>
      <c r="C2978" s="1046" t="s">
        <v>12246</v>
      </c>
      <c r="D2978" s="1046" t="s">
        <v>12302</v>
      </c>
      <c r="E2978" s="1043" t="s">
        <v>4290</v>
      </c>
      <c r="F2978" s="1047">
        <v>15587.96</v>
      </c>
      <c r="G2978" s="1052">
        <v>1</v>
      </c>
      <c r="H2978" s="1049" t="s">
        <v>12363</v>
      </c>
      <c r="I2978" s="394"/>
      <c r="J2978" s="394"/>
      <c r="K2978" s="394"/>
      <c r="L2978" s="394"/>
      <c r="M2978" s="394"/>
      <c r="N2978" s="394"/>
    </row>
    <row r="2979" spans="2:14" ht="60">
      <c r="B2979" s="1063" t="s">
        <v>12364</v>
      </c>
      <c r="C2979" s="1046" t="s">
        <v>12246</v>
      </c>
      <c r="D2979" s="1046" t="s">
        <v>12302</v>
      </c>
      <c r="E2979" s="1043" t="s">
        <v>4290</v>
      </c>
      <c r="F2979" s="1047">
        <v>15587.96</v>
      </c>
      <c r="G2979" s="1052">
        <v>1</v>
      </c>
      <c r="H2979" s="1049" t="s">
        <v>12364</v>
      </c>
      <c r="I2979" s="394"/>
      <c r="J2979" s="394"/>
      <c r="K2979" s="394"/>
      <c r="L2979" s="394"/>
      <c r="M2979" s="394"/>
      <c r="N2979" s="394"/>
    </row>
    <row r="2980" spans="2:14" ht="60">
      <c r="B2980" s="1063" t="s">
        <v>12365</v>
      </c>
      <c r="C2980" s="1046" t="s">
        <v>12246</v>
      </c>
      <c r="D2980" s="1046" t="s">
        <v>12302</v>
      </c>
      <c r="E2980" s="1043" t="s">
        <v>4290</v>
      </c>
      <c r="F2980" s="1047">
        <v>15587.96</v>
      </c>
      <c r="G2980" s="1052">
        <v>1</v>
      </c>
      <c r="H2980" s="1049" t="s">
        <v>12365</v>
      </c>
      <c r="I2980" s="394"/>
      <c r="J2980" s="394"/>
      <c r="K2980" s="394"/>
      <c r="L2980" s="394"/>
      <c r="M2980" s="394"/>
      <c r="N2980" s="394"/>
    </row>
    <row r="2981" spans="2:14" ht="60">
      <c r="B2981" s="1063" t="s">
        <v>12366</v>
      </c>
      <c r="C2981" s="1046" t="s">
        <v>12246</v>
      </c>
      <c r="D2981" s="1046" t="s">
        <v>12302</v>
      </c>
      <c r="E2981" s="1043" t="s">
        <v>4290</v>
      </c>
      <c r="F2981" s="1047">
        <v>15587.96</v>
      </c>
      <c r="G2981" s="1052">
        <v>1</v>
      </c>
      <c r="H2981" s="1049" t="s">
        <v>12366</v>
      </c>
      <c r="I2981" s="394"/>
      <c r="J2981" s="394"/>
      <c r="K2981" s="394"/>
      <c r="L2981" s="394"/>
      <c r="M2981" s="394"/>
      <c r="N2981" s="394"/>
    </row>
    <row r="2982" spans="2:14" ht="60">
      <c r="B2982" s="1063" t="s">
        <v>12367</v>
      </c>
      <c r="C2982" s="1046" t="s">
        <v>12246</v>
      </c>
      <c r="D2982" s="1046" t="s">
        <v>12302</v>
      </c>
      <c r="E2982" s="1043" t="s">
        <v>4290</v>
      </c>
      <c r="F2982" s="1047">
        <v>15587.96</v>
      </c>
      <c r="G2982" s="1052">
        <v>1</v>
      </c>
      <c r="H2982" s="1049" t="s">
        <v>12367</v>
      </c>
      <c r="I2982" s="394"/>
      <c r="J2982" s="394"/>
      <c r="K2982" s="394"/>
      <c r="L2982" s="394"/>
      <c r="M2982" s="394"/>
      <c r="N2982" s="394"/>
    </row>
    <row r="2983" spans="2:14" ht="60">
      <c r="B2983" s="1063" t="s">
        <v>12368</v>
      </c>
      <c r="C2983" s="1046" t="s">
        <v>12246</v>
      </c>
      <c r="D2983" s="1046" t="s">
        <v>12302</v>
      </c>
      <c r="E2983" s="1043" t="s">
        <v>4290</v>
      </c>
      <c r="F2983" s="1047">
        <v>15587.96</v>
      </c>
      <c r="G2983" s="1052">
        <v>1</v>
      </c>
      <c r="H2983" s="1049" t="s">
        <v>12368</v>
      </c>
      <c r="I2983" s="394"/>
      <c r="J2983" s="394"/>
      <c r="K2983" s="394"/>
      <c r="L2983" s="394"/>
      <c r="M2983" s="394"/>
      <c r="N2983" s="394"/>
    </row>
    <row r="2984" spans="2:14" ht="60">
      <c r="B2984" s="1063" t="s">
        <v>12369</v>
      </c>
      <c r="C2984" s="1046" t="s">
        <v>12246</v>
      </c>
      <c r="D2984" s="1046" t="s">
        <v>12302</v>
      </c>
      <c r="E2984" s="1043" t="s">
        <v>4290</v>
      </c>
      <c r="F2984" s="1047">
        <v>15587.96</v>
      </c>
      <c r="G2984" s="1052">
        <v>1</v>
      </c>
      <c r="H2984" s="1049" t="s">
        <v>12369</v>
      </c>
      <c r="I2984" s="394"/>
      <c r="J2984" s="394"/>
      <c r="K2984" s="394"/>
      <c r="L2984" s="394"/>
      <c r="M2984" s="394"/>
      <c r="N2984" s="394"/>
    </row>
    <row r="2985" spans="2:14" ht="60">
      <c r="B2985" s="1063" t="s">
        <v>12370</v>
      </c>
      <c r="C2985" s="1046" t="s">
        <v>12246</v>
      </c>
      <c r="D2985" s="1046" t="s">
        <v>12302</v>
      </c>
      <c r="E2985" s="1043" t="s">
        <v>4290</v>
      </c>
      <c r="F2985" s="1047">
        <v>15587.96</v>
      </c>
      <c r="G2985" s="1052">
        <v>1</v>
      </c>
      <c r="H2985" s="1049" t="s">
        <v>12370</v>
      </c>
      <c r="I2985" s="394"/>
      <c r="J2985" s="394"/>
      <c r="K2985" s="394"/>
      <c r="L2985" s="394"/>
      <c r="M2985" s="394"/>
      <c r="N2985" s="394"/>
    </row>
    <row r="2986" spans="2:14" ht="60">
      <c r="B2986" s="1063" t="s">
        <v>12371</v>
      </c>
      <c r="C2986" s="1046" t="s">
        <v>12246</v>
      </c>
      <c r="D2986" s="1046" t="s">
        <v>12302</v>
      </c>
      <c r="E2986" s="1043" t="s">
        <v>4290</v>
      </c>
      <c r="F2986" s="1047">
        <v>15587.96</v>
      </c>
      <c r="G2986" s="1052">
        <v>1</v>
      </c>
      <c r="H2986" s="1049" t="s">
        <v>12371</v>
      </c>
      <c r="I2986" s="394"/>
      <c r="J2986" s="394"/>
      <c r="K2986" s="394"/>
      <c r="L2986" s="394"/>
      <c r="M2986" s="394"/>
      <c r="N2986" s="394"/>
    </row>
    <row r="2987" spans="2:14" ht="60">
      <c r="B2987" s="1063" t="s">
        <v>12372</v>
      </c>
      <c r="C2987" s="1046" t="s">
        <v>12246</v>
      </c>
      <c r="D2987" s="1046" t="s">
        <v>12302</v>
      </c>
      <c r="E2987" s="1043" t="s">
        <v>4290</v>
      </c>
      <c r="F2987" s="1047">
        <v>15587.96</v>
      </c>
      <c r="G2987" s="1052">
        <v>1</v>
      </c>
      <c r="H2987" s="1049" t="s">
        <v>12372</v>
      </c>
      <c r="I2987" s="394"/>
      <c r="J2987" s="394"/>
      <c r="K2987" s="394"/>
      <c r="L2987" s="394"/>
      <c r="M2987" s="394"/>
      <c r="N2987" s="394"/>
    </row>
    <row r="2988" spans="2:14" ht="60">
      <c r="B2988" s="1063" t="s">
        <v>12373</v>
      </c>
      <c r="C2988" s="1046" t="s">
        <v>12246</v>
      </c>
      <c r="D2988" s="1046" t="s">
        <v>12302</v>
      </c>
      <c r="E2988" s="1043" t="s">
        <v>4290</v>
      </c>
      <c r="F2988" s="1047">
        <v>15587.96</v>
      </c>
      <c r="G2988" s="1052">
        <v>1</v>
      </c>
      <c r="H2988" s="1049" t="s">
        <v>12373</v>
      </c>
      <c r="I2988" s="394"/>
      <c r="J2988" s="394"/>
      <c r="K2988" s="394"/>
      <c r="L2988" s="394"/>
      <c r="M2988" s="394"/>
      <c r="N2988" s="394"/>
    </row>
    <row r="2989" spans="2:14" ht="60">
      <c r="B2989" s="1063" t="s">
        <v>12374</v>
      </c>
      <c r="C2989" s="1046" t="s">
        <v>12246</v>
      </c>
      <c r="D2989" s="1046" t="s">
        <v>12302</v>
      </c>
      <c r="E2989" s="1043" t="s">
        <v>4290</v>
      </c>
      <c r="F2989" s="1047">
        <v>15587.96</v>
      </c>
      <c r="G2989" s="1052">
        <v>1</v>
      </c>
      <c r="H2989" s="1049" t="s">
        <v>12374</v>
      </c>
      <c r="I2989" s="394"/>
      <c r="J2989" s="394"/>
      <c r="K2989" s="394"/>
      <c r="L2989" s="394"/>
      <c r="M2989" s="394"/>
      <c r="N2989" s="394"/>
    </row>
    <row r="2990" spans="2:14" ht="60">
      <c r="B2990" s="1063" t="s">
        <v>12375</v>
      </c>
      <c r="C2990" s="1046" t="s">
        <v>12246</v>
      </c>
      <c r="D2990" s="1046" t="s">
        <v>12302</v>
      </c>
      <c r="E2990" s="1043" t="s">
        <v>4290</v>
      </c>
      <c r="F2990" s="1047">
        <v>15587.96</v>
      </c>
      <c r="G2990" s="1052">
        <v>1</v>
      </c>
      <c r="H2990" s="1049" t="s">
        <v>12375</v>
      </c>
      <c r="I2990" s="394"/>
      <c r="J2990" s="394"/>
      <c r="K2990" s="394"/>
      <c r="L2990" s="394"/>
      <c r="M2990" s="394"/>
      <c r="N2990" s="394"/>
    </row>
    <row r="2991" spans="2:14" ht="60">
      <c r="B2991" s="1063" t="s">
        <v>12376</v>
      </c>
      <c r="C2991" s="1046" t="s">
        <v>12246</v>
      </c>
      <c r="D2991" s="1046" t="s">
        <v>12302</v>
      </c>
      <c r="E2991" s="1043" t="s">
        <v>4290</v>
      </c>
      <c r="F2991" s="1047">
        <v>15587.96</v>
      </c>
      <c r="G2991" s="1052">
        <v>1</v>
      </c>
      <c r="H2991" s="1049" t="s">
        <v>12376</v>
      </c>
      <c r="I2991" s="394"/>
      <c r="J2991" s="394"/>
      <c r="K2991" s="394"/>
      <c r="L2991" s="394"/>
      <c r="M2991" s="394"/>
      <c r="N2991" s="394"/>
    </row>
    <row r="2992" spans="2:14" ht="60">
      <c r="B2992" s="1063" t="s">
        <v>12377</v>
      </c>
      <c r="C2992" s="1046" t="s">
        <v>12246</v>
      </c>
      <c r="D2992" s="1046" t="s">
        <v>12302</v>
      </c>
      <c r="E2992" s="1043" t="s">
        <v>4290</v>
      </c>
      <c r="F2992" s="1047">
        <v>15587.96</v>
      </c>
      <c r="G2992" s="1052">
        <v>1</v>
      </c>
      <c r="H2992" s="1049" t="s">
        <v>12377</v>
      </c>
      <c r="I2992" s="394"/>
      <c r="J2992" s="394"/>
      <c r="K2992" s="394"/>
      <c r="L2992" s="394"/>
      <c r="M2992" s="394"/>
      <c r="N2992" s="394"/>
    </row>
    <row r="2993" spans="2:14" ht="60">
      <c r="B2993" s="1063" t="s">
        <v>12378</v>
      </c>
      <c r="C2993" s="1046" t="s">
        <v>12246</v>
      </c>
      <c r="D2993" s="1046" t="s">
        <v>12302</v>
      </c>
      <c r="E2993" s="1043" t="s">
        <v>4290</v>
      </c>
      <c r="F2993" s="1047">
        <v>15587.96</v>
      </c>
      <c r="G2993" s="1052">
        <v>1</v>
      </c>
      <c r="H2993" s="1049" t="s">
        <v>12378</v>
      </c>
      <c r="I2993" s="394"/>
      <c r="J2993" s="394"/>
      <c r="K2993" s="394"/>
      <c r="L2993" s="394"/>
      <c r="M2993" s="394"/>
      <c r="N2993" s="394"/>
    </row>
    <row r="2994" spans="2:14" ht="60">
      <c r="B2994" s="1063" t="s">
        <v>12379</v>
      </c>
      <c r="C2994" s="1046" t="s">
        <v>12246</v>
      </c>
      <c r="D2994" s="1046" t="s">
        <v>12302</v>
      </c>
      <c r="E2994" s="1043" t="s">
        <v>4290</v>
      </c>
      <c r="F2994" s="1047">
        <v>15587.96</v>
      </c>
      <c r="G2994" s="1052">
        <v>1</v>
      </c>
      <c r="H2994" s="1049" t="s">
        <v>12379</v>
      </c>
      <c r="I2994" s="394"/>
      <c r="J2994" s="394"/>
      <c r="K2994" s="394"/>
      <c r="L2994" s="394"/>
      <c r="M2994" s="394"/>
      <c r="N2994" s="394"/>
    </row>
    <row r="2995" spans="2:14" ht="60">
      <c r="B2995" s="1063" t="s">
        <v>12380</v>
      </c>
      <c r="C2995" s="1046" t="s">
        <v>12246</v>
      </c>
      <c r="D2995" s="1046" t="s">
        <v>12302</v>
      </c>
      <c r="E2995" s="1043" t="s">
        <v>4290</v>
      </c>
      <c r="F2995" s="1047">
        <v>15587.96</v>
      </c>
      <c r="G2995" s="1052">
        <v>1</v>
      </c>
      <c r="H2995" s="1049" t="s">
        <v>12380</v>
      </c>
      <c r="I2995" s="394"/>
      <c r="J2995" s="394"/>
      <c r="K2995" s="394"/>
      <c r="L2995" s="394"/>
      <c r="M2995" s="394"/>
      <c r="N2995" s="394"/>
    </row>
    <row r="2996" spans="2:14" ht="60">
      <c r="B2996" s="1063" t="s">
        <v>12381</v>
      </c>
      <c r="C2996" s="1046" t="s">
        <v>12246</v>
      </c>
      <c r="D2996" s="1046" t="s">
        <v>12302</v>
      </c>
      <c r="E2996" s="1043" t="s">
        <v>4290</v>
      </c>
      <c r="F2996" s="1047">
        <v>15587.96</v>
      </c>
      <c r="G2996" s="1052">
        <v>1</v>
      </c>
      <c r="H2996" s="1049" t="s">
        <v>12381</v>
      </c>
      <c r="I2996" s="394"/>
      <c r="J2996" s="394"/>
      <c r="K2996" s="394"/>
      <c r="L2996" s="394"/>
      <c r="M2996" s="394"/>
      <c r="N2996" s="394"/>
    </row>
    <row r="2997" spans="2:14" ht="60">
      <c r="B2997" s="1063" t="s">
        <v>12382</v>
      </c>
      <c r="C2997" s="1046" t="s">
        <v>12246</v>
      </c>
      <c r="D2997" s="1046" t="s">
        <v>12302</v>
      </c>
      <c r="E2997" s="1043" t="s">
        <v>4290</v>
      </c>
      <c r="F2997" s="1047">
        <v>15587.96</v>
      </c>
      <c r="G2997" s="1052">
        <v>1</v>
      </c>
      <c r="H2997" s="1049" t="s">
        <v>12382</v>
      </c>
      <c r="I2997" s="394"/>
      <c r="J2997" s="394"/>
      <c r="K2997" s="394"/>
      <c r="L2997" s="394"/>
      <c r="M2997" s="394"/>
      <c r="N2997" s="394"/>
    </row>
    <row r="2998" spans="2:14" ht="60">
      <c r="B2998" s="1063" t="s">
        <v>12383</v>
      </c>
      <c r="C2998" s="1046" t="s">
        <v>12246</v>
      </c>
      <c r="D2998" s="1046" t="s">
        <v>12302</v>
      </c>
      <c r="E2998" s="1043" t="s">
        <v>4290</v>
      </c>
      <c r="F2998" s="1047">
        <v>15587.96</v>
      </c>
      <c r="G2998" s="1052">
        <v>1</v>
      </c>
      <c r="H2998" s="1049" t="s">
        <v>12383</v>
      </c>
      <c r="I2998" s="394"/>
      <c r="J2998" s="394"/>
      <c r="K2998" s="394"/>
      <c r="L2998" s="394"/>
      <c r="M2998" s="394"/>
      <c r="N2998" s="394"/>
    </row>
    <row r="2999" spans="2:14" ht="60">
      <c r="B2999" s="1063" t="s">
        <v>12384</v>
      </c>
      <c r="C2999" s="1046" t="s">
        <v>12246</v>
      </c>
      <c r="D2999" s="1046" t="s">
        <v>12302</v>
      </c>
      <c r="E2999" s="1043" t="s">
        <v>4290</v>
      </c>
      <c r="F2999" s="1047">
        <v>15587.96</v>
      </c>
      <c r="G2999" s="1052">
        <v>1</v>
      </c>
      <c r="H2999" s="1049" t="s">
        <v>12384</v>
      </c>
      <c r="I2999" s="394"/>
      <c r="J2999" s="394"/>
      <c r="K2999" s="394"/>
      <c r="L2999" s="394"/>
      <c r="M2999" s="394"/>
      <c r="N2999" s="394"/>
    </row>
    <row r="3000" spans="2:14" ht="60">
      <c r="B3000" s="1063" t="s">
        <v>12385</v>
      </c>
      <c r="C3000" s="1046" t="s">
        <v>12246</v>
      </c>
      <c r="D3000" s="1046" t="s">
        <v>12302</v>
      </c>
      <c r="E3000" s="1043" t="s">
        <v>4290</v>
      </c>
      <c r="F3000" s="1047">
        <v>15587.96</v>
      </c>
      <c r="G3000" s="1052">
        <v>1</v>
      </c>
      <c r="H3000" s="1049" t="s">
        <v>12385</v>
      </c>
      <c r="I3000" s="394"/>
      <c r="J3000" s="394"/>
      <c r="K3000" s="394"/>
      <c r="L3000" s="394"/>
      <c r="M3000" s="394"/>
      <c r="N3000" s="394"/>
    </row>
    <row r="3001" spans="2:14" ht="60">
      <c r="B3001" s="1063" t="s">
        <v>12386</v>
      </c>
      <c r="C3001" s="1046" t="s">
        <v>12246</v>
      </c>
      <c r="D3001" s="1046" t="s">
        <v>12302</v>
      </c>
      <c r="E3001" s="1043" t="s">
        <v>4290</v>
      </c>
      <c r="F3001" s="1047">
        <v>15587.96</v>
      </c>
      <c r="G3001" s="1052">
        <v>1</v>
      </c>
      <c r="H3001" s="1049" t="s">
        <v>12386</v>
      </c>
      <c r="I3001" s="394"/>
      <c r="J3001" s="394"/>
      <c r="K3001" s="394"/>
      <c r="L3001" s="394"/>
      <c r="M3001" s="394"/>
      <c r="N3001" s="394"/>
    </row>
    <row r="3002" spans="2:14" ht="60">
      <c r="B3002" s="1063" t="s">
        <v>12387</v>
      </c>
      <c r="C3002" s="1046" t="s">
        <v>12246</v>
      </c>
      <c r="D3002" s="1046" t="s">
        <v>12302</v>
      </c>
      <c r="E3002" s="1043" t="s">
        <v>4290</v>
      </c>
      <c r="F3002" s="1047">
        <v>15587.96</v>
      </c>
      <c r="G3002" s="1052">
        <v>1</v>
      </c>
      <c r="H3002" s="1049" t="s">
        <v>12387</v>
      </c>
      <c r="I3002" s="394"/>
      <c r="J3002" s="394"/>
      <c r="K3002" s="394"/>
      <c r="L3002" s="394"/>
      <c r="M3002" s="394"/>
      <c r="N3002" s="394"/>
    </row>
    <row r="3003" spans="2:14" ht="60">
      <c r="B3003" s="1063" t="s">
        <v>12388</v>
      </c>
      <c r="C3003" s="1046" t="s">
        <v>12246</v>
      </c>
      <c r="D3003" s="1046" t="s">
        <v>12302</v>
      </c>
      <c r="E3003" s="1043" t="s">
        <v>4290</v>
      </c>
      <c r="F3003" s="1047">
        <v>15587.96</v>
      </c>
      <c r="G3003" s="1052">
        <v>1</v>
      </c>
      <c r="H3003" s="1049" t="s">
        <v>12388</v>
      </c>
      <c r="I3003" s="394"/>
      <c r="J3003" s="394"/>
      <c r="K3003" s="394"/>
      <c r="L3003" s="394"/>
      <c r="M3003" s="394"/>
      <c r="N3003" s="394"/>
    </row>
    <row r="3004" spans="2:14" ht="60">
      <c r="B3004" s="1063" t="s">
        <v>12389</v>
      </c>
      <c r="C3004" s="1046" t="s">
        <v>12246</v>
      </c>
      <c r="D3004" s="1046" t="s">
        <v>12302</v>
      </c>
      <c r="E3004" s="1043" t="s">
        <v>4290</v>
      </c>
      <c r="F3004" s="1047">
        <v>15587.96</v>
      </c>
      <c r="G3004" s="1052">
        <v>1</v>
      </c>
      <c r="H3004" s="1049" t="s">
        <v>12389</v>
      </c>
      <c r="I3004" s="394"/>
      <c r="J3004" s="394"/>
      <c r="K3004" s="394"/>
      <c r="L3004" s="394"/>
      <c r="M3004" s="394"/>
      <c r="N3004" s="394"/>
    </row>
    <row r="3005" spans="2:14" ht="60">
      <c r="B3005" s="1063" t="s">
        <v>12390</v>
      </c>
      <c r="C3005" s="1046" t="s">
        <v>12246</v>
      </c>
      <c r="D3005" s="1046" t="s">
        <v>12302</v>
      </c>
      <c r="E3005" s="1043" t="s">
        <v>4290</v>
      </c>
      <c r="F3005" s="1047">
        <v>15587.96</v>
      </c>
      <c r="G3005" s="1052">
        <v>1</v>
      </c>
      <c r="H3005" s="1049" t="s">
        <v>12390</v>
      </c>
      <c r="I3005" s="394"/>
      <c r="J3005" s="394"/>
      <c r="K3005" s="394"/>
      <c r="L3005" s="394"/>
      <c r="M3005" s="394"/>
      <c r="N3005" s="394"/>
    </row>
    <row r="3006" spans="2:14" ht="60">
      <c r="B3006" s="1063" t="s">
        <v>12391</v>
      </c>
      <c r="C3006" s="1046" t="s">
        <v>12246</v>
      </c>
      <c r="D3006" s="1046" t="s">
        <v>12302</v>
      </c>
      <c r="E3006" s="1043" t="s">
        <v>4290</v>
      </c>
      <c r="F3006" s="1047">
        <v>15587.96</v>
      </c>
      <c r="G3006" s="1052">
        <v>1</v>
      </c>
      <c r="H3006" s="1049" t="s">
        <v>12391</v>
      </c>
      <c r="I3006" s="394"/>
      <c r="J3006" s="394"/>
      <c r="K3006" s="394"/>
      <c r="L3006" s="394"/>
      <c r="M3006" s="394"/>
      <c r="N3006" s="394"/>
    </row>
    <row r="3007" spans="2:14" ht="60">
      <c r="B3007" s="1063" t="s">
        <v>12392</v>
      </c>
      <c r="C3007" s="1046" t="s">
        <v>12246</v>
      </c>
      <c r="D3007" s="1046" t="s">
        <v>12302</v>
      </c>
      <c r="E3007" s="1043" t="s">
        <v>4290</v>
      </c>
      <c r="F3007" s="1047">
        <v>15587.96</v>
      </c>
      <c r="G3007" s="1052">
        <v>1</v>
      </c>
      <c r="H3007" s="1049" t="s">
        <v>12392</v>
      </c>
      <c r="I3007" s="394"/>
      <c r="J3007" s="394"/>
      <c r="K3007" s="394"/>
      <c r="L3007" s="394"/>
      <c r="M3007" s="394"/>
      <c r="N3007" s="394"/>
    </row>
    <row r="3008" spans="2:14" ht="60">
      <c r="B3008" s="1063" t="s">
        <v>12393</v>
      </c>
      <c r="C3008" s="1046" t="s">
        <v>12246</v>
      </c>
      <c r="D3008" s="1046" t="s">
        <v>12302</v>
      </c>
      <c r="E3008" s="1043" t="s">
        <v>4290</v>
      </c>
      <c r="F3008" s="1047">
        <v>15587.96</v>
      </c>
      <c r="G3008" s="1052">
        <v>1</v>
      </c>
      <c r="H3008" s="1049" t="s">
        <v>12393</v>
      </c>
      <c r="I3008" s="394"/>
      <c r="J3008" s="394"/>
      <c r="K3008" s="394"/>
      <c r="L3008" s="394"/>
      <c r="M3008" s="394"/>
      <c r="N3008" s="394"/>
    </row>
    <row r="3009" spans="2:14" ht="60">
      <c r="B3009" s="1063" t="s">
        <v>12394</v>
      </c>
      <c r="C3009" s="1046" t="s">
        <v>12246</v>
      </c>
      <c r="D3009" s="1046" t="s">
        <v>12302</v>
      </c>
      <c r="E3009" s="1043" t="s">
        <v>4290</v>
      </c>
      <c r="F3009" s="1047">
        <v>15587.96</v>
      </c>
      <c r="G3009" s="1052">
        <v>1</v>
      </c>
      <c r="H3009" s="1049" t="s">
        <v>12394</v>
      </c>
      <c r="I3009" s="394"/>
      <c r="J3009" s="394"/>
      <c r="K3009" s="394"/>
      <c r="L3009" s="394"/>
      <c r="M3009" s="394"/>
      <c r="N3009" s="394"/>
    </row>
    <row r="3010" spans="2:14" ht="60">
      <c r="B3010" s="1063" t="s">
        <v>12395</v>
      </c>
      <c r="C3010" s="1046" t="s">
        <v>12246</v>
      </c>
      <c r="D3010" s="1046" t="s">
        <v>12302</v>
      </c>
      <c r="E3010" s="1043" t="s">
        <v>4290</v>
      </c>
      <c r="F3010" s="1047">
        <v>15587.96</v>
      </c>
      <c r="G3010" s="1052">
        <v>1</v>
      </c>
      <c r="H3010" s="1049" t="s">
        <v>12395</v>
      </c>
      <c r="I3010" s="394"/>
      <c r="J3010" s="394"/>
      <c r="K3010" s="394"/>
      <c r="L3010" s="394"/>
      <c r="M3010" s="394"/>
      <c r="N3010" s="394"/>
    </row>
    <row r="3011" spans="2:14" ht="60">
      <c r="B3011" s="1063" t="s">
        <v>12396</v>
      </c>
      <c r="C3011" s="1046" t="s">
        <v>12246</v>
      </c>
      <c r="D3011" s="1046" t="s">
        <v>12302</v>
      </c>
      <c r="E3011" s="1043" t="s">
        <v>4290</v>
      </c>
      <c r="F3011" s="1047">
        <v>15587.96</v>
      </c>
      <c r="G3011" s="1052">
        <v>1</v>
      </c>
      <c r="H3011" s="1049" t="s">
        <v>12396</v>
      </c>
      <c r="I3011" s="394"/>
      <c r="J3011" s="394"/>
      <c r="K3011" s="394"/>
      <c r="L3011" s="394"/>
      <c r="M3011" s="394"/>
      <c r="N3011" s="394"/>
    </row>
    <row r="3012" spans="2:14" ht="60">
      <c r="B3012" s="1063" t="s">
        <v>12397</v>
      </c>
      <c r="C3012" s="1046" t="s">
        <v>12246</v>
      </c>
      <c r="D3012" s="1046" t="s">
        <v>12302</v>
      </c>
      <c r="E3012" s="1043" t="s">
        <v>4290</v>
      </c>
      <c r="F3012" s="1047">
        <v>15587.96</v>
      </c>
      <c r="G3012" s="1052">
        <v>1</v>
      </c>
      <c r="H3012" s="1049" t="s">
        <v>12397</v>
      </c>
      <c r="I3012" s="394"/>
      <c r="J3012" s="394"/>
      <c r="K3012" s="394"/>
      <c r="L3012" s="394"/>
      <c r="M3012" s="394"/>
      <c r="N3012" s="394"/>
    </row>
    <row r="3013" spans="2:14" ht="60">
      <c r="B3013" s="1063" t="s">
        <v>12398</v>
      </c>
      <c r="C3013" s="1046" t="s">
        <v>12246</v>
      </c>
      <c r="D3013" s="1046" t="s">
        <v>12302</v>
      </c>
      <c r="E3013" s="1043" t="s">
        <v>4290</v>
      </c>
      <c r="F3013" s="1047">
        <v>15587.96</v>
      </c>
      <c r="G3013" s="1052">
        <v>1</v>
      </c>
      <c r="H3013" s="1049" t="s">
        <v>12398</v>
      </c>
      <c r="I3013" s="394"/>
      <c r="J3013" s="394"/>
      <c r="K3013" s="394"/>
      <c r="L3013" s="394"/>
      <c r="M3013" s="394"/>
      <c r="N3013" s="394"/>
    </row>
    <row r="3014" spans="2:14" ht="60">
      <c r="B3014" s="1063" t="s">
        <v>12399</v>
      </c>
      <c r="C3014" s="1046" t="s">
        <v>12246</v>
      </c>
      <c r="D3014" s="1046" t="s">
        <v>12302</v>
      </c>
      <c r="E3014" s="1043" t="s">
        <v>4290</v>
      </c>
      <c r="F3014" s="1047">
        <v>15587.96</v>
      </c>
      <c r="G3014" s="1052">
        <v>1</v>
      </c>
      <c r="H3014" s="1049" t="s">
        <v>12399</v>
      </c>
      <c r="I3014" s="394"/>
      <c r="J3014" s="394"/>
      <c r="K3014" s="394"/>
      <c r="L3014" s="394"/>
      <c r="M3014" s="394"/>
      <c r="N3014" s="394"/>
    </row>
    <row r="3015" spans="2:14" ht="60">
      <c r="B3015" s="1063" t="s">
        <v>12400</v>
      </c>
      <c r="C3015" s="1046" t="s">
        <v>12246</v>
      </c>
      <c r="D3015" s="1046" t="s">
        <v>12302</v>
      </c>
      <c r="E3015" s="1043" t="s">
        <v>4290</v>
      </c>
      <c r="F3015" s="1047">
        <v>15587.96</v>
      </c>
      <c r="G3015" s="1052">
        <v>1</v>
      </c>
      <c r="H3015" s="1049" t="s">
        <v>12400</v>
      </c>
      <c r="I3015" s="394"/>
      <c r="J3015" s="394"/>
      <c r="K3015" s="394"/>
      <c r="L3015" s="394"/>
      <c r="M3015" s="394"/>
      <c r="N3015" s="394"/>
    </row>
    <row r="3016" spans="2:14" ht="60">
      <c r="B3016" s="1063" t="s">
        <v>12401</v>
      </c>
      <c r="C3016" s="1046" t="s">
        <v>12246</v>
      </c>
      <c r="D3016" s="1046" t="s">
        <v>12302</v>
      </c>
      <c r="E3016" s="1043" t="s">
        <v>4290</v>
      </c>
      <c r="F3016" s="1047">
        <v>15587.96</v>
      </c>
      <c r="G3016" s="1052">
        <v>1</v>
      </c>
      <c r="H3016" s="1049" t="s">
        <v>12401</v>
      </c>
      <c r="I3016" s="394"/>
      <c r="J3016" s="394"/>
      <c r="K3016" s="394"/>
      <c r="L3016" s="394"/>
      <c r="M3016" s="394"/>
      <c r="N3016" s="394"/>
    </row>
    <row r="3017" spans="2:14" ht="60">
      <c r="B3017" s="1063" t="s">
        <v>12402</v>
      </c>
      <c r="C3017" s="1046" t="s">
        <v>12246</v>
      </c>
      <c r="D3017" s="1046" t="s">
        <v>12302</v>
      </c>
      <c r="E3017" s="1043" t="s">
        <v>4290</v>
      </c>
      <c r="F3017" s="1047">
        <v>15587.96</v>
      </c>
      <c r="G3017" s="1052">
        <v>1</v>
      </c>
      <c r="H3017" s="1049" t="s">
        <v>12402</v>
      </c>
      <c r="I3017" s="394"/>
      <c r="J3017" s="394"/>
      <c r="K3017" s="394"/>
      <c r="L3017" s="394"/>
      <c r="M3017" s="394"/>
      <c r="N3017" s="394"/>
    </row>
    <row r="3018" spans="2:14" ht="60">
      <c r="B3018" s="1063" t="s">
        <v>12403</v>
      </c>
      <c r="C3018" s="1046" t="s">
        <v>12246</v>
      </c>
      <c r="D3018" s="1046" t="s">
        <v>12302</v>
      </c>
      <c r="E3018" s="1043" t="s">
        <v>4290</v>
      </c>
      <c r="F3018" s="1047">
        <v>15587.96</v>
      </c>
      <c r="G3018" s="1052">
        <v>1</v>
      </c>
      <c r="H3018" s="1049" t="s">
        <v>12403</v>
      </c>
      <c r="I3018" s="394"/>
      <c r="J3018" s="394"/>
      <c r="K3018" s="394"/>
      <c r="L3018" s="394"/>
      <c r="M3018" s="394"/>
      <c r="N3018" s="394"/>
    </row>
    <row r="3019" spans="2:14" ht="60">
      <c r="B3019" s="1063" t="s">
        <v>12404</v>
      </c>
      <c r="C3019" s="1046" t="s">
        <v>12246</v>
      </c>
      <c r="D3019" s="1046" t="s">
        <v>12302</v>
      </c>
      <c r="E3019" s="1043" t="s">
        <v>4290</v>
      </c>
      <c r="F3019" s="1047">
        <v>15587.96</v>
      </c>
      <c r="G3019" s="1052">
        <v>1</v>
      </c>
      <c r="H3019" s="1049" t="s">
        <v>12404</v>
      </c>
      <c r="I3019" s="394"/>
      <c r="J3019" s="394"/>
      <c r="K3019" s="394"/>
      <c r="L3019" s="394"/>
      <c r="M3019" s="394"/>
      <c r="N3019" s="394"/>
    </row>
    <row r="3020" spans="2:14" ht="60">
      <c r="B3020" s="1063" t="s">
        <v>12405</v>
      </c>
      <c r="C3020" s="1046" t="s">
        <v>12246</v>
      </c>
      <c r="D3020" s="1046" t="s">
        <v>12302</v>
      </c>
      <c r="E3020" s="1043" t="s">
        <v>4290</v>
      </c>
      <c r="F3020" s="1047">
        <v>15587.96</v>
      </c>
      <c r="G3020" s="1052">
        <v>1</v>
      </c>
      <c r="H3020" s="1049" t="s">
        <v>12405</v>
      </c>
      <c r="I3020" s="394"/>
      <c r="J3020" s="394"/>
      <c r="K3020" s="394"/>
      <c r="L3020" s="394"/>
      <c r="M3020" s="394"/>
      <c r="N3020" s="394"/>
    </row>
    <row r="3021" spans="2:14" ht="60">
      <c r="B3021" s="1063" t="s">
        <v>12406</v>
      </c>
      <c r="C3021" s="1046" t="s">
        <v>12246</v>
      </c>
      <c r="D3021" s="1046" t="s">
        <v>12302</v>
      </c>
      <c r="E3021" s="1043" t="s">
        <v>4290</v>
      </c>
      <c r="F3021" s="1047">
        <v>15587.96</v>
      </c>
      <c r="G3021" s="1052">
        <v>1</v>
      </c>
      <c r="H3021" s="1049" t="s">
        <v>12406</v>
      </c>
      <c r="I3021" s="394"/>
      <c r="J3021" s="394"/>
      <c r="K3021" s="394"/>
      <c r="L3021" s="394"/>
      <c r="M3021" s="394"/>
      <c r="N3021" s="394"/>
    </row>
    <row r="3022" spans="2:14" ht="60">
      <c r="B3022" s="1063" t="s">
        <v>12407</v>
      </c>
      <c r="C3022" s="1046" t="s">
        <v>12246</v>
      </c>
      <c r="D3022" s="1046" t="s">
        <v>12302</v>
      </c>
      <c r="E3022" s="1043" t="s">
        <v>4290</v>
      </c>
      <c r="F3022" s="1047">
        <v>15587.96</v>
      </c>
      <c r="G3022" s="1052">
        <v>1</v>
      </c>
      <c r="H3022" s="1049" t="s">
        <v>12407</v>
      </c>
      <c r="I3022" s="394"/>
      <c r="J3022" s="394"/>
      <c r="K3022" s="394"/>
      <c r="L3022" s="394"/>
      <c r="M3022" s="394"/>
      <c r="N3022" s="394"/>
    </row>
    <row r="3023" spans="2:14" ht="60">
      <c r="B3023" s="1063" t="s">
        <v>12408</v>
      </c>
      <c r="C3023" s="1046" t="s">
        <v>12246</v>
      </c>
      <c r="D3023" s="1046" t="s">
        <v>12302</v>
      </c>
      <c r="E3023" s="1043" t="s">
        <v>4290</v>
      </c>
      <c r="F3023" s="1047">
        <v>15587.96</v>
      </c>
      <c r="G3023" s="1052">
        <v>1</v>
      </c>
      <c r="H3023" s="1049" t="s">
        <v>12408</v>
      </c>
      <c r="I3023" s="394"/>
      <c r="J3023" s="394"/>
      <c r="K3023" s="394"/>
      <c r="L3023" s="394"/>
      <c r="M3023" s="394"/>
      <c r="N3023" s="394"/>
    </row>
    <row r="3024" spans="2:14" ht="60">
      <c r="B3024" s="1063" t="s">
        <v>12409</v>
      </c>
      <c r="C3024" s="1046" t="s">
        <v>12246</v>
      </c>
      <c r="D3024" s="1046" t="s">
        <v>12302</v>
      </c>
      <c r="E3024" s="1043" t="s">
        <v>4290</v>
      </c>
      <c r="F3024" s="1047">
        <v>15587.96</v>
      </c>
      <c r="G3024" s="1052">
        <v>1</v>
      </c>
      <c r="H3024" s="1049" t="s">
        <v>12409</v>
      </c>
      <c r="I3024" s="394"/>
      <c r="J3024" s="394"/>
      <c r="K3024" s="394"/>
      <c r="L3024" s="394"/>
      <c r="M3024" s="394"/>
      <c r="N3024" s="394"/>
    </row>
    <row r="3025" spans="2:14" ht="60">
      <c r="B3025" s="1063" t="s">
        <v>12410</v>
      </c>
      <c r="C3025" s="1046" t="s">
        <v>12246</v>
      </c>
      <c r="D3025" s="1046" t="s">
        <v>12302</v>
      </c>
      <c r="E3025" s="1043" t="s">
        <v>4290</v>
      </c>
      <c r="F3025" s="1047">
        <v>15587.96</v>
      </c>
      <c r="G3025" s="1052">
        <v>1</v>
      </c>
      <c r="H3025" s="1049" t="s">
        <v>12410</v>
      </c>
      <c r="I3025" s="394"/>
      <c r="J3025" s="394"/>
      <c r="K3025" s="394"/>
      <c r="L3025" s="394"/>
      <c r="M3025" s="394"/>
      <c r="N3025" s="394"/>
    </row>
    <row r="3026" spans="2:14" ht="60">
      <c r="B3026" s="1063" t="s">
        <v>12411</v>
      </c>
      <c r="C3026" s="1046" t="s">
        <v>12246</v>
      </c>
      <c r="D3026" s="1046" t="s">
        <v>12302</v>
      </c>
      <c r="E3026" s="1043" t="s">
        <v>4290</v>
      </c>
      <c r="F3026" s="1047">
        <v>15587.96</v>
      </c>
      <c r="G3026" s="1052">
        <v>1</v>
      </c>
      <c r="H3026" s="1049" t="s">
        <v>12411</v>
      </c>
      <c r="I3026" s="394"/>
      <c r="J3026" s="394"/>
      <c r="K3026" s="394"/>
      <c r="L3026" s="394"/>
      <c r="M3026" s="394"/>
      <c r="N3026" s="394"/>
    </row>
    <row r="3027" spans="2:14" ht="60">
      <c r="B3027" s="1063" t="s">
        <v>12412</v>
      </c>
      <c r="C3027" s="1046" t="s">
        <v>12246</v>
      </c>
      <c r="D3027" s="1046" t="s">
        <v>12302</v>
      </c>
      <c r="E3027" s="1043" t="s">
        <v>4290</v>
      </c>
      <c r="F3027" s="1047">
        <v>15587.96</v>
      </c>
      <c r="G3027" s="1052">
        <v>1</v>
      </c>
      <c r="H3027" s="1049" t="s">
        <v>12412</v>
      </c>
      <c r="I3027" s="394"/>
      <c r="J3027" s="394"/>
      <c r="K3027" s="394"/>
      <c r="L3027" s="394"/>
      <c r="M3027" s="394"/>
      <c r="N3027" s="394"/>
    </row>
    <row r="3028" spans="2:14" ht="60">
      <c r="B3028" s="1063" t="s">
        <v>12413</v>
      </c>
      <c r="C3028" s="1046" t="s">
        <v>12246</v>
      </c>
      <c r="D3028" s="1046" t="s">
        <v>12302</v>
      </c>
      <c r="E3028" s="1043" t="s">
        <v>4290</v>
      </c>
      <c r="F3028" s="1047">
        <v>15587.96</v>
      </c>
      <c r="G3028" s="1052">
        <v>1</v>
      </c>
      <c r="H3028" s="1049" t="s">
        <v>12413</v>
      </c>
      <c r="I3028" s="394"/>
      <c r="J3028" s="394"/>
      <c r="K3028" s="394"/>
      <c r="L3028" s="394"/>
      <c r="M3028" s="394"/>
      <c r="N3028" s="394"/>
    </row>
    <row r="3029" spans="2:14" ht="60">
      <c r="B3029" s="1063" t="s">
        <v>12414</v>
      </c>
      <c r="C3029" s="1046" t="s">
        <v>12246</v>
      </c>
      <c r="D3029" s="1046" t="s">
        <v>12302</v>
      </c>
      <c r="E3029" s="1043" t="s">
        <v>4290</v>
      </c>
      <c r="F3029" s="1047">
        <v>15587.96</v>
      </c>
      <c r="G3029" s="1052">
        <v>1</v>
      </c>
      <c r="H3029" s="1049" t="s">
        <v>12414</v>
      </c>
      <c r="I3029" s="394"/>
      <c r="J3029" s="394"/>
      <c r="K3029" s="394"/>
      <c r="L3029" s="394"/>
      <c r="M3029" s="394"/>
      <c r="N3029" s="394"/>
    </row>
    <row r="3030" spans="2:14" ht="60">
      <c r="B3030" s="1063" t="s">
        <v>12415</v>
      </c>
      <c r="C3030" s="1046" t="s">
        <v>12246</v>
      </c>
      <c r="D3030" s="1046" t="s">
        <v>12302</v>
      </c>
      <c r="E3030" s="1043" t="s">
        <v>4290</v>
      </c>
      <c r="F3030" s="1047">
        <v>15587.96</v>
      </c>
      <c r="G3030" s="1052">
        <v>1</v>
      </c>
      <c r="H3030" s="1049" t="s">
        <v>12415</v>
      </c>
      <c r="I3030" s="394"/>
      <c r="J3030" s="394"/>
      <c r="K3030" s="394"/>
      <c r="L3030" s="394"/>
      <c r="M3030" s="394"/>
      <c r="N3030" s="394"/>
    </row>
    <row r="3031" spans="2:14" ht="60">
      <c r="B3031" s="1063" t="s">
        <v>12416</v>
      </c>
      <c r="C3031" s="1046" t="s">
        <v>12246</v>
      </c>
      <c r="D3031" s="1046" t="s">
        <v>12302</v>
      </c>
      <c r="E3031" s="1043" t="s">
        <v>4290</v>
      </c>
      <c r="F3031" s="1047">
        <v>15587.96</v>
      </c>
      <c r="G3031" s="1052">
        <v>1</v>
      </c>
      <c r="H3031" s="1049" t="s">
        <v>12416</v>
      </c>
      <c r="I3031" s="394"/>
      <c r="J3031" s="394"/>
      <c r="K3031" s="394"/>
      <c r="L3031" s="394"/>
      <c r="M3031" s="394"/>
      <c r="N3031" s="394"/>
    </row>
    <row r="3032" spans="2:14" ht="60">
      <c r="B3032" s="1063" t="s">
        <v>12417</v>
      </c>
      <c r="C3032" s="1046" t="s">
        <v>12246</v>
      </c>
      <c r="D3032" s="1046" t="s">
        <v>12302</v>
      </c>
      <c r="E3032" s="1043" t="s">
        <v>4290</v>
      </c>
      <c r="F3032" s="1047">
        <v>15587.96</v>
      </c>
      <c r="G3032" s="1052">
        <v>1</v>
      </c>
      <c r="H3032" s="1049" t="s">
        <v>12417</v>
      </c>
      <c r="I3032" s="394"/>
      <c r="J3032" s="394"/>
      <c r="K3032" s="394"/>
      <c r="L3032" s="394"/>
      <c r="M3032" s="394"/>
      <c r="N3032" s="394"/>
    </row>
    <row r="3033" spans="2:14" ht="60">
      <c r="B3033" s="1063" t="s">
        <v>12418</v>
      </c>
      <c r="C3033" s="1046" t="s">
        <v>12246</v>
      </c>
      <c r="D3033" s="1046" t="s">
        <v>12302</v>
      </c>
      <c r="E3033" s="1043" t="s">
        <v>4290</v>
      </c>
      <c r="F3033" s="1047">
        <v>15587.96</v>
      </c>
      <c r="G3033" s="1052">
        <v>1</v>
      </c>
      <c r="H3033" s="1049" t="s">
        <v>12418</v>
      </c>
      <c r="I3033" s="394"/>
      <c r="J3033" s="394"/>
      <c r="K3033" s="394"/>
      <c r="L3033" s="394"/>
      <c r="M3033" s="394"/>
      <c r="N3033" s="394"/>
    </row>
    <row r="3034" spans="2:14" ht="60">
      <c r="B3034" s="1063" t="s">
        <v>12419</v>
      </c>
      <c r="C3034" s="1046" t="s">
        <v>12246</v>
      </c>
      <c r="D3034" s="1046" t="s">
        <v>12302</v>
      </c>
      <c r="E3034" s="1043" t="s">
        <v>4290</v>
      </c>
      <c r="F3034" s="1047">
        <v>15587.96</v>
      </c>
      <c r="G3034" s="1052">
        <v>1</v>
      </c>
      <c r="H3034" s="1049" t="s">
        <v>12419</v>
      </c>
      <c r="I3034" s="394"/>
      <c r="J3034" s="394"/>
      <c r="K3034" s="394"/>
      <c r="L3034" s="394"/>
      <c r="M3034" s="394"/>
      <c r="N3034" s="394"/>
    </row>
    <row r="3035" spans="2:14" ht="60">
      <c r="B3035" s="1063" t="s">
        <v>12420</v>
      </c>
      <c r="C3035" s="1046" t="s">
        <v>12246</v>
      </c>
      <c r="D3035" s="1046" t="s">
        <v>12302</v>
      </c>
      <c r="E3035" s="1043" t="s">
        <v>4290</v>
      </c>
      <c r="F3035" s="1047">
        <v>15587.96</v>
      </c>
      <c r="G3035" s="1052">
        <v>1</v>
      </c>
      <c r="H3035" s="1049" t="s">
        <v>12420</v>
      </c>
      <c r="I3035" s="394"/>
      <c r="J3035" s="394"/>
      <c r="K3035" s="394"/>
      <c r="L3035" s="394"/>
      <c r="M3035" s="394"/>
      <c r="N3035" s="394"/>
    </row>
    <row r="3036" spans="2:14" ht="60">
      <c r="B3036" s="1063" t="s">
        <v>12421</v>
      </c>
      <c r="C3036" s="1046" t="s">
        <v>12246</v>
      </c>
      <c r="D3036" s="1046" t="s">
        <v>12302</v>
      </c>
      <c r="E3036" s="1043" t="s">
        <v>4290</v>
      </c>
      <c r="F3036" s="1047">
        <v>15587.96</v>
      </c>
      <c r="G3036" s="1052">
        <v>1</v>
      </c>
      <c r="H3036" s="1049" t="s">
        <v>12421</v>
      </c>
      <c r="I3036" s="394"/>
      <c r="J3036" s="394"/>
      <c r="K3036" s="394"/>
      <c r="L3036" s="394"/>
      <c r="M3036" s="394"/>
      <c r="N3036" s="394"/>
    </row>
    <row r="3037" spans="2:14" ht="60">
      <c r="B3037" s="1063" t="s">
        <v>12422</v>
      </c>
      <c r="C3037" s="1046" t="s">
        <v>12246</v>
      </c>
      <c r="D3037" s="1046" t="s">
        <v>12302</v>
      </c>
      <c r="E3037" s="1043" t="s">
        <v>4290</v>
      </c>
      <c r="F3037" s="1047">
        <v>15587.96</v>
      </c>
      <c r="G3037" s="1052">
        <v>1</v>
      </c>
      <c r="H3037" s="1049" t="s">
        <v>12422</v>
      </c>
      <c r="I3037" s="394"/>
      <c r="J3037" s="394"/>
      <c r="K3037" s="394"/>
      <c r="L3037" s="394"/>
      <c r="M3037" s="394"/>
      <c r="N3037" s="394"/>
    </row>
    <row r="3038" spans="2:14" ht="60">
      <c r="B3038" s="1063" t="s">
        <v>12423</v>
      </c>
      <c r="C3038" s="1046" t="s">
        <v>12246</v>
      </c>
      <c r="D3038" s="1046" t="s">
        <v>12302</v>
      </c>
      <c r="E3038" s="1043" t="s">
        <v>4290</v>
      </c>
      <c r="F3038" s="1047">
        <v>15587.96</v>
      </c>
      <c r="G3038" s="1052">
        <v>1</v>
      </c>
      <c r="H3038" s="1049" t="s">
        <v>12423</v>
      </c>
      <c r="I3038" s="394"/>
      <c r="J3038" s="394"/>
      <c r="K3038" s="394"/>
      <c r="L3038" s="394"/>
      <c r="M3038" s="394"/>
      <c r="N3038" s="394"/>
    </row>
    <row r="3039" spans="2:14" ht="60">
      <c r="B3039" s="1063" t="s">
        <v>12424</v>
      </c>
      <c r="C3039" s="1046" t="s">
        <v>12246</v>
      </c>
      <c r="D3039" s="1046" t="s">
        <v>12302</v>
      </c>
      <c r="E3039" s="1043" t="s">
        <v>4290</v>
      </c>
      <c r="F3039" s="1047">
        <v>15587.96</v>
      </c>
      <c r="G3039" s="1052">
        <v>1</v>
      </c>
      <c r="H3039" s="1049" t="s">
        <v>12424</v>
      </c>
      <c r="I3039" s="394"/>
      <c r="J3039" s="394"/>
      <c r="K3039" s="394"/>
      <c r="L3039" s="394"/>
      <c r="M3039" s="394"/>
      <c r="N3039" s="394"/>
    </row>
    <row r="3040" spans="2:14" ht="60">
      <c r="B3040" s="1063" t="s">
        <v>12425</v>
      </c>
      <c r="C3040" s="1046" t="s">
        <v>12246</v>
      </c>
      <c r="D3040" s="1046" t="s">
        <v>12302</v>
      </c>
      <c r="E3040" s="1043" t="s">
        <v>4290</v>
      </c>
      <c r="F3040" s="1047">
        <v>15587.96</v>
      </c>
      <c r="G3040" s="1052">
        <v>1</v>
      </c>
      <c r="H3040" s="1049" t="s">
        <v>12425</v>
      </c>
      <c r="I3040" s="394"/>
      <c r="J3040" s="394"/>
      <c r="K3040" s="394"/>
      <c r="L3040" s="394"/>
      <c r="M3040" s="394"/>
      <c r="N3040" s="394"/>
    </row>
    <row r="3041" spans="2:14" ht="60">
      <c r="B3041" s="1063" t="s">
        <v>12426</v>
      </c>
      <c r="C3041" s="1046" t="s">
        <v>12246</v>
      </c>
      <c r="D3041" s="1046" t="s">
        <v>12302</v>
      </c>
      <c r="E3041" s="1043" t="s">
        <v>4290</v>
      </c>
      <c r="F3041" s="1047">
        <v>15587.96</v>
      </c>
      <c r="G3041" s="1052">
        <v>1</v>
      </c>
      <c r="H3041" s="1049" t="s">
        <v>12426</v>
      </c>
      <c r="I3041" s="394"/>
      <c r="J3041" s="394"/>
      <c r="K3041" s="394"/>
      <c r="L3041" s="394"/>
      <c r="M3041" s="394"/>
      <c r="N3041" s="394"/>
    </row>
    <row r="3042" spans="2:14" ht="60">
      <c r="B3042" s="1063" t="s">
        <v>12427</v>
      </c>
      <c r="C3042" s="1046" t="s">
        <v>12246</v>
      </c>
      <c r="D3042" s="1046" t="s">
        <v>12302</v>
      </c>
      <c r="E3042" s="1043" t="s">
        <v>4290</v>
      </c>
      <c r="F3042" s="1047">
        <v>15587.96</v>
      </c>
      <c r="G3042" s="1052">
        <v>1</v>
      </c>
      <c r="H3042" s="1049" t="s">
        <v>12427</v>
      </c>
      <c r="I3042" s="394"/>
      <c r="J3042" s="394"/>
      <c r="K3042" s="394"/>
      <c r="L3042" s="394"/>
      <c r="M3042" s="394"/>
      <c r="N3042" s="394"/>
    </row>
    <row r="3043" spans="2:14" ht="60">
      <c r="B3043" s="1063" t="s">
        <v>12428</v>
      </c>
      <c r="C3043" s="1046" t="s">
        <v>12246</v>
      </c>
      <c r="D3043" s="1046" t="s">
        <v>12302</v>
      </c>
      <c r="E3043" s="1043" t="s">
        <v>4290</v>
      </c>
      <c r="F3043" s="1047">
        <v>15587.96</v>
      </c>
      <c r="G3043" s="1052">
        <v>1</v>
      </c>
      <c r="H3043" s="1049" t="s">
        <v>12428</v>
      </c>
      <c r="I3043" s="394"/>
      <c r="J3043" s="394"/>
      <c r="K3043" s="394"/>
      <c r="L3043" s="394"/>
      <c r="M3043" s="394"/>
      <c r="N3043" s="394"/>
    </row>
    <row r="3044" spans="2:14" ht="60">
      <c r="B3044" s="1063" t="s">
        <v>12429</v>
      </c>
      <c r="C3044" s="1046" t="s">
        <v>12246</v>
      </c>
      <c r="D3044" s="1046" t="s">
        <v>12302</v>
      </c>
      <c r="E3044" s="1043" t="s">
        <v>4290</v>
      </c>
      <c r="F3044" s="1047">
        <v>15587.96</v>
      </c>
      <c r="G3044" s="1052">
        <v>1</v>
      </c>
      <c r="H3044" s="1049" t="s">
        <v>12429</v>
      </c>
      <c r="I3044" s="394"/>
      <c r="J3044" s="394"/>
      <c r="K3044" s="394"/>
      <c r="L3044" s="394"/>
      <c r="M3044" s="394"/>
      <c r="N3044" s="394"/>
    </row>
    <row r="3045" spans="2:14" ht="60">
      <c r="B3045" s="1063" t="s">
        <v>12430</v>
      </c>
      <c r="C3045" s="1046" t="s">
        <v>12246</v>
      </c>
      <c r="D3045" s="1046" t="s">
        <v>12302</v>
      </c>
      <c r="E3045" s="1043" t="s">
        <v>4290</v>
      </c>
      <c r="F3045" s="1047">
        <v>15587.96</v>
      </c>
      <c r="G3045" s="1052">
        <v>1</v>
      </c>
      <c r="H3045" s="1049" t="s">
        <v>12430</v>
      </c>
      <c r="I3045" s="394"/>
      <c r="J3045" s="394"/>
      <c r="K3045" s="394"/>
      <c r="L3045" s="394"/>
      <c r="M3045" s="394"/>
      <c r="N3045" s="394"/>
    </row>
    <row r="3046" spans="2:14" ht="60">
      <c r="B3046" s="1063" t="s">
        <v>12431</v>
      </c>
      <c r="C3046" s="1046" t="s">
        <v>12246</v>
      </c>
      <c r="D3046" s="1046" t="s">
        <v>12302</v>
      </c>
      <c r="E3046" s="1043" t="s">
        <v>4290</v>
      </c>
      <c r="F3046" s="1047">
        <v>15587.96</v>
      </c>
      <c r="G3046" s="1052">
        <v>1</v>
      </c>
      <c r="H3046" s="1049" t="s">
        <v>12431</v>
      </c>
      <c r="I3046" s="394"/>
      <c r="J3046" s="394"/>
      <c r="K3046" s="394"/>
      <c r="L3046" s="394"/>
      <c r="M3046" s="394"/>
      <c r="N3046" s="394"/>
    </row>
    <row r="3047" spans="2:14" ht="60">
      <c r="B3047" s="1063" t="s">
        <v>12432</v>
      </c>
      <c r="C3047" s="1046" t="s">
        <v>12246</v>
      </c>
      <c r="D3047" s="1046" t="s">
        <v>12302</v>
      </c>
      <c r="E3047" s="1043" t="s">
        <v>4290</v>
      </c>
      <c r="F3047" s="1047">
        <v>15587.96</v>
      </c>
      <c r="G3047" s="1052">
        <v>1</v>
      </c>
      <c r="H3047" s="1049" t="s">
        <v>12432</v>
      </c>
      <c r="I3047" s="394"/>
      <c r="J3047" s="394"/>
      <c r="K3047" s="394"/>
      <c r="L3047" s="394"/>
      <c r="M3047" s="394"/>
      <c r="N3047" s="394"/>
    </row>
    <row r="3048" spans="2:14" ht="60">
      <c r="B3048" s="1063" t="s">
        <v>12433</v>
      </c>
      <c r="C3048" s="1046" t="s">
        <v>12246</v>
      </c>
      <c r="D3048" s="1046" t="s">
        <v>12302</v>
      </c>
      <c r="E3048" s="1043" t="s">
        <v>4290</v>
      </c>
      <c r="F3048" s="1047">
        <v>15587.96</v>
      </c>
      <c r="G3048" s="1052">
        <v>1</v>
      </c>
      <c r="H3048" s="1049" t="s">
        <v>12433</v>
      </c>
      <c r="I3048" s="394"/>
      <c r="J3048" s="394"/>
      <c r="K3048" s="394"/>
      <c r="L3048" s="394"/>
      <c r="M3048" s="394"/>
      <c r="N3048" s="394"/>
    </row>
    <row r="3049" spans="2:14" ht="60">
      <c r="B3049" s="1063" t="s">
        <v>12434</v>
      </c>
      <c r="C3049" s="1046" t="s">
        <v>12246</v>
      </c>
      <c r="D3049" s="1046" t="s">
        <v>12302</v>
      </c>
      <c r="E3049" s="1043" t="s">
        <v>4290</v>
      </c>
      <c r="F3049" s="1047">
        <v>15587.96</v>
      </c>
      <c r="G3049" s="1052">
        <v>1</v>
      </c>
      <c r="H3049" s="1049" t="s">
        <v>12434</v>
      </c>
      <c r="I3049" s="394"/>
      <c r="J3049" s="394"/>
      <c r="K3049" s="394"/>
      <c r="L3049" s="394"/>
      <c r="M3049" s="394"/>
      <c r="N3049" s="394"/>
    </row>
    <row r="3050" spans="2:14" ht="60">
      <c r="B3050" s="1063" t="s">
        <v>12435</v>
      </c>
      <c r="C3050" s="1046" t="s">
        <v>12246</v>
      </c>
      <c r="D3050" s="1046" t="s">
        <v>12302</v>
      </c>
      <c r="E3050" s="1043" t="s">
        <v>4290</v>
      </c>
      <c r="F3050" s="1047">
        <v>15587.96</v>
      </c>
      <c r="G3050" s="1052">
        <v>1</v>
      </c>
      <c r="H3050" s="1049" t="s">
        <v>12435</v>
      </c>
      <c r="I3050" s="394"/>
      <c r="J3050" s="394"/>
      <c r="K3050" s="394"/>
      <c r="L3050" s="394"/>
      <c r="M3050" s="394"/>
      <c r="N3050" s="394"/>
    </row>
    <row r="3051" spans="2:14" ht="60">
      <c r="B3051" s="1063" t="s">
        <v>12436</v>
      </c>
      <c r="C3051" s="1046" t="s">
        <v>12246</v>
      </c>
      <c r="D3051" s="1046" t="s">
        <v>12302</v>
      </c>
      <c r="E3051" s="1043" t="s">
        <v>4290</v>
      </c>
      <c r="F3051" s="1047">
        <v>15587.96</v>
      </c>
      <c r="G3051" s="1052">
        <v>1</v>
      </c>
      <c r="H3051" s="1049" t="s">
        <v>12436</v>
      </c>
      <c r="I3051" s="394"/>
      <c r="J3051" s="394"/>
      <c r="K3051" s="394"/>
      <c r="L3051" s="394"/>
      <c r="M3051" s="394"/>
      <c r="N3051" s="394"/>
    </row>
    <row r="3052" spans="2:14" ht="60">
      <c r="B3052" s="1063" t="s">
        <v>12437</v>
      </c>
      <c r="C3052" s="1046" t="s">
        <v>12246</v>
      </c>
      <c r="D3052" s="1046" t="s">
        <v>12302</v>
      </c>
      <c r="E3052" s="1043" t="s">
        <v>4290</v>
      </c>
      <c r="F3052" s="1047">
        <v>15587.96</v>
      </c>
      <c r="G3052" s="1052">
        <v>1</v>
      </c>
      <c r="H3052" s="1049" t="s">
        <v>12437</v>
      </c>
      <c r="I3052" s="394"/>
      <c r="J3052" s="394"/>
      <c r="K3052" s="394"/>
      <c r="L3052" s="394"/>
      <c r="M3052" s="394"/>
      <c r="N3052" s="394"/>
    </row>
    <row r="3053" spans="2:14" ht="60">
      <c r="B3053" s="1063" t="s">
        <v>12438</v>
      </c>
      <c r="C3053" s="1046" t="s">
        <v>12246</v>
      </c>
      <c r="D3053" s="1046" t="s">
        <v>12302</v>
      </c>
      <c r="E3053" s="1043" t="s">
        <v>4290</v>
      </c>
      <c r="F3053" s="1047">
        <v>15587.96</v>
      </c>
      <c r="G3053" s="1052">
        <v>1</v>
      </c>
      <c r="H3053" s="1049" t="s">
        <v>12438</v>
      </c>
      <c r="I3053" s="394"/>
      <c r="J3053" s="394"/>
      <c r="K3053" s="394"/>
      <c r="L3053" s="394"/>
      <c r="M3053" s="394"/>
      <c r="N3053" s="394"/>
    </row>
    <row r="3054" spans="2:14" ht="60">
      <c r="B3054" s="1063" t="s">
        <v>12439</v>
      </c>
      <c r="C3054" s="1046" t="s">
        <v>12246</v>
      </c>
      <c r="D3054" s="1046" t="s">
        <v>12302</v>
      </c>
      <c r="E3054" s="1043" t="s">
        <v>4290</v>
      </c>
      <c r="F3054" s="1047">
        <v>15587.96</v>
      </c>
      <c r="G3054" s="1052">
        <v>1</v>
      </c>
      <c r="H3054" s="1049" t="s">
        <v>12439</v>
      </c>
      <c r="I3054" s="394"/>
      <c r="J3054" s="394"/>
      <c r="K3054" s="394"/>
      <c r="L3054" s="394"/>
      <c r="M3054" s="394"/>
      <c r="N3054" s="394"/>
    </row>
    <row r="3055" spans="2:14" ht="60">
      <c r="B3055" s="1063" t="s">
        <v>12440</v>
      </c>
      <c r="C3055" s="1046" t="s">
        <v>12246</v>
      </c>
      <c r="D3055" s="1046" t="s">
        <v>12302</v>
      </c>
      <c r="E3055" s="1043" t="s">
        <v>4290</v>
      </c>
      <c r="F3055" s="1047">
        <v>15587.96</v>
      </c>
      <c r="G3055" s="1052">
        <v>1</v>
      </c>
      <c r="H3055" s="1049" t="s">
        <v>12440</v>
      </c>
      <c r="I3055" s="394"/>
      <c r="J3055" s="394"/>
      <c r="K3055" s="394"/>
      <c r="L3055" s="394"/>
      <c r="M3055" s="394"/>
      <c r="N3055" s="394"/>
    </row>
    <row r="3056" spans="2:14" ht="60">
      <c r="B3056" s="1063" t="s">
        <v>12441</v>
      </c>
      <c r="C3056" s="1046" t="s">
        <v>12246</v>
      </c>
      <c r="D3056" s="1046" t="s">
        <v>12302</v>
      </c>
      <c r="E3056" s="1043" t="s">
        <v>4290</v>
      </c>
      <c r="F3056" s="1047">
        <v>15587.96</v>
      </c>
      <c r="G3056" s="1052">
        <v>1</v>
      </c>
      <c r="H3056" s="1049" t="s">
        <v>12441</v>
      </c>
      <c r="I3056" s="394"/>
      <c r="J3056" s="394"/>
      <c r="K3056" s="394"/>
      <c r="L3056" s="394"/>
      <c r="M3056" s="394"/>
      <c r="N3056" s="394"/>
    </row>
    <row r="3057" spans="2:14" ht="60">
      <c r="B3057" s="1063" t="s">
        <v>12442</v>
      </c>
      <c r="C3057" s="1046" t="s">
        <v>12246</v>
      </c>
      <c r="D3057" s="1046" t="s">
        <v>12302</v>
      </c>
      <c r="E3057" s="1043" t="s">
        <v>4290</v>
      </c>
      <c r="F3057" s="1047">
        <v>15587.96</v>
      </c>
      <c r="G3057" s="1052">
        <v>1</v>
      </c>
      <c r="H3057" s="1049" t="s">
        <v>12442</v>
      </c>
      <c r="I3057" s="394"/>
      <c r="J3057" s="394"/>
      <c r="K3057" s="394"/>
      <c r="L3057" s="394"/>
      <c r="M3057" s="394"/>
      <c r="N3057" s="394"/>
    </row>
    <row r="3058" spans="2:14" ht="60">
      <c r="B3058" s="1063" t="s">
        <v>12443</v>
      </c>
      <c r="C3058" s="1046" t="s">
        <v>12246</v>
      </c>
      <c r="D3058" s="1046" t="s">
        <v>12302</v>
      </c>
      <c r="E3058" s="1043" t="s">
        <v>4290</v>
      </c>
      <c r="F3058" s="1047">
        <v>15587.96</v>
      </c>
      <c r="G3058" s="1052">
        <v>1</v>
      </c>
      <c r="H3058" s="1049" t="s">
        <v>12443</v>
      </c>
      <c r="I3058" s="394"/>
      <c r="J3058" s="394"/>
      <c r="K3058" s="394"/>
      <c r="L3058" s="394"/>
      <c r="M3058" s="394"/>
      <c r="N3058" s="394"/>
    </row>
    <row r="3059" spans="2:14" ht="60">
      <c r="B3059" s="1063" t="s">
        <v>12444</v>
      </c>
      <c r="C3059" s="1046" t="s">
        <v>12246</v>
      </c>
      <c r="D3059" s="1046" t="s">
        <v>12302</v>
      </c>
      <c r="E3059" s="1043" t="s">
        <v>4290</v>
      </c>
      <c r="F3059" s="1047">
        <v>15587.96</v>
      </c>
      <c r="G3059" s="1052">
        <v>1</v>
      </c>
      <c r="H3059" s="1049" t="s">
        <v>12444</v>
      </c>
      <c r="I3059" s="394"/>
      <c r="J3059" s="394"/>
      <c r="K3059" s="394"/>
      <c r="L3059" s="394"/>
      <c r="M3059" s="394"/>
      <c r="N3059" s="394"/>
    </row>
    <row r="3060" spans="2:14" ht="60">
      <c r="B3060" s="1063" t="s">
        <v>12445</v>
      </c>
      <c r="C3060" s="1046" t="s">
        <v>12246</v>
      </c>
      <c r="D3060" s="1046" t="s">
        <v>12302</v>
      </c>
      <c r="E3060" s="1043" t="s">
        <v>4290</v>
      </c>
      <c r="F3060" s="1047">
        <v>15587.96</v>
      </c>
      <c r="G3060" s="1052">
        <v>1</v>
      </c>
      <c r="H3060" s="1049" t="s">
        <v>12445</v>
      </c>
      <c r="I3060" s="394"/>
      <c r="J3060" s="394"/>
      <c r="K3060" s="394"/>
      <c r="L3060" s="394"/>
      <c r="M3060" s="394"/>
      <c r="N3060" s="394"/>
    </row>
    <row r="3061" spans="2:14" ht="60">
      <c r="B3061" s="1063" t="s">
        <v>12446</v>
      </c>
      <c r="C3061" s="1046" t="s">
        <v>12246</v>
      </c>
      <c r="D3061" s="1046" t="s">
        <v>12302</v>
      </c>
      <c r="E3061" s="1043" t="s">
        <v>4290</v>
      </c>
      <c r="F3061" s="1047">
        <v>15587.96</v>
      </c>
      <c r="G3061" s="1052">
        <v>1</v>
      </c>
      <c r="H3061" s="1049" t="s">
        <v>12446</v>
      </c>
      <c r="I3061" s="394"/>
      <c r="J3061" s="394"/>
      <c r="K3061" s="394"/>
      <c r="L3061" s="394"/>
      <c r="M3061" s="394"/>
      <c r="N3061" s="394"/>
    </row>
    <row r="3062" spans="2:14" ht="60">
      <c r="B3062" s="1063" t="s">
        <v>12447</v>
      </c>
      <c r="C3062" s="1046" t="s">
        <v>12246</v>
      </c>
      <c r="D3062" s="1046" t="s">
        <v>12302</v>
      </c>
      <c r="E3062" s="1043" t="s">
        <v>4290</v>
      </c>
      <c r="F3062" s="1047">
        <v>15587.96</v>
      </c>
      <c r="G3062" s="1052">
        <v>1</v>
      </c>
      <c r="H3062" s="1049" t="s">
        <v>12447</v>
      </c>
      <c r="I3062" s="394"/>
      <c r="J3062" s="394"/>
      <c r="K3062" s="394"/>
      <c r="L3062" s="394"/>
      <c r="M3062" s="394"/>
      <c r="N3062" s="394"/>
    </row>
    <row r="3063" spans="2:14" ht="60">
      <c r="B3063" s="1063" t="s">
        <v>12448</v>
      </c>
      <c r="C3063" s="1046" t="s">
        <v>12246</v>
      </c>
      <c r="D3063" s="1046" t="s">
        <v>12302</v>
      </c>
      <c r="E3063" s="1043" t="s">
        <v>4290</v>
      </c>
      <c r="F3063" s="1047">
        <v>15587.96</v>
      </c>
      <c r="G3063" s="1052">
        <v>1</v>
      </c>
      <c r="H3063" s="1049" t="s">
        <v>12448</v>
      </c>
      <c r="I3063" s="394"/>
      <c r="J3063" s="394"/>
      <c r="K3063" s="394"/>
      <c r="L3063" s="394"/>
      <c r="M3063" s="394"/>
      <c r="N3063" s="394"/>
    </row>
    <row r="3064" spans="2:14" ht="60">
      <c r="B3064" s="1063" t="s">
        <v>12449</v>
      </c>
      <c r="C3064" s="1046" t="s">
        <v>12246</v>
      </c>
      <c r="D3064" s="1046" t="s">
        <v>12302</v>
      </c>
      <c r="E3064" s="1043" t="s">
        <v>4290</v>
      </c>
      <c r="F3064" s="1047">
        <v>15587.96</v>
      </c>
      <c r="G3064" s="1052">
        <v>1</v>
      </c>
      <c r="H3064" s="1049" t="s">
        <v>12449</v>
      </c>
      <c r="I3064" s="394"/>
      <c r="J3064" s="394"/>
      <c r="K3064" s="394"/>
      <c r="L3064" s="394"/>
      <c r="M3064" s="394"/>
      <c r="N3064" s="394"/>
    </row>
    <row r="3065" spans="2:14" ht="60">
      <c r="B3065" s="1063" t="s">
        <v>12450</v>
      </c>
      <c r="C3065" s="1046" t="s">
        <v>12246</v>
      </c>
      <c r="D3065" s="1046" t="s">
        <v>12302</v>
      </c>
      <c r="E3065" s="1043" t="s">
        <v>4290</v>
      </c>
      <c r="F3065" s="1047">
        <v>15587.96</v>
      </c>
      <c r="G3065" s="1052">
        <v>1</v>
      </c>
      <c r="H3065" s="1049" t="s">
        <v>12450</v>
      </c>
      <c r="I3065" s="394"/>
      <c r="J3065" s="394"/>
      <c r="K3065" s="394"/>
      <c r="L3065" s="394"/>
      <c r="M3065" s="394"/>
      <c r="N3065" s="394"/>
    </row>
    <row r="3066" spans="2:14" ht="60">
      <c r="B3066" s="1063" t="s">
        <v>12451</v>
      </c>
      <c r="C3066" s="1046" t="s">
        <v>12246</v>
      </c>
      <c r="D3066" s="1046" t="s">
        <v>12302</v>
      </c>
      <c r="E3066" s="1043" t="s">
        <v>4290</v>
      </c>
      <c r="F3066" s="1047">
        <v>15587.96</v>
      </c>
      <c r="G3066" s="1052">
        <v>1</v>
      </c>
      <c r="H3066" s="1049" t="s">
        <v>12451</v>
      </c>
      <c r="I3066" s="394"/>
      <c r="J3066" s="394"/>
      <c r="K3066" s="394"/>
      <c r="L3066" s="394"/>
      <c r="M3066" s="394"/>
      <c r="N3066" s="394"/>
    </row>
    <row r="3067" spans="2:14" ht="60">
      <c r="B3067" s="1063" t="s">
        <v>12452</v>
      </c>
      <c r="C3067" s="1046" t="s">
        <v>12246</v>
      </c>
      <c r="D3067" s="1046" t="s">
        <v>12302</v>
      </c>
      <c r="E3067" s="1043" t="s">
        <v>4290</v>
      </c>
      <c r="F3067" s="1047">
        <v>15587.96</v>
      </c>
      <c r="G3067" s="1052">
        <v>1</v>
      </c>
      <c r="H3067" s="1049" t="s">
        <v>12452</v>
      </c>
      <c r="I3067" s="394"/>
      <c r="J3067" s="394"/>
      <c r="K3067" s="394"/>
      <c r="L3067" s="394"/>
      <c r="M3067" s="394"/>
      <c r="N3067" s="394"/>
    </row>
    <row r="3068" spans="2:14" ht="60">
      <c r="B3068" s="1063" t="s">
        <v>12453</v>
      </c>
      <c r="C3068" s="1046" t="s">
        <v>12246</v>
      </c>
      <c r="D3068" s="1046" t="s">
        <v>12302</v>
      </c>
      <c r="E3068" s="1043" t="s">
        <v>4290</v>
      </c>
      <c r="F3068" s="1047">
        <v>15587.96</v>
      </c>
      <c r="G3068" s="1052">
        <v>1</v>
      </c>
      <c r="H3068" s="1049" t="s">
        <v>12453</v>
      </c>
      <c r="I3068" s="394"/>
      <c r="J3068" s="394"/>
      <c r="K3068" s="394"/>
      <c r="L3068" s="394"/>
      <c r="M3068" s="394"/>
      <c r="N3068" s="394"/>
    </row>
    <row r="3069" spans="2:14" ht="60">
      <c r="B3069" s="1063" t="s">
        <v>12454</v>
      </c>
      <c r="C3069" s="1046" t="s">
        <v>12246</v>
      </c>
      <c r="D3069" s="1046" t="s">
        <v>12302</v>
      </c>
      <c r="E3069" s="1043" t="s">
        <v>4290</v>
      </c>
      <c r="F3069" s="1047">
        <v>15587.96</v>
      </c>
      <c r="G3069" s="1052">
        <v>1</v>
      </c>
      <c r="H3069" s="1049" t="s">
        <v>12454</v>
      </c>
      <c r="I3069" s="394"/>
      <c r="J3069" s="394"/>
      <c r="K3069" s="394"/>
      <c r="L3069" s="394"/>
      <c r="M3069" s="394"/>
      <c r="N3069" s="394"/>
    </row>
    <row r="3070" spans="2:14" ht="60">
      <c r="B3070" s="1063" t="s">
        <v>12455</v>
      </c>
      <c r="C3070" s="1046" t="s">
        <v>12246</v>
      </c>
      <c r="D3070" s="1046" t="s">
        <v>12302</v>
      </c>
      <c r="E3070" s="1043" t="s">
        <v>4290</v>
      </c>
      <c r="F3070" s="1047">
        <v>15587.96</v>
      </c>
      <c r="G3070" s="1052">
        <v>1</v>
      </c>
      <c r="H3070" s="1049" t="s">
        <v>12455</v>
      </c>
      <c r="I3070" s="394"/>
      <c r="J3070" s="394"/>
      <c r="K3070" s="394"/>
      <c r="L3070" s="394"/>
      <c r="M3070" s="394"/>
      <c r="N3070" s="394"/>
    </row>
    <row r="3071" spans="2:14" ht="60">
      <c r="B3071" s="1063" t="s">
        <v>12456</v>
      </c>
      <c r="C3071" s="1046" t="s">
        <v>12246</v>
      </c>
      <c r="D3071" s="1046" t="s">
        <v>12302</v>
      </c>
      <c r="E3071" s="1043" t="s">
        <v>4290</v>
      </c>
      <c r="F3071" s="1047">
        <v>15587.96</v>
      </c>
      <c r="G3071" s="1052">
        <v>1</v>
      </c>
      <c r="H3071" s="1049" t="s">
        <v>12456</v>
      </c>
      <c r="I3071" s="394"/>
      <c r="J3071" s="394"/>
      <c r="K3071" s="394"/>
      <c r="L3071" s="394"/>
      <c r="M3071" s="394"/>
      <c r="N3071" s="394"/>
    </row>
    <row r="3072" spans="2:14" ht="60">
      <c r="B3072" s="1063" t="s">
        <v>12457</v>
      </c>
      <c r="C3072" s="1046" t="s">
        <v>12246</v>
      </c>
      <c r="D3072" s="1046" t="s">
        <v>12302</v>
      </c>
      <c r="E3072" s="1043" t="s">
        <v>4290</v>
      </c>
      <c r="F3072" s="1047">
        <v>15587.96</v>
      </c>
      <c r="G3072" s="1052">
        <v>1</v>
      </c>
      <c r="H3072" s="1049" t="s">
        <v>12457</v>
      </c>
      <c r="I3072" s="394"/>
      <c r="J3072" s="394"/>
      <c r="K3072" s="394"/>
      <c r="L3072" s="394"/>
      <c r="M3072" s="394"/>
      <c r="N3072" s="394"/>
    </row>
    <row r="3073" spans="2:14" ht="60">
      <c r="B3073" s="1063" t="s">
        <v>12458</v>
      </c>
      <c r="C3073" s="1046" t="s">
        <v>12246</v>
      </c>
      <c r="D3073" s="1046" t="s">
        <v>12302</v>
      </c>
      <c r="E3073" s="1043" t="s">
        <v>4290</v>
      </c>
      <c r="F3073" s="1047">
        <v>15587.96</v>
      </c>
      <c r="G3073" s="1052">
        <v>1</v>
      </c>
      <c r="H3073" s="1049" t="s">
        <v>12458</v>
      </c>
      <c r="I3073" s="394"/>
      <c r="J3073" s="394"/>
      <c r="K3073" s="394"/>
      <c r="L3073" s="394"/>
      <c r="M3073" s="394"/>
      <c r="N3073" s="394"/>
    </row>
    <row r="3074" spans="2:14" ht="60">
      <c r="B3074" s="1063" t="s">
        <v>12459</v>
      </c>
      <c r="C3074" s="1046" t="s">
        <v>12246</v>
      </c>
      <c r="D3074" s="1046" t="s">
        <v>12302</v>
      </c>
      <c r="E3074" s="1043" t="s">
        <v>4290</v>
      </c>
      <c r="F3074" s="1047">
        <v>15587.96</v>
      </c>
      <c r="G3074" s="1052">
        <v>1</v>
      </c>
      <c r="H3074" s="1049" t="s">
        <v>12459</v>
      </c>
      <c r="I3074" s="394"/>
      <c r="J3074" s="394"/>
      <c r="K3074" s="394"/>
      <c r="L3074" s="394"/>
      <c r="M3074" s="394"/>
      <c r="N3074" s="394"/>
    </row>
    <row r="3075" spans="2:14" ht="60">
      <c r="B3075" s="1063" t="s">
        <v>12460</v>
      </c>
      <c r="C3075" s="1046" t="s">
        <v>12246</v>
      </c>
      <c r="D3075" s="1046" t="s">
        <v>12302</v>
      </c>
      <c r="E3075" s="1043" t="s">
        <v>4290</v>
      </c>
      <c r="F3075" s="1047">
        <v>15587.96</v>
      </c>
      <c r="G3075" s="1052">
        <v>1</v>
      </c>
      <c r="H3075" s="1049" t="s">
        <v>12460</v>
      </c>
      <c r="I3075" s="394"/>
      <c r="J3075" s="394"/>
      <c r="K3075" s="394"/>
      <c r="L3075" s="394"/>
      <c r="M3075" s="394"/>
      <c r="N3075" s="394"/>
    </row>
    <row r="3076" spans="2:14" ht="60">
      <c r="B3076" s="1063" t="s">
        <v>12461</v>
      </c>
      <c r="C3076" s="1046" t="s">
        <v>12246</v>
      </c>
      <c r="D3076" s="1046" t="s">
        <v>12302</v>
      </c>
      <c r="E3076" s="1043" t="s">
        <v>4290</v>
      </c>
      <c r="F3076" s="1047">
        <v>15587.96</v>
      </c>
      <c r="G3076" s="1052">
        <v>1</v>
      </c>
      <c r="H3076" s="1049" t="s">
        <v>12461</v>
      </c>
      <c r="I3076" s="394"/>
      <c r="J3076" s="394"/>
      <c r="K3076" s="394"/>
      <c r="L3076" s="394"/>
      <c r="M3076" s="394"/>
      <c r="N3076" s="394"/>
    </row>
    <row r="3077" spans="2:14" ht="60">
      <c r="B3077" s="1063" t="s">
        <v>12462</v>
      </c>
      <c r="C3077" s="1046" t="s">
        <v>12246</v>
      </c>
      <c r="D3077" s="1046" t="s">
        <v>12302</v>
      </c>
      <c r="E3077" s="1043" t="s">
        <v>4290</v>
      </c>
      <c r="F3077" s="1047">
        <v>15587.96</v>
      </c>
      <c r="G3077" s="1052">
        <v>1</v>
      </c>
      <c r="H3077" s="1049" t="s">
        <v>12462</v>
      </c>
      <c r="I3077" s="394"/>
      <c r="J3077" s="394"/>
      <c r="K3077" s="394"/>
      <c r="L3077" s="394"/>
      <c r="M3077" s="394"/>
      <c r="N3077" s="394"/>
    </row>
    <row r="3078" spans="2:14" ht="60">
      <c r="B3078" s="1063" t="s">
        <v>12463</v>
      </c>
      <c r="C3078" s="1046" t="s">
        <v>12246</v>
      </c>
      <c r="D3078" s="1046" t="s">
        <v>12302</v>
      </c>
      <c r="E3078" s="1043" t="s">
        <v>4290</v>
      </c>
      <c r="F3078" s="1047">
        <v>15587.96</v>
      </c>
      <c r="G3078" s="1052">
        <v>1</v>
      </c>
      <c r="H3078" s="1049" t="s">
        <v>12463</v>
      </c>
      <c r="I3078" s="394"/>
      <c r="J3078" s="394"/>
      <c r="K3078" s="394"/>
      <c r="L3078" s="394"/>
      <c r="M3078" s="394"/>
      <c r="N3078" s="394"/>
    </row>
    <row r="3079" spans="2:14" ht="60">
      <c r="B3079" s="1063" t="s">
        <v>12464</v>
      </c>
      <c r="C3079" s="1046" t="s">
        <v>12246</v>
      </c>
      <c r="D3079" s="1046" t="s">
        <v>12302</v>
      </c>
      <c r="E3079" s="1043" t="s">
        <v>4290</v>
      </c>
      <c r="F3079" s="1047">
        <v>15587.96</v>
      </c>
      <c r="G3079" s="1052">
        <v>1</v>
      </c>
      <c r="H3079" s="1049" t="s">
        <v>12464</v>
      </c>
      <c r="I3079" s="394"/>
      <c r="J3079" s="394"/>
      <c r="K3079" s="394"/>
      <c r="L3079" s="394"/>
      <c r="M3079" s="394"/>
      <c r="N3079" s="394"/>
    </row>
    <row r="3080" spans="2:14" ht="60">
      <c r="B3080" s="1063" t="s">
        <v>12465</v>
      </c>
      <c r="C3080" s="1046" t="s">
        <v>12246</v>
      </c>
      <c r="D3080" s="1046" t="s">
        <v>12302</v>
      </c>
      <c r="E3080" s="1043" t="s">
        <v>4290</v>
      </c>
      <c r="F3080" s="1047">
        <v>15587.96</v>
      </c>
      <c r="G3080" s="1052">
        <v>1</v>
      </c>
      <c r="H3080" s="1049" t="s">
        <v>12465</v>
      </c>
      <c r="I3080" s="394"/>
      <c r="J3080" s="394"/>
      <c r="K3080" s="394"/>
      <c r="L3080" s="394"/>
      <c r="M3080" s="394"/>
      <c r="N3080" s="394"/>
    </row>
    <row r="3081" spans="2:14" ht="60">
      <c r="B3081" s="1063" t="s">
        <v>12466</v>
      </c>
      <c r="C3081" s="1046" t="s">
        <v>12246</v>
      </c>
      <c r="D3081" s="1046" t="s">
        <v>12302</v>
      </c>
      <c r="E3081" s="1043" t="s">
        <v>4290</v>
      </c>
      <c r="F3081" s="1047">
        <v>15587.96</v>
      </c>
      <c r="G3081" s="1052">
        <v>1</v>
      </c>
      <c r="H3081" s="1049" t="s">
        <v>12466</v>
      </c>
      <c r="I3081" s="394"/>
      <c r="J3081" s="394"/>
      <c r="K3081" s="394"/>
      <c r="L3081" s="394"/>
      <c r="M3081" s="394"/>
      <c r="N3081" s="394"/>
    </row>
    <row r="3082" spans="2:14" ht="60">
      <c r="B3082" s="1063" t="s">
        <v>12467</v>
      </c>
      <c r="C3082" s="1046" t="s">
        <v>12246</v>
      </c>
      <c r="D3082" s="1046" t="s">
        <v>12302</v>
      </c>
      <c r="E3082" s="1043" t="s">
        <v>4290</v>
      </c>
      <c r="F3082" s="1047">
        <v>15587.96</v>
      </c>
      <c r="G3082" s="1052">
        <v>1</v>
      </c>
      <c r="H3082" s="1049" t="s">
        <v>12467</v>
      </c>
      <c r="I3082" s="394"/>
      <c r="J3082" s="394"/>
      <c r="K3082" s="394"/>
      <c r="L3082" s="394"/>
      <c r="M3082" s="394"/>
      <c r="N3082" s="394"/>
    </row>
    <row r="3083" spans="2:14" ht="60">
      <c r="B3083" s="1063" t="s">
        <v>12468</v>
      </c>
      <c r="C3083" s="1046" t="s">
        <v>12246</v>
      </c>
      <c r="D3083" s="1046" t="s">
        <v>12302</v>
      </c>
      <c r="E3083" s="1043" t="s">
        <v>4290</v>
      </c>
      <c r="F3083" s="1047">
        <v>15587.96</v>
      </c>
      <c r="G3083" s="1052">
        <v>1</v>
      </c>
      <c r="H3083" s="1049" t="s">
        <v>12468</v>
      </c>
      <c r="I3083" s="394"/>
      <c r="J3083" s="394"/>
      <c r="K3083" s="394"/>
      <c r="L3083" s="394"/>
      <c r="M3083" s="394"/>
      <c r="N3083" s="394"/>
    </row>
    <row r="3084" spans="2:14" ht="60">
      <c r="B3084" s="1063" t="s">
        <v>12469</v>
      </c>
      <c r="C3084" s="1046" t="s">
        <v>12246</v>
      </c>
      <c r="D3084" s="1046" t="s">
        <v>12302</v>
      </c>
      <c r="E3084" s="1043" t="s">
        <v>4290</v>
      </c>
      <c r="F3084" s="1047">
        <v>15587.96</v>
      </c>
      <c r="G3084" s="1052">
        <v>1</v>
      </c>
      <c r="H3084" s="1049" t="s">
        <v>12469</v>
      </c>
      <c r="I3084" s="394"/>
      <c r="J3084" s="394"/>
      <c r="K3084" s="394"/>
      <c r="L3084" s="394"/>
      <c r="M3084" s="394"/>
      <c r="N3084" s="394"/>
    </row>
    <row r="3085" spans="2:14" ht="60">
      <c r="B3085" s="1063" t="s">
        <v>12470</v>
      </c>
      <c r="C3085" s="1046" t="s">
        <v>12246</v>
      </c>
      <c r="D3085" s="1046" t="s">
        <v>12302</v>
      </c>
      <c r="E3085" s="1043" t="s">
        <v>4290</v>
      </c>
      <c r="F3085" s="1047">
        <v>15587.96</v>
      </c>
      <c r="G3085" s="1052">
        <v>1</v>
      </c>
      <c r="H3085" s="1049" t="s">
        <v>12470</v>
      </c>
      <c r="I3085" s="394"/>
      <c r="J3085" s="394"/>
      <c r="K3085" s="394"/>
      <c r="L3085" s="394"/>
      <c r="M3085" s="394"/>
      <c r="N3085" s="394"/>
    </row>
    <row r="3086" spans="2:14" ht="60">
      <c r="B3086" s="1063" t="s">
        <v>12471</v>
      </c>
      <c r="C3086" s="1046" t="s">
        <v>12246</v>
      </c>
      <c r="D3086" s="1046" t="s">
        <v>12302</v>
      </c>
      <c r="E3086" s="1043" t="s">
        <v>4290</v>
      </c>
      <c r="F3086" s="1047">
        <v>15587.96</v>
      </c>
      <c r="G3086" s="1052">
        <v>1</v>
      </c>
      <c r="H3086" s="1049" t="s">
        <v>12471</v>
      </c>
      <c r="I3086" s="394"/>
      <c r="J3086" s="394"/>
      <c r="K3086" s="394"/>
      <c r="L3086" s="394"/>
      <c r="M3086" s="394"/>
      <c r="N3086" s="394"/>
    </row>
    <row r="3087" spans="2:14" ht="60">
      <c r="B3087" s="1063" t="s">
        <v>12472</v>
      </c>
      <c r="C3087" s="1046" t="s">
        <v>12246</v>
      </c>
      <c r="D3087" s="1046" t="s">
        <v>12302</v>
      </c>
      <c r="E3087" s="1043" t="s">
        <v>4290</v>
      </c>
      <c r="F3087" s="1047">
        <v>15587.96</v>
      </c>
      <c r="G3087" s="1052">
        <v>1</v>
      </c>
      <c r="H3087" s="1049" t="s">
        <v>12472</v>
      </c>
      <c r="I3087" s="394"/>
      <c r="J3087" s="394"/>
      <c r="K3087" s="394"/>
      <c r="L3087" s="394"/>
      <c r="M3087" s="394"/>
      <c r="N3087" s="394"/>
    </row>
    <row r="3088" spans="2:14" ht="60">
      <c r="B3088" s="1063" t="s">
        <v>12473</v>
      </c>
      <c r="C3088" s="1046" t="s">
        <v>12246</v>
      </c>
      <c r="D3088" s="1046" t="s">
        <v>12302</v>
      </c>
      <c r="E3088" s="1043" t="s">
        <v>4290</v>
      </c>
      <c r="F3088" s="1047">
        <v>15587.96</v>
      </c>
      <c r="G3088" s="1052">
        <v>1</v>
      </c>
      <c r="H3088" s="1049" t="s">
        <v>12473</v>
      </c>
      <c r="I3088" s="394"/>
      <c r="J3088" s="394"/>
      <c r="K3088" s="394"/>
      <c r="L3088" s="394"/>
      <c r="M3088" s="394"/>
      <c r="N3088" s="394"/>
    </row>
    <row r="3089" spans="2:14" ht="60">
      <c r="B3089" s="1063" t="s">
        <v>12474</v>
      </c>
      <c r="C3089" s="1046" t="s">
        <v>12246</v>
      </c>
      <c r="D3089" s="1046" t="s">
        <v>12302</v>
      </c>
      <c r="E3089" s="1043" t="s">
        <v>4290</v>
      </c>
      <c r="F3089" s="1047">
        <v>15587.96</v>
      </c>
      <c r="G3089" s="1052">
        <v>1</v>
      </c>
      <c r="H3089" s="1049" t="s">
        <v>12474</v>
      </c>
      <c r="I3089" s="394"/>
      <c r="J3089" s="394"/>
      <c r="K3089" s="394"/>
      <c r="L3089" s="394"/>
      <c r="M3089" s="394"/>
      <c r="N3089" s="394"/>
    </row>
    <row r="3090" spans="2:14" ht="60">
      <c r="B3090" s="1063" t="s">
        <v>12475</v>
      </c>
      <c r="C3090" s="1046" t="s">
        <v>12246</v>
      </c>
      <c r="D3090" s="1046" t="s">
        <v>12302</v>
      </c>
      <c r="E3090" s="1043" t="s">
        <v>4290</v>
      </c>
      <c r="F3090" s="1047">
        <v>15587.96</v>
      </c>
      <c r="G3090" s="1052">
        <v>1</v>
      </c>
      <c r="H3090" s="1049" t="s">
        <v>12475</v>
      </c>
      <c r="I3090" s="394"/>
      <c r="J3090" s="394"/>
      <c r="K3090" s="394"/>
      <c r="L3090" s="394"/>
      <c r="M3090" s="394"/>
      <c r="N3090" s="394"/>
    </row>
    <row r="3091" spans="2:14" ht="60">
      <c r="B3091" s="1063" t="s">
        <v>12476</v>
      </c>
      <c r="C3091" s="1046" t="s">
        <v>12246</v>
      </c>
      <c r="D3091" s="1046" t="s">
        <v>12302</v>
      </c>
      <c r="E3091" s="1043" t="s">
        <v>4290</v>
      </c>
      <c r="F3091" s="1047">
        <v>15587.96</v>
      </c>
      <c r="G3091" s="1052">
        <v>1</v>
      </c>
      <c r="H3091" s="1049" t="s">
        <v>12476</v>
      </c>
      <c r="I3091" s="394"/>
      <c r="J3091" s="394"/>
      <c r="K3091" s="394"/>
      <c r="L3091" s="394"/>
      <c r="M3091" s="394"/>
      <c r="N3091" s="394"/>
    </row>
    <row r="3092" spans="2:14" ht="60">
      <c r="B3092" s="1063" t="s">
        <v>12477</v>
      </c>
      <c r="C3092" s="1046" t="s">
        <v>12246</v>
      </c>
      <c r="D3092" s="1046" t="s">
        <v>12302</v>
      </c>
      <c r="E3092" s="1043" t="s">
        <v>4290</v>
      </c>
      <c r="F3092" s="1047">
        <v>15587.96</v>
      </c>
      <c r="G3092" s="1052">
        <v>1</v>
      </c>
      <c r="H3092" s="1049" t="s">
        <v>12477</v>
      </c>
      <c r="I3092" s="394"/>
      <c r="J3092" s="394"/>
      <c r="K3092" s="394"/>
      <c r="L3092" s="394"/>
      <c r="M3092" s="394"/>
      <c r="N3092" s="394"/>
    </row>
    <row r="3093" spans="2:14" ht="60">
      <c r="B3093" s="1063" t="s">
        <v>12478</v>
      </c>
      <c r="C3093" s="1046" t="s">
        <v>12246</v>
      </c>
      <c r="D3093" s="1046" t="s">
        <v>12302</v>
      </c>
      <c r="E3093" s="1043" t="s">
        <v>4290</v>
      </c>
      <c r="F3093" s="1047">
        <v>15587.96</v>
      </c>
      <c r="G3093" s="1052">
        <v>1</v>
      </c>
      <c r="H3093" s="1049" t="s">
        <v>12478</v>
      </c>
      <c r="I3093" s="394"/>
      <c r="J3093" s="394"/>
      <c r="K3093" s="394"/>
      <c r="L3093" s="394"/>
      <c r="M3093" s="394"/>
      <c r="N3093" s="394"/>
    </row>
    <row r="3094" spans="2:14" ht="60">
      <c r="B3094" s="1063" t="s">
        <v>12479</v>
      </c>
      <c r="C3094" s="1046" t="s">
        <v>12246</v>
      </c>
      <c r="D3094" s="1046" t="s">
        <v>12302</v>
      </c>
      <c r="E3094" s="1043" t="s">
        <v>4290</v>
      </c>
      <c r="F3094" s="1047">
        <v>15587.96</v>
      </c>
      <c r="G3094" s="1052">
        <v>1</v>
      </c>
      <c r="H3094" s="1049" t="s">
        <v>12479</v>
      </c>
      <c r="I3094" s="394"/>
      <c r="J3094" s="394"/>
      <c r="K3094" s="394"/>
      <c r="L3094" s="394"/>
      <c r="M3094" s="394"/>
      <c r="N3094" s="394"/>
    </row>
    <row r="3095" spans="2:14" ht="60">
      <c r="B3095" s="1063" t="s">
        <v>12480</v>
      </c>
      <c r="C3095" s="1046" t="s">
        <v>12246</v>
      </c>
      <c r="D3095" s="1046" t="s">
        <v>12302</v>
      </c>
      <c r="E3095" s="1043" t="s">
        <v>4290</v>
      </c>
      <c r="F3095" s="1047">
        <v>15587.96</v>
      </c>
      <c r="G3095" s="1052">
        <v>1</v>
      </c>
      <c r="H3095" s="1049" t="s">
        <v>12480</v>
      </c>
      <c r="I3095" s="394"/>
      <c r="J3095" s="394"/>
      <c r="K3095" s="394"/>
      <c r="L3095" s="394"/>
      <c r="M3095" s="394"/>
      <c r="N3095" s="394"/>
    </row>
    <row r="3096" spans="2:14" ht="60">
      <c r="B3096" s="1063" t="s">
        <v>12481</v>
      </c>
      <c r="C3096" s="1046" t="s">
        <v>12246</v>
      </c>
      <c r="D3096" s="1046" t="s">
        <v>12302</v>
      </c>
      <c r="E3096" s="1043" t="s">
        <v>4290</v>
      </c>
      <c r="F3096" s="1047">
        <v>15587.96</v>
      </c>
      <c r="G3096" s="1052">
        <v>1</v>
      </c>
      <c r="H3096" s="1049" t="s">
        <v>12481</v>
      </c>
      <c r="I3096" s="394"/>
      <c r="J3096" s="394"/>
      <c r="K3096" s="394"/>
      <c r="L3096" s="394"/>
      <c r="M3096" s="394"/>
      <c r="N3096" s="394"/>
    </row>
    <row r="3097" spans="2:14" ht="60">
      <c r="B3097" s="1063" t="s">
        <v>12482</v>
      </c>
      <c r="C3097" s="1046" t="s">
        <v>12246</v>
      </c>
      <c r="D3097" s="1046" t="s">
        <v>12302</v>
      </c>
      <c r="E3097" s="1043" t="s">
        <v>4290</v>
      </c>
      <c r="F3097" s="1047">
        <v>15587.96</v>
      </c>
      <c r="G3097" s="1052">
        <v>1</v>
      </c>
      <c r="H3097" s="1049" t="s">
        <v>12482</v>
      </c>
      <c r="I3097" s="394"/>
      <c r="J3097" s="394"/>
      <c r="K3097" s="394"/>
      <c r="L3097" s="394"/>
      <c r="M3097" s="394"/>
      <c r="N3097" s="394"/>
    </row>
    <row r="3098" spans="2:14" ht="60">
      <c r="B3098" s="1063" t="s">
        <v>12483</v>
      </c>
      <c r="C3098" s="1046" t="s">
        <v>12246</v>
      </c>
      <c r="D3098" s="1046" t="s">
        <v>12302</v>
      </c>
      <c r="E3098" s="1043" t="s">
        <v>4290</v>
      </c>
      <c r="F3098" s="1047">
        <v>15587.96</v>
      </c>
      <c r="G3098" s="1052">
        <v>1</v>
      </c>
      <c r="H3098" s="1049" t="s">
        <v>12483</v>
      </c>
      <c r="I3098" s="394"/>
      <c r="J3098" s="394"/>
      <c r="K3098" s="394"/>
      <c r="L3098" s="394"/>
      <c r="M3098" s="394"/>
      <c r="N3098" s="394"/>
    </row>
    <row r="3099" spans="2:14" ht="60">
      <c r="B3099" s="1063" t="s">
        <v>12484</v>
      </c>
      <c r="C3099" s="1046" t="s">
        <v>12246</v>
      </c>
      <c r="D3099" s="1046" t="s">
        <v>12302</v>
      </c>
      <c r="E3099" s="1043" t="s">
        <v>4290</v>
      </c>
      <c r="F3099" s="1047">
        <v>15587.96</v>
      </c>
      <c r="G3099" s="1052">
        <v>1</v>
      </c>
      <c r="H3099" s="1049" t="s">
        <v>12484</v>
      </c>
      <c r="I3099" s="394"/>
      <c r="J3099" s="394"/>
      <c r="K3099" s="394"/>
      <c r="L3099" s="394"/>
      <c r="M3099" s="394"/>
      <c r="N3099" s="394"/>
    </row>
    <row r="3100" spans="2:14" ht="60">
      <c r="B3100" s="1063" t="s">
        <v>12485</v>
      </c>
      <c r="C3100" s="1046" t="s">
        <v>12246</v>
      </c>
      <c r="D3100" s="1046" t="s">
        <v>12302</v>
      </c>
      <c r="E3100" s="1043" t="s">
        <v>4290</v>
      </c>
      <c r="F3100" s="1047">
        <v>15587.96</v>
      </c>
      <c r="G3100" s="1052">
        <v>1</v>
      </c>
      <c r="H3100" s="1049" t="s">
        <v>12485</v>
      </c>
      <c r="I3100" s="394"/>
      <c r="J3100" s="394"/>
      <c r="K3100" s="394"/>
      <c r="L3100" s="394"/>
      <c r="M3100" s="394"/>
      <c r="N3100" s="394"/>
    </row>
    <row r="3101" spans="2:14" ht="60">
      <c r="B3101" s="1063" t="s">
        <v>12486</v>
      </c>
      <c r="C3101" s="1046" t="s">
        <v>12246</v>
      </c>
      <c r="D3101" s="1046" t="s">
        <v>12302</v>
      </c>
      <c r="E3101" s="1043" t="s">
        <v>4290</v>
      </c>
      <c r="F3101" s="1047">
        <v>15587.96</v>
      </c>
      <c r="G3101" s="1052">
        <v>1</v>
      </c>
      <c r="H3101" s="1049" t="s">
        <v>12486</v>
      </c>
      <c r="I3101" s="394"/>
      <c r="J3101" s="394"/>
      <c r="K3101" s="394"/>
      <c r="L3101" s="394"/>
      <c r="M3101" s="394"/>
      <c r="N3101" s="394"/>
    </row>
    <row r="3102" spans="2:14" ht="60">
      <c r="B3102" s="1063" t="s">
        <v>12487</v>
      </c>
      <c r="C3102" s="1046" t="s">
        <v>12246</v>
      </c>
      <c r="D3102" s="1046" t="s">
        <v>12302</v>
      </c>
      <c r="E3102" s="1043" t="s">
        <v>4290</v>
      </c>
      <c r="F3102" s="1047">
        <v>15587.96</v>
      </c>
      <c r="G3102" s="1052">
        <v>1</v>
      </c>
      <c r="H3102" s="1049" t="s">
        <v>12487</v>
      </c>
      <c r="I3102" s="394"/>
      <c r="J3102" s="394"/>
      <c r="K3102" s="394"/>
      <c r="L3102" s="394"/>
      <c r="M3102" s="394"/>
      <c r="N3102" s="394"/>
    </row>
    <row r="3103" spans="2:14" ht="60">
      <c r="B3103" s="1063" t="s">
        <v>12488</v>
      </c>
      <c r="C3103" s="1046" t="s">
        <v>12246</v>
      </c>
      <c r="D3103" s="1046" t="s">
        <v>12302</v>
      </c>
      <c r="E3103" s="1043" t="s">
        <v>4290</v>
      </c>
      <c r="F3103" s="1047">
        <v>15587.96</v>
      </c>
      <c r="G3103" s="1052">
        <v>1</v>
      </c>
      <c r="H3103" s="1049" t="s">
        <v>12488</v>
      </c>
      <c r="I3103" s="394"/>
      <c r="J3103" s="394"/>
      <c r="K3103" s="394"/>
      <c r="L3103" s="394"/>
      <c r="M3103" s="394"/>
      <c r="N3103" s="394"/>
    </row>
    <row r="3104" spans="2:14" ht="60">
      <c r="B3104" s="1063" t="s">
        <v>12489</v>
      </c>
      <c r="C3104" s="1046" t="s">
        <v>12246</v>
      </c>
      <c r="D3104" s="1046" t="s">
        <v>12302</v>
      </c>
      <c r="E3104" s="1043" t="s">
        <v>4290</v>
      </c>
      <c r="F3104" s="1047">
        <v>15587.96</v>
      </c>
      <c r="G3104" s="1052">
        <v>1</v>
      </c>
      <c r="H3104" s="1049" t="s">
        <v>12489</v>
      </c>
      <c r="I3104" s="394"/>
      <c r="J3104" s="394"/>
      <c r="K3104" s="394"/>
      <c r="L3104" s="394"/>
      <c r="M3104" s="394"/>
      <c r="N3104" s="394"/>
    </row>
    <row r="3105" spans="2:14" ht="60">
      <c r="B3105" s="1063" t="s">
        <v>12490</v>
      </c>
      <c r="C3105" s="1046" t="s">
        <v>12246</v>
      </c>
      <c r="D3105" s="1046" t="s">
        <v>12302</v>
      </c>
      <c r="E3105" s="1043" t="s">
        <v>4290</v>
      </c>
      <c r="F3105" s="1047">
        <v>15587.96</v>
      </c>
      <c r="G3105" s="1052">
        <v>1</v>
      </c>
      <c r="H3105" s="1049" t="s">
        <v>12490</v>
      </c>
      <c r="I3105" s="394"/>
      <c r="J3105" s="394"/>
      <c r="K3105" s="394"/>
      <c r="L3105" s="394"/>
      <c r="M3105" s="394"/>
      <c r="N3105" s="394"/>
    </row>
    <row r="3106" spans="2:14" ht="60">
      <c r="B3106" s="1063" t="s">
        <v>12491</v>
      </c>
      <c r="C3106" s="1046" t="s">
        <v>12246</v>
      </c>
      <c r="D3106" s="1046" t="s">
        <v>12302</v>
      </c>
      <c r="E3106" s="1043" t="s">
        <v>4290</v>
      </c>
      <c r="F3106" s="1047">
        <v>15587.96</v>
      </c>
      <c r="G3106" s="1052">
        <v>1</v>
      </c>
      <c r="H3106" s="1049" t="s">
        <v>12491</v>
      </c>
      <c r="I3106" s="394"/>
      <c r="J3106" s="394"/>
      <c r="K3106" s="394"/>
      <c r="L3106" s="394"/>
      <c r="M3106" s="394"/>
      <c r="N3106" s="394"/>
    </row>
    <row r="3107" spans="2:14" ht="60">
      <c r="B3107" s="1063" t="s">
        <v>12492</v>
      </c>
      <c r="C3107" s="1046" t="s">
        <v>12246</v>
      </c>
      <c r="D3107" s="1046" t="s">
        <v>12302</v>
      </c>
      <c r="E3107" s="1043" t="s">
        <v>4290</v>
      </c>
      <c r="F3107" s="1047">
        <v>15587.96</v>
      </c>
      <c r="G3107" s="1052">
        <v>1</v>
      </c>
      <c r="H3107" s="1049" t="s">
        <v>12492</v>
      </c>
      <c r="I3107" s="394"/>
      <c r="J3107" s="394"/>
      <c r="K3107" s="394"/>
      <c r="L3107" s="394"/>
      <c r="M3107" s="394"/>
      <c r="N3107" s="394"/>
    </row>
    <row r="3108" spans="2:14" ht="60">
      <c r="B3108" s="1063" t="s">
        <v>12493</v>
      </c>
      <c r="C3108" s="1046" t="s">
        <v>12246</v>
      </c>
      <c r="D3108" s="1046" t="s">
        <v>12302</v>
      </c>
      <c r="E3108" s="1043" t="s">
        <v>4290</v>
      </c>
      <c r="F3108" s="1047">
        <v>15587.96</v>
      </c>
      <c r="G3108" s="1052">
        <v>1</v>
      </c>
      <c r="H3108" s="1049" t="s">
        <v>12493</v>
      </c>
      <c r="I3108" s="394"/>
      <c r="J3108" s="394"/>
      <c r="K3108" s="394"/>
      <c r="L3108" s="394"/>
      <c r="M3108" s="394"/>
      <c r="N3108" s="394"/>
    </row>
    <row r="3109" spans="2:14" ht="60">
      <c r="B3109" s="1063" t="s">
        <v>12494</v>
      </c>
      <c r="C3109" s="1046" t="s">
        <v>12246</v>
      </c>
      <c r="D3109" s="1046" t="s">
        <v>12302</v>
      </c>
      <c r="E3109" s="1043" t="s">
        <v>4290</v>
      </c>
      <c r="F3109" s="1047">
        <v>15587.96</v>
      </c>
      <c r="G3109" s="1052">
        <v>1</v>
      </c>
      <c r="H3109" s="1049" t="s">
        <v>12494</v>
      </c>
      <c r="I3109" s="394"/>
      <c r="J3109" s="394"/>
      <c r="K3109" s="394"/>
      <c r="L3109" s="394"/>
      <c r="M3109" s="394"/>
      <c r="N3109" s="394"/>
    </row>
    <row r="3110" spans="2:14" ht="60">
      <c r="B3110" s="1063" t="s">
        <v>12495</v>
      </c>
      <c r="C3110" s="1046" t="s">
        <v>12246</v>
      </c>
      <c r="D3110" s="1046" t="s">
        <v>12302</v>
      </c>
      <c r="E3110" s="1043" t="s">
        <v>4290</v>
      </c>
      <c r="F3110" s="1047">
        <v>15587.96</v>
      </c>
      <c r="G3110" s="1052">
        <v>1</v>
      </c>
      <c r="H3110" s="1049" t="s">
        <v>12495</v>
      </c>
      <c r="I3110" s="394"/>
      <c r="J3110" s="394"/>
      <c r="K3110" s="394"/>
      <c r="L3110" s="394"/>
      <c r="M3110" s="394"/>
      <c r="N3110" s="394"/>
    </row>
    <row r="3111" spans="2:14" ht="60">
      <c r="B3111" s="1063" t="s">
        <v>12496</v>
      </c>
      <c r="C3111" s="1046" t="s">
        <v>12246</v>
      </c>
      <c r="D3111" s="1046" t="s">
        <v>12302</v>
      </c>
      <c r="E3111" s="1043" t="s">
        <v>4290</v>
      </c>
      <c r="F3111" s="1047">
        <v>15587.96</v>
      </c>
      <c r="G3111" s="1052">
        <v>1</v>
      </c>
      <c r="H3111" s="1049" t="s">
        <v>12496</v>
      </c>
      <c r="I3111" s="394"/>
      <c r="J3111" s="394"/>
      <c r="K3111" s="394"/>
      <c r="L3111" s="394"/>
      <c r="M3111" s="394"/>
      <c r="N3111" s="394"/>
    </row>
    <row r="3112" spans="2:14" ht="60">
      <c r="B3112" s="1063" t="s">
        <v>12497</v>
      </c>
      <c r="C3112" s="1046" t="s">
        <v>12246</v>
      </c>
      <c r="D3112" s="1046" t="s">
        <v>12302</v>
      </c>
      <c r="E3112" s="1043" t="s">
        <v>4290</v>
      </c>
      <c r="F3112" s="1047">
        <v>15587.96</v>
      </c>
      <c r="G3112" s="1052">
        <v>1</v>
      </c>
      <c r="H3112" s="1049" t="s">
        <v>12497</v>
      </c>
      <c r="I3112" s="394"/>
      <c r="J3112" s="394"/>
      <c r="K3112" s="394"/>
      <c r="L3112" s="394"/>
      <c r="M3112" s="394"/>
      <c r="N3112" s="394"/>
    </row>
    <row r="3113" spans="2:14" ht="60">
      <c r="B3113" s="1063" t="s">
        <v>12498</v>
      </c>
      <c r="C3113" s="1046" t="s">
        <v>12246</v>
      </c>
      <c r="D3113" s="1046" t="s">
        <v>12302</v>
      </c>
      <c r="E3113" s="1043" t="s">
        <v>4290</v>
      </c>
      <c r="F3113" s="1047">
        <v>15587.96</v>
      </c>
      <c r="G3113" s="1052">
        <v>1</v>
      </c>
      <c r="H3113" s="1049" t="s">
        <v>12498</v>
      </c>
      <c r="I3113" s="394"/>
      <c r="J3113" s="394"/>
      <c r="K3113" s="394"/>
      <c r="L3113" s="394"/>
      <c r="M3113" s="394"/>
      <c r="N3113" s="394"/>
    </row>
    <row r="3114" spans="2:14" ht="60">
      <c r="B3114" s="1063" t="s">
        <v>12499</v>
      </c>
      <c r="C3114" s="1046" t="s">
        <v>12246</v>
      </c>
      <c r="D3114" s="1046" t="s">
        <v>12302</v>
      </c>
      <c r="E3114" s="1043" t="s">
        <v>4290</v>
      </c>
      <c r="F3114" s="1047">
        <v>15587.96</v>
      </c>
      <c r="G3114" s="1052">
        <v>1</v>
      </c>
      <c r="H3114" s="1049" t="s">
        <v>12499</v>
      </c>
      <c r="I3114" s="394"/>
      <c r="J3114" s="394"/>
      <c r="K3114" s="394"/>
      <c r="L3114" s="394"/>
      <c r="M3114" s="394"/>
      <c r="N3114" s="394"/>
    </row>
    <row r="3115" spans="2:14" ht="60">
      <c r="B3115" s="1063" t="s">
        <v>12500</v>
      </c>
      <c r="C3115" s="1046" t="s">
        <v>12246</v>
      </c>
      <c r="D3115" s="1046" t="s">
        <v>12302</v>
      </c>
      <c r="E3115" s="1043" t="s">
        <v>4290</v>
      </c>
      <c r="F3115" s="1047">
        <v>15587.96</v>
      </c>
      <c r="G3115" s="1052">
        <v>1</v>
      </c>
      <c r="H3115" s="1049" t="s">
        <v>12500</v>
      </c>
      <c r="I3115" s="394"/>
      <c r="J3115" s="394"/>
      <c r="K3115" s="394"/>
      <c r="L3115" s="394"/>
      <c r="M3115" s="394"/>
      <c r="N3115" s="394"/>
    </row>
    <row r="3116" spans="2:14" ht="60">
      <c r="B3116" s="1063" t="s">
        <v>12501</v>
      </c>
      <c r="C3116" s="1046" t="s">
        <v>12246</v>
      </c>
      <c r="D3116" s="1046" t="s">
        <v>12302</v>
      </c>
      <c r="E3116" s="1043" t="s">
        <v>4290</v>
      </c>
      <c r="F3116" s="1047">
        <v>15587.96</v>
      </c>
      <c r="G3116" s="1052">
        <v>1</v>
      </c>
      <c r="H3116" s="1049" t="s">
        <v>12501</v>
      </c>
      <c r="I3116" s="394"/>
      <c r="J3116" s="394"/>
      <c r="K3116" s="394"/>
      <c r="L3116" s="394"/>
      <c r="M3116" s="394"/>
      <c r="N3116" s="394"/>
    </row>
    <row r="3117" spans="2:14" ht="60">
      <c r="B3117" s="1063" t="s">
        <v>12502</v>
      </c>
      <c r="C3117" s="1046" t="s">
        <v>12246</v>
      </c>
      <c r="D3117" s="1046" t="s">
        <v>12302</v>
      </c>
      <c r="E3117" s="1043" t="s">
        <v>4290</v>
      </c>
      <c r="F3117" s="1047">
        <v>15587.96</v>
      </c>
      <c r="G3117" s="1052">
        <v>1</v>
      </c>
      <c r="H3117" s="1049" t="s">
        <v>12502</v>
      </c>
      <c r="I3117" s="394"/>
      <c r="J3117" s="394"/>
      <c r="K3117" s="394"/>
      <c r="L3117" s="394"/>
      <c r="M3117" s="394"/>
      <c r="N3117" s="394"/>
    </row>
    <row r="3118" spans="2:14" ht="60">
      <c r="B3118" s="1063" t="s">
        <v>12503</v>
      </c>
      <c r="C3118" s="1046" t="s">
        <v>12246</v>
      </c>
      <c r="D3118" s="1046" t="s">
        <v>12302</v>
      </c>
      <c r="E3118" s="1043" t="s">
        <v>4290</v>
      </c>
      <c r="F3118" s="1047">
        <v>15587.96</v>
      </c>
      <c r="G3118" s="1052">
        <v>1</v>
      </c>
      <c r="H3118" s="1049" t="s">
        <v>12503</v>
      </c>
      <c r="I3118" s="394"/>
      <c r="J3118" s="394"/>
      <c r="K3118" s="394"/>
      <c r="L3118" s="394"/>
      <c r="M3118" s="394"/>
      <c r="N3118" s="394"/>
    </row>
    <row r="3119" spans="2:14" ht="60">
      <c r="B3119" s="1063" t="s">
        <v>12504</v>
      </c>
      <c r="C3119" s="1046" t="s">
        <v>12246</v>
      </c>
      <c r="D3119" s="1046" t="s">
        <v>12302</v>
      </c>
      <c r="E3119" s="1043" t="s">
        <v>4290</v>
      </c>
      <c r="F3119" s="1047">
        <v>15587.96</v>
      </c>
      <c r="G3119" s="1052">
        <v>1</v>
      </c>
      <c r="H3119" s="1049" t="s">
        <v>12504</v>
      </c>
      <c r="I3119" s="394"/>
      <c r="J3119" s="394"/>
      <c r="K3119" s="394"/>
      <c r="L3119" s="394"/>
      <c r="M3119" s="394"/>
      <c r="N3119" s="394"/>
    </row>
    <row r="3120" spans="2:14" ht="60">
      <c r="B3120" s="1063" t="s">
        <v>12505</v>
      </c>
      <c r="C3120" s="1046" t="s">
        <v>12246</v>
      </c>
      <c r="D3120" s="1046" t="s">
        <v>12302</v>
      </c>
      <c r="E3120" s="1043" t="s">
        <v>4290</v>
      </c>
      <c r="F3120" s="1047">
        <v>15587.96</v>
      </c>
      <c r="G3120" s="1052">
        <v>1</v>
      </c>
      <c r="H3120" s="1049" t="s">
        <v>12505</v>
      </c>
      <c r="I3120" s="394"/>
      <c r="J3120" s="394"/>
      <c r="K3120" s="394"/>
      <c r="L3120" s="394"/>
      <c r="M3120" s="394"/>
      <c r="N3120" s="394"/>
    </row>
    <row r="3121" spans="2:14" ht="60">
      <c r="B3121" s="1063" t="s">
        <v>12506</v>
      </c>
      <c r="C3121" s="1046" t="s">
        <v>12246</v>
      </c>
      <c r="D3121" s="1046" t="s">
        <v>12302</v>
      </c>
      <c r="E3121" s="1043" t="s">
        <v>4290</v>
      </c>
      <c r="F3121" s="1047">
        <v>15587.96</v>
      </c>
      <c r="G3121" s="1052">
        <v>1</v>
      </c>
      <c r="H3121" s="1049" t="s">
        <v>12506</v>
      </c>
      <c r="I3121" s="394"/>
      <c r="J3121" s="394"/>
      <c r="K3121" s="394"/>
      <c r="L3121" s="394"/>
      <c r="M3121" s="394"/>
      <c r="N3121" s="394"/>
    </row>
    <row r="3122" spans="2:14" ht="60">
      <c r="B3122" s="1063" t="s">
        <v>12507</v>
      </c>
      <c r="C3122" s="1046" t="s">
        <v>12246</v>
      </c>
      <c r="D3122" s="1046" t="s">
        <v>12302</v>
      </c>
      <c r="E3122" s="1043" t="s">
        <v>4290</v>
      </c>
      <c r="F3122" s="1047">
        <v>15587.96</v>
      </c>
      <c r="G3122" s="1052">
        <v>1</v>
      </c>
      <c r="H3122" s="1049" t="s">
        <v>12507</v>
      </c>
      <c r="I3122" s="394"/>
      <c r="J3122" s="394"/>
      <c r="K3122" s="394"/>
      <c r="L3122" s="394"/>
      <c r="M3122" s="394"/>
      <c r="N3122" s="394"/>
    </row>
    <row r="3123" spans="2:14" ht="60">
      <c r="B3123" s="1063" t="s">
        <v>12508</v>
      </c>
      <c r="C3123" s="1046" t="s">
        <v>12246</v>
      </c>
      <c r="D3123" s="1046" t="s">
        <v>12302</v>
      </c>
      <c r="E3123" s="1043" t="s">
        <v>4290</v>
      </c>
      <c r="F3123" s="1047">
        <v>15587.96</v>
      </c>
      <c r="G3123" s="1052">
        <v>1</v>
      </c>
      <c r="H3123" s="1049" t="s">
        <v>12508</v>
      </c>
      <c r="I3123" s="394"/>
      <c r="J3123" s="394"/>
      <c r="K3123" s="394"/>
      <c r="L3123" s="394"/>
      <c r="M3123" s="394"/>
      <c r="N3123" s="394"/>
    </row>
    <row r="3124" spans="2:14" ht="60">
      <c r="B3124" s="1063" t="s">
        <v>12509</v>
      </c>
      <c r="C3124" s="1046" t="s">
        <v>12246</v>
      </c>
      <c r="D3124" s="1046" t="s">
        <v>12302</v>
      </c>
      <c r="E3124" s="1043" t="s">
        <v>4290</v>
      </c>
      <c r="F3124" s="1047">
        <v>15587.96</v>
      </c>
      <c r="G3124" s="1052">
        <v>1</v>
      </c>
      <c r="H3124" s="1049" t="s">
        <v>12509</v>
      </c>
      <c r="I3124" s="394"/>
      <c r="J3124" s="394"/>
      <c r="K3124" s="394"/>
      <c r="L3124" s="394"/>
      <c r="M3124" s="394"/>
      <c r="N3124" s="394"/>
    </row>
    <row r="3125" spans="2:14" ht="60">
      <c r="B3125" s="1063" t="s">
        <v>12510</v>
      </c>
      <c r="C3125" s="1046" t="s">
        <v>12246</v>
      </c>
      <c r="D3125" s="1046" t="s">
        <v>12302</v>
      </c>
      <c r="E3125" s="1043" t="s">
        <v>4290</v>
      </c>
      <c r="F3125" s="1047">
        <v>15587.96</v>
      </c>
      <c r="G3125" s="1052">
        <v>1</v>
      </c>
      <c r="H3125" s="1049" t="s">
        <v>12510</v>
      </c>
      <c r="I3125" s="394"/>
      <c r="J3125" s="394"/>
      <c r="K3125" s="394"/>
      <c r="L3125" s="394"/>
      <c r="M3125" s="394"/>
      <c r="N3125" s="394"/>
    </row>
    <row r="3126" spans="2:14" ht="60">
      <c r="B3126" s="1063" t="s">
        <v>12511</v>
      </c>
      <c r="C3126" s="1046" t="s">
        <v>12246</v>
      </c>
      <c r="D3126" s="1046" t="s">
        <v>12302</v>
      </c>
      <c r="E3126" s="1043" t="s">
        <v>4290</v>
      </c>
      <c r="F3126" s="1047">
        <v>15587.96</v>
      </c>
      <c r="G3126" s="1052">
        <v>1</v>
      </c>
      <c r="H3126" s="1049" t="s">
        <v>12511</v>
      </c>
      <c r="I3126" s="394"/>
      <c r="J3126" s="394"/>
      <c r="K3126" s="394"/>
      <c r="L3126" s="394"/>
      <c r="M3126" s="394"/>
      <c r="N3126" s="394"/>
    </row>
    <row r="3127" spans="2:14" ht="60">
      <c r="B3127" s="1063" t="s">
        <v>12512</v>
      </c>
      <c r="C3127" s="1046" t="s">
        <v>12246</v>
      </c>
      <c r="D3127" s="1046" t="s">
        <v>12302</v>
      </c>
      <c r="E3127" s="1043" t="s">
        <v>4290</v>
      </c>
      <c r="F3127" s="1047">
        <v>15587.96</v>
      </c>
      <c r="G3127" s="1052">
        <v>1</v>
      </c>
      <c r="H3127" s="1049" t="s">
        <v>12512</v>
      </c>
      <c r="I3127" s="394"/>
      <c r="J3127" s="394"/>
      <c r="K3127" s="394"/>
      <c r="L3127" s="394"/>
      <c r="M3127" s="394"/>
      <c r="N3127" s="394"/>
    </row>
    <row r="3128" spans="2:14" ht="60">
      <c r="B3128" s="1063" t="s">
        <v>12513</v>
      </c>
      <c r="C3128" s="1046" t="s">
        <v>12246</v>
      </c>
      <c r="D3128" s="1046" t="s">
        <v>12302</v>
      </c>
      <c r="E3128" s="1043" t="s">
        <v>4290</v>
      </c>
      <c r="F3128" s="1047">
        <v>15587.96</v>
      </c>
      <c r="G3128" s="1052">
        <v>1</v>
      </c>
      <c r="H3128" s="1049" t="s">
        <v>12513</v>
      </c>
      <c r="I3128" s="394"/>
      <c r="J3128" s="394"/>
      <c r="K3128" s="394"/>
      <c r="L3128" s="394"/>
      <c r="M3128" s="394"/>
      <c r="N3128" s="394"/>
    </row>
    <row r="3129" spans="2:14" ht="60">
      <c r="B3129" s="1063" t="s">
        <v>12514</v>
      </c>
      <c r="C3129" s="1046" t="s">
        <v>12246</v>
      </c>
      <c r="D3129" s="1046" t="s">
        <v>12302</v>
      </c>
      <c r="E3129" s="1043" t="s">
        <v>4290</v>
      </c>
      <c r="F3129" s="1047">
        <v>15587.96</v>
      </c>
      <c r="G3129" s="1052">
        <v>1</v>
      </c>
      <c r="H3129" s="1049" t="s">
        <v>12514</v>
      </c>
      <c r="I3129" s="394"/>
      <c r="J3129" s="394"/>
      <c r="K3129" s="394"/>
      <c r="L3129" s="394"/>
      <c r="M3129" s="394"/>
      <c r="N3129" s="394"/>
    </row>
    <row r="3130" spans="2:14" ht="60">
      <c r="B3130" s="1063" t="s">
        <v>12515</v>
      </c>
      <c r="C3130" s="1046" t="s">
        <v>12246</v>
      </c>
      <c r="D3130" s="1046" t="s">
        <v>12302</v>
      </c>
      <c r="E3130" s="1043" t="s">
        <v>4290</v>
      </c>
      <c r="F3130" s="1047">
        <v>15587.96</v>
      </c>
      <c r="G3130" s="1052">
        <v>1</v>
      </c>
      <c r="H3130" s="1049" t="s">
        <v>12515</v>
      </c>
      <c r="I3130" s="394"/>
      <c r="J3130" s="394"/>
      <c r="K3130" s="394"/>
      <c r="L3130" s="394"/>
      <c r="M3130" s="394"/>
      <c r="N3130" s="394"/>
    </row>
    <row r="3131" spans="2:14" ht="60">
      <c r="B3131" s="1063" t="s">
        <v>12516</v>
      </c>
      <c r="C3131" s="1046" t="s">
        <v>12246</v>
      </c>
      <c r="D3131" s="1046" t="s">
        <v>12302</v>
      </c>
      <c r="E3131" s="1043" t="s">
        <v>4290</v>
      </c>
      <c r="F3131" s="1047">
        <v>15587.96</v>
      </c>
      <c r="G3131" s="1052">
        <v>1</v>
      </c>
      <c r="H3131" s="1049" t="s">
        <v>12516</v>
      </c>
      <c r="I3131" s="394"/>
      <c r="J3131" s="394"/>
      <c r="K3131" s="394"/>
      <c r="L3131" s="394"/>
      <c r="M3131" s="394"/>
      <c r="N3131" s="394"/>
    </row>
    <row r="3132" spans="2:14" ht="60">
      <c r="B3132" s="1063" t="s">
        <v>12517</v>
      </c>
      <c r="C3132" s="1046" t="s">
        <v>12246</v>
      </c>
      <c r="D3132" s="1046" t="s">
        <v>12302</v>
      </c>
      <c r="E3132" s="1043" t="s">
        <v>4290</v>
      </c>
      <c r="F3132" s="1047">
        <v>15587.96</v>
      </c>
      <c r="G3132" s="1052">
        <v>1</v>
      </c>
      <c r="H3132" s="1049" t="s">
        <v>12517</v>
      </c>
      <c r="I3132" s="394"/>
      <c r="J3132" s="394"/>
      <c r="K3132" s="394"/>
      <c r="L3132" s="394"/>
      <c r="M3132" s="394"/>
      <c r="N3132" s="394"/>
    </row>
    <row r="3133" spans="2:14" ht="60">
      <c r="B3133" s="1063" t="s">
        <v>12518</v>
      </c>
      <c r="C3133" s="1046" t="s">
        <v>12246</v>
      </c>
      <c r="D3133" s="1046" t="s">
        <v>12302</v>
      </c>
      <c r="E3133" s="1043" t="s">
        <v>4290</v>
      </c>
      <c r="F3133" s="1047">
        <v>15587.96</v>
      </c>
      <c r="G3133" s="1052">
        <v>1</v>
      </c>
      <c r="H3133" s="1049" t="s">
        <v>12518</v>
      </c>
      <c r="I3133" s="394"/>
      <c r="J3133" s="394"/>
      <c r="K3133" s="394"/>
      <c r="L3133" s="394"/>
      <c r="M3133" s="394"/>
      <c r="N3133" s="394"/>
    </row>
    <row r="3134" spans="2:14" ht="60">
      <c r="B3134" s="1063" t="s">
        <v>12519</v>
      </c>
      <c r="C3134" s="1046" t="s">
        <v>12246</v>
      </c>
      <c r="D3134" s="1046" t="s">
        <v>12302</v>
      </c>
      <c r="E3134" s="1043" t="s">
        <v>4290</v>
      </c>
      <c r="F3134" s="1047">
        <v>15587.96</v>
      </c>
      <c r="G3134" s="1052">
        <v>1</v>
      </c>
      <c r="H3134" s="1049" t="s">
        <v>12519</v>
      </c>
      <c r="I3134" s="394"/>
      <c r="J3134" s="394"/>
      <c r="K3134" s="394"/>
      <c r="L3134" s="394"/>
      <c r="M3134" s="394"/>
      <c r="N3134" s="394"/>
    </row>
    <row r="3135" spans="2:14" ht="60">
      <c r="B3135" s="1063" t="s">
        <v>12520</v>
      </c>
      <c r="C3135" s="1046" t="s">
        <v>12246</v>
      </c>
      <c r="D3135" s="1046" t="s">
        <v>12302</v>
      </c>
      <c r="E3135" s="1043" t="s">
        <v>4290</v>
      </c>
      <c r="F3135" s="1047">
        <v>15587.96</v>
      </c>
      <c r="G3135" s="1052">
        <v>1</v>
      </c>
      <c r="H3135" s="1049" t="s">
        <v>12520</v>
      </c>
      <c r="I3135" s="394"/>
      <c r="J3135" s="394"/>
      <c r="K3135" s="394"/>
      <c r="L3135" s="394"/>
      <c r="M3135" s="394"/>
      <c r="N3135" s="394"/>
    </row>
    <row r="3136" spans="2:14" ht="60">
      <c r="B3136" s="1063" t="s">
        <v>12521</v>
      </c>
      <c r="C3136" s="1046" t="s">
        <v>12246</v>
      </c>
      <c r="D3136" s="1046" t="s">
        <v>12302</v>
      </c>
      <c r="E3136" s="1043" t="s">
        <v>4290</v>
      </c>
      <c r="F3136" s="1047">
        <v>15587.96</v>
      </c>
      <c r="G3136" s="1052">
        <v>1</v>
      </c>
      <c r="H3136" s="1049" t="s">
        <v>12521</v>
      </c>
      <c r="I3136" s="394"/>
      <c r="J3136" s="394"/>
      <c r="K3136" s="394"/>
      <c r="L3136" s="394"/>
      <c r="M3136" s="394"/>
      <c r="N3136" s="394"/>
    </row>
    <row r="3137" spans="2:14" ht="60">
      <c r="B3137" s="1063" t="s">
        <v>12522</v>
      </c>
      <c r="C3137" s="1046" t="s">
        <v>12246</v>
      </c>
      <c r="D3137" s="1046" t="s">
        <v>12302</v>
      </c>
      <c r="E3137" s="1043" t="s">
        <v>4290</v>
      </c>
      <c r="F3137" s="1047">
        <v>15587.96</v>
      </c>
      <c r="G3137" s="1052">
        <v>1</v>
      </c>
      <c r="H3137" s="1049" t="s">
        <v>12522</v>
      </c>
      <c r="I3137" s="394"/>
      <c r="J3137" s="394"/>
      <c r="K3137" s="394"/>
      <c r="L3137" s="394"/>
      <c r="M3137" s="394"/>
      <c r="N3137" s="394"/>
    </row>
    <row r="3138" spans="2:14" ht="60">
      <c r="B3138" s="1063" t="s">
        <v>12523</v>
      </c>
      <c r="C3138" s="1046" t="s">
        <v>12246</v>
      </c>
      <c r="D3138" s="1046" t="s">
        <v>12302</v>
      </c>
      <c r="E3138" s="1043" t="s">
        <v>4290</v>
      </c>
      <c r="F3138" s="1047">
        <v>15587.96</v>
      </c>
      <c r="G3138" s="1052">
        <v>1</v>
      </c>
      <c r="H3138" s="1049" t="s">
        <v>12523</v>
      </c>
      <c r="I3138" s="394"/>
      <c r="J3138" s="394"/>
      <c r="K3138" s="394"/>
      <c r="L3138" s="394"/>
      <c r="M3138" s="394"/>
      <c r="N3138" s="394"/>
    </row>
    <row r="3139" spans="2:14" ht="60">
      <c r="B3139" s="1063" t="s">
        <v>12524</v>
      </c>
      <c r="C3139" s="1046" t="s">
        <v>12246</v>
      </c>
      <c r="D3139" s="1046" t="s">
        <v>12302</v>
      </c>
      <c r="E3139" s="1043" t="s">
        <v>4290</v>
      </c>
      <c r="F3139" s="1047">
        <v>15587.96</v>
      </c>
      <c r="G3139" s="1052">
        <v>1</v>
      </c>
      <c r="H3139" s="1049" t="s">
        <v>12524</v>
      </c>
      <c r="I3139" s="394"/>
      <c r="J3139" s="394"/>
      <c r="K3139" s="394"/>
      <c r="L3139" s="394"/>
      <c r="M3139" s="394"/>
      <c r="N3139" s="394"/>
    </row>
    <row r="3140" spans="2:14" ht="60">
      <c r="B3140" s="1063" t="s">
        <v>12525</v>
      </c>
      <c r="C3140" s="1046" t="s">
        <v>12246</v>
      </c>
      <c r="D3140" s="1046" t="s">
        <v>12302</v>
      </c>
      <c r="E3140" s="1043" t="s">
        <v>4290</v>
      </c>
      <c r="F3140" s="1047">
        <v>15587.96</v>
      </c>
      <c r="G3140" s="1052">
        <v>1</v>
      </c>
      <c r="H3140" s="1049" t="s">
        <v>12525</v>
      </c>
      <c r="I3140" s="394"/>
      <c r="J3140" s="394"/>
      <c r="K3140" s="394"/>
      <c r="L3140" s="394"/>
      <c r="M3140" s="394"/>
      <c r="N3140" s="394"/>
    </row>
    <row r="3141" spans="2:14" ht="60">
      <c r="B3141" s="1063" t="s">
        <v>12526</v>
      </c>
      <c r="C3141" s="1046" t="s">
        <v>12246</v>
      </c>
      <c r="D3141" s="1046" t="s">
        <v>12302</v>
      </c>
      <c r="E3141" s="1043" t="s">
        <v>4290</v>
      </c>
      <c r="F3141" s="1047">
        <v>15587.96</v>
      </c>
      <c r="G3141" s="1052">
        <v>1</v>
      </c>
      <c r="H3141" s="1049" t="s">
        <v>12526</v>
      </c>
      <c r="I3141" s="394"/>
      <c r="J3141" s="394"/>
      <c r="K3141" s="394"/>
      <c r="L3141" s="394"/>
      <c r="M3141" s="394"/>
      <c r="N3141" s="394"/>
    </row>
    <row r="3142" spans="2:14" ht="60">
      <c r="B3142" s="1063" t="s">
        <v>12527</v>
      </c>
      <c r="C3142" s="1046" t="s">
        <v>12246</v>
      </c>
      <c r="D3142" s="1046" t="s">
        <v>12302</v>
      </c>
      <c r="E3142" s="1043" t="s">
        <v>4290</v>
      </c>
      <c r="F3142" s="1047">
        <v>15587.96</v>
      </c>
      <c r="G3142" s="1052">
        <v>1</v>
      </c>
      <c r="H3142" s="1049" t="s">
        <v>12527</v>
      </c>
      <c r="I3142" s="394"/>
      <c r="J3142" s="394"/>
      <c r="K3142" s="394"/>
      <c r="L3142" s="394"/>
      <c r="M3142" s="394"/>
      <c r="N3142" s="394"/>
    </row>
    <row r="3143" spans="2:14" ht="60">
      <c r="B3143" s="1063" t="s">
        <v>12528</v>
      </c>
      <c r="C3143" s="1046" t="s">
        <v>12246</v>
      </c>
      <c r="D3143" s="1046" t="s">
        <v>12302</v>
      </c>
      <c r="E3143" s="1043" t="s">
        <v>4290</v>
      </c>
      <c r="F3143" s="1047">
        <v>15587.96</v>
      </c>
      <c r="G3143" s="1052">
        <v>1</v>
      </c>
      <c r="H3143" s="1049" t="s">
        <v>12528</v>
      </c>
      <c r="I3143" s="394"/>
      <c r="J3143" s="394"/>
      <c r="K3143" s="394"/>
      <c r="L3143" s="394"/>
      <c r="M3143" s="394"/>
      <c r="N3143" s="394"/>
    </row>
    <row r="3144" spans="2:14" ht="60">
      <c r="B3144" s="1063" t="s">
        <v>12529</v>
      </c>
      <c r="C3144" s="1046" t="s">
        <v>12246</v>
      </c>
      <c r="D3144" s="1046" t="s">
        <v>12302</v>
      </c>
      <c r="E3144" s="1043" t="s">
        <v>4290</v>
      </c>
      <c r="F3144" s="1047">
        <v>15587.96</v>
      </c>
      <c r="G3144" s="1052">
        <v>1</v>
      </c>
      <c r="H3144" s="1049" t="s">
        <v>12529</v>
      </c>
      <c r="I3144" s="394"/>
      <c r="J3144" s="394"/>
      <c r="K3144" s="394"/>
      <c r="L3144" s="394"/>
      <c r="M3144" s="394"/>
      <c r="N3144" s="394"/>
    </row>
    <row r="3145" spans="2:14" ht="60">
      <c r="B3145" s="1063" t="s">
        <v>12530</v>
      </c>
      <c r="C3145" s="1046" t="s">
        <v>12246</v>
      </c>
      <c r="D3145" s="1046" t="s">
        <v>12302</v>
      </c>
      <c r="E3145" s="1043" t="s">
        <v>4290</v>
      </c>
      <c r="F3145" s="1047">
        <v>15587.96</v>
      </c>
      <c r="G3145" s="1052">
        <v>1</v>
      </c>
      <c r="H3145" s="1049" t="s">
        <v>12530</v>
      </c>
      <c r="I3145" s="394"/>
      <c r="J3145" s="394"/>
      <c r="K3145" s="394"/>
      <c r="L3145" s="394"/>
      <c r="M3145" s="394"/>
      <c r="N3145" s="394"/>
    </row>
    <row r="3146" spans="2:14" ht="60">
      <c r="B3146" s="1063" t="s">
        <v>12531</v>
      </c>
      <c r="C3146" s="1046" t="s">
        <v>12246</v>
      </c>
      <c r="D3146" s="1046" t="s">
        <v>12302</v>
      </c>
      <c r="E3146" s="1043" t="s">
        <v>4290</v>
      </c>
      <c r="F3146" s="1047">
        <v>15587.96</v>
      </c>
      <c r="G3146" s="1052">
        <v>1</v>
      </c>
      <c r="H3146" s="1049" t="s">
        <v>12531</v>
      </c>
      <c r="I3146" s="394"/>
      <c r="J3146" s="394"/>
      <c r="K3146" s="394"/>
      <c r="L3146" s="394"/>
      <c r="M3146" s="394"/>
      <c r="N3146" s="394"/>
    </row>
    <row r="3147" spans="2:14" ht="60">
      <c r="B3147" s="1063" t="s">
        <v>12532</v>
      </c>
      <c r="C3147" s="1046" t="s">
        <v>12246</v>
      </c>
      <c r="D3147" s="1046" t="s">
        <v>12302</v>
      </c>
      <c r="E3147" s="1043" t="s">
        <v>4290</v>
      </c>
      <c r="F3147" s="1047">
        <v>15587.96</v>
      </c>
      <c r="G3147" s="1052">
        <v>1</v>
      </c>
      <c r="H3147" s="1049" t="s">
        <v>12532</v>
      </c>
      <c r="I3147" s="394"/>
      <c r="J3147" s="394"/>
      <c r="K3147" s="394"/>
      <c r="L3147" s="394"/>
      <c r="M3147" s="394"/>
      <c r="N3147" s="394"/>
    </row>
    <row r="3148" spans="2:14" ht="60">
      <c r="B3148" s="1063" t="s">
        <v>12533</v>
      </c>
      <c r="C3148" s="1046" t="s">
        <v>12246</v>
      </c>
      <c r="D3148" s="1046" t="s">
        <v>12302</v>
      </c>
      <c r="E3148" s="1043" t="s">
        <v>4290</v>
      </c>
      <c r="F3148" s="1047">
        <v>15587.96</v>
      </c>
      <c r="G3148" s="1052">
        <v>1</v>
      </c>
      <c r="H3148" s="1049" t="s">
        <v>12533</v>
      </c>
      <c r="I3148" s="394"/>
      <c r="J3148" s="394"/>
      <c r="K3148" s="394"/>
      <c r="L3148" s="394"/>
      <c r="M3148" s="394"/>
      <c r="N3148" s="394"/>
    </row>
    <row r="3149" spans="2:14" ht="60">
      <c r="B3149" s="1063" t="s">
        <v>12534</v>
      </c>
      <c r="C3149" s="1046" t="s">
        <v>12246</v>
      </c>
      <c r="D3149" s="1046" t="s">
        <v>12302</v>
      </c>
      <c r="E3149" s="1043" t="s">
        <v>4290</v>
      </c>
      <c r="F3149" s="1047">
        <v>15587.96</v>
      </c>
      <c r="G3149" s="1052">
        <v>1</v>
      </c>
      <c r="H3149" s="1049" t="s">
        <v>12534</v>
      </c>
      <c r="I3149" s="394"/>
      <c r="J3149" s="394"/>
      <c r="K3149" s="394"/>
      <c r="L3149" s="394"/>
      <c r="M3149" s="394"/>
      <c r="N3149" s="394"/>
    </row>
    <row r="3150" spans="2:14" ht="60">
      <c r="B3150" s="1063" t="s">
        <v>12535</v>
      </c>
      <c r="C3150" s="1046" t="s">
        <v>12246</v>
      </c>
      <c r="D3150" s="1046" t="s">
        <v>12302</v>
      </c>
      <c r="E3150" s="1043" t="s">
        <v>4290</v>
      </c>
      <c r="F3150" s="1047">
        <v>15587.96</v>
      </c>
      <c r="G3150" s="1052">
        <v>1</v>
      </c>
      <c r="H3150" s="1049" t="s">
        <v>12535</v>
      </c>
      <c r="I3150" s="394"/>
      <c r="J3150" s="394"/>
      <c r="K3150" s="394"/>
      <c r="L3150" s="394"/>
      <c r="M3150" s="394"/>
      <c r="N3150" s="394"/>
    </row>
    <row r="3151" spans="2:14" ht="60">
      <c r="B3151" s="1063" t="s">
        <v>12536</v>
      </c>
      <c r="C3151" s="1046" t="s">
        <v>12246</v>
      </c>
      <c r="D3151" s="1046" t="s">
        <v>12302</v>
      </c>
      <c r="E3151" s="1043" t="s">
        <v>4290</v>
      </c>
      <c r="F3151" s="1047">
        <v>15587.96</v>
      </c>
      <c r="G3151" s="1052">
        <v>1</v>
      </c>
      <c r="H3151" s="1049" t="s">
        <v>12536</v>
      </c>
      <c r="I3151" s="394"/>
      <c r="J3151" s="394"/>
      <c r="K3151" s="394"/>
      <c r="L3151" s="394"/>
      <c r="M3151" s="394"/>
      <c r="N3151" s="394"/>
    </row>
    <row r="3152" spans="2:14" ht="60">
      <c r="B3152" s="1063" t="s">
        <v>12537</v>
      </c>
      <c r="C3152" s="1046" t="s">
        <v>12246</v>
      </c>
      <c r="D3152" s="1046" t="s">
        <v>12302</v>
      </c>
      <c r="E3152" s="1043" t="s">
        <v>4290</v>
      </c>
      <c r="F3152" s="1047">
        <v>15587.96</v>
      </c>
      <c r="G3152" s="1052">
        <v>1</v>
      </c>
      <c r="H3152" s="1049" t="s">
        <v>12537</v>
      </c>
      <c r="I3152" s="394"/>
      <c r="J3152" s="394"/>
      <c r="K3152" s="394"/>
      <c r="L3152" s="394"/>
      <c r="M3152" s="394"/>
      <c r="N3152" s="394"/>
    </row>
    <row r="3153" spans="2:14" ht="60">
      <c r="B3153" s="1063" t="s">
        <v>12538</v>
      </c>
      <c r="C3153" s="1046" t="s">
        <v>12246</v>
      </c>
      <c r="D3153" s="1046" t="s">
        <v>12302</v>
      </c>
      <c r="E3153" s="1043" t="s">
        <v>4290</v>
      </c>
      <c r="F3153" s="1047">
        <v>15587.96</v>
      </c>
      <c r="G3153" s="1052">
        <v>1</v>
      </c>
      <c r="H3153" s="1049" t="s">
        <v>12538</v>
      </c>
      <c r="I3153" s="394"/>
      <c r="J3153" s="394"/>
      <c r="K3153" s="394"/>
      <c r="L3153" s="394"/>
      <c r="M3153" s="394"/>
      <c r="N3153" s="394"/>
    </row>
    <row r="3154" spans="2:14" ht="60">
      <c r="B3154" s="1063" t="s">
        <v>12539</v>
      </c>
      <c r="C3154" s="1046" t="s">
        <v>12246</v>
      </c>
      <c r="D3154" s="1046" t="s">
        <v>12302</v>
      </c>
      <c r="E3154" s="1043" t="s">
        <v>4290</v>
      </c>
      <c r="F3154" s="1047">
        <v>15587.96</v>
      </c>
      <c r="G3154" s="1052">
        <v>1</v>
      </c>
      <c r="H3154" s="1049" t="s">
        <v>12539</v>
      </c>
      <c r="I3154" s="394"/>
      <c r="J3154" s="394"/>
      <c r="K3154" s="394"/>
      <c r="L3154" s="394"/>
      <c r="M3154" s="394"/>
      <c r="N3154" s="394"/>
    </row>
    <row r="3155" spans="2:14" ht="60">
      <c r="B3155" s="1063" t="s">
        <v>12540</v>
      </c>
      <c r="C3155" s="1046" t="s">
        <v>12246</v>
      </c>
      <c r="D3155" s="1046" t="s">
        <v>12302</v>
      </c>
      <c r="E3155" s="1043" t="s">
        <v>4290</v>
      </c>
      <c r="F3155" s="1047">
        <v>15587.96</v>
      </c>
      <c r="G3155" s="1052">
        <v>1</v>
      </c>
      <c r="H3155" s="1049" t="s">
        <v>12540</v>
      </c>
      <c r="I3155" s="394"/>
      <c r="J3155" s="394"/>
      <c r="K3155" s="394"/>
      <c r="L3155" s="394"/>
      <c r="M3155" s="394"/>
      <c r="N3155" s="394"/>
    </row>
    <row r="3156" spans="2:14" ht="60">
      <c r="B3156" s="1063" t="s">
        <v>12541</v>
      </c>
      <c r="C3156" s="1046" t="s">
        <v>12246</v>
      </c>
      <c r="D3156" s="1046" t="s">
        <v>12302</v>
      </c>
      <c r="E3156" s="1043" t="s">
        <v>4290</v>
      </c>
      <c r="F3156" s="1047">
        <v>15587.96</v>
      </c>
      <c r="G3156" s="1052">
        <v>1</v>
      </c>
      <c r="H3156" s="1049" t="s">
        <v>12541</v>
      </c>
      <c r="I3156" s="394"/>
      <c r="J3156" s="394"/>
      <c r="K3156" s="394"/>
      <c r="L3156" s="394"/>
      <c r="M3156" s="394"/>
      <c r="N3156" s="394"/>
    </row>
    <row r="3157" spans="2:14" ht="60">
      <c r="B3157" s="1063" t="s">
        <v>12542</v>
      </c>
      <c r="C3157" s="1046" t="s">
        <v>12246</v>
      </c>
      <c r="D3157" s="1046" t="s">
        <v>12302</v>
      </c>
      <c r="E3157" s="1043" t="s">
        <v>4290</v>
      </c>
      <c r="F3157" s="1047">
        <v>15587.96</v>
      </c>
      <c r="G3157" s="1052">
        <v>1</v>
      </c>
      <c r="H3157" s="1049" t="s">
        <v>12542</v>
      </c>
      <c r="I3157" s="394"/>
      <c r="J3157" s="394"/>
      <c r="K3157" s="394"/>
      <c r="L3157" s="394"/>
      <c r="M3157" s="394"/>
      <c r="N3157" s="394"/>
    </row>
    <row r="3158" spans="2:14" ht="60">
      <c r="B3158" s="1063" t="s">
        <v>12543</v>
      </c>
      <c r="C3158" s="1046" t="s">
        <v>12246</v>
      </c>
      <c r="D3158" s="1046" t="s">
        <v>12302</v>
      </c>
      <c r="E3158" s="1043" t="s">
        <v>4290</v>
      </c>
      <c r="F3158" s="1047">
        <v>15587.96</v>
      </c>
      <c r="G3158" s="1052">
        <v>1</v>
      </c>
      <c r="H3158" s="1049" t="s">
        <v>12543</v>
      </c>
      <c r="I3158" s="394"/>
      <c r="J3158" s="394"/>
      <c r="K3158" s="394"/>
      <c r="L3158" s="394"/>
      <c r="M3158" s="394"/>
      <c r="N3158" s="394"/>
    </row>
    <row r="3159" spans="2:14" ht="60">
      <c r="B3159" s="1063" t="s">
        <v>12544</v>
      </c>
      <c r="C3159" s="1046" t="s">
        <v>12246</v>
      </c>
      <c r="D3159" s="1046" t="s">
        <v>12302</v>
      </c>
      <c r="E3159" s="1043" t="s">
        <v>4290</v>
      </c>
      <c r="F3159" s="1047">
        <v>15587.96</v>
      </c>
      <c r="G3159" s="1052">
        <v>1</v>
      </c>
      <c r="H3159" s="1049" t="s">
        <v>12544</v>
      </c>
      <c r="I3159" s="394"/>
      <c r="J3159" s="394"/>
      <c r="K3159" s="394"/>
      <c r="L3159" s="394"/>
      <c r="M3159" s="394"/>
      <c r="N3159" s="394"/>
    </row>
    <row r="3160" spans="2:14" ht="60">
      <c r="B3160" s="1063" t="s">
        <v>12545</v>
      </c>
      <c r="C3160" s="1046" t="s">
        <v>12246</v>
      </c>
      <c r="D3160" s="1046" t="s">
        <v>12302</v>
      </c>
      <c r="E3160" s="1043" t="s">
        <v>4290</v>
      </c>
      <c r="F3160" s="1047">
        <v>15587.96</v>
      </c>
      <c r="G3160" s="1052">
        <v>1</v>
      </c>
      <c r="H3160" s="1049" t="s">
        <v>12545</v>
      </c>
      <c r="I3160" s="394"/>
      <c r="J3160" s="394"/>
      <c r="K3160" s="394"/>
      <c r="L3160" s="394"/>
      <c r="M3160" s="394"/>
      <c r="N3160" s="394"/>
    </row>
    <row r="3161" spans="2:14" ht="60">
      <c r="B3161" s="1063" t="s">
        <v>12546</v>
      </c>
      <c r="C3161" s="1046" t="s">
        <v>12246</v>
      </c>
      <c r="D3161" s="1046" t="s">
        <v>12302</v>
      </c>
      <c r="E3161" s="1043" t="s">
        <v>4290</v>
      </c>
      <c r="F3161" s="1047">
        <v>15587.96</v>
      </c>
      <c r="G3161" s="1052">
        <v>1</v>
      </c>
      <c r="H3161" s="1049" t="s">
        <v>12546</v>
      </c>
      <c r="I3161" s="394"/>
      <c r="J3161" s="394"/>
      <c r="K3161" s="394"/>
      <c r="L3161" s="394"/>
      <c r="M3161" s="394"/>
      <c r="N3161" s="394"/>
    </row>
    <row r="3162" spans="2:14" ht="60">
      <c r="B3162" s="1063" t="s">
        <v>12547</v>
      </c>
      <c r="C3162" s="1046" t="s">
        <v>12246</v>
      </c>
      <c r="D3162" s="1046" t="s">
        <v>12302</v>
      </c>
      <c r="E3162" s="1043" t="s">
        <v>4290</v>
      </c>
      <c r="F3162" s="1047">
        <v>15587.96</v>
      </c>
      <c r="G3162" s="1052">
        <v>1</v>
      </c>
      <c r="H3162" s="1049" t="s">
        <v>12547</v>
      </c>
      <c r="I3162" s="394"/>
      <c r="J3162" s="394"/>
      <c r="K3162" s="394"/>
      <c r="L3162" s="394"/>
      <c r="M3162" s="394"/>
      <c r="N3162" s="394"/>
    </row>
    <row r="3163" spans="2:14" ht="60">
      <c r="B3163" s="1063" t="s">
        <v>12548</v>
      </c>
      <c r="C3163" s="1046" t="s">
        <v>12246</v>
      </c>
      <c r="D3163" s="1046" t="s">
        <v>12302</v>
      </c>
      <c r="E3163" s="1043" t="s">
        <v>4290</v>
      </c>
      <c r="F3163" s="1047">
        <v>15587.96</v>
      </c>
      <c r="G3163" s="1052">
        <v>1</v>
      </c>
      <c r="H3163" s="1049" t="s">
        <v>12548</v>
      </c>
      <c r="I3163" s="394"/>
      <c r="J3163" s="394"/>
      <c r="K3163" s="394"/>
      <c r="L3163" s="394"/>
      <c r="M3163" s="394"/>
      <c r="N3163" s="394"/>
    </row>
    <row r="3164" spans="2:14" ht="60">
      <c r="B3164" s="1063" t="s">
        <v>12549</v>
      </c>
      <c r="C3164" s="1046" t="s">
        <v>12246</v>
      </c>
      <c r="D3164" s="1046" t="s">
        <v>12302</v>
      </c>
      <c r="E3164" s="1043" t="s">
        <v>4290</v>
      </c>
      <c r="F3164" s="1047">
        <v>15587.96</v>
      </c>
      <c r="G3164" s="1052">
        <v>1</v>
      </c>
      <c r="H3164" s="1049" t="s">
        <v>12549</v>
      </c>
      <c r="I3164" s="394"/>
      <c r="J3164" s="394"/>
      <c r="K3164" s="394"/>
      <c r="L3164" s="394"/>
      <c r="M3164" s="394"/>
      <c r="N3164" s="394"/>
    </row>
    <row r="3165" spans="2:14" ht="60">
      <c r="B3165" s="1063" t="s">
        <v>12550</v>
      </c>
      <c r="C3165" s="1046" t="s">
        <v>12246</v>
      </c>
      <c r="D3165" s="1046" t="s">
        <v>12302</v>
      </c>
      <c r="E3165" s="1043" t="s">
        <v>4290</v>
      </c>
      <c r="F3165" s="1047">
        <v>15587.96</v>
      </c>
      <c r="G3165" s="1052">
        <v>1</v>
      </c>
      <c r="H3165" s="1049" t="s">
        <v>12550</v>
      </c>
      <c r="I3165" s="394"/>
      <c r="J3165" s="394"/>
      <c r="K3165" s="394"/>
      <c r="L3165" s="394"/>
      <c r="M3165" s="394"/>
      <c r="N3165" s="394"/>
    </row>
    <row r="3166" spans="2:14" ht="60">
      <c r="B3166" s="1063" t="s">
        <v>12551</v>
      </c>
      <c r="C3166" s="1046" t="s">
        <v>12246</v>
      </c>
      <c r="D3166" s="1046" t="s">
        <v>12302</v>
      </c>
      <c r="E3166" s="1043" t="s">
        <v>4290</v>
      </c>
      <c r="F3166" s="1047">
        <v>15587.96</v>
      </c>
      <c r="G3166" s="1052">
        <v>1</v>
      </c>
      <c r="H3166" s="1049" t="s">
        <v>12551</v>
      </c>
      <c r="I3166" s="394"/>
      <c r="J3166" s="394"/>
      <c r="K3166" s="394"/>
      <c r="L3166" s="394"/>
      <c r="M3166" s="394"/>
      <c r="N3166" s="394"/>
    </row>
    <row r="3167" spans="2:14" ht="60">
      <c r="B3167" s="1063" t="s">
        <v>12552</v>
      </c>
      <c r="C3167" s="1046" t="s">
        <v>12246</v>
      </c>
      <c r="D3167" s="1046" t="s">
        <v>12302</v>
      </c>
      <c r="E3167" s="1043" t="s">
        <v>4290</v>
      </c>
      <c r="F3167" s="1047">
        <v>15587.96</v>
      </c>
      <c r="G3167" s="1052">
        <v>1</v>
      </c>
      <c r="H3167" s="1049" t="s">
        <v>12552</v>
      </c>
      <c r="I3167" s="394"/>
      <c r="J3167" s="394"/>
      <c r="K3167" s="394"/>
      <c r="L3167" s="394"/>
      <c r="M3167" s="394"/>
      <c r="N3167" s="394"/>
    </row>
    <row r="3168" spans="2:14" ht="60">
      <c r="B3168" s="1063" t="s">
        <v>12553</v>
      </c>
      <c r="C3168" s="1046" t="s">
        <v>12246</v>
      </c>
      <c r="D3168" s="1046" t="s">
        <v>12302</v>
      </c>
      <c r="E3168" s="1043" t="s">
        <v>4290</v>
      </c>
      <c r="F3168" s="1047">
        <v>15587.96</v>
      </c>
      <c r="G3168" s="1052">
        <v>1</v>
      </c>
      <c r="H3168" s="1049" t="s">
        <v>12553</v>
      </c>
      <c r="I3168" s="394"/>
      <c r="J3168" s="394"/>
      <c r="K3168" s="394"/>
      <c r="L3168" s="394"/>
      <c r="M3168" s="394"/>
      <c r="N3168" s="394"/>
    </row>
    <row r="3169" spans="2:14" ht="60">
      <c r="B3169" s="1063" t="s">
        <v>12554</v>
      </c>
      <c r="C3169" s="1046" t="s">
        <v>12246</v>
      </c>
      <c r="D3169" s="1046" t="s">
        <v>12302</v>
      </c>
      <c r="E3169" s="1043" t="s">
        <v>4290</v>
      </c>
      <c r="F3169" s="1047">
        <v>15587.96</v>
      </c>
      <c r="G3169" s="1052">
        <v>1</v>
      </c>
      <c r="H3169" s="1049" t="s">
        <v>12554</v>
      </c>
      <c r="I3169" s="394"/>
      <c r="J3169" s="394"/>
      <c r="K3169" s="394"/>
      <c r="L3169" s="394"/>
      <c r="M3169" s="394"/>
      <c r="N3169" s="394"/>
    </row>
    <row r="3170" spans="2:14" ht="60">
      <c r="B3170" s="1063" t="s">
        <v>12555</v>
      </c>
      <c r="C3170" s="1046" t="s">
        <v>12246</v>
      </c>
      <c r="D3170" s="1046" t="s">
        <v>12302</v>
      </c>
      <c r="E3170" s="1043" t="s">
        <v>4290</v>
      </c>
      <c r="F3170" s="1047">
        <v>15587.96</v>
      </c>
      <c r="G3170" s="1052">
        <v>1</v>
      </c>
      <c r="H3170" s="1049" t="s">
        <v>12555</v>
      </c>
      <c r="I3170" s="394"/>
      <c r="J3170" s="394"/>
      <c r="K3170" s="394"/>
      <c r="L3170" s="394"/>
      <c r="M3170" s="394"/>
      <c r="N3170" s="394"/>
    </row>
    <row r="3171" spans="2:14" ht="60">
      <c r="B3171" s="1063" t="s">
        <v>12556</v>
      </c>
      <c r="C3171" s="1046" t="s">
        <v>12246</v>
      </c>
      <c r="D3171" s="1046" t="s">
        <v>12302</v>
      </c>
      <c r="E3171" s="1043" t="s">
        <v>4290</v>
      </c>
      <c r="F3171" s="1047">
        <v>15587.96</v>
      </c>
      <c r="G3171" s="1052">
        <v>1</v>
      </c>
      <c r="H3171" s="1049" t="s">
        <v>12556</v>
      </c>
      <c r="I3171" s="394"/>
      <c r="J3171" s="394"/>
      <c r="K3171" s="394"/>
      <c r="L3171" s="394"/>
      <c r="M3171" s="394"/>
      <c r="N3171" s="394"/>
    </row>
    <row r="3172" spans="2:14" ht="60">
      <c r="B3172" s="1063" t="s">
        <v>12557</v>
      </c>
      <c r="C3172" s="1046" t="s">
        <v>12246</v>
      </c>
      <c r="D3172" s="1046" t="s">
        <v>12302</v>
      </c>
      <c r="E3172" s="1043" t="s">
        <v>4290</v>
      </c>
      <c r="F3172" s="1047">
        <v>15587.96</v>
      </c>
      <c r="G3172" s="1052">
        <v>1</v>
      </c>
      <c r="H3172" s="1049" t="s">
        <v>12557</v>
      </c>
      <c r="I3172" s="394"/>
      <c r="J3172" s="394"/>
      <c r="K3172" s="394"/>
      <c r="L3172" s="394"/>
      <c r="M3172" s="394"/>
      <c r="N3172" s="394"/>
    </row>
    <row r="3173" spans="2:14" ht="60">
      <c r="B3173" s="1063" t="s">
        <v>12558</v>
      </c>
      <c r="C3173" s="1046" t="s">
        <v>12246</v>
      </c>
      <c r="D3173" s="1046" t="s">
        <v>12302</v>
      </c>
      <c r="E3173" s="1043" t="s">
        <v>4290</v>
      </c>
      <c r="F3173" s="1047">
        <v>15587.96</v>
      </c>
      <c r="G3173" s="1052">
        <v>1</v>
      </c>
      <c r="H3173" s="1049" t="s">
        <v>12558</v>
      </c>
      <c r="I3173" s="394"/>
      <c r="J3173" s="394"/>
      <c r="K3173" s="394"/>
      <c r="L3173" s="394"/>
      <c r="M3173" s="394"/>
      <c r="N3173" s="394"/>
    </row>
    <row r="3174" spans="2:14" ht="60">
      <c r="B3174" s="1063" t="s">
        <v>12559</v>
      </c>
      <c r="C3174" s="1046" t="s">
        <v>12246</v>
      </c>
      <c r="D3174" s="1046" t="s">
        <v>12302</v>
      </c>
      <c r="E3174" s="1043" t="s">
        <v>4290</v>
      </c>
      <c r="F3174" s="1047">
        <v>15587.96</v>
      </c>
      <c r="G3174" s="1052">
        <v>1</v>
      </c>
      <c r="H3174" s="1049" t="s">
        <v>12559</v>
      </c>
      <c r="I3174" s="394"/>
      <c r="J3174" s="394"/>
      <c r="K3174" s="394"/>
      <c r="L3174" s="394"/>
      <c r="M3174" s="394"/>
      <c r="N3174" s="394"/>
    </row>
    <row r="3175" spans="2:14" ht="60">
      <c r="B3175" s="1063" t="s">
        <v>12560</v>
      </c>
      <c r="C3175" s="1046" t="s">
        <v>12246</v>
      </c>
      <c r="D3175" s="1046" t="s">
        <v>12302</v>
      </c>
      <c r="E3175" s="1043" t="s">
        <v>4290</v>
      </c>
      <c r="F3175" s="1047">
        <v>15587.96</v>
      </c>
      <c r="G3175" s="1052">
        <v>1</v>
      </c>
      <c r="H3175" s="1049" t="s">
        <v>12560</v>
      </c>
      <c r="I3175" s="394"/>
      <c r="J3175" s="394"/>
      <c r="K3175" s="394"/>
      <c r="L3175" s="394"/>
      <c r="M3175" s="394"/>
      <c r="N3175" s="394"/>
    </row>
    <row r="3176" spans="2:14" ht="60">
      <c r="B3176" s="1063" t="s">
        <v>12561</v>
      </c>
      <c r="C3176" s="1046" t="s">
        <v>12246</v>
      </c>
      <c r="D3176" s="1046" t="s">
        <v>12302</v>
      </c>
      <c r="E3176" s="1043" t="s">
        <v>4290</v>
      </c>
      <c r="F3176" s="1047">
        <v>15587.96</v>
      </c>
      <c r="G3176" s="1052">
        <v>1</v>
      </c>
      <c r="H3176" s="1049" t="s">
        <v>12561</v>
      </c>
      <c r="I3176" s="394"/>
      <c r="J3176" s="394"/>
      <c r="K3176" s="394"/>
      <c r="L3176" s="394"/>
      <c r="M3176" s="394"/>
      <c r="N3176" s="394"/>
    </row>
    <row r="3177" spans="2:14" ht="60">
      <c r="B3177" s="1063" t="s">
        <v>12562</v>
      </c>
      <c r="C3177" s="1046" t="s">
        <v>12246</v>
      </c>
      <c r="D3177" s="1046" t="s">
        <v>12302</v>
      </c>
      <c r="E3177" s="1043" t="s">
        <v>4290</v>
      </c>
      <c r="F3177" s="1047">
        <v>15587.96</v>
      </c>
      <c r="G3177" s="1052">
        <v>1</v>
      </c>
      <c r="H3177" s="1049" t="s">
        <v>12562</v>
      </c>
      <c r="I3177" s="394"/>
      <c r="J3177" s="394"/>
      <c r="K3177" s="394"/>
      <c r="L3177" s="394"/>
      <c r="M3177" s="394"/>
      <c r="N3177" s="394"/>
    </row>
    <row r="3178" spans="2:14" ht="60">
      <c r="B3178" s="1063" t="s">
        <v>12563</v>
      </c>
      <c r="C3178" s="1046" t="s">
        <v>12246</v>
      </c>
      <c r="D3178" s="1046" t="s">
        <v>12302</v>
      </c>
      <c r="E3178" s="1043" t="s">
        <v>4290</v>
      </c>
      <c r="F3178" s="1047">
        <v>15587.96</v>
      </c>
      <c r="G3178" s="1052">
        <v>1</v>
      </c>
      <c r="H3178" s="1049" t="s">
        <v>12563</v>
      </c>
      <c r="I3178" s="394"/>
      <c r="J3178" s="394"/>
      <c r="K3178" s="394"/>
      <c r="L3178" s="394"/>
      <c r="M3178" s="394"/>
      <c r="N3178" s="394"/>
    </row>
    <row r="3179" spans="2:14" ht="60">
      <c r="B3179" s="1063" t="s">
        <v>12564</v>
      </c>
      <c r="C3179" s="1046" t="s">
        <v>12246</v>
      </c>
      <c r="D3179" s="1046" t="s">
        <v>12302</v>
      </c>
      <c r="E3179" s="1043" t="s">
        <v>4290</v>
      </c>
      <c r="F3179" s="1047">
        <v>15587.96</v>
      </c>
      <c r="G3179" s="1052">
        <v>1</v>
      </c>
      <c r="H3179" s="1049" t="s">
        <v>12564</v>
      </c>
      <c r="I3179" s="394"/>
      <c r="J3179" s="394"/>
      <c r="K3179" s="394"/>
      <c r="L3179" s="394"/>
      <c r="M3179" s="394"/>
      <c r="N3179" s="394"/>
    </row>
    <row r="3180" spans="2:14" ht="60">
      <c r="B3180" s="1063" t="s">
        <v>12565</v>
      </c>
      <c r="C3180" s="1046" t="s">
        <v>12246</v>
      </c>
      <c r="D3180" s="1046" t="s">
        <v>12302</v>
      </c>
      <c r="E3180" s="1043" t="s">
        <v>4290</v>
      </c>
      <c r="F3180" s="1047">
        <v>15587.96</v>
      </c>
      <c r="G3180" s="1052">
        <v>1</v>
      </c>
      <c r="H3180" s="1049" t="s">
        <v>12565</v>
      </c>
      <c r="I3180" s="394"/>
      <c r="J3180" s="394"/>
      <c r="K3180" s="394"/>
      <c r="L3180" s="394"/>
      <c r="M3180" s="394"/>
      <c r="N3180" s="394"/>
    </row>
    <row r="3181" spans="2:14" ht="60">
      <c r="B3181" s="1063" t="s">
        <v>12566</v>
      </c>
      <c r="C3181" s="1046" t="s">
        <v>12246</v>
      </c>
      <c r="D3181" s="1046" t="s">
        <v>12302</v>
      </c>
      <c r="E3181" s="1043" t="s">
        <v>4290</v>
      </c>
      <c r="F3181" s="1047">
        <v>15587.96</v>
      </c>
      <c r="G3181" s="1052">
        <v>1</v>
      </c>
      <c r="H3181" s="1049" t="s">
        <v>12566</v>
      </c>
      <c r="I3181" s="394"/>
      <c r="J3181" s="394"/>
      <c r="K3181" s="394"/>
      <c r="L3181" s="394"/>
      <c r="M3181" s="394"/>
      <c r="N3181" s="394"/>
    </row>
    <row r="3182" spans="2:14" ht="60">
      <c r="B3182" s="1063" t="s">
        <v>12567</v>
      </c>
      <c r="C3182" s="1046" t="s">
        <v>12246</v>
      </c>
      <c r="D3182" s="1046" t="s">
        <v>12302</v>
      </c>
      <c r="E3182" s="1043" t="s">
        <v>4290</v>
      </c>
      <c r="F3182" s="1047">
        <v>15587.96</v>
      </c>
      <c r="G3182" s="1052">
        <v>1</v>
      </c>
      <c r="H3182" s="1049" t="s">
        <v>12567</v>
      </c>
      <c r="I3182" s="394"/>
      <c r="J3182" s="394"/>
      <c r="K3182" s="394"/>
      <c r="L3182" s="394"/>
      <c r="M3182" s="394"/>
      <c r="N3182" s="394"/>
    </row>
    <row r="3183" spans="2:14" ht="60">
      <c r="B3183" s="1063" t="s">
        <v>12568</v>
      </c>
      <c r="C3183" s="1046" t="s">
        <v>12246</v>
      </c>
      <c r="D3183" s="1046" t="s">
        <v>12302</v>
      </c>
      <c r="E3183" s="1043" t="s">
        <v>4290</v>
      </c>
      <c r="F3183" s="1047">
        <v>15587.96</v>
      </c>
      <c r="G3183" s="1052">
        <v>1</v>
      </c>
      <c r="H3183" s="1049" t="s">
        <v>12568</v>
      </c>
      <c r="I3183" s="394"/>
      <c r="J3183" s="394"/>
      <c r="K3183" s="394"/>
      <c r="L3183" s="394"/>
      <c r="M3183" s="394"/>
      <c r="N3183" s="394"/>
    </row>
    <row r="3184" spans="2:14" ht="60">
      <c r="B3184" s="1063" t="s">
        <v>12569</v>
      </c>
      <c r="C3184" s="1046" t="s">
        <v>12246</v>
      </c>
      <c r="D3184" s="1046" t="s">
        <v>12302</v>
      </c>
      <c r="E3184" s="1043" t="s">
        <v>4290</v>
      </c>
      <c r="F3184" s="1047">
        <v>15587.96</v>
      </c>
      <c r="G3184" s="1052">
        <v>1</v>
      </c>
      <c r="H3184" s="1049" t="s">
        <v>12569</v>
      </c>
      <c r="I3184" s="394"/>
      <c r="J3184" s="394"/>
      <c r="K3184" s="394"/>
      <c r="L3184" s="394"/>
      <c r="M3184" s="394"/>
      <c r="N3184" s="394"/>
    </row>
    <row r="3185" spans="2:14" ht="60">
      <c r="B3185" s="1063" t="s">
        <v>12570</v>
      </c>
      <c r="C3185" s="1046" t="s">
        <v>12246</v>
      </c>
      <c r="D3185" s="1046" t="s">
        <v>12302</v>
      </c>
      <c r="E3185" s="1043" t="s">
        <v>4290</v>
      </c>
      <c r="F3185" s="1047">
        <v>15587.96</v>
      </c>
      <c r="G3185" s="1052">
        <v>1</v>
      </c>
      <c r="H3185" s="1049" t="s">
        <v>12570</v>
      </c>
      <c r="I3185" s="394"/>
      <c r="J3185" s="394"/>
      <c r="K3185" s="394"/>
      <c r="L3185" s="394"/>
      <c r="M3185" s="394"/>
      <c r="N3185" s="394"/>
    </row>
    <row r="3186" spans="2:14" ht="60">
      <c r="B3186" s="1063" t="s">
        <v>12571</v>
      </c>
      <c r="C3186" s="1046" t="s">
        <v>12246</v>
      </c>
      <c r="D3186" s="1046" t="s">
        <v>12302</v>
      </c>
      <c r="E3186" s="1043" t="s">
        <v>4290</v>
      </c>
      <c r="F3186" s="1047">
        <v>15587.96</v>
      </c>
      <c r="G3186" s="1052">
        <v>1</v>
      </c>
      <c r="H3186" s="1049" t="s">
        <v>12571</v>
      </c>
      <c r="I3186" s="394"/>
      <c r="J3186" s="394"/>
      <c r="K3186" s="394"/>
      <c r="L3186" s="394"/>
      <c r="M3186" s="394"/>
      <c r="N3186" s="394"/>
    </row>
    <row r="3187" spans="2:14" ht="60">
      <c r="B3187" s="1063" t="s">
        <v>12572</v>
      </c>
      <c r="C3187" s="1046" t="s">
        <v>12246</v>
      </c>
      <c r="D3187" s="1046" t="s">
        <v>12302</v>
      </c>
      <c r="E3187" s="1043" t="s">
        <v>4290</v>
      </c>
      <c r="F3187" s="1047">
        <v>15587.96</v>
      </c>
      <c r="G3187" s="1052">
        <v>1</v>
      </c>
      <c r="H3187" s="1049" t="s">
        <v>12572</v>
      </c>
      <c r="I3187" s="394"/>
      <c r="J3187" s="394"/>
      <c r="K3187" s="394"/>
      <c r="L3187" s="394"/>
      <c r="M3187" s="394"/>
      <c r="N3187" s="394"/>
    </row>
    <row r="3188" spans="2:14" ht="60">
      <c r="B3188" s="1063" t="s">
        <v>12573</v>
      </c>
      <c r="C3188" s="1046" t="s">
        <v>12246</v>
      </c>
      <c r="D3188" s="1046" t="s">
        <v>12302</v>
      </c>
      <c r="E3188" s="1043" t="s">
        <v>4290</v>
      </c>
      <c r="F3188" s="1047">
        <v>15587.96</v>
      </c>
      <c r="G3188" s="1052">
        <v>1</v>
      </c>
      <c r="H3188" s="1049" t="s">
        <v>12573</v>
      </c>
      <c r="I3188" s="394"/>
      <c r="J3188" s="394"/>
      <c r="K3188" s="394"/>
      <c r="L3188" s="394"/>
      <c r="M3188" s="394"/>
      <c r="N3188" s="394"/>
    </row>
    <row r="3189" spans="2:14" ht="60">
      <c r="B3189" s="1063" t="s">
        <v>12574</v>
      </c>
      <c r="C3189" s="1046" t="s">
        <v>12246</v>
      </c>
      <c r="D3189" s="1046" t="s">
        <v>12302</v>
      </c>
      <c r="E3189" s="1043" t="s">
        <v>4290</v>
      </c>
      <c r="F3189" s="1047">
        <v>15587.96</v>
      </c>
      <c r="G3189" s="1052">
        <v>1</v>
      </c>
      <c r="H3189" s="1049" t="s">
        <v>12574</v>
      </c>
      <c r="I3189" s="394"/>
      <c r="J3189" s="394"/>
      <c r="K3189" s="394"/>
      <c r="L3189" s="394"/>
      <c r="M3189" s="394"/>
      <c r="N3189" s="394"/>
    </row>
    <row r="3190" spans="2:14" ht="60">
      <c r="B3190" s="1063" t="s">
        <v>12575</v>
      </c>
      <c r="C3190" s="1046" t="s">
        <v>12246</v>
      </c>
      <c r="D3190" s="1046" t="s">
        <v>12302</v>
      </c>
      <c r="E3190" s="1043" t="s">
        <v>4290</v>
      </c>
      <c r="F3190" s="1047">
        <v>15587.96</v>
      </c>
      <c r="G3190" s="1052">
        <v>1</v>
      </c>
      <c r="H3190" s="1049" t="s">
        <v>12575</v>
      </c>
      <c r="I3190" s="394"/>
      <c r="J3190" s="394"/>
      <c r="K3190" s="394"/>
      <c r="L3190" s="394"/>
      <c r="M3190" s="394"/>
      <c r="N3190" s="394"/>
    </row>
    <row r="3191" spans="2:14" ht="60">
      <c r="B3191" s="1063" t="s">
        <v>12576</v>
      </c>
      <c r="C3191" s="1046" t="s">
        <v>12246</v>
      </c>
      <c r="D3191" s="1046" t="s">
        <v>12302</v>
      </c>
      <c r="E3191" s="1043" t="s">
        <v>4290</v>
      </c>
      <c r="F3191" s="1047">
        <v>15587.96</v>
      </c>
      <c r="G3191" s="1052">
        <v>1</v>
      </c>
      <c r="H3191" s="1049" t="s">
        <v>12576</v>
      </c>
      <c r="I3191" s="394"/>
      <c r="J3191" s="394"/>
      <c r="K3191" s="394"/>
      <c r="L3191" s="394"/>
      <c r="M3191" s="394"/>
      <c r="N3191" s="394"/>
    </row>
    <row r="3192" spans="2:14" ht="60">
      <c r="B3192" s="1063" t="s">
        <v>12577</v>
      </c>
      <c r="C3192" s="1046" t="s">
        <v>12246</v>
      </c>
      <c r="D3192" s="1046" t="s">
        <v>12302</v>
      </c>
      <c r="E3192" s="1043" t="s">
        <v>4290</v>
      </c>
      <c r="F3192" s="1047">
        <v>15587.96</v>
      </c>
      <c r="G3192" s="1052">
        <v>1</v>
      </c>
      <c r="H3192" s="1049" t="s">
        <v>12577</v>
      </c>
      <c r="I3192" s="394"/>
      <c r="J3192" s="394"/>
      <c r="K3192" s="394"/>
      <c r="L3192" s="394"/>
      <c r="M3192" s="394"/>
      <c r="N3192" s="394"/>
    </row>
    <row r="3193" spans="2:14" ht="60">
      <c r="B3193" s="1063" t="s">
        <v>12578</v>
      </c>
      <c r="C3193" s="1046" t="s">
        <v>12246</v>
      </c>
      <c r="D3193" s="1046" t="s">
        <v>12302</v>
      </c>
      <c r="E3193" s="1043" t="s">
        <v>4290</v>
      </c>
      <c r="F3193" s="1047">
        <v>15587.96</v>
      </c>
      <c r="G3193" s="1052">
        <v>1</v>
      </c>
      <c r="H3193" s="1049" t="s">
        <v>12578</v>
      </c>
      <c r="I3193" s="394"/>
      <c r="J3193" s="394"/>
      <c r="K3193" s="394"/>
      <c r="L3193" s="394"/>
      <c r="M3193" s="394"/>
      <c r="N3193" s="394"/>
    </row>
    <row r="3194" spans="2:14" ht="60">
      <c r="B3194" s="1063" t="s">
        <v>12579</v>
      </c>
      <c r="C3194" s="1046" t="s">
        <v>12246</v>
      </c>
      <c r="D3194" s="1046" t="s">
        <v>12302</v>
      </c>
      <c r="E3194" s="1043" t="s">
        <v>4290</v>
      </c>
      <c r="F3194" s="1047">
        <v>15587.96</v>
      </c>
      <c r="G3194" s="1052">
        <v>1</v>
      </c>
      <c r="H3194" s="1049" t="s">
        <v>12579</v>
      </c>
      <c r="I3194" s="394"/>
      <c r="J3194" s="394"/>
      <c r="K3194" s="394"/>
      <c r="L3194" s="394"/>
      <c r="M3194" s="394"/>
      <c r="N3194" s="394"/>
    </row>
    <row r="3195" spans="2:14" ht="60">
      <c r="B3195" s="1063" t="s">
        <v>12580</v>
      </c>
      <c r="C3195" s="1046" t="s">
        <v>12246</v>
      </c>
      <c r="D3195" s="1046" t="s">
        <v>12302</v>
      </c>
      <c r="E3195" s="1043" t="s">
        <v>4290</v>
      </c>
      <c r="F3195" s="1047">
        <v>15587.96</v>
      </c>
      <c r="G3195" s="1052">
        <v>1</v>
      </c>
      <c r="H3195" s="1049" t="s">
        <v>12580</v>
      </c>
      <c r="I3195" s="394"/>
      <c r="J3195" s="394"/>
      <c r="K3195" s="394"/>
      <c r="L3195" s="394"/>
      <c r="M3195" s="394"/>
      <c r="N3195" s="394"/>
    </row>
    <row r="3196" spans="2:14" ht="60">
      <c r="B3196" s="1063" t="s">
        <v>12581</v>
      </c>
      <c r="C3196" s="1046" t="s">
        <v>12246</v>
      </c>
      <c r="D3196" s="1046" t="s">
        <v>12302</v>
      </c>
      <c r="E3196" s="1043" t="s">
        <v>4290</v>
      </c>
      <c r="F3196" s="1047">
        <v>15587.96</v>
      </c>
      <c r="G3196" s="1052">
        <v>1</v>
      </c>
      <c r="H3196" s="1049" t="s">
        <v>12581</v>
      </c>
      <c r="I3196" s="394"/>
      <c r="J3196" s="394"/>
      <c r="K3196" s="394"/>
      <c r="L3196" s="394"/>
      <c r="M3196" s="394"/>
      <c r="N3196" s="394"/>
    </row>
    <row r="3197" spans="2:14" ht="60">
      <c r="B3197" s="1063" t="s">
        <v>12582</v>
      </c>
      <c r="C3197" s="1046" t="s">
        <v>12246</v>
      </c>
      <c r="D3197" s="1046" t="s">
        <v>12302</v>
      </c>
      <c r="E3197" s="1043" t="s">
        <v>4290</v>
      </c>
      <c r="F3197" s="1047">
        <v>15587.96</v>
      </c>
      <c r="G3197" s="1052">
        <v>1</v>
      </c>
      <c r="H3197" s="1049" t="s">
        <v>12582</v>
      </c>
      <c r="I3197" s="394"/>
      <c r="J3197" s="394"/>
      <c r="K3197" s="394"/>
      <c r="L3197" s="394"/>
      <c r="M3197" s="394"/>
      <c r="N3197" s="394"/>
    </row>
    <row r="3198" spans="2:14" ht="60">
      <c r="B3198" s="1063" t="s">
        <v>12583</v>
      </c>
      <c r="C3198" s="1046" t="s">
        <v>12246</v>
      </c>
      <c r="D3198" s="1046" t="s">
        <v>12302</v>
      </c>
      <c r="E3198" s="1043" t="s">
        <v>4290</v>
      </c>
      <c r="F3198" s="1047">
        <v>15587.96</v>
      </c>
      <c r="G3198" s="1052">
        <v>1</v>
      </c>
      <c r="H3198" s="1049" t="s">
        <v>12583</v>
      </c>
      <c r="I3198" s="394"/>
      <c r="J3198" s="394"/>
      <c r="K3198" s="394"/>
      <c r="L3198" s="394"/>
      <c r="M3198" s="394"/>
      <c r="N3198" s="394"/>
    </row>
    <row r="3199" spans="2:14" ht="60">
      <c r="B3199" s="1063" t="s">
        <v>12584</v>
      </c>
      <c r="C3199" s="1046" t="s">
        <v>12246</v>
      </c>
      <c r="D3199" s="1046" t="s">
        <v>12302</v>
      </c>
      <c r="E3199" s="1043" t="s">
        <v>4290</v>
      </c>
      <c r="F3199" s="1047">
        <v>15587.96</v>
      </c>
      <c r="G3199" s="1052">
        <v>1</v>
      </c>
      <c r="H3199" s="1049" t="s">
        <v>12584</v>
      </c>
      <c r="I3199" s="394"/>
      <c r="J3199" s="394"/>
      <c r="K3199" s="394"/>
      <c r="L3199" s="394"/>
      <c r="M3199" s="394"/>
      <c r="N3199" s="394"/>
    </row>
    <row r="3200" spans="2:14" ht="60">
      <c r="B3200" s="1063" t="s">
        <v>12585</v>
      </c>
      <c r="C3200" s="1046" t="s">
        <v>12246</v>
      </c>
      <c r="D3200" s="1046" t="s">
        <v>12302</v>
      </c>
      <c r="E3200" s="1043" t="s">
        <v>4290</v>
      </c>
      <c r="F3200" s="1047">
        <v>15587.96</v>
      </c>
      <c r="G3200" s="1052">
        <v>1</v>
      </c>
      <c r="H3200" s="1049" t="s">
        <v>12585</v>
      </c>
      <c r="I3200" s="394"/>
      <c r="J3200" s="394"/>
      <c r="K3200" s="394"/>
      <c r="L3200" s="394"/>
      <c r="M3200" s="394"/>
      <c r="N3200" s="394"/>
    </row>
    <row r="3201" spans="2:14" ht="60">
      <c r="B3201" s="1063" t="s">
        <v>12586</v>
      </c>
      <c r="C3201" s="1046" t="s">
        <v>12246</v>
      </c>
      <c r="D3201" s="1046" t="s">
        <v>12302</v>
      </c>
      <c r="E3201" s="1043" t="s">
        <v>4290</v>
      </c>
      <c r="F3201" s="1047">
        <v>15587.96</v>
      </c>
      <c r="G3201" s="1052">
        <v>1</v>
      </c>
      <c r="H3201" s="1049" t="s">
        <v>12586</v>
      </c>
      <c r="I3201" s="394"/>
      <c r="J3201" s="394"/>
      <c r="K3201" s="394"/>
      <c r="L3201" s="394"/>
      <c r="M3201" s="394"/>
      <c r="N3201" s="394"/>
    </row>
    <row r="3202" spans="2:14" ht="60">
      <c r="B3202" s="1063" t="s">
        <v>12587</v>
      </c>
      <c r="C3202" s="1046" t="s">
        <v>12246</v>
      </c>
      <c r="D3202" s="1046" t="s">
        <v>12302</v>
      </c>
      <c r="E3202" s="1043" t="s">
        <v>4290</v>
      </c>
      <c r="F3202" s="1047">
        <v>15587.96</v>
      </c>
      <c r="G3202" s="1052">
        <v>1</v>
      </c>
      <c r="H3202" s="1049" t="s">
        <v>12587</v>
      </c>
      <c r="I3202" s="394"/>
      <c r="J3202" s="394"/>
      <c r="K3202" s="394"/>
      <c r="L3202" s="394"/>
      <c r="M3202" s="394"/>
      <c r="N3202" s="394"/>
    </row>
    <row r="3203" spans="2:14" ht="60">
      <c r="B3203" s="1063" t="s">
        <v>12588</v>
      </c>
      <c r="C3203" s="1046" t="s">
        <v>12246</v>
      </c>
      <c r="D3203" s="1046" t="s">
        <v>12302</v>
      </c>
      <c r="E3203" s="1043" t="s">
        <v>4290</v>
      </c>
      <c r="F3203" s="1047">
        <v>15587.96</v>
      </c>
      <c r="G3203" s="1052">
        <v>1</v>
      </c>
      <c r="H3203" s="1049" t="s">
        <v>12588</v>
      </c>
      <c r="I3203" s="394"/>
      <c r="J3203" s="394"/>
      <c r="K3203" s="394"/>
      <c r="L3203" s="394"/>
      <c r="M3203" s="394"/>
      <c r="N3203" s="394"/>
    </row>
    <row r="3204" spans="2:14" ht="60">
      <c r="B3204" s="1063" t="s">
        <v>12589</v>
      </c>
      <c r="C3204" s="1046" t="s">
        <v>12246</v>
      </c>
      <c r="D3204" s="1046" t="s">
        <v>12302</v>
      </c>
      <c r="E3204" s="1043" t="s">
        <v>4290</v>
      </c>
      <c r="F3204" s="1047">
        <v>15587.96</v>
      </c>
      <c r="G3204" s="1052">
        <v>1</v>
      </c>
      <c r="H3204" s="1049" t="s">
        <v>12589</v>
      </c>
      <c r="I3204" s="394"/>
      <c r="J3204" s="394"/>
      <c r="K3204" s="394"/>
      <c r="L3204" s="394"/>
      <c r="M3204" s="394"/>
      <c r="N3204" s="394"/>
    </row>
    <row r="3205" spans="2:14" ht="60">
      <c r="B3205" s="1063" t="s">
        <v>12590</v>
      </c>
      <c r="C3205" s="1046" t="s">
        <v>12246</v>
      </c>
      <c r="D3205" s="1046" t="s">
        <v>12302</v>
      </c>
      <c r="E3205" s="1043" t="s">
        <v>4290</v>
      </c>
      <c r="F3205" s="1047">
        <v>15587.96</v>
      </c>
      <c r="G3205" s="1052">
        <v>1</v>
      </c>
      <c r="H3205" s="1049" t="s">
        <v>12590</v>
      </c>
      <c r="I3205" s="394"/>
      <c r="J3205" s="394"/>
      <c r="K3205" s="394"/>
      <c r="L3205" s="394"/>
      <c r="M3205" s="394"/>
      <c r="N3205" s="394"/>
    </row>
    <row r="3206" spans="2:14" ht="60">
      <c r="B3206" s="1063" t="s">
        <v>12591</v>
      </c>
      <c r="C3206" s="1046" t="s">
        <v>12246</v>
      </c>
      <c r="D3206" s="1046" t="s">
        <v>12302</v>
      </c>
      <c r="E3206" s="1043" t="s">
        <v>4290</v>
      </c>
      <c r="F3206" s="1047">
        <v>15587.96</v>
      </c>
      <c r="G3206" s="1052">
        <v>1</v>
      </c>
      <c r="H3206" s="1049" t="s">
        <v>12591</v>
      </c>
      <c r="I3206" s="394"/>
      <c r="J3206" s="394"/>
      <c r="K3206" s="394"/>
      <c r="L3206" s="394"/>
      <c r="M3206" s="394"/>
      <c r="N3206" s="394"/>
    </row>
    <row r="3207" spans="2:14" ht="60">
      <c r="B3207" s="1063" t="s">
        <v>12592</v>
      </c>
      <c r="C3207" s="1046" t="s">
        <v>12246</v>
      </c>
      <c r="D3207" s="1046" t="s">
        <v>12302</v>
      </c>
      <c r="E3207" s="1043" t="s">
        <v>4290</v>
      </c>
      <c r="F3207" s="1047">
        <v>15587.96</v>
      </c>
      <c r="G3207" s="1052">
        <v>1</v>
      </c>
      <c r="H3207" s="1049" t="s">
        <v>12592</v>
      </c>
      <c r="I3207" s="394"/>
      <c r="J3207" s="394"/>
      <c r="K3207" s="394"/>
      <c r="L3207" s="394"/>
      <c r="M3207" s="394"/>
      <c r="N3207" s="394"/>
    </row>
    <row r="3208" spans="2:14" ht="60">
      <c r="B3208" s="1063" t="s">
        <v>12593</v>
      </c>
      <c r="C3208" s="1046" t="s">
        <v>12246</v>
      </c>
      <c r="D3208" s="1046" t="s">
        <v>12302</v>
      </c>
      <c r="E3208" s="1043" t="s">
        <v>4290</v>
      </c>
      <c r="F3208" s="1047">
        <v>15587.96</v>
      </c>
      <c r="G3208" s="1052">
        <v>1</v>
      </c>
      <c r="H3208" s="1049" t="s">
        <v>12593</v>
      </c>
      <c r="I3208" s="394"/>
      <c r="J3208" s="394"/>
      <c r="K3208" s="394"/>
      <c r="L3208" s="394"/>
      <c r="M3208" s="394"/>
      <c r="N3208" s="394"/>
    </row>
    <row r="3209" spans="2:14" ht="60">
      <c r="B3209" s="1063" t="s">
        <v>12594</v>
      </c>
      <c r="C3209" s="1046" t="s">
        <v>12246</v>
      </c>
      <c r="D3209" s="1046" t="s">
        <v>12302</v>
      </c>
      <c r="E3209" s="1043" t="s">
        <v>4290</v>
      </c>
      <c r="F3209" s="1047">
        <v>15587.96</v>
      </c>
      <c r="G3209" s="1052">
        <v>1</v>
      </c>
      <c r="H3209" s="1049" t="s">
        <v>12594</v>
      </c>
      <c r="I3209" s="394"/>
      <c r="J3209" s="394"/>
      <c r="K3209" s="394"/>
      <c r="L3209" s="394"/>
      <c r="M3209" s="394"/>
      <c r="N3209" s="394"/>
    </row>
    <row r="3210" spans="2:14" ht="60">
      <c r="B3210" s="1063" t="s">
        <v>12595</v>
      </c>
      <c r="C3210" s="1046" t="s">
        <v>12246</v>
      </c>
      <c r="D3210" s="1046" t="s">
        <v>12302</v>
      </c>
      <c r="E3210" s="1043" t="s">
        <v>4290</v>
      </c>
      <c r="F3210" s="1047">
        <v>15587.96</v>
      </c>
      <c r="G3210" s="1052">
        <v>1</v>
      </c>
      <c r="H3210" s="1049" t="s">
        <v>12595</v>
      </c>
      <c r="I3210" s="394"/>
      <c r="J3210" s="394"/>
      <c r="K3210" s="394"/>
      <c r="L3210" s="394"/>
      <c r="M3210" s="394"/>
      <c r="N3210" s="394"/>
    </row>
    <row r="3211" spans="2:14" ht="60">
      <c r="B3211" s="1063" t="s">
        <v>12596</v>
      </c>
      <c r="C3211" s="1046" t="s">
        <v>12246</v>
      </c>
      <c r="D3211" s="1046" t="s">
        <v>12302</v>
      </c>
      <c r="E3211" s="1043" t="s">
        <v>4290</v>
      </c>
      <c r="F3211" s="1047">
        <v>15587.96</v>
      </c>
      <c r="G3211" s="1052">
        <v>1</v>
      </c>
      <c r="H3211" s="1049" t="s">
        <v>12596</v>
      </c>
      <c r="I3211" s="394"/>
      <c r="J3211" s="394"/>
      <c r="K3211" s="394"/>
      <c r="L3211" s="394"/>
      <c r="M3211" s="394"/>
      <c r="N3211" s="394"/>
    </row>
    <row r="3212" spans="2:14" ht="60">
      <c r="B3212" s="1063" t="s">
        <v>12597</v>
      </c>
      <c r="C3212" s="1046" t="s">
        <v>12246</v>
      </c>
      <c r="D3212" s="1046" t="s">
        <v>12302</v>
      </c>
      <c r="E3212" s="1043" t="s">
        <v>4290</v>
      </c>
      <c r="F3212" s="1047">
        <v>15587.96</v>
      </c>
      <c r="G3212" s="1052">
        <v>1</v>
      </c>
      <c r="H3212" s="1049" t="s">
        <v>12597</v>
      </c>
      <c r="I3212" s="394"/>
      <c r="J3212" s="394"/>
      <c r="K3212" s="394"/>
      <c r="L3212" s="394"/>
      <c r="M3212" s="394"/>
      <c r="N3212" s="394"/>
    </row>
    <row r="3213" spans="2:14" ht="60">
      <c r="B3213" s="1063" t="s">
        <v>12598</v>
      </c>
      <c r="C3213" s="1046" t="s">
        <v>12246</v>
      </c>
      <c r="D3213" s="1046" t="s">
        <v>12302</v>
      </c>
      <c r="E3213" s="1043" t="s">
        <v>4290</v>
      </c>
      <c r="F3213" s="1047">
        <v>15587.96</v>
      </c>
      <c r="G3213" s="1052">
        <v>1</v>
      </c>
      <c r="H3213" s="1049" t="s">
        <v>12598</v>
      </c>
      <c r="I3213" s="394"/>
      <c r="J3213" s="394"/>
      <c r="K3213" s="394"/>
      <c r="L3213" s="394"/>
      <c r="M3213" s="394"/>
      <c r="N3213" s="394"/>
    </row>
    <row r="3214" spans="2:14" ht="60">
      <c r="B3214" s="1063" t="s">
        <v>12599</v>
      </c>
      <c r="C3214" s="1046" t="s">
        <v>12246</v>
      </c>
      <c r="D3214" s="1046" t="s">
        <v>12302</v>
      </c>
      <c r="E3214" s="1043" t="s">
        <v>4290</v>
      </c>
      <c r="F3214" s="1047">
        <v>15587.96</v>
      </c>
      <c r="G3214" s="1052">
        <v>1</v>
      </c>
      <c r="H3214" s="1049" t="s">
        <v>12599</v>
      </c>
      <c r="I3214" s="394"/>
      <c r="J3214" s="394"/>
      <c r="K3214" s="394"/>
      <c r="L3214" s="394"/>
      <c r="M3214" s="394"/>
      <c r="N3214" s="394"/>
    </row>
    <row r="3215" spans="2:14" ht="60">
      <c r="B3215" s="1063" t="s">
        <v>12600</v>
      </c>
      <c r="C3215" s="1046" t="s">
        <v>12246</v>
      </c>
      <c r="D3215" s="1046" t="s">
        <v>12302</v>
      </c>
      <c r="E3215" s="1043" t="s">
        <v>4290</v>
      </c>
      <c r="F3215" s="1047">
        <v>15587.96</v>
      </c>
      <c r="G3215" s="1052">
        <v>1</v>
      </c>
      <c r="H3215" s="1049" t="s">
        <v>12600</v>
      </c>
      <c r="I3215" s="394"/>
      <c r="J3215" s="394"/>
      <c r="K3215" s="394"/>
      <c r="L3215" s="394"/>
      <c r="M3215" s="394"/>
      <c r="N3215" s="394"/>
    </row>
    <row r="3216" spans="2:14" ht="60">
      <c r="B3216" s="1063" t="s">
        <v>12601</v>
      </c>
      <c r="C3216" s="1046" t="s">
        <v>12246</v>
      </c>
      <c r="D3216" s="1046" t="s">
        <v>12302</v>
      </c>
      <c r="E3216" s="1043" t="s">
        <v>4290</v>
      </c>
      <c r="F3216" s="1047">
        <v>15587.96</v>
      </c>
      <c r="G3216" s="1052">
        <v>1</v>
      </c>
      <c r="H3216" s="1049" t="s">
        <v>12601</v>
      </c>
      <c r="I3216" s="394"/>
      <c r="J3216" s="394"/>
      <c r="K3216" s="394"/>
      <c r="L3216" s="394"/>
      <c r="M3216" s="394"/>
      <c r="N3216" s="394"/>
    </row>
    <row r="3217" spans="2:14" ht="60">
      <c r="B3217" s="1063" t="s">
        <v>12602</v>
      </c>
      <c r="C3217" s="1046" t="s">
        <v>12246</v>
      </c>
      <c r="D3217" s="1046" t="s">
        <v>12302</v>
      </c>
      <c r="E3217" s="1043" t="s">
        <v>4290</v>
      </c>
      <c r="F3217" s="1047">
        <v>15587.96</v>
      </c>
      <c r="G3217" s="1052">
        <v>1</v>
      </c>
      <c r="H3217" s="1049" t="s">
        <v>12602</v>
      </c>
      <c r="I3217" s="394"/>
      <c r="J3217" s="394"/>
      <c r="K3217" s="394"/>
      <c r="L3217" s="394"/>
      <c r="M3217" s="394"/>
      <c r="N3217" s="394"/>
    </row>
    <row r="3218" spans="2:14" ht="60">
      <c r="B3218" s="1063" t="s">
        <v>12603</v>
      </c>
      <c r="C3218" s="1046" t="s">
        <v>12246</v>
      </c>
      <c r="D3218" s="1046" t="s">
        <v>12302</v>
      </c>
      <c r="E3218" s="1043" t="s">
        <v>4290</v>
      </c>
      <c r="F3218" s="1047">
        <v>15587.96</v>
      </c>
      <c r="G3218" s="1052">
        <v>1</v>
      </c>
      <c r="H3218" s="1049" t="s">
        <v>12603</v>
      </c>
      <c r="I3218" s="394"/>
      <c r="J3218" s="394"/>
      <c r="K3218" s="394"/>
      <c r="L3218" s="394"/>
      <c r="M3218" s="394"/>
      <c r="N3218" s="394"/>
    </row>
    <row r="3219" spans="2:14" ht="60">
      <c r="B3219" s="1063" t="s">
        <v>12604</v>
      </c>
      <c r="C3219" s="1046" t="s">
        <v>12246</v>
      </c>
      <c r="D3219" s="1046" t="s">
        <v>12302</v>
      </c>
      <c r="E3219" s="1043" t="s">
        <v>4290</v>
      </c>
      <c r="F3219" s="1047">
        <v>15587.96</v>
      </c>
      <c r="G3219" s="1052">
        <v>1</v>
      </c>
      <c r="H3219" s="1049" t="s">
        <v>12604</v>
      </c>
      <c r="I3219" s="394"/>
      <c r="J3219" s="394"/>
      <c r="K3219" s="394"/>
      <c r="L3219" s="394"/>
      <c r="M3219" s="394"/>
      <c r="N3219" s="394"/>
    </row>
    <row r="3220" spans="2:14" ht="60">
      <c r="B3220" s="1063" t="s">
        <v>12605</v>
      </c>
      <c r="C3220" s="1046" t="s">
        <v>12246</v>
      </c>
      <c r="D3220" s="1046" t="s">
        <v>12302</v>
      </c>
      <c r="E3220" s="1043" t="s">
        <v>4290</v>
      </c>
      <c r="F3220" s="1047">
        <v>15587.96</v>
      </c>
      <c r="G3220" s="1052">
        <v>1</v>
      </c>
      <c r="H3220" s="1049" t="s">
        <v>12605</v>
      </c>
      <c r="I3220" s="394"/>
      <c r="J3220" s="394"/>
      <c r="K3220" s="394"/>
      <c r="L3220" s="394"/>
      <c r="M3220" s="394"/>
      <c r="N3220" s="394"/>
    </row>
    <row r="3221" spans="2:14" ht="60">
      <c r="B3221" s="1063" t="s">
        <v>12606</v>
      </c>
      <c r="C3221" s="1046" t="s">
        <v>12246</v>
      </c>
      <c r="D3221" s="1046" t="s">
        <v>12302</v>
      </c>
      <c r="E3221" s="1043" t="s">
        <v>4290</v>
      </c>
      <c r="F3221" s="1047">
        <v>15587.96</v>
      </c>
      <c r="G3221" s="1052">
        <v>1</v>
      </c>
      <c r="H3221" s="1049" t="s">
        <v>12606</v>
      </c>
      <c r="I3221" s="394"/>
      <c r="J3221" s="394"/>
      <c r="K3221" s="394"/>
      <c r="L3221" s="394"/>
      <c r="M3221" s="394"/>
      <c r="N3221" s="394"/>
    </row>
    <row r="3222" spans="2:14" ht="60">
      <c r="B3222" s="1063" t="s">
        <v>12607</v>
      </c>
      <c r="C3222" s="1046" t="s">
        <v>12246</v>
      </c>
      <c r="D3222" s="1046" t="s">
        <v>12302</v>
      </c>
      <c r="E3222" s="1043" t="s">
        <v>4290</v>
      </c>
      <c r="F3222" s="1047">
        <v>15587.96</v>
      </c>
      <c r="G3222" s="1052">
        <v>1</v>
      </c>
      <c r="H3222" s="1049" t="s">
        <v>12607</v>
      </c>
      <c r="I3222" s="394"/>
      <c r="J3222" s="394"/>
      <c r="K3222" s="394"/>
      <c r="L3222" s="394"/>
      <c r="M3222" s="394"/>
      <c r="N3222" s="394"/>
    </row>
    <row r="3223" spans="2:14" ht="60">
      <c r="B3223" s="1063" t="s">
        <v>12608</v>
      </c>
      <c r="C3223" s="1046" t="s">
        <v>12246</v>
      </c>
      <c r="D3223" s="1046" t="s">
        <v>12302</v>
      </c>
      <c r="E3223" s="1043" t="s">
        <v>4290</v>
      </c>
      <c r="F3223" s="1047">
        <v>15587.96</v>
      </c>
      <c r="G3223" s="1052">
        <v>1</v>
      </c>
      <c r="H3223" s="1049" t="s">
        <v>12608</v>
      </c>
      <c r="I3223" s="394"/>
      <c r="J3223" s="394"/>
      <c r="K3223" s="394"/>
      <c r="L3223" s="394"/>
      <c r="M3223" s="394"/>
      <c r="N3223" s="394"/>
    </row>
    <row r="3224" spans="2:14" ht="60">
      <c r="B3224" s="1063" t="s">
        <v>12609</v>
      </c>
      <c r="C3224" s="1046" t="s">
        <v>12246</v>
      </c>
      <c r="D3224" s="1046" t="s">
        <v>12302</v>
      </c>
      <c r="E3224" s="1043" t="s">
        <v>4290</v>
      </c>
      <c r="F3224" s="1047">
        <v>15587.96</v>
      </c>
      <c r="G3224" s="1052">
        <v>1</v>
      </c>
      <c r="H3224" s="1049" t="s">
        <v>12609</v>
      </c>
      <c r="I3224" s="394"/>
      <c r="J3224" s="394"/>
      <c r="K3224" s="394"/>
      <c r="L3224" s="394"/>
      <c r="M3224" s="394"/>
      <c r="N3224" s="394"/>
    </row>
    <row r="3225" spans="2:14" ht="60">
      <c r="B3225" s="1063" t="s">
        <v>12610</v>
      </c>
      <c r="C3225" s="1046" t="s">
        <v>12246</v>
      </c>
      <c r="D3225" s="1046" t="s">
        <v>12302</v>
      </c>
      <c r="E3225" s="1043" t="s">
        <v>4290</v>
      </c>
      <c r="F3225" s="1047">
        <v>15587.96</v>
      </c>
      <c r="G3225" s="1052">
        <v>1</v>
      </c>
      <c r="H3225" s="1049" t="s">
        <v>12610</v>
      </c>
      <c r="I3225" s="394"/>
      <c r="J3225" s="394"/>
      <c r="K3225" s="394"/>
      <c r="L3225" s="394"/>
      <c r="M3225" s="394"/>
      <c r="N3225" s="394"/>
    </row>
    <row r="3226" spans="2:14" ht="60">
      <c r="B3226" s="1063" t="s">
        <v>12611</v>
      </c>
      <c r="C3226" s="1046" t="s">
        <v>12246</v>
      </c>
      <c r="D3226" s="1046" t="s">
        <v>12302</v>
      </c>
      <c r="E3226" s="1043" t="s">
        <v>4290</v>
      </c>
      <c r="F3226" s="1047">
        <v>15587.96</v>
      </c>
      <c r="G3226" s="1052">
        <v>1</v>
      </c>
      <c r="H3226" s="1049" t="s">
        <v>12611</v>
      </c>
      <c r="I3226" s="394"/>
      <c r="J3226" s="394"/>
      <c r="K3226" s="394"/>
      <c r="L3226" s="394"/>
      <c r="M3226" s="394"/>
      <c r="N3226" s="394"/>
    </row>
    <row r="3227" spans="2:14" ht="60">
      <c r="B3227" s="1063" t="s">
        <v>12612</v>
      </c>
      <c r="C3227" s="1046" t="s">
        <v>12246</v>
      </c>
      <c r="D3227" s="1046" t="s">
        <v>12302</v>
      </c>
      <c r="E3227" s="1043" t="s">
        <v>4290</v>
      </c>
      <c r="F3227" s="1047">
        <v>15587.96</v>
      </c>
      <c r="G3227" s="1052">
        <v>1</v>
      </c>
      <c r="H3227" s="1049" t="s">
        <v>12612</v>
      </c>
      <c r="I3227" s="394"/>
      <c r="J3227" s="394"/>
      <c r="K3227" s="394"/>
      <c r="L3227" s="394"/>
      <c r="M3227" s="394"/>
      <c r="N3227" s="394"/>
    </row>
    <row r="3228" spans="2:14" ht="60">
      <c r="B3228" s="1063" t="s">
        <v>12613</v>
      </c>
      <c r="C3228" s="1046" t="s">
        <v>12246</v>
      </c>
      <c r="D3228" s="1046" t="s">
        <v>12302</v>
      </c>
      <c r="E3228" s="1043" t="s">
        <v>4290</v>
      </c>
      <c r="F3228" s="1047">
        <v>15587.96</v>
      </c>
      <c r="G3228" s="1052">
        <v>1</v>
      </c>
      <c r="H3228" s="1049" t="s">
        <v>12613</v>
      </c>
      <c r="I3228" s="394"/>
      <c r="J3228" s="394"/>
      <c r="K3228" s="394"/>
      <c r="L3228" s="394"/>
      <c r="M3228" s="394"/>
      <c r="N3228" s="394"/>
    </row>
    <row r="3229" spans="2:14" ht="60">
      <c r="B3229" s="1063" t="s">
        <v>12614</v>
      </c>
      <c r="C3229" s="1046" t="s">
        <v>12246</v>
      </c>
      <c r="D3229" s="1046" t="s">
        <v>12302</v>
      </c>
      <c r="E3229" s="1043" t="s">
        <v>4290</v>
      </c>
      <c r="F3229" s="1047">
        <v>15587.96</v>
      </c>
      <c r="G3229" s="1052">
        <v>1</v>
      </c>
      <c r="H3229" s="1049" t="s">
        <v>12614</v>
      </c>
      <c r="I3229" s="394"/>
      <c r="J3229" s="394"/>
      <c r="K3229" s="394"/>
      <c r="L3229" s="394"/>
      <c r="M3229" s="394"/>
      <c r="N3229" s="394"/>
    </row>
    <row r="3230" spans="2:14" ht="60">
      <c r="B3230" s="1063" t="s">
        <v>12615</v>
      </c>
      <c r="C3230" s="1046" t="s">
        <v>12246</v>
      </c>
      <c r="D3230" s="1046" t="s">
        <v>12302</v>
      </c>
      <c r="E3230" s="1043" t="s">
        <v>4290</v>
      </c>
      <c r="F3230" s="1047">
        <v>15587.96</v>
      </c>
      <c r="G3230" s="1052">
        <v>1</v>
      </c>
      <c r="H3230" s="1049" t="s">
        <v>12615</v>
      </c>
      <c r="I3230" s="394"/>
      <c r="J3230" s="394"/>
      <c r="K3230" s="394"/>
      <c r="L3230" s="394"/>
      <c r="M3230" s="394"/>
      <c r="N3230" s="394"/>
    </row>
    <row r="3231" spans="2:14" ht="60">
      <c r="B3231" s="1063" t="s">
        <v>12616</v>
      </c>
      <c r="C3231" s="1046" t="s">
        <v>12246</v>
      </c>
      <c r="D3231" s="1046" t="s">
        <v>12302</v>
      </c>
      <c r="E3231" s="1043" t="s">
        <v>4290</v>
      </c>
      <c r="F3231" s="1047">
        <v>15587.96</v>
      </c>
      <c r="G3231" s="1052">
        <v>1</v>
      </c>
      <c r="H3231" s="1049" t="s">
        <v>12616</v>
      </c>
      <c r="I3231" s="394"/>
      <c r="J3231" s="394"/>
      <c r="K3231" s="394"/>
      <c r="L3231" s="394"/>
      <c r="M3231" s="394"/>
      <c r="N3231" s="394"/>
    </row>
    <row r="3232" spans="2:14" ht="60">
      <c r="B3232" s="1063" t="s">
        <v>12617</v>
      </c>
      <c r="C3232" s="1046" t="s">
        <v>12246</v>
      </c>
      <c r="D3232" s="1046" t="s">
        <v>12302</v>
      </c>
      <c r="E3232" s="1043" t="s">
        <v>4290</v>
      </c>
      <c r="F3232" s="1047">
        <v>15587.96</v>
      </c>
      <c r="G3232" s="1052">
        <v>1</v>
      </c>
      <c r="H3232" s="1049" t="s">
        <v>12617</v>
      </c>
      <c r="I3232" s="394"/>
      <c r="J3232" s="394"/>
      <c r="K3232" s="394"/>
      <c r="L3232" s="394"/>
      <c r="M3232" s="394"/>
      <c r="N3232" s="394"/>
    </row>
    <row r="3233" spans="2:14" ht="60">
      <c r="B3233" s="1063" t="s">
        <v>12618</v>
      </c>
      <c r="C3233" s="1046" t="s">
        <v>12246</v>
      </c>
      <c r="D3233" s="1046" t="s">
        <v>12302</v>
      </c>
      <c r="E3233" s="1043" t="s">
        <v>4290</v>
      </c>
      <c r="F3233" s="1047">
        <v>15587.96</v>
      </c>
      <c r="G3233" s="1052">
        <v>1</v>
      </c>
      <c r="H3233" s="1049" t="s">
        <v>12618</v>
      </c>
      <c r="I3233" s="394"/>
      <c r="J3233" s="394"/>
      <c r="K3233" s="394"/>
      <c r="L3233" s="394"/>
      <c r="M3233" s="394"/>
      <c r="N3233" s="394"/>
    </row>
    <row r="3234" spans="2:14" ht="60">
      <c r="B3234" s="1063" t="s">
        <v>12619</v>
      </c>
      <c r="C3234" s="1046" t="s">
        <v>12246</v>
      </c>
      <c r="D3234" s="1046" t="s">
        <v>12302</v>
      </c>
      <c r="E3234" s="1043" t="s">
        <v>4290</v>
      </c>
      <c r="F3234" s="1047">
        <v>15587.96</v>
      </c>
      <c r="G3234" s="1052">
        <v>1</v>
      </c>
      <c r="H3234" s="1049" t="s">
        <v>12619</v>
      </c>
      <c r="I3234" s="394"/>
      <c r="J3234" s="394"/>
      <c r="K3234" s="394"/>
      <c r="L3234" s="394"/>
      <c r="M3234" s="394"/>
      <c r="N3234" s="394"/>
    </row>
    <row r="3235" spans="2:14" ht="60">
      <c r="B3235" s="1063" t="s">
        <v>12620</v>
      </c>
      <c r="C3235" s="1046" t="s">
        <v>12246</v>
      </c>
      <c r="D3235" s="1046" t="s">
        <v>12302</v>
      </c>
      <c r="E3235" s="1043" t="s">
        <v>4290</v>
      </c>
      <c r="F3235" s="1047">
        <v>15587.96</v>
      </c>
      <c r="G3235" s="1052">
        <v>1</v>
      </c>
      <c r="H3235" s="1049" t="s">
        <v>12620</v>
      </c>
      <c r="I3235" s="394"/>
      <c r="J3235" s="394"/>
      <c r="K3235" s="394"/>
      <c r="L3235" s="394"/>
      <c r="M3235" s="394"/>
      <c r="N3235" s="394"/>
    </row>
    <row r="3236" spans="2:14" ht="60">
      <c r="B3236" s="1063" t="s">
        <v>12621</v>
      </c>
      <c r="C3236" s="1046" t="s">
        <v>12246</v>
      </c>
      <c r="D3236" s="1046" t="s">
        <v>12302</v>
      </c>
      <c r="E3236" s="1043" t="s">
        <v>4290</v>
      </c>
      <c r="F3236" s="1047">
        <v>15587.96</v>
      </c>
      <c r="G3236" s="1052">
        <v>1</v>
      </c>
      <c r="H3236" s="1049" t="s">
        <v>12621</v>
      </c>
      <c r="I3236" s="394"/>
      <c r="J3236" s="394"/>
      <c r="K3236" s="394"/>
      <c r="L3236" s="394"/>
      <c r="M3236" s="394"/>
      <c r="N3236" s="394"/>
    </row>
    <row r="3237" spans="2:14" ht="60">
      <c r="B3237" s="1063" t="s">
        <v>12622</v>
      </c>
      <c r="C3237" s="1046" t="s">
        <v>12246</v>
      </c>
      <c r="D3237" s="1046" t="s">
        <v>12302</v>
      </c>
      <c r="E3237" s="1043" t="s">
        <v>4290</v>
      </c>
      <c r="F3237" s="1047">
        <v>15587.96</v>
      </c>
      <c r="G3237" s="1052">
        <v>1</v>
      </c>
      <c r="H3237" s="1049" t="s">
        <v>12622</v>
      </c>
      <c r="I3237" s="394"/>
      <c r="J3237" s="394"/>
      <c r="K3237" s="394"/>
      <c r="L3237" s="394"/>
      <c r="M3237" s="394"/>
      <c r="N3237" s="394"/>
    </row>
    <row r="3238" spans="2:14" ht="60">
      <c r="B3238" s="1063" t="s">
        <v>12623</v>
      </c>
      <c r="C3238" s="1046" t="s">
        <v>12246</v>
      </c>
      <c r="D3238" s="1046" t="s">
        <v>12302</v>
      </c>
      <c r="E3238" s="1043" t="s">
        <v>4290</v>
      </c>
      <c r="F3238" s="1047">
        <v>15587.96</v>
      </c>
      <c r="G3238" s="1052">
        <v>1</v>
      </c>
      <c r="H3238" s="1049" t="s">
        <v>12623</v>
      </c>
      <c r="I3238" s="394"/>
      <c r="J3238" s="394"/>
      <c r="K3238" s="394"/>
      <c r="L3238" s="394"/>
      <c r="M3238" s="394"/>
      <c r="N3238" s="394"/>
    </row>
    <row r="3239" spans="2:14" ht="60">
      <c r="B3239" s="1063" t="s">
        <v>12624</v>
      </c>
      <c r="C3239" s="1046" t="s">
        <v>12246</v>
      </c>
      <c r="D3239" s="1046" t="s">
        <v>12302</v>
      </c>
      <c r="E3239" s="1043" t="s">
        <v>4290</v>
      </c>
      <c r="F3239" s="1047">
        <v>15587.96</v>
      </c>
      <c r="G3239" s="1052">
        <v>1</v>
      </c>
      <c r="H3239" s="1049" t="s">
        <v>12624</v>
      </c>
      <c r="I3239" s="394"/>
      <c r="J3239" s="394"/>
      <c r="K3239" s="394"/>
      <c r="L3239" s="394"/>
      <c r="M3239" s="394"/>
      <c r="N3239" s="394"/>
    </row>
    <row r="3240" spans="2:14" ht="60">
      <c r="B3240" s="1063" t="s">
        <v>12625</v>
      </c>
      <c r="C3240" s="1046" t="s">
        <v>12246</v>
      </c>
      <c r="D3240" s="1046" t="s">
        <v>12302</v>
      </c>
      <c r="E3240" s="1043" t="s">
        <v>4290</v>
      </c>
      <c r="F3240" s="1047">
        <v>15587.96</v>
      </c>
      <c r="G3240" s="1052">
        <v>1</v>
      </c>
      <c r="H3240" s="1049" t="s">
        <v>12625</v>
      </c>
      <c r="I3240" s="394"/>
      <c r="J3240" s="394"/>
      <c r="K3240" s="394"/>
      <c r="L3240" s="394"/>
      <c r="M3240" s="394"/>
      <c r="N3240" s="394"/>
    </row>
    <row r="3241" spans="2:14" ht="60">
      <c r="B3241" s="1063" t="s">
        <v>12626</v>
      </c>
      <c r="C3241" s="1046" t="s">
        <v>12246</v>
      </c>
      <c r="D3241" s="1046" t="s">
        <v>12302</v>
      </c>
      <c r="E3241" s="1043" t="s">
        <v>4290</v>
      </c>
      <c r="F3241" s="1047">
        <v>15587.96</v>
      </c>
      <c r="G3241" s="1052">
        <v>1</v>
      </c>
      <c r="H3241" s="1049" t="s">
        <v>12626</v>
      </c>
      <c r="I3241" s="394"/>
      <c r="J3241" s="394"/>
      <c r="K3241" s="394"/>
      <c r="L3241" s="394"/>
      <c r="M3241" s="394"/>
      <c r="N3241" s="394"/>
    </row>
    <row r="3242" spans="2:14" ht="60">
      <c r="B3242" s="1063" t="s">
        <v>12627</v>
      </c>
      <c r="C3242" s="1046" t="s">
        <v>12246</v>
      </c>
      <c r="D3242" s="1046" t="s">
        <v>12302</v>
      </c>
      <c r="E3242" s="1043" t="s">
        <v>4290</v>
      </c>
      <c r="F3242" s="1047">
        <v>15587.96</v>
      </c>
      <c r="G3242" s="1052">
        <v>1</v>
      </c>
      <c r="H3242" s="1049" t="s">
        <v>12627</v>
      </c>
      <c r="I3242" s="394"/>
      <c r="J3242" s="394"/>
      <c r="K3242" s="394"/>
      <c r="L3242" s="394"/>
      <c r="M3242" s="394"/>
      <c r="N3242" s="394"/>
    </row>
    <row r="3243" spans="2:14" ht="60">
      <c r="B3243" s="1063" t="s">
        <v>12628</v>
      </c>
      <c r="C3243" s="1046" t="s">
        <v>12246</v>
      </c>
      <c r="D3243" s="1046" t="s">
        <v>12302</v>
      </c>
      <c r="E3243" s="1043" t="s">
        <v>4290</v>
      </c>
      <c r="F3243" s="1047">
        <v>15587.96</v>
      </c>
      <c r="G3243" s="1052">
        <v>1</v>
      </c>
      <c r="H3243" s="1049" t="s">
        <v>12628</v>
      </c>
      <c r="I3243" s="394"/>
      <c r="J3243" s="394"/>
      <c r="K3243" s="394"/>
      <c r="L3243" s="394"/>
      <c r="M3243" s="394"/>
      <c r="N3243" s="394"/>
    </row>
    <row r="3244" spans="2:14" ht="60">
      <c r="B3244" s="1063" t="s">
        <v>12629</v>
      </c>
      <c r="C3244" s="1046" t="s">
        <v>12246</v>
      </c>
      <c r="D3244" s="1046" t="s">
        <v>12302</v>
      </c>
      <c r="E3244" s="1043" t="s">
        <v>4290</v>
      </c>
      <c r="F3244" s="1047">
        <v>15587.96</v>
      </c>
      <c r="G3244" s="1052">
        <v>1</v>
      </c>
      <c r="H3244" s="1049" t="s">
        <v>12629</v>
      </c>
      <c r="I3244" s="394"/>
      <c r="J3244" s="394"/>
      <c r="K3244" s="394"/>
      <c r="L3244" s="394"/>
      <c r="M3244" s="394"/>
      <c r="N3244" s="394"/>
    </row>
    <row r="3245" spans="2:14" ht="60">
      <c r="B3245" s="1063" t="s">
        <v>12630</v>
      </c>
      <c r="C3245" s="1046" t="s">
        <v>12246</v>
      </c>
      <c r="D3245" s="1046" t="s">
        <v>12302</v>
      </c>
      <c r="E3245" s="1043" t="s">
        <v>4290</v>
      </c>
      <c r="F3245" s="1047">
        <v>15587.96</v>
      </c>
      <c r="G3245" s="1052">
        <v>1</v>
      </c>
      <c r="H3245" s="1049" t="s">
        <v>12630</v>
      </c>
      <c r="I3245" s="394"/>
      <c r="J3245" s="394"/>
      <c r="K3245" s="394"/>
      <c r="L3245" s="394"/>
      <c r="M3245" s="394"/>
      <c r="N3245" s="394"/>
    </row>
    <row r="3246" spans="2:14" ht="60">
      <c r="B3246" s="1063" t="s">
        <v>12631</v>
      </c>
      <c r="C3246" s="1046" t="s">
        <v>12246</v>
      </c>
      <c r="D3246" s="1046" t="s">
        <v>12302</v>
      </c>
      <c r="E3246" s="1043" t="s">
        <v>4290</v>
      </c>
      <c r="F3246" s="1047">
        <v>15587.96</v>
      </c>
      <c r="G3246" s="1052">
        <v>1</v>
      </c>
      <c r="H3246" s="1049" t="s">
        <v>12631</v>
      </c>
      <c r="I3246" s="394"/>
      <c r="J3246" s="394"/>
      <c r="K3246" s="394"/>
      <c r="L3246" s="394"/>
      <c r="M3246" s="394"/>
      <c r="N3246" s="394"/>
    </row>
    <row r="3247" spans="2:14" ht="60">
      <c r="B3247" s="1063" t="s">
        <v>12632</v>
      </c>
      <c r="C3247" s="1046" t="s">
        <v>12246</v>
      </c>
      <c r="D3247" s="1046" t="s">
        <v>12302</v>
      </c>
      <c r="E3247" s="1043" t="s">
        <v>4290</v>
      </c>
      <c r="F3247" s="1047">
        <v>15587.96</v>
      </c>
      <c r="G3247" s="1052">
        <v>1</v>
      </c>
      <c r="H3247" s="1049" t="s">
        <v>12632</v>
      </c>
      <c r="I3247" s="394"/>
      <c r="J3247" s="394"/>
      <c r="K3247" s="394"/>
      <c r="L3247" s="394"/>
      <c r="M3247" s="394"/>
      <c r="N3247" s="394"/>
    </row>
    <row r="3248" spans="2:14" ht="60">
      <c r="B3248" s="1063" t="s">
        <v>12633</v>
      </c>
      <c r="C3248" s="1046" t="s">
        <v>12246</v>
      </c>
      <c r="D3248" s="1046" t="s">
        <v>12302</v>
      </c>
      <c r="E3248" s="1043" t="s">
        <v>4290</v>
      </c>
      <c r="F3248" s="1047">
        <v>15587.96</v>
      </c>
      <c r="G3248" s="1052">
        <v>1</v>
      </c>
      <c r="H3248" s="1049" t="s">
        <v>12633</v>
      </c>
      <c r="I3248" s="394"/>
      <c r="J3248" s="394"/>
      <c r="K3248" s="394"/>
      <c r="L3248" s="394"/>
      <c r="M3248" s="394"/>
      <c r="N3248" s="394"/>
    </row>
    <row r="3249" spans="2:14" ht="60">
      <c r="B3249" s="1063" t="s">
        <v>12634</v>
      </c>
      <c r="C3249" s="1046" t="s">
        <v>12246</v>
      </c>
      <c r="D3249" s="1046" t="s">
        <v>12302</v>
      </c>
      <c r="E3249" s="1043" t="s">
        <v>4290</v>
      </c>
      <c r="F3249" s="1047">
        <v>15587.96</v>
      </c>
      <c r="G3249" s="1052">
        <v>1</v>
      </c>
      <c r="H3249" s="1049" t="s">
        <v>12634</v>
      </c>
      <c r="I3249" s="394"/>
      <c r="J3249" s="394"/>
      <c r="K3249" s="394"/>
      <c r="L3249" s="394"/>
      <c r="M3249" s="394"/>
      <c r="N3249" s="394"/>
    </row>
    <row r="3250" spans="2:14" ht="60">
      <c r="B3250" s="1063" t="s">
        <v>12635</v>
      </c>
      <c r="C3250" s="1046" t="s">
        <v>12246</v>
      </c>
      <c r="D3250" s="1046" t="s">
        <v>12302</v>
      </c>
      <c r="E3250" s="1043" t="s">
        <v>4290</v>
      </c>
      <c r="F3250" s="1047">
        <v>15587.96</v>
      </c>
      <c r="G3250" s="1052">
        <v>1</v>
      </c>
      <c r="H3250" s="1049" t="s">
        <v>12635</v>
      </c>
      <c r="I3250" s="394"/>
      <c r="J3250" s="394"/>
      <c r="K3250" s="394"/>
      <c r="L3250" s="394"/>
      <c r="M3250" s="394"/>
      <c r="N3250" s="394"/>
    </row>
    <row r="3251" spans="2:14" ht="60">
      <c r="B3251" s="1063" t="s">
        <v>12636</v>
      </c>
      <c r="C3251" s="1046" t="s">
        <v>12246</v>
      </c>
      <c r="D3251" s="1046" t="s">
        <v>12302</v>
      </c>
      <c r="E3251" s="1043" t="s">
        <v>4290</v>
      </c>
      <c r="F3251" s="1047">
        <v>15587.96</v>
      </c>
      <c r="G3251" s="1052">
        <v>1</v>
      </c>
      <c r="H3251" s="1049" t="s">
        <v>12636</v>
      </c>
      <c r="I3251" s="394"/>
      <c r="J3251" s="394"/>
      <c r="K3251" s="394"/>
      <c r="L3251" s="394"/>
      <c r="M3251" s="394"/>
      <c r="N3251" s="394"/>
    </row>
    <row r="3252" spans="2:14" ht="60">
      <c r="B3252" s="1063" t="s">
        <v>12637</v>
      </c>
      <c r="C3252" s="1046" t="s">
        <v>12246</v>
      </c>
      <c r="D3252" s="1046" t="s">
        <v>12302</v>
      </c>
      <c r="E3252" s="1043" t="s">
        <v>4290</v>
      </c>
      <c r="F3252" s="1047">
        <v>15587.96</v>
      </c>
      <c r="G3252" s="1052">
        <v>1</v>
      </c>
      <c r="H3252" s="1049" t="s">
        <v>12637</v>
      </c>
      <c r="I3252" s="394"/>
      <c r="J3252" s="394"/>
      <c r="K3252" s="394"/>
      <c r="L3252" s="394"/>
      <c r="M3252" s="394"/>
      <c r="N3252" s="394"/>
    </row>
    <row r="3253" spans="2:14" ht="60">
      <c r="B3253" s="1063" t="s">
        <v>12638</v>
      </c>
      <c r="C3253" s="1046" t="s">
        <v>12246</v>
      </c>
      <c r="D3253" s="1046" t="s">
        <v>12302</v>
      </c>
      <c r="E3253" s="1043" t="s">
        <v>4290</v>
      </c>
      <c r="F3253" s="1047">
        <v>15587.96</v>
      </c>
      <c r="G3253" s="1052">
        <v>1</v>
      </c>
      <c r="H3253" s="1049" t="s">
        <v>12638</v>
      </c>
      <c r="I3253" s="394"/>
      <c r="J3253" s="394"/>
      <c r="K3253" s="394"/>
      <c r="L3253" s="394"/>
      <c r="M3253" s="394"/>
      <c r="N3253" s="394"/>
    </row>
    <row r="3254" spans="2:14" ht="60">
      <c r="B3254" s="1063" t="s">
        <v>12639</v>
      </c>
      <c r="C3254" s="1046" t="s">
        <v>12246</v>
      </c>
      <c r="D3254" s="1046" t="s">
        <v>12302</v>
      </c>
      <c r="E3254" s="1043" t="s">
        <v>4290</v>
      </c>
      <c r="F3254" s="1047">
        <v>15587.96</v>
      </c>
      <c r="G3254" s="1052">
        <v>1</v>
      </c>
      <c r="H3254" s="1049" t="s">
        <v>12639</v>
      </c>
      <c r="I3254" s="394"/>
      <c r="J3254" s="394"/>
      <c r="K3254" s="394"/>
      <c r="L3254" s="394"/>
      <c r="M3254" s="394"/>
      <c r="N3254" s="394"/>
    </row>
    <row r="3255" spans="2:14" ht="60">
      <c r="B3255" s="1063" t="s">
        <v>12640</v>
      </c>
      <c r="C3255" s="1046" t="s">
        <v>12246</v>
      </c>
      <c r="D3255" s="1046" t="s">
        <v>12302</v>
      </c>
      <c r="E3255" s="1043" t="s">
        <v>4290</v>
      </c>
      <c r="F3255" s="1047">
        <v>15587.96</v>
      </c>
      <c r="G3255" s="1052">
        <v>1</v>
      </c>
      <c r="H3255" s="1049" t="s">
        <v>12640</v>
      </c>
      <c r="I3255" s="394"/>
      <c r="J3255" s="394"/>
      <c r="K3255" s="394"/>
      <c r="L3255" s="394"/>
      <c r="M3255" s="394"/>
      <c r="N3255" s="394"/>
    </row>
    <row r="3256" spans="2:14" ht="60">
      <c r="B3256" s="1063" t="s">
        <v>12641</v>
      </c>
      <c r="C3256" s="1046" t="s">
        <v>12246</v>
      </c>
      <c r="D3256" s="1046" t="s">
        <v>12302</v>
      </c>
      <c r="E3256" s="1043" t="s">
        <v>4290</v>
      </c>
      <c r="F3256" s="1047">
        <v>15587.96</v>
      </c>
      <c r="G3256" s="1052">
        <v>1</v>
      </c>
      <c r="H3256" s="1049" t="s">
        <v>12641</v>
      </c>
      <c r="I3256" s="394"/>
      <c r="J3256" s="394"/>
      <c r="K3256" s="394"/>
      <c r="L3256" s="394"/>
      <c r="M3256" s="394"/>
      <c r="N3256" s="394"/>
    </row>
    <row r="3257" spans="2:14" ht="60">
      <c r="B3257" s="1063" t="s">
        <v>12642</v>
      </c>
      <c r="C3257" s="1046" t="s">
        <v>12246</v>
      </c>
      <c r="D3257" s="1046" t="s">
        <v>12302</v>
      </c>
      <c r="E3257" s="1043" t="s">
        <v>4290</v>
      </c>
      <c r="F3257" s="1047">
        <v>15587.96</v>
      </c>
      <c r="G3257" s="1052">
        <v>1</v>
      </c>
      <c r="H3257" s="1049" t="s">
        <v>12642</v>
      </c>
      <c r="I3257" s="394"/>
      <c r="J3257" s="394"/>
      <c r="K3257" s="394"/>
      <c r="L3257" s="394"/>
      <c r="M3257" s="394"/>
      <c r="N3257" s="394"/>
    </row>
    <row r="3258" spans="2:14" ht="60">
      <c r="B3258" s="1063" t="s">
        <v>12643</v>
      </c>
      <c r="C3258" s="1046" t="s">
        <v>12246</v>
      </c>
      <c r="D3258" s="1046" t="s">
        <v>12302</v>
      </c>
      <c r="E3258" s="1043" t="s">
        <v>4290</v>
      </c>
      <c r="F3258" s="1047">
        <v>15587.96</v>
      </c>
      <c r="G3258" s="1052">
        <v>1</v>
      </c>
      <c r="H3258" s="1049" t="s">
        <v>12643</v>
      </c>
      <c r="I3258" s="394"/>
      <c r="J3258" s="394"/>
      <c r="K3258" s="394"/>
      <c r="L3258" s="394"/>
      <c r="M3258" s="394"/>
      <c r="N3258" s="394"/>
    </row>
    <row r="3259" spans="2:14" ht="60">
      <c r="B3259" s="1063" t="s">
        <v>12644</v>
      </c>
      <c r="C3259" s="1046" t="s">
        <v>12246</v>
      </c>
      <c r="D3259" s="1046" t="s">
        <v>12302</v>
      </c>
      <c r="E3259" s="1043" t="s">
        <v>4290</v>
      </c>
      <c r="F3259" s="1047">
        <v>15587.96</v>
      </c>
      <c r="G3259" s="1052">
        <v>1</v>
      </c>
      <c r="H3259" s="1049" t="s">
        <v>12644</v>
      </c>
      <c r="I3259" s="394"/>
      <c r="J3259" s="394"/>
      <c r="K3259" s="394"/>
      <c r="L3259" s="394"/>
      <c r="M3259" s="394"/>
      <c r="N3259" s="394"/>
    </row>
    <row r="3260" spans="2:14" ht="60">
      <c r="B3260" s="1063" t="s">
        <v>12645</v>
      </c>
      <c r="C3260" s="1046" t="s">
        <v>12246</v>
      </c>
      <c r="D3260" s="1046" t="s">
        <v>12302</v>
      </c>
      <c r="E3260" s="1043" t="s">
        <v>4290</v>
      </c>
      <c r="F3260" s="1047">
        <v>15587.96</v>
      </c>
      <c r="G3260" s="1052">
        <v>1</v>
      </c>
      <c r="H3260" s="1049" t="s">
        <v>12645</v>
      </c>
      <c r="I3260" s="394"/>
      <c r="J3260" s="394"/>
      <c r="K3260" s="394"/>
      <c r="L3260" s="394"/>
      <c r="M3260" s="394"/>
      <c r="N3260" s="394"/>
    </row>
    <row r="3261" spans="2:14" ht="60">
      <c r="B3261" s="1063" t="s">
        <v>12646</v>
      </c>
      <c r="C3261" s="1046" t="s">
        <v>12246</v>
      </c>
      <c r="D3261" s="1046" t="s">
        <v>12302</v>
      </c>
      <c r="E3261" s="1043" t="s">
        <v>4290</v>
      </c>
      <c r="F3261" s="1047">
        <v>15587.96</v>
      </c>
      <c r="G3261" s="1052">
        <v>1</v>
      </c>
      <c r="H3261" s="1049" t="s">
        <v>12646</v>
      </c>
      <c r="I3261" s="394"/>
      <c r="J3261" s="394"/>
      <c r="K3261" s="394"/>
      <c r="L3261" s="394"/>
      <c r="M3261" s="394"/>
      <c r="N3261" s="394"/>
    </row>
    <row r="3262" spans="2:14" ht="60">
      <c r="B3262" s="1063" t="s">
        <v>12647</v>
      </c>
      <c r="C3262" s="1046" t="s">
        <v>12246</v>
      </c>
      <c r="D3262" s="1046" t="s">
        <v>12302</v>
      </c>
      <c r="E3262" s="1043" t="s">
        <v>4290</v>
      </c>
      <c r="F3262" s="1047">
        <v>15587.96</v>
      </c>
      <c r="G3262" s="1052">
        <v>1</v>
      </c>
      <c r="H3262" s="1049" t="s">
        <v>12647</v>
      </c>
      <c r="I3262" s="394"/>
      <c r="J3262" s="394"/>
      <c r="K3262" s="394"/>
      <c r="L3262" s="394"/>
      <c r="M3262" s="394"/>
      <c r="N3262" s="394"/>
    </row>
    <row r="3263" spans="2:14" ht="60">
      <c r="B3263" s="1063" t="s">
        <v>12648</v>
      </c>
      <c r="C3263" s="1046" t="s">
        <v>12246</v>
      </c>
      <c r="D3263" s="1046" t="s">
        <v>12302</v>
      </c>
      <c r="E3263" s="1043" t="s">
        <v>4290</v>
      </c>
      <c r="F3263" s="1047">
        <v>15587.96</v>
      </c>
      <c r="G3263" s="1052">
        <v>1</v>
      </c>
      <c r="H3263" s="1049" t="s">
        <v>12648</v>
      </c>
      <c r="I3263" s="394"/>
      <c r="J3263" s="394"/>
      <c r="K3263" s="394"/>
      <c r="L3263" s="394"/>
      <c r="M3263" s="394"/>
      <c r="N3263" s="394"/>
    </row>
    <row r="3264" spans="2:14" ht="60">
      <c r="B3264" s="1063" t="s">
        <v>12649</v>
      </c>
      <c r="C3264" s="1046" t="s">
        <v>12246</v>
      </c>
      <c r="D3264" s="1046" t="s">
        <v>12302</v>
      </c>
      <c r="E3264" s="1043" t="s">
        <v>4290</v>
      </c>
      <c r="F3264" s="1047">
        <v>15587.96</v>
      </c>
      <c r="G3264" s="1052">
        <v>1</v>
      </c>
      <c r="H3264" s="1049" t="s">
        <v>12649</v>
      </c>
      <c r="I3264" s="394"/>
      <c r="J3264" s="394"/>
      <c r="K3264" s="394"/>
      <c r="L3264" s="394"/>
      <c r="M3264" s="394"/>
      <c r="N3264" s="394"/>
    </row>
    <row r="3265" spans="2:14" ht="60">
      <c r="B3265" s="1063" t="s">
        <v>12650</v>
      </c>
      <c r="C3265" s="1046" t="s">
        <v>12246</v>
      </c>
      <c r="D3265" s="1046" t="s">
        <v>12302</v>
      </c>
      <c r="E3265" s="1043" t="s">
        <v>4290</v>
      </c>
      <c r="F3265" s="1047">
        <v>15587.96</v>
      </c>
      <c r="G3265" s="1052">
        <v>1</v>
      </c>
      <c r="H3265" s="1049" t="s">
        <v>12650</v>
      </c>
      <c r="I3265" s="394"/>
      <c r="J3265" s="394"/>
      <c r="K3265" s="394"/>
      <c r="L3265" s="394"/>
      <c r="M3265" s="394"/>
      <c r="N3265" s="394"/>
    </row>
    <row r="3266" spans="2:14" ht="60">
      <c r="B3266" s="1063" t="s">
        <v>12651</v>
      </c>
      <c r="C3266" s="1046" t="s">
        <v>12246</v>
      </c>
      <c r="D3266" s="1046" t="s">
        <v>12302</v>
      </c>
      <c r="E3266" s="1043" t="s">
        <v>4290</v>
      </c>
      <c r="F3266" s="1047">
        <v>15587.96</v>
      </c>
      <c r="G3266" s="1052">
        <v>1</v>
      </c>
      <c r="H3266" s="1049" t="s">
        <v>12651</v>
      </c>
      <c r="I3266" s="394"/>
      <c r="J3266" s="394"/>
      <c r="K3266" s="394"/>
      <c r="L3266" s="394"/>
      <c r="M3266" s="394"/>
      <c r="N3266" s="394"/>
    </row>
    <row r="3267" spans="2:14" ht="60">
      <c r="B3267" s="1063" t="s">
        <v>12652</v>
      </c>
      <c r="C3267" s="1046" t="s">
        <v>12246</v>
      </c>
      <c r="D3267" s="1046" t="s">
        <v>12302</v>
      </c>
      <c r="E3267" s="1043" t="s">
        <v>4290</v>
      </c>
      <c r="F3267" s="1047">
        <v>15587.96</v>
      </c>
      <c r="G3267" s="1052">
        <v>1</v>
      </c>
      <c r="H3267" s="1049" t="s">
        <v>12652</v>
      </c>
      <c r="I3267" s="394"/>
      <c r="J3267" s="394"/>
      <c r="K3267" s="394"/>
      <c r="L3267" s="394"/>
      <c r="M3267" s="394"/>
      <c r="N3267" s="394"/>
    </row>
    <row r="3268" spans="2:14" ht="60">
      <c r="B3268" s="1063" t="s">
        <v>12653</v>
      </c>
      <c r="C3268" s="1046" t="s">
        <v>12246</v>
      </c>
      <c r="D3268" s="1046" t="s">
        <v>12302</v>
      </c>
      <c r="E3268" s="1043" t="s">
        <v>4290</v>
      </c>
      <c r="F3268" s="1047">
        <v>15587.96</v>
      </c>
      <c r="G3268" s="1052">
        <v>1</v>
      </c>
      <c r="H3268" s="1049" t="s">
        <v>12653</v>
      </c>
      <c r="I3268" s="394"/>
      <c r="J3268" s="394"/>
      <c r="K3268" s="394"/>
      <c r="L3268" s="394"/>
      <c r="M3268" s="394"/>
      <c r="N3268" s="394"/>
    </row>
    <row r="3269" spans="2:14" ht="60">
      <c r="B3269" s="1063" t="s">
        <v>12654</v>
      </c>
      <c r="C3269" s="1046" t="s">
        <v>12246</v>
      </c>
      <c r="D3269" s="1046" t="s">
        <v>12302</v>
      </c>
      <c r="E3269" s="1043" t="s">
        <v>4290</v>
      </c>
      <c r="F3269" s="1047">
        <v>15587.96</v>
      </c>
      <c r="G3269" s="1052">
        <v>1</v>
      </c>
      <c r="H3269" s="1049" t="s">
        <v>12654</v>
      </c>
      <c r="I3269" s="394"/>
      <c r="J3269" s="394"/>
      <c r="K3269" s="394"/>
      <c r="L3269" s="394"/>
      <c r="M3269" s="394"/>
      <c r="N3269" s="394"/>
    </row>
    <row r="3270" spans="2:14" ht="60">
      <c r="B3270" s="1063" t="s">
        <v>12655</v>
      </c>
      <c r="C3270" s="1046" t="s">
        <v>12246</v>
      </c>
      <c r="D3270" s="1046" t="s">
        <v>12302</v>
      </c>
      <c r="E3270" s="1043" t="s">
        <v>4290</v>
      </c>
      <c r="F3270" s="1047">
        <v>15587.96</v>
      </c>
      <c r="G3270" s="1052">
        <v>1</v>
      </c>
      <c r="H3270" s="1049" t="s">
        <v>12655</v>
      </c>
      <c r="I3270" s="394"/>
      <c r="J3270" s="394"/>
      <c r="K3270" s="394"/>
      <c r="L3270" s="394"/>
      <c r="M3270" s="394"/>
      <c r="N3270" s="394"/>
    </row>
    <row r="3271" spans="2:14" ht="60">
      <c r="B3271" s="1063" t="s">
        <v>12656</v>
      </c>
      <c r="C3271" s="1046" t="s">
        <v>12246</v>
      </c>
      <c r="D3271" s="1046" t="s">
        <v>12302</v>
      </c>
      <c r="E3271" s="1043" t="s">
        <v>4290</v>
      </c>
      <c r="F3271" s="1047">
        <v>15587.96</v>
      </c>
      <c r="G3271" s="1052">
        <v>1</v>
      </c>
      <c r="H3271" s="1049" t="s">
        <v>12656</v>
      </c>
      <c r="I3271" s="394"/>
      <c r="J3271" s="394"/>
      <c r="K3271" s="394"/>
      <c r="L3271" s="394"/>
      <c r="M3271" s="394"/>
      <c r="N3271" s="394"/>
    </row>
    <row r="3272" spans="2:14" ht="60">
      <c r="B3272" s="1063" t="s">
        <v>12657</v>
      </c>
      <c r="C3272" s="1046" t="s">
        <v>12246</v>
      </c>
      <c r="D3272" s="1046" t="s">
        <v>12302</v>
      </c>
      <c r="E3272" s="1043" t="s">
        <v>4290</v>
      </c>
      <c r="F3272" s="1047">
        <v>15587.96</v>
      </c>
      <c r="G3272" s="1052">
        <v>1</v>
      </c>
      <c r="H3272" s="1049" t="s">
        <v>12657</v>
      </c>
      <c r="I3272" s="394"/>
      <c r="J3272" s="394"/>
      <c r="K3272" s="394"/>
      <c r="L3272" s="394"/>
      <c r="M3272" s="394"/>
      <c r="N3272" s="394"/>
    </row>
    <row r="3273" spans="2:14" ht="60">
      <c r="B3273" s="1063" t="s">
        <v>12658</v>
      </c>
      <c r="C3273" s="1046" t="s">
        <v>12246</v>
      </c>
      <c r="D3273" s="1046" t="s">
        <v>12302</v>
      </c>
      <c r="E3273" s="1043" t="s">
        <v>4290</v>
      </c>
      <c r="F3273" s="1047">
        <v>15587.96</v>
      </c>
      <c r="G3273" s="1052">
        <v>1</v>
      </c>
      <c r="H3273" s="1049" t="s">
        <v>12658</v>
      </c>
      <c r="I3273" s="394"/>
      <c r="J3273" s="394"/>
      <c r="K3273" s="394"/>
      <c r="L3273" s="394"/>
      <c r="M3273" s="394"/>
      <c r="N3273" s="394"/>
    </row>
    <row r="3274" spans="2:14" ht="60">
      <c r="B3274" s="1063" t="s">
        <v>12659</v>
      </c>
      <c r="C3274" s="1046" t="s">
        <v>12246</v>
      </c>
      <c r="D3274" s="1046" t="s">
        <v>12302</v>
      </c>
      <c r="E3274" s="1043" t="s">
        <v>4290</v>
      </c>
      <c r="F3274" s="1047">
        <v>15587.96</v>
      </c>
      <c r="G3274" s="1052">
        <v>1</v>
      </c>
      <c r="H3274" s="1049" t="s">
        <v>12659</v>
      </c>
      <c r="I3274" s="394"/>
      <c r="J3274" s="394"/>
      <c r="K3274" s="394"/>
      <c r="L3274" s="394"/>
      <c r="M3274" s="394"/>
      <c r="N3274" s="394"/>
    </row>
    <row r="3275" spans="2:14" ht="60">
      <c r="B3275" s="1063" t="s">
        <v>12660</v>
      </c>
      <c r="C3275" s="1046" t="s">
        <v>12246</v>
      </c>
      <c r="D3275" s="1046" t="s">
        <v>12302</v>
      </c>
      <c r="E3275" s="1043" t="s">
        <v>4290</v>
      </c>
      <c r="F3275" s="1047">
        <v>15587.96</v>
      </c>
      <c r="G3275" s="1052">
        <v>1</v>
      </c>
      <c r="H3275" s="1049" t="s">
        <v>12660</v>
      </c>
      <c r="I3275" s="394"/>
      <c r="J3275" s="394"/>
      <c r="K3275" s="394"/>
      <c r="L3275" s="394"/>
      <c r="M3275" s="394"/>
      <c r="N3275" s="394"/>
    </row>
    <row r="3276" spans="2:14" ht="60">
      <c r="B3276" s="1063" t="s">
        <v>12661</v>
      </c>
      <c r="C3276" s="1046" t="s">
        <v>12246</v>
      </c>
      <c r="D3276" s="1046" t="s">
        <v>12302</v>
      </c>
      <c r="E3276" s="1043" t="s">
        <v>4290</v>
      </c>
      <c r="F3276" s="1047">
        <v>15587.96</v>
      </c>
      <c r="G3276" s="1052">
        <v>1</v>
      </c>
      <c r="H3276" s="1049" t="s">
        <v>12661</v>
      </c>
      <c r="I3276" s="394"/>
      <c r="J3276" s="394"/>
      <c r="K3276" s="394"/>
      <c r="L3276" s="394"/>
      <c r="M3276" s="394"/>
      <c r="N3276" s="394"/>
    </row>
    <row r="3277" spans="2:14" ht="60">
      <c r="B3277" s="1063" t="s">
        <v>12662</v>
      </c>
      <c r="C3277" s="1046" t="s">
        <v>12246</v>
      </c>
      <c r="D3277" s="1046" t="s">
        <v>12302</v>
      </c>
      <c r="E3277" s="1043" t="s">
        <v>4290</v>
      </c>
      <c r="F3277" s="1047">
        <v>15587.96</v>
      </c>
      <c r="G3277" s="1052">
        <v>1</v>
      </c>
      <c r="H3277" s="1049" t="s">
        <v>12662</v>
      </c>
      <c r="I3277" s="394"/>
      <c r="J3277" s="394"/>
      <c r="K3277" s="394"/>
      <c r="L3277" s="394"/>
      <c r="M3277" s="394"/>
      <c r="N3277" s="394"/>
    </row>
    <row r="3278" spans="2:14" ht="60">
      <c r="B3278" s="1063" t="s">
        <v>12663</v>
      </c>
      <c r="C3278" s="1046" t="s">
        <v>12246</v>
      </c>
      <c r="D3278" s="1046" t="s">
        <v>12302</v>
      </c>
      <c r="E3278" s="1043" t="s">
        <v>4290</v>
      </c>
      <c r="F3278" s="1047">
        <v>15587.96</v>
      </c>
      <c r="G3278" s="1052">
        <v>1</v>
      </c>
      <c r="H3278" s="1049" t="s">
        <v>12663</v>
      </c>
      <c r="I3278" s="394"/>
      <c r="J3278" s="394"/>
      <c r="K3278" s="394"/>
      <c r="L3278" s="394"/>
      <c r="M3278" s="394"/>
      <c r="N3278" s="394"/>
    </row>
    <row r="3279" spans="2:14" ht="60">
      <c r="B3279" s="1063" t="s">
        <v>12664</v>
      </c>
      <c r="C3279" s="1046" t="s">
        <v>12246</v>
      </c>
      <c r="D3279" s="1046" t="s">
        <v>12302</v>
      </c>
      <c r="E3279" s="1043" t="s">
        <v>4290</v>
      </c>
      <c r="F3279" s="1047">
        <v>15587.96</v>
      </c>
      <c r="G3279" s="1052">
        <v>1</v>
      </c>
      <c r="H3279" s="1049" t="s">
        <v>12664</v>
      </c>
      <c r="I3279" s="394"/>
      <c r="J3279" s="394"/>
      <c r="K3279" s="394"/>
      <c r="L3279" s="394"/>
      <c r="M3279" s="394"/>
      <c r="N3279" s="394"/>
    </row>
    <row r="3280" spans="2:14" ht="60">
      <c r="B3280" s="1063" t="s">
        <v>12665</v>
      </c>
      <c r="C3280" s="1046" t="s">
        <v>12246</v>
      </c>
      <c r="D3280" s="1046" t="s">
        <v>12302</v>
      </c>
      <c r="E3280" s="1043" t="s">
        <v>4290</v>
      </c>
      <c r="F3280" s="1047">
        <v>15587.96</v>
      </c>
      <c r="G3280" s="1052">
        <v>1</v>
      </c>
      <c r="H3280" s="1049" t="s">
        <v>12665</v>
      </c>
      <c r="I3280" s="394"/>
      <c r="J3280" s="394"/>
      <c r="K3280" s="394"/>
      <c r="L3280" s="394"/>
      <c r="M3280" s="394"/>
      <c r="N3280" s="394"/>
    </row>
    <row r="3281" spans="2:14" ht="60">
      <c r="B3281" s="1063" t="s">
        <v>12666</v>
      </c>
      <c r="C3281" s="1046" t="s">
        <v>12246</v>
      </c>
      <c r="D3281" s="1046" t="s">
        <v>12302</v>
      </c>
      <c r="E3281" s="1043" t="s">
        <v>4290</v>
      </c>
      <c r="F3281" s="1047">
        <v>15587.96</v>
      </c>
      <c r="G3281" s="1052">
        <v>1</v>
      </c>
      <c r="H3281" s="1049" t="s">
        <v>12666</v>
      </c>
      <c r="I3281" s="394"/>
      <c r="J3281" s="394"/>
      <c r="K3281" s="394"/>
      <c r="L3281" s="394"/>
      <c r="M3281" s="394"/>
      <c r="N3281" s="394"/>
    </row>
    <row r="3282" spans="2:14" ht="60">
      <c r="B3282" s="1063" t="s">
        <v>12667</v>
      </c>
      <c r="C3282" s="1046" t="s">
        <v>12246</v>
      </c>
      <c r="D3282" s="1046" t="s">
        <v>12302</v>
      </c>
      <c r="E3282" s="1043" t="s">
        <v>4290</v>
      </c>
      <c r="F3282" s="1047">
        <v>15587.96</v>
      </c>
      <c r="G3282" s="1052">
        <v>1</v>
      </c>
      <c r="H3282" s="1049" t="s">
        <v>12667</v>
      </c>
      <c r="I3282" s="394"/>
      <c r="J3282" s="394"/>
      <c r="K3282" s="394"/>
      <c r="L3282" s="394"/>
      <c r="M3282" s="394"/>
      <c r="N3282" s="394"/>
    </row>
    <row r="3283" spans="2:14" ht="60">
      <c r="B3283" s="1063" t="s">
        <v>12668</v>
      </c>
      <c r="C3283" s="1046" t="s">
        <v>12246</v>
      </c>
      <c r="D3283" s="1046" t="s">
        <v>12302</v>
      </c>
      <c r="E3283" s="1043" t="s">
        <v>4290</v>
      </c>
      <c r="F3283" s="1047">
        <v>15587.96</v>
      </c>
      <c r="G3283" s="1052">
        <v>1</v>
      </c>
      <c r="H3283" s="1049" t="s">
        <v>12668</v>
      </c>
      <c r="I3283" s="394"/>
      <c r="J3283" s="394"/>
      <c r="K3283" s="394"/>
      <c r="L3283" s="394"/>
      <c r="M3283" s="394"/>
      <c r="N3283" s="394"/>
    </row>
    <row r="3284" spans="2:14" ht="60">
      <c r="B3284" s="1063" t="s">
        <v>12669</v>
      </c>
      <c r="C3284" s="1046" t="s">
        <v>12246</v>
      </c>
      <c r="D3284" s="1046" t="s">
        <v>12302</v>
      </c>
      <c r="E3284" s="1043" t="s">
        <v>4290</v>
      </c>
      <c r="F3284" s="1047">
        <v>15587.96</v>
      </c>
      <c r="G3284" s="1052">
        <v>1</v>
      </c>
      <c r="H3284" s="1049" t="s">
        <v>12669</v>
      </c>
      <c r="I3284" s="394"/>
      <c r="J3284" s="394"/>
      <c r="K3284" s="394"/>
      <c r="L3284" s="394"/>
      <c r="M3284" s="394"/>
      <c r="N3284" s="394"/>
    </row>
    <row r="3285" spans="2:14" ht="60">
      <c r="B3285" s="1063" t="s">
        <v>12670</v>
      </c>
      <c r="C3285" s="1046" t="s">
        <v>12246</v>
      </c>
      <c r="D3285" s="1046" t="s">
        <v>12302</v>
      </c>
      <c r="E3285" s="1043" t="s">
        <v>4290</v>
      </c>
      <c r="F3285" s="1047">
        <v>15587.96</v>
      </c>
      <c r="G3285" s="1052">
        <v>1</v>
      </c>
      <c r="H3285" s="1049" t="s">
        <v>12670</v>
      </c>
      <c r="I3285" s="394"/>
      <c r="J3285" s="394"/>
      <c r="K3285" s="394"/>
      <c r="L3285" s="394"/>
      <c r="M3285" s="394"/>
      <c r="N3285" s="394"/>
    </row>
    <row r="3286" spans="2:14" ht="60">
      <c r="B3286" s="1063" t="s">
        <v>12671</v>
      </c>
      <c r="C3286" s="1046" t="s">
        <v>12246</v>
      </c>
      <c r="D3286" s="1046" t="s">
        <v>12302</v>
      </c>
      <c r="E3286" s="1043" t="s">
        <v>4290</v>
      </c>
      <c r="F3286" s="1047">
        <v>15587.96</v>
      </c>
      <c r="G3286" s="1052">
        <v>1</v>
      </c>
      <c r="H3286" s="1049" t="s">
        <v>12671</v>
      </c>
      <c r="I3286" s="394"/>
      <c r="J3286" s="394"/>
      <c r="K3286" s="394"/>
      <c r="L3286" s="394"/>
      <c r="M3286" s="394"/>
      <c r="N3286" s="394"/>
    </row>
    <row r="3287" spans="2:14" ht="60">
      <c r="B3287" s="1063" t="s">
        <v>12672</v>
      </c>
      <c r="C3287" s="1046" t="s">
        <v>12246</v>
      </c>
      <c r="D3287" s="1046" t="s">
        <v>12302</v>
      </c>
      <c r="E3287" s="1043" t="s">
        <v>4290</v>
      </c>
      <c r="F3287" s="1047">
        <v>15587.96</v>
      </c>
      <c r="G3287" s="1052">
        <v>1</v>
      </c>
      <c r="H3287" s="1049" t="s">
        <v>12672</v>
      </c>
      <c r="I3287" s="394"/>
      <c r="J3287" s="394"/>
      <c r="K3287" s="394"/>
      <c r="L3287" s="394"/>
      <c r="M3287" s="394"/>
      <c r="N3287" s="394"/>
    </row>
    <row r="3288" spans="2:14" ht="60">
      <c r="B3288" s="1063" t="s">
        <v>12673</v>
      </c>
      <c r="C3288" s="1046" t="s">
        <v>12246</v>
      </c>
      <c r="D3288" s="1046" t="s">
        <v>12302</v>
      </c>
      <c r="E3288" s="1043" t="s">
        <v>4290</v>
      </c>
      <c r="F3288" s="1047">
        <v>15587.96</v>
      </c>
      <c r="G3288" s="1052">
        <v>1</v>
      </c>
      <c r="H3288" s="1049" t="s">
        <v>12673</v>
      </c>
      <c r="I3288" s="394"/>
      <c r="J3288" s="394"/>
      <c r="K3288" s="394"/>
      <c r="L3288" s="394"/>
      <c r="M3288" s="394"/>
      <c r="N3288" s="394"/>
    </row>
    <row r="3289" spans="2:14" ht="60">
      <c r="B3289" s="1063" t="s">
        <v>12674</v>
      </c>
      <c r="C3289" s="1046" t="s">
        <v>12246</v>
      </c>
      <c r="D3289" s="1046" t="s">
        <v>12302</v>
      </c>
      <c r="E3289" s="1043" t="s">
        <v>4290</v>
      </c>
      <c r="F3289" s="1047">
        <v>15587.96</v>
      </c>
      <c r="G3289" s="1052">
        <v>1</v>
      </c>
      <c r="H3289" s="1049" t="s">
        <v>12674</v>
      </c>
      <c r="I3289" s="394"/>
      <c r="J3289" s="394"/>
      <c r="K3289" s="394"/>
      <c r="L3289" s="394"/>
      <c r="M3289" s="394"/>
      <c r="N3289" s="394"/>
    </row>
    <row r="3290" spans="2:14" ht="60">
      <c r="B3290" s="1063" t="s">
        <v>12675</v>
      </c>
      <c r="C3290" s="1046" t="s">
        <v>12246</v>
      </c>
      <c r="D3290" s="1046" t="s">
        <v>12302</v>
      </c>
      <c r="E3290" s="1043" t="s">
        <v>4290</v>
      </c>
      <c r="F3290" s="1047">
        <v>15587.96</v>
      </c>
      <c r="G3290" s="1052">
        <v>1</v>
      </c>
      <c r="H3290" s="1049" t="s">
        <v>12675</v>
      </c>
      <c r="I3290" s="394"/>
      <c r="J3290" s="394"/>
      <c r="K3290" s="394"/>
      <c r="L3290" s="394"/>
      <c r="M3290" s="394"/>
      <c r="N3290" s="394"/>
    </row>
    <row r="3291" spans="2:14" ht="60">
      <c r="B3291" s="1063" t="s">
        <v>12676</v>
      </c>
      <c r="C3291" s="1046" t="s">
        <v>12246</v>
      </c>
      <c r="D3291" s="1046" t="s">
        <v>12302</v>
      </c>
      <c r="E3291" s="1043" t="s">
        <v>4290</v>
      </c>
      <c r="F3291" s="1047">
        <v>15587.96</v>
      </c>
      <c r="G3291" s="1052">
        <v>1</v>
      </c>
      <c r="H3291" s="1049" t="s">
        <v>12676</v>
      </c>
      <c r="I3291" s="394"/>
      <c r="J3291" s="394"/>
      <c r="K3291" s="394"/>
      <c r="L3291" s="394"/>
      <c r="M3291" s="394"/>
      <c r="N3291" s="394"/>
    </row>
    <row r="3292" spans="2:14" ht="60">
      <c r="B3292" s="1063" t="s">
        <v>12677</v>
      </c>
      <c r="C3292" s="1046" t="s">
        <v>12246</v>
      </c>
      <c r="D3292" s="1046" t="s">
        <v>12302</v>
      </c>
      <c r="E3292" s="1043" t="s">
        <v>4290</v>
      </c>
      <c r="F3292" s="1047">
        <v>15587.96</v>
      </c>
      <c r="G3292" s="1052">
        <v>1</v>
      </c>
      <c r="H3292" s="1049" t="s">
        <v>12677</v>
      </c>
      <c r="I3292" s="394"/>
      <c r="J3292" s="394"/>
      <c r="K3292" s="394"/>
      <c r="L3292" s="394"/>
      <c r="M3292" s="394"/>
      <c r="N3292" s="394"/>
    </row>
    <row r="3293" spans="2:14" ht="60">
      <c r="B3293" s="1063" t="s">
        <v>12678</v>
      </c>
      <c r="C3293" s="1046" t="s">
        <v>12246</v>
      </c>
      <c r="D3293" s="1046" t="s">
        <v>12302</v>
      </c>
      <c r="E3293" s="1043" t="s">
        <v>4290</v>
      </c>
      <c r="F3293" s="1047">
        <v>15587.96</v>
      </c>
      <c r="G3293" s="1052">
        <v>1</v>
      </c>
      <c r="H3293" s="1049" t="s">
        <v>12678</v>
      </c>
      <c r="I3293" s="394"/>
      <c r="J3293" s="394"/>
      <c r="K3293" s="394"/>
      <c r="L3293" s="394"/>
      <c r="M3293" s="394"/>
      <c r="N3293" s="394"/>
    </row>
    <row r="3294" spans="2:14" ht="60">
      <c r="B3294" s="1063" t="s">
        <v>12679</v>
      </c>
      <c r="C3294" s="1046" t="s">
        <v>12246</v>
      </c>
      <c r="D3294" s="1046" t="s">
        <v>12302</v>
      </c>
      <c r="E3294" s="1043" t="s">
        <v>4290</v>
      </c>
      <c r="F3294" s="1047">
        <v>15587.96</v>
      </c>
      <c r="G3294" s="1052">
        <v>1</v>
      </c>
      <c r="H3294" s="1049" t="s">
        <v>12679</v>
      </c>
      <c r="I3294" s="394"/>
      <c r="J3294" s="394"/>
      <c r="K3294" s="394"/>
      <c r="L3294" s="394"/>
      <c r="M3294" s="394"/>
      <c r="N3294" s="394"/>
    </row>
    <row r="3295" spans="2:14" ht="60">
      <c r="B3295" s="1063" t="s">
        <v>12680</v>
      </c>
      <c r="C3295" s="1046" t="s">
        <v>12246</v>
      </c>
      <c r="D3295" s="1046" t="s">
        <v>12302</v>
      </c>
      <c r="E3295" s="1043" t="s">
        <v>4290</v>
      </c>
      <c r="F3295" s="1047">
        <v>15587.96</v>
      </c>
      <c r="G3295" s="1052">
        <v>1</v>
      </c>
      <c r="H3295" s="1049" t="s">
        <v>12680</v>
      </c>
      <c r="I3295" s="394"/>
      <c r="J3295" s="394"/>
      <c r="K3295" s="394"/>
      <c r="L3295" s="394"/>
      <c r="M3295" s="394"/>
      <c r="N3295" s="394"/>
    </row>
    <row r="3296" spans="2:14" ht="60">
      <c r="B3296" s="1063" t="s">
        <v>12681</v>
      </c>
      <c r="C3296" s="1046" t="s">
        <v>12246</v>
      </c>
      <c r="D3296" s="1046" t="s">
        <v>12302</v>
      </c>
      <c r="E3296" s="1043" t="s">
        <v>4290</v>
      </c>
      <c r="F3296" s="1047">
        <v>15587.96</v>
      </c>
      <c r="G3296" s="1052">
        <v>1</v>
      </c>
      <c r="H3296" s="1049" t="s">
        <v>12681</v>
      </c>
      <c r="I3296" s="394"/>
      <c r="J3296" s="394"/>
      <c r="K3296" s="394"/>
      <c r="L3296" s="394"/>
      <c r="M3296" s="394"/>
      <c r="N3296" s="394"/>
    </row>
    <row r="3297" spans="2:14" ht="60">
      <c r="B3297" s="1063" t="s">
        <v>12682</v>
      </c>
      <c r="C3297" s="1046" t="s">
        <v>12246</v>
      </c>
      <c r="D3297" s="1046" t="s">
        <v>12302</v>
      </c>
      <c r="E3297" s="1043" t="s">
        <v>4290</v>
      </c>
      <c r="F3297" s="1047">
        <v>15587.96</v>
      </c>
      <c r="G3297" s="1052">
        <v>1</v>
      </c>
      <c r="H3297" s="1049" t="s">
        <v>12682</v>
      </c>
      <c r="I3297" s="394"/>
      <c r="J3297" s="394"/>
      <c r="K3297" s="394"/>
      <c r="L3297" s="394"/>
      <c r="M3297" s="394"/>
      <c r="N3297" s="394"/>
    </row>
    <row r="3298" spans="2:14" ht="60">
      <c r="B3298" s="1063" t="s">
        <v>12683</v>
      </c>
      <c r="C3298" s="1046" t="s">
        <v>12246</v>
      </c>
      <c r="D3298" s="1046" t="s">
        <v>12302</v>
      </c>
      <c r="E3298" s="1043" t="s">
        <v>4290</v>
      </c>
      <c r="F3298" s="1047">
        <v>15587.96</v>
      </c>
      <c r="G3298" s="1052">
        <v>1</v>
      </c>
      <c r="H3298" s="1049" t="s">
        <v>12683</v>
      </c>
      <c r="I3298" s="394"/>
      <c r="J3298" s="394"/>
      <c r="K3298" s="394"/>
      <c r="L3298" s="394"/>
      <c r="M3298" s="394"/>
      <c r="N3298" s="394"/>
    </row>
    <row r="3299" spans="2:14" ht="60">
      <c r="B3299" s="1063" t="s">
        <v>12684</v>
      </c>
      <c r="C3299" s="1046" t="s">
        <v>12246</v>
      </c>
      <c r="D3299" s="1046" t="s">
        <v>12302</v>
      </c>
      <c r="E3299" s="1043" t="s">
        <v>4290</v>
      </c>
      <c r="F3299" s="1047">
        <v>15587.96</v>
      </c>
      <c r="G3299" s="1052">
        <v>1</v>
      </c>
      <c r="H3299" s="1049" t="s">
        <v>12684</v>
      </c>
      <c r="I3299" s="394"/>
      <c r="J3299" s="394"/>
      <c r="K3299" s="394"/>
      <c r="L3299" s="394"/>
      <c r="M3299" s="394"/>
      <c r="N3299" s="394"/>
    </row>
    <row r="3300" spans="2:14" ht="60">
      <c r="B3300" s="1063" t="s">
        <v>12685</v>
      </c>
      <c r="C3300" s="1046" t="s">
        <v>12246</v>
      </c>
      <c r="D3300" s="1046" t="s">
        <v>12302</v>
      </c>
      <c r="E3300" s="1043" t="s">
        <v>4290</v>
      </c>
      <c r="F3300" s="1047">
        <v>15587.96</v>
      </c>
      <c r="G3300" s="1052">
        <v>1</v>
      </c>
      <c r="H3300" s="1049" t="s">
        <v>12685</v>
      </c>
      <c r="I3300" s="394"/>
      <c r="J3300" s="394"/>
      <c r="K3300" s="394"/>
      <c r="L3300" s="394"/>
      <c r="M3300" s="394"/>
      <c r="N3300" s="394"/>
    </row>
    <row r="3301" spans="2:14" ht="60">
      <c r="B3301" s="1063" t="s">
        <v>12686</v>
      </c>
      <c r="C3301" s="1046" t="s">
        <v>12246</v>
      </c>
      <c r="D3301" s="1046" t="s">
        <v>12302</v>
      </c>
      <c r="E3301" s="1043" t="s">
        <v>4290</v>
      </c>
      <c r="F3301" s="1047">
        <v>15587.96</v>
      </c>
      <c r="G3301" s="1052">
        <v>1</v>
      </c>
      <c r="H3301" s="1049" t="s">
        <v>12686</v>
      </c>
      <c r="I3301" s="394"/>
      <c r="J3301" s="394"/>
      <c r="K3301" s="394"/>
      <c r="L3301" s="394"/>
      <c r="M3301" s="394"/>
      <c r="N3301" s="394"/>
    </row>
    <row r="3302" spans="2:14" ht="60">
      <c r="B3302" s="1063" t="s">
        <v>12687</v>
      </c>
      <c r="C3302" s="1046" t="s">
        <v>12246</v>
      </c>
      <c r="D3302" s="1046" t="s">
        <v>12302</v>
      </c>
      <c r="E3302" s="1043" t="s">
        <v>4290</v>
      </c>
      <c r="F3302" s="1047">
        <v>15587.96</v>
      </c>
      <c r="G3302" s="1052">
        <v>1</v>
      </c>
      <c r="H3302" s="1049" t="s">
        <v>12687</v>
      </c>
      <c r="I3302" s="394"/>
      <c r="J3302" s="394"/>
      <c r="K3302" s="394"/>
      <c r="L3302" s="394"/>
      <c r="M3302" s="394"/>
      <c r="N3302" s="394"/>
    </row>
    <row r="3303" spans="2:14" ht="60">
      <c r="B3303" s="1063" t="s">
        <v>12688</v>
      </c>
      <c r="C3303" s="1046" t="s">
        <v>12246</v>
      </c>
      <c r="D3303" s="1046" t="s">
        <v>12302</v>
      </c>
      <c r="E3303" s="1043" t="s">
        <v>4290</v>
      </c>
      <c r="F3303" s="1047">
        <v>15587.96</v>
      </c>
      <c r="G3303" s="1052">
        <v>1</v>
      </c>
      <c r="H3303" s="1049" t="s">
        <v>12688</v>
      </c>
      <c r="I3303" s="394"/>
      <c r="J3303" s="394"/>
      <c r="K3303" s="394"/>
      <c r="L3303" s="394"/>
      <c r="M3303" s="394"/>
      <c r="N3303" s="394"/>
    </row>
    <row r="3304" spans="2:14" ht="60">
      <c r="B3304" s="1063" t="s">
        <v>12689</v>
      </c>
      <c r="C3304" s="1046" t="s">
        <v>12246</v>
      </c>
      <c r="D3304" s="1046" t="s">
        <v>12302</v>
      </c>
      <c r="E3304" s="1043" t="s">
        <v>4290</v>
      </c>
      <c r="F3304" s="1047">
        <v>15587.96</v>
      </c>
      <c r="G3304" s="1052">
        <v>1</v>
      </c>
      <c r="H3304" s="1049" t="s">
        <v>12689</v>
      </c>
      <c r="I3304" s="394"/>
      <c r="J3304" s="394"/>
      <c r="K3304" s="394"/>
      <c r="L3304" s="394"/>
      <c r="M3304" s="394"/>
      <c r="N3304" s="394"/>
    </row>
    <row r="3305" spans="2:14" ht="60">
      <c r="B3305" s="1063" t="s">
        <v>12690</v>
      </c>
      <c r="C3305" s="1046" t="s">
        <v>12246</v>
      </c>
      <c r="D3305" s="1046" t="s">
        <v>12302</v>
      </c>
      <c r="E3305" s="1043" t="s">
        <v>4290</v>
      </c>
      <c r="F3305" s="1047">
        <v>15587.96</v>
      </c>
      <c r="G3305" s="1052">
        <v>1</v>
      </c>
      <c r="H3305" s="1049" t="s">
        <v>12690</v>
      </c>
      <c r="I3305" s="394"/>
      <c r="J3305" s="394"/>
      <c r="K3305" s="394"/>
      <c r="L3305" s="394"/>
      <c r="M3305" s="394"/>
      <c r="N3305" s="394"/>
    </row>
    <row r="3306" spans="2:14" ht="60">
      <c r="B3306" s="1063" t="s">
        <v>12691</v>
      </c>
      <c r="C3306" s="1046" t="s">
        <v>12246</v>
      </c>
      <c r="D3306" s="1046" t="s">
        <v>12302</v>
      </c>
      <c r="E3306" s="1043" t="s">
        <v>4290</v>
      </c>
      <c r="F3306" s="1047">
        <v>15587.96</v>
      </c>
      <c r="G3306" s="1052">
        <v>1</v>
      </c>
      <c r="H3306" s="1049" t="s">
        <v>12691</v>
      </c>
      <c r="I3306" s="394"/>
      <c r="J3306" s="394"/>
      <c r="K3306" s="394"/>
      <c r="L3306" s="394"/>
      <c r="M3306" s="394"/>
      <c r="N3306" s="394"/>
    </row>
    <row r="3307" spans="2:14" ht="60">
      <c r="B3307" s="1063" t="s">
        <v>12692</v>
      </c>
      <c r="C3307" s="1046" t="s">
        <v>12246</v>
      </c>
      <c r="D3307" s="1046" t="s">
        <v>12302</v>
      </c>
      <c r="E3307" s="1043" t="s">
        <v>4290</v>
      </c>
      <c r="F3307" s="1047">
        <v>15587.96</v>
      </c>
      <c r="G3307" s="1052">
        <v>1</v>
      </c>
      <c r="H3307" s="1049" t="s">
        <v>12692</v>
      </c>
      <c r="I3307" s="394"/>
      <c r="J3307" s="394"/>
      <c r="K3307" s="394"/>
      <c r="L3307" s="394"/>
      <c r="M3307" s="394"/>
      <c r="N3307" s="394"/>
    </row>
    <row r="3308" spans="2:14" ht="60">
      <c r="B3308" s="1063" t="s">
        <v>12693</v>
      </c>
      <c r="C3308" s="1046" t="s">
        <v>12246</v>
      </c>
      <c r="D3308" s="1046" t="s">
        <v>12302</v>
      </c>
      <c r="E3308" s="1043" t="s">
        <v>4290</v>
      </c>
      <c r="F3308" s="1047">
        <v>15587.96</v>
      </c>
      <c r="G3308" s="1052">
        <v>1</v>
      </c>
      <c r="H3308" s="1049" t="s">
        <v>12693</v>
      </c>
      <c r="I3308" s="394"/>
      <c r="J3308" s="394"/>
      <c r="K3308" s="394"/>
      <c r="L3308" s="394"/>
      <c r="M3308" s="394"/>
      <c r="N3308" s="394"/>
    </row>
    <row r="3309" spans="2:14" ht="60">
      <c r="B3309" s="1063" t="s">
        <v>12694</v>
      </c>
      <c r="C3309" s="1046" t="s">
        <v>12246</v>
      </c>
      <c r="D3309" s="1046" t="s">
        <v>12302</v>
      </c>
      <c r="E3309" s="1043" t="s">
        <v>4290</v>
      </c>
      <c r="F3309" s="1047">
        <v>15587.96</v>
      </c>
      <c r="G3309" s="1052">
        <v>1</v>
      </c>
      <c r="H3309" s="1049" t="s">
        <v>12694</v>
      </c>
      <c r="I3309" s="394"/>
      <c r="J3309" s="394"/>
      <c r="K3309" s="394"/>
      <c r="L3309" s="394"/>
      <c r="M3309" s="394"/>
      <c r="N3309" s="394"/>
    </row>
    <row r="3310" spans="2:14" ht="60">
      <c r="B3310" s="1063" t="s">
        <v>12695</v>
      </c>
      <c r="C3310" s="1046" t="s">
        <v>12246</v>
      </c>
      <c r="D3310" s="1046" t="s">
        <v>12302</v>
      </c>
      <c r="E3310" s="1043" t="s">
        <v>4290</v>
      </c>
      <c r="F3310" s="1047">
        <v>15587.96</v>
      </c>
      <c r="G3310" s="1052">
        <v>1</v>
      </c>
      <c r="H3310" s="1049" t="s">
        <v>12695</v>
      </c>
      <c r="I3310" s="394"/>
      <c r="J3310" s="394"/>
      <c r="K3310" s="394"/>
      <c r="L3310" s="394"/>
      <c r="M3310" s="394"/>
      <c r="N3310" s="394"/>
    </row>
    <row r="3311" spans="2:14" ht="60">
      <c r="B3311" s="1063" t="s">
        <v>12696</v>
      </c>
      <c r="C3311" s="1046" t="s">
        <v>12246</v>
      </c>
      <c r="D3311" s="1046" t="s">
        <v>12302</v>
      </c>
      <c r="E3311" s="1043" t="s">
        <v>4290</v>
      </c>
      <c r="F3311" s="1047">
        <v>15587.96</v>
      </c>
      <c r="G3311" s="1052">
        <v>1</v>
      </c>
      <c r="H3311" s="1049" t="s">
        <v>12696</v>
      </c>
      <c r="I3311" s="394"/>
      <c r="J3311" s="394"/>
      <c r="K3311" s="394"/>
      <c r="L3311" s="394"/>
      <c r="M3311" s="394"/>
      <c r="N3311" s="394"/>
    </row>
    <row r="3312" spans="2:14" ht="60">
      <c r="B3312" s="1063" t="s">
        <v>12697</v>
      </c>
      <c r="C3312" s="1046" t="s">
        <v>12246</v>
      </c>
      <c r="D3312" s="1046" t="s">
        <v>12302</v>
      </c>
      <c r="E3312" s="1043" t="s">
        <v>4290</v>
      </c>
      <c r="F3312" s="1047">
        <v>15587.96</v>
      </c>
      <c r="G3312" s="1052">
        <v>1</v>
      </c>
      <c r="H3312" s="1049" t="s">
        <v>12697</v>
      </c>
      <c r="I3312" s="394"/>
      <c r="J3312" s="394"/>
      <c r="K3312" s="394"/>
      <c r="L3312" s="394"/>
      <c r="M3312" s="394"/>
      <c r="N3312" s="394"/>
    </row>
    <row r="3313" spans="2:14" ht="60">
      <c r="B3313" s="1063" t="s">
        <v>12698</v>
      </c>
      <c r="C3313" s="1046" t="s">
        <v>12246</v>
      </c>
      <c r="D3313" s="1046" t="s">
        <v>12302</v>
      </c>
      <c r="E3313" s="1043" t="s">
        <v>4290</v>
      </c>
      <c r="F3313" s="1047">
        <v>15587.96</v>
      </c>
      <c r="G3313" s="1052">
        <v>1</v>
      </c>
      <c r="H3313" s="1049" t="s">
        <v>12698</v>
      </c>
      <c r="I3313" s="394"/>
      <c r="J3313" s="394"/>
      <c r="K3313" s="394"/>
      <c r="L3313" s="394"/>
      <c r="M3313" s="394"/>
      <c r="N3313" s="394"/>
    </row>
    <row r="3314" spans="2:14" ht="60">
      <c r="B3314" s="1063" t="s">
        <v>12699</v>
      </c>
      <c r="C3314" s="1046" t="s">
        <v>12246</v>
      </c>
      <c r="D3314" s="1046" t="s">
        <v>12302</v>
      </c>
      <c r="E3314" s="1043" t="s">
        <v>4290</v>
      </c>
      <c r="F3314" s="1047">
        <v>15587.96</v>
      </c>
      <c r="G3314" s="1052">
        <v>1</v>
      </c>
      <c r="H3314" s="1049" t="s">
        <v>12699</v>
      </c>
      <c r="I3314" s="394"/>
      <c r="J3314" s="394"/>
      <c r="K3314" s="394"/>
      <c r="L3314" s="394"/>
      <c r="M3314" s="394"/>
      <c r="N3314" s="394"/>
    </row>
    <row r="3315" spans="2:14" ht="60">
      <c r="B3315" s="1063" t="s">
        <v>12700</v>
      </c>
      <c r="C3315" s="1046" t="s">
        <v>12246</v>
      </c>
      <c r="D3315" s="1046" t="s">
        <v>12302</v>
      </c>
      <c r="E3315" s="1043" t="s">
        <v>4290</v>
      </c>
      <c r="F3315" s="1047">
        <v>15587.96</v>
      </c>
      <c r="G3315" s="1052">
        <v>1</v>
      </c>
      <c r="H3315" s="1049" t="s">
        <v>12700</v>
      </c>
      <c r="I3315" s="394"/>
      <c r="J3315" s="394"/>
      <c r="K3315" s="394"/>
      <c r="L3315" s="394"/>
      <c r="M3315" s="394"/>
      <c r="N3315" s="394"/>
    </row>
    <row r="3316" spans="2:14" ht="60">
      <c r="B3316" s="1063" t="s">
        <v>12701</v>
      </c>
      <c r="C3316" s="1046" t="s">
        <v>12246</v>
      </c>
      <c r="D3316" s="1046" t="s">
        <v>12302</v>
      </c>
      <c r="E3316" s="1043" t="s">
        <v>4290</v>
      </c>
      <c r="F3316" s="1047">
        <v>15587.96</v>
      </c>
      <c r="G3316" s="1052">
        <v>1</v>
      </c>
      <c r="H3316" s="1049" t="s">
        <v>12701</v>
      </c>
      <c r="I3316" s="394"/>
      <c r="J3316" s="394"/>
      <c r="K3316" s="394"/>
      <c r="L3316" s="394"/>
      <c r="M3316" s="394"/>
      <c r="N3316" s="394"/>
    </row>
    <row r="3317" spans="2:14" ht="60">
      <c r="B3317" s="1063" t="s">
        <v>12702</v>
      </c>
      <c r="C3317" s="1046" t="s">
        <v>12246</v>
      </c>
      <c r="D3317" s="1046" t="s">
        <v>12302</v>
      </c>
      <c r="E3317" s="1043" t="s">
        <v>4290</v>
      </c>
      <c r="F3317" s="1047">
        <v>15587.96</v>
      </c>
      <c r="G3317" s="1052">
        <v>1</v>
      </c>
      <c r="H3317" s="1049" t="s">
        <v>12702</v>
      </c>
      <c r="I3317" s="394"/>
      <c r="J3317" s="394"/>
      <c r="K3317" s="394"/>
      <c r="L3317" s="394"/>
      <c r="M3317" s="394"/>
      <c r="N3317" s="394"/>
    </row>
    <row r="3318" spans="2:14" ht="60">
      <c r="B3318" s="1063" t="s">
        <v>12703</v>
      </c>
      <c r="C3318" s="1046" t="s">
        <v>12246</v>
      </c>
      <c r="D3318" s="1046" t="s">
        <v>12302</v>
      </c>
      <c r="E3318" s="1043" t="s">
        <v>4290</v>
      </c>
      <c r="F3318" s="1047">
        <v>15587.96</v>
      </c>
      <c r="G3318" s="1052">
        <v>1</v>
      </c>
      <c r="H3318" s="1049" t="s">
        <v>12703</v>
      </c>
      <c r="I3318" s="394"/>
      <c r="J3318" s="394"/>
      <c r="K3318" s="394"/>
      <c r="L3318" s="394"/>
      <c r="M3318" s="394"/>
      <c r="N3318" s="394"/>
    </row>
    <row r="3319" spans="2:14" ht="60">
      <c r="B3319" s="1063" t="s">
        <v>12704</v>
      </c>
      <c r="C3319" s="1046" t="s">
        <v>12246</v>
      </c>
      <c r="D3319" s="1046" t="s">
        <v>12302</v>
      </c>
      <c r="E3319" s="1043" t="s">
        <v>4290</v>
      </c>
      <c r="F3319" s="1047">
        <v>15587.96</v>
      </c>
      <c r="G3319" s="1052">
        <v>1</v>
      </c>
      <c r="H3319" s="1049" t="s">
        <v>12704</v>
      </c>
      <c r="I3319" s="394"/>
      <c r="J3319" s="394"/>
      <c r="K3319" s="394"/>
      <c r="L3319" s="394"/>
      <c r="M3319" s="394"/>
      <c r="N3319" s="394"/>
    </row>
    <row r="3320" spans="2:14" ht="60">
      <c r="B3320" s="1063" t="s">
        <v>12705</v>
      </c>
      <c r="C3320" s="1046" t="s">
        <v>12246</v>
      </c>
      <c r="D3320" s="1046" t="s">
        <v>12302</v>
      </c>
      <c r="E3320" s="1043" t="s">
        <v>4290</v>
      </c>
      <c r="F3320" s="1047">
        <v>15587.96</v>
      </c>
      <c r="G3320" s="1052">
        <v>1</v>
      </c>
      <c r="H3320" s="1049" t="s">
        <v>12705</v>
      </c>
      <c r="I3320" s="394"/>
      <c r="J3320" s="394"/>
      <c r="K3320" s="394"/>
      <c r="L3320" s="394"/>
      <c r="M3320" s="394"/>
      <c r="N3320" s="394"/>
    </row>
    <row r="3321" spans="2:14" ht="60">
      <c r="B3321" s="1063" t="s">
        <v>12706</v>
      </c>
      <c r="C3321" s="1046" t="s">
        <v>12246</v>
      </c>
      <c r="D3321" s="1046" t="s">
        <v>12302</v>
      </c>
      <c r="E3321" s="1043" t="s">
        <v>4290</v>
      </c>
      <c r="F3321" s="1047">
        <v>15587.96</v>
      </c>
      <c r="G3321" s="1052">
        <v>1</v>
      </c>
      <c r="H3321" s="1049" t="s">
        <v>12706</v>
      </c>
      <c r="I3321" s="394"/>
      <c r="J3321" s="394"/>
      <c r="K3321" s="394"/>
      <c r="L3321" s="394"/>
      <c r="M3321" s="394"/>
      <c r="N3321" s="394"/>
    </row>
    <row r="3322" spans="2:14" ht="60">
      <c r="B3322" s="1063" t="s">
        <v>12707</v>
      </c>
      <c r="C3322" s="1046" t="s">
        <v>12246</v>
      </c>
      <c r="D3322" s="1046" t="s">
        <v>12302</v>
      </c>
      <c r="E3322" s="1043" t="s">
        <v>4290</v>
      </c>
      <c r="F3322" s="1047">
        <v>15587.96</v>
      </c>
      <c r="G3322" s="1052">
        <v>1</v>
      </c>
      <c r="H3322" s="1049" t="s">
        <v>12707</v>
      </c>
      <c r="I3322" s="394"/>
      <c r="J3322" s="394"/>
      <c r="K3322" s="394"/>
      <c r="L3322" s="394"/>
      <c r="M3322" s="394"/>
      <c r="N3322" s="394"/>
    </row>
    <row r="3323" spans="2:14" ht="60">
      <c r="B3323" s="1063" t="s">
        <v>12708</v>
      </c>
      <c r="C3323" s="1046" t="s">
        <v>12246</v>
      </c>
      <c r="D3323" s="1046" t="s">
        <v>12302</v>
      </c>
      <c r="E3323" s="1043" t="s">
        <v>4290</v>
      </c>
      <c r="F3323" s="1047">
        <v>15587.96</v>
      </c>
      <c r="G3323" s="1052">
        <v>1</v>
      </c>
      <c r="H3323" s="1049" t="s">
        <v>12708</v>
      </c>
      <c r="I3323" s="394"/>
      <c r="J3323" s="394"/>
      <c r="K3323" s="394"/>
      <c r="L3323" s="394"/>
      <c r="M3323" s="394"/>
      <c r="N3323" s="394"/>
    </row>
    <row r="3324" spans="2:14" ht="60">
      <c r="B3324" s="1063" t="s">
        <v>12709</v>
      </c>
      <c r="C3324" s="1046" t="s">
        <v>12246</v>
      </c>
      <c r="D3324" s="1046" t="s">
        <v>12302</v>
      </c>
      <c r="E3324" s="1043" t="s">
        <v>4290</v>
      </c>
      <c r="F3324" s="1047">
        <v>15587.96</v>
      </c>
      <c r="G3324" s="1052">
        <v>1</v>
      </c>
      <c r="H3324" s="1049" t="s">
        <v>12709</v>
      </c>
      <c r="I3324" s="394"/>
      <c r="J3324" s="394"/>
      <c r="K3324" s="394"/>
      <c r="L3324" s="394"/>
      <c r="M3324" s="394"/>
      <c r="N3324" s="394"/>
    </row>
    <row r="3325" spans="2:14" ht="60">
      <c r="B3325" s="1063" t="s">
        <v>12710</v>
      </c>
      <c r="C3325" s="1046" t="s">
        <v>12246</v>
      </c>
      <c r="D3325" s="1046" t="s">
        <v>12302</v>
      </c>
      <c r="E3325" s="1043" t="s">
        <v>4290</v>
      </c>
      <c r="F3325" s="1047">
        <v>15587.96</v>
      </c>
      <c r="G3325" s="1052">
        <v>1</v>
      </c>
      <c r="H3325" s="1049" t="s">
        <v>12710</v>
      </c>
      <c r="I3325" s="394"/>
      <c r="J3325" s="394"/>
      <c r="K3325" s="394"/>
      <c r="L3325" s="394"/>
      <c r="M3325" s="394"/>
      <c r="N3325" s="394"/>
    </row>
    <row r="3326" spans="2:14" ht="60">
      <c r="B3326" s="1063" t="s">
        <v>12711</v>
      </c>
      <c r="C3326" s="1046" t="s">
        <v>12246</v>
      </c>
      <c r="D3326" s="1046" t="s">
        <v>12302</v>
      </c>
      <c r="E3326" s="1043" t="s">
        <v>4290</v>
      </c>
      <c r="F3326" s="1047">
        <v>15587.96</v>
      </c>
      <c r="G3326" s="1052">
        <v>1</v>
      </c>
      <c r="H3326" s="1049" t="s">
        <v>12711</v>
      </c>
      <c r="I3326" s="394"/>
      <c r="J3326" s="394"/>
      <c r="K3326" s="394"/>
      <c r="L3326" s="394"/>
      <c r="M3326" s="394"/>
      <c r="N3326" s="394"/>
    </row>
    <row r="3327" spans="2:14" ht="60">
      <c r="B3327" s="1063" t="s">
        <v>12712</v>
      </c>
      <c r="C3327" s="1046" t="s">
        <v>12246</v>
      </c>
      <c r="D3327" s="1046" t="s">
        <v>12302</v>
      </c>
      <c r="E3327" s="1043" t="s">
        <v>4290</v>
      </c>
      <c r="F3327" s="1047">
        <v>15587.96</v>
      </c>
      <c r="G3327" s="1052">
        <v>1</v>
      </c>
      <c r="H3327" s="1049" t="s">
        <v>12712</v>
      </c>
      <c r="I3327" s="394"/>
      <c r="J3327" s="394"/>
      <c r="K3327" s="394"/>
      <c r="L3327" s="394"/>
      <c r="M3327" s="394"/>
      <c r="N3327" s="394"/>
    </row>
    <row r="3328" spans="2:14" ht="60">
      <c r="B3328" s="1063" t="s">
        <v>12713</v>
      </c>
      <c r="C3328" s="1046" t="s">
        <v>12246</v>
      </c>
      <c r="D3328" s="1046" t="s">
        <v>12302</v>
      </c>
      <c r="E3328" s="1043" t="s">
        <v>4290</v>
      </c>
      <c r="F3328" s="1047">
        <v>15587.96</v>
      </c>
      <c r="G3328" s="1052">
        <v>1</v>
      </c>
      <c r="H3328" s="1049" t="s">
        <v>12713</v>
      </c>
      <c r="I3328" s="394"/>
      <c r="J3328" s="394"/>
      <c r="K3328" s="394"/>
      <c r="L3328" s="394"/>
      <c r="M3328" s="394"/>
      <c r="N3328" s="394"/>
    </row>
    <row r="3329" spans="2:14" ht="60">
      <c r="B3329" s="1063" t="s">
        <v>12714</v>
      </c>
      <c r="C3329" s="1046" t="s">
        <v>12246</v>
      </c>
      <c r="D3329" s="1046" t="s">
        <v>12302</v>
      </c>
      <c r="E3329" s="1043" t="s">
        <v>4290</v>
      </c>
      <c r="F3329" s="1047">
        <v>15587.96</v>
      </c>
      <c r="G3329" s="1052">
        <v>1</v>
      </c>
      <c r="H3329" s="1049" t="s">
        <v>12714</v>
      </c>
      <c r="I3329" s="394"/>
      <c r="J3329" s="394"/>
      <c r="K3329" s="394"/>
      <c r="L3329" s="394"/>
      <c r="M3329" s="394"/>
      <c r="N3329" s="394"/>
    </row>
    <row r="3330" spans="2:14" ht="60">
      <c r="B3330" s="1063" t="s">
        <v>12715</v>
      </c>
      <c r="C3330" s="1046" t="s">
        <v>12246</v>
      </c>
      <c r="D3330" s="1046" t="s">
        <v>12302</v>
      </c>
      <c r="E3330" s="1043" t="s">
        <v>4290</v>
      </c>
      <c r="F3330" s="1047">
        <v>15587.96</v>
      </c>
      <c r="G3330" s="1052">
        <v>1</v>
      </c>
      <c r="H3330" s="1049" t="s">
        <v>12715</v>
      </c>
      <c r="I3330" s="394"/>
      <c r="J3330" s="394"/>
      <c r="K3330" s="394"/>
      <c r="L3330" s="394"/>
      <c r="M3330" s="394"/>
      <c r="N3330" s="394"/>
    </row>
    <row r="3331" spans="2:14" ht="60">
      <c r="B3331" s="1063" t="s">
        <v>12716</v>
      </c>
      <c r="C3331" s="1046" t="s">
        <v>12246</v>
      </c>
      <c r="D3331" s="1046" t="s">
        <v>12302</v>
      </c>
      <c r="E3331" s="1043" t="s">
        <v>4290</v>
      </c>
      <c r="F3331" s="1047">
        <v>15587.96</v>
      </c>
      <c r="G3331" s="1052">
        <v>1</v>
      </c>
      <c r="H3331" s="1049" t="s">
        <v>12716</v>
      </c>
      <c r="I3331" s="394"/>
      <c r="J3331" s="394"/>
      <c r="K3331" s="394"/>
      <c r="L3331" s="394"/>
      <c r="M3331" s="394"/>
      <c r="N3331" s="394"/>
    </row>
    <row r="3332" spans="2:14" ht="60">
      <c r="B3332" s="1063" t="s">
        <v>12717</v>
      </c>
      <c r="C3332" s="1046" t="s">
        <v>12246</v>
      </c>
      <c r="D3332" s="1046" t="s">
        <v>12302</v>
      </c>
      <c r="E3332" s="1043" t="s">
        <v>4290</v>
      </c>
      <c r="F3332" s="1047">
        <v>15587.96</v>
      </c>
      <c r="G3332" s="1052">
        <v>1</v>
      </c>
      <c r="H3332" s="1049" t="s">
        <v>12717</v>
      </c>
      <c r="I3332" s="394"/>
      <c r="J3332" s="394"/>
      <c r="K3332" s="394"/>
      <c r="L3332" s="394"/>
      <c r="M3332" s="394"/>
      <c r="N3332" s="394"/>
    </row>
    <row r="3333" spans="2:14" ht="60">
      <c r="B3333" s="1063" t="s">
        <v>12718</v>
      </c>
      <c r="C3333" s="1046" t="s">
        <v>12246</v>
      </c>
      <c r="D3333" s="1046" t="s">
        <v>12302</v>
      </c>
      <c r="E3333" s="1043" t="s">
        <v>4290</v>
      </c>
      <c r="F3333" s="1047">
        <v>15587.96</v>
      </c>
      <c r="G3333" s="1052">
        <v>1</v>
      </c>
      <c r="H3333" s="1049" t="s">
        <v>12718</v>
      </c>
      <c r="I3333" s="394"/>
      <c r="J3333" s="394"/>
      <c r="K3333" s="394"/>
      <c r="L3333" s="394"/>
      <c r="M3333" s="394"/>
      <c r="N3333" s="394"/>
    </row>
    <row r="3334" spans="2:14" ht="60">
      <c r="B3334" s="1063" t="s">
        <v>12719</v>
      </c>
      <c r="C3334" s="1046" t="s">
        <v>12246</v>
      </c>
      <c r="D3334" s="1046" t="s">
        <v>12302</v>
      </c>
      <c r="E3334" s="1043" t="s">
        <v>4290</v>
      </c>
      <c r="F3334" s="1047">
        <v>15587.96</v>
      </c>
      <c r="G3334" s="1052">
        <v>1</v>
      </c>
      <c r="H3334" s="1049" t="s">
        <v>12719</v>
      </c>
      <c r="I3334" s="394"/>
      <c r="J3334" s="394"/>
      <c r="K3334" s="394"/>
      <c r="L3334" s="394"/>
      <c r="M3334" s="394"/>
      <c r="N3334" s="394"/>
    </row>
    <row r="3335" spans="2:14" ht="60">
      <c r="B3335" s="1063" t="s">
        <v>12720</v>
      </c>
      <c r="C3335" s="1046" t="s">
        <v>12246</v>
      </c>
      <c r="D3335" s="1046" t="s">
        <v>12302</v>
      </c>
      <c r="E3335" s="1043" t="s">
        <v>4290</v>
      </c>
      <c r="F3335" s="1047">
        <v>15587.96</v>
      </c>
      <c r="G3335" s="1052">
        <v>1</v>
      </c>
      <c r="H3335" s="1049" t="s">
        <v>12720</v>
      </c>
      <c r="I3335" s="394"/>
      <c r="J3335" s="394"/>
      <c r="K3335" s="394"/>
      <c r="L3335" s="394"/>
      <c r="M3335" s="394"/>
      <c r="N3335" s="394"/>
    </row>
    <row r="3336" spans="2:14" ht="60">
      <c r="B3336" s="1063" t="s">
        <v>12721</v>
      </c>
      <c r="C3336" s="1046" t="s">
        <v>12246</v>
      </c>
      <c r="D3336" s="1046" t="s">
        <v>12302</v>
      </c>
      <c r="E3336" s="1043" t="s">
        <v>4290</v>
      </c>
      <c r="F3336" s="1047">
        <v>15587.96</v>
      </c>
      <c r="G3336" s="1052">
        <v>1</v>
      </c>
      <c r="H3336" s="1049" t="s">
        <v>12721</v>
      </c>
      <c r="I3336" s="394"/>
      <c r="J3336" s="394"/>
      <c r="K3336" s="394"/>
      <c r="L3336" s="394"/>
      <c r="M3336" s="394"/>
      <c r="N3336" s="394"/>
    </row>
    <row r="3337" spans="2:14" ht="60">
      <c r="B3337" s="1063" t="s">
        <v>12722</v>
      </c>
      <c r="C3337" s="1046" t="s">
        <v>12246</v>
      </c>
      <c r="D3337" s="1046" t="s">
        <v>12302</v>
      </c>
      <c r="E3337" s="1043" t="s">
        <v>4290</v>
      </c>
      <c r="F3337" s="1047">
        <v>15587.96</v>
      </c>
      <c r="G3337" s="1052">
        <v>1</v>
      </c>
      <c r="H3337" s="1049" t="s">
        <v>12722</v>
      </c>
      <c r="I3337" s="394"/>
      <c r="J3337" s="394"/>
      <c r="K3337" s="394"/>
      <c r="L3337" s="394"/>
      <c r="M3337" s="394"/>
      <c r="N3337" s="394"/>
    </row>
    <row r="3338" spans="2:14" ht="60">
      <c r="B3338" s="1063" t="s">
        <v>12723</v>
      </c>
      <c r="C3338" s="1046" t="s">
        <v>12246</v>
      </c>
      <c r="D3338" s="1046" t="s">
        <v>12302</v>
      </c>
      <c r="E3338" s="1043" t="s">
        <v>4290</v>
      </c>
      <c r="F3338" s="1047">
        <v>15587.96</v>
      </c>
      <c r="G3338" s="1052">
        <v>1</v>
      </c>
      <c r="H3338" s="1049" t="s">
        <v>12723</v>
      </c>
      <c r="I3338" s="394"/>
      <c r="J3338" s="394"/>
      <c r="K3338" s="394"/>
      <c r="L3338" s="394"/>
      <c r="M3338" s="394"/>
      <c r="N3338" s="394"/>
    </row>
    <row r="3339" spans="2:14" ht="60">
      <c r="B3339" s="1063" t="s">
        <v>12724</v>
      </c>
      <c r="C3339" s="1046" t="s">
        <v>12246</v>
      </c>
      <c r="D3339" s="1046" t="s">
        <v>12302</v>
      </c>
      <c r="E3339" s="1043" t="s">
        <v>4290</v>
      </c>
      <c r="F3339" s="1047">
        <v>15587.96</v>
      </c>
      <c r="G3339" s="1052">
        <v>1</v>
      </c>
      <c r="H3339" s="1049" t="s">
        <v>12724</v>
      </c>
      <c r="I3339" s="394"/>
      <c r="J3339" s="394"/>
      <c r="K3339" s="394"/>
      <c r="L3339" s="394"/>
      <c r="M3339" s="394"/>
      <c r="N3339" s="394"/>
    </row>
    <row r="3340" spans="2:14" ht="60">
      <c r="B3340" s="1063" t="s">
        <v>12725</v>
      </c>
      <c r="C3340" s="1046" t="s">
        <v>12246</v>
      </c>
      <c r="D3340" s="1046" t="s">
        <v>12302</v>
      </c>
      <c r="E3340" s="1043" t="s">
        <v>4290</v>
      </c>
      <c r="F3340" s="1047">
        <v>15587.96</v>
      </c>
      <c r="G3340" s="1052">
        <v>1</v>
      </c>
      <c r="H3340" s="1049" t="s">
        <v>12725</v>
      </c>
      <c r="I3340" s="394"/>
      <c r="J3340" s="394"/>
      <c r="K3340" s="394"/>
      <c r="L3340" s="394"/>
      <c r="M3340" s="394"/>
      <c r="N3340" s="394"/>
    </row>
    <row r="3341" spans="2:14" ht="60">
      <c r="B3341" s="1063" t="s">
        <v>12726</v>
      </c>
      <c r="C3341" s="1046" t="s">
        <v>12246</v>
      </c>
      <c r="D3341" s="1046" t="s">
        <v>12302</v>
      </c>
      <c r="E3341" s="1043" t="s">
        <v>4290</v>
      </c>
      <c r="F3341" s="1047">
        <v>15587.96</v>
      </c>
      <c r="G3341" s="1052">
        <v>1</v>
      </c>
      <c r="H3341" s="1049" t="s">
        <v>12726</v>
      </c>
      <c r="I3341" s="394"/>
      <c r="J3341" s="394"/>
      <c r="K3341" s="394"/>
      <c r="L3341" s="394"/>
      <c r="M3341" s="394"/>
      <c r="N3341" s="394"/>
    </row>
    <row r="3342" spans="2:14" ht="60">
      <c r="B3342" s="1063" t="s">
        <v>12727</v>
      </c>
      <c r="C3342" s="1046" t="s">
        <v>12246</v>
      </c>
      <c r="D3342" s="1046" t="s">
        <v>12302</v>
      </c>
      <c r="E3342" s="1043" t="s">
        <v>4290</v>
      </c>
      <c r="F3342" s="1047">
        <v>15587.96</v>
      </c>
      <c r="G3342" s="1052">
        <v>1</v>
      </c>
      <c r="H3342" s="1049" t="s">
        <v>12727</v>
      </c>
      <c r="I3342" s="394"/>
      <c r="J3342" s="394"/>
      <c r="K3342" s="394"/>
      <c r="L3342" s="394"/>
      <c r="M3342" s="394"/>
      <c r="N3342" s="394"/>
    </row>
    <row r="3343" spans="2:14" ht="60">
      <c r="B3343" s="1063" t="s">
        <v>12728</v>
      </c>
      <c r="C3343" s="1046" t="s">
        <v>12246</v>
      </c>
      <c r="D3343" s="1046" t="s">
        <v>12302</v>
      </c>
      <c r="E3343" s="1043" t="s">
        <v>4290</v>
      </c>
      <c r="F3343" s="1047">
        <v>15587.96</v>
      </c>
      <c r="G3343" s="1052">
        <v>1</v>
      </c>
      <c r="H3343" s="1049" t="s">
        <v>12728</v>
      </c>
      <c r="I3343" s="394"/>
      <c r="J3343" s="394"/>
      <c r="K3343" s="394"/>
      <c r="L3343" s="394"/>
      <c r="M3343" s="394"/>
      <c r="N3343" s="394"/>
    </row>
    <row r="3344" spans="2:14" ht="60">
      <c r="B3344" s="1063" t="s">
        <v>12729</v>
      </c>
      <c r="C3344" s="1046" t="s">
        <v>12246</v>
      </c>
      <c r="D3344" s="1046" t="s">
        <v>12302</v>
      </c>
      <c r="E3344" s="1043" t="s">
        <v>4290</v>
      </c>
      <c r="F3344" s="1047">
        <v>15587.96</v>
      </c>
      <c r="G3344" s="1052">
        <v>1</v>
      </c>
      <c r="H3344" s="1049" t="s">
        <v>12729</v>
      </c>
      <c r="I3344" s="394"/>
      <c r="J3344" s="394"/>
      <c r="K3344" s="394"/>
      <c r="L3344" s="394"/>
      <c r="M3344" s="394"/>
      <c r="N3344" s="394"/>
    </row>
    <row r="3345" spans="2:14" ht="60">
      <c r="B3345" s="1063" t="s">
        <v>12730</v>
      </c>
      <c r="C3345" s="1046" t="s">
        <v>12246</v>
      </c>
      <c r="D3345" s="1046" t="s">
        <v>12302</v>
      </c>
      <c r="E3345" s="1043" t="s">
        <v>4290</v>
      </c>
      <c r="F3345" s="1047">
        <v>15587.96</v>
      </c>
      <c r="G3345" s="1052">
        <v>1</v>
      </c>
      <c r="H3345" s="1049" t="s">
        <v>12730</v>
      </c>
      <c r="I3345" s="394"/>
      <c r="J3345" s="394"/>
      <c r="K3345" s="394"/>
      <c r="L3345" s="394"/>
      <c r="M3345" s="394"/>
      <c r="N3345" s="394"/>
    </row>
    <row r="3346" spans="2:14" ht="60">
      <c r="B3346" s="1063" t="s">
        <v>12731</v>
      </c>
      <c r="C3346" s="1046" t="s">
        <v>12246</v>
      </c>
      <c r="D3346" s="1046" t="s">
        <v>12302</v>
      </c>
      <c r="E3346" s="1043" t="s">
        <v>4290</v>
      </c>
      <c r="F3346" s="1047">
        <v>15587.96</v>
      </c>
      <c r="G3346" s="1052">
        <v>1</v>
      </c>
      <c r="H3346" s="1049" t="s">
        <v>12731</v>
      </c>
      <c r="I3346" s="394"/>
      <c r="J3346" s="394"/>
      <c r="K3346" s="394"/>
      <c r="L3346" s="394"/>
      <c r="M3346" s="394"/>
      <c r="N3346" s="394"/>
    </row>
    <row r="3347" spans="2:14" ht="60">
      <c r="B3347" s="1063" t="s">
        <v>12732</v>
      </c>
      <c r="C3347" s="1046" t="s">
        <v>12246</v>
      </c>
      <c r="D3347" s="1046" t="s">
        <v>12302</v>
      </c>
      <c r="E3347" s="1043" t="s">
        <v>4290</v>
      </c>
      <c r="F3347" s="1047">
        <v>15587.96</v>
      </c>
      <c r="G3347" s="1052">
        <v>1</v>
      </c>
      <c r="H3347" s="1049" t="s">
        <v>12732</v>
      </c>
      <c r="I3347" s="394"/>
      <c r="J3347" s="394"/>
      <c r="K3347" s="394"/>
      <c r="L3347" s="394"/>
      <c r="M3347" s="394"/>
      <c r="N3347" s="394"/>
    </row>
    <row r="3348" spans="2:14" ht="60">
      <c r="B3348" s="1063" t="s">
        <v>12733</v>
      </c>
      <c r="C3348" s="1046" t="s">
        <v>12246</v>
      </c>
      <c r="D3348" s="1046" t="s">
        <v>12302</v>
      </c>
      <c r="E3348" s="1043" t="s">
        <v>4290</v>
      </c>
      <c r="F3348" s="1047">
        <v>15587.96</v>
      </c>
      <c r="G3348" s="1052">
        <v>1</v>
      </c>
      <c r="H3348" s="1049" t="s">
        <v>12733</v>
      </c>
      <c r="I3348" s="394"/>
      <c r="J3348" s="394"/>
      <c r="K3348" s="394"/>
      <c r="L3348" s="394"/>
      <c r="M3348" s="394"/>
      <c r="N3348" s="394"/>
    </row>
    <row r="3349" spans="2:14" ht="60">
      <c r="B3349" s="1063" t="s">
        <v>12734</v>
      </c>
      <c r="C3349" s="1046" t="s">
        <v>12246</v>
      </c>
      <c r="D3349" s="1046" t="s">
        <v>12302</v>
      </c>
      <c r="E3349" s="1043" t="s">
        <v>4290</v>
      </c>
      <c r="F3349" s="1047">
        <v>15587.96</v>
      </c>
      <c r="G3349" s="1052">
        <v>1</v>
      </c>
      <c r="H3349" s="1049" t="s">
        <v>12734</v>
      </c>
      <c r="I3349" s="394"/>
      <c r="J3349" s="394"/>
      <c r="K3349" s="394"/>
      <c r="L3349" s="394"/>
      <c r="M3349" s="394"/>
      <c r="N3349" s="394"/>
    </row>
    <row r="3350" spans="2:14" ht="60">
      <c r="B3350" s="1063" t="s">
        <v>12735</v>
      </c>
      <c r="C3350" s="1046" t="s">
        <v>12246</v>
      </c>
      <c r="D3350" s="1046" t="s">
        <v>12302</v>
      </c>
      <c r="E3350" s="1043" t="s">
        <v>4290</v>
      </c>
      <c r="F3350" s="1047">
        <v>15587.96</v>
      </c>
      <c r="G3350" s="1052">
        <v>1</v>
      </c>
      <c r="H3350" s="1049" t="s">
        <v>12735</v>
      </c>
      <c r="I3350" s="394"/>
      <c r="J3350" s="394"/>
      <c r="K3350" s="394"/>
      <c r="L3350" s="394"/>
      <c r="M3350" s="394"/>
      <c r="N3350" s="394"/>
    </row>
    <row r="3351" spans="2:14" ht="60">
      <c r="B3351" s="1063" t="s">
        <v>12736</v>
      </c>
      <c r="C3351" s="1046" t="s">
        <v>12246</v>
      </c>
      <c r="D3351" s="1046" t="s">
        <v>12302</v>
      </c>
      <c r="E3351" s="1043" t="s">
        <v>4290</v>
      </c>
      <c r="F3351" s="1047">
        <v>15587.96</v>
      </c>
      <c r="G3351" s="1052">
        <v>1</v>
      </c>
      <c r="H3351" s="1049" t="s">
        <v>12736</v>
      </c>
      <c r="I3351" s="394"/>
      <c r="J3351" s="394"/>
      <c r="K3351" s="394"/>
      <c r="L3351" s="394"/>
      <c r="M3351" s="394"/>
      <c r="N3351" s="394"/>
    </row>
    <row r="3352" spans="2:14" ht="60">
      <c r="B3352" s="1063" t="s">
        <v>12737</v>
      </c>
      <c r="C3352" s="1046" t="s">
        <v>12246</v>
      </c>
      <c r="D3352" s="1046" t="s">
        <v>12302</v>
      </c>
      <c r="E3352" s="1043" t="s">
        <v>4290</v>
      </c>
      <c r="F3352" s="1047">
        <v>15587.96</v>
      </c>
      <c r="G3352" s="1052">
        <v>1</v>
      </c>
      <c r="H3352" s="1049" t="s">
        <v>12737</v>
      </c>
      <c r="I3352" s="394"/>
      <c r="J3352" s="394"/>
      <c r="K3352" s="394"/>
      <c r="L3352" s="394"/>
      <c r="M3352" s="394"/>
      <c r="N3352" s="394"/>
    </row>
    <row r="3353" spans="2:14" ht="60">
      <c r="B3353" s="1063" t="s">
        <v>12738</v>
      </c>
      <c r="C3353" s="1046" t="s">
        <v>12246</v>
      </c>
      <c r="D3353" s="1046" t="s">
        <v>12302</v>
      </c>
      <c r="E3353" s="1043" t="s">
        <v>4290</v>
      </c>
      <c r="F3353" s="1047">
        <v>15587.96</v>
      </c>
      <c r="G3353" s="1052">
        <v>1</v>
      </c>
      <c r="H3353" s="1049" t="s">
        <v>12738</v>
      </c>
      <c r="I3353" s="394"/>
      <c r="J3353" s="394"/>
      <c r="K3353" s="394"/>
      <c r="L3353" s="394"/>
      <c r="M3353" s="394"/>
      <c r="N3353" s="394"/>
    </row>
    <row r="3354" spans="2:14" ht="60">
      <c r="B3354" s="1063" t="s">
        <v>12739</v>
      </c>
      <c r="C3354" s="1046" t="s">
        <v>12246</v>
      </c>
      <c r="D3354" s="1046" t="s">
        <v>12302</v>
      </c>
      <c r="E3354" s="1043" t="s">
        <v>4290</v>
      </c>
      <c r="F3354" s="1047">
        <v>15587.96</v>
      </c>
      <c r="G3354" s="1052">
        <v>1</v>
      </c>
      <c r="H3354" s="1049" t="s">
        <v>12739</v>
      </c>
      <c r="I3354" s="394"/>
      <c r="J3354" s="394"/>
      <c r="K3354" s="394"/>
      <c r="L3354" s="394"/>
      <c r="M3354" s="394"/>
      <c r="N3354" s="394"/>
    </row>
    <row r="3355" spans="2:14" ht="60">
      <c r="B3355" s="1063" t="s">
        <v>12740</v>
      </c>
      <c r="C3355" s="1046" t="s">
        <v>12246</v>
      </c>
      <c r="D3355" s="1046" t="s">
        <v>12302</v>
      </c>
      <c r="E3355" s="1043" t="s">
        <v>4290</v>
      </c>
      <c r="F3355" s="1047">
        <v>15587.96</v>
      </c>
      <c r="G3355" s="1052">
        <v>1</v>
      </c>
      <c r="H3355" s="1049" t="s">
        <v>12740</v>
      </c>
      <c r="I3355" s="394"/>
      <c r="J3355" s="394"/>
      <c r="K3355" s="394"/>
      <c r="L3355" s="394"/>
      <c r="M3355" s="394"/>
      <c r="N3355" s="394"/>
    </row>
    <row r="3356" spans="2:14" ht="60">
      <c r="B3356" s="1063" t="s">
        <v>12741</v>
      </c>
      <c r="C3356" s="1046" t="s">
        <v>12246</v>
      </c>
      <c r="D3356" s="1046" t="s">
        <v>12302</v>
      </c>
      <c r="E3356" s="1043" t="s">
        <v>4290</v>
      </c>
      <c r="F3356" s="1047">
        <v>15587.96</v>
      </c>
      <c r="G3356" s="1052">
        <v>1</v>
      </c>
      <c r="H3356" s="1049" t="s">
        <v>12741</v>
      </c>
      <c r="I3356" s="394"/>
      <c r="J3356" s="394"/>
      <c r="K3356" s="394"/>
      <c r="L3356" s="394"/>
      <c r="M3356" s="394"/>
      <c r="N3356" s="394"/>
    </row>
    <row r="3357" spans="2:14" ht="60">
      <c r="B3357" s="1063" t="s">
        <v>12742</v>
      </c>
      <c r="C3357" s="1046" t="s">
        <v>12246</v>
      </c>
      <c r="D3357" s="1046" t="s">
        <v>12302</v>
      </c>
      <c r="E3357" s="1043" t="s">
        <v>4290</v>
      </c>
      <c r="F3357" s="1047">
        <v>15587.96</v>
      </c>
      <c r="G3357" s="1052">
        <v>1</v>
      </c>
      <c r="H3357" s="1049" t="s">
        <v>12742</v>
      </c>
      <c r="I3357" s="394"/>
      <c r="J3357" s="394"/>
      <c r="K3357" s="394"/>
      <c r="L3357" s="394"/>
      <c r="M3357" s="394"/>
      <c r="N3357" s="394"/>
    </row>
    <row r="3358" spans="2:14" ht="60">
      <c r="B3358" s="1063" t="s">
        <v>12743</v>
      </c>
      <c r="C3358" s="1046" t="s">
        <v>12246</v>
      </c>
      <c r="D3358" s="1046" t="s">
        <v>12302</v>
      </c>
      <c r="E3358" s="1043" t="s">
        <v>4290</v>
      </c>
      <c r="F3358" s="1047">
        <v>15587.96</v>
      </c>
      <c r="G3358" s="1052">
        <v>1</v>
      </c>
      <c r="H3358" s="1049" t="s">
        <v>12743</v>
      </c>
      <c r="I3358" s="394"/>
      <c r="J3358" s="394"/>
      <c r="K3358" s="394"/>
      <c r="L3358" s="394"/>
      <c r="M3358" s="394"/>
      <c r="N3358" s="394"/>
    </row>
    <row r="3359" spans="2:14" ht="60">
      <c r="B3359" s="1063" t="s">
        <v>12744</v>
      </c>
      <c r="C3359" s="1046" t="s">
        <v>12246</v>
      </c>
      <c r="D3359" s="1046" t="s">
        <v>12302</v>
      </c>
      <c r="E3359" s="1043" t="s">
        <v>4290</v>
      </c>
      <c r="F3359" s="1047">
        <v>15587.96</v>
      </c>
      <c r="G3359" s="1052">
        <v>1</v>
      </c>
      <c r="H3359" s="1049" t="s">
        <v>12744</v>
      </c>
      <c r="I3359" s="394"/>
      <c r="J3359" s="394"/>
      <c r="K3359" s="394"/>
      <c r="L3359" s="394"/>
      <c r="M3359" s="394"/>
      <c r="N3359" s="394"/>
    </row>
    <row r="3360" spans="2:14" ht="60">
      <c r="B3360" s="1063" t="s">
        <v>12745</v>
      </c>
      <c r="C3360" s="1046" t="s">
        <v>12246</v>
      </c>
      <c r="D3360" s="1046" t="s">
        <v>12302</v>
      </c>
      <c r="E3360" s="1043" t="s">
        <v>4290</v>
      </c>
      <c r="F3360" s="1047">
        <v>15587.96</v>
      </c>
      <c r="G3360" s="1052">
        <v>1</v>
      </c>
      <c r="H3360" s="1049" t="s">
        <v>12745</v>
      </c>
      <c r="I3360" s="394"/>
      <c r="J3360" s="394"/>
      <c r="K3360" s="394"/>
      <c r="L3360" s="394"/>
      <c r="M3360" s="394"/>
      <c r="N3360" s="394"/>
    </row>
    <row r="3361" spans="2:14" ht="60">
      <c r="B3361" s="1063" t="s">
        <v>12746</v>
      </c>
      <c r="C3361" s="1046" t="s">
        <v>12246</v>
      </c>
      <c r="D3361" s="1046" t="s">
        <v>12302</v>
      </c>
      <c r="E3361" s="1043" t="s">
        <v>4290</v>
      </c>
      <c r="F3361" s="1047">
        <v>15587.96</v>
      </c>
      <c r="G3361" s="1052">
        <v>1</v>
      </c>
      <c r="H3361" s="1049" t="s">
        <v>12746</v>
      </c>
      <c r="I3361" s="394"/>
      <c r="J3361" s="394"/>
      <c r="K3361" s="394"/>
      <c r="L3361" s="394"/>
      <c r="M3361" s="394"/>
      <c r="N3361" s="394"/>
    </row>
    <row r="3362" spans="2:14" ht="60">
      <c r="B3362" s="1063" t="s">
        <v>12747</v>
      </c>
      <c r="C3362" s="1046" t="s">
        <v>12246</v>
      </c>
      <c r="D3362" s="1046" t="s">
        <v>12302</v>
      </c>
      <c r="E3362" s="1043" t="s">
        <v>4290</v>
      </c>
      <c r="F3362" s="1047">
        <v>15587.96</v>
      </c>
      <c r="G3362" s="1052">
        <v>1</v>
      </c>
      <c r="H3362" s="1049" t="s">
        <v>12747</v>
      </c>
      <c r="I3362" s="394"/>
      <c r="J3362" s="394"/>
      <c r="K3362" s="394"/>
      <c r="L3362" s="394"/>
      <c r="M3362" s="394"/>
      <c r="N3362" s="394"/>
    </row>
    <row r="3363" spans="2:14" ht="60">
      <c r="B3363" s="1063" t="s">
        <v>12748</v>
      </c>
      <c r="C3363" s="1046" t="s">
        <v>12246</v>
      </c>
      <c r="D3363" s="1046" t="s">
        <v>12302</v>
      </c>
      <c r="E3363" s="1043" t="s">
        <v>4290</v>
      </c>
      <c r="F3363" s="1047">
        <v>15587.96</v>
      </c>
      <c r="G3363" s="1052">
        <v>1</v>
      </c>
      <c r="H3363" s="1049" t="s">
        <v>12748</v>
      </c>
      <c r="I3363" s="394"/>
      <c r="J3363" s="394"/>
      <c r="K3363" s="394"/>
      <c r="L3363" s="394"/>
      <c r="M3363" s="394"/>
      <c r="N3363" s="394"/>
    </row>
    <row r="3364" spans="2:14" ht="60">
      <c r="B3364" s="1063" t="s">
        <v>12749</v>
      </c>
      <c r="C3364" s="1046" t="s">
        <v>12246</v>
      </c>
      <c r="D3364" s="1046" t="s">
        <v>12302</v>
      </c>
      <c r="E3364" s="1043" t="s">
        <v>4290</v>
      </c>
      <c r="F3364" s="1047">
        <v>15587.96</v>
      </c>
      <c r="G3364" s="1052">
        <v>1</v>
      </c>
      <c r="H3364" s="1049" t="s">
        <v>12749</v>
      </c>
      <c r="I3364" s="394"/>
      <c r="J3364" s="394"/>
      <c r="K3364" s="394"/>
      <c r="L3364" s="394"/>
      <c r="M3364" s="394"/>
      <c r="N3364" s="394"/>
    </row>
    <row r="3365" spans="2:14" ht="60">
      <c r="B3365" s="1063" t="s">
        <v>12750</v>
      </c>
      <c r="C3365" s="1046" t="s">
        <v>12246</v>
      </c>
      <c r="D3365" s="1046" t="s">
        <v>12302</v>
      </c>
      <c r="E3365" s="1043" t="s">
        <v>4290</v>
      </c>
      <c r="F3365" s="1047">
        <v>15587.96</v>
      </c>
      <c r="G3365" s="1052">
        <v>1</v>
      </c>
      <c r="H3365" s="1049" t="s">
        <v>12750</v>
      </c>
      <c r="I3365" s="394"/>
      <c r="J3365" s="394"/>
      <c r="K3365" s="394"/>
      <c r="L3365" s="394"/>
      <c r="M3365" s="394"/>
      <c r="N3365" s="394"/>
    </row>
    <row r="3366" spans="2:14" ht="60">
      <c r="B3366" s="1063" t="s">
        <v>12751</v>
      </c>
      <c r="C3366" s="1046" t="s">
        <v>12246</v>
      </c>
      <c r="D3366" s="1046" t="s">
        <v>12302</v>
      </c>
      <c r="E3366" s="1043" t="s">
        <v>4290</v>
      </c>
      <c r="F3366" s="1047">
        <v>15587.96</v>
      </c>
      <c r="G3366" s="1052">
        <v>1</v>
      </c>
      <c r="H3366" s="1049" t="s">
        <v>12751</v>
      </c>
      <c r="I3366" s="394"/>
      <c r="J3366" s="394"/>
      <c r="K3366" s="394"/>
      <c r="L3366" s="394"/>
      <c r="M3366" s="394"/>
      <c r="N3366" s="394"/>
    </row>
    <row r="3367" spans="2:14" ht="60">
      <c r="B3367" s="1063" t="s">
        <v>12752</v>
      </c>
      <c r="C3367" s="1046" t="s">
        <v>12246</v>
      </c>
      <c r="D3367" s="1046" t="s">
        <v>12302</v>
      </c>
      <c r="E3367" s="1043" t="s">
        <v>4290</v>
      </c>
      <c r="F3367" s="1047">
        <v>15587.96</v>
      </c>
      <c r="G3367" s="1052">
        <v>1</v>
      </c>
      <c r="H3367" s="1049" t="s">
        <v>12752</v>
      </c>
      <c r="I3367" s="394"/>
      <c r="J3367" s="394"/>
      <c r="K3367" s="394"/>
      <c r="L3367" s="394"/>
      <c r="M3367" s="394"/>
      <c r="N3367" s="394"/>
    </row>
    <row r="3368" spans="2:14" ht="60">
      <c r="B3368" s="1063" t="s">
        <v>12753</v>
      </c>
      <c r="C3368" s="1046" t="s">
        <v>12246</v>
      </c>
      <c r="D3368" s="1046" t="s">
        <v>12302</v>
      </c>
      <c r="E3368" s="1043" t="s">
        <v>4290</v>
      </c>
      <c r="F3368" s="1047">
        <v>15587.96</v>
      </c>
      <c r="G3368" s="1052">
        <v>1</v>
      </c>
      <c r="H3368" s="1049" t="s">
        <v>12753</v>
      </c>
      <c r="I3368" s="394"/>
      <c r="J3368" s="394"/>
      <c r="K3368" s="394"/>
      <c r="L3368" s="394"/>
      <c r="M3368" s="394"/>
      <c r="N3368" s="394"/>
    </row>
    <row r="3369" spans="2:14" ht="60">
      <c r="B3369" s="1063" t="s">
        <v>12754</v>
      </c>
      <c r="C3369" s="1046" t="s">
        <v>12246</v>
      </c>
      <c r="D3369" s="1046" t="s">
        <v>12302</v>
      </c>
      <c r="E3369" s="1043" t="s">
        <v>4290</v>
      </c>
      <c r="F3369" s="1047">
        <v>15587.96</v>
      </c>
      <c r="G3369" s="1052">
        <v>1</v>
      </c>
      <c r="H3369" s="1049" t="s">
        <v>12754</v>
      </c>
      <c r="I3369" s="394"/>
      <c r="J3369" s="394"/>
      <c r="K3369" s="394"/>
      <c r="L3369" s="394"/>
      <c r="M3369" s="394"/>
      <c r="N3369" s="394"/>
    </row>
    <row r="3370" spans="2:14" ht="60">
      <c r="B3370" s="1063" t="s">
        <v>12755</v>
      </c>
      <c r="C3370" s="1046" t="s">
        <v>12246</v>
      </c>
      <c r="D3370" s="1046" t="s">
        <v>12302</v>
      </c>
      <c r="E3370" s="1043" t="s">
        <v>4290</v>
      </c>
      <c r="F3370" s="1047">
        <v>15587.96</v>
      </c>
      <c r="G3370" s="1052">
        <v>1</v>
      </c>
      <c r="H3370" s="1049" t="s">
        <v>12755</v>
      </c>
      <c r="I3370" s="394"/>
      <c r="J3370" s="394"/>
      <c r="K3370" s="394"/>
      <c r="L3370" s="394"/>
      <c r="M3370" s="394"/>
      <c r="N3370" s="394"/>
    </row>
    <row r="3371" spans="2:14" ht="60">
      <c r="B3371" s="1063" t="s">
        <v>12756</v>
      </c>
      <c r="C3371" s="1046" t="s">
        <v>12246</v>
      </c>
      <c r="D3371" s="1046" t="s">
        <v>12302</v>
      </c>
      <c r="E3371" s="1043" t="s">
        <v>4290</v>
      </c>
      <c r="F3371" s="1047">
        <v>15587.96</v>
      </c>
      <c r="G3371" s="1052">
        <v>1</v>
      </c>
      <c r="H3371" s="1049" t="s">
        <v>12756</v>
      </c>
      <c r="I3371" s="394"/>
      <c r="J3371" s="394"/>
      <c r="K3371" s="394"/>
      <c r="L3371" s="394"/>
      <c r="M3371" s="394"/>
      <c r="N3371" s="394"/>
    </row>
    <row r="3372" spans="2:14" ht="60">
      <c r="B3372" s="1063" t="s">
        <v>12757</v>
      </c>
      <c r="C3372" s="1046" t="s">
        <v>12246</v>
      </c>
      <c r="D3372" s="1046" t="s">
        <v>12302</v>
      </c>
      <c r="E3372" s="1043" t="s">
        <v>4290</v>
      </c>
      <c r="F3372" s="1047">
        <v>15587.96</v>
      </c>
      <c r="G3372" s="1052">
        <v>1</v>
      </c>
      <c r="H3372" s="1049" t="s">
        <v>12757</v>
      </c>
      <c r="I3372" s="394"/>
      <c r="J3372" s="394"/>
      <c r="K3372" s="394"/>
      <c r="L3372" s="394"/>
      <c r="M3372" s="394"/>
      <c r="N3372" s="394"/>
    </row>
    <row r="3373" spans="2:14" ht="60">
      <c r="B3373" s="1063" t="s">
        <v>12758</v>
      </c>
      <c r="C3373" s="1046" t="s">
        <v>12246</v>
      </c>
      <c r="D3373" s="1046" t="s">
        <v>12302</v>
      </c>
      <c r="E3373" s="1043" t="s">
        <v>4290</v>
      </c>
      <c r="F3373" s="1047">
        <v>15587.96</v>
      </c>
      <c r="G3373" s="1052">
        <v>1</v>
      </c>
      <c r="H3373" s="1049" t="s">
        <v>12758</v>
      </c>
      <c r="I3373" s="394"/>
      <c r="J3373" s="394"/>
      <c r="K3373" s="394"/>
      <c r="L3373" s="394"/>
      <c r="M3373" s="394"/>
      <c r="N3373" s="394"/>
    </row>
    <row r="3374" spans="2:14" ht="60">
      <c r="B3374" s="1063" t="s">
        <v>12759</v>
      </c>
      <c r="C3374" s="1046" t="s">
        <v>12246</v>
      </c>
      <c r="D3374" s="1046" t="s">
        <v>12302</v>
      </c>
      <c r="E3374" s="1043" t="s">
        <v>4290</v>
      </c>
      <c r="F3374" s="1047">
        <v>15587.96</v>
      </c>
      <c r="G3374" s="1052">
        <v>1</v>
      </c>
      <c r="H3374" s="1049" t="s">
        <v>12759</v>
      </c>
      <c r="I3374" s="394"/>
      <c r="J3374" s="394"/>
      <c r="K3374" s="394"/>
      <c r="L3374" s="394"/>
      <c r="M3374" s="394"/>
      <c r="N3374" s="394"/>
    </row>
    <row r="3375" spans="2:14" ht="60">
      <c r="B3375" s="1063" t="s">
        <v>12760</v>
      </c>
      <c r="C3375" s="1046" t="s">
        <v>12246</v>
      </c>
      <c r="D3375" s="1046" t="s">
        <v>12302</v>
      </c>
      <c r="E3375" s="1043" t="s">
        <v>4290</v>
      </c>
      <c r="F3375" s="1047">
        <v>15587.96</v>
      </c>
      <c r="G3375" s="1052">
        <v>1</v>
      </c>
      <c r="H3375" s="1049" t="s">
        <v>12760</v>
      </c>
      <c r="I3375" s="394"/>
      <c r="J3375" s="394"/>
      <c r="K3375" s="394"/>
      <c r="L3375" s="394"/>
      <c r="M3375" s="394"/>
      <c r="N3375" s="394"/>
    </row>
    <row r="3376" spans="2:14" ht="60">
      <c r="B3376" s="1063" t="s">
        <v>12761</v>
      </c>
      <c r="C3376" s="1046" t="s">
        <v>12246</v>
      </c>
      <c r="D3376" s="1046" t="s">
        <v>12302</v>
      </c>
      <c r="E3376" s="1043" t="s">
        <v>4290</v>
      </c>
      <c r="F3376" s="1047">
        <v>15587.96</v>
      </c>
      <c r="G3376" s="1052">
        <v>1</v>
      </c>
      <c r="H3376" s="1049" t="s">
        <v>12761</v>
      </c>
      <c r="I3376" s="394"/>
      <c r="J3376" s="394"/>
      <c r="K3376" s="394"/>
      <c r="L3376" s="394"/>
      <c r="M3376" s="394"/>
      <c r="N3376" s="394"/>
    </row>
    <row r="3377" spans="2:14" ht="60">
      <c r="B3377" s="1063" t="s">
        <v>12762</v>
      </c>
      <c r="C3377" s="1046" t="s">
        <v>12246</v>
      </c>
      <c r="D3377" s="1046" t="s">
        <v>12302</v>
      </c>
      <c r="E3377" s="1043" t="s">
        <v>4290</v>
      </c>
      <c r="F3377" s="1047">
        <v>15587.96</v>
      </c>
      <c r="G3377" s="1052">
        <v>1</v>
      </c>
      <c r="H3377" s="1049" t="s">
        <v>12762</v>
      </c>
      <c r="I3377" s="394"/>
      <c r="J3377" s="394"/>
      <c r="K3377" s="394"/>
      <c r="L3377" s="394"/>
      <c r="M3377" s="394"/>
      <c r="N3377" s="394"/>
    </row>
    <row r="3378" spans="2:14" ht="60">
      <c r="B3378" s="1063" t="s">
        <v>12763</v>
      </c>
      <c r="C3378" s="1046" t="s">
        <v>12246</v>
      </c>
      <c r="D3378" s="1046" t="s">
        <v>12302</v>
      </c>
      <c r="E3378" s="1043" t="s">
        <v>4290</v>
      </c>
      <c r="F3378" s="1047">
        <v>15587.96</v>
      </c>
      <c r="G3378" s="1052">
        <v>1</v>
      </c>
      <c r="H3378" s="1049" t="s">
        <v>12763</v>
      </c>
      <c r="I3378" s="394"/>
      <c r="J3378" s="394"/>
      <c r="K3378" s="394"/>
      <c r="L3378" s="394"/>
      <c r="M3378" s="394"/>
      <c r="N3378" s="394"/>
    </row>
    <row r="3379" spans="2:14" ht="60">
      <c r="B3379" s="1063" t="s">
        <v>12764</v>
      </c>
      <c r="C3379" s="1046" t="s">
        <v>12246</v>
      </c>
      <c r="D3379" s="1046" t="s">
        <v>12302</v>
      </c>
      <c r="E3379" s="1043" t="s">
        <v>4290</v>
      </c>
      <c r="F3379" s="1047">
        <v>15587.96</v>
      </c>
      <c r="G3379" s="1052">
        <v>1</v>
      </c>
      <c r="H3379" s="1049" t="s">
        <v>12764</v>
      </c>
      <c r="I3379" s="394"/>
      <c r="J3379" s="394"/>
      <c r="K3379" s="394"/>
      <c r="L3379" s="394"/>
      <c r="M3379" s="394"/>
      <c r="N3379" s="394"/>
    </row>
    <row r="3380" spans="2:14" ht="60">
      <c r="B3380" s="1063" t="s">
        <v>12765</v>
      </c>
      <c r="C3380" s="1046" t="s">
        <v>12246</v>
      </c>
      <c r="D3380" s="1046" t="s">
        <v>12302</v>
      </c>
      <c r="E3380" s="1043" t="s">
        <v>4290</v>
      </c>
      <c r="F3380" s="1047">
        <v>15587.96</v>
      </c>
      <c r="G3380" s="1052">
        <v>1</v>
      </c>
      <c r="H3380" s="1049" t="s">
        <v>12765</v>
      </c>
      <c r="I3380" s="394"/>
      <c r="J3380" s="394"/>
      <c r="K3380" s="394"/>
      <c r="L3380" s="394"/>
      <c r="M3380" s="394"/>
      <c r="N3380" s="394"/>
    </row>
    <row r="3381" spans="2:14" ht="60">
      <c r="B3381" s="1063" t="s">
        <v>12766</v>
      </c>
      <c r="C3381" s="1046" t="s">
        <v>12246</v>
      </c>
      <c r="D3381" s="1046" t="s">
        <v>12302</v>
      </c>
      <c r="E3381" s="1043" t="s">
        <v>4290</v>
      </c>
      <c r="F3381" s="1047">
        <v>15587.96</v>
      </c>
      <c r="G3381" s="1052">
        <v>1</v>
      </c>
      <c r="H3381" s="1049" t="s">
        <v>12766</v>
      </c>
      <c r="I3381" s="394"/>
      <c r="J3381" s="394"/>
      <c r="K3381" s="394"/>
      <c r="L3381" s="394"/>
      <c r="M3381" s="394"/>
      <c r="N3381" s="394"/>
    </row>
    <row r="3382" spans="2:14" ht="60">
      <c r="B3382" s="1063" t="s">
        <v>12767</v>
      </c>
      <c r="C3382" s="1046" t="s">
        <v>12246</v>
      </c>
      <c r="D3382" s="1046" t="s">
        <v>12302</v>
      </c>
      <c r="E3382" s="1043" t="s">
        <v>4290</v>
      </c>
      <c r="F3382" s="1047">
        <v>15587.96</v>
      </c>
      <c r="G3382" s="1052">
        <v>1</v>
      </c>
      <c r="H3382" s="1049" t="s">
        <v>12767</v>
      </c>
      <c r="I3382" s="394"/>
      <c r="J3382" s="394"/>
      <c r="K3382" s="394"/>
      <c r="L3382" s="394"/>
      <c r="M3382" s="394"/>
      <c r="N3382" s="394"/>
    </row>
    <row r="3383" spans="2:14" ht="60">
      <c r="B3383" s="1063" t="s">
        <v>12768</v>
      </c>
      <c r="C3383" s="1046" t="s">
        <v>12246</v>
      </c>
      <c r="D3383" s="1046" t="s">
        <v>12302</v>
      </c>
      <c r="E3383" s="1043" t="s">
        <v>4290</v>
      </c>
      <c r="F3383" s="1047">
        <v>15587.96</v>
      </c>
      <c r="G3383" s="1052">
        <v>1</v>
      </c>
      <c r="H3383" s="1049" t="s">
        <v>12768</v>
      </c>
      <c r="I3383" s="394"/>
      <c r="J3383" s="394"/>
      <c r="K3383" s="394"/>
      <c r="L3383" s="394"/>
      <c r="M3383" s="394"/>
      <c r="N3383" s="394"/>
    </row>
    <row r="3384" spans="2:14" ht="60">
      <c r="B3384" s="1063" t="s">
        <v>12769</v>
      </c>
      <c r="C3384" s="1046" t="s">
        <v>12246</v>
      </c>
      <c r="D3384" s="1046" t="s">
        <v>12302</v>
      </c>
      <c r="E3384" s="1043" t="s">
        <v>4290</v>
      </c>
      <c r="F3384" s="1047">
        <v>15587.96</v>
      </c>
      <c r="G3384" s="1052">
        <v>1</v>
      </c>
      <c r="H3384" s="1049" t="s">
        <v>12769</v>
      </c>
      <c r="I3384" s="394"/>
      <c r="J3384" s="394"/>
      <c r="K3384" s="394"/>
      <c r="L3384" s="394"/>
      <c r="M3384" s="394"/>
      <c r="N3384" s="394"/>
    </row>
    <row r="3385" spans="2:14" ht="60">
      <c r="B3385" s="1063" t="s">
        <v>12770</v>
      </c>
      <c r="C3385" s="1046" t="s">
        <v>12246</v>
      </c>
      <c r="D3385" s="1046" t="s">
        <v>12302</v>
      </c>
      <c r="E3385" s="1043" t="s">
        <v>4290</v>
      </c>
      <c r="F3385" s="1047">
        <v>15587.96</v>
      </c>
      <c r="G3385" s="1052">
        <v>1</v>
      </c>
      <c r="H3385" s="1049" t="s">
        <v>12770</v>
      </c>
      <c r="I3385" s="394"/>
      <c r="J3385" s="394"/>
      <c r="K3385" s="394"/>
      <c r="L3385" s="394"/>
      <c r="M3385" s="394"/>
      <c r="N3385" s="394"/>
    </row>
    <row r="3386" spans="2:14" ht="60">
      <c r="B3386" s="1063" t="s">
        <v>12771</v>
      </c>
      <c r="C3386" s="1046" t="s">
        <v>12246</v>
      </c>
      <c r="D3386" s="1046" t="s">
        <v>12302</v>
      </c>
      <c r="E3386" s="1043" t="s">
        <v>4290</v>
      </c>
      <c r="F3386" s="1047">
        <v>15587.96</v>
      </c>
      <c r="G3386" s="1052">
        <v>1</v>
      </c>
      <c r="H3386" s="1049" t="s">
        <v>12771</v>
      </c>
      <c r="I3386" s="394"/>
      <c r="J3386" s="394"/>
      <c r="K3386" s="394"/>
      <c r="L3386" s="394"/>
      <c r="M3386" s="394"/>
      <c r="N3386" s="394"/>
    </row>
    <row r="3387" spans="2:14" ht="60">
      <c r="B3387" s="1063" t="s">
        <v>12772</v>
      </c>
      <c r="C3387" s="1046" t="s">
        <v>12246</v>
      </c>
      <c r="D3387" s="1046" t="s">
        <v>12302</v>
      </c>
      <c r="E3387" s="1043" t="s">
        <v>4290</v>
      </c>
      <c r="F3387" s="1047">
        <v>15587.96</v>
      </c>
      <c r="G3387" s="1052">
        <v>1</v>
      </c>
      <c r="H3387" s="1049" t="s">
        <v>12772</v>
      </c>
      <c r="I3387" s="394"/>
      <c r="J3387" s="394"/>
      <c r="K3387" s="394"/>
      <c r="L3387" s="394"/>
      <c r="M3387" s="394"/>
      <c r="N3387" s="394"/>
    </row>
    <row r="3388" spans="2:14" ht="60">
      <c r="B3388" s="1063" t="s">
        <v>12773</v>
      </c>
      <c r="C3388" s="1046" t="s">
        <v>12246</v>
      </c>
      <c r="D3388" s="1046" t="s">
        <v>12302</v>
      </c>
      <c r="E3388" s="1043" t="s">
        <v>4290</v>
      </c>
      <c r="F3388" s="1047">
        <v>15587.96</v>
      </c>
      <c r="G3388" s="1052">
        <v>1</v>
      </c>
      <c r="H3388" s="1049" t="s">
        <v>12773</v>
      </c>
      <c r="I3388" s="394"/>
      <c r="J3388" s="394"/>
      <c r="K3388" s="394"/>
      <c r="L3388" s="394"/>
      <c r="M3388" s="394"/>
      <c r="N3388" s="394"/>
    </row>
    <row r="3389" spans="2:14" ht="60">
      <c r="B3389" s="1063" t="s">
        <v>12774</v>
      </c>
      <c r="C3389" s="1046" t="s">
        <v>12246</v>
      </c>
      <c r="D3389" s="1046" t="s">
        <v>12302</v>
      </c>
      <c r="E3389" s="1043" t="s">
        <v>4290</v>
      </c>
      <c r="F3389" s="1047">
        <v>15587.96</v>
      </c>
      <c r="G3389" s="1052">
        <v>1</v>
      </c>
      <c r="H3389" s="1049" t="s">
        <v>12774</v>
      </c>
      <c r="I3389" s="394"/>
      <c r="J3389" s="394"/>
      <c r="K3389" s="394"/>
      <c r="L3389" s="394"/>
      <c r="M3389" s="394"/>
      <c r="N3389" s="394"/>
    </row>
    <row r="3390" spans="2:14" ht="60">
      <c r="B3390" s="1063" t="s">
        <v>12775</v>
      </c>
      <c r="C3390" s="1046" t="s">
        <v>12246</v>
      </c>
      <c r="D3390" s="1046" t="s">
        <v>12302</v>
      </c>
      <c r="E3390" s="1043" t="s">
        <v>4290</v>
      </c>
      <c r="F3390" s="1047">
        <v>15587.96</v>
      </c>
      <c r="G3390" s="1052">
        <v>1</v>
      </c>
      <c r="H3390" s="1049" t="s">
        <v>12775</v>
      </c>
      <c r="I3390" s="394"/>
      <c r="J3390" s="394"/>
      <c r="K3390" s="394"/>
      <c r="L3390" s="394"/>
      <c r="M3390" s="394"/>
      <c r="N3390" s="394"/>
    </row>
    <row r="3391" spans="2:14" ht="60">
      <c r="B3391" s="1063" t="s">
        <v>12776</v>
      </c>
      <c r="C3391" s="1046" t="s">
        <v>12246</v>
      </c>
      <c r="D3391" s="1046" t="s">
        <v>12302</v>
      </c>
      <c r="E3391" s="1043" t="s">
        <v>4290</v>
      </c>
      <c r="F3391" s="1047">
        <v>15587.96</v>
      </c>
      <c r="G3391" s="1052">
        <v>1</v>
      </c>
      <c r="H3391" s="1049" t="s">
        <v>12776</v>
      </c>
      <c r="I3391" s="394"/>
      <c r="J3391" s="394"/>
      <c r="K3391" s="394"/>
      <c r="L3391" s="394"/>
      <c r="M3391" s="394"/>
      <c r="N3391" s="394"/>
    </row>
    <row r="3392" spans="2:14" ht="60">
      <c r="B3392" s="1063" t="s">
        <v>12777</v>
      </c>
      <c r="C3392" s="1046" t="s">
        <v>12246</v>
      </c>
      <c r="D3392" s="1046" t="s">
        <v>12302</v>
      </c>
      <c r="E3392" s="1043" t="s">
        <v>4290</v>
      </c>
      <c r="F3392" s="1047">
        <v>15587.96</v>
      </c>
      <c r="G3392" s="1052">
        <v>1</v>
      </c>
      <c r="H3392" s="1049" t="s">
        <v>12777</v>
      </c>
      <c r="I3392" s="394"/>
      <c r="J3392" s="394"/>
      <c r="K3392" s="394"/>
      <c r="L3392" s="394"/>
      <c r="M3392" s="394"/>
      <c r="N3392" s="394"/>
    </row>
    <row r="3393" spans="2:14" ht="60">
      <c r="B3393" s="1063" t="s">
        <v>12778</v>
      </c>
      <c r="C3393" s="1046" t="s">
        <v>12246</v>
      </c>
      <c r="D3393" s="1046" t="s">
        <v>12302</v>
      </c>
      <c r="E3393" s="1043" t="s">
        <v>4290</v>
      </c>
      <c r="F3393" s="1047">
        <v>15587.96</v>
      </c>
      <c r="G3393" s="1052">
        <v>1</v>
      </c>
      <c r="H3393" s="1049" t="s">
        <v>12778</v>
      </c>
      <c r="I3393" s="394"/>
      <c r="J3393" s="394"/>
      <c r="K3393" s="394"/>
      <c r="L3393" s="394"/>
      <c r="M3393" s="394"/>
      <c r="N3393" s="394"/>
    </row>
    <row r="3394" spans="2:14" ht="60">
      <c r="B3394" s="1063" t="s">
        <v>12779</v>
      </c>
      <c r="C3394" s="1046" t="s">
        <v>12246</v>
      </c>
      <c r="D3394" s="1046" t="s">
        <v>12302</v>
      </c>
      <c r="E3394" s="1043" t="s">
        <v>4290</v>
      </c>
      <c r="F3394" s="1047">
        <v>15587.96</v>
      </c>
      <c r="G3394" s="1052">
        <v>1</v>
      </c>
      <c r="H3394" s="1049" t="s">
        <v>12779</v>
      </c>
      <c r="I3394" s="394"/>
      <c r="J3394" s="394"/>
      <c r="K3394" s="394"/>
      <c r="L3394" s="394"/>
      <c r="M3394" s="394"/>
      <c r="N3394" s="394"/>
    </row>
    <row r="3395" spans="2:14" ht="60">
      <c r="B3395" s="1063" t="s">
        <v>12780</v>
      </c>
      <c r="C3395" s="1046" t="s">
        <v>12246</v>
      </c>
      <c r="D3395" s="1046" t="s">
        <v>12302</v>
      </c>
      <c r="E3395" s="1043" t="s">
        <v>4290</v>
      </c>
      <c r="F3395" s="1047">
        <v>15587.96</v>
      </c>
      <c r="G3395" s="1052">
        <v>1</v>
      </c>
      <c r="H3395" s="1049" t="s">
        <v>12780</v>
      </c>
      <c r="I3395" s="394"/>
      <c r="J3395" s="394"/>
      <c r="K3395" s="394"/>
      <c r="L3395" s="394"/>
      <c r="M3395" s="394"/>
      <c r="N3395" s="394"/>
    </row>
    <row r="3396" spans="2:14" ht="60">
      <c r="B3396" s="1063" t="s">
        <v>12781</v>
      </c>
      <c r="C3396" s="1046" t="s">
        <v>12246</v>
      </c>
      <c r="D3396" s="1046" t="s">
        <v>12302</v>
      </c>
      <c r="E3396" s="1043" t="s">
        <v>4290</v>
      </c>
      <c r="F3396" s="1047">
        <v>15587.96</v>
      </c>
      <c r="G3396" s="1052">
        <v>1</v>
      </c>
      <c r="H3396" s="1049" t="s">
        <v>12781</v>
      </c>
      <c r="I3396" s="394"/>
      <c r="J3396" s="394"/>
      <c r="K3396" s="394"/>
      <c r="L3396" s="394"/>
      <c r="M3396" s="394"/>
      <c r="N3396" s="394"/>
    </row>
    <row r="3397" spans="2:14" ht="60">
      <c r="B3397" s="1063" t="s">
        <v>12782</v>
      </c>
      <c r="C3397" s="1046" t="s">
        <v>12246</v>
      </c>
      <c r="D3397" s="1046" t="s">
        <v>12302</v>
      </c>
      <c r="E3397" s="1043" t="s">
        <v>4290</v>
      </c>
      <c r="F3397" s="1047">
        <v>15587.96</v>
      </c>
      <c r="G3397" s="1052">
        <v>1</v>
      </c>
      <c r="H3397" s="1049" t="s">
        <v>12782</v>
      </c>
      <c r="I3397" s="394"/>
      <c r="J3397" s="394"/>
      <c r="K3397" s="394"/>
      <c r="L3397" s="394"/>
      <c r="M3397" s="394"/>
      <c r="N3397" s="394"/>
    </row>
    <row r="3398" spans="2:14" ht="60">
      <c r="B3398" s="1063" t="s">
        <v>12783</v>
      </c>
      <c r="C3398" s="1046" t="s">
        <v>12246</v>
      </c>
      <c r="D3398" s="1046" t="s">
        <v>12302</v>
      </c>
      <c r="E3398" s="1043" t="s">
        <v>4290</v>
      </c>
      <c r="F3398" s="1047">
        <v>15587.96</v>
      </c>
      <c r="G3398" s="1052">
        <v>1</v>
      </c>
      <c r="H3398" s="1049" t="s">
        <v>12783</v>
      </c>
      <c r="I3398" s="394"/>
      <c r="J3398" s="394"/>
      <c r="K3398" s="394"/>
      <c r="L3398" s="394"/>
      <c r="M3398" s="394"/>
      <c r="N3398" s="394"/>
    </row>
    <row r="3399" spans="2:14" ht="60">
      <c r="B3399" s="1063" t="s">
        <v>12784</v>
      </c>
      <c r="C3399" s="1046" t="s">
        <v>12246</v>
      </c>
      <c r="D3399" s="1046" t="s">
        <v>12302</v>
      </c>
      <c r="E3399" s="1043" t="s">
        <v>4290</v>
      </c>
      <c r="F3399" s="1047">
        <v>15587.96</v>
      </c>
      <c r="G3399" s="1052">
        <v>1</v>
      </c>
      <c r="H3399" s="1049" t="s">
        <v>12784</v>
      </c>
      <c r="I3399" s="394"/>
      <c r="J3399" s="394"/>
      <c r="K3399" s="394"/>
      <c r="L3399" s="394"/>
      <c r="M3399" s="394"/>
      <c r="N3399" s="394"/>
    </row>
    <row r="3400" spans="2:14" ht="60">
      <c r="B3400" s="1063" t="s">
        <v>12785</v>
      </c>
      <c r="C3400" s="1046" t="s">
        <v>12246</v>
      </c>
      <c r="D3400" s="1046" t="s">
        <v>12302</v>
      </c>
      <c r="E3400" s="1043" t="s">
        <v>4290</v>
      </c>
      <c r="F3400" s="1047">
        <v>15587.96</v>
      </c>
      <c r="G3400" s="1052">
        <v>1</v>
      </c>
      <c r="H3400" s="1049" t="s">
        <v>12785</v>
      </c>
      <c r="I3400" s="394"/>
      <c r="J3400" s="394"/>
      <c r="K3400" s="394"/>
      <c r="L3400" s="394"/>
      <c r="M3400" s="394"/>
      <c r="N3400" s="394"/>
    </row>
    <row r="3401" spans="2:14" ht="60">
      <c r="B3401" s="1063" t="s">
        <v>12786</v>
      </c>
      <c r="C3401" s="1046" t="s">
        <v>12246</v>
      </c>
      <c r="D3401" s="1046" t="s">
        <v>12302</v>
      </c>
      <c r="E3401" s="1043" t="s">
        <v>4290</v>
      </c>
      <c r="F3401" s="1047">
        <v>15587.96</v>
      </c>
      <c r="G3401" s="1052">
        <v>1</v>
      </c>
      <c r="H3401" s="1049" t="s">
        <v>12786</v>
      </c>
      <c r="I3401" s="394"/>
      <c r="J3401" s="394"/>
      <c r="K3401" s="394"/>
      <c r="L3401" s="394"/>
      <c r="M3401" s="394"/>
      <c r="N3401" s="394"/>
    </row>
    <row r="3402" spans="2:14" ht="60">
      <c r="B3402" s="1063" t="s">
        <v>12787</v>
      </c>
      <c r="C3402" s="1046" t="s">
        <v>12246</v>
      </c>
      <c r="D3402" s="1046" t="s">
        <v>12302</v>
      </c>
      <c r="E3402" s="1043" t="s">
        <v>4290</v>
      </c>
      <c r="F3402" s="1047">
        <v>15587.96</v>
      </c>
      <c r="G3402" s="1052">
        <v>1</v>
      </c>
      <c r="H3402" s="1049" t="s">
        <v>12787</v>
      </c>
      <c r="I3402" s="394"/>
      <c r="J3402" s="394"/>
      <c r="K3402" s="394"/>
      <c r="L3402" s="394"/>
      <c r="M3402" s="394"/>
      <c r="N3402" s="394"/>
    </row>
    <row r="3403" spans="2:14" ht="60">
      <c r="B3403" s="1063" t="s">
        <v>12788</v>
      </c>
      <c r="C3403" s="1046" t="s">
        <v>12246</v>
      </c>
      <c r="D3403" s="1046" t="s">
        <v>12302</v>
      </c>
      <c r="E3403" s="1043" t="s">
        <v>4290</v>
      </c>
      <c r="F3403" s="1047">
        <v>15587.96</v>
      </c>
      <c r="G3403" s="1052">
        <v>1</v>
      </c>
      <c r="H3403" s="1049" t="s">
        <v>12788</v>
      </c>
      <c r="I3403" s="394"/>
      <c r="J3403" s="394"/>
      <c r="K3403" s="394"/>
      <c r="L3403" s="394"/>
      <c r="M3403" s="394"/>
      <c r="N3403" s="394"/>
    </row>
    <row r="3404" spans="2:14" ht="60">
      <c r="B3404" s="1063" t="s">
        <v>12789</v>
      </c>
      <c r="C3404" s="1046" t="s">
        <v>12246</v>
      </c>
      <c r="D3404" s="1046" t="s">
        <v>12302</v>
      </c>
      <c r="E3404" s="1043" t="s">
        <v>4290</v>
      </c>
      <c r="F3404" s="1047">
        <v>15587.96</v>
      </c>
      <c r="G3404" s="1052">
        <v>1</v>
      </c>
      <c r="H3404" s="1049" t="s">
        <v>12789</v>
      </c>
      <c r="I3404" s="394"/>
      <c r="J3404" s="394"/>
      <c r="K3404" s="394"/>
      <c r="L3404" s="394"/>
      <c r="M3404" s="394"/>
      <c r="N3404" s="394"/>
    </row>
    <row r="3405" spans="2:14" ht="60">
      <c r="B3405" s="1063" t="s">
        <v>12790</v>
      </c>
      <c r="C3405" s="1046" t="s">
        <v>12246</v>
      </c>
      <c r="D3405" s="1046" t="s">
        <v>12302</v>
      </c>
      <c r="E3405" s="1043" t="s">
        <v>4290</v>
      </c>
      <c r="F3405" s="1047">
        <v>15587.96</v>
      </c>
      <c r="G3405" s="1052">
        <v>1</v>
      </c>
      <c r="H3405" s="1049" t="s">
        <v>12790</v>
      </c>
      <c r="I3405" s="394"/>
      <c r="J3405" s="394"/>
      <c r="K3405" s="394"/>
      <c r="L3405" s="394"/>
      <c r="M3405" s="394"/>
      <c r="N3405" s="394"/>
    </row>
    <row r="3406" spans="2:14" ht="60">
      <c r="B3406" s="1063" t="s">
        <v>12791</v>
      </c>
      <c r="C3406" s="1046" t="s">
        <v>12246</v>
      </c>
      <c r="D3406" s="1046" t="s">
        <v>12302</v>
      </c>
      <c r="E3406" s="1043" t="s">
        <v>4290</v>
      </c>
      <c r="F3406" s="1047">
        <v>15587.96</v>
      </c>
      <c r="G3406" s="1052">
        <v>1</v>
      </c>
      <c r="H3406" s="1049" t="s">
        <v>12791</v>
      </c>
      <c r="I3406" s="394"/>
      <c r="J3406" s="394"/>
      <c r="K3406" s="394"/>
      <c r="L3406" s="394"/>
      <c r="M3406" s="394"/>
      <c r="N3406" s="394"/>
    </row>
    <row r="3407" spans="2:14" ht="60">
      <c r="B3407" s="1063" t="s">
        <v>12792</v>
      </c>
      <c r="C3407" s="1046" t="s">
        <v>12246</v>
      </c>
      <c r="D3407" s="1046" t="s">
        <v>12302</v>
      </c>
      <c r="E3407" s="1043" t="s">
        <v>4290</v>
      </c>
      <c r="F3407" s="1047">
        <v>15587.96</v>
      </c>
      <c r="G3407" s="1052">
        <v>1</v>
      </c>
      <c r="H3407" s="1049" t="s">
        <v>12792</v>
      </c>
      <c r="I3407" s="394"/>
      <c r="J3407" s="394"/>
      <c r="K3407" s="394"/>
      <c r="L3407" s="394"/>
      <c r="M3407" s="394"/>
      <c r="N3407" s="394"/>
    </row>
    <row r="3408" spans="2:14" ht="60">
      <c r="B3408" s="1063" t="s">
        <v>12793</v>
      </c>
      <c r="C3408" s="1046" t="s">
        <v>12246</v>
      </c>
      <c r="D3408" s="1046" t="s">
        <v>12302</v>
      </c>
      <c r="E3408" s="1043" t="s">
        <v>4290</v>
      </c>
      <c r="F3408" s="1047">
        <v>15587.96</v>
      </c>
      <c r="G3408" s="1052">
        <v>1</v>
      </c>
      <c r="H3408" s="1049" t="s">
        <v>12793</v>
      </c>
      <c r="I3408" s="394"/>
      <c r="J3408" s="394"/>
      <c r="K3408" s="394"/>
      <c r="L3408" s="394"/>
      <c r="M3408" s="394"/>
      <c r="N3408" s="394"/>
    </row>
    <row r="3409" spans="2:14" ht="60">
      <c r="B3409" s="1063" t="s">
        <v>12794</v>
      </c>
      <c r="C3409" s="1046" t="s">
        <v>12246</v>
      </c>
      <c r="D3409" s="1046" t="s">
        <v>12302</v>
      </c>
      <c r="E3409" s="1043" t="s">
        <v>4290</v>
      </c>
      <c r="F3409" s="1047">
        <v>15587.96</v>
      </c>
      <c r="G3409" s="1052">
        <v>1</v>
      </c>
      <c r="H3409" s="1049" t="s">
        <v>12794</v>
      </c>
      <c r="I3409" s="394"/>
      <c r="J3409" s="394"/>
      <c r="K3409" s="394"/>
      <c r="L3409" s="394"/>
      <c r="M3409" s="394"/>
      <c r="N3409" s="394"/>
    </row>
    <row r="3410" spans="2:14" ht="60">
      <c r="B3410" s="1063" t="s">
        <v>12795</v>
      </c>
      <c r="C3410" s="1046" t="s">
        <v>12246</v>
      </c>
      <c r="D3410" s="1046" t="s">
        <v>12302</v>
      </c>
      <c r="E3410" s="1043" t="s">
        <v>4290</v>
      </c>
      <c r="F3410" s="1047">
        <v>15587.96</v>
      </c>
      <c r="G3410" s="1052">
        <v>1</v>
      </c>
      <c r="H3410" s="1049" t="s">
        <v>12795</v>
      </c>
      <c r="I3410" s="394"/>
      <c r="J3410" s="394"/>
      <c r="K3410" s="394"/>
      <c r="L3410" s="394"/>
      <c r="M3410" s="394"/>
      <c r="N3410" s="394"/>
    </row>
    <row r="3411" spans="2:14" ht="60">
      <c r="B3411" s="1063" t="s">
        <v>12796</v>
      </c>
      <c r="C3411" s="1046" t="s">
        <v>12246</v>
      </c>
      <c r="D3411" s="1046" t="s">
        <v>12302</v>
      </c>
      <c r="E3411" s="1043" t="s">
        <v>4290</v>
      </c>
      <c r="F3411" s="1047">
        <v>15587.96</v>
      </c>
      <c r="G3411" s="1052">
        <v>1</v>
      </c>
      <c r="H3411" s="1049" t="s">
        <v>12796</v>
      </c>
      <c r="I3411" s="394"/>
      <c r="J3411" s="394"/>
      <c r="K3411" s="394"/>
      <c r="L3411" s="394"/>
      <c r="M3411" s="394"/>
      <c r="N3411" s="394"/>
    </row>
    <row r="3412" spans="2:14" ht="60">
      <c r="B3412" s="1063" t="s">
        <v>12797</v>
      </c>
      <c r="C3412" s="1046" t="s">
        <v>12246</v>
      </c>
      <c r="D3412" s="1046" t="s">
        <v>12302</v>
      </c>
      <c r="E3412" s="1043" t="s">
        <v>4290</v>
      </c>
      <c r="F3412" s="1047">
        <v>15587.96</v>
      </c>
      <c r="G3412" s="1052">
        <v>1</v>
      </c>
      <c r="H3412" s="1049" t="s">
        <v>12797</v>
      </c>
      <c r="I3412" s="394"/>
      <c r="J3412" s="394"/>
      <c r="K3412" s="394"/>
      <c r="L3412" s="394"/>
      <c r="M3412" s="394"/>
      <c r="N3412" s="394"/>
    </row>
    <row r="3413" spans="2:14" ht="60">
      <c r="B3413" s="1063" t="s">
        <v>12798</v>
      </c>
      <c r="C3413" s="1046" t="s">
        <v>12246</v>
      </c>
      <c r="D3413" s="1046" t="s">
        <v>12302</v>
      </c>
      <c r="E3413" s="1043" t="s">
        <v>4290</v>
      </c>
      <c r="F3413" s="1047">
        <v>15587.96</v>
      </c>
      <c r="G3413" s="1052">
        <v>1</v>
      </c>
      <c r="H3413" s="1049" t="s">
        <v>12798</v>
      </c>
      <c r="I3413" s="394"/>
      <c r="J3413" s="394"/>
      <c r="K3413" s="394"/>
      <c r="L3413" s="394"/>
      <c r="M3413" s="394"/>
      <c r="N3413" s="394"/>
    </row>
    <row r="3414" spans="2:14" ht="60">
      <c r="B3414" s="1063" t="s">
        <v>12799</v>
      </c>
      <c r="C3414" s="1046" t="s">
        <v>12246</v>
      </c>
      <c r="D3414" s="1046" t="s">
        <v>12302</v>
      </c>
      <c r="E3414" s="1043" t="s">
        <v>4290</v>
      </c>
      <c r="F3414" s="1047">
        <v>15587.96</v>
      </c>
      <c r="G3414" s="1052">
        <v>1</v>
      </c>
      <c r="H3414" s="1049" t="s">
        <v>12799</v>
      </c>
      <c r="I3414" s="394"/>
      <c r="J3414" s="394"/>
      <c r="K3414" s="394"/>
      <c r="L3414" s="394"/>
      <c r="M3414" s="394"/>
      <c r="N3414" s="394"/>
    </row>
    <row r="3415" spans="2:14" ht="60">
      <c r="B3415" s="1063" t="s">
        <v>12800</v>
      </c>
      <c r="C3415" s="1046" t="s">
        <v>12246</v>
      </c>
      <c r="D3415" s="1046" t="s">
        <v>12302</v>
      </c>
      <c r="E3415" s="1043" t="s">
        <v>4290</v>
      </c>
      <c r="F3415" s="1047">
        <v>15587.96</v>
      </c>
      <c r="G3415" s="1052">
        <v>1</v>
      </c>
      <c r="H3415" s="1049" t="s">
        <v>12800</v>
      </c>
      <c r="I3415" s="394"/>
      <c r="J3415" s="394"/>
      <c r="K3415" s="394"/>
      <c r="L3415" s="394"/>
      <c r="M3415" s="394"/>
      <c r="N3415" s="394"/>
    </row>
    <row r="3416" spans="2:14" ht="60">
      <c r="B3416" s="1063" t="s">
        <v>12801</v>
      </c>
      <c r="C3416" s="1046" t="s">
        <v>12246</v>
      </c>
      <c r="D3416" s="1046" t="s">
        <v>12302</v>
      </c>
      <c r="E3416" s="1043" t="s">
        <v>4290</v>
      </c>
      <c r="F3416" s="1047">
        <v>15587.96</v>
      </c>
      <c r="G3416" s="1052">
        <v>1</v>
      </c>
      <c r="H3416" s="1049" t="s">
        <v>12801</v>
      </c>
      <c r="I3416" s="394"/>
      <c r="J3416" s="394"/>
      <c r="K3416" s="394"/>
      <c r="L3416" s="394"/>
      <c r="M3416" s="394"/>
      <c r="N3416" s="394"/>
    </row>
    <row r="3417" spans="2:14" ht="60">
      <c r="B3417" s="1063" t="s">
        <v>12802</v>
      </c>
      <c r="C3417" s="1046" t="s">
        <v>12246</v>
      </c>
      <c r="D3417" s="1046" t="s">
        <v>12302</v>
      </c>
      <c r="E3417" s="1043" t="s">
        <v>4290</v>
      </c>
      <c r="F3417" s="1047">
        <v>15587.96</v>
      </c>
      <c r="G3417" s="1052">
        <v>1</v>
      </c>
      <c r="H3417" s="1049" t="s">
        <v>12802</v>
      </c>
      <c r="I3417" s="394"/>
      <c r="J3417" s="394"/>
      <c r="K3417" s="394"/>
      <c r="L3417" s="394"/>
      <c r="M3417" s="394"/>
      <c r="N3417" s="394"/>
    </row>
    <row r="3418" spans="2:14" ht="60">
      <c r="B3418" s="1063" t="s">
        <v>12803</v>
      </c>
      <c r="C3418" s="1046" t="s">
        <v>12246</v>
      </c>
      <c r="D3418" s="1046" t="s">
        <v>12302</v>
      </c>
      <c r="E3418" s="1043" t="s">
        <v>4290</v>
      </c>
      <c r="F3418" s="1047">
        <v>15587.96</v>
      </c>
      <c r="G3418" s="1052">
        <v>1</v>
      </c>
      <c r="H3418" s="1049" t="s">
        <v>12803</v>
      </c>
      <c r="I3418" s="394"/>
      <c r="J3418" s="394"/>
      <c r="K3418" s="394"/>
      <c r="L3418" s="394"/>
      <c r="M3418" s="394"/>
      <c r="N3418" s="394"/>
    </row>
    <row r="3419" spans="2:14" ht="60">
      <c r="B3419" s="1063" t="s">
        <v>12804</v>
      </c>
      <c r="C3419" s="1046" t="s">
        <v>12246</v>
      </c>
      <c r="D3419" s="1046" t="s">
        <v>12302</v>
      </c>
      <c r="E3419" s="1043" t="s">
        <v>4290</v>
      </c>
      <c r="F3419" s="1047">
        <v>15587.96</v>
      </c>
      <c r="G3419" s="1052">
        <v>1</v>
      </c>
      <c r="H3419" s="1049" t="s">
        <v>12804</v>
      </c>
      <c r="I3419" s="394"/>
      <c r="J3419" s="394"/>
      <c r="K3419" s="394"/>
      <c r="L3419" s="394"/>
      <c r="M3419" s="394"/>
      <c r="N3419" s="394"/>
    </row>
    <row r="3420" spans="2:14" ht="60">
      <c r="B3420" s="1063" t="s">
        <v>12805</v>
      </c>
      <c r="C3420" s="1046" t="s">
        <v>12246</v>
      </c>
      <c r="D3420" s="1046" t="s">
        <v>12302</v>
      </c>
      <c r="E3420" s="1043" t="s">
        <v>4290</v>
      </c>
      <c r="F3420" s="1047">
        <v>15587.96</v>
      </c>
      <c r="G3420" s="1052">
        <v>1</v>
      </c>
      <c r="H3420" s="1049" t="s">
        <v>12805</v>
      </c>
      <c r="I3420" s="394"/>
      <c r="J3420" s="394"/>
      <c r="K3420" s="394"/>
      <c r="L3420" s="394"/>
      <c r="M3420" s="394"/>
      <c r="N3420" s="394"/>
    </row>
    <row r="3421" spans="2:14" ht="60">
      <c r="B3421" s="1063" t="s">
        <v>12806</v>
      </c>
      <c r="C3421" s="1046" t="s">
        <v>12246</v>
      </c>
      <c r="D3421" s="1046" t="s">
        <v>12302</v>
      </c>
      <c r="E3421" s="1043" t="s">
        <v>4290</v>
      </c>
      <c r="F3421" s="1047">
        <v>15587.96</v>
      </c>
      <c r="G3421" s="1052">
        <v>1</v>
      </c>
      <c r="H3421" s="1049" t="s">
        <v>12806</v>
      </c>
      <c r="I3421" s="394"/>
      <c r="J3421" s="394"/>
      <c r="K3421" s="394"/>
      <c r="L3421" s="394"/>
      <c r="M3421" s="394"/>
      <c r="N3421" s="394"/>
    </row>
    <row r="3422" spans="2:14" ht="60">
      <c r="B3422" s="1063" t="s">
        <v>12807</v>
      </c>
      <c r="C3422" s="1046" t="s">
        <v>12246</v>
      </c>
      <c r="D3422" s="1046" t="s">
        <v>12302</v>
      </c>
      <c r="E3422" s="1043" t="s">
        <v>4290</v>
      </c>
      <c r="F3422" s="1047">
        <v>15587.96</v>
      </c>
      <c r="G3422" s="1052">
        <v>1</v>
      </c>
      <c r="H3422" s="1049" t="s">
        <v>12807</v>
      </c>
      <c r="I3422" s="394"/>
      <c r="J3422" s="394"/>
      <c r="K3422" s="394"/>
      <c r="L3422" s="394"/>
      <c r="M3422" s="394"/>
      <c r="N3422" s="394"/>
    </row>
    <row r="3423" spans="2:14" ht="60">
      <c r="B3423" s="1063" t="s">
        <v>12808</v>
      </c>
      <c r="C3423" s="1046" t="s">
        <v>12246</v>
      </c>
      <c r="D3423" s="1046" t="s">
        <v>12302</v>
      </c>
      <c r="E3423" s="1043" t="s">
        <v>4290</v>
      </c>
      <c r="F3423" s="1047">
        <v>15587.96</v>
      </c>
      <c r="G3423" s="1052">
        <v>1</v>
      </c>
      <c r="H3423" s="1049" t="s">
        <v>12808</v>
      </c>
      <c r="I3423" s="394"/>
      <c r="J3423" s="394"/>
      <c r="K3423" s="394"/>
      <c r="L3423" s="394"/>
      <c r="M3423" s="394"/>
      <c r="N3423" s="394"/>
    </row>
    <row r="3424" spans="2:14" ht="60">
      <c r="B3424" s="1063" t="s">
        <v>12809</v>
      </c>
      <c r="C3424" s="1046" t="s">
        <v>12246</v>
      </c>
      <c r="D3424" s="1046" t="s">
        <v>12302</v>
      </c>
      <c r="E3424" s="1043" t="s">
        <v>4290</v>
      </c>
      <c r="F3424" s="1047">
        <v>15587.96</v>
      </c>
      <c r="G3424" s="1052">
        <v>1</v>
      </c>
      <c r="H3424" s="1049" t="s">
        <v>12809</v>
      </c>
      <c r="I3424" s="394"/>
      <c r="J3424" s="394"/>
      <c r="K3424" s="394"/>
      <c r="L3424" s="394"/>
      <c r="M3424" s="394"/>
      <c r="N3424" s="394"/>
    </row>
    <row r="3425" spans="2:14" ht="60">
      <c r="B3425" s="1063" t="s">
        <v>12810</v>
      </c>
      <c r="C3425" s="1046" t="s">
        <v>12246</v>
      </c>
      <c r="D3425" s="1046" t="s">
        <v>12302</v>
      </c>
      <c r="E3425" s="1043" t="s">
        <v>4290</v>
      </c>
      <c r="F3425" s="1047">
        <v>15587.96</v>
      </c>
      <c r="G3425" s="1052">
        <v>1</v>
      </c>
      <c r="H3425" s="1049" t="s">
        <v>12810</v>
      </c>
      <c r="I3425" s="394"/>
      <c r="J3425" s="394"/>
      <c r="K3425" s="394"/>
      <c r="L3425" s="394"/>
      <c r="M3425" s="394"/>
      <c r="N3425" s="394"/>
    </row>
    <row r="3426" spans="2:14" ht="60">
      <c r="B3426" s="1063" t="s">
        <v>12811</v>
      </c>
      <c r="C3426" s="1046" t="s">
        <v>12246</v>
      </c>
      <c r="D3426" s="1046" t="s">
        <v>12302</v>
      </c>
      <c r="E3426" s="1043" t="s">
        <v>4290</v>
      </c>
      <c r="F3426" s="1047">
        <v>15587.96</v>
      </c>
      <c r="G3426" s="1052">
        <v>1</v>
      </c>
      <c r="H3426" s="1049" t="s">
        <v>12811</v>
      </c>
      <c r="I3426" s="394"/>
      <c r="J3426" s="394"/>
      <c r="K3426" s="394"/>
      <c r="L3426" s="394"/>
      <c r="M3426" s="394"/>
      <c r="N3426" s="394"/>
    </row>
    <row r="3427" spans="2:14" ht="60">
      <c r="B3427" s="1063" t="s">
        <v>12812</v>
      </c>
      <c r="C3427" s="1046" t="s">
        <v>12246</v>
      </c>
      <c r="D3427" s="1046" t="s">
        <v>12302</v>
      </c>
      <c r="E3427" s="1043" t="s">
        <v>4290</v>
      </c>
      <c r="F3427" s="1047">
        <v>15587.96</v>
      </c>
      <c r="G3427" s="1052">
        <v>1</v>
      </c>
      <c r="H3427" s="1049" t="s">
        <v>12812</v>
      </c>
      <c r="I3427" s="394"/>
      <c r="J3427" s="394"/>
      <c r="K3427" s="394"/>
      <c r="L3427" s="394"/>
      <c r="M3427" s="394"/>
      <c r="N3427" s="394"/>
    </row>
    <row r="3428" spans="2:14" ht="60">
      <c r="B3428" s="1063" t="s">
        <v>12813</v>
      </c>
      <c r="C3428" s="1046" t="s">
        <v>12246</v>
      </c>
      <c r="D3428" s="1046" t="s">
        <v>12302</v>
      </c>
      <c r="E3428" s="1043" t="s">
        <v>4290</v>
      </c>
      <c r="F3428" s="1047">
        <v>15587.96</v>
      </c>
      <c r="G3428" s="1052">
        <v>1</v>
      </c>
      <c r="H3428" s="1049" t="s">
        <v>12813</v>
      </c>
      <c r="I3428" s="394"/>
      <c r="J3428" s="394"/>
      <c r="K3428" s="394"/>
      <c r="L3428" s="394"/>
      <c r="M3428" s="394"/>
      <c r="N3428" s="394"/>
    </row>
    <row r="3429" spans="2:14" ht="60">
      <c r="B3429" s="1063" t="s">
        <v>12814</v>
      </c>
      <c r="C3429" s="1046" t="s">
        <v>12246</v>
      </c>
      <c r="D3429" s="1046" t="s">
        <v>12302</v>
      </c>
      <c r="E3429" s="1043" t="s">
        <v>4290</v>
      </c>
      <c r="F3429" s="1047">
        <v>15587.96</v>
      </c>
      <c r="G3429" s="1052">
        <v>1</v>
      </c>
      <c r="H3429" s="1049" t="s">
        <v>12814</v>
      </c>
      <c r="I3429" s="394"/>
      <c r="J3429" s="394"/>
      <c r="K3429" s="394"/>
      <c r="L3429" s="394"/>
      <c r="M3429" s="394"/>
      <c r="N3429" s="394"/>
    </row>
    <row r="3430" spans="2:14" ht="60">
      <c r="B3430" s="1063" t="s">
        <v>12815</v>
      </c>
      <c r="C3430" s="1046" t="s">
        <v>12246</v>
      </c>
      <c r="D3430" s="1046" t="s">
        <v>12302</v>
      </c>
      <c r="E3430" s="1043" t="s">
        <v>4290</v>
      </c>
      <c r="F3430" s="1047">
        <v>15587.96</v>
      </c>
      <c r="G3430" s="1052">
        <v>1</v>
      </c>
      <c r="H3430" s="1049" t="s">
        <v>12815</v>
      </c>
      <c r="I3430" s="394"/>
      <c r="J3430" s="394"/>
      <c r="K3430" s="394"/>
      <c r="L3430" s="394"/>
      <c r="M3430" s="394"/>
      <c r="N3430" s="394"/>
    </row>
    <row r="3431" spans="2:14" ht="60">
      <c r="B3431" s="1063" t="s">
        <v>12816</v>
      </c>
      <c r="C3431" s="1046" t="s">
        <v>12246</v>
      </c>
      <c r="D3431" s="1046" t="s">
        <v>12302</v>
      </c>
      <c r="E3431" s="1043" t="s">
        <v>4290</v>
      </c>
      <c r="F3431" s="1047">
        <v>15587.96</v>
      </c>
      <c r="G3431" s="1052">
        <v>1</v>
      </c>
      <c r="H3431" s="1049" t="s">
        <v>12816</v>
      </c>
      <c r="I3431" s="394"/>
      <c r="J3431" s="394"/>
      <c r="K3431" s="394"/>
      <c r="L3431" s="394"/>
      <c r="M3431" s="394"/>
      <c r="N3431" s="394"/>
    </row>
    <row r="3432" spans="2:14" ht="60">
      <c r="B3432" s="1063" t="s">
        <v>12817</v>
      </c>
      <c r="C3432" s="1046" t="s">
        <v>12246</v>
      </c>
      <c r="D3432" s="1046" t="s">
        <v>12302</v>
      </c>
      <c r="E3432" s="1043" t="s">
        <v>4290</v>
      </c>
      <c r="F3432" s="1047">
        <v>15587.96</v>
      </c>
      <c r="G3432" s="1052">
        <v>1</v>
      </c>
      <c r="H3432" s="1049" t="s">
        <v>12817</v>
      </c>
      <c r="I3432" s="394"/>
      <c r="J3432" s="394"/>
      <c r="K3432" s="394"/>
      <c r="L3432" s="394"/>
      <c r="M3432" s="394"/>
      <c r="N3432" s="394"/>
    </row>
    <row r="3433" spans="2:14" ht="60">
      <c r="B3433" s="1063" t="s">
        <v>12818</v>
      </c>
      <c r="C3433" s="1046" t="s">
        <v>12246</v>
      </c>
      <c r="D3433" s="1046" t="s">
        <v>12302</v>
      </c>
      <c r="E3433" s="1043" t="s">
        <v>4290</v>
      </c>
      <c r="F3433" s="1047">
        <v>15587.96</v>
      </c>
      <c r="G3433" s="1052">
        <v>1</v>
      </c>
      <c r="H3433" s="1049" t="s">
        <v>12818</v>
      </c>
      <c r="I3433" s="394"/>
      <c r="J3433" s="394"/>
      <c r="K3433" s="394"/>
      <c r="L3433" s="394"/>
      <c r="M3433" s="394"/>
      <c r="N3433" s="394"/>
    </row>
    <row r="3434" spans="2:14" ht="60">
      <c r="B3434" s="1063" t="s">
        <v>12819</v>
      </c>
      <c r="C3434" s="1046" t="s">
        <v>12246</v>
      </c>
      <c r="D3434" s="1046" t="s">
        <v>12302</v>
      </c>
      <c r="E3434" s="1043" t="s">
        <v>4290</v>
      </c>
      <c r="F3434" s="1047">
        <v>15587.96</v>
      </c>
      <c r="G3434" s="1052">
        <v>1</v>
      </c>
      <c r="H3434" s="1049" t="s">
        <v>12819</v>
      </c>
      <c r="I3434" s="394"/>
      <c r="J3434" s="394"/>
      <c r="K3434" s="394"/>
      <c r="L3434" s="394"/>
      <c r="M3434" s="394"/>
      <c r="N3434" s="394"/>
    </row>
    <row r="3435" spans="2:14" ht="60">
      <c r="B3435" s="1063" t="s">
        <v>12820</v>
      </c>
      <c r="C3435" s="1046" t="s">
        <v>12246</v>
      </c>
      <c r="D3435" s="1046" t="s">
        <v>12302</v>
      </c>
      <c r="E3435" s="1043" t="s">
        <v>4290</v>
      </c>
      <c r="F3435" s="1047">
        <v>15587.96</v>
      </c>
      <c r="G3435" s="1052">
        <v>1</v>
      </c>
      <c r="H3435" s="1049" t="s">
        <v>12820</v>
      </c>
      <c r="I3435" s="394"/>
      <c r="J3435" s="394"/>
      <c r="K3435" s="394"/>
      <c r="L3435" s="394"/>
      <c r="M3435" s="394"/>
      <c r="N3435" s="394"/>
    </row>
    <row r="3436" spans="2:14" ht="60">
      <c r="B3436" s="1063" t="s">
        <v>12821</v>
      </c>
      <c r="C3436" s="1046" t="s">
        <v>12246</v>
      </c>
      <c r="D3436" s="1046" t="s">
        <v>12302</v>
      </c>
      <c r="E3436" s="1043" t="s">
        <v>4290</v>
      </c>
      <c r="F3436" s="1047">
        <v>15587.96</v>
      </c>
      <c r="G3436" s="1052">
        <v>1</v>
      </c>
      <c r="H3436" s="1049" t="s">
        <v>12821</v>
      </c>
      <c r="I3436" s="394"/>
      <c r="J3436" s="394"/>
      <c r="K3436" s="394"/>
      <c r="L3436" s="394"/>
      <c r="M3436" s="394"/>
      <c r="N3436" s="394"/>
    </row>
    <row r="3437" spans="2:14" ht="60">
      <c r="B3437" s="1063" t="s">
        <v>12822</v>
      </c>
      <c r="C3437" s="1046" t="s">
        <v>12246</v>
      </c>
      <c r="D3437" s="1046" t="s">
        <v>12302</v>
      </c>
      <c r="E3437" s="1043" t="s">
        <v>4290</v>
      </c>
      <c r="F3437" s="1047">
        <v>15587.96</v>
      </c>
      <c r="G3437" s="1052">
        <v>1</v>
      </c>
      <c r="H3437" s="1049" t="s">
        <v>12822</v>
      </c>
      <c r="I3437" s="394"/>
      <c r="J3437" s="394"/>
      <c r="K3437" s="394"/>
      <c r="L3437" s="394"/>
      <c r="M3437" s="394"/>
      <c r="N3437" s="394"/>
    </row>
    <row r="3438" spans="2:14" ht="60">
      <c r="B3438" s="1063" t="s">
        <v>12823</v>
      </c>
      <c r="C3438" s="1046" t="s">
        <v>12246</v>
      </c>
      <c r="D3438" s="1046" t="s">
        <v>12302</v>
      </c>
      <c r="E3438" s="1043" t="s">
        <v>4290</v>
      </c>
      <c r="F3438" s="1047">
        <v>15587.96</v>
      </c>
      <c r="G3438" s="1052">
        <v>1</v>
      </c>
      <c r="H3438" s="1049" t="s">
        <v>12823</v>
      </c>
      <c r="I3438" s="394"/>
      <c r="J3438" s="394"/>
      <c r="K3438" s="394"/>
      <c r="L3438" s="394"/>
      <c r="M3438" s="394"/>
      <c r="N3438" s="394"/>
    </row>
    <row r="3439" spans="2:14" ht="60">
      <c r="B3439" s="1063" t="s">
        <v>12824</v>
      </c>
      <c r="C3439" s="1046" t="s">
        <v>12246</v>
      </c>
      <c r="D3439" s="1046" t="s">
        <v>12302</v>
      </c>
      <c r="E3439" s="1043" t="s">
        <v>4290</v>
      </c>
      <c r="F3439" s="1047">
        <v>15587.96</v>
      </c>
      <c r="G3439" s="1052">
        <v>1</v>
      </c>
      <c r="H3439" s="1049" t="s">
        <v>12824</v>
      </c>
      <c r="I3439" s="394"/>
      <c r="J3439" s="394"/>
      <c r="K3439" s="394"/>
      <c r="L3439" s="394"/>
      <c r="M3439" s="394"/>
      <c r="N3439" s="394"/>
    </row>
    <row r="3440" spans="2:14" ht="60">
      <c r="B3440" s="1063" t="s">
        <v>12825</v>
      </c>
      <c r="C3440" s="1046" t="s">
        <v>12246</v>
      </c>
      <c r="D3440" s="1046" t="s">
        <v>12302</v>
      </c>
      <c r="E3440" s="1043" t="s">
        <v>4290</v>
      </c>
      <c r="F3440" s="1047">
        <v>15587.96</v>
      </c>
      <c r="G3440" s="1052">
        <v>1</v>
      </c>
      <c r="H3440" s="1049" t="s">
        <v>12825</v>
      </c>
      <c r="I3440" s="394"/>
      <c r="J3440" s="394"/>
      <c r="K3440" s="394"/>
      <c r="L3440" s="394"/>
      <c r="M3440" s="394"/>
      <c r="N3440" s="394"/>
    </row>
    <row r="3441" spans="2:14" ht="60">
      <c r="B3441" s="1063" t="s">
        <v>12826</v>
      </c>
      <c r="C3441" s="1046" t="s">
        <v>12246</v>
      </c>
      <c r="D3441" s="1046" t="s">
        <v>12302</v>
      </c>
      <c r="E3441" s="1043" t="s">
        <v>4290</v>
      </c>
      <c r="F3441" s="1047">
        <v>15587.96</v>
      </c>
      <c r="G3441" s="1052">
        <v>1</v>
      </c>
      <c r="H3441" s="1049" t="s">
        <v>12826</v>
      </c>
      <c r="I3441" s="394"/>
      <c r="J3441" s="394"/>
      <c r="K3441" s="394"/>
      <c r="L3441" s="394"/>
      <c r="M3441" s="394"/>
      <c r="N3441" s="394"/>
    </row>
    <row r="3442" spans="2:14" ht="60">
      <c r="B3442" s="1063" t="s">
        <v>12827</v>
      </c>
      <c r="C3442" s="1046" t="s">
        <v>12246</v>
      </c>
      <c r="D3442" s="1046" t="s">
        <v>12302</v>
      </c>
      <c r="E3442" s="1043" t="s">
        <v>4290</v>
      </c>
      <c r="F3442" s="1047">
        <v>15587.96</v>
      </c>
      <c r="G3442" s="1052">
        <v>1</v>
      </c>
      <c r="H3442" s="1049" t="s">
        <v>12827</v>
      </c>
      <c r="I3442" s="394"/>
      <c r="J3442" s="394"/>
      <c r="K3442" s="394"/>
      <c r="L3442" s="394"/>
      <c r="M3442" s="394"/>
      <c r="N3442" s="394"/>
    </row>
    <row r="3443" spans="2:14" ht="60">
      <c r="B3443" s="1063" t="s">
        <v>12828</v>
      </c>
      <c r="C3443" s="1046" t="s">
        <v>12246</v>
      </c>
      <c r="D3443" s="1046" t="s">
        <v>12302</v>
      </c>
      <c r="E3443" s="1043" t="s">
        <v>4290</v>
      </c>
      <c r="F3443" s="1047">
        <v>15587.96</v>
      </c>
      <c r="G3443" s="1052">
        <v>1</v>
      </c>
      <c r="H3443" s="1049" t="s">
        <v>12828</v>
      </c>
      <c r="I3443" s="394"/>
      <c r="J3443" s="394"/>
      <c r="K3443" s="394"/>
      <c r="L3443" s="394"/>
      <c r="M3443" s="394"/>
      <c r="N3443" s="394"/>
    </row>
    <row r="3444" spans="2:14" ht="60">
      <c r="B3444" s="1063" t="s">
        <v>12829</v>
      </c>
      <c r="C3444" s="1046" t="s">
        <v>12246</v>
      </c>
      <c r="D3444" s="1046" t="s">
        <v>12302</v>
      </c>
      <c r="E3444" s="1043" t="s">
        <v>4290</v>
      </c>
      <c r="F3444" s="1047">
        <v>15587.96</v>
      </c>
      <c r="G3444" s="1052">
        <v>1</v>
      </c>
      <c r="H3444" s="1049" t="s">
        <v>12829</v>
      </c>
      <c r="I3444" s="394"/>
      <c r="J3444" s="394"/>
      <c r="K3444" s="394"/>
      <c r="L3444" s="394"/>
      <c r="M3444" s="394"/>
      <c r="N3444" s="394"/>
    </row>
    <row r="3445" spans="2:14" ht="60">
      <c r="B3445" s="1063" t="s">
        <v>12830</v>
      </c>
      <c r="C3445" s="1046" t="s">
        <v>12246</v>
      </c>
      <c r="D3445" s="1046" t="s">
        <v>12302</v>
      </c>
      <c r="E3445" s="1043" t="s">
        <v>4290</v>
      </c>
      <c r="F3445" s="1047">
        <v>15587.96</v>
      </c>
      <c r="G3445" s="1052">
        <v>1</v>
      </c>
      <c r="H3445" s="1049" t="s">
        <v>12830</v>
      </c>
      <c r="I3445" s="394"/>
      <c r="J3445" s="394"/>
      <c r="K3445" s="394"/>
      <c r="L3445" s="394"/>
      <c r="M3445" s="394"/>
      <c r="N3445" s="394"/>
    </row>
    <row r="3446" spans="2:14" ht="60">
      <c r="B3446" s="1063" t="s">
        <v>12831</v>
      </c>
      <c r="C3446" s="1046" t="s">
        <v>12246</v>
      </c>
      <c r="D3446" s="1046" t="s">
        <v>12302</v>
      </c>
      <c r="E3446" s="1043" t="s">
        <v>4290</v>
      </c>
      <c r="F3446" s="1047">
        <v>15587.96</v>
      </c>
      <c r="G3446" s="1052">
        <v>1</v>
      </c>
      <c r="H3446" s="1049" t="s">
        <v>12831</v>
      </c>
      <c r="I3446" s="394"/>
      <c r="J3446" s="394"/>
      <c r="K3446" s="394"/>
      <c r="L3446" s="394"/>
      <c r="M3446" s="394"/>
      <c r="N3446" s="394"/>
    </row>
    <row r="3447" spans="2:14" ht="60">
      <c r="B3447" s="1063" t="s">
        <v>12832</v>
      </c>
      <c r="C3447" s="1046" t="s">
        <v>12246</v>
      </c>
      <c r="D3447" s="1046" t="s">
        <v>12302</v>
      </c>
      <c r="E3447" s="1043" t="s">
        <v>4290</v>
      </c>
      <c r="F3447" s="1047">
        <v>15587.96</v>
      </c>
      <c r="G3447" s="1052">
        <v>1</v>
      </c>
      <c r="H3447" s="1049" t="s">
        <v>12832</v>
      </c>
      <c r="I3447" s="394"/>
      <c r="J3447" s="394"/>
      <c r="K3447" s="394"/>
      <c r="L3447" s="394"/>
      <c r="M3447" s="394"/>
      <c r="N3447" s="394"/>
    </row>
    <row r="3448" spans="2:14" ht="60">
      <c r="B3448" s="1063" t="s">
        <v>12833</v>
      </c>
      <c r="C3448" s="1046" t="s">
        <v>12246</v>
      </c>
      <c r="D3448" s="1046" t="s">
        <v>12302</v>
      </c>
      <c r="E3448" s="1043" t="s">
        <v>4290</v>
      </c>
      <c r="F3448" s="1047">
        <v>15587.96</v>
      </c>
      <c r="G3448" s="1052">
        <v>1</v>
      </c>
      <c r="H3448" s="1049" t="s">
        <v>12833</v>
      </c>
      <c r="I3448" s="394"/>
      <c r="J3448" s="394"/>
      <c r="K3448" s="394"/>
      <c r="L3448" s="394"/>
      <c r="M3448" s="394"/>
      <c r="N3448" s="394"/>
    </row>
    <row r="3449" spans="2:14" ht="60">
      <c r="B3449" s="1063" t="s">
        <v>12834</v>
      </c>
      <c r="C3449" s="1046" t="s">
        <v>12246</v>
      </c>
      <c r="D3449" s="1046" t="s">
        <v>12302</v>
      </c>
      <c r="E3449" s="1043" t="s">
        <v>4290</v>
      </c>
      <c r="F3449" s="1047">
        <v>15587.96</v>
      </c>
      <c r="G3449" s="1052">
        <v>1</v>
      </c>
      <c r="H3449" s="1049" t="s">
        <v>12834</v>
      </c>
      <c r="I3449" s="394"/>
      <c r="J3449" s="394"/>
      <c r="K3449" s="394"/>
      <c r="L3449" s="394"/>
      <c r="M3449" s="394"/>
      <c r="N3449" s="394"/>
    </row>
    <row r="3450" spans="2:14" ht="60">
      <c r="B3450" s="1063" t="s">
        <v>12835</v>
      </c>
      <c r="C3450" s="1046" t="s">
        <v>12246</v>
      </c>
      <c r="D3450" s="1046" t="s">
        <v>12302</v>
      </c>
      <c r="E3450" s="1043" t="s">
        <v>4290</v>
      </c>
      <c r="F3450" s="1047">
        <v>15587.96</v>
      </c>
      <c r="G3450" s="1052">
        <v>1</v>
      </c>
      <c r="H3450" s="1049" t="s">
        <v>12835</v>
      </c>
      <c r="I3450" s="394"/>
      <c r="J3450" s="394"/>
      <c r="K3450" s="394"/>
      <c r="L3450" s="394"/>
      <c r="M3450" s="394"/>
      <c r="N3450" s="394"/>
    </row>
    <row r="3451" spans="2:14" ht="60">
      <c r="B3451" s="1063" t="s">
        <v>12836</v>
      </c>
      <c r="C3451" s="1046" t="s">
        <v>12246</v>
      </c>
      <c r="D3451" s="1046" t="s">
        <v>12302</v>
      </c>
      <c r="E3451" s="1043" t="s">
        <v>4290</v>
      </c>
      <c r="F3451" s="1047">
        <v>15587.96</v>
      </c>
      <c r="G3451" s="1052">
        <v>1</v>
      </c>
      <c r="H3451" s="1049" t="s">
        <v>12836</v>
      </c>
      <c r="I3451" s="394"/>
      <c r="J3451" s="394"/>
      <c r="K3451" s="394"/>
      <c r="L3451" s="394"/>
      <c r="M3451" s="394"/>
      <c r="N3451" s="394"/>
    </row>
    <row r="3452" spans="2:14" ht="60">
      <c r="B3452" s="1063" t="s">
        <v>12837</v>
      </c>
      <c r="C3452" s="1046" t="s">
        <v>12246</v>
      </c>
      <c r="D3452" s="1046" t="s">
        <v>12302</v>
      </c>
      <c r="E3452" s="1043" t="s">
        <v>4290</v>
      </c>
      <c r="F3452" s="1047">
        <v>15587.96</v>
      </c>
      <c r="G3452" s="1052">
        <v>1</v>
      </c>
      <c r="H3452" s="1049" t="s">
        <v>12837</v>
      </c>
      <c r="I3452" s="394"/>
      <c r="J3452" s="394"/>
      <c r="K3452" s="394"/>
      <c r="L3452" s="394"/>
      <c r="M3452" s="394"/>
      <c r="N3452" s="394"/>
    </row>
    <row r="3453" spans="2:14" ht="60">
      <c r="B3453" s="1063" t="s">
        <v>12838</v>
      </c>
      <c r="C3453" s="1046" t="s">
        <v>12246</v>
      </c>
      <c r="D3453" s="1046" t="s">
        <v>12302</v>
      </c>
      <c r="E3453" s="1043" t="s">
        <v>4290</v>
      </c>
      <c r="F3453" s="1047">
        <v>15587.96</v>
      </c>
      <c r="G3453" s="1052">
        <v>1</v>
      </c>
      <c r="H3453" s="1049" t="s">
        <v>12838</v>
      </c>
      <c r="I3453" s="394"/>
      <c r="J3453" s="394"/>
      <c r="K3453" s="394"/>
      <c r="L3453" s="394"/>
      <c r="M3453" s="394"/>
      <c r="N3453" s="394"/>
    </row>
    <row r="3454" spans="2:14" ht="60">
      <c r="B3454" s="1063" t="s">
        <v>12839</v>
      </c>
      <c r="C3454" s="1046" t="s">
        <v>12246</v>
      </c>
      <c r="D3454" s="1046" t="s">
        <v>12302</v>
      </c>
      <c r="E3454" s="1043" t="s">
        <v>4290</v>
      </c>
      <c r="F3454" s="1047">
        <v>15587.96</v>
      </c>
      <c r="G3454" s="1052">
        <v>1</v>
      </c>
      <c r="H3454" s="1049" t="s">
        <v>12839</v>
      </c>
      <c r="I3454" s="394"/>
      <c r="J3454" s="394"/>
      <c r="K3454" s="394"/>
      <c r="L3454" s="394"/>
      <c r="M3454" s="394"/>
      <c r="N3454" s="394"/>
    </row>
    <row r="3455" spans="2:14" ht="60">
      <c r="B3455" s="1063" t="s">
        <v>12840</v>
      </c>
      <c r="C3455" s="1046" t="s">
        <v>12246</v>
      </c>
      <c r="D3455" s="1046" t="s">
        <v>12302</v>
      </c>
      <c r="E3455" s="1043" t="s">
        <v>4290</v>
      </c>
      <c r="F3455" s="1047">
        <v>15587.96</v>
      </c>
      <c r="G3455" s="1052">
        <v>1</v>
      </c>
      <c r="H3455" s="1049" t="s">
        <v>12840</v>
      </c>
      <c r="I3455" s="394"/>
      <c r="J3455" s="394"/>
      <c r="K3455" s="394"/>
      <c r="L3455" s="394"/>
      <c r="M3455" s="394"/>
      <c r="N3455" s="394"/>
    </row>
    <row r="3456" spans="2:14" ht="60">
      <c r="B3456" s="1063" t="s">
        <v>12841</v>
      </c>
      <c r="C3456" s="1046" t="s">
        <v>12246</v>
      </c>
      <c r="D3456" s="1046" t="s">
        <v>12302</v>
      </c>
      <c r="E3456" s="1043" t="s">
        <v>4290</v>
      </c>
      <c r="F3456" s="1047">
        <v>15587.96</v>
      </c>
      <c r="G3456" s="1052">
        <v>1</v>
      </c>
      <c r="H3456" s="1049" t="s">
        <v>12841</v>
      </c>
      <c r="I3456" s="394"/>
      <c r="J3456" s="394"/>
      <c r="K3456" s="394"/>
      <c r="L3456" s="394"/>
      <c r="M3456" s="394"/>
      <c r="N3456" s="394"/>
    </row>
    <row r="3457" spans="2:14" ht="60">
      <c r="B3457" s="1063" t="s">
        <v>12842</v>
      </c>
      <c r="C3457" s="1046" t="s">
        <v>12246</v>
      </c>
      <c r="D3457" s="1046" t="s">
        <v>12302</v>
      </c>
      <c r="E3457" s="1043" t="s">
        <v>4290</v>
      </c>
      <c r="F3457" s="1047">
        <v>15587.96</v>
      </c>
      <c r="G3457" s="1052">
        <v>1</v>
      </c>
      <c r="H3457" s="1049" t="s">
        <v>12842</v>
      </c>
      <c r="I3457" s="394"/>
      <c r="J3457" s="394"/>
      <c r="K3457" s="394"/>
      <c r="L3457" s="394"/>
      <c r="M3457" s="394"/>
      <c r="N3457" s="394"/>
    </row>
    <row r="3458" spans="2:14" ht="60">
      <c r="B3458" s="1063" t="s">
        <v>12843</v>
      </c>
      <c r="C3458" s="1046" t="s">
        <v>12246</v>
      </c>
      <c r="D3458" s="1046" t="s">
        <v>12302</v>
      </c>
      <c r="E3458" s="1043" t="s">
        <v>4290</v>
      </c>
      <c r="F3458" s="1047">
        <v>15587.96</v>
      </c>
      <c r="G3458" s="1052">
        <v>1</v>
      </c>
      <c r="H3458" s="1049" t="s">
        <v>12843</v>
      </c>
      <c r="I3458" s="394"/>
      <c r="J3458" s="394"/>
      <c r="K3458" s="394"/>
      <c r="L3458" s="394"/>
      <c r="M3458" s="394"/>
      <c r="N3458" s="394"/>
    </row>
    <row r="3459" spans="2:14" ht="60">
      <c r="B3459" s="1063" t="s">
        <v>12844</v>
      </c>
      <c r="C3459" s="1046" t="s">
        <v>12246</v>
      </c>
      <c r="D3459" s="1046" t="s">
        <v>12302</v>
      </c>
      <c r="E3459" s="1043" t="s">
        <v>4290</v>
      </c>
      <c r="F3459" s="1047">
        <v>15587.96</v>
      </c>
      <c r="G3459" s="1052">
        <v>1</v>
      </c>
      <c r="H3459" s="1049" t="s">
        <v>12844</v>
      </c>
      <c r="I3459" s="394"/>
      <c r="J3459" s="394"/>
      <c r="K3459" s="394"/>
      <c r="L3459" s="394"/>
      <c r="M3459" s="394"/>
      <c r="N3459" s="394"/>
    </row>
    <row r="3460" spans="2:14" ht="60">
      <c r="B3460" s="1063" t="s">
        <v>12845</v>
      </c>
      <c r="C3460" s="1046" t="s">
        <v>12246</v>
      </c>
      <c r="D3460" s="1046" t="s">
        <v>12302</v>
      </c>
      <c r="E3460" s="1043" t="s">
        <v>4290</v>
      </c>
      <c r="F3460" s="1047">
        <v>15587.96</v>
      </c>
      <c r="G3460" s="1052">
        <v>1</v>
      </c>
      <c r="H3460" s="1049" t="s">
        <v>12845</v>
      </c>
      <c r="I3460" s="394"/>
      <c r="J3460" s="394"/>
      <c r="K3460" s="394"/>
      <c r="L3460" s="394"/>
      <c r="M3460" s="394"/>
      <c r="N3460" s="394"/>
    </row>
    <row r="3461" spans="2:14" ht="60">
      <c r="B3461" s="1063" t="s">
        <v>12846</v>
      </c>
      <c r="C3461" s="1046" t="s">
        <v>12246</v>
      </c>
      <c r="D3461" s="1046" t="s">
        <v>12302</v>
      </c>
      <c r="E3461" s="1043" t="s">
        <v>4290</v>
      </c>
      <c r="F3461" s="1047">
        <v>15587.96</v>
      </c>
      <c r="G3461" s="1052">
        <v>1</v>
      </c>
      <c r="H3461" s="1049" t="s">
        <v>12846</v>
      </c>
      <c r="I3461" s="394"/>
      <c r="J3461" s="394"/>
      <c r="K3461" s="394"/>
      <c r="L3461" s="394"/>
      <c r="M3461" s="394"/>
      <c r="N3461" s="394"/>
    </row>
    <row r="3462" spans="2:14" ht="60">
      <c r="B3462" s="1063" t="s">
        <v>12847</v>
      </c>
      <c r="C3462" s="1046" t="s">
        <v>12246</v>
      </c>
      <c r="D3462" s="1046" t="s">
        <v>12302</v>
      </c>
      <c r="E3462" s="1043" t="s">
        <v>4290</v>
      </c>
      <c r="F3462" s="1047">
        <v>15587.96</v>
      </c>
      <c r="G3462" s="1052">
        <v>1</v>
      </c>
      <c r="H3462" s="1049" t="s">
        <v>12847</v>
      </c>
      <c r="I3462" s="394"/>
      <c r="J3462" s="394"/>
      <c r="K3462" s="394"/>
      <c r="L3462" s="394"/>
      <c r="M3462" s="394"/>
      <c r="N3462" s="394"/>
    </row>
    <row r="3463" spans="2:14" ht="60">
      <c r="B3463" s="1063" t="s">
        <v>12848</v>
      </c>
      <c r="C3463" s="1046" t="s">
        <v>12246</v>
      </c>
      <c r="D3463" s="1046" t="s">
        <v>12302</v>
      </c>
      <c r="E3463" s="1043" t="s">
        <v>4290</v>
      </c>
      <c r="F3463" s="1047">
        <v>15587.96</v>
      </c>
      <c r="G3463" s="1052">
        <v>1</v>
      </c>
      <c r="H3463" s="1049" t="s">
        <v>12848</v>
      </c>
      <c r="I3463" s="394"/>
      <c r="J3463" s="394"/>
      <c r="K3463" s="394"/>
      <c r="L3463" s="394"/>
      <c r="M3463" s="394"/>
      <c r="N3463" s="394"/>
    </row>
    <row r="3464" spans="2:14" ht="60">
      <c r="B3464" s="1063" t="s">
        <v>12849</v>
      </c>
      <c r="C3464" s="1046" t="s">
        <v>12246</v>
      </c>
      <c r="D3464" s="1046" t="s">
        <v>12302</v>
      </c>
      <c r="E3464" s="1043" t="s">
        <v>4290</v>
      </c>
      <c r="F3464" s="1047">
        <v>15587.96</v>
      </c>
      <c r="G3464" s="1052">
        <v>1</v>
      </c>
      <c r="H3464" s="1049" t="s">
        <v>12849</v>
      </c>
      <c r="I3464" s="394"/>
      <c r="J3464" s="394"/>
      <c r="K3464" s="394"/>
      <c r="L3464" s="394"/>
      <c r="M3464" s="394"/>
      <c r="N3464" s="394"/>
    </row>
    <row r="3465" spans="2:14" ht="60">
      <c r="B3465" s="1063" t="s">
        <v>12850</v>
      </c>
      <c r="C3465" s="1046" t="s">
        <v>12246</v>
      </c>
      <c r="D3465" s="1046" t="s">
        <v>12302</v>
      </c>
      <c r="E3465" s="1043" t="s">
        <v>4290</v>
      </c>
      <c r="F3465" s="1047">
        <v>15587.96</v>
      </c>
      <c r="G3465" s="1052">
        <v>1</v>
      </c>
      <c r="H3465" s="1049" t="s">
        <v>12850</v>
      </c>
      <c r="I3465" s="394"/>
      <c r="J3465" s="394"/>
      <c r="K3465" s="394"/>
      <c r="L3465" s="394"/>
      <c r="M3465" s="394"/>
      <c r="N3465" s="394"/>
    </row>
    <row r="3466" spans="2:14" ht="60">
      <c r="B3466" s="1063" t="s">
        <v>12851</v>
      </c>
      <c r="C3466" s="1046" t="s">
        <v>12246</v>
      </c>
      <c r="D3466" s="1046" t="s">
        <v>12302</v>
      </c>
      <c r="E3466" s="1043" t="s">
        <v>4290</v>
      </c>
      <c r="F3466" s="1047">
        <v>15587.96</v>
      </c>
      <c r="G3466" s="1052">
        <v>1</v>
      </c>
      <c r="H3466" s="1049" t="s">
        <v>12851</v>
      </c>
      <c r="I3466" s="394"/>
      <c r="J3466" s="394"/>
      <c r="K3466" s="394"/>
      <c r="L3466" s="394"/>
      <c r="M3466" s="394"/>
      <c r="N3466" s="394"/>
    </row>
    <row r="3467" spans="2:14" ht="60">
      <c r="B3467" s="1063" t="s">
        <v>12852</v>
      </c>
      <c r="C3467" s="1046" t="s">
        <v>12246</v>
      </c>
      <c r="D3467" s="1046" t="s">
        <v>12302</v>
      </c>
      <c r="E3467" s="1043" t="s">
        <v>4290</v>
      </c>
      <c r="F3467" s="1047">
        <v>15587.96</v>
      </c>
      <c r="G3467" s="1052">
        <v>1</v>
      </c>
      <c r="H3467" s="1049" t="s">
        <v>12852</v>
      </c>
      <c r="I3467" s="394"/>
      <c r="J3467" s="394"/>
      <c r="K3467" s="394"/>
      <c r="L3467" s="394"/>
      <c r="M3467" s="394"/>
      <c r="N3467" s="394"/>
    </row>
    <row r="3468" spans="2:14" ht="60">
      <c r="B3468" s="1063" t="s">
        <v>12853</v>
      </c>
      <c r="C3468" s="1046" t="s">
        <v>12246</v>
      </c>
      <c r="D3468" s="1046" t="s">
        <v>12302</v>
      </c>
      <c r="E3468" s="1043" t="s">
        <v>4290</v>
      </c>
      <c r="F3468" s="1047">
        <v>15587.96</v>
      </c>
      <c r="G3468" s="1052">
        <v>1</v>
      </c>
      <c r="H3468" s="1049" t="s">
        <v>12853</v>
      </c>
      <c r="I3468" s="394"/>
      <c r="J3468" s="394"/>
      <c r="K3468" s="394"/>
      <c r="L3468" s="394"/>
      <c r="M3468" s="394"/>
      <c r="N3468" s="394"/>
    </row>
    <row r="3469" spans="2:14" ht="60">
      <c r="B3469" s="1063" t="s">
        <v>12854</v>
      </c>
      <c r="C3469" s="1046" t="s">
        <v>12246</v>
      </c>
      <c r="D3469" s="1046" t="s">
        <v>12302</v>
      </c>
      <c r="E3469" s="1043" t="s">
        <v>4290</v>
      </c>
      <c r="F3469" s="1047">
        <v>15587.96</v>
      </c>
      <c r="G3469" s="1052">
        <v>1</v>
      </c>
      <c r="H3469" s="1049" t="s">
        <v>12854</v>
      </c>
      <c r="I3469" s="394"/>
      <c r="J3469" s="394"/>
      <c r="K3469" s="394"/>
      <c r="L3469" s="394"/>
      <c r="M3469" s="394"/>
      <c r="N3469" s="394"/>
    </row>
    <row r="3470" spans="2:14" ht="60">
      <c r="B3470" s="1063" t="s">
        <v>12855</v>
      </c>
      <c r="C3470" s="1046" t="s">
        <v>12246</v>
      </c>
      <c r="D3470" s="1046" t="s">
        <v>12302</v>
      </c>
      <c r="E3470" s="1043" t="s">
        <v>4290</v>
      </c>
      <c r="F3470" s="1047">
        <v>15587.96</v>
      </c>
      <c r="G3470" s="1052">
        <v>1</v>
      </c>
      <c r="H3470" s="1049" t="s">
        <v>12855</v>
      </c>
      <c r="I3470" s="394"/>
      <c r="J3470" s="394"/>
      <c r="K3470" s="394"/>
      <c r="L3470" s="394"/>
      <c r="M3470" s="394"/>
      <c r="N3470" s="394"/>
    </row>
    <row r="3471" spans="2:14" ht="60">
      <c r="B3471" s="1063" t="s">
        <v>12856</v>
      </c>
      <c r="C3471" s="1046" t="s">
        <v>12246</v>
      </c>
      <c r="D3471" s="1046" t="s">
        <v>12302</v>
      </c>
      <c r="E3471" s="1043" t="s">
        <v>4290</v>
      </c>
      <c r="F3471" s="1047">
        <v>15587.96</v>
      </c>
      <c r="G3471" s="1052">
        <v>1</v>
      </c>
      <c r="H3471" s="1049" t="s">
        <v>12856</v>
      </c>
      <c r="I3471" s="394"/>
      <c r="J3471" s="394"/>
      <c r="K3471" s="394"/>
      <c r="L3471" s="394"/>
      <c r="M3471" s="394"/>
      <c r="N3471" s="394"/>
    </row>
    <row r="3472" spans="2:14" ht="60">
      <c r="B3472" s="1063" t="s">
        <v>12857</v>
      </c>
      <c r="C3472" s="1046" t="s">
        <v>12246</v>
      </c>
      <c r="D3472" s="1046" t="s">
        <v>12302</v>
      </c>
      <c r="E3472" s="1043" t="s">
        <v>4290</v>
      </c>
      <c r="F3472" s="1047">
        <v>15587.96</v>
      </c>
      <c r="G3472" s="1052">
        <v>1</v>
      </c>
      <c r="H3472" s="1049" t="s">
        <v>12857</v>
      </c>
      <c r="I3472" s="394"/>
      <c r="J3472" s="394"/>
      <c r="K3472" s="394"/>
      <c r="L3472" s="394"/>
      <c r="M3472" s="394"/>
      <c r="N3472" s="394"/>
    </row>
    <row r="3473" spans="2:14" ht="60">
      <c r="B3473" s="1063" t="s">
        <v>12858</v>
      </c>
      <c r="C3473" s="1046" t="s">
        <v>12246</v>
      </c>
      <c r="D3473" s="1046" t="s">
        <v>12302</v>
      </c>
      <c r="E3473" s="1043" t="s">
        <v>4290</v>
      </c>
      <c r="F3473" s="1047">
        <v>15587.96</v>
      </c>
      <c r="G3473" s="1052">
        <v>1</v>
      </c>
      <c r="H3473" s="1049" t="s">
        <v>12858</v>
      </c>
      <c r="I3473" s="394"/>
      <c r="J3473" s="394"/>
      <c r="K3473" s="394"/>
      <c r="L3473" s="394"/>
      <c r="M3473" s="394"/>
      <c r="N3473" s="394"/>
    </row>
    <row r="3474" spans="2:14" ht="60">
      <c r="B3474" s="1063" t="s">
        <v>12859</v>
      </c>
      <c r="C3474" s="1046" t="s">
        <v>12246</v>
      </c>
      <c r="D3474" s="1046" t="s">
        <v>12302</v>
      </c>
      <c r="E3474" s="1043" t="s">
        <v>4290</v>
      </c>
      <c r="F3474" s="1047">
        <v>15587.96</v>
      </c>
      <c r="G3474" s="1052">
        <v>1</v>
      </c>
      <c r="H3474" s="1049" t="s">
        <v>12859</v>
      </c>
      <c r="I3474" s="394"/>
      <c r="J3474" s="394"/>
      <c r="K3474" s="394"/>
      <c r="L3474" s="394"/>
      <c r="M3474" s="394"/>
      <c r="N3474" s="394"/>
    </row>
    <row r="3475" spans="2:14" ht="60">
      <c r="B3475" s="1063" t="s">
        <v>12860</v>
      </c>
      <c r="C3475" s="1046" t="s">
        <v>12246</v>
      </c>
      <c r="D3475" s="1046" t="s">
        <v>12302</v>
      </c>
      <c r="E3475" s="1043" t="s">
        <v>4290</v>
      </c>
      <c r="F3475" s="1047">
        <v>15587.96</v>
      </c>
      <c r="G3475" s="1052">
        <v>1</v>
      </c>
      <c r="H3475" s="1049" t="s">
        <v>12860</v>
      </c>
      <c r="I3475" s="394"/>
      <c r="J3475" s="394"/>
      <c r="K3475" s="394"/>
      <c r="L3475" s="394"/>
      <c r="M3475" s="394"/>
      <c r="N3475" s="394"/>
    </row>
    <row r="3476" spans="2:14" ht="60">
      <c r="B3476" s="1063" t="s">
        <v>12861</v>
      </c>
      <c r="C3476" s="1046" t="s">
        <v>12246</v>
      </c>
      <c r="D3476" s="1046" t="s">
        <v>12302</v>
      </c>
      <c r="E3476" s="1043" t="s">
        <v>4290</v>
      </c>
      <c r="F3476" s="1047">
        <v>15587.96</v>
      </c>
      <c r="G3476" s="1052">
        <v>1</v>
      </c>
      <c r="H3476" s="1049" t="s">
        <v>12861</v>
      </c>
      <c r="I3476" s="394"/>
      <c r="J3476" s="394"/>
      <c r="K3476" s="394"/>
      <c r="L3476" s="394"/>
      <c r="M3476" s="394"/>
      <c r="N3476" s="394"/>
    </row>
    <row r="3477" spans="2:14" ht="60">
      <c r="B3477" s="1063" t="s">
        <v>12862</v>
      </c>
      <c r="C3477" s="1046" t="s">
        <v>12246</v>
      </c>
      <c r="D3477" s="1046" t="s">
        <v>12302</v>
      </c>
      <c r="E3477" s="1043" t="s">
        <v>4290</v>
      </c>
      <c r="F3477" s="1047">
        <v>15587.96</v>
      </c>
      <c r="G3477" s="1052">
        <v>1</v>
      </c>
      <c r="H3477" s="1049" t="s">
        <v>12862</v>
      </c>
      <c r="I3477" s="394"/>
      <c r="J3477" s="394"/>
      <c r="K3477" s="394"/>
      <c r="L3477" s="394"/>
      <c r="M3477" s="394"/>
      <c r="N3477" s="394"/>
    </row>
    <row r="3478" spans="2:14" ht="60">
      <c r="B3478" s="1063" t="s">
        <v>12863</v>
      </c>
      <c r="C3478" s="1046" t="s">
        <v>12246</v>
      </c>
      <c r="D3478" s="1046" t="s">
        <v>12302</v>
      </c>
      <c r="E3478" s="1043" t="s">
        <v>4290</v>
      </c>
      <c r="F3478" s="1047">
        <v>15587.96</v>
      </c>
      <c r="G3478" s="1052">
        <v>1</v>
      </c>
      <c r="H3478" s="1049" t="s">
        <v>12863</v>
      </c>
      <c r="I3478" s="394"/>
      <c r="J3478" s="394"/>
      <c r="K3478" s="394"/>
      <c r="L3478" s="394"/>
      <c r="M3478" s="394"/>
      <c r="N3478" s="394"/>
    </row>
    <row r="3479" spans="2:14" ht="60">
      <c r="B3479" s="1063" t="s">
        <v>12864</v>
      </c>
      <c r="C3479" s="1046" t="s">
        <v>12246</v>
      </c>
      <c r="D3479" s="1046" t="s">
        <v>12302</v>
      </c>
      <c r="E3479" s="1043" t="s">
        <v>4290</v>
      </c>
      <c r="F3479" s="1047">
        <v>15587.96</v>
      </c>
      <c r="G3479" s="1052">
        <v>1</v>
      </c>
      <c r="H3479" s="1049" t="s">
        <v>12864</v>
      </c>
      <c r="I3479" s="394"/>
      <c r="J3479" s="394"/>
      <c r="K3479" s="394"/>
      <c r="L3479" s="394"/>
      <c r="M3479" s="394"/>
      <c r="N3479" s="394"/>
    </row>
    <row r="3480" spans="2:14" ht="60">
      <c r="B3480" s="1063" t="s">
        <v>12865</v>
      </c>
      <c r="C3480" s="1046" t="s">
        <v>12246</v>
      </c>
      <c r="D3480" s="1046" t="s">
        <v>12302</v>
      </c>
      <c r="E3480" s="1043" t="s">
        <v>4290</v>
      </c>
      <c r="F3480" s="1047">
        <v>15587.96</v>
      </c>
      <c r="G3480" s="1052">
        <v>1</v>
      </c>
      <c r="H3480" s="1049" t="s">
        <v>12865</v>
      </c>
      <c r="I3480" s="394"/>
      <c r="J3480" s="394"/>
      <c r="K3480" s="394"/>
      <c r="L3480" s="394"/>
      <c r="M3480" s="394"/>
      <c r="N3480" s="394"/>
    </row>
    <row r="3481" spans="2:14" ht="60">
      <c r="B3481" s="1063" t="s">
        <v>12866</v>
      </c>
      <c r="C3481" s="1046" t="s">
        <v>12246</v>
      </c>
      <c r="D3481" s="1046" t="s">
        <v>12302</v>
      </c>
      <c r="E3481" s="1043" t="s">
        <v>4290</v>
      </c>
      <c r="F3481" s="1047">
        <v>15587.96</v>
      </c>
      <c r="G3481" s="1052">
        <v>1</v>
      </c>
      <c r="H3481" s="1049" t="s">
        <v>12866</v>
      </c>
      <c r="I3481" s="394"/>
      <c r="J3481" s="394"/>
      <c r="K3481" s="394"/>
      <c r="L3481" s="394"/>
      <c r="M3481" s="394"/>
      <c r="N3481" s="394"/>
    </row>
    <row r="3482" spans="2:14" ht="60">
      <c r="B3482" s="1063" t="s">
        <v>12867</v>
      </c>
      <c r="C3482" s="1046" t="s">
        <v>12246</v>
      </c>
      <c r="D3482" s="1046" t="s">
        <v>12302</v>
      </c>
      <c r="E3482" s="1043" t="s">
        <v>4290</v>
      </c>
      <c r="F3482" s="1047">
        <v>15587.96</v>
      </c>
      <c r="G3482" s="1052">
        <v>1</v>
      </c>
      <c r="H3482" s="1049" t="s">
        <v>12867</v>
      </c>
      <c r="I3482" s="394"/>
      <c r="J3482" s="394"/>
      <c r="K3482" s="394"/>
      <c r="L3482" s="394"/>
      <c r="M3482" s="394"/>
      <c r="N3482" s="394"/>
    </row>
    <row r="3483" spans="2:14" ht="60">
      <c r="B3483" s="1063" t="s">
        <v>12868</v>
      </c>
      <c r="C3483" s="1046" t="s">
        <v>12246</v>
      </c>
      <c r="D3483" s="1046" t="s">
        <v>12302</v>
      </c>
      <c r="E3483" s="1043" t="s">
        <v>4290</v>
      </c>
      <c r="F3483" s="1047">
        <v>15587.96</v>
      </c>
      <c r="G3483" s="1052">
        <v>1</v>
      </c>
      <c r="H3483" s="1049" t="s">
        <v>12868</v>
      </c>
      <c r="I3483" s="394"/>
      <c r="J3483" s="394"/>
      <c r="K3483" s="394"/>
      <c r="L3483" s="394"/>
      <c r="M3483" s="394"/>
      <c r="N3483" s="394"/>
    </row>
    <row r="3484" spans="2:14" ht="60">
      <c r="B3484" s="1063" t="s">
        <v>12869</v>
      </c>
      <c r="C3484" s="1046" t="s">
        <v>12246</v>
      </c>
      <c r="D3484" s="1046" t="s">
        <v>12302</v>
      </c>
      <c r="E3484" s="1043" t="s">
        <v>4290</v>
      </c>
      <c r="F3484" s="1047">
        <v>15587.96</v>
      </c>
      <c r="G3484" s="1052">
        <v>1</v>
      </c>
      <c r="H3484" s="1049" t="s">
        <v>12869</v>
      </c>
      <c r="I3484" s="394"/>
      <c r="J3484" s="394"/>
      <c r="K3484" s="394"/>
      <c r="L3484" s="394"/>
      <c r="M3484" s="394"/>
      <c r="N3484" s="394"/>
    </row>
    <row r="3485" spans="2:14" ht="60">
      <c r="B3485" s="1063" t="s">
        <v>12870</v>
      </c>
      <c r="C3485" s="1046" t="s">
        <v>12246</v>
      </c>
      <c r="D3485" s="1046" t="s">
        <v>12302</v>
      </c>
      <c r="E3485" s="1043" t="s">
        <v>4290</v>
      </c>
      <c r="F3485" s="1047">
        <v>15587.96</v>
      </c>
      <c r="G3485" s="1052">
        <v>1</v>
      </c>
      <c r="H3485" s="1049" t="s">
        <v>12870</v>
      </c>
      <c r="I3485" s="394"/>
      <c r="J3485" s="394"/>
      <c r="K3485" s="394"/>
      <c r="L3485" s="394"/>
      <c r="M3485" s="394"/>
      <c r="N3485" s="394"/>
    </row>
    <row r="3486" spans="2:14" ht="60">
      <c r="B3486" s="1063" t="s">
        <v>12871</v>
      </c>
      <c r="C3486" s="1046" t="s">
        <v>12246</v>
      </c>
      <c r="D3486" s="1046" t="s">
        <v>12302</v>
      </c>
      <c r="E3486" s="1043" t="s">
        <v>4290</v>
      </c>
      <c r="F3486" s="1047">
        <v>15587.96</v>
      </c>
      <c r="G3486" s="1052">
        <v>1</v>
      </c>
      <c r="H3486" s="1049" t="s">
        <v>12871</v>
      </c>
      <c r="I3486" s="394"/>
      <c r="J3486" s="394"/>
      <c r="K3486" s="394"/>
      <c r="L3486" s="394"/>
      <c r="M3486" s="394"/>
      <c r="N3486" s="394"/>
    </row>
    <row r="3487" spans="2:14" ht="60">
      <c r="B3487" s="1063" t="s">
        <v>12872</v>
      </c>
      <c r="C3487" s="1046" t="s">
        <v>12246</v>
      </c>
      <c r="D3487" s="1046" t="s">
        <v>12302</v>
      </c>
      <c r="E3487" s="1043" t="s">
        <v>4290</v>
      </c>
      <c r="F3487" s="1047">
        <v>15587.96</v>
      </c>
      <c r="G3487" s="1052">
        <v>1</v>
      </c>
      <c r="H3487" s="1049" t="s">
        <v>12872</v>
      </c>
      <c r="I3487" s="394"/>
      <c r="J3487" s="394"/>
      <c r="K3487" s="394"/>
      <c r="L3487" s="394"/>
      <c r="M3487" s="394"/>
      <c r="N3487" s="394"/>
    </row>
    <row r="3488" spans="2:14" ht="60">
      <c r="B3488" s="1063" t="s">
        <v>12873</v>
      </c>
      <c r="C3488" s="1046" t="s">
        <v>12246</v>
      </c>
      <c r="D3488" s="1046" t="s">
        <v>12302</v>
      </c>
      <c r="E3488" s="1043" t="s">
        <v>4290</v>
      </c>
      <c r="F3488" s="1047">
        <v>15587.96</v>
      </c>
      <c r="G3488" s="1052">
        <v>1</v>
      </c>
      <c r="H3488" s="1049" t="s">
        <v>12873</v>
      </c>
      <c r="I3488" s="394"/>
      <c r="J3488" s="394"/>
      <c r="K3488" s="394"/>
      <c r="L3488" s="394"/>
      <c r="M3488" s="394"/>
      <c r="N3488" s="394"/>
    </row>
    <row r="3489" spans="2:14" ht="60">
      <c r="B3489" s="1063" t="s">
        <v>12874</v>
      </c>
      <c r="C3489" s="1046" t="s">
        <v>12246</v>
      </c>
      <c r="D3489" s="1046" t="s">
        <v>12302</v>
      </c>
      <c r="E3489" s="1043" t="s">
        <v>4290</v>
      </c>
      <c r="F3489" s="1047">
        <v>15587.96</v>
      </c>
      <c r="G3489" s="1052">
        <v>1</v>
      </c>
      <c r="H3489" s="1049" t="s">
        <v>12874</v>
      </c>
      <c r="I3489" s="394"/>
      <c r="J3489" s="394"/>
      <c r="K3489" s="394"/>
      <c r="L3489" s="394"/>
      <c r="M3489" s="394"/>
      <c r="N3489" s="394"/>
    </row>
    <row r="3490" spans="2:14" ht="60">
      <c r="B3490" s="1063" t="s">
        <v>12875</v>
      </c>
      <c r="C3490" s="1046" t="s">
        <v>12246</v>
      </c>
      <c r="D3490" s="1046" t="s">
        <v>12302</v>
      </c>
      <c r="E3490" s="1043" t="s">
        <v>4290</v>
      </c>
      <c r="F3490" s="1047">
        <v>15587.96</v>
      </c>
      <c r="G3490" s="1052">
        <v>1</v>
      </c>
      <c r="H3490" s="1049" t="s">
        <v>12875</v>
      </c>
      <c r="I3490" s="394"/>
      <c r="J3490" s="394"/>
      <c r="K3490" s="394"/>
      <c r="L3490" s="394"/>
      <c r="M3490" s="394"/>
      <c r="N3490" s="394"/>
    </row>
    <row r="3491" spans="2:14" ht="60">
      <c r="B3491" s="1063" t="s">
        <v>12876</v>
      </c>
      <c r="C3491" s="1046" t="s">
        <v>12246</v>
      </c>
      <c r="D3491" s="1046" t="s">
        <v>12302</v>
      </c>
      <c r="E3491" s="1043" t="s">
        <v>4290</v>
      </c>
      <c r="F3491" s="1047">
        <v>15587.96</v>
      </c>
      <c r="G3491" s="1052">
        <v>1</v>
      </c>
      <c r="H3491" s="1049" t="s">
        <v>12876</v>
      </c>
      <c r="I3491" s="394"/>
      <c r="J3491" s="394"/>
      <c r="K3491" s="394"/>
      <c r="L3491" s="394"/>
      <c r="M3491" s="394"/>
      <c r="N3491" s="394"/>
    </row>
    <row r="3492" spans="2:14" ht="60">
      <c r="B3492" s="1063" t="s">
        <v>12877</v>
      </c>
      <c r="C3492" s="1046" t="s">
        <v>12246</v>
      </c>
      <c r="D3492" s="1046" t="s">
        <v>12302</v>
      </c>
      <c r="E3492" s="1043" t="s">
        <v>4290</v>
      </c>
      <c r="F3492" s="1047">
        <v>15587.96</v>
      </c>
      <c r="G3492" s="1052">
        <v>1</v>
      </c>
      <c r="H3492" s="1049" t="s">
        <v>12877</v>
      </c>
      <c r="I3492" s="394"/>
      <c r="J3492" s="394"/>
      <c r="K3492" s="394"/>
      <c r="L3492" s="394"/>
      <c r="M3492" s="394"/>
      <c r="N3492" s="394"/>
    </row>
    <row r="3493" spans="2:14" ht="60">
      <c r="B3493" s="1063" t="s">
        <v>12878</v>
      </c>
      <c r="C3493" s="1046" t="s">
        <v>12246</v>
      </c>
      <c r="D3493" s="1046" t="s">
        <v>12302</v>
      </c>
      <c r="E3493" s="1043" t="s">
        <v>4290</v>
      </c>
      <c r="F3493" s="1047">
        <v>15587.96</v>
      </c>
      <c r="G3493" s="1052">
        <v>1</v>
      </c>
      <c r="H3493" s="1049" t="s">
        <v>12878</v>
      </c>
      <c r="I3493" s="394"/>
      <c r="J3493" s="394"/>
      <c r="K3493" s="394"/>
      <c r="L3493" s="394"/>
      <c r="M3493" s="394"/>
      <c r="N3493" s="394"/>
    </row>
    <row r="3494" spans="2:14" ht="60">
      <c r="B3494" s="1063" t="s">
        <v>12879</v>
      </c>
      <c r="C3494" s="1046" t="s">
        <v>12246</v>
      </c>
      <c r="D3494" s="1046" t="s">
        <v>12302</v>
      </c>
      <c r="E3494" s="1043" t="s">
        <v>4290</v>
      </c>
      <c r="F3494" s="1047">
        <v>15587.96</v>
      </c>
      <c r="G3494" s="1052">
        <v>1</v>
      </c>
      <c r="H3494" s="1049" t="s">
        <v>12879</v>
      </c>
      <c r="I3494" s="394"/>
      <c r="J3494" s="394"/>
      <c r="K3494" s="394"/>
      <c r="L3494" s="394"/>
      <c r="M3494" s="394"/>
      <c r="N3494" s="394"/>
    </row>
    <row r="3495" spans="2:14" ht="60">
      <c r="B3495" s="1063" t="s">
        <v>12880</v>
      </c>
      <c r="C3495" s="1046" t="s">
        <v>12246</v>
      </c>
      <c r="D3495" s="1046" t="s">
        <v>12302</v>
      </c>
      <c r="E3495" s="1043" t="s">
        <v>4290</v>
      </c>
      <c r="F3495" s="1047">
        <v>15587.96</v>
      </c>
      <c r="G3495" s="1052">
        <v>1</v>
      </c>
      <c r="H3495" s="1049" t="s">
        <v>12880</v>
      </c>
      <c r="I3495" s="394"/>
      <c r="J3495" s="394"/>
      <c r="K3495" s="394"/>
      <c r="L3495" s="394"/>
      <c r="M3495" s="394"/>
      <c r="N3495" s="394"/>
    </row>
    <row r="3496" spans="2:14" ht="60">
      <c r="B3496" s="1063" t="s">
        <v>12881</v>
      </c>
      <c r="C3496" s="1046" t="s">
        <v>12246</v>
      </c>
      <c r="D3496" s="1046" t="s">
        <v>12302</v>
      </c>
      <c r="E3496" s="1043" t="s">
        <v>4290</v>
      </c>
      <c r="F3496" s="1047">
        <v>15587.96</v>
      </c>
      <c r="G3496" s="1052">
        <v>1</v>
      </c>
      <c r="H3496" s="1049" t="s">
        <v>12881</v>
      </c>
      <c r="I3496" s="394"/>
      <c r="J3496" s="394"/>
      <c r="K3496" s="394"/>
      <c r="L3496" s="394"/>
      <c r="M3496" s="394"/>
      <c r="N3496" s="394"/>
    </row>
    <row r="3497" spans="2:14" ht="60">
      <c r="B3497" s="1063" t="s">
        <v>12882</v>
      </c>
      <c r="C3497" s="1046" t="s">
        <v>12246</v>
      </c>
      <c r="D3497" s="1046" t="s">
        <v>12302</v>
      </c>
      <c r="E3497" s="1043" t="s">
        <v>4290</v>
      </c>
      <c r="F3497" s="1047">
        <v>15587.96</v>
      </c>
      <c r="G3497" s="1052">
        <v>1</v>
      </c>
      <c r="H3497" s="1049" t="s">
        <v>12882</v>
      </c>
      <c r="I3497" s="394"/>
      <c r="J3497" s="394"/>
      <c r="K3497" s="394"/>
      <c r="L3497" s="394"/>
      <c r="M3497" s="394"/>
      <c r="N3497" s="394"/>
    </row>
    <row r="3498" spans="2:14" ht="60">
      <c r="B3498" s="1063" t="s">
        <v>12883</v>
      </c>
      <c r="C3498" s="1046" t="s">
        <v>12246</v>
      </c>
      <c r="D3498" s="1046" t="s">
        <v>12302</v>
      </c>
      <c r="E3498" s="1043" t="s">
        <v>4290</v>
      </c>
      <c r="F3498" s="1047">
        <v>15587.96</v>
      </c>
      <c r="G3498" s="1052">
        <v>1</v>
      </c>
      <c r="H3498" s="1049" t="s">
        <v>12883</v>
      </c>
      <c r="I3498" s="394"/>
      <c r="J3498" s="394"/>
      <c r="K3498" s="394"/>
      <c r="L3498" s="394"/>
      <c r="M3498" s="394"/>
      <c r="N3498" s="394"/>
    </row>
    <row r="3499" spans="2:14" ht="60">
      <c r="B3499" s="1063" t="s">
        <v>12884</v>
      </c>
      <c r="C3499" s="1046" t="s">
        <v>12246</v>
      </c>
      <c r="D3499" s="1046" t="s">
        <v>12302</v>
      </c>
      <c r="E3499" s="1043" t="s">
        <v>4290</v>
      </c>
      <c r="F3499" s="1047">
        <v>15587.96</v>
      </c>
      <c r="G3499" s="1052">
        <v>1</v>
      </c>
      <c r="H3499" s="1049" t="s">
        <v>12884</v>
      </c>
      <c r="I3499" s="394"/>
      <c r="J3499" s="394"/>
      <c r="K3499" s="394"/>
      <c r="L3499" s="394"/>
      <c r="M3499" s="394"/>
      <c r="N3499" s="394"/>
    </row>
    <row r="3500" spans="2:14" ht="60">
      <c r="B3500" s="1063" t="s">
        <v>12885</v>
      </c>
      <c r="C3500" s="1046" t="s">
        <v>12246</v>
      </c>
      <c r="D3500" s="1046" t="s">
        <v>12302</v>
      </c>
      <c r="E3500" s="1043" t="s">
        <v>4290</v>
      </c>
      <c r="F3500" s="1047">
        <v>15587.96</v>
      </c>
      <c r="G3500" s="1052">
        <v>1</v>
      </c>
      <c r="H3500" s="1049" t="s">
        <v>12885</v>
      </c>
      <c r="I3500" s="394"/>
      <c r="J3500" s="394"/>
      <c r="K3500" s="394"/>
      <c r="L3500" s="394"/>
      <c r="M3500" s="394"/>
      <c r="N3500" s="394"/>
    </row>
    <row r="3501" spans="2:14" ht="60">
      <c r="B3501" s="1063" t="s">
        <v>12886</v>
      </c>
      <c r="C3501" s="1046" t="s">
        <v>12246</v>
      </c>
      <c r="D3501" s="1046" t="s">
        <v>12302</v>
      </c>
      <c r="E3501" s="1043" t="s">
        <v>4290</v>
      </c>
      <c r="F3501" s="1047">
        <v>15587.96</v>
      </c>
      <c r="G3501" s="1052">
        <v>1</v>
      </c>
      <c r="H3501" s="1049" t="s">
        <v>12886</v>
      </c>
      <c r="I3501" s="394"/>
      <c r="J3501" s="394"/>
      <c r="K3501" s="394"/>
      <c r="L3501" s="394"/>
      <c r="M3501" s="394"/>
      <c r="N3501" s="394"/>
    </row>
    <row r="3502" spans="2:14" ht="60">
      <c r="B3502" s="1063" t="s">
        <v>12887</v>
      </c>
      <c r="C3502" s="1046" t="s">
        <v>12246</v>
      </c>
      <c r="D3502" s="1046" t="s">
        <v>12302</v>
      </c>
      <c r="E3502" s="1043" t="s">
        <v>4290</v>
      </c>
      <c r="F3502" s="1047">
        <v>15587.96</v>
      </c>
      <c r="G3502" s="1052">
        <v>1</v>
      </c>
      <c r="H3502" s="1049" t="s">
        <v>12887</v>
      </c>
      <c r="I3502" s="394"/>
      <c r="J3502" s="394"/>
      <c r="K3502" s="394"/>
      <c r="L3502" s="394"/>
      <c r="M3502" s="394"/>
      <c r="N3502" s="394"/>
    </row>
    <row r="3503" spans="2:14" ht="60">
      <c r="B3503" s="1063" t="s">
        <v>12888</v>
      </c>
      <c r="C3503" s="1046" t="s">
        <v>12246</v>
      </c>
      <c r="D3503" s="1046" t="s">
        <v>12302</v>
      </c>
      <c r="E3503" s="1043" t="s">
        <v>4290</v>
      </c>
      <c r="F3503" s="1047">
        <v>15587.96</v>
      </c>
      <c r="G3503" s="1052">
        <v>1</v>
      </c>
      <c r="H3503" s="1049" t="s">
        <v>12888</v>
      </c>
      <c r="I3503" s="394"/>
      <c r="J3503" s="394"/>
      <c r="K3503" s="394"/>
      <c r="L3503" s="394"/>
      <c r="M3503" s="394"/>
      <c r="N3503" s="394"/>
    </row>
    <row r="3504" spans="2:14" ht="60">
      <c r="B3504" s="1063" t="s">
        <v>12889</v>
      </c>
      <c r="C3504" s="1046" t="s">
        <v>12246</v>
      </c>
      <c r="D3504" s="1046" t="s">
        <v>12302</v>
      </c>
      <c r="E3504" s="1043" t="s">
        <v>4290</v>
      </c>
      <c r="F3504" s="1047">
        <v>15587.96</v>
      </c>
      <c r="G3504" s="1052">
        <v>1</v>
      </c>
      <c r="H3504" s="1049" t="s">
        <v>12889</v>
      </c>
      <c r="I3504" s="394"/>
      <c r="J3504" s="394"/>
      <c r="K3504" s="394"/>
      <c r="L3504" s="394"/>
      <c r="M3504" s="394"/>
      <c r="N3504" s="394"/>
    </row>
    <row r="3505" spans="2:14" ht="60">
      <c r="B3505" s="1063" t="s">
        <v>12890</v>
      </c>
      <c r="C3505" s="1046" t="s">
        <v>12246</v>
      </c>
      <c r="D3505" s="1046" t="s">
        <v>12302</v>
      </c>
      <c r="E3505" s="1043" t="s">
        <v>4290</v>
      </c>
      <c r="F3505" s="1047">
        <v>15587.96</v>
      </c>
      <c r="G3505" s="1052">
        <v>1</v>
      </c>
      <c r="H3505" s="1049" t="s">
        <v>12890</v>
      </c>
      <c r="I3505" s="394"/>
      <c r="J3505" s="394"/>
      <c r="K3505" s="394"/>
      <c r="L3505" s="394"/>
      <c r="M3505" s="394"/>
      <c r="N3505" s="394"/>
    </row>
    <row r="3506" spans="2:14" ht="60">
      <c r="B3506" s="1063" t="s">
        <v>12891</v>
      </c>
      <c r="C3506" s="1046" t="s">
        <v>12246</v>
      </c>
      <c r="D3506" s="1046" t="s">
        <v>12302</v>
      </c>
      <c r="E3506" s="1043" t="s">
        <v>4290</v>
      </c>
      <c r="F3506" s="1047">
        <v>15587.96</v>
      </c>
      <c r="G3506" s="1052">
        <v>1</v>
      </c>
      <c r="H3506" s="1049" t="s">
        <v>12891</v>
      </c>
      <c r="I3506" s="394"/>
      <c r="J3506" s="394"/>
      <c r="K3506" s="394"/>
      <c r="L3506" s="394"/>
      <c r="M3506" s="394"/>
      <c r="N3506" s="394"/>
    </row>
    <row r="3507" spans="2:14" ht="60">
      <c r="B3507" s="1063" t="s">
        <v>12892</v>
      </c>
      <c r="C3507" s="1046" t="s">
        <v>12246</v>
      </c>
      <c r="D3507" s="1046" t="s">
        <v>12302</v>
      </c>
      <c r="E3507" s="1043" t="s">
        <v>4290</v>
      </c>
      <c r="F3507" s="1047">
        <v>15587.96</v>
      </c>
      <c r="G3507" s="1052">
        <v>1</v>
      </c>
      <c r="H3507" s="1049" t="s">
        <v>12892</v>
      </c>
      <c r="I3507" s="394"/>
      <c r="J3507" s="394"/>
      <c r="K3507" s="394"/>
      <c r="L3507" s="394"/>
      <c r="M3507" s="394"/>
      <c r="N3507" s="394"/>
    </row>
    <row r="3508" spans="2:14" ht="60">
      <c r="B3508" s="1063" t="s">
        <v>12893</v>
      </c>
      <c r="C3508" s="1046" t="s">
        <v>12246</v>
      </c>
      <c r="D3508" s="1046" t="s">
        <v>12302</v>
      </c>
      <c r="E3508" s="1043" t="s">
        <v>4290</v>
      </c>
      <c r="F3508" s="1047">
        <v>15587.96</v>
      </c>
      <c r="G3508" s="1052">
        <v>1</v>
      </c>
      <c r="H3508" s="1049" t="s">
        <v>12893</v>
      </c>
      <c r="I3508" s="394"/>
      <c r="J3508" s="394"/>
      <c r="K3508" s="394"/>
      <c r="L3508" s="394"/>
      <c r="M3508" s="394"/>
      <c r="N3508" s="394"/>
    </row>
    <row r="3509" spans="2:14" ht="60">
      <c r="B3509" s="1063" t="s">
        <v>12894</v>
      </c>
      <c r="C3509" s="1046" t="s">
        <v>12246</v>
      </c>
      <c r="D3509" s="1046" t="s">
        <v>12302</v>
      </c>
      <c r="E3509" s="1043" t="s">
        <v>4290</v>
      </c>
      <c r="F3509" s="1047">
        <v>15587.96</v>
      </c>
      <c r="G3509" s="1052">
        <v>1</v>
      </c>
      <c r="H3509" s="1049" t="s">
        <v>12894</v>
      </c>
      <c r="I3509" s="394"/>
      <c r="J3509" s="394"/>
      <c r="K3509" s="394"/>
      <c r="L3509" s="394"/>
      <c r="M3509" s="394"/>
      <c r="N3509" s="394"/>
    </row>
    <row r="3510" spans="2:14" ht="60">
      <c r="B3510" s="1063" t="s">
        <v>12895</v>
      </c>
      <c r="C3510" s="1046" t="s">
        <v>12246</v>
      </c>
      <c r="D3510" s="1046" t="s">
        <v>12302</v>
      </c>
      <c r="E3510" s="1043" t="s">
        <v>4290</v>
      </c>
      <c r="F3510" s="1047">
        <v>15587.96</v>
      </c>
      <c r="G3510" s="1052">
        <v>1</v>
      </c>
      <c r="H3510" s="1049" t="s">
        <v>12895</v>
      </c>
      <c r="I3510" s="394"/>
      <c r="J3510" s="394"/>
      <c r="K3510" s="394"/>
      <c r="L3510" s="394"/>
      <c r="M3510" s="394"/>
      <c r="N3510" s="394"/>
    </row>
    <row r="3511" spans="2:14" ht="60">
      <c r="B3511" s="1063" t="s">
        <v>12896</v>
      </c>
      <c r="C3511" s="1046" t="s">
        <v>12246</v>
      </c>
      <c r="D3511" s="1046" t="s">
        <v>12302</v>
      </c>
      <c r="E3511" s="1043" t="s">
        <v>4290</v>
      </c>
      <c r="F3511" s="1047">
        <v>15587.96</v>
      </c>
      <c r="G3511" s="1052">
        <v>1</v>
      </c>
      <c r="H3511" s="1049" t="s">
        <v>12896</v>
      </c>
      <c r="I3511" s="394"/>
      <c r="J3511" s="394"/>
      <c r="K3511" s="394"/>
      <c r="L3511" s="394"/>
      <c r="M3511" s="394"/>
      <c r="N3511" s="394"/>
    </row>
    <row r="3512" spans="2:14" ht="60">
      <c r="B3512" s="1063" t="s">
        <v>12897</v>
      </c>
      <c r="C3512" s="1046" t="s">
        <v>12246</v>
      </c>
      <c r="D3512" s="1046" t="s">
        <v>12302</v>
      </c>
      <c r="E3512" s="1043" t="s">
        <v>4290</v>
      </c>
      <c r="F3512" s="1047">
        <v>15587.96</v>
      </c>
      <c r="G3512" s="1052">
        <v>1</v>
      </c>
      <c r="H3512" s="1049" t="s">
        <v>12897</v>
      </c>
      <c r="I3512" s="394"/>
      <c r="J3512" s="394"/>
      <c r="K3512" s="394"/>
      <c r="L3512" s="394"/>
      <c r="M3512" s="394"/>
      <c r="N3512" s="394"/>
    </row>
    <row r="3513" spans="2:14" ht="60">
      <c r="B3513" s="1063" t="s">
        <v>12898</v>
      </c>
      <c r="C3513" s="1046" t="s">
        <v>12246</v>
      </c>
      <c r="D3513" s="1046" t="s">
        <v>12302</v>
      </c>
      <c r="E3513" s="1043" t="s">
        <v>4290</v>
      </c>
      <c r="F3513" s="1047">
        <v>15587.96</v>
      </c>
      <c r="G3513" s="1052">
        <v>1</v>
      </c>
      <c r="H3513" s="1049" t="s">
        <v>12898</v>
      </c>
      <c r="I3513" s="394"/>
      <c r="J3513" s="394"/>
      <c r="K3513" s="394"/>
      <c r="L3513" s="394"/>
      <c r="M3513" s="394"/>
      <c r="N3513" s="394"/>
    </row>
    <row r="3514" spans="2:14" ht="60">
      <c r="B3514" s="1063" t="s">
        <v>12899</v>
      </c>
      <c r="C3514" s="1046" t="s">
        <v>12246</v>
      </c>
      <c r="D3514" s="1046" t="s">
        <v>12302</v>
      </c>
      <c r="E3514" s="1043" t="s">
        <v>4290</v>
      </c>
      <c r="F3514" s="1047">
        <v>15587.96</v>
      </c>
      <c r="G3514" s="1052">
        <v>1</v>
      </c>
      <c r="H3514" s="1049" t="s">
        <v>12899</v>
      </c>
      <c r="I3514" s="394"/>
      <c r="J3514" s="394"/>
      <c r="K3514" s="394"/>
      <c r="L3514" s="394"/>
      <c r="M3514" s="394"/>
      <c r="N3514" s="394"/>
    </row>
    <row r="3515" spans="2:14" ht="60">
      <c r="B3515" s="1063" t="s">
        <v>12900</v>
      </c>
      <c r="C3515" s="1046" t="s">
        <v>12246</v>
      </c>
      <c r="D3515" s="1046" t="s">
        <v>12302</v>
      </c>
      <c r="E3515" s="1043" t="s">
        <v>4290</v>
      </c>
      <c r="F3515" s="1047">
        <v>15587.96</v>
      </c>
      <c r="G3515" s="1052">
        <v>1</v>
      </c>
      <c r="H3515" s="1049" t="s">
        <v>12900</v>
      </c>
      <c r="I3515" s="394"/>
      <c r="J3515" s="394"/>
      <c r="K3515" s="394"/>
      <c r="L3515" s="394"/>
      <c r="M3515" s="394"/>
      <c r="N3515" s="394"/>
    </row>
    <row r="3516" spans="2:14" ht="60">
      <c r="B3516" s="1063" t="s">
        <v>12901</v>
      </c>
      <c r="C3516" s="1046" t="s">
        <v>12246</v>
      </c>
      <c r="D3516" s="1046" t="s">
        <v>12302</v>
      </c>
      <c r="E3516" s="1043" t="s">
        <v>4290</v>
      </c>
      <c r="F3516" s="1047">
        <v>15587.96</v>
      </c>
      <c r="G3516" s="1052">
        <v>1</v>
      </c>
      <c r="H3516" s="1049" t="s">
        <v>12901</v>
      </c>
      <c r="I3516" s="394"/>
      <c r="J3516" s="394"/>
      <c r="K3516" s="394"/>
      <c r="L3516" s="394"/>
      <c r="M3516" s="394"/>
      <c r="N3516" s="394"/>
    </row>
    <row r="3517" spans="2:14" ht="60">
      <c r="B3517" s="1063" t="s">
        <v>12902</v>
      </c>
      <c r="C3517" s="1046" t="s">
        <v>12246</v>
      </c>
      <c r="D3517" s="1046" t="s">
        <v>12302</v>
      </c>
      <c r="E3517" s="1043" t="s">
        <v>4290</v>
      </c>
      <c r="F3517" s="1047">
        <v>15587.96</v>
      </c>
      <c r="G3517" s="1052">
        <v>1</v>
      </c>
      <c r="H3517" s="1049" t="s">
        <v>12902</v>
      </c>
      <c r="I3517" s="394"/>
      <c r="J3517" s="394"/>
      <c r="K3517" s="394"/>
      <c r="L3517" s="394"/>
      <c r="M3517" s="394"/>
      <c r="N3517" s="394"/>
    </row>
    <row r="3518" spans="2:14" ht="60">
      <c r="B3518" s="1063" t="s">
        <v>12903</v>
      </c>
      <c r="C3518" s="1046" t="s">
        <v>12246</v>
      </c>
      <c r="D3518" s="1046" t="s">
        <v>12302</v>
      </c>
      <c r="E3518" s="1043" t="s">
        <v>4290</v>
      </c>
      <c r="F3518" s="1047">
        <v>15587.96</v>
      </c>
      <c r="G3518" s="1052">
        <v>1</v>
      </c>
      <c r="H3518" s="1049" t="s">
        <v>12903</v>
      </c>
      <c r="I3518" s="394"/>
      <c r="J3518" s="394"/>
      <c r="K3518" s="394"/>
      <c r="L3518" s="394"/>
      <c r="M3518" s="394"/>
      <c r="N3518" s="394"/>
    </row>
    <row r="3519" spans="2:14" ht="60">
      <c r="B3519" s="1063" t="s">
        <v>12904</v>
      </c>
      <c r="C3519" s="1046" t="s">
        <v>12246</v>
      </c>
      <c r="D3519" s="1046" t="s">
        <v>12302</v>
      </c>
      <c r="E3519" s="1043" t="s">
        <v>4290</v>
      </c>
      <c r="F3519" s="1047">
        <v>15587.96</v>
      </c>
      <c r="G3519" s="1052">
        <v>1</v>
      </c>
      <c r="H3519" s="1049" t="s">
        <v>12904</v>
      </c>
      <c r="I3519" s="394"/>
      <c r="J3519" s="394"/>
      <c r="K3519" s="394"/>
      <c r="L3519" s="394"/>
      <c r="M3519" s="394"/>
      <c r="N3519" s="394"/>
    </row>
    <row r="3520" spans="2:14" ht="60">
      <c r="B3520" s="1063" t="s">
        <v>12905</v>
      </c>
      <c r="C3520" s="1046" t="s">
        <v>12246</v>
      </c>
      <c r="D3520" s="1046" t="s">
        <v>12302</v>
      </c>
      <c r="E3520" s="1043" t="s">
        <v>4290</v>
      </c>
      <c r="F3520" s="1047">
        <v>15587.96</v>
      </c>
      <c r="G3520" s="1052">
        <v>1</v>
      </c>
      <c r="H3520" s="1049" t="s">
        <v>12905</v>
      </c>
      <c r="I3520" s="394"/>
      <c r="J3520" s="394"/>
      <c r="K3520" s="394"/>
      <c r="L3520" s="394"/>
      <c r="M3520" s="394"/>
      <c r="N3520" s="394"/>
    </row>
    <row r="3521" spans="2:14" ht="60">
      <c r="B3521" s="1063" t="s">
        <v>12906</v>
      </c>
      <c r="C3521" s="1046" t="s">
        <v>12246</v>
      </c>
      <c r="D3521" s="1046" t="s">
        <v>12302</v>
      </c>
      <c r="E3521" s="1043" t="s">
        <v>4290</v>
      </c>
      <c r="F3521" s="1047">
        <v>15587.96</v>
      </c>
      <c r="G3521" s="1052">
        <v>1</v>
      </c>
      <c r="H3521" s="1049" t="s">
        <v>12906</v>
      </c>
      <c r="I3521" s="394"/>
      <c r="J3521" s="394"/>
      <c r="K3521" s="394"/>
      <c r="L3521" s="394"/>
      <c r="M3521" s="394"/>
      <c r="N3521" s="394"/>
    </row>
    <row r="3522" spans="2:14" ht="60">
      <c r="B3522" s="1063" t="s">
        <v>12907</v>
      </c>
      <c r="C3522" s="1046" t="s">
        <v>12246</v>
      </c>
      <c r="D3522" s="1046" t="s">
        <v>12302</v>
      </c>
      <c r="E3522" s="1043" t="s">
        <v>4290</v>
      </c>
      <c r="F3522" s="1047">
        <v>15587.96</v>
      </c>
      <c r="G3522" s="1052">
        <v>1</v>
      </c>
      <c r="H3522" s="1049" t="s">
        <v>12907</v>
      </c>
      <c r="I3522" s="394"/>
      <c r="J3522" s="394"/>
      <c r="K3522" s="394"/>
      <c r="L3522" s="394"/>
      <c r="M3522" s="394"/>
      <c r="N3522" s="394"/>
    </row>
    <row r="3523" spans="2:14" ht="60">
      <c r="B3523" s="1063" t="s">
        <v>12908</v>
      </c>
      <c r="C3523" s="1046" t="s">
        <v>12246</v>
      </c>
      <c r="D3523" s="1046" t="s">
        <v>12302</v>
      </c>
      <c r="E3523" s="1043" t="s">
        <v>4290</v>
      </c>
      <c r="F3523" s="1047">
        <v>15587.96</v>
      </c>
      <c r="G3523" s="1052">
        <v>1</v>
      </c>
      <c r="H3523" s="1049" t="s">
        <v>12908</v>
      </c>
      <c r="I3523" s="394"/>
      <c r="J3523" s="394"/>
      <c r="K3523" s="394"/>
      <c r="L3523" s="394"/>
      <c r="M3523" s="394"/>
      <c r="N3523" s="394"/>
    </row>
    <row r="3524" spans="2:14" ht="60">
      <c r="B3524" s="1063" t="s">
        <v>12909</v>
      </c>
      <c r="C3524" s="1046" t="s">
        <v>12246</v>
      </c>
      <c r="D3524" s="1046" t="s">
        <v>12302</v>
      </c>
      <c r="E3524" s="1043" t="s">
        <v>4290</v>
      </c>
      <c r="F3524" s="1047">
        <v>15587.96</v>
      </c>
      <c r="G3524" s="1052">
        <v>1</v>
      </c>
      <c r="H3524" s="1049" t="s">
        <v>12909</v>
      </c>
      <c r="I3524" s="394"/>
      <c r="J3524" s="394"/>
      <c r="K3524" s="394"/>
      <c r="L3524" s="394"/>
      <c r="M3524" s="394"/>
      <c r="N3524" s="394"/>
    </row>
    <row r="3525" spans="2:14" ht="60">
      <c r="B3525" s="1063" t="s">
        <v>12910</v>
      </c>
      <c r="C3525" s="1046" t="s">
        <v>12246</v>
      </c>
      <c r="D3525" s="1046" t="s">
        <v>12302</v>
      </c>
      <c r="E3525" s="1043" t="s">
        <v>4290</v>
      </c>
      <c r="F3525" s="1047">
        <v>15587.96</v>
      </c>
      <c r="G3525" s="1052">
        <v>1</v>
      </c>
      <c r="H3525" s="1049" t="s">
        <v>12910</v>
      </c>
      <c r="I3525" s="394"/>
      <c r="J3525" s="394"/>
      <c r="K3525" s="394"/>
      <c r="L3525" s="394"/>
      <c r="M3525" s="394"/>
      <c r="N3525" s="394"/>
    </row>
    <row r="3526" spans="2:14" ht="60">
      <c r="B3526" s="1063" t="s">
        <v>12911</v>
      </c>
      <c r="C3526" s="1046" t="s">
        <v>12246</v>
      </c>
      <c r="D3526" s="1046" t="s">
        <v>12302</v>
      </c>
      <c r="E3526" s="1043" t="s">
        <v>4290</v>
      </c>
      <c r="F3526" s="1047">
        <v>15587.96</v>
      </c>
      <c r="G3526" s="1052">
        <v>1</v>
      </c>
      <c r="H3526" s="1049" t="s">
        <v>12911</v>
      </c>
      <c r="I3526" s="394"/>
      <c r="J3526" s="394"/>
      <c r="K3526" s="394"/>
      <c r="L3526" s="394"/>
      <c r="M3526" s="394"/>
      <c r="N3526" s="394"/>
    </row>
    <row r="3527" spans="2:14" ht="60">
      <c r="B3527" s="1063" t="s">
        <v>12912</v>
      </c>
      <c r="C3527" s="1046" t="s">
        <v>12246</v>
      </c>
      <c r="D3527" s="1046" t="s">
        <v>12302</v>
      </c>
      <c r="E3527" s="1043" t="s">
        <v>4290</v>
      </c>
      <c r="F3527" s="1047">
        <v>15587.96</v>
      </c>
      <c r="G3527" s="1052">
        <v>1</v>
      </c>
      <c r="H3527" s="1049" t="s">
        <v>12912</v>
      </c>
      <c r="I3527" s="394"/>
      <c r="J3527" s="394"/>
      <c r="K3527" s="394"/>
      <c r="L3527" s="394"/>
      <c r="M3527" s="394"/>
      <c r="N3527" s="394"/>
    </row>
    <row r="3528" spans="2:14" ht="60">
      <c r="B3528" s="1063" t="s">
        <v>12913</v>
      </c>
      <c r="C3528" s="1046" t="s">
        <v>12246</v>
      </c>
      <c r="D3528" s="1046" t="s">
        <v>12302</v>
      </c>
      <c r="E3528" s="1043" t="s">
        <v>4290</v>
      </c>
      <c r="F3528" s="1047">
        <v>15587.96</v>
      </c>
      <c r="G3528" s="1052">
        <v>1</v>
      </c>
      <c r="H3528" s="1049" t="s">
        <v>12913</v>
      </c>
      <c r="I3528" s="394"/>
      <c r="J3528" s="394"/>
      <c r="K3528" s="394"/>
      <c r="L3528" s="394"/>
      <c r="M3528" s="394"/>
      <c r="N3528" s="394"/>
    </row>
    <row r="3529" spans="2:14" ht="60">
      <c r="B3529" s="1063" t="s">
        <v>12914</v>
      </c>
      <c r="C3529" s="1046" t="s">
        <v>12246</v>
      </c>
      <c r="D3529" s="1046" t="s">
        <v>12302</v>
      </c>
      <c r="E3529" s="1043" t="s">
        <v>4290</v>
      </c>
      <c r="F3529" s="1047">
        <v>15587.96</v>
      </c>
      <c r="G3529" s="1052">
        <v>1</v>
      </c>
      <c r="H3529" s="1049" t="s">
        <v>12914</v>
      </c>
      <c r="I3529" s="394"/>
      <c r="J3529" s="394"/>
      <c r="K3529" s="394"/>
      <c r="L3529" s="394"/>
      <c r="M3529" s="394"/>
      <c r="N3529" s="394"/>
    </row>
    <row r="3530" spans="2:14" ht="60">
      <c r="B3530" s="1063" t="s">
        <v>12915</v>
      </c>
      <c r="C3530" s="1046" t="s">
        <v>12246</v>
      </c>
      <c r="D3530" s="1046" t="s">
        <v>12302</v>
      </c>
      <c r="E3530" s="1043" t="s">
        <v>4290</v>
      </c>
      <c r="F3530" s="1047">
        <v>15587.96</v>
      </c>
      <c r="G3530" s="1052">
        <v>1</v>
      </c>
      <c r="H3530" s="1049" t="s">
        <v>12915</v>
      </c>
      <c r="I3530" s="394"/>
      <c r="J3530" s="394"/>
      <c r="K3530" s="394"/>
      <c r="L3530" s="394"/>
      <c r="M3530" s="394"/>
      <c r="N3530" s="394"/>
    </row>
    <row r="3531" spans="2:14" ht="60">
      <c r="B3531" s="1063" t="s">
        <v>12916</v>
      </c>
      <c r="C3531" s="1046" t="s">
        <v>12246</v>
      </c>
      <c r="D3531" s="1046" t="s">
        <v>12302</v>
      </c>
      <c r="E3531" s="1043" t="s">
        <v>4290</v>
      </c>
      <c r="F3531" s="1047">
        <v>15587.96</v>
      </c>
      <c r="G3531" s="1052">
        <v>1</v>
      </c>
      <c r="H3531" s="1049" t="s">
        <v>12916</v>
      </c>
      <c r="I3531" s="394"/>
      <c r="J3531" s="394"/>
      <c r="K3531" s="394"/>
      <c r="L3531" s="394"/>
      <c r="M3531" s="394"/>
      <c r="N3531" s="394"/>
    </row>
    <row r="3532" spans="2:14" ht="60">
      <c r="B3532" s="1063" t="s">
        <v>12917</v>
      </c>
      <c r="C3532" s="1046" t="s">
        <v>12246</v>
      </c>
      <c r="D3532" s="1046" t="s">
        <v>12302</v>
      </c>
      <c r="E3532" s="1043" t="s">
        <v>4290</v>
      </c>
      <c r="F3532" s="1047">
        <v>15587.96</v>
      </c>
      <c r="G3532" s="1052">
        <v>1</v>
      </c>
      <c r="H3532" s="1049" t="s">
        <v>12917</v>
      </c>
      <c r="I3532" s="394"/>
      <c r="J3532" s="394"/>
      <c r="K3532" s="394"/>
      <c r="L3532" s="394"/>
      <c r="M3532" s="394"/>
      <c r="N3532" s="394"/>
    </row>
    <row r="3533" spans="2:14" ht="60">
      <c r="B3533" s="1063" t="s">
        <v>12918</v>
      </c>
      <c r="C3533" s="1046" t="s">
        <v>12246</v>
      </c>
      <c r="D3533" s="1046" t="s">
        <v>12302</v>
      </c>
      <c r="E3533" s="1043" t="s">
        <v>4290</v>
      </c>
      <c r="F3533" s="1047">
        <v>15587.96</v>
      </c>
      <c r="G3533" s="1052">
        <v>1</v>
      </c>
      <c r="H3533" s="1049" t="s">
        <v>12918</v>
      </c>
      <c r="I3533" s="394"/>
      <c r="J3533" s="394"/>
      <c r="K3533" s="394"/>
      <c r="L3533" s="394"/>
      <c r="M3533" s="394"/>
      <c r="N3533" s="394"/>
    </row>
    <row r="3534" spans="2:14" ht="60">
      <c r="B3534" s="1063" t="s">
        <v>12919</v>
      </c>
      <c r="C3534" s="1046" t="s">
        <v>12246</v>
      </c>
      <c r="D3534" s="1046" t="s">
        <v>12302</v>
      </c>
      <c r="E3534" s="1043" t="s">
        <v>4290</v>
      </c>
      <c r="F3534" s="1047">
        <v>15587.96</v>
      </c>
      <c r="G3534" s="1052">
        <v>1</v>
      </c>
      <c r="H3534" s="1049" t="s">
        <v>12919</v>
      </c>
      <c r="I3534" s="394"/>
      <c r="J3534" s="394"/>
      <c r="K3534" s="394"/>
      <c r="L3534" s="394"/>
      <c r="M3534" s="394"/>
      <c r="N3534" s="394"/>
    </row>
    <row r="3535" spans="2:14" ht="60">
      <c r="B3535" s="1063" t="s">
        <v>12920</v>
      </c>
      <c r="C3535" s="1046" t="s">
        <v>12246</v>
      </c>
      <c r="D3535" s="1046" t="s">
        <v>12302</v>
      </c>
      <c r="E3535" s="1043" t="s">
        <v>4290</v>
      </c>
      <c r="F3535" s="1047">
        <v>15587.96</v>
      </c>
      <c r="G3535" s="1052">
        <v>1</v>
      </c>
      <c r="H3535" s="1049" t="s">
        <v>12920</v>
      </c>
      <c r="I3535" s="394"/>
      <c r="J3535" s="394"/>
      <c r="K3535" s="394"/>
      <c r="L3535" s="394"/>
      <c r="M3535" s="394"/>
      <c r="N3535" s="394"/>
    </row>
    <row r="3536" spans="2:14" ht="60">
      <c r="B3536" s="1063" t="s">
        <v>12921</v>
      </c>
      <c r="C3536" s="1046" t="s">
        <v>12246</v>
      </c>
      <c r="D3536" s="1046" t="s">
        <v>12302</v>
      </c>
      <c r="E3536" s="1043" t="s">
        <v>4290</v>
      </c>
      <c r="F3536" s="1047">
        <v>15587.96</v>
      </c>
      <c r="G3536" s="1052">
        <v>1</v>
      </c>
      <c r="H3536" s="1049" t="s">
        <v>12921</v>
      </c>
      <c r="I3536" s="394"/>
      <c r="J3536" s="394"/>
      <c r="K3536" s="394"/>
      <c r="L3536" s="394"/>
      <c r="M3536" s="394"/>
      <c r="N3536" s="394"/>
    </row>
    <row r="3537" spans="2:14" ht="60">
      <c r="B3537" s="1063" t="s">
        <v>12922</v>
      </c>
      <c r="C3537" s="1046" t="s">
        <v>12246</v>
      </c>
      <c r="D3537" s="1046" t="s">
        <v>12302</v>
      </c>
      <c r="E3537" s="1043" t="s">
        <v>4290</v>
      </c>
      <c r="F3537" s="1047">
        <v>15587.96</v>
      </c>
      <c r="G3537" s="1052">
        <v>1</v>
      </c>
      <c r="H3537" s="1049" t="s">
        <v>12922</v>
      </c>
      <c r="I3537" s="394"/>
      <c r="J3537" s="394"/>
      <c r="K3537" s="394"/>
      <c r="L3537" s="394"/>
      <c r="M3537" s="394"/>
      <c r="N3537" s="394"/>
    </row>
    <row r="3538" spans="2:14" ht="60">
      <c r="B3538" s="1063" t="s">
        <v>12923</v>
      </c>
      <c r="C3538" s="1046" t="s">
        <v>12246</v>
      </c>
      <c r="D3538" s="1046" t="s">
        <v>12302</v>
      </c>
      <c r="E3538" s="1043" t="s">
        <v>4290</v>
      </c>
      <c r="F3538" s="1047">
        <v>15587.96</v>
      </c>
      <c r="G3538" s="1052">
        <v>1</v>
      </c>
      <c r="H3538" s="1049" t="s">
        <v>12923</v>
      </c>
      <c r="I3538" s="394"/>
      <c r="J3538" s="394"/>
      <c r="K3538" s="394"/>
      <c r="L3538" s="394"/>
      <c r="M3538" s="394"/>
      <c r="N3538" s="394"/>
    </row>
    <row r="3539" spans="2:14" ht="60">
      <c r="B3539" s="1063" t="s">
        <v>12924</v>
      </c>
      <c r="C3539" s="1046" t="s">
        <v>12246</v>
      </c>
      <c r="D3539" s="1046" t="s">
        <v>12302</v>
      </c>
      <c r="E3539" s="1043" t="s">
        <v>4290</v>
      </c>
      <c r="F3539" s="1047">
        <v>15587.96</v>
      </c>
      <c r="G3539" s="1052">
        <v>1</v>
      </c>
      <c r="H3539" s="1049" t="s">
        <v>12924</v>
      </c>
      <c r="I3539" s="394"/>
      <c r="J3539" s="394"/>
      <c r="K3539" s="394"/>
      <c r="L3539" s="394"/>
      <c r="M3539" s="394"/>
      <c r="N3539" s="394"/>
    </row>
    <row r="3540" spans="2:14" ht="60">
      <c r="B3540" s="1063" t="s">
        <v>12925</v>
      </c>
      <c r="C3540" s="1046" t="s">
        <v>12246</v>
      </c>
      <c r="D3540" s="1046" t="s">
        <v>12302</v>
      </c>
      <c r="E3540" s="1043" t="s">
        <v>4290</v>
      </c>
      <c r="F3540" s="1047">
        <v>15587.96</v>
      </c>
      <c r="G3540" s="1052">
        <v>1</v>
      </c>
      <c r="H3540" s="1049" t="s">
        <v>12925</v>
      </c>
      <c r="I3540" s="394"/>
      <c r="J3540" s="394"/>
      <c r="K3540" s="394"/>
      <c r="L3540" s="394"/>
      <c r="M3540" s="394"/>
      <c r="N3540" s="394"/>
    </row>
    <row r="3541" spans="2:14" ht="60">
      <c r="B3541" s="1063" t="s">
        <v>12926</v>
      </c>
      <c r="C3541" s="1046" t="s">
        <v>12246</v>
      </c>
      <c r="D3541" s="1046" t="s">
        <v>12302</v>
      </c>
      <c r="E3541" s="1043" t="s">
        <v>4290</v>
      </c>
      <c r="F3541" s="1047">
        <v>15587.96</v>
      </c>
      <c r="G3541" s="1052">
        <v>1</v>
      </c>
      <c r="H3541" s="1049" t="s">
        <v>12926</v>
      </c>
      <c r="I3541" s="394"/>
      <c r="J3541" s="394"/>
      <c r="K3541" s="394"/>
      <c r="L3541" s="394"/>
      <c r="M3541" s="394"/>
      <c r="N3541" s="394"/>
    </row>
    <row r="3542" spans="2:14" ht="60">
      <c r="B3542" s="1063" t="s">
        <v>12927</v>
      </c>
      <c r="C3542" s="1046" t="s">
        <v>12246</v>
      </c>
      <c r="D3542" s="1046" t="s">
        <v>12302</v>
      </c>
      <c r="E3542" s="1043" t="s">
        <v>4290</v>
      </c>
      <c r="F3542" s="1047">
        <v>15587.96</v>
      </c>
      <c r="G3542" s="1052">
        <v>1</v>
      </c>
      <c r="H3542" s="1049" t="s">
        <v>12927</v>
      </c>
      <c r="I3542" s="394"/>
      <c r="J3542" s="394"/>
      <c r="K3542" s="394"/>
      <c r="L3542" s="394"/>
      <c r="M3542" s="394"/>
      <c r="N3542" s="394"/>
    </row>
    <row r="3543" spans="2:14" ht="60">
      <c r="B3543" s="1063" t="s">
        <v>12928</v>
      </c>
      <c r="C3543" s="1046" t="s">
        <v>12246</v>
      </c>
      <c r="D3543" s="1046" t="s">
        <v>12302</v>
      </c>
      <c r="E3543" s="1043" t="s">
        <v>4290</v>
      </c>
      <c r="F3543" s="1047">
        <v>15587.96</v>
      </c>
      <c r="G3543" s="1052">
        <v>1</v>
      </c>
      <c r="H3543" s="1049" t="s">
        <v>12928</v>
      </c>
      <c r="I3543" s="394"/>
      <c r="J3543" s="394"/>
      <c r="K3543" s="394"/>
      <c r="L3543" s="394"/>
      <c r="M3543" s="394"/>
      <c r="N3543" s="394"/>
    </row>
    <row r="3544" spans="2:14" ht="60">
      <c r="B3544" s="1063" t="s">
        <v>12929</v>
      </c>
      <c r="C3544" s="1046" t="s">
        <v>12246</v>
      </c>
      <c r="D3544" s="1046" t="s">
        <v>12302</v>
      </c>
      <c r="E3544" s="1043" t="s">
        <v>4290</v>
      </c>
      <c r="F3544" s="1047">
        <v>15587.96</v>
      </c>
      <c r="G3544" s="1052">
        <v>1</v>
      </c>
      <c r="H3544" s="1049" t="s">
        <v>12929</v>
      </c>
      <c r="I3544" s="394"/>
      <c r="J3544" s="394"/>
      <c r="K3544" s="394"/>
      <c r="L3544" s="394"/>
      <c r="M3544" s="394"/>
      <c r="N3544" s="394"/>
    </row>
    <row r="3545" spans="2:14" ht="60">
      <c r="B3545" s="1063" t="s">
        <v>12930</v>
      </c>
      <c r="C3545" s="1046" t="s">
        <v>12246</v>
      </c>
      <c r="D3545" s="1046" t="s">
        <v>12302</v>
      </c>
      <c r="E3545" s="1043" t="s">
        <v>4290</v>
      </c>
      <c r="F3545" s="1047">
        <v>15587.96</v>
      </c>
      <c r="G3545" s="1052">
        <v>1</v>
      </c>
      <c r="H3545" s="1049" t="s">
        <v>12930</v>
      </c>
      <c r="I3545" s="394"/>
      <c r="J3545" s="394"/>
      <c r="K3545" s="394"/>
      <c r="L3545" s="394"/>
      <c r="M3545" s="394"/>
      <c r="N3545" s="394"/>
    </row>
    <row r="3546" spans="2:14" ht="60">
      <c r="B3546" s="1063" t="s">
        <v>12931</v>
      </c>
      <c r="C3546" s="1046" t="s">
        <v>12246</v>
      </c>
      <c r="D3546" s="1046" t="s">
        <v>12302</v>
      </c>
      <c r="E3546" s="1043" t="s">
        <v>4290</v>
      </c>
      <c r="F3546" s="1047">
        <v>15587.96</v>
      </c>
      <c r="G3546" s="1052">
        <v>1</v>
      </c>
      <c r="H3546" s="1049" t="s">
        <v>12931</v>
      </c>
      <c r="I3546" s="394"/>
      <c r="J3546" s="394"/>
      <c r="K3546" s="394"/>
      <c r="L3546" s="394"/>
      <c r="M3546" s="394"/>
      <c r="N3546" s="394"/>
    </row>
    <row r="3547" spans="2:14" ht="60">
      <c r="B3547" s="1063" t="s">
        <v>12932</v>
      </c>
      <c r="C3547" s="1046" t="s">
        <v>12246</v>
      </c>
      <c r="D3547" s="1046" t="s">
        <v>12302</v>
      </c>
      <c r="E3547" s="1043" t="s">
        <v>4290</v>
      </c>
      <c r="F3547" s="1047">
        <v>15587.96</v>
      </c>
      <c r="G3547" s="1052">
        <v>1</v>
      </c>
      <c r="H3547" s="1049" t="s">
        <v>12932</v>
      </c>
      <c r="I3547" s="394"/>
      <c r="J3547" s="394"/>
      <c r="K3547" s="394"/>
      <c r="L3547" s="394"/>
      <c r="M3547" s="394"/>
      <c r="N3547" s="394"/>
    </row>
    <row r="3548" spans="2:14" ht="60">
      <c r="B3548" s="1063" t="s">
        <v>12933</v>
      </c>
      <c r="C3548" s="1046" t="s">
        <v>12246</v>
      </c>
      <c r="D3548" s="1046" t="s">
        <v>12302</v>
      </c>
      <c r="E3548" s="1043" t="s">
        <v>4290</v>
      </c>
      <c r="F3548" s="1047">
        <v>15587.96</v>
      </c>
      <c r="G3548" s="1052">
        <v>1</v>
      </c>
      <c r="H3548" s="1049" t="s">
        <v>12933</v>
      </c>
      <c r="I3548" s="394"/>
      <c r="J3548" s="394"/>
      <c r="K3548" s="394"/>
      <c r="L3548" s="394"/>
      <c r="M3548" s="394"/>
      <c r="N3548" s="394"/>
    </row>
    <row r="3549" spans="2:14" ht="60">
      <c r="B3549" s="1063" t="s">
        <v>12934</v>
      </c>
      <c r="C3549" s="1046" t="s">
        <v>12246</v>
      </c>
      <c r="D3549" s="1046" t="s">
        <v>12302</v>
      </c>
      <c r="E3549" s="1043" t="s">
        <v>4290</v>
      </c>
      <c r="F3549" s="1047">
        <v>15587.96</v>
      </c>
      <c r="G3549" s="1052">
        <v>1</v>
      </c>
      <c r="H3549" s="1049" t="s">
        <v>12934</v>
      </c>
      <c r="I3549" s="394"/>
      <c r="J3549" s="394"/>
      <c r="K3549" s="394"/>
      <c r="L3549" s="394"/>
      <c r="M3549" s="394"/>
      <c r="N3549" s="394"/>
    </row>
    <row r="3550" spans="2:14" ht="60">
      <c r="B3550" s="1063" t="s">
        <v>12935</v>
      </c>
      <c r="C3550" s="1046" t="s">
        <v>12246</v>
      </c>
      <c r="D3550" s="1046" t="s">
        <v>12302</v>
      </c>
      <c r="E3550" s="1043" t="s">
        <v>4290</v>
      </c>
      <c r="F3550" s="1047">
        <v>15587.96</v>
      </c>
      <c r="G3550" s="1052">
        <v>1</v>
      </c>
      <c r="H3550" s="1049" t="s">
        <v>12935</v>
      </c>
      <c r="I3550" s="394"/>
      <c r="J3550" s="394"/>
      <c r="K3550" s="394"/>
      <c r="L3550" s="394"/>
      <c r="M3550" s="394"/>
      <c r="N3550" s="394"/>
    </row>
    <row r="3551" spans="2:14" ht="60">
      <c r="B3551" s="1063" t="s">
        <v>12936</v>
      </c>
      <c r="C3551" s="1046" t="s">
        <v>12246</v>
      </c>
      <c r="D3551" s="1046" t="s">
        <v>12302</v>
      </c>
      <c r="E3551" s="1043" t="s">
        <v>4290</v>
      </c>
      <c r="F3551" s="1047">
        <v>15587.96</v>
      </c>
      <c r="G3551" s="1052">
        <v>1</v>
      </c>
      <c r="H3551" s="1049" t="s">
        <v>12936</v>
      </c>
      <c r="I3551" s="394"/>
      <c r="J3551" s="394"/>
      <c r="K3551" s="394"/>
      <c r="L3551" s="394"/>
      <c r="M3551" s="394"/>
      <c r="N3551" s="394"/>
    </row>
    <row r="3552" spans="2:14" ht="60">
      <c r="B3552" s="1063" t="s">
        <v>12937</v>
      </c>
      <c r="C3552" s="1046" t="s">
        <v>12246</v>
      </c>
      <c r="D3552" s="1046" t="s">
        <v>12302</v>
      </c>
      <c r="E3552" s="1043" t="s">
        <v>4290</v>
      </c>
      <c r="F3552" s="1047">
        <v>15587.96</v>
      </c>
      <c r="G3552" s="1052">
        <v>1</v>
      </c>
      <c r="H3552" s="1049" t="s">
        <v>12937</v>
      </c>
      <c r="I3552" s="394"/>
      <c r="J3552" s="394"/>
      <c r="K3552" s="394"/>
      <c r="L3552" s="394"/>
      <c r="M3552" s="394"/>
      <c r="N3552" s="394"/>
    </row>
    <row r="3553" spans="2:14" ht="60">
      <c r="B3553" s="1063" t="s">
        <v>12938</v>
      </c>
      <c r="C3553" s="1046" t="s">
        <v>12246</v>
      </c>
      <c r="D3553" s="1046" t="s">
        <v>12302</v>
      </c>
      <c r="E3553" s="1043" t="s">
        <v>4290</v>
      </c>
      <c r="F3553" s="1047">
        <v>15587.96</v>
      </c>
      <c r="G3553" s="1052">
        <v>1</v>
      </c>
      <c r="H3553" s="1049" t="s">
        <v>12938</v>
      </c>
      <c r="I3553" s="394"/>
      <c r="J3553" s="394"/>
      <c r="K3553" s="394"/>
      <c r="L3553" s="394"/>
      <c r="M3553" s="394"/>
      <c r="N3553" s="394"/>
    </row>
    <row r="3554" spans="2:14" ht="60">
      <c r="B3554" s="1063" t="s">
        <v>12939</v>
      </c>
      <c r="C3554" s="1046" t="s">
        <v>12246</v>
      </c>
      <c r="D3554" s="1046" t="s">
        <v>12302</v>
      </c>
      <c r="E3554" s="1043" t="s">
        <v>4290</v>
      </c>
      <c r="F3554" s="1047">
        <v>15587.96</v>
      </c>
      <c r="G3554" s="1052">
        <v>1</v>
      </c>
      <c r="H3554" s="1049" t="s">
        <v>12939</v>
      </c>
      <c r="I3554" s="394"/>
      <c r="J3554" s="394"/>
      <c r="K3554" s="394"/>
      <c r="L3554" s="394"/>
      <c r="M3554" s="394"/>
      <c r="N3554" s="394"/>
    </row>
    <row r="3555" spans="2:14" ht="60">
      <c r="B3555" s="1063" t="s">
        <v>12940</v>
      </c>
      <c r="C3555" s="1046" t="s">
        <v>12246</v>
      </c>
      <c r="D3555" s="1046" t="s">
        <v>12302</v>
      </c>
      <c r="E3555" s="1043" t="s">
        <v>4290</v>
      </c>
      <c r="F3555" s="1047">
        <v>15587.96</v>
      </c>
      <c r="G3555" s="1052">
        <v>1</v>
      </c>
      <c r="H3555" s="1049" t="s">
        <v>12940</v>
      </c>
      <c r="I3555" s="394"/>
      <c r="J3555" s="394"/>
      <c r="K3555" s="394"/>
      <c r="L3555" s="394"/>
      <c r="M3555" s="394"/>
      <c r="N3555" s="394"/>
    </row>
    <row r="3556" spans="2:14" ht="60">
      <c r="B3556" s="1063" t="s">
        <v>12941</v>
      </c>
      <c r="C3556" s="1046" t="s">
        <v>12246</v>
      </c>
      <c r="D3556" s="1046" t="s">
        <v>12302</v>
      </c>
      <c r="E3556" s="1043" t="s">
        <v>4290</v>
      </c>
      <c r="F3556" s="1047">
        <v>15587.96</v>
      </c>
      <c r="G3556" s="1052">
        <v>1</v>
      </c>
      <c r="H3556" s="1049" t="s">
        <v>12941</v>
      </c>
      <c r="I3556" s="394"/>
      <c r="J3556" s="394"/>
      <c r="K3556" s="394"/>
      <c r="L3556" s="394"/>
      <c r="M3556" s="394"/>
      <c r="N3556" s="394"/>
    </row>
    <row r="3557" spans="2:14" ht="60">
      <c r="B3557" s="1063" t="s">
        <v>12942</v>
      </c>
      <c r="C3557" s="1046" t="s">
        <v>12246</v>
      </c>
      <c r="D3557" s="1046" t="s">
        <v>12302</v>
      </c>
      <c r="E3557" s="1043" t="s">
        <v>4290</v>
      </c>
      <c r="F3557" s="1047">
        <v>15587.96</v>
      </c>
      <c r="G3557" s="1052">
        <v>1</v>
      </c>
      <c r="H3557" s="1049" t="s">
        <v>12942</v>
      </c>
      <c r="I3557" s="394"/>
      <c r="J3557" s="394"/>
      <c r="K3557" s="394"/>
      <c r="L3557" s="394"/>
      <c r="M3557" s="394"/>
      <c r="N3557" s="394"/>
    </row>
    <row r="3558" spans="2:14" ht="60">
      <c r="B3558" s="1063" t="s">
        <v>12943</v>
      </c>
      <c r="C3558" s="1046" t="s">
        <v>12246</v>
      </c>
      <c r="D3558" s="1046" t="s">
        <v>12302</v>
      </c>
      <c r="E3558" s="1043" t="s">
        <v>4290</v>
      </c>
      <c r="F3558" s="1047">
        <v>15587.96</v>
      </c>
      <c r="G3558" s="1052">
        <v>1</v>
      </c>
      <c r="H3558" s="1049" t="s">
        <v>12943</v>
      </c>
      <c r="I3558" s="394"/>
      <c r="J3558" s="394"/>
      <c r="K3558" s="394"/>
      <c r="L3558" s="394"/>
      <c r="M3558" s="394"/>
      <c r="N3558" s="394"/>
    </row>
    <row r="3559" spans="2:14" ht="60">
      <c r="B3559" s="1063" t="s">
        <v>12944</v>
      </c>
      <c r="C3559" s="1046" t="s">
        <v>12246</v>
      </c>
      <c r="D3559" s="1046" t="s">
        <v>12302</v>
      </c>
      <c r="E3559" s="1043" t="s">
        <v>4290</v>
      </c>
      <c r="F3559" s="1047">
        <v>15587.96</v>
      </c>
      <c r="G3559" s="1052">
        <v>1</v>
      </c>
      <c r="H3559" s="1049" t="s">
        <v>12944</v>
      </c>
      <c r="I3559" s="394"/>
      <c r="J3559" s="394"/>
      <c r="K3559" s="394"/>
      <c r="L3559" s="394"/>
      <c r="M3559" s="394"/>
      <c r="N3559" s="394"/>
    </row>
    <row r="3560" spans="2:14" ht="60">
      <c r="B3560" s="1063" t="s">
        <v>12945</v>
      </c>
      <c r="C3560" s="1046" t="s">
        <v>12246</v>
      </c>
      <c r="D3560" s="1046" t="s">
        <v>12302</v>
      </c>
      <c r="E3560" s="1043" t="s">
        <v>4290</v>
      </c>
      <c r="F3560" s="1047">
        <v>15587.96</v>
      </c>
      <c r="G3560" s="1052">
        <v>1</v>
      </c>
      <c r="H3560" s="1049" t="s">
        <v>12945</v>
      </c>
      <c r="I3560" s="394"/>
      <c r="J3560" s="394"/>
      <c r="K3560" s="394"/>
      <c r="L3560" s="394"/>
      <c r="M3560" s="394"/>
      <c r="N3560" s="394"/>
    </row>
    <row r="3561" spans="2:14" ht="60">
      <c r="B3561" s="1063" t="s">
        <v>12946</v>
      </c>
      <c r="C3561" s="1046" t="s">
        <v>12246</v>
      </c>
      <c r="D3561" s="1046" t="s">
        <v>12302</v>
      </c>
      <c r="E3561" s="1043" t="s">
        <v>4290</v>
      </c>
      <c r="F3561" s="1047">
        <v>15587.96</v>
      </c>
      <c r="G3561" s="1052">
        <v>1</v>
      </c>
      <c r="H3561" s="1049" t="s">
        <v>12946</v>
      </c>
      <c r="I3561" s="394"/>
      <c r="J3561" s="394"/>
      <c r="K3561" s="394"/>
      <c r="L3561" s="394"/>
      <c r="M3561" s="394"/>
      <c r="N3561" s="394"/>
    </row>
    <row r="3562" spans="2:14" ht="60">
      <c r="B3562" s="1063" t="s">
        <v>12947</v>
      </c>
      <c r="C3562" s="1046" t="s">
        <v>12246</v>
      </c>
      <c r="D3562" s="1046" t="s">
        <v>12302</v>
      </c>
      <c r="E3562" s="1043" t="s">
        <v>4290</v>
      </c>
      <c r="F3562" s="1047">
        <v>15587.96</v>
      </c>
      <c r="G3562" s="1052">
        <v>1</v>
      </c>
      <c r="H3562" s="1049" t="s">
        <v>12947</v>
      </c>
      <c r="I3562" s="394"/>
      <c r="J3562" s="394"/>
      <c r="K3562" s="394"/>
      <c r="L3562" s="394"/>
      <c r="M3562" s="394"/>
      <c r="N3562" s="394"/>
    </row>
    <row r="3563" spans="2:14" ht="60">
      <c r="B3563" s="1063" t="s">
        <v>12948</v>
      </c>
      <c r="C3563" s="1046" t="s">
        <v>12246</v>
      </c>
      <c r="D3563" s="1046" t="s">
        <v>12302</v>
      </c>
      <c r="E3563" s="1043" t="s">
        <v>4290</v>
      </c>
      <c r="F3563" s="1047">
        <v>15587.96</v>
      </c>
      <c r="G3563" s="1052">
        <v>1</v>
      </c>
      <c r="H3563" s="1049" t="s">
        <v>12948</v>
      </c>
      <c r="I3563" s="394"/>
      <c r="J3563" s="394"/>
      <c r="K3563" s="394"/>
      <c r="L3563" s="394"/>
      <c r="M3563" s="394"/>
      <c r="N3563" s="394"/>
    </row>
    <row r="3564" spans="2:14" ht="60">
      <c r="B3564" s="1063" t="s">
        <v>12949</v>
      </c>
      <c r="C3564" s="1046" t="s">
        <v>12246</v>
      </c>
      <c r="D3564" s="1046" t="s">
        <v>12302</v>
      </c>
      <c r="E3564" s="1043" t="s">
        <v>4290</v>
      </c>
      <c r="F3564" s="1047">
        <v>15587.96</v>
      </c>
      <c r="G3564" s="1052">
        <v>1</v>
      </c>
      <c r="H3564" s="1049" t="s">
        <v>12949</v>
      </c>
      <c r="I3564" s="394"/>
      <c r="J3564" s="394"/>
      <c r="K3564" s="394"/>
      <c r="L3564" s="394"/>
      <c r="M3564" s="394"/>
      <c r="N3564" s="394"/>
    </row>
    <row r="3565" spans="2:14" ht="60">
      <c r="B3565" s="1063" t="s">
        <v>12950</v>
      </c>
      <c r="C3565" s="1046" t="s">
        <v>12246</v>
      </c>
      <c r="D3565" s="1046" t="s">
        <v>12302</v>
      </c>
      <c r="E3565" s="1043" t="s">
        <v>4290</v>
      </c>
      <c r="F3565" s="1047">
        <v>15587.96</v>
      </c>
      <c r="G3565" s="1052">
        <v>1</v>
      </c>
      <c r="H3565" s="1049" t="s">
        <v>12950</v>
      </c>
      <c r="I3565" s="394"/>
      <c r="J3565" s="394"/>
      <c r="K3565" s="394"/>
      <c r="L3565" s="394"/>
      <c r="M3565" s="394"/>
      <c r="N3565" s="394"/>
    </row>
    <row r="3566" spans="2:14" ht="60">
      <c r="B3566" s="1063" t="s">
        <v>12951</v>
      </c>
      <c r="C3566" s="1046" t="s">
        <v>12246</v>
      </c>
      <c r="D3566" s="1046" t="s">
        <v>12302</v>
      </c>
      <c r="E3566" s="1043" t="s">
        <v>4290</v>
      </c>
      <c r="F3566" s="1047">
        <v>15587.96</v>
      </c>
      <c r="G3566" s="1052">
        <v>1</v>
      </c>
      <c r="H3566" s="1049" t="s">
        <v>12951</v>
      </c>
      <c r="I3566" s="394"/>
      <c r="J3566" s="394"/>
      <c r="K3566" s="394"/>
      <c r="L3566" s="394"/>
      <c r="M3566" s="394"/>
      <c r="N3566" s="394"/>
    </row>
    <row r="3567" spans="2:14" ht="60">
      <c r="B3567" s="1063" t="s">
        <v>12952</v>
      </c>
      <c r="C3567" s="1046" t="s">
        <v>12246</v>
      </c>
      <c r="D3567" s="1046" t="s">
        <v>12302</v>
      </c>
      <c r="E3567" s="1043" t="s">
        <v>4290</v>
      </c>
      <c r="F3567" s="1047">
        <v>15587.96</v>
      </c>
      <c r="G3567" s="1052">
        <v>1</v>
      </c>
      <c r="H3567" s="1049" t="s">
        <v>12952</v>
      </c>
      <c r="I3567" s="394"/>
      <c r="J3567" s="394"/>
      <c r="K3567" s="394"/>
      <c r="L3567" s="394"/>
      <c r="M3567" s="394"/>
      <c r="N3567" s="394"/>
    </row>
    <row r="3568" spans="2:14" ht="60">
      <c r="B3568" s="1063" t="s">
        <v>12953</v>
      </c>
      <c r="C3568" s="1046" t="s">
        <v>12246</v>
      </c>
      <c r="D3568" s="1046" t="s">
        <v>12302</v>
      </c>
      <c r="E3568" s="1043" t="s">
        <v>4290</v>
      </c>
      <c r="F3568" s="1047">
        <v>15587.96</v>
      </c>
      <c r="G3568" s="1052">
        <v>1</v>
      </c>
      <c r="H3568" s="1049" t="s">
        <v>12953</v>
      </c>
      <c r="I3568" s="394"/>
      <c r="J3568" s="394"/>
      <c r="K3568" s="394"/>
      <c r="L3568" s="394"/>
      <c r="M3568" s="394"/>
      <c r="N3568" s="394"/>
    </row>
    <row r="3569" spans="2:14" ht="60">
      <c r="B3569" s="1063" t="s">
        <v>12954</v>
      </c>
      <c r="C3569" s="1046" t="s">
        <v>12246</v>
      </c>
      <c r="D3569" s="1046" t="s">
        <v>12302</v>
      </c>
      <c r="E3569" s="1043" t="s">
        <v>4290</v>
      </c>
      <c r="F3569" s="1047">
        <v>15587.96</v>
      </c>
      <c r="G3569" s="1052">
        <v>1</v>
      </c>
      <c r="H3569" s="1049" t="s">
        <v>12954</v>
      </c>
      <c r="I3569" s="394"/>
      <c r="J3569" s="394"/>
      <c r="K3569" s="394"/>
      <c r="L3569" s="394"/>
      <c r="M3569" s="394"/>
      <c r="N3569" s="394"/>
    </row>
    <row r="3570" spans="2:14" ht="60">
      <c r="B3570" s="1063" t="s">
        <v>12955</v>
      </c>
      <c r="C3570" s="1046" t="s">
        <v>12246</v>
      </c>
      <c r="D3570" s="1046" t="s">
        <v>12302</v>
      </c>
      <c r="E3570" s="1043" t="s">
        <v>4290</v>
      </c>
      <c r="F3570" s="1047">
        <v>15587.96</v>
      </c>
      <c r="G3570" s="1052">
        <v>1</v>
      </c>
      <c r="H3570" s="1049" t="s">
        <v>12955</v>
      </c>
      <c r="I3570" s="394"/>
      <c r="J3570" s="394"/>
      <c r="K3570" s="394"/>
      <c r="L3570" s="394"/>
      <c r="M3570" s="394"/>
      <c r="N3570" s="394"/>
    </row>
    <row r="3571" spans="2:14" ht="60">
      <c r="B3571" s="1063" t="s">
        <v>12956</v>
      </c>
      <c r="C3571" s="1046" t="s">
        <v>12246</v>
      </c>
      <c r="D3571" s="1046" t="s">
        <v>12302</v>
      </c>
      <c r="E3571" s="1043" t="s">
        <v>4290</v>
      </c>
      <c r="F3571" s="1047">
        <v>15587.96</v>
      </c>
      <c r="G3571" s="1052">
        <v>1</v>
      </c>
      <c r="H3571" s="1049" t="s">
        <v>12956</v>
      </c>
      <c r="I3571" s="394"/>
      <c r="J3571" s="394"/>
      <c r="K3571" s="394"/>
      <c r="L3571" s="394"/>
      <c r="M3571" s="394"/>
      <c r="N3571" s="394"/>
    </row>
    <row r="3572" spans="2:14" ht="60">
      <c r="B3572" s="1063" t="s">
        <v>12957</v>
      </c>
      <c r="C3572" s="1046" t="s">
        <v>12246</v>
      </c>
      <c r="D3572" s="1046" t="s">
        <v>12302</v>
      </c>
      <c r="E3572" s="1043" t="s">
        <v>4290</v>
      </c>
      <c r="F3572" s="1047">
        <v>15587.96</v>
      </c>
      <c r="G3572" s="1052">
        <v>1</v>
      </c>
      <c r="H3572" s="1049" t="s">
        <v>12957</v>
      </c>
      <c r="I3572" s="394"/>
      <c r="J3572" s="394"/>
      <c r="K3572" s="394"/>
      <c r="L3572" s="394"/>
      <c r="M3572" s="394"/>
      <c r="N3572" s="394"/>
    </row>
    <row r="3573" spans="2:14" ht="60">
      <c r="B3573" s="1063" t="s">
        <v>12958</v>
      </c>
      <c r="C3573" s="1046" t="s">
        <v>12246</v>
      </c>
      <c r="D3573" s="1046" t="s">
        <v>12302</v>
      </c>
      <c r="E3573" s="1043" t="s">
        <v>4290</v>
      </c>
      <c r="F3573" s="1047">
        <v>15587.96</v>
      </c>
      <c r="G3573" s="1052">
        <v>1</v>
      </c>
      <c r="H3573" s="1049" t="s">
        <v>12958</v>
      </c>
      <c r="I3573" s="394"/>
      <c r="J3573" s="394"/>
      <c r="K3573" s="394"/>
      <c r="L3573" s="394"/>
      <c r="M3573" s="394"/>
      <c r="N3573" s="394"/>
    </row>
    <row r="3574" spans="2:14" ht="60">
      <c r="B3574" s="1063" t="s">
        <v>12959</v>
      </c>
      <c r="C3574" s="1046" t="s">
        <v>12246</v>
      </c>
      <c r="D3574" s="1046" t="s">
        <v>12302</v>
      </c>
      <c r="E3574" s="1043" t="s">
        <v>4290</v>
      </c>
      <c r="F3574" s="1047">
        <v>15587.96</v>
      </c>
      <c r="G3574" s="1052">
        <v>1</v>
      </c>
      <c r="H3574" s="1049" t="s">
        <v>12959</v>
      </c>
      <c r="I3574" s="394"/>
      <c r="J3574" s="394"/>
      <c r="K3574" s="394"/>
      <c r="L3574" s="394"/>
      <c r="M3574" s="394"/>
      <c r="N3574" s="394"/>
    </row>
    <row r="3575" spans="2:14" ht="60">
      <c r="B3575" s="1063" t="s">
        <v>12960</v>
      </c>
      <c r="C3575" s="1046" t="s">
        <v>12246</v>
      </c>
      <c r="D3575" s="1046" t="s">
        <v>12302</v>
      </c>
      <c r="E3575" s="1043" t="s">
        <v>4290</v>
      </c>
      <c r="F3575" s="1047">
        <v>15587.96</v>
      </c>
      <c r="G3575" s="1052">
        <v>1</v>
      </c>
      <c r="H3575" s="1049" t="s">
        <v>12960</v>
      </c>
      <c r="I3575" s="394"/>
      <c r="J3575" s="394"/>
      <c r="K3575" s="394"/>
      <c r="L3575" s="394"/>
      <c r="M3575" s="394"/>
      <c r="N3575" s="394"/>
    </row>
    <row r="3576" spans="2:14" ht="60">
      <c r="B3576" s="1063" t="s">
        <v>12961</v>
      </c>
      <c r="C3576" s="1046" t="s">
        <v>12246</v>
      </c>
      <c r="D3576" s="1046" t="s">
        <v>12302</v>
      </c>
      <c r="E3576" s="1043" t="s">
        <v>4290</v>
      </c>
      <c r="F3576" s="1047">
        <v>15587.96</v>
      </c>
      <c r="G3576" s="1052">
        <v>1</v>
      </c>
      <c r="H3576" s="1049" t="s">
        <v>12961</v>
      </c>
      <c r="I3576" s="394"/>
      <c r="J3576" s="394"/>
      <c r="K3576" s="394"/>
      <c r="L3576" s="394"/>
      <c r="M3576" s="394"/>
      <c r="N3576" s="394"/>
    </row>
    <row r="3577" spans="2:14" ht="60">
      <c r="B3577" s="1063" t="s">
        <v>12962</v>
      </c>
      <c r="C3577" s="1046" t="s">
        <v>12246</v>
      </c>
      <c r="D3577" s="1046" t="s">
        <v>12302</v>
      </c>
      <c r="E3577" s="1043" t="s">
        <v>4290</v>
      </c>
      <c r="F3577" s="1047">
        <v>15587.96</v>
      </c>
      <c r="G3577" s="1052">
        <v>1</v>
      </c>
      <c r="H3577" s="1049" t="s">
        <v>12962</v>
      </c>
      <c r="I3577" s="394"/>
      <c r="J3577" s="394"/>
      <c r="K3577" s="394"/>
      <c r="L3577" s="394"/>
      <c r="M3577" s="394"/>
      <c r="N3577" s="394"/>
    </row>
    <row r="3578" spans="2:14" ht="60">
      <c r="B3578" s="1063" t="s">
        <v>12963</v>
      </c>
      <c r="C3578" s="1046" t="s">
        <v>12246</v>
      </c>
      <c r="D3578" s="1046" t="s">
        <v>12302</v>
      </c>
      <c r="E3578" s="1043" t="s">
        <v>4290</v>
      </c>
      <c r="F3578" s="1047">
        <v>15587.96</v>
      </c>
      <c r="G3578" s="1052">
        <v>1</v>
      </c>
      <c r="H3578" s="1049" t="s">
        <v>12963</v>
      </c>
      <c r="I3578" s="394"/>
      <c r="J3578" s="394"/>
      <c r="K3578" s="394"/>
      <c r="L3578" s="394"/>
      <c r="M3578" s="394"/>
      <c r="N3578" s="394"/>
    </row>
    <row r="3579" spans="2:14" ht="60">
      <c r="B3579" s="1063" t="s">
        <v>12964</v>
      </c>
      <c r="C3579" s="1046" t="s">
        <v>12246</v>
      </c>
      <c r="D3579" s="1046" t="s">
        <v>12302</v>
      </c>
      <c r="E3579" s="1043" t="s">
        <v>4290</v>
      </c>
      <c r="F3579" s="1047">
        <v>15587.96</v>
      </c>
      <c r="G3579" s="1052">
        <v>1</v>
      </c>
      <c r="H3579" s="1049" t="s">
        <v>12964</v>
      </c>
      <c r="I3579" s="394"/>
      <c r="J3579" s="394"/>
      <c r="K3579" s="394"/>
      <c r="L3579" s="394"/>
      <c r="M3579" s="394"/>
      <c r="N3579" s="394"/>
    </row>
    <row r="3580" spans="2:14" ht="60">
      <c r="B3580" s="1063" t="s">
        <v>12965</v>
      </c>
      <c r="C3580" s="1046" t="s">
        <v>12246</v>
      </c>
      <c r="D3580" s="1046" t="s">
        <v>12302</v>
      </c>
      <c r="E3580" s="1043" t="s">
        <v>4290</v>
      </c>
      <c r="F3580" s="1047">
        <v>15587.96</v>
      </c>
      <c r="G3580" s="1052">
        <v>1</v>
      </c>
      <c r="H3580" s="1049" t="s">
        <v>12965</v>
      </c>
      <c r="I3580" s="394"/>
      <c r="J3580" s="394"/>
      <c r="K3580" s="394"/>
      <c r="L3580" s="394"/>
      <c r="M3580" s="394"/>
      <c r="N3580" s="394"/>
    </row>
    <row r="3581" spans="2:14" ht="60">
      <c r="B3581" s="1063" t="s">
        <v>12966</v>
      </c>
      <c r="C3581" s="1046" t="s">
        <v>12246</v>
      </c>
      <c r="D3581" s="1046" t="s">
        <v>12302</v>
      </c>
      <c r="E3581" s="1043" t="s">
        <v>4290</v>
      </c>
      <c r="F3581" s="1047">
        <v>15587.96</v>
      </c>
      <c r="G3581" s="1052">
        <v>1</v>
      </c>
      <c r="H3581" s="1049" t="s">
        <v>12966</v>
      </c>
      <c r="I3581" s="394"/>
      <c r="J3581" s="394"/>
      <c r="K3581" s="394"/>
      <c r="L3581" s="394"/>
      <c r="M3581" s="394"/>
      <c r="N3581" s="394"/>
    </row>
    <row r="3582" spans="2:14" ht="60">
      <c r="B3582" s="1063" t="s">
        <v>12967</v>
      </c>
      <c r="C3582" s="1046" t="s">
        <v>12246</v>
      </c>
      <c r="D3582" s="1046" t="s">
        <v>12302</v>
      </c>
      <c r="E3582" s="1043" t="s">
        <v>4290</v>
      </c>
      <c r="F3582" s="1047">
        <v>15587.96</v>
      </c>
      <c r="G3582" s="1052">
        <v>1</v>
      </c>
      <c r="H3582" s="1049" t="s">
        <v>12967</v>
      </c>
      <c r="I3582" s="394"/>
      <c r="J3582" s="394"/>
      <c r="K3582" s="394"/>
      <c r="L3582" s="394"/>
      <c r="M3582" s="394"/>
      <c r="N3582" s="394"/>
    </row>
    <row r="3583" spans="2:14" ht="60">
      <c r="B3583" s="1063" t="s">
        <v>12968</v>
      </c>
      <c r="C3583" s="1046" t="s">
        <v>12246</v>
      </c>
      <c r="D3583" s="1046" t="s">
        <v>12302</v>
      </c>
      <c r="E3583" s="1043" t="s">
        <v>4290</v>
      </c>
      <c r="F3583" s="1047">
        <v>15587.96</v>
      </c>
      <c r="G3583" s="1052">
        <v>1</v>
      </c>
      <c r="H3583" s="1049" t="s">
        <v>12968</v>
      </c>
      <c r="I3583" s="394"/>
      <c r="J3583" s="394"/>
      <c r="K3583" s="394"/>
      <c r="L3583" s="394"/>
      <c r="M3583" s="394"/>
      <c r="N3583" s="394"/>
    </row>
    <row r="3584" spans="2:14" ht="60">
      <c r="B3584" s="1063" t="s">
        <v>12969</v>
      </c>
      <c r="C3584" s="1046" t="s">
        <v>12246</v>
      </c>
      <c r="D3584" s="1046" t="s">
        <v>12302</v>
      </c>
      <c r="E3584" s="1043" t="s">
        <v>4290</v>
      </c>
      <c r="F3584" s="1047">
        <v>15587.96</v>
      </c>
      <c r="G3584" s="1052">
        <v>1</v>
      </c>
      <c r="H3584" s="1049" t="s">
        <v>12969</v>
      </c>
      <c r="I3584" s="394"/>
      <c r="J3584" s="394"/>
      <c r="K3584" s="394"/>
      <c r="L3584" s="394"/>
      <c r="M3584" s="394"/>
      <c r="N3584" s="394"/>
    </row>
    <row r="3585" spans="2:14" ht="60">
      <c r="B3585" s="1063" t="s">
        <v>12970</v>
      </c>
      <c r="C3585" s="1046" t="s">
        <v>12246</v>
      </c>
      <c r="D3585" s="1046" t="s">
        <v>12302</v>
      </c>
      <c r="E3585" s="1043" t="s">
        <v>4290</v>
      </c>
      <c r="F3585" s="1047">
        <v>15587.96</v>
      </c>
      <c r="G3585" s="1052">
        <v>1</v>
      </c>
      <c r="H3585" s="1049" t="s">
        <v>12970</v>
      </c>
      <c r="I3585" s="394"/>
      <c r="J3585" s="394"/>
      <c r="K3585" s="394"/>
      <c r="L3585" s="394"/>
      <c r="M3585" s="394"/>
      <c r="N3585" s="394"/>
    </row>
    <row r="3586" spans="2:14" ht="60">
      <c r="B3586" s="1063" t="s">
        <v>12971</v>
      </c>
      <c r="C3586" s="1046" t="s">
        <v>12246</v>
      </c>
      <c r="D3586" s="1046" t="s">
        <v>12302</v>
      </c>
      <c r="E3586" s="1043" t="s">
        <v>4290</v>
      </c>
      <c r="F3586" s="1047">
        <v>15587.96</v>
      </c>
      <c r="G3586" s="1052">
        <v>1</v>
      </c>
      <c r="H3586" s="1049" t="s">
        <v>12971</v>
      </c>
      <c r="I3586" s="394"/>
      <c r="J3586" s="394"/>
      <c r="K3586" s="394"/>
      <c r="L3586" s="394"/>
      <c r="M3586" s="394"/>
      <c r="N3586" s="394"/>
    </row>
    <row r="3587" spans="2:14" ht="60">
      <c r="B3587" s="1063" t="s">
        <v>12972</v>
      </c>
      <c r="C3587" s="1046" t="s">
        <v>12246</v>
      </c>
      <c r="D3587" s="1046" t="s">
        <v>12302</v>
      </c>
      <c r="E3587" s="1043" t="s">
        <v>4290</v>
      </c>
      <c r="F3587" s="1047">
        <v>15587.96</v>
      </c>
      <c r="G3587" s="1052">
        <v>1</v>
      </c>
      <c r="H3587" s="1049" t="s">
        <v>12972</v>
      </c>
      <c r="I3587" s="394"/>
      <c r="J3587" s="394"/>
      <c r="K3587" s="394"/>
      <c r="L3587" s="394"/>
      <c r="M3587" s="394"/>
      <c r="N3587" s="394"/>
    </row>
    <row r="3588" spans="2:14" ht="60">
      <c r="B3588" s="1063" t="s">
        <v>12973</v>
      </c>
      <c r="C3588" s="1046" t="s">
        <v>12246</v>
      </c>
      <c r="D3588" s="1046" t="s">
        <v>12302</v>
      </c>
      <c r="E3588" s="1043" t="s">
        <v>4290</v>
      </c>
      <c r="F3588" s="1047">
        <v>15587.96</v>
      </c>
      <c r="G3588" s="1052">
        <v>1</v>
      </c>
      <c r="H3588" s="1049" t="s">
        <v>12973</v>
      </c>
      <c r="I3588" s="394"/>
      <c r="J3588" s="394"/>
      <c r="K3588" s="394"/>
      <c r="L3588" s="394"/>
      <c r="M3588" s="394"/>
      <c r="N3588" s="394"/>
    </row>
    <row r="3589" spans="2:14" ht="60">
      <c r="B3589" s="1063" t="s">
        <v>12974</v>
      </c>
      <c r="C3589" s="1046" t="s">
        <v>12246</v>
      </c>
      <c r="D3589" s="1046" t="s">
        <v>12302</v>
      </c>
      <c r="E3589" s="1043" t="s">
        <v>4290</v>
      </c>
      <c r="F3589" s="1047">
        <v>15587.96</v>
      </c>
      <c r="G3589" s="1052">
        <v>1</v>
      </c>
      <c r="H3589" s="1049" t="s">
        <v>12974</v>
      </c>
      <c r="I3589" s="394"/>
      <c r="J3589" s="394"/>
      <c r="K3589" s="394"/>
      <c r="L3589" s="394"/>
      <c r="M3589" s="394"/>
      <c r="N3589" s="394"/>
    </row>
    <row r="3590" spans="2:14" ht="60">
      <c r="B3590" s="1063" t="s">
        <v>12975</v>
      </c>
      <c r="C3590" s="1046" t="s">
        <v>12246</v>
      </c>
      <c r="D3590" s="1046" t="s">
        <v>12302</v>
      </c>
      <c r="E3590" s="1043" t="s">
        <v>4290</v>
      </c>
      <c r="F3590" s="1047">
        <v>15587.96</v>
      </c>
      <c r="G3590" s="1052">
        <v>1</v>
      </c>
      <c r="H3590" s="1049" t="s">
        <v>12975</v>
      </c>
      <c r="I3590" s="394"/>
      <c r="J3590" s="394"/>
      <c r="K3590" s="394"/>
      <c r="L3590" s="394"/>
      <c r="M3590" s="394"/>
      <c r="N3590" s="394"/>
    </row>
    <row r="3591" spans="2:14" ht="60">
      <c r="B3591" s="1063" t="s">
        <v>12976</v>
      </c>
      <c r="C3591" s="1046" t="s">
        <v>12246</v>
      </c>
      <c r="D3591" s="1046" t="s">
        <v>12302</v>
      </c>
      <c r="E3591" s="1043" t="s">
        <v>4290</v>
      </c>
      <c r="F3591" s="1047">
        <v>15587.96</v>
      </c>
      <c r="G3591" s="1052">
        <v>1</v>
      </c>
      <c r="H3591" s="1049" t="s">
        <v>12976</v>
      </c>
      <c r="I3591" s="394"/>
      <c r="J3591" s="394"/>
      <c r="K3591" s="394"/>
      <c r="L3591" s="394"/>
      <c r="M3591" s="394"/>
      <c r="N3591" s="394"/>
    </row>
    <row r="3592" spans="2:14" ht="60">
      <c r="B3592" s="1063" t="s">
        <v>12977</v>
      </c>
      <c r="C3592" s="1046" t="s">
        <v>12246</v>
      </c>
      <c r="D3592" s="1046" t="s">
        <v>12302</v>
      </c>
      <c r="E3592" s="1043" t="s">
        <v>4290</v>
      </c>
      <c r="F3592" s="1047">
        <v>15587.96</v>
      </c>
      <c r="G3592" s="1052">
        <v>1</v>
      </c>
      <c r="H3592" s="1049" t="s">
        <v>12977</v>
      </c>
      <c r="I3592" s="394"/>
      <c r="J3592" s="394"/>
      <c r="K3592" s="394"/>
      <c r="L3592" s="394"/>
      <c r="M3592" s="394"/>
      <c r="N3592" s="394"/>
    </row>
    <row r="3593" spans="2:14" ht="60">
      <c r="B3593" s="1063" t="s">
        <v>12978</v>
      </c>
      <c r="C3593" s="1046" t="s">
        <v>12246</v>
      </c>
      <c r="D3593" s="1046" t="s">
        <v>12302</v>
      </c>
      <c r="E3593" s="1043" t="s">
        <v>4290</v>
      </c>
      <c r="F3593" s="1047">
        <v>15587.96</v>
      </c>
      <c r="G3593" s="1052">
        <v>1</v>
      </c>
      <c r="H3593" s="1049" t="s">
        <v>12978</v>
      </c>
      <c r="I3593" s="394"/>
      <c r="J3593" s="394"/>
      <c r="K3593" s="394"/>
      <c r="L3593" s="394"/>
      <c r="M3593" s="394"/>
      <c r="N3593" s="394"/>
    </row>
    <row r="3594" spans="2:14" ht="60">
      <c r="B3594" s="1063" t="s">
        <v>12979</v>
      </c>
      <c r="C3594" s="1046" t="s">
        <v>12246</v>
      </c>
      <c r="D3594" s="1046" t="s">
        <v>12302</v>
      </c>
      <c r="E3594" s="1043" t="s">
        <v>4290</v>
      </c>
      <c r="F3594" s="1047">
        <v>15587.96</v>
      </c>
      <c r="G3594" s="1052">
        <v>1</v>
      </c>
      <c r="H3594" s="1049" t="s">
        <v>12979</v>
      </c>
      <c r="I3594" s="394"/>
      <c r="J3594" s="394"/>
      <c r="K3594" s="394"/>
      <c r="L3594" s="394"/>
      <c r="M3594" s="394"/>
      <c r="N3594" s="394"/>
    </row>
    <row r="3595" spans="2:14" ht="60">
      <c r="B3595" s="1063" t="s">
        <v>12980</v>
      </c>
      <c r="C3595" s="1046" t="s">
        <v>12246</v>
      </c>
      <c r="D3595" s="1046" t="s">
        <v>12302</v>
      </c>
      <c r="E3595" s="1043" t="s">
        <v>4290</v>
      </c>
      <c r="F3595" s="1047">
        <v>15587.96</v>
      </c>
      <c r="G3595" s="1052">
        <v>1</v>
      </c>
      <c r="H3595" s="1049" t="s">
        <v>12980</v>
      </c>
      <c r="I3595" s="394"/>
      <c r="J3595" s="394"/>
      <c r="K3595" s="394"/>
      <c r="L3595" s="394"/>
      <c r="M3595" s="394"/>
      <c r="N3595" s="394"/>
    </row>
    <row r="3596" spans="2:14" ht="60">
      <c r="B3596" s="1063" t="s">
        <v>12981</v>
      </c>
      <c r="C3596" s="1046" t="s">
        <v>12246</v>
      </c>
      <c r="D3596" s="1046" t="s">
        <v>12302</v>
      </c>
      <c r="E3596" s="1043" t="s">
        <v>4290</v>
      </c>
      <c r="F3596" s="1047">
        <v>15587.96</v>
      </c>
      <c r="G3596" s="1052">
        <v>1</v>
      </c>
      <c r="H3596" s="1049" t="s">
        <v>12981</v>
      </c>
      <c r="I3596" s="394"/>
      <c r="J3596" s="394"/>
      <c r="K3596" s="394"/>
      <c r="L3596" s="394"/>
      <c r="M3596" s="394"/>
      <c r="N3596" s="394"/>
    </row>
    <row r="3597" spans="2:14" ht="60">
      <c r="B3597" s="1063" t="s">
        <v>12982</v>
      </c>
      <c r="C3597" s="1046" t="s">
        <v>12246</v>
      </c>
      <c r="D3597" s="1046" t="s">
        <v>12302</v>
      </c>
      <c r="E3597" s="1043" t="s">
        <v>4290</v>
      </c>
      <c r="F3597" s="1047">
        <v>15587.96</v>
      </c>
      <c r="G3597" s="1052">
        <v>1</v>
      </c>
      <c r="H3597" s="1049" t="s">
        <v>12982</v>
      </c>
      <c r="I3597" s="394"/>
      <c r="J3597" s="394"/>
      <c r="K3597" s="394"/>
      <c r="L3597" s="394"/>
      <c r="M3597" s="394"/>
      <c r="N3597" s="394"/>
    </row>
    <row r="3598" spans="2:14" ht="60">
      <c r="B3598" s="1063" t="s">
        <v>12983</v>
      </c>
      <c r="C3598" s="1046" t="s">
        <v>12246</v>
      </c>
      <c r="D3598" s="1046" t="s">
        <v>12302</v>
      </c>
      <c r="E3598" s="1043" t="s">
        <v>4290</v>
      </c>
      <c r="F3598" s="1047">
        <v>15587.96</v>
      </c>
      <c r="G3598" s="1052">
        <v>1</v>
      </c>
      <c r="H3598" s="1049" t="s">
        <v>12983</v>
      </c>
      <c r="I3598" s="394"/>
      <c r="J3598" s="394"/>
      <c r="K3598" s="394"/>
      <c r="L3598" s="394"/>
      <c r="M3598" s="394"/>
      <c r="N3598" s="394"/>
    </row>
    <row r="3599" spans="2:14" ht="60">
      <c r="B3599" s="1063" t="s">
        <v>12984</v>
      </c>
      <c r="C3599" s="1046" t="s">
        <v>12246</v>
      </c>
      <c r="D3599" s="1046" t="s">
        <v>12302</v>
      </c>
      <c r="E3599" s="1043" t="s">
        <v>4290</v>
      </c>
      <c r="F3599" s="1047">
        <v>15587.96</v>
      </c>
      <c r="G3599" s="1052">
        <v>1</v>
      </c>
      <c r="H3599" s="1049" t="s">
        <v>12984</v>
      </c>
      <c r="I3599" s="394"/>
      <c r="J3599" s="394"/>
      <c r="K3599" s="394"/>
      <c r="L3599" s="394"/>
      <c r="M3599" s="394"/>
      <c r="N3599" s="394"/>
    </row>
    <row r="3600" spans="2:14" ht="60">
      <c r="B3600" s="1063" t="s">
        <v>12985</v>
      </c>
      <c r="C3600" s="1046" t="s">
        <v>12246</v>
      </c>
      <c r="D3600" s="1046" t="s">
        <v>12302</v>
      </c>
      <c r="E3600" s="1043" t="s">
        <v>4290</v>
      </c>
      <c r="F3600" s="1047">
        <v>15587.96</v>
      </c>
      <c r="G3600" s="1052">
        <v>1</v>
      </c>
      <c r="H3600" s="1049" t="s">
        <v>12985</v>
      </c>
      <c r="I3600" s="394"/>
      <c r="J3600" s="394"/>
      <c r="K3600" s="394"/>
      <c r="L3600" s="394"/>
      <c r="M3600" s="394"/>
      <c r="N3600" s="394"/>
    </row>
    <row r="3601" spans="2:14" ht="60">
      <c r="B3601" s="1063" t="s">
        <v>12986</v>
      </c>
      <c r="C3601" s="1046" t="s">
        <v>12246</v>
      </c>
      <c r="D3601" s="1046" t="s">
        <v>12302</v>
      </c>
      <c r="E3601" s="1043" t="s">
        <v>4290</v>
      </c>
      <c r="F3601" s="1047">
        <v>15587.96</v>
      </c>
      <c r="G3601" s="1052">
        <v>1</v>
      </c>
      <c r="H3601" s="1049" t="s">
        <v>12986</v>
      </c>
      <c r="I3601" s="394"/>
      <c r="J3601" s="394"/>
      <c r="K3601" s="394"/>
      <c r="L3601" s="394"/>
      <c r="M3601" s="394"/>
      <c r="N3601" s="394"/>
    </row>
    <row r="3602" spans="2:14" ht="60">
      <c r="B3602" s="1063" t="s">
        <v>12987</v>
      </c>
      <c r="C3602" s="1046" t="s">
        <v>12246</v>
      </c>
      <c r="D3602" s="1046" t="s">
        <v>12302</v>
      </c>
      <c r="E3602" s="1043" t="s">
        <v>4290</v>
      </c>
      <c r="F3602" s="1047">
        <v>15587.96</v>
      </c>
      <c r="G3602" s="1052">
        <v>1</v>
      </c>
      <c r="H3602" s="1049" t="s">
        <v>12987</v>
      </c>
      <c r="I3602" s="394"/>
      <c r="J3602" s="394"/>
      <c r="K3602" s="394"/>
      <c r="L3602" s="394"/>
      <c r="M3602" s="394"/>
      <c r="N3602" s="394"/>
    </row>
    <row r="3603" spans="2:14" ht="60">
      <c r="B3603" s="1063" t="s">
        <v>12988</v>
      </c>
      <c r="C3603" s="1046" t="s">
        <v>12246</v>
      </c>
      <c r="D3603" s="1046" t="s">
        <v>12302</v>
      </c>
      <c r="E3603" s="1043" t="s">
        <v>4290</v>
      </c>
      <c r="F3603" s="1047">
        <v>15587.96</v>
      </c>
      <c r="G3603" s="1052">
        <v>1</v>
      </c>
      <c r="H3603" s="1049" t="s">
        <v>12988</v>
      </c>
      <c r="I3603" s="394"/>
      <c r="J3603" s="394"/>
      <c r="K3603" s="394"/>
      <c r="L3603" s="394"/>
      <c r="M3603" s="394"/>
      <c r="N3603" s="394"/>
    </row>
    <row r="3604" spans="2:14" ht="60">
      <c r="B3604" s="1063" t="s">
        <v>12989</v>
      </c>
      <c r="C3604" s="1046" t="s">
        <v>12246</v>
      </c>
      <c r="D3604" s="1046" t="s">
        <v>12302</v>
      </c>
      <c r="E3604" s="1043" t="s">
        <v>4290</v>
      </c>
      <c r="F3604" s="1047">
        <v>15587.96</v>
      </c>
      <c r="G3604" s="1052">
        <v>1</v>
      </c>
      <c r="H3604" s="1049" t="s">
        <v>12989</v>
      </c>
      <c r="I3604" s="394"/>
      <c r="J3604" s="394"/>
      <c r="K3604" s="394"/>
      <c r="L3604" s="394"/>
      <c r="M3604" s="394"/>
      <c r="N3604" s="394"/>
    </row>
    <row r="3605" spans="2:14" ht="60">
      <c r="B3605" s="1063" t="s">
        <v>12990</v>
      </c>
      <c r="C3605" s="1046" t="s">
        <v>12246</v>
      </c>
      <c r="D3605" s="1046" t="s">
        <v>12302</v>
      </c>
      <c r="E3605" s="1043" t="s">
        <v>4290</v>
      </c>
      <c r="F3605" s="1047">
        <v>15587.96</v>
      </c>
      <c r="G3605" s="1052">
        <v>1</v>
      </c>
      <c r="H3605" s="1049" t="s">
        <v>12990</v>
      </c>
      <c r="I3605" s="394"/>
      <c r="J3605" s="394"/>
      <c r="K3605" s="394"/>
      <c r="L3605" s="394"/>
      <c r="M3605" s="394"/>
      <c r="N3605" s="394"/>
    </row>
    <row r="3606" spans="2:14" ht="60">
      <c r="B3606" s="1063" t="s">
        <v>12991</v>
      </c>
      <c r="C3606" s="1046" t="s">
        <v>12246</v>
      </c>
      <c r="D3606" s="1046" t="s">
        <v>12302</v>
      </c>
      <c r="E3606" s="1043" t="s">
        <v>4290</v>
      </c>
      <c r="F3606" s="1047">
        <v>15587.96</v>
      </c>
      <c r="G3606" s="1052">
        <v>1</v>
      </c>
      <c r="H3606" s="1049" t="s">
        <v>12991</v>
      </c>
      <c r="I3606" s="394"/>
      <c r="J3606" s="394"/>
      <c r="K3606" s="394"/>
      <c r="L3606" s="394"/>
      <c r="M3606" s="394"/>
      <c r="N3606" s="394"/>
    </row>
    <row r="3607" spans="2:14" ht="60">
      <c r="B3607" s="1063" t="s">
        <v>12992</v>
      </c>
      <c r="C3607" s="1046" t="s">
        <v>12246</v>
      </c>
      <c r="D3607" s="1046" t="s">
        <v>12302</v>
      </c>
      <c r="E3607" s="1043" t="s">
        <v>4290</v>
      </c>
      <c r="F3607" s="1047">
        <v>15587.96</v>
      </c>
      <c r="G3607" s="1052">
        <v>1</v>
      </c>
      <c r="H3607" s="1049" t="s">
        <v>12992</v>
      </c>
      <c r="I3607" s="394"/>
      <c r="J3607" s="394"/>
      <c r="K3607" s="394"/>
      <c r="L3607" s="394"/>
      <c r="M3607" s="394"/>
      <c r="N3607" s="394"/>
    </row>
    <row r="3608" spans="2:14" ht="60">
      <c r="B3608" s="1063" t="s">
        <v>12993</v>
      </c>
      <c r="C3608" s="1046" t="s">
        <v>12246</v>
      </c>
      <c r="D3608" s="1046" t="s">
        <v>12302</v>
      </c>
      <c r="E3608" s="1043" t="s">
        <v>4290</v>
      </c>
      <c r="F3608" s="1047">
        <v>15587.96</v>
      </c>
      <c r="G3608" s="1052">
        <v>1</v>
      </c>
      <c r="H3608" s="1049" t="s">
        <v>12993</v>
      </c>
      <c r="I3608" s="394"/>
      <c r="J3608" s="394"/>
      <c r="K3608" s="394"/>
      <c r="L3608" s="394"/>
      <c r="M3608" s="394"/>
      <c r="N3608" s="394"/>
    </row>
    <row r="3609" spans="2:14" ht="60">
      <c r="B3609" s="1063" t="s">
        <v>12994</v>
      </c>
      <c r="C3609" s="1046" t="s">
        <v>12246</v>
      </c>
      <c r="D3609" s="1046" t="s">
        <v>12302</v>
      </c>
      <c r="E3609" s="1043" t="s">
        <v>4290</v>
      </c>
      <c r="F3609" s="1047">
        <v>15587.96</v>
      </c>
      <c r="G3609" s="1052">
        <v>1</v>
      </c>
      <c r="H3609" s="1049" t="s">
        <v>12994</v>
      </c>
      <c r="I3609" s="394"/>
      <c r="J3609" s="394"/>
      <c r="K3609" s="394"/>
      <c r="L3609" s="394"/>
      <c r="M3609" s="394"/>
      <c r="N3609" s="394"/>
    </row>
    <row r="3610" spans="2:14" ht="60">
      <c r="B3610" s="1063" t="s">
        <v>12995</v>
      </c>
      <c r="C3610" s="1046" t="s">
        <v>12246</v>
      </c>
      <c r="D3610" s="1046" t="s">
        <v>12302</v>
      </c>
      <c r="E3610" s="1043" t="s">
        <v>4290</v>
      </c>
      <c r="F3610" s="1047">
        <v>15587.96</v>
      </c>
      <c r="G3610" s="1052">
        <v>1</v>
      </c>
      <c r="H3610" s="1049" t="s">
        <v>12995</v>
      </c>
      <c r="I3610" s="394"/>
      <c r="J3610" s="394"/>
      <c r="K3610" s="394"/>
      <c r="L3610" s="394"/>
      <c r="M3610" s="394"/>
      <c r="N3610" s="394"/>
    </row>
    <row r="3611" spans="2:14" ht="60">
      <c r="B3611" s="1063" t="s">
        <v>12996</v>
      </c>
      <c r="C3611" s="1046" t="s">
        <v>12246</v>
      </c>
      <c r="D3611" s="1046" t="s">
        <v>12302</v>
      </c>
      <c r="E3611" s="1043" t="s">
        <v>4290</v>
      </c>
      <c r="F3611" s="1047">
        <v>15587.96</v>
      </c>
      <c r="G3611" s="1052">
        <v>1</v>
      </c>
      <c r="H3611" s="1049" t="s">
        <v>12996</v>
      </c>
      <c r="I3611" s="394"/>
      <c r="J3611" s="394"/>
      <c r="K3611" s="394"/>
      <c r="L3611" s="394"/>
      <c r="M3611" s="394"/>
      <c r="N3611" s="394"/>
    </row>
    <row r="3612" spans="2:14" ht="60">
      <c r="B3612" s="1063" t="s">
        <v>12997</v>
      </c>
      <c r="C3612" s="1046" t="s">
        <v>12246</v>
      </c>
      <c r="D3612" s="1046" t="s">
        <v>12302</v>
      </c>
      <c r="E3612" s="1043" t="s">
        <v>4290</v>
      </c>
      <c r="F3612" s="1047">
        <v>15587.96</v>
      </c>
      <c r="G3612" s="1052">
        <v>1</v>
      </c>
      <c r="H3612" s="1049" t="s">
        <v>12997</v>
      </c>
      <c r="I3612" s="394"/>
      <c r="J3612" s="394"/>
      <c r="K3612" s="394"/>
      <c r="L3612" s="394"/>
      <c r="M3612" s="394"/>
      <c r="N3612" s="394"/>
    </row>
    <row r="3613" spans="2:14" ht="60">
      <c r="B3613" s="1063" t="s">
        <v>12998</v>
      </c>
      <c r="C3613" s="1046" t="s">
        <v>12246</v>
      </c>
      <c r="D3613" s="1046" t="s">
        <v>12302</v>
      </c>
      <c r="E3613" s="1043" t="s">
        <v>4290</v>
      </c>
      <c r="F3613" s="1047">
        <v>15587.96</v>
      </c>
      <c r="G3613" s="1052">
        <v>1</v>
      </c>
      <c r="H3613" s="1049" t="s">
        <v>12998</v>
      </c>
      <c r="I3613" s="394"/>
      <c r="J3613" s="394"/>
      <c r="K3613" s="394"/>
      <c r="L3613" s="394"/>
      <c r="M3613" s="394"/>
      <c r="N3613" s="394"/>
    </row>
    <row r="3614" spans="2:14" ht="60">
      <c r="B3614" s="1063" t="s">
        <v>12999</v>
      </c>
      <c r="C3614" s="1046" t="s">
        <v>12246</v>
      </c>
      <c r="D3614" s="1046" t="s">
        <v>12302</v>
      </c>
      <c r="E3614" s="1043" t="s">
        <v>4290</v>
      </c>
      <c r="F3614" s="1047">
        <v>15587.96</v>
      </c>
      <c r="G3614" s="1052">
        <v>1</v>
      </c>
      <c r="H3614" s="1049" t="s">
        <v>12999</v>
      </c>
      <c r="I3614" s="394"/>
      <c r="J3614" s="394"/>
      <c r="K3614" s="394"/>
      <c r="L3614" s="394"/>
      <c r="M3614" s="394"/>
      <c r="N3614" s="394"/>
    </row>
    <row r="3615" spans="2:14" ht="60">
      <c r="B3615" s="1063" t="s">
        <v>13000</v>
      </c>
      <c r="C3615" s="1046" t="s">
        <v>12246</v>
      </c>
      <c r="D3615" s="1046" t="s">
        <v>12302</v>
      </c>
      <c r="E3615" s="1043" t="s">
        <v>4290</v>
      </c>
      <c r="F3615" s="1047">
        <v>15587.96</v>
      </c>
      <c r="G3615" s="1052">
        <v>1</v>
      </c>
      <c r="H3615" s="1049" t="s">
        <v>13000</v>
      </c>
      <c r="I3615" s="394"/>
      <c r="J3615" s="394"/>
      <c r="K3615" s="394"/>
      <c r="L3615" s="394"/>
      <c r="M3615" s="394"/>
      <c r="N3615" s="394"/>
    </row>
    <row r="3616" spans="2:14" ht="60">
      <c r="B3616" s="1063" t="s">
        <v>13001</v>
      </c>
      <c r="C3616" s="1046" t="s">
        <v>12246</v>
      </c>
      <c r="D3616" s="1046" t="s">
        <v>12302</v>
      </c>
      <c r="E3616" s="1043" t="s">
        <v>4290</v>
      </c>
      <c r="F3616" s="1047">
        <v>15587.96</v>
      </c>
      <c r="G3616" s="1052">
        <v>1</v>
      </c>
      <c r="H3616" s="1049" t="s">
        <v>13001</v>
      </c>
      <c r="I3616" s="394"/>
      <c r="J3616" s="394"/>
      <c r="K3616" s="394"/>
      <c r="L3616" s="394"/>
      <c r="M3616" s="394"/>
      <c r="N3616" s="394"/>
    </row>
    <row r="3617" spans="2:14" ht="60">
      <c r="B3617" s="1063" t="s">
        <v>13002</v>
      </c>
      <c r="C3617" s="1046" t="s">
        <v>12246</v>
      </c>
      <c r="D3617" s="1046" t="s">
        <v>12302</v>
      </c>
      <c r="E3617" s="1043" t="s">
        <v>4290</v>
      </c>
      <c r="F3617" s="1047">
        <v>15587.96</v>
      </c>
      <c r="G3617" s="1052">
        <v>1</v>
      </c>
      <c r="H3617" s="1049" t="s">
        <v>13002</v>
      </c>
      <c r="I3617" s="394"/>
      <c r="J3617" s="394"/>
      <c r="K3617" s="394"/>
      <c r="L3617" s="394"/>
      <c r="M3617" s="394"/>
      <c r="N3617" s="394"/>
    </row>
    <row r="3618" spans="2:14" ht="60">
      <c r="B3618" s="1063" t="s">
        <v>13003</v>
      </c>
      <c r="C3618" s="1046" t="s">
        <v>12246</v>
      </c>
      <c r="D3618" s="1046" t="s">
        <v>12302</v>
      </c>
      <c r="E3618" s="1043" t="s">
        <v>4290</v>
      </c>
      <c r="F3618" s="1047">
        <v>15587.96</v>
      </c>
      <c r="G3618" s="1052">
        <v>1</v>
      </c>
      <c r="H3618" s="1049" t="s">
        <v>13003</v>
      </c>
      <c r="I3618" s="394"/>
      <c r="J3618" s="394"/>
      <c r="K3618" s="394"/>
      <c r="L3618" s="394"/>
      <c r="M3618" s="394"/>
      <c r="N3618" s="394"/>
    </row>
    <row r="3619" spans="2:14" ht="60">
      <c r="B3619" s="1063" t="s">
        <v>13004</v>
      </c>
      <c r="C3619" s="1046" t="s">
        <v>12246</v>
      </c>
      <c r="D3619" s="1046" t="s">
        <v>12302</v>
      </c>
      <c r="E3619" s="1043" t="s">
        <v>4290</v>
      </c>
      <c r="F3619" s="1047">
        <v>15587.96</v>
      </c>
      <c r="G3619" s="1052">
        <v>1</v>
      </c>
      <c r="H3619" s="1049" t="s">
        <v>13004</v>
      </c>
      <c r="I3619" s="394"/>
      <c r="J3619" s="394"/>
      <c r="K3619" s="394"/>
      <c r="L3619" s="394"/>
      <c r="M3619" s="394"/>
      <c r="N3619" s="394"/>
    </row>
    <row r="3620" spans="2:14" ht="60">
      <c r="B3620" s="1063" t="s">
        <v>13005</v>
      </c>
      <c r="C3620" s="1046" t="s">
        <v>12246</v>
      </c>
      <c r="D3620" s="1046" t="s">
        <v>12302</v>
      </c>
      <c r="E3620" s="1043" t="s">
        <v>4290</v>
      </c>
      <c r="F3620" s="1047">
        <v>15587.96</v>
      </c>
      <c r="G3620" s="1052">
        <v>1</v>
      </c>
      <c r="H3620" s="1049" t="s">
        <v>13005</v>
      </c>
      <c r="I3620" s="394"/>
      <c r="J3620" s="394"/>
      <c r="K3620" s="394"/>
      <c r="L3620" s="394"/>
      <c r="M3620" s="394"/>
      <c r="N3620" s="394"/>
    </row>
    <row r="3621" spans="2:14" ht="60">
      <c r="B3621" s="1063" t="s">
        <v>13006</v>
      </c>
      <c r="C3621" s="1046" t="s">
        <v>12246</v>
      </c>
      <c r="D3621" s="1046" t="s">
        <v>12302</v>
      </c>
      <c r="E3621" s="1043" t="s">
        <v>4290</v>
      </c>
      <c r="F3621" s="1047">
        <v>15587.96</v>
      </c>
      <c r="G3621" s="1052">
        <v>1</v>
      </c>
      <c r="H3621" s="1049" t="s">
        <v>13006</v>
      </c>
      <c r="I3621" s="394"/>
      <c r="J3621" s="394"/>
      <c r="K3621" s="394"/>
      <c r="L3621" s="394"/>
      <c r="M3621" s="394"/>
      <c r="N3621" s="394"/>
    </row>
    <row r="3622" spans="2:14" ht="60">
      <c r="B3622" s="1063" t="s">
        <v>13007</v>
      </c>
      <c r="C3622" s="1046" t="s">
        <v>12246</v>
      </c>
      <c r="D3622" s="1046" t="s">
        <v>12302</v>
      </c>
      <c r="E3622" s="1043" t="s">
        <v>4290</v>
      </c>
      <c r="F3622" s="1047">
        <v>15587.96</v>
      </c>
      <c r="G3622" s="1052">
        <v>1</v>
      </c>
      <c r="H3622" s="1049" t="s">
        <v>13007</v>
      </c>
      <c r="I3622" s="394"/>
      <c r="J3622" s="394"/>
      <c r="K3622" s="394"/>
      <c r="L3622" s="394"/>
      <c r="M3622" s="394"/>
      <c r="N3622" s="394"/>
    </row>
    <row r="3623" spans="2:14" ht="60">
      <c r="B3623" s="1063" t="s">
        <v>13008</v>
      </c>
      <c r="C3623" s="1046" t="s">
        <v>12246</v>
      </c>
      <c r="D3623" s="1046" t="s">
        <v>12302</v>
      </c>
      <c r="E3623" s="1043" t="s">
        <v>4290</v>
      </c>
      <c r="F3623" s="1047">
        <v>15587.96</v>
      </c>
      <c r="G3623" s="1052">
        <v>1</v>
      </c>
      <c r="H3623" s="1049" t="s">
        <v>13008</v>
      </c>
      <c r="I3623" s="394"/>
      <c r="J3623" s="394"/>
      <c r="K3623" s="394"/>
      <c r="L3623" s="394"/>
      <c r="M3623" s="394"/>
      <c r="N3623" s="394"/>
    </row>
    <row r="3624" spans="2:14" ht="60">
      <c r="B3624" s="1063" t="s">
        <v>13009</v>
      </c>
      <c r="C3624" s="1046" t="s">
        <v>12246</v>
      </c>
      <c r="D3624" s="1046" t="s">
        <v>12302</v>
      </c>
      <c r="E3624" s="1043" t="s">
        <v>4290</v>
      </c>
      <c r="F3624" s="1047">
        <v>15587.96</v>
      </c>
      <c r="G3624" s="1052">
        <v>1</v>
      </c>
      <c r="H3624" s="1049" t="s">
        <v>13009</v>
      </c>
      <c r="I3624" s="394"/>
      <c r="J3624" s="394"/>
      <c r="K3624" s="394"/>
      <c r="L3624" s="394"/>
      <c r="M3624" s="394"/>
      <c r="N3624" s="394"/>
    </row>
    <row r="3625" spans="2:14" ht="60">
      <c r="B3625" s="1063" t="s">
        <v>13010</v>
      </c>
      <c r="C3625" s="1046" t="s">
        <v>12246</v>
      </c>
      <c r="D3625" s="1046" t="s">
        <v>12302</v>
      </c>
      <c r="E3625" s="1043" t="s">
        <v>4290</v>
      </c>
      <c r="F3625" s="1047">
        <v>15587.96</v>
      </c>
      <c r="G3625" s="1052">
        <v>1</v>
      </c>
      <c r="H3625" s="1049" t="s">
        <v>13010</v>
      </c>
      <c r="I3625" s="394"/>
      <c r="J3625" s="394"/>
      <c r="K3625" s="394"/>
      <c r="L3625" s="394"/>
      <c r="M3625" s="394"/>
      <c r="N3625" s="394"/>
    </row>
    <row r="3626" spans="2:14" ht="60">
      <c r="B3626" s="1063" t="s">
        <v>13011</v>
      </c>
      <c r="C3626" s="1046" t="s">
        <v>12246</v>
      </c>
      <c r="D3626" s="1046" t="s">
        <v>12302</v>
      </c>
      <c r="E3626" s="1043" t="s">
        <v>4290</v>
      </c>
      <c r="F3626" s="1047">
        <v>15587.96</v>
      </c>
      <c r="G3626" s="1052">
        <v>1</v>
      </c>
      <c r="H3626" s="1049" t="s">
        <v>13011</v>
      </c>
      <c r="I3626" s="394"/>
      <c r="J3626" s="394"/>
      <c r="K3626" s="394"/>
      <c r="L3626" s="394"/>
      <c r="M3626" s="394"/>
      <c r="N3626" s="394"/>
    </row>
    <row r="3627" spans="2:14" ht="60">
      <c r="B3627" s="1063" t="s">
        <v>13012</v>
      </c>
      <c r="C3627" s="1046" t="s">
        <v>12246</v>
      </c>
      <c r="D3627" s="1046" t="s">
        <v>12302</v>
      </c>
      <c r="E3627" s="1043" t="s">
        <v>4290</v>
      </c>
      <c r="F3627" s="1047">
        <v>15587.96</v>
      </c>
      <c r="G3627" s="1052">
        <v>1</v>
      </c>
      <c r="H3627" s="1049" t="s">
        <v>13012</v>
      </c>
      <c r="I3627" s="394"/>
      <c r="J3627" s="394"/>
      <c r="K3627" s="394"/>
      <c r="L3627" s="394"/>
      <c r="M3627" s="394"/>
      <c r="N3627" s="394"/>
    </row>
    <row r="3628" spans="2:14" ht="60">
      <c r="B3628" s="1063" t="s">
        <v>13013</v>
      </c>
      <c r="C3628" s="1046" t="s">
        <v>12246</v>
      </c>
      <c r="D3628" s="1046" t="s">
        <v>12302</v>
      </c>
      <c r="E3628" s="1043" t="s">
        <v>4290</v>
      </c>
      <c r="F3628" s="1047">
        <v>15587.96</v>
      </c>
      <c r="G3628" s="1052">
        <v>1</v>
      </c>
      <c r="H3628" s="1049" t="s">
        <v>13013</v>
      </c>
      <c r="I3628" s="394"/>
      <c r="J3628" s="394"/>
      <c r="K3628" s="394"/>
      <c r="L3628" s="394"/>
      <c r="M3628" s="394"/>
      <c r="N3628" s="394"/>
    </row>
    <row r="3629" spans="2:14" ht="60">
      <c r="B3629" s="1063" t="s">
        <v>13014</v>
      </c>
      <c r="C3629" s="1046" t="s">
        <v>12246</v>
      </c>
      <c r="D3629" s="1046" t="s">
        <v>12302</v>
      </c>
      <c r="E3629" s="1043" t="s">
        <v>4290</v>
      </c>
      <c r="F3629" s="1047">
        <v>15587.96</v>
      </c>
      <c r="G3629" s="1052">
        <v>1</v>
      </c>
      <c r="H3629" s="1049" t="s">
        <v>13014</v>
      </c>
      <c r="I3629" s="394"/>
      <c r="J3629" s="394"/>
      <c r="K3629" s="394"/>
      <c r="L3629" s="394"/>
      <c r="M3629" s="394"/>
      <c r="N3629" s="394"/>
    </row>
    <row r="3630" spans="2:14" ht="60">
      <c r="B3630" s="1063" t="s">
        <v>13015</v>
      </c>
      <c r="C3630" s="1046" t="s">
        <v>12246</v>
      </c>
      <c r="D3630" s="1046" t="s">
        <v>12302</v>
      </c>
      <c r="E3630" s="1043" t="s">
        <v>4290</v>
      </c>
      <c r="F3630" s="1047">
        <v>15587.96</v>
      </c>
      <c r="G3630" s="1052">
        <v>1</v>
      </c>
      <c r="H3630" s="1049" t="s">
        <v>13015</v>
      </c>
      <c r="I3630" s="394"/>
      <c r="J3630" s="394"/>
      <c r="K3630" s="394"/>
      <c r="L3630" s="394"/>
      <c r="M3630" s="394"/>
      <c r="N3630" s="394"/>
    </row>
    <row r="3631" spans="2:14" ht="60">
      <c r="B3631" s="1063" t="s">
        <v>13016</v>
      </c>
      <c r="C3631" s="1046" t="s">
        <v>12246</v>
      </c>
      <c r="D3631" s="1046" t="s">
        <v>12302</v>
      </c>
      <c r="E3631" s="1043" t="s">
        <v>4290</v>
      </c>
      <c r="F3631" s="1047">
        <v>15587.96</v>
      </c>
      <c r="G3631" s="1052">
        <v>1</v>
      </c>
      <c r="H3631" s="1049" t="s">
        <v>13016</v>
      </c>
      <c r="I3631" s="394"/>
      <c r="J3631" s="394"/>
      <c r="K3631" s="394"/>
      <c r="L3631" s="394"/>
      <c r="M3631" s="394"/>
      <c r="N3631" s="394"/>
    </row>
    <row r="3632" spans="2:14" ht="60">
      <c r="B3632" s="1063" t="s">
        <v>13017</v>
      </c>
      <c r="C3632" s="1046" t="s">
        <v>12246</v>
      </c>
      <c r="D3632" s="1046" t="s">
        <v>12302</v>
      </c>
      <c r="E3632" s="1043" t="s">
        <v>4290</v>
      </c>
      <c r="F3632" s="1047">
        <v>15587.96</v>
      </c>
      <c r="G3632" s="1052">
        <v>1</v>
      </c>
      <c r="H3632" s="1049" t="s">
        <v>13017</v>
      </c>
      <c r="I3632" s="394"/>
      <c r="J3632" s="394"/>
      <c r="K3632" s="394"/>
      <c r="L3632" s="394"/>
      <c r="M3632" s="394"/>
      <c r="N3632" s="394"/>
    </row>
    <row r="3633" spans="2:14" ht="60">
      <c r="B3633" s="1063" t="s">
        <v>13018</v>
      </c>
      <c r="C3633" s="1046" t="s">
        <v>12246</v>
      </c>
      <c r="D3633" s="1046" t="s">
        <v>12302</v>
      </c>
      <c r="E3633" s="1043" t="s">
        <v>4290</v>
      </c>
      <c r="F3633" s="1047">
        <v>15587.96</v>
      </c>
      <c r="G3633" s="1052">
        <v>1</v>
      </c>
      <c r="H3633" s="1049" t="s">
        <v>13018</v>
      </c>
      <c r="I3633" s="394"/>
      <c r="J3633" s="394"/>
      <c r="K3633" s="394"/>
      <c r="L3633" s="394"/>
      <c r="M3633" s="394"/>
      <c r="N3633" s="394"/>
    </row>
    <row r="3634" spans="2:14" ht="60">
      <c r="B3634" s="1063" t="s">
        <v>13019</v>
      </c>
      <c r="C3634" s="1046" t="s">
        <v>12246</v>
      </c>
      <c r="D3634" s="1046" t="s">
        <v>12302</v>
      </c>
      <c r="E3634" s="1043" t="s">
        <v>4290</v>
      </c>
      <c r="F3634" s="1047">
        <v>15587.96</v>
      </c>
      <c r="G3634" s="1052">
        <v>1</v>
      </c>
      <c r="H3634" s="1049" t="s">
        <v>13019</v>
      </c>
      <c r="I3634" s="394"/>
      <c r="J3634" s="394"/>
      <c r="K3634" s="394"/>
      <c r="L3634" s="394"/>
      <c r="M3634" s="394"/>
      <c r="N3634" s="394"/>
    </row>
    <row r="3635" spans="2:14" ht="60">
      <c r="B3635" s="1063" t="s">
        <v>13020</v>
      </c>
      <c r="C3635" s="1046" t="s">
        <v>12246</v>
      </c>
      <c r="D3635" s="1046" t="s">
        <v>12302</v>
      </c>
      <c r="E3635" s="1043" t="s">
        <v>4290</v>
      </c>
      <c r="F3635" s="1047">
        <v>15587.96</v>
      </c>
      <c r="G3635" s="1052">
        <v>1</v>
      </c>
      <c r="H3635" s="1049" t="s">
        <v>13020</v>
      </c>
      <c r="I3635" s="394"/>
      <c r="J3635" s="394"/>
      <c r="K3635" s="394"/>
      <c r="L3635" s="394"/>
      <c r="M3635" s="394"/>
      <c r="N3635" s="394"/>
    </row>
    <row r="3636" spans="2:14" ht="60">
      <c r="B3636" s="1063" t="s">
        <v>13021</v>
      </c>
      <c r="C3636" s="1046" t="s">
        <v>12246</v>
      </c>
      <c r="D3636" s="1046" t="s">
        <v>12302</v>
      </c>
      <c r="E3636" s="1043" t="s">
        <v>4290</v>
      </c>
      <c r="F3636" s="1047">
        <v>15587.96</v>
      </c>
      <c r="G3636" s="1052">
        <v>1</v>
      </c>
      <c r="H3636" s="1049" t="s">
        <v>13021</v>
      </c>
      <c r="I3636" s="394"/>
      <c r="J3636" s="394"/>
      <c r="K3636" s="394"/>
      <c r="L3636" s="394"/>
      <c r="M3636" s="394"/>
      <c r="N3636" s="394"/>
    </row>
    <row r="3637" spans="2:14" ht="60">
      <c r="B3637" s="1063" t="s">
        <v>13022</v>
      </c>
      <c r="C3637" s="1046" t="s">
        <v>12246</v>
      </c>
      <c r="D3637" s="1046" t="s">
        <v>12302</v>
      </c>
      <c r="E3637" s="1043" t="s">
        <v>4290</v>
      </c>
      <c r="F3637" s="1047">
        <v>15587.96</v>
      </c>
      <c r="G3637" s="1052">
        <v>1</v>
      </c>
      <c r="H3637" s="1049" t="s">
        <v>13022</v>
      </c>
      <c r="I3637" s="394"/>
      <c r="J3637" s="394"/>
      <c r="K3637" s="394"/>
      <c r="L3637" s="394"/>
      <c r="M3637" s="394"/>
      <c r="N3637" s="394"/>
    </row>
    <row r="3638" spans="2:14" ht="60">
      <c r="B3638" s="1063" t="s">
        <v>13023</v>
      </c>
      <c r="C3638" s="1046" t="s">
        <v>12246</v>
      </c>
      <c r="D3638" s="1046" t="s">
        <v>12302</v>
      </c>
      <c r="E3638" s="1043" t="s">
        <v>4290</v>
      </c>
      <c r="F3638" s="1047">
        <v>15587.96</v>
      </c>
      <c r="G3638" s="1052">
        <v>1</v>
      </c>
      <c r="H3638" s="1049" t="s">
        <v>13023</v>
      </c>
      <c r="I3638" s="394"/>
      <c r="J3638" s="394"/>
      <c r="K3638" s="394"/>
      <c r="L3638" s="394"/>
      <c r="M3638" s="394"/>
      <c r="N3638" s="394"/>
    </row>
    <row r="3639" spans="2:14" ht="60">
      <c r="B3639" s="1063" t="s">
        <v>13024</v>
      </c>
      <c r="C3639" s="1046" t="s">
        <v>12246</v>
      </c>
      <c r="D3639" s="1046" t="s">
        <v>12302</v>
      </c>
      <c r="E3639" s="1043" t="s">
        <v>4290</v>
      </c>
      <c r="F3639" s="1047">
        <v>15587.96</v>
      </c>
      <c r="G3639" s="1052">
        <v>1</v>
      </c>
      <c r="H3639" s="1049" t="s">
        <v>13024</v>
      </c>
      <c r="I3639" s="394"/>
      <c r="J3639" s="394"/>
      <c r="K3639" s="394"/>
      <c r="L3639" s="394"/>
      <c r="M3639" s="394"/>
      <c r="N3639" s="394"/>
    </row>
    <row r="3640" spans="2:14" ht="60">
      <c r="B3640" s="1063" t="s">
        <v>13025</v>
      </c>
      <c r="C3640" s="1046" t="s">
        <v>12246</v>
      </c>
      <c r="D3640" s="1046" t="s">
        <v>12302</v>
      </c>
      <c r="E3640" s="1043" t="s">
        <v>4290</v>
      </c>
      <c r="F3640" s="1047">
        <v>15587.96</v>
      </c>
      <c r="G3640" s="1052">
        <v>1</v>
      </c>
      <c r="H3640" s="1049" t="s">
        <v>13025</v>
      </c>
      <c r="I3640" s="394"/>
      <c r="J3640" s="394"/>
      <c r="K3640" s="394"/>
      <c r="L3640" s="394"/>
      <c r="M3640" s="394"/>
      <c r="N3640" s="394"/>
    </row>
    <row r="3641" spans="2:14" ht="60">
      <c r="B3641" s="1063" t="s">
        <v>13026</v>
      </c>
      <c r="C3641" s="1046" t="s">
        <v>12246</v>
      </c>
      <c r="D3641" s="1046" t="s">
        <v>12302</v>
      </c>
      <c r="E3641" s="1043" t="s">
        <v>4290</v>
      </c>
      <c r="F3641" s="1047">
        <v>15587.96</v>
      </c>
      <c r="G3641" s="1052">
        <v>1</v>
      </c>
      <c r="H3641" s="1049" t="s">
        <v>13026</v>
      </c>
      <c r="I3641" s="394"/>
      <c r="J3641" s="394"/>
      <c r="K3641" s="394"/>
      <c r="L3641" s="394"/>
      <c r="M3641" s="394"/>
      <c r="N3641" s="394"/>
    </row>
    <row r="3642" spans="2:14" ht="60">
      <c r="B3642" s="1063" t="s">
        <v>13027</v>
      </c>
      <c r="C3642" s="1046" t="s">
        <v>12246</v>
      </c>
      <c r="D3642" s="1046" t="s">
        <v>12302</v>
      </c>
      <c r="E3642" s="1043" t="s">
        <v>4290</v>
      </c>
      <c r="F3642" s="1047">
        <v>15587.96</v>
      </c>
      <c r="G3642" s="1052">
        <v>1</v>
      </c>
      <c r="H3642" s="1049" t="s">
        <v>13027</v>
      </c>
      <c r="I3642" s="394"/>
      <c r="J3642" s="394"/>
      <c r="K3642" s="394"/>
      <c r="L3642" s="394"/>
      <c r="M3642" s="394"/>
      <c r="N3642" s="394"/>
    </row>
    <row r="3643" spans="2:14" ht="60">
      <c r="B3643" s="1063" t="s">
        <v>13028</v>
      </c>
      <c r="C3643" s="1046" t="s">
        <v>12246</v>
      </c>
      <c r="D3643" s="1046" t="s">
        <v>12302</v>
      </c>
      <c r="E3643" s="1043" t="s">
        <v>4290</v>
      </c>
      <c r="F3643" s="1047">
        <v>15587.96</v>
      </c>
      <c r="G3643" s="1052">
        <v>1</v>
      </c>
      <c r="H3643" s="1049" t="s">
        <v>13028</v>
      </c>
      <c r="I3643" s="394"/>
      <c r="J3643" s="394"/>
      <c r="K3643" s="394"/>
      <c r="L3643" s="394"/>
      <c r="M3643" s="394"/>
      <c r="N3643" s="394"/>
    </row>
    <row r="3644" spans="2:14" ht="60">
      <c r="B3644" s="1063" t="s">
        <v>13029</v>
      </c>
      <c r="C3644" s="1046" t="s">
        <v>12246</v>
      </c>
      <c r="D3644" s="1046" t="s">
        <v>12302</v>
      </c>
      <c r="E3644" s="1043" t="s">
        <v>4290</v>
      </c>
      <c r="F3644" s="1047">
        <v>15587.96</v>
      </c>
      <c r="G3644" s="1052">
        <v>1</v>
      </c>
      <c r="H3644" s="1049" t="s">
        <v>13029</v>
      </c>
      <c r="I3644" s="394"/>
      <c r="J3644" s="394"/>
      <c r="K3644" s="394"/>
      <c r="L3644" s="394"/>
      <c r="M3644" s="394"/>
      <c r="N3644" s="394"/>
    </row>
    <row r="3645" spans="2:14" ht="60">
      <c r="B3645" s="1063" t="s">
        <v>13030</v>
      </c>
      <c r="C3645" s="1046" t="s">
        <v>12246</v>
      </c>
      <c r="D3645" s="1046" t="s">
        <v>12302</v>
      </c>
      <c r="E3645" s="1043" t="s">
        <v>4290</v>
      </c>
      <c r="F3645" s="1047">
        <v>15587.96</v>
      </c>
      <c r="G3645" s="1052">
        <v>1</v>
      </c>
      <c r="H3645" s="1049" t="s">
        <v>13030</v>
      </c>
      <c r="I3645" s="394"/>
      <c r="J3645" s="394"/>
      <c r="K3645" s="394"/>
      <c r="L3645" s="394"/>
      <c r="M3645" s="394"/>
      <c r="N3645" s="394"/>
    </row>
    <row r="3646" spans="2:14" ht="60">
      <c r="B3646" s="1063" t="s">
        <v>13031</v>
      </c>
      <c r="C3646" s="1046" t="s">
        <v>12246</v>
      </c>
      <c r="D3646" s="1046" t="s">
        <v>12302</v>
      </c>
      <c r="E3646" s="1043" t="s">
        <v>4290</v>
      </c>
      <c r="F3646" s="1047">
        <v>15587.96</v>
      </c>
      <c r="G3646" s="1052">
        <v>1</v>
      </c>
      <c r="H3646" s="1049" t="s">
        <v>13031</v>
      </c>
      <c r="I3646" s="394"/>
      <c r="J3646" s="394"/>
      <c r="K3646" s="394"/>
      <c r="L3646" s="394"/>
      <c r="M3646" s="394"/>
      <c r="N3646" s="394"/>
    </row>
    <row r="3647" spans="2:14" ht="60">
      <c r="B3647" s="1063" t="s">
        <v>13032</v>
      </c>
      <c r="C3647" s="1046" t="s">
        <v>12246</v>
      </c>
      <c r="D3647" s="1046" t="s">
        <v>12302</v>
      </c>
      <c r="E3647" s="1043" t="s">
        <v>4290</v>
      </c>
      <c r="F3647" s="1047">
        <v>15587.96</v>
      </c>
      <c r="G3647" s="1052">
        <v>1</v>
      </c>
      <c r="H3647" s="1049" t="s">
        <v>13032</v>
      </c>
      <c r="I3647" s="394"/>
      <c r="J3647" s="394"/>
      <c r="K3647" s="394"/>
      <c r="L3647" s="394"/>
      <c r="M3647" s="394"/>
      <c r="N3647" s="394"/>
    </row>
    <row r="3648" spans="2:14" ht="60">
      <c r="B3648" s="1063" t="s">
        <v>13033</v>
      </c>
      <c r="C3648" s="1046" t="s">
        <v>12246</v>
      </c>
      <c r="D3648" s="1046" t="s">
        <v>12302</v>
      </c>
      <c r="E3648" s="1043" t="s">
        <v>4290</v>
      </c>
      <c r="F3648" s="1047">
        <v>15587.96</v>
      </c>
      <c r="G3648" s="1052">
        <v>1</v>
      </c>
      <c r="H3648" s="1049" t="s">
        <v>13033</v>
      </c>
      <c r="I3648" s="394"/>
      <c r="J3648" s="394"/>
      <c r="K3648" s="394"/>
      <c r="L3648" s="394"/>
      <c r="M3648" s="394"/>
      <c r="N3648" s="394"/>
    </row>
    <row r="3649" spans="2:14" ht="60">
      <c r="B3649" s="1063" t="s">
        <v>13034</v>
      </c>
      <c r="C3649" s="1046" t="s">
        <v>12246</v>
      </c>
      <c r="D3649" s="1046" t="s">
        <v>12302</v>
      </c>
      <c r="E3649" s="1043" t="s">
        <v>4290</v>
      </c>
      <c r="F3649" s="1047">
        <v>15587.96</v>
      </c>
      <c r="G3649" s="1052">
        <v>1</v>
      </c>
      <c r="H3649" s="1049" t="s">
        <v>13034</v>
      </c>
      <c r="I3649" s="394"/>
      <c r="J3649" s="394"/>
      <c r="K3649" s="394"/>
      <c r="L3649" s="394"/>
      <c r="M3649" s="394"/>
      <c r="N3649" s="394"/>
    </row>
    <row r="3650" spans="2:14" ht="60">
      <c r="B3650" s="1063" t="s">
        <v>13035</v>
      </c>
      <c r="C3650" s="1046" t="s">
        <v>12246</v>
      </c>
      <c r="D3650" s="1046" t="s">
        <v>12302</v>
      </c>
      <c r="E3650" s="1043" t="s">
        <v>4290</v>
      </c>
      <c r="F3650" s="1047">
        <v>15587.96</v>
      </c>
      <c r="G3650" s="1052">
        <v>1</v>
      </c>
      <c r="H3650" s="1049" t="s">
        <v>13035</v>
      </c>
      <c r="I3650" s="394"/>
      <c r="J3650" s="394"/>
      <c r="K3650" s="394"/>
      <c r="L3650" s="394"/>
      <c r="M3650" s="394"/>
      <c r="N3650" s="394"/>
    </row>
    <row r="3651" spans="2:14" ht="60">
      <c r="B3651" s="1063" t="s">
        <v>13036</v>
      </c>
      <c r="C3651" s="1046" t="s">
        <v>12246</v>
      </c>
      <c r="D3651" s="1046" t="s">
        <v>12302</v>
      </c>
      <c r="E3651" s="1043" t="s">
        <v>4290</v>
      </c>
      <c r="F3651" s="1047">
        <v>15587.96</v>
      </c>
      <c r="G3651" s="1052">
        <v>1</v>
      </c>
      <c r="H3651" s="1049" t="s">
        <v>13036</v>
      </c>
      <c r="I3651" s="394"/>
      <c r="J3651" s="394"/>
      <c r="K3651" s="394"/>
      <c r="L3651" s="394"/>
      <c r="M3651" s="394"/>
      <c r="N3651" s="394"/>
    </row>
    <row r="3652" spans="2:14" ht="60">
      <c r="B3652" s="1063" t="s">
        <v>13037</v>
      </c>
      <c r="C3652" s="1046" t="s">
        <v>12246</v>
      </c>
      <c r="D3652" s="1046" t="s">
        <v>12302</v>
      </c>
      <c r="E3652" s="1043" t="s">
        <v>4290</v>
      </c>
      <c r="F3652" s="1047">
        <v>15587.96</v>
      </c>
      <c r="G3652" s="1052">
        <v>1</v>
      </c>
      <c r="H3652" s="1049" t="s">
        <v>13037</v>
      </c>
      <c r="I3652" s="394"/>
      <c r="J3652" s="394"/>
      <c r="K3652" s="394"/>
      <c r="L3652" s="394"/>
      <c r="M3652" s="394"/>
      <c r="N3652" s="394"/>
    </row>
    <row r="3653" spans="2:14" ht="60">
      <c r="B3653" s="1063" t="s">
        <v>13038</v>
      </c>
      <c r="C3653" s="1046" t="s">
        <v>12246</v>
      </c>
      <c r="D3653" s="1046" t="s">
        <v>12302</v>
      </c>
      <c r="E3653" s="1043" t="s">
        <v>4290</v>
      </c>
      <c r="F3653" s="1047">
        <v>15587.96</v>
      </c>
      <c r="G3653" s="1052">
        <v>1</v>
      </c>
      <c r="H3653" s="1049" t="s">
        <v>13038</v>
      </c>
      <c r="I3653" s="394"/>
      <c r="J3653" s="394"/>
      <c r="K3653" s="394"/>
      <c r="L3653" s="394"/>
      <c r="M3653" s="394"/>
      <c r="N3653" s="394"/>
    </row>
    <row r="3654" spans="2:14" ht="60">
      <c r="B3654" s="1063" t="s">
        <v>13039</v>
      </c>
      <c r="C3654" s="1046" t="s">
        <v>12246</v>
      </c>
      <c r="D3654" s="1046" t="s">
        <v>12302</v>
      </c>
      <c r="E3654" s="1043" t="s">
        <v>4290</v>
      </c>
      <c r="F3654" s="1047">
        <v>15587.96</v>
      </c>
      <c r="G3654" s="1052">
        <v>1</v>
      </c>
      <c r="H3654" s="1049" t="s">
        <v>13039</v>
      </c>
      <c r="I3654" s="394"/>
      <c r="J3654" s="394"/>
      <c r="K3654" s="394"/>
      <c r="L3654" s="394"/>
      <c r="M3654" s="394"/>
      <c r="N3654" s="394"/>
    </row>
    <row r="3655" spans="2:14" ht="60">
      <c r="B3655" s="1063" t="s">
        <v>13040</v>
      </c>
      <c r="C3655" s="1046" t="s">
        <v>12246</v>
      </c>
      <c r="D3655" s="1046" t="s">
        <v>12302</v>
      </c>
      <c r="E3655" s="1043" t="s">
        <v>4290</v>
      </c>
      <c r="F3655" s="1047">
        <v>15587.96</v>
      </c>
      <c r="G3655" s="1052">
        <v>1</v>
      </c>
      <c r="H3655" s="1049" t="s">
        <v>13040</v>
      </c>
      <c r="I3655" s="394"/>
      <c r="J3655" s="394"/>
      <c r="K3655" s="394"/>
      <c r="L3655" s="394"/>
      <c r="M3655" s="394"/>
      <c r="N3655" s="394"/>
    </row>
    <row r="3656" spans="2:14" ht="60">
      <c r="B3656" s="1063" t="s">
        <v>13041</v>
      </c>
      <c r="C3656" s="1046" t="s">
        <v>12246</v>
      </c>
      <c r="D3656" s="1046" t="s">
        <v>12302</v>
      </c>
      <c r="E3656" s="1043" t="s">
        <v>4290</v>
      </c>
      <c r="F3656" s="1047">
        <v>15587.96</v>
      </c>
      <c r="G3656" s="1052">
        <v>1</v>
      </c>
      <c r="H3656" s="1049" t="s">
        <v>13041</v>
      </c>
      <c r="I3656" s="394"/>
      <c r="J3656" s="394"/>
      <c r="K3656" s="394"/>
      <c r="L3656" s="394"/>
      <c r="M3656" s="394"/>
      <c r="N3656" s="394"/>
    </row>
    <row r="3657" spans="2:14" ht="60">
      <c r="B3657" s="1063" t="s">
        <v>13042</v>
      </c>
      <c r="C3657" s="1046" t="s">
        <v>12246</v>
      </c>
      <c r="D3657" s="1046" t="s">
        <v>12302</v>
      </c>
      <c r="E3657" s="1043" t="s">
        <v>4290</v>
      </c>
      <c r="F3657" s="1047">
        <v>15587.96</v>
      </c>
      <c r="G3657" s="1052">
        <v>1</v>
      </c>
      <c r="H3657" s="1049" t="s">
        <v>13042</v>
      </c>
      <c r="I3657" s="394"/>
      <c r="J3657" s="394"/>
      <c r="K3657" s="394"/>
      <c r="L3657" s="394"/>
      <c r="M3657" s="394"/>
      <c r="N3657" s="394"/>
    </row>
    <row r="3658" spans="2:14" ht="60">
      <c r="B3658" s="1063" t="s">
        <v>13043</v>
      </c>
      <c r="C3658" s="1046" t="s">
        <v>12246</v>
      </c>
      <c r="D3658" s="1046" t="s">
        <v>12302</v>
      </c>
      <c r="E3658" s="1043" t="s">
        <v>4290</v>
      </c>
      <c r="F3658" s="1047">
        <v>15587.96</v>
      </c>
      <c r="G3658" s="1052">
        <v>1</v>
      </c>
      <c r="H3658" s="1049" t="s">
        <v>13043</v>
      </c>
      <c r="I3658" s="394"/>
      <c r="J3658" s="394"/>
      <c r="K3658" s="394"/>
      <c r="L3658" s="394"/>
      <c r="M3658" s="394"/>
      <c r="N3658" s="394"/>
    </row>
    <row r="3659" spans="2:14" ht="60">
      <c r="B3659" s="1063" t="s">
        <v>13044</v>
      </c>
      <c r="C3659" s="1046" t="s">
        <v>12246</v>
      </c>
      <c r="D3659" s="1046" t="s">
        <v>12302</v>
      </c>
      <c r="E3659" s="1043" t="s">
        <v>4290</v>
      </c>
      <c r="F3659" s="1047">
        <v>15587.96</v>
      </c>
      <c r="G3659" s="1052">
        <v>1</v>
      </c>
      <c r="H3659" s="1049" t="s">
        <v>13044</v>
      </c>
      <c r="I3659" s="394"/>
      <c r="J3659" s="394"/>
      <c r="K3659" s="394"/>
      <c r="L3659" s="394"/>
      <c r="M3659" s="394"/>
      <c r="N3659" s="394"/>
    </row>
    <row r="3660" spans="2:14" ht="60">
      <c r="B3660" s="1063" t="s">
        <v>13045</v>
      </c>
      <c r="C3660" s="1046" t="s">
        <v>12246</v>
      </c>
      <c r="D3660" s="1046" t="s">
        <v>12302</v>
      </c>
      <c r="E3660" s="1043" t="s">
        <v>4290</v>
      </c>
      <c r="F3660" s="1047">
        <v>15587.96</v>
      </c>
      <c r="G3660" s="1052">
        <v>1</v>
      </c>
      <c r="H3660" s="1049" t="s">
        <v>13045</v>
      </c>
      <c r="I3660" s="394"/>
      <c r="J3660" s="394"/>
      <c r="K3660" s="394"/>
      <c r="L3660" s="394"/>
      <c r="M3660" s="394"/>
      <c r="N3660" s="394"/>
    </row>
    <row r="3661" spans="2:14" ht="60">
      <c r="B3661" s="1063" t="s">
        <v>13046</v>
      </c>
      <c r="C3661" s="1046" t="s">
        <v>12246</v>
      </c>
      <c r="D3661" s="1046" t="s">
        <v>12302</v>
      </c>
      <c r="E3661" s="1043" t="s">
        <v>4290</v>
      </c>
      <c r="F3661" s="1047">
        <v>15587.96</v>
      </c>
      <c r="G3661" s="1052">
        <v>1</v>
      </c>
      <c r="H3661" s="1049" t="s">
        <v>13046</v>
      </c>
      <c r="I3661" s="394"/>
      <c r="J3661" s="394"/>
      <c r="K3661" s="394"/>
      <c r="L3661" s="394"/>
      <c r="M3661" s="394"/>
      <c r="N3661" s="394"/>
    </row>
    <row r="3662" spans="2:14" ht="60">
      <c r="B3662" s="1063" t="s">
        <v>13047</v>
      </c>
      <c r="C3662" s="1046" t="s">
        <v>12246</v>
      </c>
      <c r="D3662" s="1046" t="s">
        <v>12302</v>
      </c>
      <c r="E3662" s="1043" t="s">
        <v>4290</v>
      </c>
      <c r="F3662" s="1047">
        <v>15587.96</v>
      </c>
      <c r="G3662" s="1052">
        <v>1</v>
      </c>
      <c r="H3662" s="1049" t="s">
        <v>13047</v>
      </c>
      <c r="I3662" s="394"/>
      <c r="J3662" s="394"/>
      <c r="K3662" s="394"/>
      <c r="L3662" s="394"/>
      <c r="M3662" s="394"/>
      <c r="N3662" s="394"/>
    </row>
    <row r="3663" spans="2:14" ht="60">
      <c r="B3663" s="1063" t="s">
        <v>13048</v>
      </c>
      <c r="C3663" s="1046" t="s">
        <v>12246</v>
      </c>
      <c r="D3663" s="1046" t="s">
        <v>12302</v>
      </c>
      <c r="E3663" s="1043" t="s">
        <v>4290</v>
      </c>
      <c r="F3663" s="1047">
        <v>15587.96</v>
      </c>
      <c r="G3663" s="1052">
        <v>1</v>
      </c>
      <c r="H3663" s="1049" t="s">
        <v>13048</v>
      </c>
      <c r="I3663" s="394"/>
      <c r="J3663" s="394"/>
      <c r="K3663" s="394"/>
      <c r="L3663" s="394"/>
      <c r="M3663" s="394"/>
      <c r="N3663" s="394"/>
    </row>
    <row r="3664" spans="2:14" ht="60">
      <c r="B3664" s="1063" t="s">
        <v>13049</v>
      </c>
      <c r="C3664" s="1046" t="s">
        <v>12246</v>
      </c>
      <c r="D3664" s="1046" t="s">
        <v>12302</v>
      </c>
      <c r="E3664" s="1043" t="s">
        <v>4290</v>
      </c>
      <c r="F3664" s="1047">
        <v>15587.96</v>
      </c>
      <c r="G3664" s="1052">
        <v>1</v>
      </c>
      <c r="H3664" s="1049" t="s">
        <v>13049</v>
      </c>
      <c r="I3664" s="394"/>
      <c r="J3664" s="394"/>
      <c r="K3664" s="394"/>
      <c r="L3664" s="394"/>
      <c r="M3664" s="394"/>
      <c r="N3664" s="394"/>
    </row>
    <row r="3665" spans="2:14" ht="60">
      <c r="B3665" s="1063" t="s">
        <v>13050</v>
      </c>
      <c r="C3665" s="1046" t="s">
        <v>12246</v>
      </c>
      <c r="D3665" s="1046" t="s">
        <v>12302</v>
      </c>
      <c r="E3665" s="1043" t="s">
        <v>4290</v>
      </c>
      <c r="F3665" s="1047">
        <v>15587.96</v>
      </c>
      <c r="G3665" s="1052">
        <v>1</v>
      </c>
      <c r="H3665" s="1049" t="s">
        <v>13050</v>
      </c>
      <c r="I3665" s="394"/>
      <c r="J3665" s="394"/>
      <c r="K3665" s="394"/>
      <c r="L3665" s="394"/>
      <c r="M3665" s="394"/>
      <c r="N3665" s="394"/>
    </row>
    <row r="3666" spans="2:14" ht="60">
      <c r="B3666" s="1063" t="s">
        <v>13051</v>
      </c>
      <c r="C3666" s="1046" t="s">
        <v>12246</v>
      </c>
      <c r="D3666" s="1046" t="s">
        <v>12302</v>
      </c>
      <c r="E3666" s="1043" t="s">
        <v>4290</v>
      </c>
      <c r="F3666" s="1047">
        <v>15587.96</v>
      </c>
      <c r="G3666" s="1052">
        <v>1</v>
      </c>
      <c r="H3666" s="1049" t="s">
        <v>13051</v>
      </c>
      <c r="I3666" s="394"/>
      <c r="J3666" s="394"/>
      <c r="K3666" s="394"/>
      <c r="L3666" s="394"/>
      <c r="M3666" s="394"/>
      <c r="N3666" s="394"/>
    </row>
    <row r="3667" spans="2:14" ht="60">
      <c r="B3667" s="1063" t="s">
        <v>13052</v>
      </c>
      <c r="C3667" s="1046" t="s">
        <v>12246</v>
      </c>
      <c r="D3667" s="1046" t="s">
        <v>12302</v>
      </c>
      <c r="E3667" s="1043" t="s">
        <v>4290</v>
      </c>
      <c r="F3667" s="1047">
        <v>15587.96</v>
      </c>
      <c r="G3667" s="1052">
        <v>1</v>
      </c>
      <c r="H3667" s="1049" t="s">
        <v>13052</v>
      </c>
      <c r="I3667" s="394"/>
      <c r="J3667" s="394"/>
      <c r="K3667" s="394"/>
      <c r="L3667" s="394"/>
      <c r="M3667" s="394"/>
      <c r="N3667" s="394"/>
    </row>
    <row r="3668" spans="2:14" ht="60">
      <c r="B3668" s="1063" t="s">
        <v>13053</v>
      </c>
      <c r="C3668" s="1046" t="s">
        <v>12246</v>
      </c>
      <c r="D3668" s="1046" t="s">
        <v>12302</v>
      </c>
      <c r="E3668" s="1043" t="s">
        <v>4290</v>
      </c>
      <c r="F3668" s="1047">
        <v>15587.96</v>
      </c>
      <c r="G3668" s="1052">
        <v>1</v>
      </c>
      <c r="H3668" s="1049" t="s">
        <v>13053</v>
      </c>
      <c r="I3668" s="394"/>
      <c r="J3668" s="394"/>
      <c r="K3668" s="394"/>
      <c r="L3668" s="394"/>
      <c r="M3668" s="394"/>
      <c r="N3668" s="394"/>
    </row>
    <row r="3669" spans="2:14" ht="60">
      <c r="B3669" s="1063" t="s">
        <v>13054</v>
      </c>
      <c r="C3669" s="1046" t="s">
        <v>12246</v>
      </c>
      <c r="D3669" s="1046" t="s">
        <v>12302</v>
      </c>
      <c r="E3669" s="1043" t="s">
        <v>4290</v>
      </c>
      <c r="F3669" s="1047">
        <v>15587.96</v>
      </c>
      <c r="G3669" s="1052">
        <v>1</v>
      </c>
      <c r="H3669" s="1049" t="s">
        <v>13054</v>
      </c>
      <c r="I3669" s="394"/>
      <c r="J3669" s="394"/>
      <c r="K3669" s="394"/>
      <c r="L3669" s="394"/>
      <c r="M3669" s="394"/>
      <c r="N3669" s="394"/>
    </row>
    <row r="3670" spans="2:14" ht="60">
      <c r="B3670" s="1063" t="s">
        <v>13055</v>
      </c>
      <c r="C3670" s="1046" t="s">
        <v>12246</v>
      </c>
      <c r="D3670" s="1046" t="s">
        <v>12302</v>
      </c>
      <c r="E3670" s="1043" t="s">
        <v>4290</v>
      </c>
      <c r="F3670" s="1047">
        <v>15587.96</v>
      </c>
      <c r="G3670" s="1052">
        <v>1</v>
      </c>
      <c r="H3670" s="1049" t="s">
        <v>13055</v>
      </c>
      <c r="I3670" s="394"/>
      <c r="J3670" s="394"/>
      <c r="K3670" s="394"/>
      <c r="L3670" s="394"/>
      <c r="M3670" s="394"/>
      <c r="N3670" s="394"/>
    </row>
    <row r="3671" spans="2:14" ht="60">
      <c r="B3671" s="1063" t="s">
        <v>13056</v>
      </c>
      <c r="C3671" s="1046" t="s">
        <v>12246</v>
      </c>
      <c r="D3671" s="1046" t="s">
        <v>12302</v>
      </c>
      <c r="E3671" s="1043" t="s">
        <v>4290</v>
      </c>
      <c r="F3671" s="1047">
        <v>15587.96</v>
      </c>
      <c r="G3671" s="1052">
        <v>1</v>
      </c>
      <c r="H3671" s="1049" t="s">
        <v>13056</v>
      </c>
      <c r="I3671" s="394"/>
      <c r="J3671" s="394"/>
      <c r="K3671" s="394"/>
      <c r="L3671" s="394"/>
      <c r="M3671" s="394"/>
      <c r="N3671" s="394"/>
    </row>
    <row r="3672" spans="2:14" ht="60">
      <c r="B3672" s="1063" t="s">
        <v>13057</v>
      </c>
      <c r="C3672" s="1046" t="s">
        <v>12246</v>
      </c>
      <c r="D3672" s="1046" t="s">
        <v>12302</v>
      </c>
      <c r="E3672" s="1043" t="s">
        <v>4290</v>
      </c>
      <c r="F3672" s="1047">
        <v>15587.96</v>
      </c>
      <c r="G3672" s="1052">
        <v>1</v>
      </c>
      <c r="H3672" s="1049" t="s">
        <v>13057</v>
      </c>
      <c r="I3672" s="394"/>
      <c r="J3672" s="394"/>
      <c r="K3672" s="394"/>
      <c r="L3672" s="394"/>
      <c r="M3672" s="394"/>
      <c r="N3672" s="394"/>
    </row>
    <row r="3673" spans="2:14" ht="60">
      <c r="B3673" s="1063" t="s">
        <v>13058</v>
      </c>
      <c r="C3673" s="1046" t="s">
        <v>12246</v>
      </c>
      <c r="D3673" s="1046" t="s">
        <v>12302</v>
      </c>
      <c r="E3673" s="1043" t="s">
        <v>4290</v>
      </c>
      <c r="F3673" s="1047">
        <v>15587.96</v>
      </c>
      <c r="G3673" s="1052">
        <v>1</v>
      </c>
      <c r="H3673" s="1049" t="s">
        <v>13058</v>
      </c>
      <c r="I3673" s="394"/>
      <c r="J3673" s="394"/>
      <c r="K3673" s="394"/>
      <c r="L3673" s="394"/>
      <c r="M3673" s="394"/>
      <c r="N3673" s="394"/>
    </row>
    <row r="3674" spans="2:14" ht="60">
      <c r="B3674" s="1063" t="s">
        <v>13059</v>
      </c>
      <c r="C3674" s="1046" t="s">
        <v>12246</v>
      </c>
      <c r="D3674" s="1046" t="s">
        <v>12302</v>
      </c>
      <c r="E3674" s="1043" t="s">
        <v>4290</v>
      </c>
      <c r="F3674" s="1047">
        <v>15587.96</v>
      </c>
      <c r="G3674" s="1052">
        <v>1</v>
      </c>
      <c r="H3674" s="1049" t="s">
        <v>13059</v>
      </c>
      <c r="I3674" s="394"/>
      <c r="J3674" s="394"/>
      <c r="K3674" s="394"/>
      <c r="L3674" s="394"/>
      <c r="M3674" s="394"/>
      <c r="N3674" s="394"/>
    </row>
    <row r="3675" spans="2:14" ht="60">
      <c r="B3675" s="1063" t="s">
        <v>13060</v>
      </c>
      <c r="C3675" s="1046" t="s">
        <v>12246</v>
      </c>
      <c r="D3675" s="1046" t="s">
        <v>12302</v>
      </c>
      <c r="E3675" s="1043" t="s">
        <v>4290</v>
      </c>
      <c r="F3675" s="1047">
        <v>15587.96</v>
      </c>
      <c r="G3675" s="1052">
        <v>1</v>
      </c>
      <c r="H3675" s="1049" t="s">
        <v>13060</v>
      </c>
      <c r="I3675" s="394"/>
      <c r="J3675" s="394"/>
      <c r="K3675" s="394"/>
      <c r="L3675" s="394"/>
      <c r="M3675" s="394"/>
      <c r="N3675" s="394"/>
    </row>
    <row r="3676" spans="2:14" ht="60">
      <c r="B3676" s="1063" t="s">
        <v>13061</v>
      </c>
      <c r="C3676" s="1046" t="s">
        <v>12246</v>
      </c>
      <c r="D3676" s="1046" t="s">
        <v>12302</v>
      </c>
      <c r="E3676" s="1043" t="s">
        <v>4290</v>
      </c>
      <c r="F3676" s="1047">
        <v>15587.96</v>
      </c>
      <c r="G3676" s="1052">
        <v>1</v>
      </c>
      <c r="H3676" s="1049" t="s">
        <v>13061</v>
      </c>
      <c r="I3676" s="394"/>
      <c r="J3676" s="394"/>
      <c r="K3676" s="394"/>
      <c r="L3676" s="394"/>
      <c r="M3676" s="394"/>
      <c r="N3676" s="394"/>
    </row>
    <row r="3677" spans="2:14" ht="60">
      <c r="B3677" s="1063" t="s">
        <v>13062</v>
      </c>
      <c r="C3677" s="1046" t="s">
        <v>12246</v>
      </c>
      <c r="D3677" s="1046" t="s">
        <v>12302</v>
      </c>
      <c r="E3677" s="1043" t="s">
        <v>4290</v>
      </c>
      <c r="F3677" s="1047">
        <v>15587.96</v>
      </c>
      <c r="G3677" s="1052">
        <v>1</v>
      </c>
      <c r="H3677" s="1049" t="s">
        <v>13062</v>
      </c>
      <c r="I3677" s="394"/>
      <c r="J3677" s="394"/>
      <c r="K3677" s="394"/>
      <c r="L3677" s="394"/>
      <c r="M3677" s="394"/>
      <c r="N3677" s="394"/>
    </row>
    <row r="3678" spans="2:14" ht="60">
      <c r="B3678" s="1063" t="s">
        <v>13063</v>
      </c>
      <c r="C3678" s="1046" t="s">
        <v>12246</v>
      </c>
      <c r="D3678" s="1046" t="s">
        <v>12302</v>
      </c>
      <c r="E3678" s="1043" t="s">
        <v>4290</v>
      </c>
      <c r="F3678" s="1047">
        <v>15587.96</v>
      </c>
      <c r="G3678" s="1052">
        <v>1</v>
      </c>
      <c r="H3678" s="1049" t="s">
        <v>13063</v>
      </c>
      <c r="I3678" s="394"/>
      <c r="J3678" s="394"/>
      <c r="K3678" s="394"/>
      <c r="L3678" s="394"/>
      <c r="M3678" s="394"/>
      <c r="N3678" s="394"/>
    </row>
    <row r="3679" spans="2:14" ht="60">
      <c r="B3679" s="1063" t="s">
        <v>13064</v>
      </c>
      <c r="C3679" s="1046" t="s">
        <v>12246</v>
      </c>
      <c r="D3679" s="1046" t="s">
        <v>12302</v>
      </c>
      <c r="E3679" s="1043" t="s">
        <v>4290</v>
      </c>
      <c r="F3679" s="1047">
        <v>15587.96</v>
      </c>
      <c r="G3679" s="1052">
        <v>1</v>
      </c>
      <c r="H3679" s="1049" t="s">
        <v>13064</v>
      </c>
      <c r="I3679" s="394"/>
      <c r="J3679" s="394"/>
      <c r="K3679" s="394"/>
      <c r="L3679" s="394"/>
      <c r="M3679" s="394"/>
      <c r="N3679" s="394"/>
    </row>
    <row r="3680" spans="2:14" ht="60">
      <c r="B3680" s="1063" t="s">
        <v>13065</v>
      </c>
      <c r="C3680" s="1046" t="s">
        <v>12246</v>
      </c>
      <c r="D3680" s="1046" t="s">
        <v>12302</v>
      </c>
      <c r="E3680" s="1043" t="s">
        <v>4290</v>
      </c>
      <c r="F3680" s="1047">
        <v>15587.96</v>
      </c>
      <c r="G3680" s="1052">
        <v>1</v>
      </c>
      <c r="H3680" s="1049" t="s">
        <v>13065</v>
      </c>
      <c r="I3680" s="394"/>
      <c r="J3680" s="394"/>
      <c r="K3680" s="394"/>
      <c r="L3680" s="394"/>
      <c r="M3680" s="394"/>
      <c r="N3680" s="394"/>
    </row>
    <row r="3681" spans="2:14" ht="60">
      <c r="B3681" s="1063" t="s">
        <v>13066</v>
      </c>
      <c r="C3681" s="1046" t="s">
        <v>12246</v>
      </c>
      <c r="D3681" s="1046" t="s">
        <v>12302</v>
      </c>
      <c r="E3681" s="1043" t="s">
        <v>4290</v>
      </c>
      <c r="F3681" s="1047">
        <v>15587.96</v>
      </c>
      <c r="G3681" s="1052">
        <v>1</v>
      </c>
      <c r="H3681" s="1049" t="s">
        <v>13066</v>
      </c>
      <c r="I3681" s="394"/>
      <c r="J3681" s="394"/>
      <c r="K3681" s="394"/>
      <c r="L3681" s="394"/>
      <c r="M3681" s="394"/>
      <c r="N3681" s="394"/>
    </row>
    <row r="3682" spans="2:14" ht="60">
      <c r="B3682" s="1063" t="s">
        <v>13067</v>
      </c>
      <c r="C3682" s="1046" t="s">
        <v>12246</v>
      </c>
      <c r="D3682" s="1046" t="s">
        <v>12302</v>
      </c>
      <c r="E3682" s="1043" t="s">
        <v>4290</v>
      </c>
      <c r="F3682" s="1047">
        <v>15587.96</v>
      </c>
      <c r="G3682" s="1052">
        <v>1</v>
      </c>
      <c r="H3682" s="1049" t="s">
        <v>13067</v>
      </c>
      <c r="I3682" s="394"/>
      <c r="J3682" s="394"/>
      <c r="K3682" s="394"/>
      <c r="L3682" s="394"/>
      <c r="M3682" s="394"/>
      <c r="N3682" s="394"/>
    </row>
    <row r="3683" spans="2:14" ht="60">
      <c r="B3683" s="1063" t="s">
        <v>13068</v>
      </c>
      <c r="C3683" s="1046" t="s">
        <v>12246</v>
      </c>
      <c r="D3683" s="1046" t="s">
        <v>12302</v>
      </c>
      <c r="E3683" s="1043" t="s">
        <v>4290</v>
      </c>
      <c r="F3683" s="1047">
        <v>15587.96</v>
      </c>
      <c r="G3683" s="1052">
        <v>1</v>
      </c>
      <c r="H3683" s="1049" t="s">
        <v>13068</v>
      </c>
      <c r="I3683" s="394"/>
      <c r="J3683" s="394"/>
      <c r="K3683" s="394"/>
      <c r="L3683" s="394"/>
      <c r="M3683" s="394"/>
      <c r="N3683" s="394"/>
    </row>
    <row r="3684" spans="2:14" ht="60">
      <c r="B3684" s="1063" t="s">
        <v>13069</v>
      </c>
      <c r="C3684" s="1046" t="s">
        <v>12246</v>
      </c>
      <c r="D3684" s="1046" t="s">
        <v>12302</v>
      </c>
      <c r="E3684" s="1043" t="s">
        <v>4290</v>
      </c>
      <c r="F3684" s="1047">
        <v>15587.96</v>
      </c>
      <c r="G3684" s="1052">
        <v>1</v>
      </c>
      <c r="H3684" s="1049" t="s">
        <v>13069</v>
      </c>
      <c r="I3684" s="394"/>
      <c r="J3684" s="394"/>
      <c r="K3684" s="394"/>
      <c r="L3684" s="394"/>
      <c r="M3684" s="394"/>
      <c r="N3684" s="394"/>
    </row>
    <row r="3685" spans="2:14" ht="60">
      <c r="B3685" s="1063" t="s">
        <v>13070</v>
      </c>
      <c r="C3685" s="1046" t="s">
        <v>12246</v>
      </c>
      <c r="D3685" s="1046" t="s">
        <v>12302</v>
      </c>
      <c r="E3685" s="1043" t="s">
        <v>4290</v>
      </c>
      <c r="F3685" s="1047">
        <v>15587.96</v>
      </c>
      <c r="G3685" s="1052">
        <v>1</v>
      </c>
      <c r="H3685" s="1049" t="s">
        <v>13070</v>
      </c>
      <c r="I3685" s="394"/>
      <c r="J3685" s="394"/>
      <c r="K3685" s="394"/>
      <c r="L3685" s="394"/>
      <c r="M3685" s="394"/>
      <c r="N3685" s="394"/>
    </row>
    <row r="3686" spans="2:14" ht="60">
      <c r="B3686" s="1063" t="s">
        <v>13071</v>
      </c>
      <c r="C3686" s="1046" t="s">
        <v>12246</v>
      </c>
      <c r="D3686" s="1046" t="s">
        <v>12302</v>
      </c>
      <c r="E3686" s="1043" t="s">
        <v>4290</v>
      </c>
      <c r="F3686" s="1047">
        <v>15587.96</v>
      </c>
      <c r="G3686" s="1052">
        <v>1</v>
      </c>
      <c r="H3686" s="1049" t="s">
        <v>13071</v>
      </c>
      <c r="I3686" s="394"/>
      <c r="J3686" s="394"/>
      <c r="K3686" s="394"/>
      <c r="L3686" s="394"/>
      <c r="M3686" s="394"/>
      <c r="N3686" s="394"/>
    </row>
    <row r="3687" spans="2:14" ht="60">
      <c r="B3687" s="1063" t="s">
        <v>13072</v>
      </c>
      <c r="C3687" s="1046" t="s">
        <v>12246</v>
      </c>
      <c r="D3687" s="1046" t="s">
        <v>12302</v>
      </c>
      <c r="E3687" s="1043" t="s">
        <v>4290</v>
      </c>
      <c r="F3687" s="1047">
        <v>15587.96</v>
      </c>
      <c r="G3687" s="1052">
        <v>1</v>
      </c>
      <c r="H3687" s="1049" t="s">
        <v>13072</v>
      </c>
      <c r="I3687" s="394"/>
      <c r="J3687" s="394"/>
      <c r="K3687" s="394"/>
      <c r="L3687" s="394"/>
      <c r="M3687" s="394"/>
      <c r="N3687" s="394"/>
    </row>
    <row r="3688" spans="2:14" ht="60">
      <c r="B3688" s="1063" t="s">
        <v>13073</v>
      </c>
      <c r="C3688" s="1046" t="s">
        <v>12246</v>
      </c>
      <c r="D3688" s="1046" t="s">
        <v>12302</v>
      </c>
      <c r="E3688" s="1043" t="s">
        <v>4290</v>
      </c>
      <c r="F3688" s="1047">
        <v>15587.96</v>
      </c>
      <c r="G3688" s="1052">
        <v>1</v>
      </c>
      <c r="H3688" s="1049" t="s">
        <v>13073</v>
      </c>
      <c r="I3688" s="394"/>
      <c r="J3688" s="394"/>
      <c r="K3688" s="394"/>
      <c r="L3688" s="394"/>
      <c r="M3688" s="394"/>
      <c r="N3688" s="394"/>
    </row>
    <row r="3689" spans="2:14" ht="60">
      <c r="B3689" s="1063" t="s">
        <v>13074</v>
      </c>
      <c r="C3689" s="1046" t="s">
        <v>12246</v>
      </c>
      <c r="D3689" s="1046" t="s">
        <v>12302</v>
      </c>
      <c r="E3689" s="1043" t="s">
        <v>4290</v>
      </c>
      <c r="F3689" s="1047">
        <v>15587.96</v>
      </c>
      <c r="G3689" s="1052">
        <v>1</v>
      </c>
      <c r="H3689" s="1049" t="s">
        <v>13074</v>
      </c>
      <c r="I3689" s="394"/>
      <c r="J3689" s="394"/>
      <c r="K3689" s="394"/>
      <c r="L3689" s="394"/>
      <c r="M3689" s="394"/>
      <c r="N3689" s="394"/>
    </row>
    <row r="3690" spans="2:14" ht="60">
      <c r="B3690" s="1063" t="s">
        <v>13075</v>
      </c>
      <c r="C3690" s="1046" t="s">
        <v>12246</v>
      </c>
      <c r="D3690" s="1046" t="s">
        <v>12302</v>
      </c>
      <c r="E3690" s="1043" t="s">
        <v>4290</v>
      </c>
      <c r="F3690" s="1047">
        <v>15587.96</v>
      </c>
      <c r="G3690" s="1052">
        <v>1</v>
      </c>
      <c r="H3690" s="1049" t="s">
        <v>13075</v>
      </c>
      <c r="I3690" s="394"/>
      <c r="J3690" s="394"/>
      <c r="K3690" s="394"/>
      <c r="L3690" s="394"/>
      <c r="M3690" s="394"/>
      <c r="N3690" s="394"/>
    </row>
    <row r="3691" spans="2:14" ht="60">
      <c r="B3691" s="1063" t="s">
        <v>13076</v>
      </c>
      <c r="C3691" s="1046" t="s">
        <v>12246</v>
      </c>
      <c r="D3691" s="1046" t="s">
        <v>12302</v>
      </c>
      <c r="E3691" s="1043" t="s">
        <v>4290</v>
      </c>
      <c r="F3691" s="1047">
        <v>15587.96</v>
      </c>
      <c r="G3691" s="1052">
        <v>1</v>
      </c>
      <c r="H3691" s="1049" t="s">
        <v>13076</v>
      </c>
      <c r="I3691" s="394"/>
      <c r="J3691" s="394"/>
      <c r="K3691" s="394"/>
      <c r="L3691" s="394"/>
      <c r="M3691" s="394"/>
      <c r="N3691" s="394"/>
    </row>
    <row r="3692" spans="2:14" ht="60">
      <c r="B3692" s="1063" t="s">
        <v>13077</v>
      </c>
      <c r="C3692" s="1046" t="s">
        <v>12246</v>
      </c>
      <c r="D3692" s="1046" t="s">
        <v>12302</v>
      </c>
      <c r="E3692" s="1043" t="s">
        <v>4290</v>
      </c>
      <c r="F3692" s="1047">
        <v>15587.96</v>
      </c>
      <c r="G3692" s="1052">
        <v>1</v>
      </c>
      <c r="H3692" s="1049" t="s">
        <v>13077</v>
      </c>
      <c r="I3692" s="394"/>
      <c r="J3692" s="394"/>
      <c r="K3692" s="394"/>
      <c r="L3692" s="394"/>
      <c r="M3692" s="394"/>
      <c r="N3692" s="394"/>
    </row>
    <row r="3693" spans="2:14" ht="60">
      <c r="B3693" s="1063" t="s">
        <v>13078</v>
      </c>
      <c r="C3693" s="1046" t="s">
        <v>12246</v>
      </c>
      <c r="D3693" s="1046" t="s">
        <v>12302</v>
      </c>
      <c r="E3693" s="1043" t="s">
        <v>4290</v>
      </c>
      <c r="F3693" s="1047">
        <v>15587.96</v>
      </c>
      <c r="G3693" s="1052">
        <v>1</v>
      </c>
      <c r="H3693" s="1049" t="s">
        <v>13078</v>
      </c>
      <c r="I3693" s="394"/>
      <c r="J3693" s="394"/>
      <c r="K3693" s="394"/>
      <c r="L3693" s="394"/>
      <c r="M3693" s="394"/>
      <c r="N3693" s="394"/>
    </row>
    <row r="3694" spans="2:14" ht="60">
      <c r="B3694" s="1063" t="s">
        <v>13079</v>
      </c>
      <c r="C3694" s="1046" t="s">
        <v>12246</v>
      </c>
      <c r="D3694" s="1046" t="s">
        <v>12302</v>
      </c>
      <c r="E3694" s="1043" t="s">
        <v>4290</v>
      </c>
      <c r="F3694" s="1047">
        <v>15587.96</v>
      </c>
      <c r="G3694" s="1052">
        <v>1</v>
      </c>
      <c r="H3694" s="1049" t="s">
        <v>13079</v>
      </c>
      <c r="I3694" s="394"/>
      <c r="J3694" s="394"/>
      <c r="K3694" s="394"/>
      <c r="L3694" s="394"/>
      <c r="M3694" s="394"/>
      <c r="N3694" s="394"/>
    </row>
    <row r="3695" spans="2:14" ht="60">
      <c r="B3695" s="1063" t="s">
        <v>13080</v>
      </c>
      <c r="C3695" s="1046" t="s">
        <v>12246</v>
      </c>
      <c r="D3695" s="1046" t="s">
        <v>12302</v>
      </c>
      <c r="E3695" s="1043" t="s">
        <v>4290</v>
      </c>
      <c r="F3695" s="1047">
        <v>15587.96</v>
      </c>
      <c r="G3695" s="1052">
        <v>1</v>
      </c>
      <c r="H3695" s="1049" t="s">
        <v>13080</v>
      </c>
      <c r="I3695" s="394"/>
      <c r="J3695" s="394"/>
      <c r="K3695" s="394"/>
      <c r="L3695" s="394"/>
      <c r="M3695" s="394"/>
      <c r="N3695" s="394"/>
    </row>
    <row r="3696" spans="2:14" ht="60">
      <c r="B3696" s="1063" t="s">
        <v>13081</v>
      </c>
      <c r="C3696" s="1046" t="s">
        <v>12246</v>
      </c>
      <c r="D3696" s="1046" t="s">
        <v>12302</v>
      </c>
      <c r="E3696" s="1043" t="s">
        <v>4290</v>
      </c>
      <c r="F3696" s="1047">
        <v>15587.96</v>
      </c>
      <c r="G3696" s="1052">
        <v>1</v>
      </c>
      <c r="H3696" s="1049" t="s">
        <v>13081</v>
      </c>
      <c r="I3696" s="394"/>
      <c r="J3696" s="394"/>
      <c r="K3696" s="394"/>
      <c r="L3696" s="394"/>
      <c r="M3696" s="394"/>
      <c r="N3696" s="394"/>
    </row>
    <row r="3697" spans="2:14" ht="60">
      <c r="B3697" s="1063" t="s">
        <v>13082</v>
      </c>
      <c r="C3697" s="1046" t="s">
        <v>12246</v>
      </c>
      <c r="D3697" s="1046" t="s">
        <v>12302</v>
      </c>
      <c r="E3697" s="1043" t="s">
        <v>4290</v>
      </c>
      <c r="F3697" s="1047">
        <v>15587.96</v>
      </c>
      <c r="G3697" s="1052">
        <v>1</v>
      </c>
      <c r="H3697" s="1049" t="s">
        <v>13082</v>
      </c>
      <c r="I3697" s="394"/>
      <c r="J3697" s="394"/>
      <c r="K3697" s="394"/>
      <c r="L3697" s="394"/>
      <c r="M3697" s="394"/>
      <c r="N3697" s="394"/>
    </row>
    <row r="3698" spans="2:14" ht="60">
      <c r="B3698" s="1063" t="s">
        <v>13083</v>
      </c>
      <c r="C3698" s="1046" t="s">
        <v>12246</v>
      </c>
      <c r="D3698" s="1046" t="s">
        <v>12302</v>
      </c>
      <c r="E3698" s="1043" t="s">
        <v>4290</v>
      </c>
      <c r="F3698" s="1047">
        <v>15587.96</v>
      </c>
      <c r="G3698" s="1052">
        <v>1</v>
      </c>
      <c r="H3698" s="1049" t="s">
        <v>13083</v>
      </c>
      <c r="I3698" s="394"/>
      <c r="J3698" s="394"/>
      <c r="K3698" s="394"/>
      <c r="L3698" s="394"/>
      <c r="M3698" s="394"/>
      <c r="N3698" s="394"/>
    </row>
    <row r="3699" spans="2:14" ht="60">
      <c r="B3699" s="1063" t="s">
        <v>13084</v>
      </c>
      <c r="C3699" s="1046" t="s">
        <v>12246</v>
      </c>
      <c r="D3699" s="1046" t="s">
        <v>12302</v>
      </c>
      <c r="E3699" s="1043" t="s">
        <v>4290</v>
      </c>
      <c r="F3699" s="1047">
        <v>15587.96</v>
      </c>
      <c r="G3699" s="1052">
        <v>1</v>
      </c>
      <c r="H3699" s="1049" t="s">
        <v>13084</v>
      </c>
      <c r="I3699" s="394"/>
      <c r="J3699" s="394"/>
      <c r="K3699" s="394"/>
      <c r="L3699" s="394"/>
      <c r="M3699" s="394"/>
      <c r="N3699" s="394"/>
    </row>
    <row r="3700" spans="2:14" ht="60">
      <c r="B3700" s="1063" t="s">
        <v>13085</v>
      </c>
      <c r="C3700" s="1046" t="s">
        <v>12246</v>
      </c>
      <c r="D3700" s="1046" t="s">
        <v>12302</v>
      </c>
      <c r="E3700" s="1043" t="s">
        <v>4290</v>
      </c>
      <c r="F3700" s="1047">
        <v>15587.96</v>
      </c>
      <c r="G3700" s="1052">
        <v>1</v>
      </c>
      <c r="H3700" s="1049" t="s">
        <v>13085</v>
      </c>
      <c r="I3700" s="394"/>
      <c r="J3700" s="394"/>
      <c r="K3700" s="394"/>
      <c r="L3700" s="394"/>
      <c r="M3700" s="394"/>
      <c r="N3700" s="394"/>
    </row>
    <row r="3701" spans="2:14" ht="60">
      <c r="B3701" s="1063" t="s">
        <v>13086</v>
      </c>
      <c r="C3701" s="1046" t="s">
        <v>12246</v>
      </c>
      <c r="D3701" s="1046" t="s">
        <v>12302</v>
      </c>
      <c r="E3701" s="1043" t="s">
        <v>4290</v>
      </c>
      <c r="F3701" s="1047">
        <v>15587.96</v>
      </c>
      <c r="G3701" s="1052">
        <v>1</v>
      </c>
      <c r="H3701" s="1049" t="s">
        <v>13086</v>
      </c>
      <c r="I3701" s="394"/>
      <c r="J3701" s="394"/>
      <c r="K3701" s="394"/>
      <c r="L3701" s="394"/>
      <c r="M3701" s="394"/>
      <c r="N3701" s="394"/>
    </row>
    <row r="3702" spans="2:14" ht="60">
      <c r="B3702" s="1063" t="s">
        <v>13087</v>
      </c>
      <c r="C3702" s="1046" t="s">
        <v>12246</v>
      </c>
      <c r="D3702" s="1046" t="s">
        <v>12302</v>
      </c>
      <c r="E3702" s="1043" t="s">
        <v>4290</v>
      </c>
      <c r="F3702" s="1047">
        <v>15587.96</v>
      </c>
      <c r="G3702" s="1052">
        <v>1</v>
      </c>
      <c r="H3702" s="1049" t="s">
        <v>13087</v>
      </c>
      <c r="I3702" s="394"/>
      <c r="J3702" s="394"/>
      <c r="K3702" s="394"/>
      <c r="L3702" s="394"/>
      <c r="M3702" s="394"/>
      <c r="N3702" s="394"/>
    </row>
    <row r="3703" spans="2:14" ht="60">
      <c r="B3703" s="1063" t="s">
        <v>13088</v>
      </c>
      <c r="C3703" s="1046" t="s">
        <v>12246</v>
      </c>
      <c r="D3703" s="1046" t="s">
        <v>12302</v>
      </c>
      <c r="E3703" s="1043" t="s">
        <v>4290</v>
      </c>
      <c r="F3703" s="1047">
        <v>15587.96</v>
      </c>
      <c r="G3703" s="1052">
        <v>1</v>
      </c>
      <c r="H3703" s="1049" t="s">
        <v>13088</v>
      </c>
      <c r="I3703" s="394"/>
      <c r="J3703" s="394"/>
      <c r="K3703" s="394"/>
      <c r="L3703" s="394"/>
      <c r="M3703" s="394"/>
      <c r="N3703" s="394"/>
    </row>
    <row r="3704" spans="2:14" ht="60">
      <c r="B3704" s="1063" t="s">
        <v>13089</v>
      </c>
      <c r="C3704" s="1046" t="s">
        <v>12246</v>
      </c>
      <c r="D3704" s="1046" t="s">
        <v>12302</v>
      </c>
      <c r="E3704" s="1043" t="s">
        <v>4290</v>
      </c>
      <c r="F3704" s="1047">
        <v>15587.96</v>
      </c>
      <c r="G3704" s="1052">
        <v>1</v>
      </c>
      <c r="H3704" s="1049" t="s">
        <v>13089</v>
      </c>
      <c r="I3704" s="394"/>
      <c r="J3704" s="394"/>
      <c r="K3704" s="394"/>
      <c r="L3704" s="394"/>
      <c r="M3704" s="394"/>
      <c r="N3704" s="394"/>
    </row>
    <row r="3705" spans="2:14" ht="60">
      <c r="B3705" s="1063" t="s">
        <v>13090</v>
      </c>
      <c r="C3705" s="1046" t="s">
        <v>12246</v>
      </c>
      <c r="D3705" s="1046" t="s">
        <v>12302</v>
      </c>
      <c r="E3705" s="1043" t="s">
        <v>4290</v>
      </c>
      <c r="F3705" s="1047">
        <v>15587.96</v>
      </c>
      <c r="G3705" s="1052">
        <v>1</v>
      </c>
      <c r="H3705" s="1049" t="s">
        <v>13090</v>
      </c>
      <c r="I3705" s="394"/>
      <c r="J3705" s="394"/>
      <c r="K3705" s="394"/>
      <c r="L3705" s="394"/>
      <c r="M3705" s="394"/>
      <c r="N3705" s="394"/>
    </row>
    <row r="3706" spans="2:14" ht="60">
      <c r="B3706" s="1063" t="s">
        <v>13091</v>
      </c>
      <c r="C3706" s="1046" t="s">
        <v>12246</v>
      </c>
      <c r="D3706" s="1046" t="s">
        <v>12302</v>
      </c>
      <c r="E3706" s="1043" t="s">
        <v>4290</v>
      </c>
      <c r="F3706" s="1047">
        <v>15587.96</v>
      </c>
      <c r="G3706" s="1052">
        <v>1</v>
      </c>
      <c r="H3706" s="1049" t="s">
        <v>13091</v>
      </c>
      <c r="I3706" s="394"/>
      <c r="J3706" s="394"/>
      <c r="K3706" s="394"/>
      <c r="L3706" s="394"/>
      <c r="M3706" s="394"/>
      <c r="N3706" s="394"/>
    </row>
    <row r="3707" spans="2:14" ht="60">
      <c r="B3707" s="1063" t="s">
        <v>13092</v>
      </c>
      <c r="C3707" s="1046" t="s">
        <v>12246</v>
      </c>
      <c r="D3707" s="1046" t="s">
        <v>12302</v>
      </c>
      <c r="E3707" s="1043" t="s">
        <v>4290</v>
      </c>
      <c r="F3707" s="1047">
        <v>15587.96</v>
      </c>
      <c r="G3707" s="1052">
        <v>1</v>
      </c>
      <c r="H3707" s="1049" t="s">
        <v>13092</v>
      </c>
      <c r="I3707" s="394"/>
      <c r="J3707" s="394"/>
      <c r="K3707" s="394"/>
      <c r="L3707" s="394"/>
      <c r="M3707" s="394"/>
      <c r="N3707" s="394"/>
    </row>
    <row r="3708" spans="2:14" ht="60">
      <c r="B3708" s="1063" t="s">
        <v>13093</v>
      </c>
      <c r="C3708" s="1046" t="s">
        <v>12246</v>
      </c>
      <c r="D3708" s="1046" t="s">
        <v>12302</v>
      </c>
      <c r="E3708" s="1043" t="s">
        <v>4290</v>
      </c>
      <c r="F3708" s="1047">
        <v>15587.96</v>
      </c>
      <c r="G3708" s="1052">
        <v>1</v>
      </c>
      <c r="H3708" s="1049" t="s">
        <v>13093</v>
      </c>
      <c r="I3708" s="394"/>
      <c r="J3708" s="394"/>
      <c r="K3708" s="394"/>
      <c r="L3708" s="394"/>
      <c r="M3708" s="394"/>
      <c r="N3708" s="394"/>
    </row>
    <row r="3709" spans="2:14" ht="60">
      <c r="B3709" s="1063" t="s">
        <v>13094</v>
      </c>
      <c r="C3709" s="1046" t="s">
        <v>12246</v>
      </c>
      <c r="D3709" s="1046" t="s">
        <v>12302</v>
      </c>
      <c r="E3709" s="1043" t="s">
        <v>4290</v>
      </c>
      <c r="F3709" s="1047">
        <v>15587.96</v>
      </c>
      <c r="G3709" s="1052">
        <v>1</v>
      </c>
      <c r="H3709" s="1049" t="s">
        <v>13094</v>
      </c>
      <c r="I3709" s="394"/>
      <c r="J3709" s="394"/>
      <c r="K3709" s="394"/>
      <c r="L3709" s="394"/>
      <c r="M3709" s="394"/>
      <c r="N3709" s="394"/>
    </row>
    <row r="3710" spans="2:14" ht="60">
      <c r="B3710" s="1063" t="s">
        <v>13095</v>
      </c>
      <c r="C3710" s="1046" t="s">
        <v>12246</v>
      </c>
      <c r="D3710" s="1046" t="s">
        <v>12302</v>
      </c>
      <c r="E3710" s="1043" t="s">
        <v>4290</v>
      </c>
      <c r="F3710" s="1047">
        <v>15587.96</v>
      </c>
      <c r="G3710" s="1052">
        <v>1</v>
      </c>
      <c r="H3710" s="1049" t="s">
        <v>13095</v>
      </c>
      <c r="I3710" s="394"/>
      <c r="J3710" s="394"/>
      <c r="K3710" s="394"/>
      <c r="L3710" s="394"/>
      <c r="M3710" s="394"/>
      <c r="N3710" s="394"/>
    </row>
    <row r="3711" spans="2:14" ht="60">
      <c r="B3711" s="1063" t="s">
        <v>13096</v>
      </c>
      <c r="C3711" s="1046" t="s">
        <v>12246</v>
      </c>
      <c r="D3711" s="1046" t="s">
        <v>12302</v>
      </c>
      <c r="E3711" s="1043" t="s">
        <v>4290</v>
      </c>
      <c r="F3711" s="1047">
        <v>15587.96</v>
      </c>
      <c r="G3711" s="1052">
        <v>1</v>
      </c>
      <c r="H3711" s="1049" t="s">
        <v>13096</v>
      </c>
      <c r="I3711" s="394"/>
      <c r="J3711" s="394"/>
      <c r="K3711" s="394"/>
      <c r="L3711" s="394"/>
      <c r="M3711" s="394"/>
      <c r="N3711" s="394"/>
    </row>
    <row r="3712" spans="2:14" ht="60">
      <c r="B3712" s="1063" t="s">
        <v>13097</v>
      </c>
      <c r="C3712" s="1046" t="s">
        <v>12246</v>
      </c>
      <c r="D3712" s="1046" t="s">
        <v>12302</v>
      </c>
      <c r="E3712" s="1043" t="s">
        <v>4290</v>
      </c>
      <c r="F3712" s="1047">
        <v>15587.96</v>
      </c>
      <c r="G3712" s="1052">
        <v>1</v>
      </c>
      <c r="H3712" s="1049" t="s">
        <v>13097</v>
      </c>
      <c r="I3712" s="394"/>
      <c r="J3712" s="394"/>
      <c r="K3712" s="394"/>
      <c r="L3712" s="394"/>
      <c r="M3712" s="394"/>
      <c r="N3712" s="394"/>
    </row>
    <row r="3713" spans="2:14" ht="60">
      <c r="B3713" s="1063" t="s">
        <v>13098</v>
      </c>
      <c r="C3713" s="1046" t="s">
        <v>12246</v>
      </c>
      <c r="D3713" s="1046" t="s">
        <v>12302</v>
      </c>
      <c r="E3713" s="1043" t="s">
        <v>4290</v>
      </c>
      <c r="F3713" s="1047">
        <v>15587.96</v>
      </c>
      <c r="G3713" s="1052">
        <v>1</v>
      </c>
      <c r="H3713" s="1049" t="s">
        <v>13098</v>
      </c>
      <c r="I3713" s="394"/>
      <c r="J3713" s="394"/>
      <c r="K3713" s="394"/>
      <c r="L3713" s="394"/>
      <c r="M3713" s="394"/>
      <c r="N3713" s="394"/>
    </row>
    <row r="3714" spans="2:14" ht="60">
      <c r="B3714" s="1063" t="s">
        <v>13099</v>
      </c>
      <c r="C3714" s="1046" t="s">
        <v>12246</v>
      </c>
      <c r="D3714" s="1046" t="s">
        <v>12302</v>
      </c>
      <c r="E3714" s="1043" t="s">
        <v>4290</v>
      </c>
      <c r="F3714" s="1047">
        <v>15587.96</v>
      </c>
      <c r="G3714" s="1052">
        <v>1</v>
      </c>
      <c r="H3714" s="1049" t="s">
        <v>13099</v>
      </c>
      <c r="I3714" s="394"/>
      <c r="J3714" s="394"/>
      <c r="K3714" s="394"/>
      <c r="L3714" s="394"/>
      <c r="M3714" s="394"/>
      <c r="N3714" s="394"/>
    </row>
    <row r="3715" spans="2:14" ht="60">
      <c r="B3715" s="1063" t="s">
        <v>13100</v>
      </c>
      <c r="C3715" s="1046" t="s">
        <v>12246</v>
      </c>
      <c r="D3715" s="1046" t="s">
        <v>12302</v>
      </c>
      <c r="E3715" s="1043" t="s">
        <v>4290</v>
      </c>
      <c r="F3715" s="1047">
        <v>15587.96</v>
      </c>
      <c r="G3715" s="1052">
        <v>1</v>
      </c>
      <c r="H3715" s="1049" t="s">
        <v>13100</v>
      </c>
      <c r="I3715" s="394"/>
      <c r="J3715" s="394"/>
      <c r="K3715" s="394"/>
      <c r="L3715" s="394"/>
      <c r="M3715" s="394"/>
      <c r="N3715" s="394"/>
    </row>
    <row r="3716" spans="2:14" ht="60">
      <c r="B3716" s="1063" t="s">
        <v>13101</v>
      </c>
      <c r="C3716" s="1046" t="s">
        <v>12246</v>
      </c>
      <c r="D3716" s="1046" t="s">
        <v>12302</v>
      </c>
      <c r="E3716" s="1043" t="s">
        <v>4290</v>
      </c>
      <c r="F3716" s="1047">
        <v>15587.96</v>
      </c>
      <c r="G3716" s="1052">
        <v>1</v>
      </c>
      <c r="H3716" s="1049" t="s">
        <v>13101</v>
      </c>
      <c r="I3716" s="394"/>
      <c r="J3716" s="394"/>
      <c r="K3716" s="394"/>
      <c r="L3716" s="394"/>
      <c r="M3716" s="394"/>
      <c r="N3716" s="394"/>
    </row>
    <row r="3717" spans="2:14" ht="60">
      <c r="B3717" s="1063" t="s">
        <v>13102</v>
      </c>
      <c r="C3717" s="1046" t="s">
        <v>12246</v>
      </c>
      <c r="D3717" s="1046" t="s">
        <v>12302</v>
      </c>
      <c r="E3717" s="1043" t="s">
        <v>4290</v>
      </c>
      <c r="F3717" s="1047">
        <v>15587.96</v>
      </c>
      <c r="G3717" s="1052">
        <v>1</v>
      </c>
      <c r="H3717" s="1049" t="s">
        <v>13102</v>
      </c>
      <c r="I3717" s="394"/>
      <c r="J3717" s="394"/>
      <c r="K3717" s="394"/>
      <c r="L3717" s="394"/>
      <c r="M3717" s="394"/>
      <c r="N3717" s="394"/>
    </row>
    <row r="3718" spans="2:14" ht="60">
      <c r="B3718" s="1063" t="s">
        <v>13103</v>
      </c>
      <c r="C3718" s="1046" t="s">
        <v>12246</v>
      </c>
      <c r="D3718" s="1046" t="s">
        <v>12302</v>
      </c>
      <c r="E3718" s="1043" t="s">
        <v>4290</v>
      </c>
      <c r="F3718" s="1047">
        <v>15587.96</v>
      </c>
      <c r="G3718" s="1052">
        <v>1</v>
      </c>
      <c r="H3718" s="1049" t="s">
        <v>13103</v>
      </c>
      <c r="I3718" s="394"/>
      <c r="J3718" s="394"/>
      <c r="K3718" s="394"/>
      <c r="L3718" s="394"/>
      <c r="M3718" s="394"/>
      <c r="N3718" s="394"/>
    </row>
    <row r="3719" spans="2:14" ht="60">
      <c r="B3719" s="1063" t="s">
        <v>13104</v>
      </c>
      <c r="C3719" s="1046" t="s">
        <v>12246</v>
      </c>
      <c r="D3719" s="1046" t="s">
        <v>12302</v>
      </c>
      <c r="E3719" s="1043" t="s">
        <v>4290</v>
      </c>
      <c r="F3719" s="1047">
        <v>15587.96</v>
      </c>
      <c r="G3719" s="1052">
        <v>1</v>
      </c>
      <c r="H3719" s="1049" t="s">
        <v>13104</v>
      </c>
      <c r="I3719" s="394"/>
      <c r="J3719" s="394"/>
      <c r="K3719" s="394"/>
      <c r="L3719" s="394"/>
      <c r="M3719" s="394"/>
      <c r="N3719" s="394"/>
    </row>
    <row r="3720" spans="2:14" ht="60">
      <c r="B3720" s="1063" t="s">
        <v>13105</v>
      </c>
      <c r="C3720" s="1046" t="s">
        <v>12246</v>
      </c>
      <c r="D3720" s="1046" t="s">
        <v>12302</v>
      </c>
      <c r="E3720" s="1043" t="s">
        <v>4290</v>
      </c>
      <c r="F3720" s="1047">
        <v>15587.96</v>
      </c>
      <c r="G3720" s="1052">
        <v>1</v>
      </c>
      <c r="H3720" s="1049" t="s">
        <v>13105</v>
      </c>
      <c r="I3720" s="394"/>
      <c r="J3720" s="394"/>
      <c r="K3720" s="394"/>
      <c r="L3720" s="394"/>
      <c r="M3720" s="394"/>
      <c r="N3720" s="394"/>
    </row>
    <row r="3721" spans="2:14" ht="60">
      <c r="B3721" s="1063" t="s">
        <v>13106</v>
      </c>
      <c r="C3721" s="1046" t="s">
        <v>12246</v>
      </c>
      <c r="D3721" s="1046" t="s">
        <v>12302</v>
      </c>
      <c r="E3721" s="1043" t="s">
        <v>4290</v>
      </c>
      <c r="F3721" s="1047">
        <v>15587.96</v>
      </c>
      <c r="G3721" s="1052">
        <v>1</v>
      </c>
      <c r="H3721" s="1049" t="s">
        <v>13106</v>
      </c>
      <c r="I3721" s="394"/>
      <c r="J3721" s="394"/>
      <c r="K3721" s="394"/>
      <c r="L3721" s="394"/>
      <c r="M3721" s="394"/>
      <c r="N3721" s="394"/>
    </row>
    <row r="3722" spans="2:14" ht="60">
      <c r="B3722" s="1063" t="s">
        <v>13107</v>
      </c>
      <c r="C3722" s="1046" t="s">
        <v>12246</v>
      </c>
      <c r="D3722" s="1046" t="s">
        <v>12302</v>
      </c>
      <c r="E3722" s="1043" t="s">
        <v>4290</v>
      </c>
      <c r="F3722" s="1047">
        <v>15587.96</v>
      </c>
      <c r="G3722" s="1052">
        <v>1</v>
      </c>
      <c r="H3722" s="1049" t="s">
        <v>13107</v>
      </c>
      <c r="I3722" s="394"/>
      <c r="J3722" s="394"/>
      <c r="K3722" s="394"/>
      <c r="L3722" s="394"/>
      <c r="M3722" s="394"/>
      <c r="N3722" s="394"/>
    </row>
    <row r="3723" spans="2:14" ht="60">
      <c r="B3723" s="1063" t="s">
        <v>13108</v>
      </c>
      <c r="C3723" s="1046" t="s">
        <v>12246</v>
      </c>
      <c r="D3723" s="1046" t="s">
        <v>12302</v>
      </c>
      <c r="E3723" s="1043" t="s">
        <v>4290</v>
      </c>
      <c r="F3723" s="1047">
        <v>15587.96</v>
      </c>
      <c r="G3723" s="1052">
        <v>1</v>
      </c>
      <c r="H3723" s="1049" t="s">
        <v>13108</v>
      </c>
      <c r="I3723" s="394"/>
      <c r="J3723" s="394"/>
      <c r="K3723" s="394"/>
      <c r="L3723" s="394"/>
      <c r="M3723" s="394"/>
      <c r="N3723" s="394"/>
    </row>
    <row r="3724" spans="2:14" ht="60">
      <c r="B3724" s="1063" t="s">
        <v>13109</v>
      </c>
      <c r="C3724" s="1046" t="s">
        <v>12246</v>
      </c>
      <c r="D3724" s="1046" t="s">
        <v>12302</v>
      </c>
      <c r="E3724" s="1043" t="s">
        <v>4290</v>
      </c>
      <c r="F3724" s="1047">
        <v>15587.96</v>
      </c>
      <c r="G3724" s="1052">
        <v>1</v>
      </c>
      <c r="H3724" s="1049" t="s">
        <v>13109</v>
      </c>
      <c r="I3724" s="394"/>
      <c r="J3724" s="394"/>
      <c r="K3724" s="394"/>
      <c r="L3724" s="394"/>
      <c r="M3724" s="394"/>
      <c r="N3724" s="394"/>
    </row>
    <row r="3725" spans="2:14" ht="60">
      <c r="B3725" s="1063" t="s">
        <v>13110</v>
      </c>
      <c r="C3725" s="1046" t="s">
        <v>12246</v>
      </c>
      <c r="D3725" s="1046" t="s">
        <v>12302</v>
      </c>
      <c r="E3725" s="1043" t="s">
        <v>4290</v>
      </c>
      <c r="F3725" s="1047">
        <v>15587.96</v>
      </c>
      <c r="G3725" s="1052">
        <v>1</v>
      </c>
      <c r="H3725" s="1049" t="s">
        <v>13110</v>
      </c>
      <c r="I3725" s="394"/>
      <c r="J3725" s="394"/>
      <c r="K3725" s="394"/>
      <c r="L3725" s="394"/>
      <c r="M3725" s="394"/>
      <c r="N3725" s="394"/>
    </row>
    <row r="3726" spans="2:14" ht="60">
      <c r="B3726" s="1063" t="s">
        <v>13111</v>
      </c>
      <c r="C3726" s="1046" t="s">
        <v>12246</v>
      </c>
      <c r="D3726" s="1046" t="s">
        <v>12302</v>
      </c>
      <c r="E3726" s="1043" t="s">
        <v>4290</v>
      </c>
      <c r="F3726" s="1047">
        <v>15587.96</v>
      </c>
      <c r="G3726" s="1052">
        <v>1</v>
      </c>
      <c r="H3726" s="1049" t="s">
        <v>13111</v>
      </c>
      <c r="I3726" s="394"/>
      <c r="J3726" s="394"/>
      <c r="K3726" s="394"/>
      <c r="L3726" s="394"/>
      <c r="M3726" s="394"/>
      <c r="N3726" s="394"/>
    </row>
    <row r="3727" spans="2:14" ht="60">
      <c r="B3727" s="1063" t="s">
        <v>13112</v>
      </c>
      <c r="C3727" s="1046" t="s">
        <v>12246</v>
      </c>
      <c r="D3727" s="1046" t="s">
        <v>12302</v>
      </c>
      <c r="E3727" s="1043" t="s">
        <v>4290</v>
      </c>
      <c r="F3727" s="1047">
        <v>15587.96</v>
      </c>
      <c r="G3727" s="1052">
        <v>1</v>
      </c>
      <c r="H3727" s="1049" t="s">
        <v>13112</v>
      </c>
      <c r="I3727" s="394"/>
      <c r="J3727" s="394"/>
      <c r="K3727" s="394"/>
      <c r="L3727" s="394"/>
      <c r="M3727" s="394"/>
      <c r="N3727" s="394"/>
    </row>
    <row r="3728" spans="2:14" ht="60">
      <c r="B3728" s="1063" t="s">
        <v>13113</v>
      </c>
      <c r="C3728" s="1046" t="s">
        <v>12246</v>
      </c>
      <c r="D3728" s="1046" t="s">
        <v>12302</v>
      </c>
      <c r="E3728" s="1043" t="s">
        <v>4290</v>
      </c>
      <c r="F3728" s="1047">
        <v>15587.96</v>
      </c>
      <c r="G3728" s="1052">
        <v>1</v>
      </c>
      <c r="H3728" s="1049" t="s">
        <v>13113</v>
      </c>
      <c r="I3728" s="394"/>
      <c r="J3728" s="394"/>
      <c r="K3728" s="394"/>
      <c r="L3728" s="394"/>
      <c r="M3728" s="394"/>
      <c r="N3728" s="394"/>
    </row>
    <row r="3729" spans="2:14" ht="60">
      <c r="B3729" s="1063" t="s">
        <v>13114</v>
      </c>
      <c r="C3729" s="1046" t="s">
        <v>12246</v>
      </c>
      <c r="D3729" s="1046" t="s">
        <v>12302</v>
      </c>
      <c r="E3729" s="1043" t="s">
        <v>4290</v>
      </c>
      <c r="F3729" s="1047">
        <v>15587.96</v>
      </c>
      <c r="G3729" s="1052">
        <v>1</v>
      </c>
      <c r="H3729" s="1049" t="s">
        <v>13114</v>
      </c>
      <c r="I3729" s="394"/>
      <c r="J3729" s="394"/>
      <c r="K3729" s="394"/>
      <c r="L3729" s="394"/>
      <c r="M3729" s="394"/>
      <c r="N3729" s="394"/>
    </row>
    <row r="3730" spans="2:14" ht="60">
      <c r="B3730" s="1063" t="s">
        <v>13115</v>
      </c>
      <c r="C3730" s="1046" t="s">
        <v>12246</v>
      </c>
      <c r="D3730" s="1046" t="s">
        <v>12302</v>
      </c>
      <c r="E3730" s="1043" t="s">
        <v>4290</v>
      </c>
      <c r="F3730" s="1047">
        <v>15587.96</v>
      </c>
      <c r="G3730" s="1052">
        <v>1</v>
      </c>
      <c r="H3730" s="1049" t="s">
        <v>13115</v>
      </c>
      <c r="I3730" s="394"/>
      <c r="J3730" s="394"/>
      <c r="K3730" s="394"/>
      <c r="L3730" s="394"/>
      <c r="M3730" s="394"/>
      <c r="N3730" s="394"/>
    </row>
    <row r="3731" spans="2:14" ht="60">
      <c r="B3731" s="1063" t="s">
        <v>13116</v>
      </c>
      <c r="C3731" s="1046" t="s">
        <v>12246</v>
      </c>
      <c r="D3731" s="1046" t="s">
        <v>12302</v>
      </c>
      <c r="E3731" s="1043" t="s">
        <v>4290</v>
      </c>
      <c r="F3731" s="1047">
        <v>15587.96</v>
      </c>
      <c r="G3731" s="1052">
        <v>1</v>
      </c>
      <c r="H3731" s="1049" t="s">
        <v>13116</v>
      </c>
      <c r="I3731" s="394"/>
      <c r="J3731" s="394"/>
      <c r="K3731" s="394"/>
      <c r="L3731" s="394"/>
      <c r="M3731" s="394"/>
      <c r="N3731" s="394"/>
    </row>
    <row r="3732" spans="2:14" ht="60">
      <c r="B3732" s="1063" t="s">
        <v>13117</v>
      </c>
      <c r="C3732" s="1046" t="s">
        <v>12246</v>
      </c>
      <c r="D3732" s="1046" t="s">
        <v>12302</v>
      </c>
      <c r="E3732" s="1043" t="s">
        <v>4290</v>
      </c>
      <c r="F3732" s="1047">
        <v>15587.96</v>
      </c>
      <c r="G3732" s="1052">
        <v>1</v>
      </c>
      <c r="H3732" s="1049" t="s">
        <v>13117</v>
      </c>
      <c r="I3732" s="394"/>
      <c r="J3732" s="394"/>
      <c r="K3732" s="394"/>
      <c r="L3732" s="394"/>
      <c r="M3732" s="394"/>
      <c r="N3732" s="394"/>
    </row>
    <row r="3733" spans="2:14" ht="60">
      <c r="B3733" s="1063" t="s">
        <v>13118</v>
      </c>
      <c r="C3733" s="1046" t="s">
        <v>12246</v>
      </c>
      <c r="D3733" s="1046" t="s">
        <v>12302</v>
      </c>
      <c r="E3733" s="1043" t="s">
        <v>4290</v>
      </c>
      <c r="F3733" s="1047">
        <v>15587.96</v>
      </c>
      <c r="G3733" s="1052">
        <v>1</v>
      </c>
      <c r="H3733" s="1049" t="s">
        <v>13118</v>
      </c>
      <c r="I3733" s="394"/>
      <c r="J3733" s="394"/>
      <c r="K3733" s="394"/>
      <c r="L3733" s="394"/>
      <c r="M3733" s="394"/>
      <c r="N3733" s="394"/>
    </row>
    <row r="3734" spans="2:14" ht="60">
      <c r="B3734" s="1063" t="s">
        <v>13119</v>
      </c>
      <c r="C3734" s="1046" t="s">
        <v>12246</v>
      </c>
      <c r="D3734" s="1046" t="s">
        <v>12302</v>
      </c>
      <c r="E3734" s="1043" t="s">
        <v>4290</v>
      </c>
      <c r="F3734" s="1047">
        <v>15587.96</v>
      </c>
      <c r="G3734" s="1052">
        <v>1</v>
      </c>
      <c r="H3734" s="1049" t="s">
        <v>13119</v>
      </c>
      <c r="I3734" s="394"/>
      <c r="J3734" s="394"/>
      <c r="K3734" s="394"/>
      <c r="L3734" s="394"/>
      <c r="M3734" s="394"/>
      <c r="N3734" s="394"/>
    </row>
    <row r="3735" spans="2:14" ht="60">
      <c r="B3735" s="1063" t="s">
        <v>13120</v>
      </c>
      <c r="C3735" s="1046" t="s">
        <v>12246</v>
      </c>
      <c r="D3735" s="1046" t="s">
        <v>12302</v>
      </c>
      <c r="E3735" s="1043" t="s">
        <v>4290</v>
      </c>
      <c r="F3735" s="1047">
        <v>15587.96</v>
      </c>
      <c r="G3735" s="1052">
        <v>1</v>
      </c>
      <c r="H3735" s="1049" t="s">
        <v>13120</v>
      </c>
      <c r="I3735" s="394"/>
      <c r="J3735" s="394"/>
      <c r="K3735" s="394"/>
      <c r="L3735" s="394"/>
      <c r="M3735" s="394"/>
      <c r="N3735" s="394"/>
    </row>
    <row r="3736" spans="2:14" ht="60">
      <c r="B3736" s="1063" t="s">
        <v>13121</v>
      </c>
      <c r="C3736" s="1046" t="s">
        <v>12246</v>
      </c>
      <c r="D3736" s="1046" t="s">
        <v>12302</v>
      </c>
      <c r="E3736" s="1043" t="s">
        <v>4290</v>
      </c>
      <c r="F3736" s="1047">
        <v>15587.96</v>
      </c>
      <c r="G3736" s="1052">
        <v>1</v>
      </c>
      <c r="H3736" s="1049" t="s">
        <v>13121</v>
      </c>
      <c r="I3736" s="394"/>
      <c r="J3736" s="394"/>
      <c r="K3736" s="394"/>
      <c r="L3736" s="394"/>
      <c r="M3736" s="394"/>
      <c r="N3736" s="394"/>
    </row>
    <row r="3737" spans="2:14" ht="60">
      <c r="B3737" s="1063" t="s">
        <v>13122</v>
      </c>
      <c r="C3737" s="1046" t="s">
        <v>12246</v>
      </c>
      <c r="D3737" s="1046" t="s">
        <v>12302</v>
      </c>
      <c r="E3737" s="1043" t="s">
        <v>4290</v>
      </c>
      <c r="F3737" s="1047">
        <v>15587.96</v>
      </c>
      <c r="G3737" s="1052">
        <v>1</v>
      </c>
      <c r="H3737" s="1049" t="s">
        <v>13122</v>
      </c>
      <c r="I3737" s="394"/>
      <c r="J3737" s="394"/>
      <c r="K3737" s="394"/>
      <c r="L3737" s="394"/>
      <c r="M3737" s="394"/>
      <c r="N3737" s="394"/>
    </row>
    <row r="3738" spans="2:14" ht="60">
      <c r="B3738" s="1063" t="s">
        <v>13123</v>
      </c>
      <c r="C3738" s="1046" t="s">
        <v>12246</v>
      </c>
      <c r="D3738" s="1046" t="s">
        <v>12302</v>
      </c>
      <c r="E3738" s="1043" t="s">
        <v>4290</v>
      </c>
      <c r="F3738" s="1047">
        <v>15587.96</v>
      </c>
      <c r="G3738" s="1052">
        <v>1</v>
      </c>
      <c r="H3738" s="1049" t="s">
        <v>13123</v>
      </c>
      <c r="I3738" s="394"/>
      <c r="J3738" s="394"/>
      <c r="K3738" s="394"/>
      <c r="L3738" s="394"/>
      <c r="M3738" s="394"/>
      <c r="N3738" s="394"/>
    </row>
    <row r="3739" spans="2:14" ht="60">
      <c r="B3739" s="1063" t="s">
        <v>13124</v>
      </c>
      <c r="C3739" s="1046" t="s">
        <v>12246</v>
      </c>
      <c r="D3739" s="1046" t="s">
        <v>12302</v>
      </c>
      <c r="E3739" s="1043" t="s">
        <v>4290</v>
      </c>
      <c r="F3739" s="1047">
        <v>15587.96</v>
      </c>
      <c r="G3739" s="1052">
        <v>1</v>
      </c>
      <c r="H3739" s="1049" t="s">
        <v>13124</v>
      </c>
      <c r="I3739" s="394"/>
      <c r="J3739" s="394"/>
      <c r="K3739" s="394"/>
      <c r="L3739" s="394"/>
      <c r="M3739" s="394"/>
      <c r="N3739" s="394"/>
    </row>
    <row r="3740" spans="2:14" ht="60">
      <c r="B3740" s="1063" t="s">
        <v>13125</v>
      </c>
      <c r="C3740" s="1046" t="s">
        <v>12246</v>
      </c>
      <c r="D3740" s="1046" t="s">
        <v>12302</v>
      </c>
      <c r="E3740" s="1043" t="s">
        <v>4290</v>
      </c>
      <c r="F3740" s="1047">
        <v>15587.96</v>
      </c>
      <c r="G3740" s="1052">
        <v>1</v>
      </c>
      <c r="H3740" s="1049" t="s">
        <v>13125</v>
      </c>
      <c r="I3740" s="394"/>
      <c r="J3740" s="394"/>
      <c r="K3740" s="394"/>
      <c r="L3740" s="394"/>
      <c r="M3740" s="394"/>
      <c r="N3740" s="394"/>
    </row>
    <row r="3741" spans="2:14" ht="60">
      <c r="B3741" s="1063" t="s">
        <v>13126</v>
      </c>
      <c r="C3741" s="1046" t="s">
        <v>12246</v>
      </c>
      <c r="D3741" s="1046" t="s">
        <v>12302</v>
      </c>
      <c r="E3741" s="1043" t="s">
        <v>4290</v>
      </c>
      <c r="F3741" s="1047">
        <v>15587.96</v>
      </c>
      <c r="G3741" s="1052">
        <v>1</v>
      </c>
      <c r="H3741" s="1049" t="s">
        <v>13126</v>
      </c>
      <c r="I3741" s="394"/>
      <c r="J3741" s="394"/>
      <c r="K3741" s="394"/>
      <c r="L3741" s="394"/>
      <c r="M3741" s="394"/>
      <c r="N3741" s="394"/>
    </row>
    <row r="3742" spans="2:14" ht="60">
      <c r="B3742" s="1063" t="s">
        <v>13127</v>
      </c>
      <c r="C3742" s="1046" t="s">
        <v>12246</v>
      </c>
      <c r="D3742" s="1046" t="s">
        <v>12302</v>
      </c>
      <c r="E3742" s="1043" t="s">
        <v>4290</v>
      </c>
      <c r="F3742" s="1047">
        <v>15587.96</v>
      </c>
      <c r="G3742" s="1052">
        <v>1</v>
      </c>
      <c r="H3742" s="1049" t="s">
        <v>13127</v>
      </c>
      <c r="I3742" s="394"/>
      <c r="J3742" s="394"/>
      <c r="K3742" s="394"/>
      <c r="L3742" s="394"/>
      <c r="M3742" s="394"/>
      <c r="N3742" s="394"/>
    </row>
    <row r="3743" spans="2:14" ht="60">
      <c r="B3743" s="1063" t="s">
        <v>13128</v>
      </c>
      <c r="C3743" s="1046" t="s">
        <v>12246</v>
      </c>
      <c r="D3743" s="1046" t="s">
        <v>12302</v>
      </c>
      <c r="E3743" s="1043" t="s">
        <v>4290</v>
      </c>
      <c r="F3743" s="1047">
        <v>15587.96</v>
      </c>
      <c r="G3743" s="1052">
        <v>1</v>
      </c>
      <c r="H3743" s="1049" t="s">
        <v>13128</v>
      </c>
      <c r="I3743" s="394"/>
      <c r="J3743" s="394"/>
      <c r="K3743" s="394"/>
      <c r="L3743" s="394"/>
      <c r="M3743" s="394"/>
      <c r="N3743" s="394"/>
    </row>
    <row r="3744" spans="2:14" ht="60">
      <c r="B3744" s="1063" t="s">
        <v>13129</v>
      </c>
      <c r="C3744" s="1046" t="s">
        <v>12246</v>
      </c>
      <c r="D3744" s="1046" t="s">
        <v>12302</v>
      </c>
      <c r="E3744" s="1043" t="s">
        <v>4290</v>
      </c>
      <c r="F3744" s="1047">
        <v>15587.96</v>
      </c>
      <c r="G3744" s="1052">
        <v>1</v>
      </c>
      <c r="H3744" s="1049" t="s">
        <v>13129</v>
      </c>
      <c r="I3744" s="394"/>
      <c r="J3744" s="394"/>
      <c r="K3744" s="394"/>
      <c r="L3744" s="394"/>
      <c r="M3744" s="394"/>
      <c r="N3744" s="394"/>
    </row>
    <row r="3745" spans="2:14" ht="60">
      <c r="B3745" s="1063" t="s">
        <v>13130</v>
      </c>
      <c r="C3745" s="1046" t="s">
        <v>12246</v>
      </c>
      <c r="D3745" s="1046" t="s">
        <v>12302</v>
      </c>
      <c r="E3745" s="1043" t="s">
        <v>4290</v>
      </c>
      <c r="F3745" s="1047">
        <v>15587.96</v>
      </c>
      <c r="G3745" s="1052">
        <v>1</v>
      </c>
      <c r="H3745" s="1049" t="s">
        <v>13130</v>
      </c>
      <c r="I3745" s="394"/>
      <c r="J3745" s="394"/>
      <c r="K3745" s="394"/>
      <c r="L3745" s="394"/>
      <c r="M3745" s="394"/>
      <c r="N3745" s="394"/>
    </row>
    <row r="3746" spans="2:14" ht="60">
      <c r="B3746" s="1063" t="s">
        <v>13131</v>
      </c>
      <c r="C3746" s="1046" t="s">
        <v>12246</v>
      </c>
      <c r="D3746" s="1046" t="s">
        <v>12302</v>
      </c>
      <c r="E3746" s="1043" t="s">
        <v>4290</v>
      </c>
      <c r="F3746" s="1047">
        <v>15587.96</v>
      </c>
      <c r="G3746" s="1052">
        <v>1</v>
      </c>
      <c r="H3746" s="1049" t="s">
        <v>13131</v>
      </c>
      <c r="I3746" s="394"/>
      <c r="J3746" s="394"/>
      <c r="K3746" s="394"/>
      <c r="L3746" s="394"/>
      <c r="M3746" s="394"/>
      <c r="N3746" s="394"/>
    </row>
    <row r="3747" spans="2:14" ht="60">
      <c r="B3747" s="1063" t="s">
        <v>13132</v>
      </c>
      <c r="C3747" s="1046" t="s">
        <v>12246</v>
      </c>
      <c r="D3747" s="1046" t="s">
        <v>12302</v>
      </c>
      <c r="E3747" s="1043" t="s">
        <v>4290</v>
      </c>
      <c r="F3747" s="1047">
        <v>15587.96</v>
      </c>
      <c r="G3747" s="1052">
        <v>1</v>
      </c>
      <c r="H3747" s="1049" t="s">
        <v>13132</v>
      </c>
      <c r="I3747" s="394"/>
      <c r="J3747" s="394"/>
      <c r="K3747" s="394"/>
      <c r="L3747" s="394"/>
      <c r="M3747" s="394"/>
      <c r="N3747" s="394"/>
    </row>
    <row r="3748" spans="2:14" ht="60">
      <c r="B3748" s="1063" t="s">
        <v>13133</v>
      </c>
      <c r="C3748" s="1046" t="s">
        <v>12246</v>
      </c>
      <c r="D3748" s="1046" t="s">
        <v>12302</v>
      </c>
      <c r="E3748" s="1043" t="s">
        <v>4290</v>
      </c>
      <c r="F3748" s="1047">
        <v>15587.96</v>
      </c>
      <c r="G3748" s="1052">
        <v>1</v>
      </c>
      <c r="H3748" s="1049" t="s">
        <v>13133</v>
      </c>
      <c r="I3748" s="394"/>
      <c r="J3748" s="394"/>
      <c r="K3748" s="394"/>
      <c r="L3748" s="394"/>
      <c r="M3748" s="394"/>
      <c r="N3748" s="394"/>
    </row>
    <row r="3749" spans="2:14" ht="60">
      <c r="B3749" s="1063" t="s">
        <v>13134</v>
      </c>
      <c r="C3749" s="1046" t="s">
        <v>12246</v>
      </c>
      <c r="D3749" s="1046" t="s">
        <v>12302</v>
      </c>
      <c r="E3749" s="1043" t="s">
        <v>4290</v>
      </c>
      <c r="F3749" s="1047">
        <v>15587.96</v>
      </c>
      <c r="G3749" s="1052">
        <v>1</v>
      </c>
      <c r="H3749" s="1049" t="s">
        <v>13134</v>
      </c>
      <c r="I3749" s="394"/>
      <c r="J3749" s="394"/>
      <c r="K3749" s="394"/>
      <c r="L3749" s="394"/>
      <c r="M3749" s="394"/>
      <c r="N3749" s="394"/>
    </row>
    <row r="3750" spans="2:14" ht="60">
      <c r="B3750" s="1063" t="s">
        <v>13135</v>
      </c>
      <c r="C3750" s="1046" t="s">
        <v>12246</v>
      </c>
      <c r="D3750" s="1046" t="s">
        <v>12302</v>
      </c>
      <c r="E3750" s="1043" t="s">
        <v>4290</v>
      </c>
      <c r="F3750" s="1047">
        <v>15587.96</v>
      </c>
      <c r="G3750" s="1052">
        <v>1</v>
      </c>
      <c r="H3750" s="1049" t="s">
        <v>13135</v>
      </c>
      <c r="I3750" s="394"/>
      <c r="J3750" s="394"/>
      <c r="K3750" s="394"/>
      <c r="L3750" s="394"/>
      <c r="M3750" s="394"/>
      <c r="N3750" s="394"/>
    </row>
    <row r="3751" spans="2:14" ht="60">
      <c r="B3751" s="1063" t="s">
        <v>13136</v>
      </c>
      <c r="C3751" s="1046" t="s">
        <v>12246</v>
      </c>
      <c r="D3751" s="1046" t="s">
        <v>12302</v>
      </c>
      <c r="E3751" s="1043" t="s">
        <v>4290</v>
      </c>
      <c r="F3751" s="1047">
        <v>15587.96</v>
      </c>
      <c r="G3751" s="1052">
        <v>1</v>
      </c>
      <c r="H3751" s="1049" t="s">
        <v>13136</v>
      </c>
      <c r="I3751" s="394"/>
      <c r="J3751" s="394"/>
      <c r="K3751" s="394"/>
      <c r="L3751" s="394"/>
      <c r="M3751" s="394"/>
      <c r="N3751" s="394"/>
    </row>
    <row r="3752" spans="2:14" ht="60">
      <c r="B3752" s="1063" t="s">
        <v>13137</v>
      </c>
      <c r="C3752" s="1046" t="s">
        <v>12246</v>
      </c>
      <c r="D3752" s="1046" t="s">
        <v>12302</v>
      </c>
      <c r="E3752" s="1043" t="s">
        <v>4290</v>
      </c>
      <c r="F3752" s="1047">
        <v>15587.96</v>
      </c>
      <c r="G3752" s="1052">
        <v>1</v>
      </c>
      <c r="H3752" s="1049" t="s">
        <v>13137</v>
      </c>
      <c r="I3752" s="394"/>
      <c r="J3752" s="394"/>
      <c r="K3752" s="394"/>
      <c r="L3752" s="394"/>
      <c r="M3752" s="394"/>
      <c r="N3752" s="394"/>
    </row>
    <row r="3753" spans="2:14" ht="60">
      <c r="B3753" s="1063" t="s">
        <v>13138</v>
      </c>
      <c r="C3753" s="1046" t="s">
        <v>12246</v>
      </c>
      <c r="D3753" s="1046" t="s">
        <v>12302</v>
      </c>
      <c r="E3753" s="1043" t="s">
        <v>4290</v>
      </c>
      <c r="F3753" s="1047">
        <v>15587.96</v>
      </c>
      <c r="G3753" s="1052">
        <v>1</v>
      </c>
      <c r="H3753" s="1049" t="s">
        <v>13138</v>
      </c>
      <c r="I3753" s="394"/>
      <c r="J3753" s="394"/>
      <c r="K3753" s="394"/>
      <c r="L3753" s="394"/>
      <c r="M3753" s="394"/>
      <c r="N3753" s="394"/>
    </row>
    <row r="3754" spans="2:14" ht="60">
      <c r="B3754" s="1063" t="s">
        <v>13139</v>
      </c>
      <c r="C3754" s="1046" t="s">
        <v>12246</v>
      </c>
      <c r="D3754" s="1046" t="s">
        <v>12302</v>
      </c>
      <c r="E3754" s="1043" t="s">
        <v>4290</v>
      </c>
      <c r="F3754" s="1047">
        <v>15587.96</v>
      </c>
      <c r="G3754" s="1052">
        <v>1</v>
      </c>
      <c r="H3754" s="1049" t="s">
        <v>13139</v>
      </c>
      <c r="I3754" s="394"/>
      <c r="J3754" s="394"/>
      <c r="K3754" s="394"/>
      <c r="L3754" s="394"/>
      <c r="M3754" s="394"/>
      <c r="N3754" s="394"/>
    </row>
    <row r="3755" spans="2:14" ht="60">
      <c r="B3755" s="1063" t="s">
        <v>13140</v>
      </c>
      <c r="C3755" s="1046" t="s">
        <v>12246</v>
      </c>
      <c r="D3755" s="1046" t="s">
        <v>12302</v>
      </c>
      <c r="E3755" s="1043" t="s">
        <v>4290</v>
      </c>
      <c r="F3755" s="1047">
        <v>15587.96</v>
      </c>
      <c r="G3755" s="1052">
        <v>1</v>
      </c>
      <c r="H3755" s="1049" t="s">
        <v>13140</v>
      </c>
      <c r="I3755" s="394"/>
      <c r="J3755" s="394"/>
      <c r="K3755" s="394"/>
      <c r="L3755" s="394"/>
      <c r="M3755" s="394"/>
      <c r="N3755" s="394"/>
    </row>
    <row r="3756" spans="2:14" ht="60">
      <c r="B3756" s="1063" t="s">
        <v>13141</v>
      </c>
      <c r="C3756" s="1046" t="s">
        <v>12246</v>
      </c>
      <c r="D3756" s="1046" t="s">
        <v>12302</v>
      </c>
      <c r="E3756" s="1043" t="s">
        <v>4290</v>
      </c>
      <c r="F3756" s="1047">
        <v>15587.96</v>
      </c>
      <c r="G3756" s="1052">
        <v>1</v>
      </c>
      <c r="H3756" s="1049" t="s">
        <v>13141</v>
      </c>
      <c r="I3756" s="394"/>
      <c r="J3756" s="394"/>
      <c r="K3756" s="394"/>
      <c r="L3756" s="394"/>
      <c r="M3756" s="394"/>
      <c r="N3756" s="394"/>
    </row>
    <row r="3757" spans="2:14" ht="60">
      <c r="B3757" s="1063" t="s">
        <v>13142</v>
      </c>
      <c r="C3757" s="1046" t="s">
        <v>12246</v>
      </c>
      <c r="D3757" s="1046" t="s">
        <v>12302</v>
      </c>
      <c r="E3757" s="1043" t="s">
        <v>4290</v>
      </c>
      <c r="F3757" s="1047">
        <v>15587.96</v>
      </c>
      <c r="G3757" s="1052">
        <v>1</v>
      </c>
      <c r="H3757" s="1049" t="s">
        <v>13142</v>
      </c>
      <c r="I3757" s="394"/>
      <c r="J3757" s="394"/>
      <c r="K3757" s="394"/>
      <c r="L3757" s="394"/>
      <c r="M3757" s="394"/>
      <c r="N3757" s="394"/>
    </row>
    <row r="3758" spans="2:14" ht="60">
      <c r="B3758" s="1063" t="s">
        <v>13143</v>
      </c>
      <c r="C3758" s="1046" t="s">
        <v>12246</v>
      </c>
      <c r="D3758" s="1046" t="s">
        <v>12302</v>
      </c>
      <c r="E3758" s="1043" t="s">
        <v>4290</v>
      </c>
      <c r="F3758" s="1047">
        <v>15587.96</v>
      </c>
      <c r="G3758" s="1052">
        <v>1</v>
      </c>
      <c r="H3758" s="1049" t="s">
        <v>13143</v>
      </c>
      <c r="I3758" s="394"/>
      <c r="J3758" s="394"/>
      <c r="K3758" s="394"/>
      <c r="L3758" s="394"/>
      <c r="M3758" s="394"/>
      <c r="N3758" s="394"/>
    </row>
    <row r="3759" spans="2:14" ht="60">
      <c r="B3759" s="1063" t="s">
        <v>13144</v>
      </c>
      <c r="C3759" s="1046" t="s">
        <v>12246</v>
      </c>
      <c r="D3759" s="1046" t="s">
        <v>12302</v>
      </c>
      <c r="E3759" s="1043" t="s">
        <v>4290</v>
      </c>
      <c r="F3759" s="1047">
        <v>15587.96</v>
      </c>
      <c r="G3759" s="1052">
        <v>1</v>
      </c>
      <c r="H3759" s="1049" t="s">
        <v>13144</v>
      </c>
      <c r="I3759" s="394"/>
      <c r="J3759" s="394"/>
      <c r="K3759" s="394"/>
      <c r="L3759" s="394"/>
      <c r="M3759" s="394"/>
      <c r="N3759" s="394"/>
    </row>
    <row r="3760" spans="2:14" ht="60">
      <c r="B3760" s="1063" t="s">
        <v>13145</v>
      </c>
      <c r="C3760" s="1046" t="s">
        <v>12246</v>
      </c>
      <c r="D3760" s="1046" t="s">
        <v>12302</v>
      </c>
      <c r="E3760" s="1043" t="s">
        <v>4290</v>
      </c>
      <c r="F3760" s="1047">
        <v>15587.96</v>
      </c>
      <c r="G3760" s="1052">
        <v>1</v>
      </c>
      <c r="H3760" s="1049" t="s">
        <v>13145</v>
      </c>
      <c r="I3760" s="394"/>
      <c r="J3760" s="394"/>
      <c r="K3760" s="394"/>
      <c r="L3760" s="394"/>
      <c r="M3760" s="394"/>
      <c r="N3760" s="394"/>
    </row>
    <row r="3761" spans="2:14" ht="60">
      <c r="B3761" s="1063" t="s">
        <v>13146</v>
      </c>
      <c r="C3761" s="1046" t="s">
        <v>12246</v>
      </c>
      <c r="D3761" s="1046" t="s">
        <v>12302</v>
      </c>
      <c r="E3761" s="1043" t="s">
        <v>4290</v>
      </c>
      <c r="F3761" s="1047">
        <v>15587.96</v>
      </c>
      <c r="G3761" s="1052">
        <v>1</v>
      </c>
      <c r="H3761" s="1049" t="s">
        <v>13146</v>
      </c>
      <c r="I3761" s="394"/>
      <c r="J3761" s="394"/>
      <c r="K3761" s="394"/>
      <c r="L3761" s="394"/>
      <c r="M3761" s="394"/>
      <c r="N3761" s="394"/>
    </row>
    <row r="3762" spans="2:14" ht="60">
      <c r="B3762" s="1063" t="s">
        <v>13147</v>
      </c>
      <c r="C3762" s="1046" t="s">
        <v>12246</v>
      </c>
      <c r="D3762" s="1046" t="s">
        <v>12302</v>
      </c>
      <c r="E3762" s="1043" t="s">
        <v>4290</v>
      </c>
      <c r="F3762" s="1047">
        <v>15587.96</v>
      </c>
      <c r="G3762" s="1052">
        <v>1</v>
      </c>
      <c r="H3762" s="1049" t="s">
        <v>13147</v>
      </c>
      <c r="I3762" s="394"/>
      <c r="J3762" s="394"/>
      <c r="K3762" s="394"/>
      <c r="L3762" s="394"/>
      <c r="M3762" s="394"/>
      <c r="N3762" s="394"/>
    </row>
    <row r="3763" spans="2:14" ht="60">
      <c r="B3763" s="1063" t="s">
        <v>13148</v>
      </c>
      <c r="C3763" s="1046" t="s">
        <v>12246</v>
      </c>
      <c r="D3763" s="1046" t="s">
        <v>12302</v>
      </c>
      <c r="E3763" s="1043" t="s">
        <v>4290</v>
      </c>
      <c r="F3763" s="1047">
        <v>15587.96</v>
      </c>
      <c r="G3763" s="1052">
        <v>1</v>
      </c>
      <c r="H3763" s="1049" t="s">
        <v>13148</v>
      </c>
      <c r="I3763" s="394"/>
      <c r="J3763" s="394"/>
      <c r="K3763" s="394"/>
      <c r="L3763" s="394"/>
      <c r="M3763" s="394"/>
      <c r="N3763" s="394"/>
    </row>
    <row r="3764" spans="2:14" ht="60">
      <c r="B3764" s="1063" t="s">
        <v>13149</v>
      </c>
      <c r="C3764" s="1046" t="s">
        <v>12246</v>
      </c>
      <c r="D3764" s="1046" t="s">
        <v>12302</v>
      </c>
      <c r="E3764" s="1043" t="s">
        <v>4290</v>
      </c>
      <c r="F3764" s="1047">
        <v>15587.96</v>
      </c>
      <c r="G3764" s="1052">
        <v>1</v>
      </c>
      <c r="H3764" s="1049" t="s">
        <v>13149</v>
      </c>
      <c r="I3764" s="394"/>
      <c r="J3764" s="394"/>
      <c r="K3764" s="394"/>
      <c r="L3764" s="394"/>
      <c r="M3764" s="394"/>
      <c r="N3764" s="394"/>
    </row>
    <row r="3765" spans="2:14" ht="60">
      <c r="B3765" s="1063" t="s">
        <v>13150</v>
      </c>
      <c r="C3765" s="1046" t="s">
        <v>12246</v>
      </c>
      <c r="D3765" s="1046" t="s">
        <v>12302</v>
      </c>
      <c r="E3765" s="1043" t="s">
        <v>4290</v>
      </c>
      <c r="F3765" s="1047">
        <v>15587.96</v>
      </c>
      <c r="G3765" s="1052">
        <v>1</v>
      </c>
      <c r="H3765" s="1049" t="s">
        <v>13150</v>
      </c>
      <c r="I3765" s="394"/>
      <c r="J3765" s="394"/>
      <c r="K3765" s="394"/>
      <c r="L3765" s="394"/>
      <c r="M3765" s="394"/>
      <c r="N3765" s="394"/>
    </row>
    <row r="3766" spans="2:14" ht="60">
      <c r="B3766" s="1063" t="s">
        <v>13151</v>
      </c>
      <c r="C3766" s="1046" t="s">
        <v>12246</v>
      </c>
      <c r="D3766" s="1046" t="s">
        <v>12302</v>
      </c>
      <c r="E3766" s="1043" t="s">
        <v>4290</v>
      </c>
      <c r="F3766" s="1047">
        <v>15587.96</v>
      </c>
      <c r="G3766" s="1052">
        <v>1</v>
      </c>
      <c r="H3766" s="1049" t="s">
        <v>13151</v>
      </c>
      <c r="I3766" s="394"/>
      <c r="J3766" s="394"/>
      <c r="K3766" s="394"/>
      <c r="L3766" s="394"/>
      <c r="M3766" s="394"/>
      <c r="N3766" s="394"/>
    </row>
    <row r="3767" spans="2:14" ht="60">
      <c r="B3767" s="1063" t="s">
        <v>13152</v>
      </c>
      <c r="C3767" s="1046" t="s">
        <v>12246</v>
      </c>
      <c r="D3767" s="1046" t="s">
        <v>12302</v>
      </c>
      <c r="E3767" s="1043" t="s">
        <v>4290</v>
      </c>
      <c r="F3767" s="1047">
        <v>15587.96</v>
      </c>
      <c r="G3767" s="1052">
        <v>1</v>
      </c>
      <c r="H3767" s="1049" t="s">
        <v>13152</v>
      </c>
      <c r="I3767" s="394"/>
      <c r="J3767" s="394"/>
      <c r="K3767" s="394"/>
      <c r="L3767" s="394"/>
      <c r="M3767" s="394"/>
      <c r="N3767" s="394"/>
    </row>
    <row r="3768" spans="2:14" ht="60">
      <c r="B3768" s="1063" t="s">
        <v>13153</v>
      </c>
      <c r="C3768" s="1046" t="s">
        <v>12246</v>
      </c>
      <c r="D3768" s="1046" t="s">
        <v>12302</v>
      </c>
      <c r="E3768" s="1043" t="s">
        <v>4290</v>
      </c>
      <c r="F3768" s="1047">
        <v>15587.96</v>
      </c>
      <c r="G3768" s="1052">
        <v>1</v>
      </c>
      <c r="H3768" s="1049" t="s">
        <v>13153</v>
      </c>
      <c r="I3768" s="394"/>
      <c r="J3768" s="394"/>
      <c r="K3768" s="394"/>
      <c r="L3768" s="394"/>
      <c r="M3768" s="394"/>
      <c r="N3768" s="394"/>
    </row>
    <row r="3769" spans="2:14" ht="60">
      <c r="B3769" s="1063" t="s">
        <v>13154</v>
      </c>
      <c r="C3769" s="1046" t="s">
        <v>12246</v>
      </c>
      <c r="D3769" s="1046" t="s">
        <v>12302</v>
      </c>
      <c r="E3769" s="1043" t="s">
        <v>4290</v>
      </c>
      <c r="F3769" s="1047">
        <v>15587.96</v>
      </c>
      <c r="G3769" s="1052">
        <v>1</v>
      </c>
      <c r="H3769" s="1049" t="s">
        <v>13154</v>
      </c>
      <c r="I3769" s="394"/>
      <c r="J3769" s="394"/>
      <c r="K3769" s="394"/>
      <c r="L3769" s="394"/>
      <c r="M3769" s="394"/>
      <c r="N3769" s="394"/>
    </row>
    <row r="3770" spans="2:14" ht="60">
      <c r="B3770" s="1063" t="s">
        <v>13155</v>
      </c>
      <c r="C3770" s="1046" t="s">
        <v>12246</v>
      </c>
      <c r="D3770" s="1046" t="s">
        <v>12302</v>
      </c>
      <c r="E3770" s="1043" t="s">
        <v>4290</v>
      </c>
      <c r="F3770" s="1047">
        <v>15587.96</v>
      </c>
      <c r="G3770" s="1052">
        <v>1</v>
      </c>
      <c r="H3770" s="1049" t="s">
        <v>13155</v>
      </c>
      <c r="I3770" s="394"/>
      <c r="J3770" s="394"/>
      <c r="K3770" s="394"/>
      <c r="L3770" s="394"/>
      <c r="M3770" s="394"/>
      <c r="N3770" s="394"/>
    </row>
    <row r="3771" spans="2:14" ht="60">
      <c r="B3771" s="1063" t="s">
        <v>13156</v>
      </c>
      <c r="C3771" s="1046" t="s">
        <v>12246</v>
      </c>
      <c r="D3771" s="1046" t="s">
        <v>12302</v>
      </c>
      <c r="E3771" s="1043" t="s">
        <v>4290</v>
      </c>
      <c r="F3771" s="1047">
        <v>15587.96</v>
      </c>
      <c r="G3771" s="1052">
        <v>1</v>
      </c>
      <c r="H3771" s="1049" t="s">
        <v>13156</v>
      </c>
      <c r="I3771" s="394"/>
      <c r="J3771" s="394"/>
      <c r="K3771" s="394"/>
      <c r="L3771" s="394"/>
      <c r="M3771" s="394"/>
      <c r="N3771" s="394"/>
    </row>
    <row r="3772" spans="2:14" ht="60">
      <c r="B3772" s="1063" t="s">
        <v>13157</v>
      </c>
      <c r="C3772" s="1046" t="s">
        <v>12246</v>
      </c>
      <c r="D3772" s="1046" t="s">
        <v>12302</v>
      </c>
      <c r="E3772" s="1043" t="s">
        <v>4290</v>
      </c>
      <c r="F3772" s="1047">
        <v>15587.96</v>
      </c>
      <c r="G3772" s="1052">
        <v>1</v>
      </c>
      <c r="H3772" s="1049" t="s">
        <v>13157</v>
      </c>
      <c r="I3772" s="394"/>
      <c r="J3772" s="394"/>
      <c r="K3772" s="394"/>
      <c r="L3772" s="394"/>
      <c r="M3772" s="394"/>
      <c r="N3772" s="394"/>
    </row>
    <row r="3773" spans="2:14" ht="60">
      <c r="B3773" s="1063" t="s">
        <v>13158</v>
      </c>
      <c r="C3773" s="1046" t="s">
        <v>12246</v>
      </c>
      <c r="D3773" s="1046" t="s">
        <v>12302</v>
      </c>
      <c r="E3773" s="1043" t="s">
        <v>4290</v>
      </c>
      <c r="F3773" s="1047">
        <v>15587.96</v>
      </c>
      <c r="G3773" s="1052">
        <v>1</v>
      </c>
      <c r="H3773" s="1049" t="s">
        <v>13158</v>
      </c>
      <c r="I3773" s="394"/>
      <c r="J3773" s="394"/>
      <c r="K3773" s="394"/>
      <c r="L3773" s="394"/>
      <c r="M3773" s="394"/>
      <c r="N3773" s="394"/>
    </row>
    <row r="3774" spans="2:14" ht="60">
      <c r="B3774" s="1063" t="s">
        <v>13159</v>
      </c>
      <c r="C3774" s="1046" t="s">
        <v>12246</v>
      </c>
      <c r="D3774" s="1046" t="s">
        <v>12302</v>
      </c>
      <c r="E3774" s="1043" t="s">
        <v>4290</v>
      </c>
      <c r="F3774" s="1047">
        <v>15587.96</v>
      </c>
      <c r="G3774" s="1052">
        <v>1</v>
      </c>
      <c r="H3774" s="1049" t="s">
        <v>13159</v>
      </c>
      <c r="I3774" s="394"/>
      <c r="J3774" s="394"/>
      <c r="K3774" s="394"/>
      <c r="L3774" s="394"/>
      <c r="M3774" s="394"/>
      <c r="N3774" s="394"/>
    </row>
    <row r="3775" spans="2:14" ht="60">
      <c r="B3775" s="1063" t="s">
        <v>13160</v>
      </c>
      <c r="C3775" s="1046" t="s">
        <v>12246</v>
      </c>
      <c r="D3775" s="1046" t="s">
        <v>12302</v>
      </c>
      <c r="E3775" s="1043" t="s">
        <v>4290</v>
      </c>
      <c r="F3775" s="1047">
        <v>15587.96</v>
      </c>
      <c r="G3775" s="1052">
        <v>1</v>
      </c>
      <c r="H3775" s="1049" t="s">
        <v>13160</v>
      </c>
      <c r="I3775" s="394"/>
      <c r="J3775" s="394"/>
      <c r="K3775" s="394"/>
      <c r="L3775" s="394"/>
      <c r="M3775" s="394"/>
      <c r="N3775" s="394"/>
    </row>
    <row r="3776" spans="2:14" ht="60">
      <c r="B3776" s="1063" t="s">
        <v>13161</v>
      </c>
      <c r="C3776" s="1046" t="s">
        <v>12246</v>
      </c>
      <c r="D3776" s="1046" t="s">
        <v>12302</v>
      </c>
      <c r="E3776" s="1043" t="s">
        <v>4290</v>
      </c>
      <c r="F3776" s="1047">
        <v>15587.96</v>
      </c>
      <c r="G3776" s="1052">
        <v>1</v>
      </c>
      <c r="H3776" s="1049" t="s">
        <v>13161</v>
      </c>
      <c r="I3776" s="394"/>
      <c r="J3776" s="394"/>
      <c r="K3776" s="394"/>
      <c r="L3776" s="394"/>
      <c r="M3776" s="394"/>
      <c r="N3776" s="394"/>
    </row>
    <row r="3777" spans="2:14" ht="60">
      <c r="B3777" s="1063" t="s">
        <v>13162</v>
      </c>
      <c r="C3777" s="1046" t="s">
        <v>12246</v>
      </c>
      <c r="D3777" s="1046" t="s">
        <v>12302</v>
      </c>
      <c r="E3777" s="1043" t="s">
        <v>4290</v>
      </c>
      <c r="F3777" s="1047">
        <v>15587.96</v>
      </c>
      <c r="G3777" s="1052">
        <v>1</v>
      </c>
      <c r="H3777" s="1049" t="s">
        <v>13162</v>
      </c>
      <c r="I3777" s="394"/>
      <c r="J3777" s="394"/>
      <c r="K3777" s="394"/>
      <c r="L3777" s="394"/>
      <c r="M3777" s="394"/>
      <c r="N3777" s="394"/>
    </row>
    <row r="3778" spans="2:14" ht="60">
      <c r="B3778" s="1063" t="s">
        <v>13163</v>
      </c>
      <c r="C3778" s="1046" t="s">
        <v>12246</v>
      </c>
      <c r="D3778" s="1046" t="s">
        <v>12302</v>
      </c>
      <c r="E3778" s="1043" t="s">
        <v>4290</v>
      </c>
      <c r="F3778" s="1047">
        <v>15587.96</v>
      </c>
      <c r="G3778" s="1052">
        <v>1</v>
      </c>
      <c r="H3778" s="1049" t="s">
        <v>13163</v>
      </c>
      <c r="I3778" s="394"/>
      <c r="J3778" s="394"/>
      <c r="K3778" s="394"/>
      <c r="L3778" s="394"/>
      <c r="M3778" s="394"/>
      <c r="N3778" s="394"/>
    </row>
    <row r="3779" spans="2:14" ht="60">
      <c r="B3779" s="1063" t="s">
        <v>13164</v>
      </c>
      <c r="C3779" s="1046" t="s">
        <v>12246</v>
      </c>
      <c r="D3779" s="1046" t="s">
        <v>12302</v>
      </c>
      <c r="E3779" s="1043" t="s">
        <v>4290</v>
      </c>
      <c r="F3779" s="1047">
        <v>15587.96</v>
      </c>
      <c r="G3779" s="1052">
        <v>1</v>
      </c>
      <c r="H3779" s="1049" t="s">
        <v>13164</v>
      </c>
      <c r="I3779" s="394"/>
      <c r="J3779" s="394"/>
      <c r="K3779" s="394"/>
      <c r="L3779" s="394"/>
      <c r="M3779" s="394"/>
      <c r="N3779" s="394"/>
    </row>
    <row r="3780" spans="2:14" ht="60">
      <c r="B3780" s="1063" t="s">
        <v>13165</v>
      </c>
      <c r="C3780" s="1046" t="s">
        <v>12246</v>
      </c>
      <c r="D3780" s="1046" t="s">
        <v>12302</v>
      </c>
      <c r="E3780" s="1043" t="s">
        <v>4290</v>
      </c>
      <c r="F3780" s="1047">
        <v>15587.96</v>
      </c>
      <c r="G3780" s="1052">
        <v>1</v>
      </c>
      <c r="H3780" s="1049" t="s">
        <v>13165</v>
      </c>
      <c r="I3780" s="394"/>
      <c r="J3780" s="394"/>
      <c r="K3780" s="394"/>
      <c r="L3780" s="394"/>
      <c r="M3780" s="394"/>
      <c r="N3780" s="394"/>
    </row>
    <row r="3781" spans="2:14" ht="60">
      <c r="B3781" s="1063" t="s">
        <v>13166</v>
      </c>
      <c r="C3781" s="1046" t="s">
        <v>12246</v>
      </c>
      <c r="D3781" s="1046" t="s">
        <v>12302</v>
      </c>
      <c r="E3781" s="1043" t="s">
        <v>4290</v>
      </c>
      <c r="F3781" s="1047">
        <v>15587.96</v>
      </c>
      <c r="G3781" s="1052">
        <v>1</v>
      </c>
      <c r="H3781" s="1049" t="s">
        <v>13166</v>
      </c>
      <c r="I3781" s="394"/>
      <c r="J3781" s="394"/>
      <c r="K3781" s="394"/>
      <c r="L3781" s="394"/>
      <c r="M3781" s="394"/>
      <c r="N3781" s="394"/>
    </row>
    <row r="3782" spans="2:14" ht="60">
      <c r="B3782" s="1063" t="s">
        <v>13167</v>
      </c>
      <c r="C3782" s="1046" t="s">
        <v>12246</v>
      </c>
      <c r="D3782" s="1046" t="s">
        <v>12302</v>
      </c>
      <c r="E3782" s="1043" t="s">
        <v>4290</v>
      </c>
      <c r="F3782" s="1047">
        <v>15587.96</v>
      </c>
      <c r="G3782" s="1052">
        <v>1</v>
      </c>
      <c r="H3782" s="1049" t="s">
        <v>13167</v>
      </c>
      <c r="I3782" s="394"/>
      <c r="J3782" s="394"/>
      <c r="K3782" s="394"/>
      <c r="L3782" s="394"/>
      <c r="M3782" s="394"/>
      <c r="N3782" s="394"/>
    </row>
    <row r="3783" spans="2:14" ht="60">
      <c r="B3783" s="1063" t="s">
        <v>13168</v>
      </c>
      <c r="C3783" s="1046" t="s">
        <v>12246</v>
      </c>
      <c r="D3783" s="1046" t="s">
        <v>12302</v>
      </c>
      <c r="E3783" s="1043" t="s">
        <v>4290</v>
      </c>
      <c r="F3783" s="1047">
        <v>15587.96</v>
      </c>
      <c r="G3783" s="1052">
        <v>1</v>
      </c>
      <c r="H3783" s="1049" t="s">
        <v>13168</v>
      </c>
      <c r="I3783" s="394"/>
      <c r="J3783" s="394"/>
      <c r="K3783" s="394"/>
      <c r="L3783" s="394"/>
      <c r="M3783" s="394"/>
      <c r="N3783" s="394"/>
    </row>
    <row r="3784" spans="2:14" ht="60">
      <c r="B3784" s="1063" t="s">
        <v>13169</v>
      </c>
      <c r="C3784" s="1046" t="s">
        <v>12246</v>
      </c>
      <c r="D3784" s="1046" t="s">
        <v>12302</v>
      </c>
      <c r="E3784" s="1043" t="s">
        <v>4290</v>
      </c>
      <c r="F3784" s="1047">
        <v>15587.96</v>
      </c>
      <c r="G3784" s="1052">
        <v>1</v>
      </c>
      <c r="H3784" s="1049" t="s">
        <v>13169</v>
      </c>
      <c r="I3784" s="394"/>
      <c r="J3784" s="394"/>
      <c r="K3784" s="394"/>
      <c r="L3784" s="394"/>
      <c r="M3784" s="394"/>
      <c r="N3784" s="394"/>
    </row>
    <row r="3785" spans="2:14" ht="60">
      <c r="B3785" s="1063" t="s">
        <v>13170</v>
      </c>
      <c r="C3785" s="1046" t="s">
        <v>12246</v>
      </c>
      <c r="D3785" s="1046" t="s">
        <v>12302</v>
      </c>
      <c r="E3785" s="1043" t="s">
        <v>4290</v>
      </c>
      <c r="F3785" s="1047">
        <v>15587.96</v>
      </c>
      <c r="G3785" s="1052">
        <v>1</v>
      </c>
      <c r="H3785" s="1049" t="s">
        <v>13170</v>
      </c>
      <c r="I3785" s="394"/>
      <c r="J3785" s="394"/>
      <c r="K3785" s="394"/>
      <c r="L3785" s="394"/>
      <c r="M3785" s="394"/>
      <c r="N3785" s="394"/>
    </row>
    <row r="3786" spans="2:14" ht="60">
      <c r="B3786" s="1063" t="s">
        <v>13171</v>
      </c>
      <c r="C3786" s="1046" t="s">
        <v>12246</v>
      </c>
      <c r="D3786" s="1046" t="s">
        <v>12302</v>
      </c>
      <c r="E3786" s="1043" t="s">
        <v>4290</v>
      </c>
      <c r="F3786" s="1047">
        <v>15587.96</v>
      </c>
      <c r="G3786" s="1052">
        <v>1</v>
      </c>
      <c r="H3786" s="1049" t="s">
        <v>13171</v>
      </c>
      <c r="I3786" s="394"/>
      <c r="J3786" s="394"/>
      <c r="K3786" s="394"/>
      <c r="L3786" s="394"/>
      <c r="M3786" s="394"/>
      <c r="N3786" s="394"/>
    </row>
    <row r="3787" spans="2:14" ht="60">
      <c r="B3787" s="1063" t="s">
        <v>13172</v>
      </c>
      <c r="C3787" s="1046" t="s">
        <v>12246</v>
      </c>
      <c r="D3787" s="1046" t="s">
        <v>12302</v>
      </c>
      <c r="E3787" s="1043" t="s">
        <v>4290</v>
      </c>
      <c r="F3787" s="1047">
        <v>15587.96</v>
      </c>
      <c r="G3787" s="1052">
        <v>1</v>
      </c>
      <c r="H3787" s="1049" t="s">
        <v>13172</v>
      </c>
      <c r="I3787" s="394"/>
      <c r="J3787" s="394"/>
      <c r="K3787" s="394"/>
      <c r="L3787" s="394"/>
      <c r="M3787" s="394"/>
      <c r="N3787" s="394"/>
    </row>
    <row r="3788" spans="2:14" ht="60">
      <c r="B3788" s="1063" t="s">
        <v>13173</v>
      </c>
      <c r="C3788" s="1046" t="s">
        <v>12246</v>
      </c>
      <c r="D3788" s="1046" t="s">
        <v>12302</v>
      </c>
      <c r="E3788" s="1043" t="s">
        <v>4290</v>
      </c>
      <c r="F3788" s="1047">
        <v>15587.96</v>
      </c>
      <c r="G3788" s="1052">
        <v>1</v>
      </c>
      <c r="H3788" s="1049" t="s">
        <v>13173</v>
      </c>
      <c r="I3788" s="394"/>
      <c r="J3788" s="394"/>
      <c r="K3788" s="394"/>
      <c r="L3788" s="394"/>
      <c r="M3788" s="394"/>
      <c r="N3788" s="394"/>
    </row>
    <row r="3789" spans="2:14" ht="60">
      <c r="B3789" s="1063" t="s">
        <v>13174</v>
      </c>
      <c r="C3789" s="1046" t="s">
        <v>12246</v>
      </c>
      <c r="D3789" s="1046" t="s">
        <v>12302</v>
      </c>
      <c r="E3789" s="1043" t="s">
        <v>4290</v>
      </c>
      <c r="F3789" s="1047">
        <v>15587.96</v>
      </c>
      <c r="G3789" s="1052">
        <v>1</v>
      </c>
      <c r="H3789" s="1049" t="s">
        <v>13174</v>
      </c>
      <c r="I3789" s="394"/>
      <c r="J3789" s="394"/>
      <c r="K3789" s="394"/>
      <c r="L3789" s="394"/>
      <c r="M3789" s="394"/>
      <c r="N3789" s="394"/>
    </row>
    <row r="3790" spans="2:14" ht="60">
      <c r="B3790" s="1063" t="s">
        <v>13175</v>
      </c>
      <c r="C3790" s="1046" t="s">
        <v>12246</v>
      </c>
      <c r="D3790" s="1046" t="s">
        <v>12302</v>
      </c>
      <c r="E3790" s="1043" t="s">
        <v>4290</v>
      </c>
      <c r="F3790" s="1047">
        <v>15587.96</v>
      </c>
      <c r="G3790" s="1052">
        <v>1</v>
      </c>
      <c r="H3790" s="1049" t="s">
        <v>13175</v>
      </c>
      <c r="I3790" s="394"/>
      <c r="J3790" s="394"/>
      <c r="K3790" s="394"/>
      <c r="L3790" s="394"/>
      <c r="M3790" s="394"/>
      <c r="N3790" s="394"/>
    </row>
    <row r="3791" spans="2:14" ht="60">
      <c r="B3791" s="1063" t="s">
        <v>13176</v>
      </c>
      <c r="C3791" s="1046" t="s">
        <v>12246</v>
      </c>
      <c r="D3791" s="1046" t="s">
        <v>12302</v>
      </c>
      <c r="E3791" s="1043" t="s">
        <v>4290</v>
      </c>
      <c r="F3791" s="1047">
        <v>15587.96</v>
      </c>
      <c r="G3791" s="1052">
        <v>1</v>
      </c>
      <c r="H3791" s="1049" t="s">
        <v>13176</v>
      </c>
      <c r="I3791" s="394"/>
      <c r="J3791" s="394"/>
      <c r="K3791" s="394"/>
      <c r="L3791" s="394"/>
      <c r="M3791" s="394"/>
      <c r="N3791" s="394"/>
    </row>
    <row r="3792" spans="2:14" ht="60">
      <c r="B3792" s="1063" t="s">
        <v>13177</v>
      </c>
      <c r="C3792" s="1046" t="s">
        <v>12246</v>
      </c>
      <c r="D3792" s="1046" t="s">
        <v>12302</v>
      </c>
      <c r="E3792" s="1043" t="s">
        <v>4290</v>
      </c>
      <c r="F3792" s="1047">
        <v>15587.96</v>
      </c>
      <c r="G3792" s="1052">
        <v>1</v>
      </c>
      <c r="H3792" s="1049" t="s">
        <v>13177</v>
      </c>
      <c r="I3792" s="394"/>
      <c r="J3792" s="394"/>
      <c r="K3792" s="394"/>
      <c r="L3792" s="394"/>
      <c r="M3792" s="394"/>
      <c r="N3792" s="394"/>
    </row>
    <row r="3793" spans="2:14" ht="60">
      <c r="B3793" s="1063" t="s">
        <v>13178</v>
      </c>
      <c r="C3793" s="1046" t="s">
        <v>12246</v>
      </c>
      <c r="D3793" s="1046" t="s">
        <v>12302</v>
      </c>
      <c r="E3793" s="1043" t="s">
        <v>4290</v>
      </c>
      <c r="F3793" s="1047">
        <v>15587.96</v>
      </c>
      <c r="G3793" s="1052">
        <v>1</v>
      </c>
      <c r="H3793" s="1049" t="s">
        <v>13178</v>
      </c>
      <c r="I3793" s="394"/>
      <c r="J3793" s="394"/>
      <c r="K3793" s="394"/>
      <c r="L3793" s="394"/>
      <c r="M3793" s="394"/>
      <c r="N3793" s="394"/>
    </row>
    <row r="3794" spans="2:14" ht="60">
      <c r="B3794" s="1063" t="s">
        <v>13179</v>
      </c>
      <c r="C3794" s="1046" t="s">
        <v>12246</v>
      </c>
      <c r="D3794" s="1046" t="s">
        <v>12302</v>
      </c>
      <c r="E3794" s="1043" t="s">
        <v>4290</v>
      </c>
      <c r="F3794" s="1047">
        <v>15587.96</v>
      </c>
      <c r="G3794" s="1052">
        <v>1</v>
      </c>
      <c r="H3794" s="1049" t="s">
        <v>13179</v>
      </c>
      <c r="I3794" s="394"/>
      <c r="J3794" s="394"/>
      <c r="K3794" s="394"/>
      <c r="L3794" s="394"/>
      <c r="M3794" s="394"/>
      <c r="N3794" s="394"/>
    </row>
    <row r="3795" spans="2:14" ht="60">
      <c r="B3795" s="1063" t="s">
        <v>13180</v>
      </c>
      <c r="C3795" s="1046" t="s">
        <v>12246</v>
      </c>
      <c r="D3795" s="1046" t="s">
        <v>12302</v>
      </c>
      <c r="E3795" s="1043" t="s">
        <v>4290</v>
      </c>
      <c r="F3795" s="1047">
        <v>15587.96</v>
      </c>
      <c r="G3795" s="1052">
        <v>1</v>
      </c>
      <c r="H3795" s="1049" t="s">
        <v>13180</v>
      </c>
      <c r="I3795" s="394"/>
      <c r="J3795" s="394"/>
      <c r="K3795" s="394"/>
      <c r="L3795" s="394"/>
      <c r="M3795" s="394"/>
      <c r="N3795" s="394"/>
    </row>
    <row r="3796" spans="2:14" ht="60">
      <c r="B3796" s="1063" t="s">
        <v>13181</v>
      </c>
      <c r="C3796" s="1046" t="s">
        <v>12246</v>
      </c>
      <c r="D3796" s="1046" t="s">
        <v>12302</v>
      </c>
      <c r="E3796" s="1043" t="s">
        <v>4290</v>
      </c>
      <c r="F3796" s="1047">
        <v>15587.96</v>
      </c>
      <c r="G3796" s="1052">
        <v>1</v>
      </c>
      <c r="H3796" s="1049" t="s">
        <v>13181</v>
      </c>
      <c r="I3796" s="394"/>
      <c r="J3796" s="394"/>
      <c r="K3796" s="394"/>
      <c r="L3796" s="394"/>
      <c r="M3796" s="394"/>
      <c r="N3796" s="394"/>
    </row>
    <row r="3797" spans="2:14" ht="60">
      <c r="B3797" s="1063" t="s">
        <v>13182</v>
      </c>
      <c r="C3797" s="1046" t="s">
        <v>12246</v>
      </c>
      <c r="D3797" s="1046" t="s">
        <v>12302</v>
      </c>
      <c r="E3797" s="1043" t="s">
        <v>4290</v>
      </c>
      <c r="F3797" s="1047">
        <v>15587.96</v>
      </c>
      <c r="G3797" s="1052">
        <v>1</v>
      </c>
      <c r="H3797" s="1049" t="s">
        <v>13182</v>
      </c>
      <c r="I3797" s="394"/>
      <c r="J3797" s="394"/>
      <c r="K3797" s="394"/>
      <c r="L3797" s="394"/>
      <c r="M3797" s="394"/>
      <c r="N3797" s="394"/>
    </row>
    <row r="3798" spans="2:14" ht="60">
      <c r="B3798" s="1063" t="s">
        <v>13183</v>
      </c>
      <c r="C3798" s="1046" t="s">
        <v>12246</v>
      </c>
      <c r="D3798" s="1046" t="s">
        <v>12302</v>
      </c>
      <c r="E3798" s="1043" t="s">
        <v>4290</v>
      </c>
      <c r="F3798" s="1047">
        <v>15587.96</v>
      </c>
      <c r="G3798" s="1052">
        <v>1</v>
      </c>
      <c r="H3798" s="1049" t="s">
        <v>13183</v>
      </c>
      <c r="I3798" s="394"/>
      <c r="J3798" s="394"/>
      <c r="K3798" s="394"/>
      <c r="L3798" s="394"/>
      <c r="M3798" s="394"/>
      <c r="N3798" s="394"/>
    </row>
    <row r="3799" spans="2:14" ht="60">
      <c r="B3799" s="1063" t="s">
        <v>13184</v>
      </c>
      <c r="C3799" s="1046" t="s">
        <v>12246</v>
      </c>
      <c r="D3799" s="1046" t="s">
        <v>12302</v>
      </c>
      <c r="E3799" s="1043" t="s">
        <v>4290</v>
      </c>
      <c r="F3799" s="1047">
        <v>15587.96</v>
      </c>
      <c r="G3799" s="1052">
        <v>1</v>
      </c>
      <c r="H3799" s="1049" t="s">
        <v>13184</v>
      </c>
      <c r="I3799" s="394"/>
      <c r="J3799" s="394"/>
      <c r="K3799" s="394"/>
      <c r="L3799" s="394"/>
      <c r="M3799" s="394"/>
      <c r="N3799" s="394"/>
    </row>
    <row r="3800" spans="2:14" ht="60">
      <c r="B3800" s="1063" t="s">
        <v>13185</v>
      </c>
      <c r="C3800" s="1046" t="s">
        <v>12246</v>
      </c>
      <c r="D3800" s="1046" t="s">
        <v>12302</v>
      </c>
      <c r="E3800" s="1043" t="s">
        <v>4290</v>
      </c>
      <c r="F3800" s="1047">
        <v>15587.96</v>
      </c>
      <c r="G3800" s="1052">
        <v>1</v>
      </c>
      <c r="H3800" s="1049" t="s">
        <v>13185</v>
      </c>
      <c r="I3800" s="394"/>
      <c r="J3800" s="394"/>
      <c r="K3800" s="394"/>
      <c r="L3800" s="394"/>
      <c r="M3800" s="394"/>
      <c r="N3800" s="394"/>
    </row>
    <row r="3801" spans="2:14" ht="60">
      <c r="B3801" s="1063" t="s">
        <v>13186</v>
      </c>
      <c r="C3801" s="1046" t="s">
        <v>12246</v>
      </c>
      <c r="D3801" s="1046" t="s">
        <v>12302</v>
      </c>
      <c r="E3801" s="1043" t="s">
        <v>4290</v>
      </c>
      <c r="F3801" s="1047">
        <v>15587.96</v>
      </c>
      <c r="G3801" s="1052">
        <v>1</v>
      </c>
      <c r="H3801" s="1049" t="s">
        <v>13186</v>
      </c>
      <c r="I3801" s="394"/>
      <c r="J3801" s="394"/>
      <c r="K3801" s="394"/>
      <c r="L3801" s="394"/>
      <c r="M3801" s="394"/>
      <c r="N3801" s="394"/>
    </row>
    <row r="3802" spans="2:14" ht="60">
      <c r="B3802" s="1063" t="s">
        <v>13187</v>
      </c>
      <c r="C3802" s="1046" t="s">
        <v>12246</v>
      </c>
      <c r="D3802" s="1046" t="s">
        <v>12302</v>
      </c>
      <c r="E3802" s="1043" t="s">
        <v>4290</v>
      </c>
      <c r="F3802" s="1047">
        <v>15587.96</v>
      </c>
      <c r="G3802" s="1052">
        <v>1</v>
      </c>
      <c r="H3802" s="1049" t="s">
        <v>13187</v>
      </c>
      <c r="I3802" s="394"/>
      <c r="J3802" s="394"/>
      <c r="K3802" s="394"/>
      <c r="L3802" s="394"/>
      <c r="M3802" s="394"/>
      <c r="N3802" s="394"/>
    </row>
    <row r="3803" spans="2:14" ht="60">
      <c r="B3803" s="1063" t="s">
        <v>13188</v>
      </c>
      <c r="C3803" s="1046" t="s">
        <v>12246</v>
      </c>
      <c r="D3803" s="1046" t="s">
        <v>12302</v>
      </c>
      <c r="E3803" s="1043" t="s">
        <v>4290</v>
      </c>
      <c r="F3803" s="1047">
        <v>15587.96</v>
      </c>
      <c r="G3803" s="1052">
        <v>1</v>
      </c>
      <c r="H3803" s="1049" t="s">
        <v>13188</v>
      </c>
      <c r="I3803" s="394"/>
      <c r="J3803" s="394"/>
      <c r="K3803" s="394"/>
      <c r="L3803" s="394"/>
      <c r="M3803" s="394"/>
      <c r="N3803" s="394"/>
    </row>
    <row r="3804" spans="2:14" ht="60">
      <c r="B3804" s="1063" t="s">
        <v>13189</v>
      </c>
      <c r="C3804" s="1046" t="s">
        <v>12246</v>
      </c>
      <c r="D3804" s="1046" t="s">
        <v>12302</v>
      </c>
      <c r="E3804" s="1043" t="s">
        <v>4290</v>
      </c>
      <c r="F3804" s="1047">
        <v>15587.96</v>
      </c>
      <c r="G3804" s="1052">
        <v>1</v>
      </c>
      <c r="H3804" s="1049" t="s">
        <v>13189</v>
      </c>
      <c r="I3804" s="394"/>
      <c r="J3804" s="394"/>
      <c r="K3804" s="394"/>
      <c r="L3804" s="394"/>
      <c r="M3804" s="394"/>
      <c r="N3804" s="394"/>
    </row>
    <row r="3805" spans="2:14" ht="60">
      <c r="B3805" s="1063" t="s">
        <v>13190</v>
      </c>
      <c r="C3805" s="1046" t="s">
        <v>12246</v>
      </c>
      <c r="D3805" s="1046" t="s">
        <v>12302</v>
      </c>
      <c r="E3805" s="1043" t="s">
        <v>4290</v>
      </c>
      <c r="F3805" s="1047">
        <v>15587.96</v>
      </c>
      <c r="G3805" s="1052">
        <v>1</v>
      </c>
      <c r="H3805" s="1049" t="s">
        <v>13190</v>
      </c>
      <c r="I3805" s="394"/>
      <c r="J3805" s="394"/>
      <c r="K3805" s="394"/>
      <c r="L3805" s="394"/>
      <c r="M3805" s="394"/>
      <c r="N3805" s="394"/>
    </row>
    <row r="3806" spans="2:14" ht="60">
      <c r="B3806" s="1063" t="s">
        <v>13191</v>
      </c>
      <c r="C3806" s="1046" t="s">
        <v>12246</v>
      </c>
      <c r="D3806" s="1046" t="s">
        <v>12302</v>
      </c>
      <c r="E3806" s="1043" t="s">
        <v>4290</v>
      </c>
      <c r="F3806" s="1047">
        <v>15587.96</v>
      </c>
      <c r="G3806" s="1052">
        <v>1</v>
      </c>
      <c r="H3806" s="1049" t="s">
        <v>13191</v>
      </c>
      <c r="I3806" s="394"/>
      <c r="J3806" s="394"/>
      <c r="K3806" s="394"/>
      <c r="L3806" s="394"/>
      <c r="M3806" s="394"/>
      <c r="N3806" s="394"/>
    </row>
    <row r="3807" spans="2:14" ht="60">
      <c r="B3807" s="1063" t="s">
        <v>13192</v>
      </c>
      <c r="C3807" s="1046" t="s">
        <v>12246</v>
      </c>
      <c r="D3807" s="1046" t="s">
        <v>12302</v>
      </c>
      <c r="E3807" s="1043" t="s">
        <v>4290</v>
      </c>
      <c r="F3807" s="1047">
        <v>15587.96</v>
      </c>
      <c r="G3807" s="1052">
        <v>1</v>
      </c>
      <c r="H3807" s="1049" t="s">
        <v>13192</v>
      </c>
      <c r="I3807" s="394"/>
      <c r="J3807" s="394"/>
      <c r="K3807" s="394"/>
      <c r="L3807" s="394"/>
      <c r="M3807" s="394"/>
      <c r="N3807" s="394"/>
    </row>
    <row r="3808" spans="2:14" ht="60">
      <c r="B3808" s="1063" t="s">
        <v>13193</v>
      </c>
      <c r="C3808" s="1046" t="s">
        <v>12246</v>
      </c>
      <c r="D3808" s="1046" t="s">
        <v>12302</v>
      </c>
      <c r="E3808" s="1043" t="s">
        <v>4290</v>
      </c>
      <c r="F3808" s="1047">
        <v>15587.96</v>
      </c>
      <c r="G3808" s="1052">
        <v>1</v>
      </c>
      <c r="H3808" s="1049" t="s">
        <v>13193</v>
      </c>
      <c r="I3808" s="394"/>
      <c r="J3808" s="394"/>
      <c r="K3808" s="394"/>
      <c r="L3808" s="394"/>
      <c r="M3808" s="394"/>
      <c r="N3808" s="394"/>
    </row>
    <row r="3809" spans="2:14" ht="60">
      <c r="B3809" s="1063" t="s">
        <v>13194</v>
      </c>
      <c r="C3809" s="1046" t="s">
        <v>12246</v>
      </c>
      <c r="D3809" s="1046" t="s">
        <v>12302</v>
      </c>
      <c r="E3809" s="1043" t="s">
        <v>4290</v>
      </c>
      <c r="F3809" s="1047">
        <v>15587.96</v>
      </c>
      <c r="G3809" s="1052">
        <v>1</v>
      </c>
      <c r="H3809" s="1049" t="s">
        <v>13194</v>
      </c>
      <c r="I3809" s="394"/>
      <c r="J3809" s="394"/>
      <c r="K3809" s="394"/>
      <c r="L3809" s="394"/>
      <c r="M3809" s="394"/>
      <c r="N3809" s="394"/>
    </row>
    <row r="3810" spans="2:14" ht="60">
      <c r="B3810" s="1063" t="s">
        <v>13195</v>
      </c>
      <c r="C3810" s="1046" t="s">
        <v>12246</v>
      </c>
      <c r="D3810" s="1046" t="s">
        <v>12302</v>
      </c>
      <c r="E3810" s="1043" t="s">
        <v>4290</v>
      </c>
      <c r="F3810" s="1047">
        <v>15587.96</v>
      </c>
      <c r="G3810" s="1052">
        <v>1</v>
      </c>
      <c r="H3810" s="1049" t="s">
        <v>13195</v>
      </c>
      <c r="I3810" s="394"/>
      <c r="J3810" s="394"/>
      <c r="K3810" s="394"/>
      <c r="L3810" s="394"/>
      <c r="M3810" s="394"/>
      <c r="N3810" s="394"/>
    </row>
    <row r="3811" spans="2:14" ht="60">
      <c r="B3811" s="1063" t="s">
        <v>13196</v>
      </c>
      <c r="C3811" s="1046" t="s">
        <v>12246</v>
      </c>
      <c r="D3811" s="1046" t="s">
        <v>12302</v>
      </c>
      <c r="E3811" s="1043" t="s">
        <v>4290</v>
      </c>
      <c r="F3811" s="1047">
        <v>15587.96</v>
      </c>
      <c r="G3811" s="1052">
        <v>1</v>
      </c>
      <c r="H3811" s="1049" t="s">
        <v>13196</v>
      </c>
      <c r="I3811" s="394"/>
      <c r="J3811" s="394"/>
      <c r="K3811" s="394"/>
      <c r="L3811" s="394"/>
      <c r="M3811" s="394"/>
      <c r="N3811" s="394"/>
    </row>
    <row r="3812" spans="2:14" ht="60">
      <c r="B3812" s="1063" t="s">
        <v>13197</v>
      </c>
      <c r="C3812" s="1046" t="s">
        <v>12246</v>
      </c>
      <c r="D3812" s="1046" t="s">
        <v>12302</v>
      </c>
      <c r="E3812" s="1043" t="s">
        <v>4290</v>
      </c>
      <c r="F3812" s="1047">
        <v>15587.96</v>
      </c>
      <c r="G3812" s="1052">
        <v>1</v>
      </c>
      <c r="H3812" s="1049" t="s">
        <v>13197</v>
      </c>
      <c r="I3812" s="394"/>
      <c r="J3812" s="394"/>
      <c r="K3812" s="394"/>
      <c r="L3812" s="394"/>
      <c r="M3812" s="394"/>
      <c r="N3812" s="394"/>
    </row>
    <row r="3813" spans="2:14" ht="60">
      <c r="B3813" s="1063" t="s">
        <v>13198</v>
      </c>
      <c r="C3813" s="1046" t="s">
        <v>12246</v>
      </c>
      <c r="D3813" s="1046" t="s">
        <v>12302</v>
      </c>
      <c r="E3813" s="1043" t="s">
        <v>4290</v>
      </c>
      <c r="F3813" s="1047">
        <v>15587.96</v>
      </c>
      <c r="G3813" s="1052">
        <v>1</v>
      </c>
      <c r="H3813" s="1049" t="s">
        <v>13198</v>
      </c>
      <c r="I3813" s="394"/>
      <c r="J3813" s="394"/>
      <c r="K3813" s="394"/>
      <c r="L3813" s="394"/>
      <c r="M3813" s="394"/>
      <c r="N3813" s="394"/>
    </row>
    <row r="3814" spans="2:14" ht="60">
      <c r="B3814" s="1063" t="s">
        <v>13199</v>
      </c>
      <c r="C3814" s="1046" t="s">
        <v>12246</v>
      </c>
      <c r="D3814" s="1046" t="s">
        <v>12302</v>
      </c>
      <c r="E3814" s="1043" t="s">
        <v>4290</v>
      </c>
      <c r="F3814" s="1047">
        <v>15587.96</v>
      </c>
      <c r="G3814" s="1052">
        <v>1</v>
      </c>
      <c r="H3814" s="1049" t="s">
        <v>13199</v>
      </c>
      <c r="I3814" s="394"/>
      <c r="J3814" s="394"/>
      <c r="K3814" s="394"/>
      <c r="L3814" s="394"/>
      <c r="M3814" s="394"/>
      <c r="N3814" s="394"/>
    </row>
    <row r="3815" spans="2:14" ht="60">
      <c r="B3815" s="1063" t="s">
        <v>13200</v>
      </c>
      <c r="C3815" s="1046" t="s">
        <v>12246</v>
      </c>
      <c r="D3815" s="1046" t="s">
        <v>12302</v>
      </c>
      <c r="E3815" s="1043" t="s">
        <v>4290</v>
      </c>
      <c r="F3815" s="1047">
        <v>15587.96</v>
      </c>
      <c r="G3815" s="1052">
        <v>1</v>
      </c>
      <c r="H3815" s="1049" t="s">
        <v>13200</v>
      </c>
      <c r="I3815" s="394"/>
      <c r="J3815" s="394"/>
      <c r="K3815" s="394"/>
      <c r="L3815" s="394"/>
      <c r="M3815" s="394"/>
      <c r="N3815" s="394"/>
    </row>
    <row r="3816" spans="2:14" ht="60">
      <c r="B3816" s="1063" t="s">
        <v>13201</v>
      </c>
      <c r="C3816" s="1046" t="s">
        <v>12246</v>
      </c>
      <c r="D3816" s="1046" t="s">
        <v>12302</v>
      </c>
      <c r="E3816" s="1043" t="s">
        <v>4290</v>
      </c>
      <c r="F3816" s="1047">
        <v>15587.96</v>
      </c>
      <c r="G3816" s="1052">
        <v>1</v>
      </c>
      <c r="H3816" s="1049" t="s">
        <v>13201</v>
      </c>
      <c r="I3816" s="394"/>
      <c r="J3816" s="394"/>
      <c r="K3816" s="394"/>
      <c r="L3816" s="394"/>
      <c r="M3816" s="394"/>
      <c r="N3816" s="394"/>
    </row>
    <row r="3817" spans="2:14" ht="60">
      <c r="B3817" s="1063" t="s">
        <v>13202</v>
      </c>
      <c r="C3817" s="1046" t="s">
        <v>12246</v>
      </c>
      <c r="D3817" s="1046" t="s">
        <v>12302</v>
      </c>
      <c r="E3817" s="1043" t="s">
        <v>4290</v>
      </c>
      <c r="F3817" s="1047">
        <v>15587.96</v>
      </c>
      <c r="G3817" s="1052">
        <v>1</v>
      </c>
      <c r="H3817" s="1049" t="s">
        <v>13202</v>
      </c>
      <c r="I3817" s="394"/>
      <c r="J3817" s="394"/>
      <c r="K3817" s="394"/>
      <c r="L3817" s="394"/>
      <c r="M3817" s="394"/>
      <c r="N3817" s="394"/>
    </row>
    <row r="3818" spans="2:14" ht="60">
      <c r="B3818" s="1063" t="s">
        <v>13203</v>
      </c>
      <c r="C3818" s="1046" t="s">
        <v>12246</v>
      </c>
      <c r="D3818" s="1046" t="s">
        <v>12302</v>
      </c>
      <c r="E3818" s="1043" t="s">
        <v>4290</v>
      </c>
      <c r="F3818" s="1047">
        <v>15587.96</v>
      </c>
      <c r="G3818" s="1052">
        <v>1</v>
      </c>
      <c r="H3818" s="1049" t="s">
        <v>13203</v>
      </c>
      <c r="I3818" s="394"/>
      <c r="J3818" s="394"/>
      <c r="K3818" s="394"/>
      <c r="L3818" s="394"/>
      <c r="M3818" s="394"/>
      <c r="N3818" s="394"/>
    </row>
    <row r="3819" spans="2:14" ht="60">
      <c r="B3819" s="1063" t="s">
        <v>13204</v>
      </c>
      <c r="C3819" s="1046" t="s">
        <v>12246</v>
      </c>
      <c r="D3819" s="1046" t="s">
        <v>12302</v>
      </c>
      <c r="E3819" s="1043" t="s">
        <v>4290</v>
      </c>
      <c r="F3819" s="1047">
        <v>15587.96</v>
      </c>
      <c r="G3819" s="1052">
        <v>1</v>
      </c>
      <c r="H3819" s="1049" t="s">
        <v>13204</v>
      </c>
      <c r="I3819" s="394"/>
      <c r="J3819" s="394"/>
      <c r="K3819" s="394"/>
      <c r="L3819" s="394"/>
      <c r="M3819" s="394"/>
      <c r="N3819" s="394"/>
    </row>
    <row r="3820" spans="2:14" ht="60">
      <c r="B3820" s="1063" t="s">
        <v>13205</v>
      </c>
      <c r="C3820" s="1046" t="s">
        <v>12246</v>
      </c>
      <c r="D3820" s="1046" t="s">
        <v>12302</v>
      </c>
      <c r="E3820" s="1043" t="s">
        <v>4290</v>
      </c>
      <c r="F3820" s="1047">
        <v>15587.96</v>
      </c>
      <c r="G3820" s="1052">
        <v>1</v>
      </c>
      <c r="H3820" s="1049" t="s">
        <v>13205</v>
      </c>
      <c r="I3820" s="394"/>
      <c r="J3820" s="394"/>
      <c r="K3820" s="394"/>
      <c r="L3820" s="394"/>
      <c r="M3820" s="394"/>
      <c r="N3820" s="394"/>
    </row>
    <row r="3821" spans="2:14" ht="60">
      <c r="B3821" s="1063" t="s">
        <v>13206</v>
      </c>
      <c r="C3821" s="1046" t="s">
        <v>12246</v>
      </c>
      <c r="D3821" s="1046" t="s">
        <v>12302</v>
      </c>
      <c r="E3821" s="1043" t="s">
        <v>4290</v>
      </c>
      <c r="F3821" s="1047">
        <v>15587.96</v>
      </c>
      <c r="G3821" s="1052">
        <v>1</v>
      </c>
      <c r="H3821" s="1049" t="s">
        <v>13206</v>
      </c>
      <c r="I3821" s="394"/>
      <c r="J3821" s="394"/>
      <c r="K3821" s="394"/>
      <c r="L3821" s="394"/>
      <c r="M3821" s="394"/>
      <c r="N3821" s="394"/>
    </row>
    <row r="3822" spans="2:14" ht="60">
      <c r="B3822" s="1063" t="s">
        <v>13207</v>
      </c>
      <c r="C3822" s="1046" t="s">
        <v>12246</v>
      </c>
      <c r="D3822" s="1046" t="s">
        <v>12302</v>
      </c>
      <c r="E3822" s="1043" t="s">
        <v>4290</v>
      </c>
      <c r="F3822" s="1047">
        <v>15587.96</v>
      </c>
      <c r="G3822" s="1052">
        <v>1</v>
      </c>
      <c r="H3822" s="1049" t="s">
        <v>13207</v>
      </c>
      <c r="I3822" s="394"/>
      <c r="J3822" s="394"/>
      <c r="K3822" s="394"/>
      <c r="L3822" s="394"/>
      <c r="M3822" s="394"/>
      <c r="N3822" s="394"/>
    </row>
    <row r="3823" spans="2:14" ht="60">
      <c r="B3823" s="1063" t="s">
        <v>13208</v>
      </c>
      <c r="C3823" s="1046" t="s">
        <v>12246</v>
      </c>
      <c r="D3823" s="1046" t="s">
        <v>12302</v>
      </c>
      <c r="E3823" s="1043" t="s">
        <v>4290</v>
      </c>
      <c r="F3823" s="1047">
        <v>15587.96</v>
      </c>
      <c r="G3823" s="1052">
        <v>1</v>
      </c>
      <c r="H3823" s="1049" t="s">
        <v>13208</v>
      </c>
      <c r="I3823" s="394"/>
      <c r="J3823" s="394"/>
      <c r="K3823" s="394"/>
      <c r="L3823" s="394"/>
      <c r="M3823" s="394"/>
      <c r="N3823" s="394"/>
    </row>
    <row r="3824" spans="2:14" ht="60">
      <c r="B3824" s="1063" t="s">
        <v>13209</v>
      </c>
      <c r="C3824" s="1046" t="s">
        <v>12246</v>
      </c>
      <c r="D3824" s="1046" t="s">
        <v>12302</v>
      </c>
      <c r="E3824" s="1043" t="s">
        <v>4290</v>
      </c>
      <c r="F3824" s="1047">
        <v>15587.96</v>
      </c>
      <c r="G3824" s="1052">
        <v>1</v>
      </c>
      <c r="H3824" s="1049" t="s">
        <v>13209</v>
      </c>
      <c r="I3824" s="394"/>
      <c r="J3824" s="394"/>
      <c r="K3824" s="394"/>
      <c r="L3824" s="394"/>
      <c r="M3824" s="394"/>
      <c r="N3824" s="394"/>
    </row>
    <row r="3825" spans="2:14" ht="60">
      <c r="B3825" s="1063" t="s">
        <v>13210</v>
      </c>
      <c r="C3825" s="1046" t="s">
        <v>12246</v>
      </c>
      <c r="D3825" s="1046" t="s">
        <v>12302</v>
      </c>
      <c r="E3825" s="1043" t="s">
        <v>4290</v>
      </c>
      <c r="F3825" s="1047">
        <v>15587.96</v>
      </c>
      <c r="G3825" s="1052">
        <v>1</v>
      </c>
      <c r="H3825" s="1049" t="s">
        <v>13210</v>
      </c>
      <c r="I3825" s="394"/>
      <c r="J3825" s="394"/>
      <c r="K3825" s="394"/>
      <c r="L3825" s="394"/>
      <c r="M3825" s="394"/>
      <c r="N3825" s="394"/>
    </row>
    <row r="3826" spans="2:14" ht="60">
      <c r="B3826" s="1063" t="s">
        <v>13211</v>
      </c>
      <c r="C3826" s="1046" t="s">
        <v>12246</v>
      </c>
      <c r="D3826" s="1046" t="s">
        <v>12302</v>
      </c>
      <c r="E3826" s="1043" t="s">
        <v>4290</v>
      </c>
      <c r="F3826" s="1047">
        <v>15587.96</v>
      </c>
      <c r="G3826" s="1052">
        <v>1</v>
      </c>
      <c r="H3826" s="1049" t="s">
        <v>13211</v>
      </c>
      <c r="I3826" s="394"/>
      <c r="J3826" s="394"/>
      <c r="K3826" s="394"/>
      <c r="L3826" s="394"/>
      <c r="M3826" s="394"/>
      <c r="N3826" s="394"/>
    </row>
    <row r="3827" spans="2:14" ht="60">
      <c r="B3827" s="1063" t="s">
        <v>13212</v>
      </c>
      <c r="C3827" s="1046" t="s">
        <v>12246</v>
      </c>
      <c r="D3827" s="1046" t="s">
        <v>12302</v>
      </c>
      <c r="E3827" s="1043" t="s">
        <v>4290</v>
      </c>
      <c r="F3827" s="1047">
        <v>15587.96</v>
      </c>
      <c r="G3827" s="1052">
        <v>1</v>
      </c>
      <c r="H3827" s="1049" t="s">
        <v>13212</v>
      </c>
      <c r="I3827" s="394"/>
      <c r="J3827" s="394"/>
      <c r="K3827" s="394"/>
      <c r="L3827" s="394"/>
      <c r="M3827" s="394"/>
      <c r="N3827" s="394"/>
    </row>
    <row r="3828" spans="2:14" ht="60">
      <c r="B3828" s="1063" t="s">
        <v>13213</v>
      </c>
      <c r="C3828" s="1046" t="s">
        <v>12246</v>
      </c>
      <c r="D3828" s="1046" t="s">
        <v>12302</v>
      </c>
      <c r="E3828" s="1043" t="s">
        <v>4290</v>
      </c>
      <c r="F3828" s="1047">
        <v>15587.96</v>
      </c>
      <c r="G3828" s="1052">
        <v>1</v>
      </c>
      <c r="H3828" s="1049" t="s">
        <v>13213</v>
      </c>
      <c r="I3828" s="394"/>
      <c r="J3828" s="394"/>
      <c r="K3828" s="394"/>
      <c r="L3828" s="394"/>
      <c r="M3828" s="394"/>
      <c r="N3828" s="394"/>
    </row>
    <row r="3829" spans="2:14" ht="60">
      <c r="B3829" s="1063" t="s">
        <v>13214</v>
      </c>
      <c r="C3829" s="1046" t="s">
        <v>12246</v>
      </c>
      <c r="D3829" s="1046" t="s">
        <v>12302</v>
      </c>
      <c r="E3829" s="1043" t="s">
        <v>4290</v>
      </c>
      <c r="F3829" s="1047">
        <v>15587.96</v>
      </c>
      <c r="G3829" s="1052">
        <v>1</v>
      </c>
      <c r="H3829" s="1049" t="s">
        <v>13214</v>
      </c>
      <c r="I3829" s="394"/>
      <c r="J3829" s="394"/>
      <c r="K3829" s="394"/>
      <c r="L3829" s="394"/>
      <c r="M3829" s="394"/>
      <c r="N3829" s="394"/>
    </row>
    <row r="3830" spans="2:14" ht="60">
      <c r="B3830" s="1063" t="s">
        <v>13215</v>
      </c>
      <c r="C3830" s="1046" t="s">
        <v>12246</v>
      </c>
      <c r="D3830" s="1046" t="s">
        <v>12302</v>
      </c>
      <c r="E3830" s="1043" t="s">
        <v>4290</v>
      </c>
      <c r="F3830" s="1047">
        <v>15587.96</v>
      </c>
      <c r="G3830" s="1052">
        <v>1</v>
      </c>
      <c r="H3830" s="1049" t="s">
        <v>13215</v>
      </c>
      <c r="I3830" s="394"/>
      <c r="J3830" s="394"/>
      <c r="K3830" s="394"/>
      <c r="L3830" s="394"/>
      <c r="M3830" s="394"/>
      <c r="N3830" s="394"/>
    </row>
    <row r="3831" spans="2:14" ht="60">
      <c r="B3831" s="1063" t="s">
        <v>13216</v>
      </c>
      <c r="C3831" s="1046" t="s">
        <v>12246</v>
      </c>
      <c r="D3831" s="1046" t="s">
        <v>12302</v>
      </c>
      <c r="E3831" s="1043" t="s">
        <v>4290</v>
      </c>
      <c r="F3831" s="1047">
        <v>15587.96</v>
      </c>
      <c r="G3831" s="1052">
        <v>1</v>
      </c>
      <c r="H3831" s="1049" t="s">
        <v>13216</v>
      </c>
      <c r="I3831" s="394"/>
      <c r="J3831" s="394"/>
      <c r="K3831" s="394"/>
      <c r="L3831" s="394"/>
      <c r="M3831" s="394"/>
      <c r="N3831" s="394"/>
    </row>
    <row r="3832" spans="2:14" ht="60">
      <c r="B3832" s="1063" t="s">
        <v>13217</v>
      </c>
      <c r="C3832" s="1046" t="s">
        <v>12246</v>
      </c>
      <c r="D3832" s="1046" t="s">
        <v>12302</v>
      </c>
      <c r="E3832" s="1043" t="s">
        <v>4290</v>
      </c>
      <c r="F3832" s="1047">
        <v>15587.96</v>
      </c>
      <c r="G3832" s="1052">
        <v>1</v>
      </c>
      <c r="H3832" s="1049" t="s">
        <v>13217</v>
      </c>
      <c r="I3832" s="394"/>
      <c r="J3832" s="394"/>
      <c r="K3832" s="394"/>
      <c r="L3832" s="394"/>
      <c r="M3832" s="394"/>
      <c r="N3832" s="394"/>
    </row>
    <row r="3833" spans="2:14" ht="60">
      <c r="B3833" s="1063" t="s">
        <v>13218</v>
      </c>
      <c r="C3833" s="1046" t="s">
        <v>12246</v>
      </c>
      <c r="D3833" s="1046" t="s">
        <v>12302</v>
      </c>
      <c r="E3833" s="1043" t="s">
        <v>4290</v>
      </c>
      <c r="F3833" s="1047">
        <v>15587.96</v>
      </c>
      <c r="G3833" s="1052">
        <v>1</v>
      </c>
      <c r="H3833" s="1049" t="s">
        <v>13218</v>
      </c>
      <c r="I3833" s="394"/>
      <c r="J3833" s="394"/>
      <c r="K3833" s="394"/>
      <c r="L3833" s="394"/>
      <c r="M3833" s="394"/>
      <c r="N3833" s="394"/>
    </row>
    <row r="3834" spans="2:14" ht="60">
      <c r="B3834" s="1063" t="s">
        <v>13219</v>
      </c>
      <c r="C3834" s="1046" t="s">
        <v>12246</v>
      </c>
      <c r="D3834" s="1046" t="s">
        <v>12302</v>
      </c>
      <c r="E3834" s="1043" t="s">
        <v>4290</v>
      </c>
      <c r="F3834" s="1047">
        <v>15587.96</v>
      </c>
      <c r="G3834" s="1052">
        <v>1</v>
      </c>
      <c r="H3834" s="1049" t="s">
        <v>13219</v>
      </c>
      <c r="I3834" s="394"/>
      <c r="J3834" s="394"/>
      <c r="K3834" s="394"/>
      <c r="L3834" s="394"/>
      <c r="M3834" s="394"/>
      <c r="N3834" s="394"/>
    </row>
    <row r="3835" spans="2:14" ht="60">
      <c r="B3835" s="1063" t="s">
        <v>13220</v>
      </c>
      <c r="C3835" s="1046" t="s">
        <v>12246</v>
      </c>
      <c r="D3835" s="1046" t="s">
        <v>12302</v>
      </c>
      <c r="E3835" s="1043" t="s">
        <v>4290</v>
      </c>
      <c r="F3835" s="1047">
        <v>15587.96</v>
      </c>
      <c r="G3835" s="1052">
        <v>1</v>
      </c>
      <c r="H3835" s="1049" t="s">
        <v>13220</v>
      </c>
      <c r="I3835" s="394"/>
      <c r="J3835" s="394"/>
      <c r="K3835" s="394"/>
      <c r="L3835" s="394"/>
      <c r="M3835" s="394"/>
      <c r="N3835" s="394"/>
    </row>
    <row r="3836" spans="2:14" ht="60">
      <c r="B3836" s="1063" t="s">
        <v>13221</v>
      </c>
      <c r="C3836" s="1046" t="s">
        <v>12246</v>
      </c>
      <c r="D3836" s="1046" t="s">
        <v>12302</v>
      </c>
      <c r="E3836" s="1043" t="s">
        <v>4290</v>
      </c>
      <c r="F3836" s="1047">
        <v>15587.96</v>
      </c>
      <c r="G3836" s="1052">
        <v>1</v>
      </c>
      <c r="H3836" s="1049" t="s">
        <v>13221</v>
      </c>
      <c r="I3836" s="394"/>
      <c r="J3836" s="394"/>
      <c r="K3836" s="394"/>
      <c r="L3836" s="394"/>
      <c r="M3836" s="394"/>
      <c r="N3836" s="394"/>
    </row>
    <row r="3837" spans="2:14" ht="60">
      <c r="B3837" s="1063" t="s">
        <v>13222</v>
      </c>
      <c r="C3837" s="1046" t="s">
        <v>12246</v>
      </c>
      <c r="D3837" s="1046" t="s">
        <v>12302</v>
      </c>
      <c r="E3837" s="1043" t="s">
        <v>4290</v>
      </c>
      <c r="F3837" s="1047">
        <v>15587.96</v>
      </c>
      <c r="G3837" s="1052">
        <v>1</v>
      </c>
      <c r="H3837" s="1049" t="s">
        <v>13222</v>
      </c>
      <c r="I3837" s="394"/>
      <c r="J3837" s="394"/>
      <c r="K3837" s="394"/>
      <c r="L3837" s="394"/>
      <c r="M3837" s="394"/>
      <c r="N3837" s="394"/>
    </row>
    <row r="3838" spans="2:14" ht="60">
      <c r="B3838" s="1063" t="s">
        <v>13223</v>
      </c>
      <c r="C3838" s="1046" t="s">
        <v>12246</v>
      </c>
      <c r="D3838" s="1046" t="s">
        <v>12302</v>
      </c>
      <c r="E3838" s="1043" t="s">
        <v>4290</v>
      </c>
      <c r="F3838" s="1047">
        <v>15587.96</v>
      </c>
      <c r="G3838" s="1052">
        <v>1</v>
      </c>
      <c r="H3838" s="1049" t="s">
        <v>13223</v>
      </c>
      <c r="I3838" s="394"/>
      <c r="J3838" s="394"/>
      <c r="K3838" s="394"/>
      <c r="L3838" s="394"/>
      <c r="M3838" s="394"/>
      <c r="N3838" s="394"/>
    </row>
    <row r="3839" spans="2:14" ht="60">
      <c r="B3839" s="1063" t="s">
        <v>13224</v>
      </c>
      <c r="C3839" s="1046" t="s">
        <v>12246</v>
      </c>
      <c r="D3839" s="1046" t="s">
        <v>12302</v>
      </c>
      <c r="E3839" s="1043" t="s">
        <v>4290</v>
      </c>
      <c r="F3839" s="1047">
        <v>15587.96</v>
      </c>
      <c r="G3839" s="1052">
        <v>1</v>
      </c>
      <c r="H3839" s="1049" t="s">
        <v>13224</v>
      </c>
      <c r="I3839" s="394"/>
      <c r="J3839" s="394"/>
      <c r="K3839" s="394"/>
      <c r="L3839" s="394"/>
      <c r="M3839" s="394"/>
      <c r="N3839" s="394"/>
    </row>
    <row r="3840" spans="2:14" ht="60">
      <c r="B3840" s="1063" t="s">
        <v>13225</v>
      </c>
      <c r="C3840" s="1046" t="s">
        <v>12246</v>
      </c>
      <c r="D3840" s="1046" t="s">
        <v>12302</v>
      </c>
      <c r="E3840" s="1043" t="s">
        <v>4290</v>
      </c>
      <c r="F3840" s="1047">
        <v>15587.96</v>
      </c>
      <c r="G3840" s="1052">
        <v>1</v>
      </c>
      <c r="H3840" s="1049" t="s">
        <v>13225</v>
      </c>
      <c r="I3840" s="394"/>
      <c r="J3840" s="394"/>
      <c r="K3840" s="394"/>
      <c r="L3840" s="394"/>
      <c r="M3840" s="394"/>
      <c r="N3840" s="394"/>
    </row>
    <row r="3841" spans="2:14" ht="60">
      <c r="B3841" s="1063" t="s">
        <v>13226</v>
      </c>
      <c r="C3841" s="1046" t="s">
        <v>12246</v>
      </c>
      <c r="D3841" s="1046" t="s">
        <v>12302</v>
      </c>
      <c r="E3841" s="1043" t="s">
        <v>4290</v>
      </c>
      <c r="F3841" s="1047">
        <v>15587.96</v>
      </c>
      <c r="G3841" s="1052">
        <v>1</v>
      </c>
      <c r="H3841" s="1049" t="s">
        <v>13226</v>
      </c>
      <c r="I3841" s="394"/>
      <c r="J3841" s="394"/>
      <c r="K3841" s="394"/>
      <c r="L3841" s="394"/>
      <c r="M3841" s="394"/>
      <c r="N3841" s="394"/>
    </row>
    <row r="3842" spans="2:14" ht="60">
      <c r="B3842" s="1063" t="s">
        <v>13227</v>
      </c>
      <c r="C3842" s="1046" t="s">
        <v>12246</v>
      </c>
      <c r="D3842" s="1046" t="s">
        <v>12302</v>
      </c>
      <c r="E3842" s="1043" t="s">
        <v>4290</v>
      </c>
      <c r="F3842" s="1047">
        <v>15587.96</v>
      </c>
      <c r="G3842" s="1052">
        <v>1</v>
      </c>
      <c r="H3842" s="1049" t="s">
        <v>13227</v>
      </c>
      <c r="I3842" s="394"/>
      <c r="J3842" s="394"/>
      <c r="K3842" s="394"/>
      <c r="L3842" s="394"/>
      <c r="M3842" s="394"/>
      <c r="N3842" s="394"/>
    </row>
    <row r="3843" spans="2:14" ht="60">
      <c r="B3843" s="1063" t="s">
        <v>13228</v>
      </c>
      <c r="C3843" s="1046" t="s">
        <v>12246</v>
      </c>
      <c r="D3843" s="1046" t="s">
        <v>12302</v>
      </c>
      <c r="E3843" s="1043" t="s">
        <v>4290</v>
      </c>
      <c r="F3843" s="1047">
        <v>15587.96</v>
      </c>
      <c r="G3843" s="1052">
        <v>1</v>
      </c>
      <c r="H3843" s="1049" t="s">
        <v>13228</v>
      </c>
      <c r="I3843" s="394"/>
      <c r="J3843" s="394"/>
      <c r="K3843" s="394"/>
      <c r="L3843" s="394"/>
      <c r="M3843" s="394"/>
      <c r="N3843" s="394"/>
    </row>
    <row r="3844" spans="2:14" ht="60">
      <c r="B3844" s="1063" t="s">
        <v>13229</v>
      </c>
      <c r="C3844" s="1046" t="s">
        <v>12246</v>
      </c>
      <c r="D3844" s="1046" t="s">
        <v>12302</v>
      </c>
      <c r="E3844" s="1043" t="s">
        <v>4290</v>
      </c>
      <c r="F3844" s="1047">
        <v>15587.96</v>
      </c>
      <c r="G3844" s="1052">
        <v>1</v>
      </c>
      <c r="H3844" s="1049" t="s">
        <v>13229</v>
      </c>
      <c r="I3844" s="394"/>
      <c r="J3844" s="394"/>
      <c r="K3844" s="394"/>
      <c r="L3844" s="394"/>
      <c r="M3844" s="394"/>
      <c r="N3844" s="394"/>
    </row>
    <row r="3845" spans="2:14" ht="60">
      <c r="B3845" s="1063" t="s">
        <v>13230</v>
      </c>
      <c r="C3845" s="1046" t="s">
        <v>12246</v>
      </c>
      <c r="D3845" s="1046" t="s">
        <v>12302</v>
      </c>
      <c r="E3845" s="1043" t="s">
        <v>4290</v>
      </c>
      <c r="F3845" s="1047">
        <v>15587.96</v>
      </c>
      <c r="G3845" s="1052">
        <v>1</v>
      </c>
      <c r="H3845" s="1049" t="s">
        <v>13230</v>
      </c>
      <c r="I3845" s="394"/>
      <c r="J3845" s="394"/>
      <c r="K3845" s="394"/>
      <c r="L3845" s="394"/>
      <c r="M3845" s="394"/>
      <c r="N3845" s="394"/>
    </row>
    <row r="3846" spans="2:14" ht="60">
      <c r="B3846" s="1063" t="s">
        <v>13231</v>
      </c>
      <c r="C3846" s="1046" t="s">
        <v>12246</v>
      </c>
      <c r="D3846" s="1046" t="s">
        <v>12302</v>
      </c>
      <c r="E3846" s="1043" t="s">
        <v>4290</v>
      </c>
      <c r="F3846" s="1047">
        <v>15587.96</v>
      </c>
      <c r="G3846" s="1052">
        <v>1</v>
      </c>
      <c r="H3846" s="1049" t="s">
        <v>13231</v>
      </c>
      <c r="I3846" s="394"/>
      <c r="J3846" s="394"/>
      <c r="K3846" s="394"/>
      <c r="L3846" s="394"/>
      <c r="M3846" s="394"/>
      <c r="N3846" s="394"/>
    </row>
    <row r="3847" spans="2:14" ht="60">
      <c r="B3847" s="1063" t="s">
        <v>13232</v>
      </c>
      <c r="C3847" s="1046" t="s">
        <v>12246</v>
      </c>
      <c r="D3847" s="1046" t="s">
        <v>12302</v>
      </c>
      <c r="E3847" s="1043" t="s">
        <v>4290</v>
      </c>
      <c r="F3847" s="1047">
        <v>15587.96</v>
      </c>
      <c r="G3847" s="1052">
        <v>1</v>
      </c>
      <c r="H3847" s="1049" t="s">
        <v>13232</v>
      </c>
      <c r="I3847" s="394"/>
      <c r="J3847" s="394"/>
      <c r="K3847" s="394"/>
      <c r="L3847" s="394"/>
      <c r="M3847" s="394"/>
      <c r="N3847" s="394"/>
    </row>
    <row r="3848" spans="2:14" ht="60">
      <c r="B3848" s="1063" t="s">
        <v>13233</v>
      </c>
      <c r="C3848" s="1046" t="s">
        <v>12246</v>
      </c>
      <c r="D3848" s="1046" t="s">
        <v>12302</v>
      </c>
      <c r="E3848" s="1043" t="s">
        <v>4290</v>
      </c>
      <c r="F3848" s="1047">
        <v>15587.96</v>
      </c>
      <c r="G3848" s="1052">
        <v>1</v>
      </c>
      <c r="H3848" s="1049" t="s">
        <v>13233</v>
      </c>
      <c r="I3848" s="394"/>
      <c r="J3848" s="394"/>
      <c r="K3848" s="394"/>
      <c r="L3848" s="394"/>
      <c r="M3848" s="394"/>
      <c r="N3848" s="394"/>
    </row>
    <row r="3849" spans="2:14" ht="60">
      <c r="B3849" s="1063" t="s">
        <v>13234</v>
      </c>
      <c r="C3849" s="1046" t="s">
        <v>12246</v>
      </c>
      <c r="D3849" s="1046" t="s">
        <v>12302</v>
      </c>
      <c r="E3849" s="1043" t="s">
        <v>4290</v>
      </c>
      <c r="F3849" s="1047">
        <v>15587.96</v>
      </c>
      <c r="G3849" s="1052">
        <v>1</v>
      </c>
      <c r="H3849" s="1049" t="s">
        <v>13234</v>
      </c>
      <c r="I3849" s="394"/>
      <c r="J3849" s="394"/>
      <c r="K3849" s="394"/>
      <c r="L3849" s="394"/>
      <c r="M3849" s="394"/>
      <c r="N3849" s="394"/>
    </row>
    <row r="3850" spans="2:14" ht="60">
      <c r="B3850" s="1063" t="s">
        <v>13235</v>
      </c>
      <c r="C3850" s="1046" t="s">
        <v>12246</v>
      </c>
      <c r="D3850" s="1046" t="s">
        <v>12302</v>
      </c>
      <c r="E3850" s="1043" t="s">
        <v>4290</v>
      </c>
      <c r="F3850" s="1047">
        <v>15587.96</v>
      </c>
      <c r="G3850" s="1052">
        <v>1</v>
      </c>
      <c r="H3850" s="1049" t="s">
        <v>13235</v>
      </c>
      <c r="I3850" s="394"/>
      <c r="J3850" s="394"/>
      <c r="K3850" s="394"/>
      <c r="L3850" s="394"/>
      <c r="M3850" s="394"/>
      <c r="N3850" s="394"/>
    </row>
    <row r="3851" spans="2:14" ht="60">
      <c r="B3851" s="1063" t="s">
        <v>13236</v>
      </c>
      <c r="C3851" s="1046" t="s">
        <v>12246</v>
      </c>
      <c r="D3851" s="1046" t="s">
        <v>12302</v>
      </c>
      <c r="E3851" s="1043" t="s">
        <v>4290</v>
      </c>
      <c r="F3851" s="1047">
        <v>15587.96</v>
      </c>
      <c r="G3851" s="1052">
        <v>1</v>
      </c>
      <c r="H3851" s="1049" t="s">
        <v>13236</v>
      </c>
      <c r="I3851" s="394"/>
      <c r="J3851" s="394"/>
      <c r="K3851" s="394"/>
      <c r="L3851" s="394"/>
      <c r="M3851" s="394"/>
      <c r="N3851" s="394"/>
    </row>
    <row r="3852" spans="2:14" ht="60">
      <c r="B3852" s="1063" t="s">
        <v>13237</v>
      </c>
      <c r="C3852" s="1046" t="s">
        <v>12246</v>
      </c>
      <c r="D3852" s="1046" t="s">
        <v>12302</v>
      </c>
      <c r="E3852" s="1043" t="s">
        <v>4290</v>
      </c>
      <c r="F3852" s="1047">
        <v>15587.96</v>
      </c>
      <c r="G3852" s="1052">
        <v>1</v>
      </c>
      <c r="H3852" s="1049" t="s">
        <v>13237</v>
      </c>
      <c r="I3852" s="394"/>
      <c r="J3852" s="394"/>
      <c r="K3852" s="394"/>
      <c r="L3852" s="394"/>
      <c r="M3852" s="394"/>
      <c r="N3852" s="394"/>
    </row>
    <row r="3853" spans="2:14" ht="60">
      <c r="B3853" s="1063" t="s">
        <v>13238</v>
      </c>
      <c r="C3853" s="1046" t="s">
        <v>12246</v>
      </c>
      <c r="D3853" s="1046" t="s">
        <v>12302</v>
      </c>
      <c r="E3853" s="1043" t="s">
        <v>4290</v>
      </c>
      <c r="F3853" s="1047">
        <v>15587.96</v>
      </c>
      <c r="G3853" s="1052">
        <v>1</v>
      </c>
      <c r="H3853" s="1049" t="s">
        <v>13238</v>
      </c>
      <c r="I3853" s="394"/>
      <c r="J3853" s="394"/>
      <c r="K3853" s="394"/>
      <c r="L3853" s="394"/>
      <c r="M3853" s="394"/>
      <c r="N3853" s="394"/>
    </row>
    <row r="3854" spans="2:14" ht="60">
      <c r="B3854" s="1063" t="s">
        <v>13239</v>
      </c>
      <c r="C3854" s="1046" t="s">
        <v>12246</v>
      </c>
      <c r="D3854" s="1046" t="s">
        <v>12302</v>
      </c>
      <c r="E3854" s="1043" t="s">
        <v>4290</v>
      </c>
      <c r="F3854" s="1047">
        <v>15587.96</v>
      </c>
      <c r="G3854" s="1052">
        <v>1</v>
      </c>
      <c r="H3854" s="1049" t="s">
        <v>13239</v>
      </c>
      <c r="I3854" s="394"/>
      <c r="J3854" s="394"/>
      <c r="K3854" s="394"/>
      <c r="L3854" s="394"/>
      <c r="M3854" s="394"/>
      <c r="N3854" s="394"/>
    </row>
    <row r="3855" spans="2:14" ht="60">
      <c r="B3855" s="1063" t="s">
        <v>13240</v>
      </c>
      <c r="C3855" s="1046" t="s">
        <v>12246</v>
      </c>
      <c r="D3855" s="1046" t="s">
        <v>12302</v>
      </c>
      <c r="E3855" s="1043" t="s">
        <v>4290</v>
      </c>
      <c r="F3855" s="1047">
        <v>15587.96</v>
      </c>
      <c r="G3855" s="1052">
        <v>1</v>
      </c>
      <c r="H3855" s="1049" t="s">
        <v>13240</v>
      </c>
      <c r="I3855" s="394"/>
      <c r="J3855" s="394"/>
      <c r="K3855" s="394"/>
      <c r="L3855" s="394"/>
      <c r="M3855" s="394"/>
      <c r="N3855" s="394"/>
    </row>
    <row r="3856" spans="2:14" ht="60">
      <c r="B3856" s="1063" t="s">
        <v>13241</v>
      </c>
      <c r="C3856" s="1046" t="s">
        <v>12246</v>
      </c>
      <c r="D3856" s="1046" t="s">
        <v>12302</v>
      </c>
      <c r="E3856" s="1043" t="s">
        <v>4290</v>
      </c>
      <c r="F3856" s="1047">
        <v>15587.96</v>
      </c>
      <c r="G3856" s="1052">
        <v>1</v>
      </c>
      <c r="H3856" s="1049" t="s">
        <v>13241</v>
      </c>
      <c r="I3856" s="394"/>
      <c r="J3856" s="394"/>
      <c r="K3856" s="394"/>
      <c r="L3856" s="394"/>
      <c r="M3856" s="394"/>
      <c r="N3856" s="394"/>
    </row>
    <row r="3857" spans="2:14" ht="60">
      <c r="B3857" s="1063" t="s">
        <v>13242</v>
      </c>
      <c r="C3857" s="1046" t="s">
        <v>12246</v>
      </c>
      <c r="D3857" s="1046" t="s">
        <v>12302</v>
      </c>
      <c r="E3857" s="1043" t="s">
        <v>4290</v>
      </c>
      <c r="F3857" s="1047">
        <v>15587.96</v>
      </c>
      <c r="G3857" s="1052">
        <v>1</v>
      </c>
      <c r="H3857" s="1049" t="s">
        <v>13242</v>
      </c>
      <c r="I3857" s="394"/>
      <c r="J3857" s="394"/>
      <c r="K3857" s="394"/>
      <c r="L3857" s="394"/>
      <c r="M3857" s="394"/>
      <c r="N3857" s="394"/>
    </row>
    <row r="3858" spans="2:14" ht="60">
      <c r="B3858" s="1063" t="s">
        <v>13243</v>
      </c>
      <c r="C3858" s="1046" t="s">
        <v>12246</v>
      </c>
      <c r="D3858" s="1046" t="s">
        <v>12302</v>
      </c>
      <c r="E3858" s="1043" t="s">
        <v>4290</v>
      </c>
      <c r="F3858" s="1047">
        <v>15587.96</v>
      </c>
      <c r="G3858" s="1052">
        <v>1</v>
      </c>
      <c r="H3858" s="1049" t="s">
        <v>13243</v>
      </c>
      <c r="I3858" s="394"/>
      <c r="J3858" s="394"/>
      <c r="K3858" s="394"/>
      <c r="L3858" s="394"/>
      <c r="M3858" s="394"/>
      <c r="N3858" s="394"/>
    </row>
    <row r="3859" spans="2:14" ht="60">
      <c r="B3859" s="1063" t="s">
        <v>13244</v>
      </c>
      <c r="C3859" s="1046" t="s">
        <v>12246</v>
      </c>
      <c r="D3859" s="1046" t="s">
        <v>12302</v>
      </c>
      <c r="E3859" s="1043" t="s">
        <v>4290</v>
      </c>
      <c r="F3859" s="1047">
        <v>15587.96</v>
      </c>
      <c r="G3859" s="1052">
        <v>1</v>
      </c>
      <c r="H3859" s="1049" t="s">
        <v>13244</v>
      </c>
      <c r="I3859" s="394"/>
      <c r="J3859" s="394"/>
      <c r="K3859" s="394"/>
      <c r="L3859" s="394"/>
      <c r="M3859" s="394"/>
      <c r="N3859" s="394"/>
    </row>
    <row r="3860" spans="2:14" ht="60">
      <c r="B3860" s="1063" t="s">
        <v>13245</v>
      </c>
      <c r="C3860" s="1046" t="s">
        <v>12246</v>
      </c>
      <c r="D3860" s="1046" t="s">
        <v>12302</v>
      </c>
      <c r="E3860" s="1043" t="s">
        <v>4290</v>
      </c>
      <c r="F3860" s="1047">
        <v>15587.96</v>
      </c>
      <c r="G3860" s="1052">
        <v>1</v>
      </c>
      <c r="H3860" s="1049" t="s">
        <v>13245</v>
      </c>
      <c r="I3860" s="394"/>
      <c r="J3860" s="394"/>
      <c r="K3860" s="394"/>
      <c r="L3860" s="394"/>
      <c r="M3860" s="394"/>
      <c r="N3860" s="394"/>
    </row>
    <row r="3861" spans="2:14" ht="60">
      <c r="B3861" s="1063" t="s">
        <v>13246</v>
      </c>
      <c r="C3861" s="1046" t="s">
        <v>12246</v>
      </c>
      <c r="D3861" s="1046" t="s">
        <v>12302</v>
      </c>
      <c r="E3861" s="1043" t="s">
        <v>4290</v>
      </c>
      <c r="F3861" s="1047">
        <v>15587.96</v>
      </c>
      <c r="G3861" s="1052">
        <v>1</v>
      </c>
      <c r="H3861" s="1049" t="s">
        <v>13246</v>
      </c>
      <c r="I3861" s="394"/>
      <c r="J3861" s="394"/>
      <c r="K3861" s="394"/>
      <c r="L3861" s="394"/>
      <c r="M3861" s="394"/>
      <c r="N3861" s="394"/>
    </row>
    <row r="3862" spans="2:14" ht="60">
      <c r="B3862" s="1063" t="s">
        <v>13247</v>
      </c>
      <c r="C3862" s="1046" t="s">
        <v>12246</v>
      </c>
      <c r="D3862" s="1046" t="s">
        <v>12302</v>
      </c>
      <c r="E3862" s="1043" t="s">
        <v>4290</v>
      </c>
      <c r="F3862" s="1047">
        <v>15587.96</v>
      </c>
      <c r="G3862" s="1052">
        <v>1</v>
      </c>
      <c r="H3862" s="1049" t="s">
        <v>13247</v>
      </c>
      <c r="I3862" s="394"/>
      <c r="J3862" s="394"/>
      <c r="K3862" s="394"/>
      <c r="L3862" s="394"/>
      <c r="M3862" s="394"/>
      <c r="N3862" s="394"/>
    </row>
    <row r="3863" spans="2:14" ht="60">
      <c r="B3863" s="1063" t="s">
        <v>13248</v>
      </c>
      <c r="C3863" s="1046" t="s">
        <v>12246</v>
      </c>
      <c r="D3863" s="1046" t="s">
        <v>12302</v>
      </c>
      <c r="E3863" s="1043" t="s">
        <v>4290</v>
      </c>
      <c r="F3863" s="1047">
        <v>15587.96</v>
      </c>
      <c r="G3863" s="1052">
        <v>1</v>
      </c>
      <c r="H3863" s="1049" t="s">
        <v>13248</v>
      </c>
      <c r="I3863" s="394"/>
      <c r="J3863" s="394"/>
      <c r="K3863" s="394"/>
      <c r="L3863" s="394"/>
      <c r="M3863" s="394"/>
      <c r="N3863" s="394"/>
    </row>
    <row r="3864" spans="2:14" ht="60">
      <c r="B3864" s="1063" t="s">
        <v>13249</v>
      </c>
      <c r="C3864" s="1046" t="s">
        <v>12246</v>
      </c>
      <c r="D3864" s="1046" t="s">
        <v>12302</v>
      </c>
      <c r="E3864" s="1043" t="s">
        <v>4290</v>
      </c>
      <c r="F3864" s="1047">
        <v>15587.96</v>
      </c>
      <c r="G3864" s="1052">
        <v>1</v>
      </c>
      <c r="H3864" s="1049" t="s">
        <v>13249</v>
      </c>
      <c r="I3864" s="394"/>
      <c r="J3864" s="394"/>
      <c r="K3864" s="394"/>
      <c r="L3864" s="394"/>
      <c r="M3864" s="394"/>
      <c r="N3864" s="394"/>
    </row>
    <row r="3865" spans="2:14" ht="60">
      <c r="B3865" s="1063" t="s">
        <v>13250</v>
      </c>
      <c r="C3865" s="1046" t="s">
        <v>12246</v>
      </c>
      <c r="D3865" s="1046" t="s">
        <v>12302</v>
      </c>
      <c r="E3865" s="1043" t="s">
        <v>4290</v>
      </c>
      <c r="F3865" s="1047">
        <v>15587.96</v>
      </c>
      <c r="G3865" s="1052">
        <v>1</v>
      </c>
      <c r="H3865" s="1049" t="s">
        <v>13250</v>
      </c>
      <c r="I3865" s="394"/>
      <c r="J3865" s="394"/>
      <c r="K3865" s="394"/>
      <c r="L3865" s="394"/>
      <c r="M3865" s="394"/>
      <c r="N3865" s="394"/>
    </row>
    <row r="3866" spans="2:14" ht="60">
      <c r="B3866" s="1063" t="s">
        <v>13251</v>
      </c>
      <c r="C3866" s="1046" t="s">
        <v>12246</v>
      </c>
      <c r="D3866" s="1046" t="s">
        <v>12302</v>
      </c>
      <c r="E3866" s="1043" t="s">
        <v>4290</v>
      </c>
      <c r="F3866" s="1047">
        <v>15587.96</v>
      </c>
      <c r="G3866" s="1052">
        <v>1</v>
      </c>
      <c r="H3866" s="1049" t="s">
        <v>13251</v>
      </c>
      <c r="I3866" s="394"/>
      <c r="J3866" s="394"/>
      <c r="K3866" s="394"/>
      <c r="L3866" s="394"/>
      <c r="M3866" s="394"/>
      <c r="N3866" s="394"/>
    </row>
    <row r="3867" spans="2:14" ht="60">
      <c r="B3867" s="1063" t="s">
        <v>13252</v>
      </c>
      <c r="C3867" s="1046" t="s">
        <v>12246</v>
      </c>
      <c r="D3867" s="1046" t="s">
        <v>12302</v>
      </c>
      <c r="E3867" s="1043" t="s">
        <v>4290</v>
      </c>
      <c r="F3867" s="1047">
        <v>15587.96</v>
      </c>
      <c r="G3867" s="1052">
        <v>1</v>
      </c>
      <c r="H3867" s="1049" t="s">
        <v>13252</v>
      </c>
      <c r="I3867" s="394"/>
      <c r="J3867" s="394"/>
      <c r="K3867" s="394"/>
      <c r="L3867" s="394"/>
      <c r="M3867" s="394"/>
      <c r="N3867" s="394"/>
    </row>
    <row r="3868" spans="2:14" ht="60">
      <c r="B3868" s="1063" t="s">
        <v>13253</v>
      </c>
      <c r="C3868" s="1046" t="s">
        <v>12246</v>
      </c>
      <c r="D3868" s="1046" t="s">
        <v>12302</v>
      </c>
      <c r="E3868" s="1043" t="s">
        <v>4290</v>
      </c>
      <c r="F3868" s="1047">
        <v>15587.96</v>
      </c>
      <c r="G3868" s="1052">
        <v>1</v>
      </c>
      <c r="H3868" s="1049" t="s">
        <v>13253</v>
      </c>
      <c r="I3868" s="394"/>
      <c r="J3868" s="394"/>
      <c r="K3868" s="394"/>
      <c r="L3868" s="394"/>
      <c r="M3868" s="394"/>
      <c r="N3868" s="394"/>
    </row>
    <row r="3869" spans="2:14" ht="60">
      <c r="B3869" s="1063" t="s">
        <v>13254</v>
      </c>
      <c r="C3869" s="1046" t="s">
        <v>12246</v>
      </c>
      <c r="D3869" s="1046" t="s">
        <v>12302</v>
      </c>
      <c r="E3869" s="1043" t="s">
        <v>4290</v>
      </c>
      <c r="F3869" s="1047">
        <v>15587.96</v>
      </c>
      <c r="G3869" s="1052">
        <v>1</v>
      </c>
      <c r="H3869" s="1049" t="s">
        <v>13254</v>
      </c>
      <c r="I3869" s="394"/>
      <c r="J3869" s="394"/>
      <c r="K3869" s="394"/>
      <c r="L3869" s="394"/>
      <c r="M3869" s="394"/>
      <c r="N3869" s="394"/>
    </row>
    <row r="3870" spans="2:14" ht="60">
      <c r="B3870" s="1063" t="s">
        <v>13255</v>
      </c>
      <c r="C3870" s="1046" t="s">
        <v>12246</v>
      </c>
      <c r="D3870" s="1046" t="s">
        <v>12302</v>
      </c>
      <c r="E3870" s="1043" t="s">
        <v>4290</v>
      </c>
      <c r="F3870" s="1047">
        <v>15587.96</v>
      </c>
      <c r="G3870" s="1052">
        <v>1</v>
      </c>
      <c r="H3870" s="1049" t="s">
        <v>13255</v>
      </c>
      <c r="I3870" s="394"/>
      <c r="J3870" s="394"/>
      <c r="K3870" s="394"/>
      <c r="L3870" s="394"/>
      <c r="M3870" s="394"/>
      <c r="N3870" s="394"/>
    </row>
    <row r="3871" spans="2:14" ht="60">
      <c r="B3871" s="1063" t="s">
        <v>13256</v>
      </c>
      <c r="C3871" s="1046" t="s">
        <v>12246</v>
      </c>
      <c r="D3871" s="1046" t="s">
        <v>12302</v>
      </c>
      <c r="E3871" s="1043" t="s">
        <v>4290</v>
      </c>
      <c r="F3871" s="1047">
        <v>15587.96</v>
      </c>
      <c r="G3871" s="1052">
        <v>1</v>
      </c>
      <c r="H3871" s="1049" t="s">
        <v>13256</v>
      </c>
      <c r="I3871" s="394"/>
      <c r="J3871" s="394"/>
      <c r="K3871" s="394"/>
      <c r="L3871" s="394"/>
      <c r="M3871" s="394"/>
      <c r="N3871" s="394"/>
    </row>
    <row r="3872" spans="2:14" ht="60">
      <c r="B3872" s="1063" t="s">
        <v>13257</v>
      </c>
      <c r="C3872" s="1046" t="s">
        <v>12246</v>
      </c>
      <c r="D3872" s="1046" t="s">
        <v>12302</v>
      </c>
      <c r="E3872" s="1043" t="s">
        <v>4290</v>
      </c>
      <c r="F3872" s="1047">
        <v>15587.96</v>
      </c>
      <c r="G3872" s="1052">
        <v>1</v>
      </c>
      <c r="H3872" s="1049" t="s">
        <v>13257</v>
      </c>
      <c r="I3872" s="394"/>
      <c r="J3872" s="394"/>
      <c r="K3872" s="394"/>
      <c r="L3872" s="394"/>
      <c r="M3872" s="394"/>
      <c r="N3872" s="394"/>
    </row>
    <row r="3873" spans="2:14" ht="60">
      <c r="B3873" s="1063" t="s">
        <v>13258</v>
      </c>
      <c r="C3873" s="1046" t="s">
        <v>12246</v>
      </c>
      <c r="D3873" s="1046" t="s">
        <v>12302</v>
      </c>
      <c r="E3873" s="1043" t="s">
        <v>4290</v>
      </c>
      <c r="F3873" s="1047">
        <v>15587.96</v>
      </c>
      <c r="G3873" s="1052">
        <v>1</v>
      </c>
      <c r="H3873" s="1049" t="s">
        <v>13258</v>
      </c>
      <c r="I3873" s="394"/>
      <c r="J3873" s="394"/>
      <c r="K3873" s="394"/>
      <c r="L3873" s="394"/>
      <c r="M3873" s="394"/>
      <c r="N3873" s="394"/>
    </row>
    <row r="3874" spans="2:14" ht="60">
      <c r="B3874" s="1063" t="s">
        <v>13259</v>
      </c>
      <c r="C3874" s="1046" t="s">
        <v>12246</v>
      </c>
      <c r="D3874" s="1046" t="s">
        <v>12302</v>
      </c>
      <c r="E3874" s="1043" t="s">
        <v>4290</v>
      </c>
      <c r="F3874" s="1047">
        <v>15587.96</v>
      </c>
      <c r="G3874" s="1052">
        <v>1</v>
      </c>
      <c r="H3874" s="1049" t="s">
        <v>13259</v>
      </c>
      <c r="I3874" s="394"/>
      <c r="J3874" s="394"/>
      <c r="K3874" s="394"/>
      <c r="L3874" s="394"/>
      <c r="M3874" s="394"/>
      <c r="N3874" s="394"/>
    </row>
    <row r="3875" spans="2:14" ht="60">
      <c r="B3875" s="1063" t="s">
        <v>13260</v>
      </c>
      <c r="C3875" s="1046" t="s">
        <v>12246</v>
      </c>
      <c r="D3875" s="1046" t="s">
        <v>12302</v>
      </c>
      <c r="E3875" s="1043" t="s">
        <v>4290</v>
      </c>
      <c r="F3875" s="1047">
        <v>15587.96</v>
      </c>
      <c r="G3875" s="1052">
        <v>1</v>
      </c>
      <c r="H3875" s="1049" t="s">
        <v>13260</v>
      </c>
      <c r="I3875" s="394"/>
      <c r="J3875" s="394"/>
      <c r="K3875" s="394"/>
      <c r="L3875" s="394"/>
      <c r="M3875" s="394"/>
      <c r="N3875" s="394"/>
    </row>
    <row r="3876" spans="2:14" ht="60">
      <c r="B3876" s="1063" t="s">
        <v>13261</v>
      </c>
      <c r="C3876" s="1046" t="s">
        <v>12246</v>
      </c>
      <c r="D3876" s="1046" t="s">
        <v>12302</v>
      </c>
      <c r="E3876" s="1043" t="s">
        <v>4290</v>
      </c>
      <c r="F3876" s="1047">
        <v>15587.96</v>
      </c>
      <c r="G3876" s="1052">
        <v>1</v>
      </c>
      <c r="H3876" s="1049" t="s">
        <v>13261</v>
      </c>
      <c r="I3876" s="394"/>
      <c r="J3876" s="394"/>
      <c r="K3876" s="394"/>
      <c r="L3876" s="394"/>
      <c r="M3876" s="394"/>
      <c r="N3876" s="394"/>
    </row>
    <row r="3877" spans="2:14" ht="60">
      <c r="B3877" s="1063" t="s">
        <v>13262</v>
      </c>
      <c r="C3877" s="1046" t="s">
        <v>12246</v>
      </c>
      <c r="D3877" s="1046" t="s">
        <v>12302</v>
      </c>
      <c r="E3877" s="1043" t="s">
        <v>4290</v>
      </c>
      <c r="F3877" s="1047">
        <v>15587.96</v>
      </c>
      <c r="G3877" s="1052">
        <v>1</v>
      </c>
      <c r="H3877" s="1049" t="s">
        <v>13262</v>
      </c>
      <c r="I3877" s="394"/>
      <c r="J3877" s="394"/>
      <c r="K3877" s="394"/>
      <c r="L3877" s="394"/>
      <c r="M3877" s="394"/>
      <c r="N3877" s="394"/>
    </row>
    <row r="3878" spans="2:14" ht="60">
      <c r="B3878" s="1063" t="s">
        <v>13263</v>
      </c>
      <c r="C3878" s="1046" t="s">
        <v>12246</v>
      </c>
      <c r="D3878" s="1046" t="s">
        <v>12302</v>
      </c>
      <c r="E3878" s="1043" t="s">
        <v>4290</v>
      </c>
      <c r="F3878" s="1047">
        <v>15587.96</v>
      </c>
      <c r="G3878" s="1052">
        <v>1</v>
      </c>
      <c r="H3878" s="1049" t="s">
        <v>13263</v>
      </c>
      <c r="I3878" s="394"/>
      <c r="J3878" s="394"/>
      <c r="K3878" s="394"/>
      <c r="L3878" s="394"/>
      <c r="M3878" s="394"/>
      <c r="N3878" s="394"/>
    </row>
    <row r="3879" spans="2:14" ht="60">
      <c r="B3879" s="1063" t="s">
        <v>13264</v>
      </c>
      <c r="C3879" s="1046" t="s">
        <v>12246</v>
      </c>
      <c r="D3879" s="1046" t="s">
        <v>12302</v>
      </c>
      <c r="E3879" s="1043" t="s">
        <v>4290</v>
      </c>
      <c r="F3879" s="1047">
        <v>15587.96</v>
      </c>
      <c r="G3879" s="1052">
        <v>1</v>
      </c>
      <c r="H3879" s="1049" t="s">
        <v>13264</v>
      </c>
      <c r="I3879" s="394"/>
      <c r="J3879" s="394"/>
      <c r="K3879" s="394"/>
      <c r="L3879" s="394"/>
      <c r="M3879" s="394"/>
      <c r="N3879" s="394"/>
    </row>
    <row r="3880" spans="2:14" ht="60">
      <c r="B3880" s="1063" t="s">
        <v>13265</v>
      </c>
      <c r="C3880" s="1046" t="s">
        <v>12246</v>
      </c>
      <c r="D3880" s="1046" t="s">
        <v>12302</v>
      </c>
      <c r="E3880" s="1043" t="s">
        <v>4290</v>
      </c>
      <c r="F3880" s="1047">
        <v>15587.96</v>
      </c>
      <c r="G3880" s="1052">
        <v>1</v>
      </c>
      <c r="H3880" s="1049" t="s">
        <v>13265</v>
      </c>
      <c r="I3880" s="394"/>
      <c r="J3880" s="394"/>
      <c r="K3880" s="394"/>
      <c r="L3880" s="394"/>
      <c r="M3880" s="394"/>
      <c r="N3880" s="394"/>
    </row>
    <row r="3881" spans="2:14" ht="60">
      <c r="B3881" s="1063" t="s">
        <v>13266</v>
      </c>
      <c r="C3881" s="1046" t="s">
        <v>12246</v>
      </c>
      <c r="D3881" s="1046" t="s">
        <v>12302</v>
      </c>
      <c r="E3881" s="1043" t="s">
        <v>4290</v>
      </c>
      <c r="F3881" s="1047">
        <v>15587.96</v>
      </c>
      <c r="G3881" s="1052">
        <v>1</v>
      </c>
      <c r="H3881" s="1049" t="s">
        <v>13266</v>
      </c>
      <c r="I3881" s="394"/>
      <c r="J3881" s="394"/>
      <c r="K3881" s="394"/>
      <c r="L3881" s="394"/>
      <c r="M3881" s="394"/>
      <c r="N3881" s="394"/>
    </row>
    <row r="3882" spans="2:14" ht="60">
      <c r="B3882" s="1063" t="s">
        <v>13267</v>
      </c>
      <c r="C3882" s="1046" t="s">
        <v>12246</v>
      </c>
      <c r="D3882" s="1046" t="s">
        <v>12302</v>
      </c>
      <c r="E3882" s="1043" t="s">
        <v>4290</v>
      </c>
      <c r="F3882" s="1047">
        <v>15587.96</v>
      </c>
      <c r="G3882" s="1052">
        <v>1</v>
      </c>
      <c r="H3882" s="1049" t="s">
        <v>13267</v>
      </c>
      <c r="I3882" s="394"/>
      <c r="J3882" s="394"/>
      <c r="K3882" s="394"/>
      <c r="L3882" s="394"/>
      <c r="M3882" s="394"/>
      <c r="N3882" s="394"/>
    </row>
    <row r="3883" spans="2:14" ht="60">
      <c r="B3883" s="1063" t="s">
        <v>13268</v>
      </c>
      <c r="C3883" s="1046" t="s">
        <v>12246</v>
      </c>
      <c r="D3883" s="1046" t="s">
        <v>12302</v>
      </c>
      <c r="E3883" s="1043" t="s">
        <v>4290</v>
      </c>
      <c r="F3883" s="1047">
        <v>15587.96</v>
      </c>
      <c r="G3883" s="1052">
        <v>1</v>
      </c>
      <c r="H3883" s="1049" t="s">
        <v>13268</v>
      </c>
      <c r="I3883" s="394"/>
      <c r="J3883" s="394"/>
      <c r="K3883" s="394"/>
      <c r="L3883" s="394"/>
      <c r="M3883" s="394"/>
      <c r="N3883" s="394"/>
    </row>
    <row r="3884" spans="2:14" ht="60">
      <c r="B3884" s="1063" t="s">
        <v>13269</v>
      </c>
      <c r="C3884" s="1046" t="s">
        <v>12246</v>
      </c>
      <c r="D3884" s="1046" t="s">
        <v>12302</v>
      </c>
      <c r="E3884" s="1043" t="s">
        <v>4290</v>
      </c>
      <c r="F3884" s="1047">
        <v>15587.96</v>
      </c>
      <c r="G3884" s="1052">
        <v>1</v>
      </c>
      <c r="H3884" s="1049" t="s">
        <v>13269</v>
      </c>
      <c r="I3884" s="394"/>
      <c r="J3884" s="394"/>
      <c r="K3884" s="394"/>
      <c r="L3884" s="394"/>
      <c r="M3884" s="394"/>
      <c r="N3884" s="394"/>
    </row>
    <row r="3885" spans="2:14" ht="60">
      <c r="B3885" s="1063" t="s">
        <v>13270</v>
      </c>
      <c r="C3885" s="1046" t="s">
        <v>12246</v>
      </c>
      <c r="D3885" s="1046" t="s">
        <v>12302</v>
      </c>
      <c r="E3885" s="1043" t="s">
        <v>4290</v>
      </c>
      <c r="F3885" s="1047">
        <v>15587.96</v>
      </c>
      <c r="G3885" s="1052">
        <v>1</v>
      </c>
      <c r="H3885" s="1049" t="s">
        <v>13270</v>
      </c>
      <c r="I3885" s="394"/>
      <c r="J3885" s="394"/>
      <c r="K3885" s="394"/>
      <c r="L3885" s="394"/>
      <c r="M3885" s="394"/>
      <c r="N3885" s="394"/>
    </row>
    <row r="3886" spans="2:14" ht="60">
      <c r="B3886" s="1063" t="s">
        <v>13271</v>
      </c>
      <c r="C3886" s="1046" t="s">
        <v>12246</v>
      </c>
      <c r="D3886" s="1046" t="s">
        <v>12302</v>
      </c>
      <c r="E3886" s="1043" t="s">
        <v>4290</v>
      </c>
      <c r="F3886" s="1047">
        <v>15587.96</v>
      </c>
      <c r="G3886" s="1052">
        <v>1</v>
      </c>
      <c r="H3886" s="1049" t="s">
        <v>13271</v>
      </c>
      <c r="I3886" s="394"/>
      <c r="J3886" s="394"/>
      <c r="K3886" s="394"/>
      <c r="L3886" s="394"/>
      <c r="M3886" s="394"/>
      <c r="N3886" s="394"/>
    </row>
    <row r="3887" spans="2:14" ht="60">
      <c r="B3887" s="1063" t="s">
        <v>13272</v>
      </c>
      <c r="C3887" s="1046" t="s">
        <v>12246</v>
      </c>
      <c r="D3887" s="1046" t="s">
        <v>12302</v>
      </c>
      <c r="E3887" s="1043" t="s">
        <v>4290</v>
      </c>
      <c r="F3887" s="1047">
        <v>15587.96</v>
      </c>
      <c r="G3887" s="1052">
        <v>1</v>
      </c>
      <c r="H3887" s="1049" t="s">
        <v>13272</v>
      </c>
      <c r="I3887" s="394"/>
      <c r="J3887" s="394"/>
      <c r="K3887" s="394"/>
      <c r="L3887" s="394"/>
      <c r="M3887" s="394"/>
      <c r="N3887" s="394"/>
    </row>
    <row r="3888" spans="2:14" ht="60">
      <c r="B3888" s="1063" t="s">
        <v>13273</v>
      </c>
      <c r="C3888" s="1046" t="s">
        <v>12246</v>
      </c>
      <c r="D3888" s="1046" t="s">
        <v>12302</v>
      </c>
      <c r="E3888" s="1043" t="s">
        <v>4290</v>
      </c>
      <c r="F3888" s="1047">
        <v>15587.96</v>
      </c>
      <c r="G3888" s="1052">
        <v>1</v>
      </c>
      <c r="H3888" s="1049" t="s">
        <v>13273</v>
      </c>
      <c r="I3888" s="394"/>
      <c r="J3888" s="394"/>
      <c r="K3888" s="394"/>
      <c r="L3888" s="394"/>
      <c r="M3888" s="394"/>
      <c r="N3888" s="394"/>
    </row>
    <row r="3889" spans="2:14" ht="60">
      <c r="B3889" s="1063" t="s">
        <v>13274</v>
      </c>
      <c r="C3889" s="1046" t="s">
        <v>12246</v>
      </c>
      <c r="D3889" s="1046" t="s">
        <v>12302</v>
      </c>
      <c r="E3889" s="1043" t="s">
        <v>4290</v>
      </c>
      <c r="F3889" s="1047">
        <v>15587.96</v>
      </c>
      <c r="G3889" s="1052">
        <v>1</v>
      </c>
      <c r="H3889" s="1049" t="s">
        <v>13274</v>
      </c>
      <c r="I3889" s="394"/>
      <c r="J3889" s="394"/>
      <c r="K3889" s="394"/>
      <c r="L3889" s="394"/>
      <c r="M3889" s="394"/>
      <c r="N3889" s="394"/>
    </row>
    <row r="3890" spans="2:14" ht="60">
      <c r="B3890" s="1063" t="s">
        <v>13275</v>
      </c>
      <c r="C3890" s="1046" t="s">
        <v>12246</v>
      </c>
      <c r="D3890" s="1046" t="s">
        <v>12302</v>
      </c>
      <c r="E3890" s="1043" t="s">
        <v>4290</v>
      </c>
      <c r="F3890" s="1047">
        <v>15587.96</v>
      </c>
      <c r="G3890" s="1052">
        <v>1</v>
      </c>
      <c r="H3890" s="1049" t="s">
        <v>13275</v>
      </c>
      <c r="I3890" s="394"/>
      <c r="J3890" s="394"/>
      <c r="K3890" s="394"/>
      <c r="L3890" s="394"/>
      <c r="M3890" s="394"/>
      <c r="N3890" s="394"/>
    </row>
    <row r="3891" spans="2:14" ht="60">
      <c r="B3891" s="1063" t="s">
        <v>13276</v>
      </c>
      <c r="C3891" s="1046" t="s">
        <v>12246</v>
      </c>
      <c r="D3891" s="1046" t="s">
        <v>12302</v>
      </c>
      <c r="E3891" s="1043" t="s">
        <v>4290</v>
      </c>
      <c r="F3891" s="1047">
        <v>15587.96</v>
      </c>
      <c r="G3891" s="1052">
        <v>1</v>
      </c>
      <c r="H3891" s="1049" t="s">
        <v>13276</v>
      </c>
      <c r="I3891" s="394"/>
      <c r="J3891" s="394"/>
      <c r="K3891" s="394"/>
      <c r="L3891" s="394"/>
      <c r="M3891" s="394"/>
      <c r="N3891" s="394"/>
    </row>
    <row r="3892" spans="2:14" ht="60">
      <c r="B3892" s="1063" t="s">
        <v>13277</v>
      </c>
      <c r="C3892" s="1046" t="s">
        <v>12246</v>
      </c>
      <c r="D3892" s="1046" t="s">
        <v>12302</v>
      </c>
      <c r="E3892" s="1043" t="s">
        <v>4290</v>
      </c>
      <c r="F3892" s="1047">
        <v>15587.96</v>
      </c>
      <c r="G3892" s="1052">
        <v>1</v>
      </c>
      <c r="H3892" s="1049" t="s">
        <v>13277</v>
      </c>
      <c r="I3892" s="394"/>
      <c r="J3892" s="394"/>
      <c r="K3892" s="394"/>
      <c r="L3892" s="394"/>
      <c r="M3892" s="394"/>
      <c r="N3892" s="394"/>
    </row>
    <row r="3893" spans="2:14" ht="60">
      <c r="B3893" s="1063" t="s">
        <v>13278</v>
      </c>
      <c r="C3893" s="1046" t="s">
        <v>12246</v>
      </c>
      <c r="D3893" s="1046" t="s">
        <v>12302</v>
      </c>
      <c r="E3893" s="1043" t="s">
        <v>4290</v>
      </c>
      <c r="F3893" s="1047">
        <v>15587.96</v>
      </c>
      <c r="G3893" s="1052">
        <v>1</v>
      </c>
      <c r="H3893" s="1049" t="s">
        <v>13278</v>
      </c>
      <c r="I3893" s="394"/>
      <c r="J3893" s="394"/>
      <c r="K3893" s="394"/>
      <c r="L3893" s="394"/>
      <c r="M3893" s="394"/>
      <c r="N3893" s="394"/>
    </row>
    <row r="3894" spans="2:14" ht="60">
      <c r="B3894" s="1063" t="s">
        <v>13279</v>
      </c>
      <c r="C3894" s="1046" t="s">
        <v>12246</v>
      </c>
      <c r="D3894" s="1046" t="s">
        <v>12302</v>
      </c>
      <c r="E3894" s="1043" t="s">
        <v>4290</v>
      </c>
      <c r="F3894" s="1047">
        <v>15587.96</v>
      </c>
      <c r="G3894" s="1052">
        <v>1</v>
      </c>
      <c r="H3894" s="1049" t="s">
        <v>13279</v>
      </c>
      <c r="I3894" s="394"/>
      <c r="J3894" s="394"/>
      <c r="K3894" s="394"/>
      <c r="L3894" s="394"/>
      <c r="M3894" s="394"/>
      <c r="N3894" s="394"/>
    </row>
    <row r="3895" spans="2:14" ht="60">
      <c r="B3895" s="1063" t="s">
        <v>13280</v>
      </c>
      <c r="C3895" s="1046" t="s">
        <v>12246</v>
      </c>
      <c r="D3895" s="1046" t="s">
        <v>12302</v>
      </c>
      <c r="E3895" s="1043" t="s">
        <v>4290</v>
      </c>
      <c r="F3895" s="1047">
        <v>15587.96</v>
      </c>
      <c r="G3895" s="1052">
        <v>1</v>
      </c>
      <c r="H3895" s="1049" t="s">
        <v>13280</v>
      </c>
      <c r="I3895" s="394"/>
      <c r="J3895" s="394"/>
      <c r="K3895" s="394"/>
      <c r="L3895" s="394"/>
      <c r="M3895" s="394"/>
      <c r="N3895" s="394"/>
    </row>
    <row r="3896" spans="2:14" ht="60">
      <c r="B3896" s="1063" t="s">
        <v>13281</v>
      </c>
      <c r="C3896" s="1046" t="s">
        <v>12246</v>
      </c>
      <c r="D3896" s="1046" t="s">
        <v>12302</v>
      </c>
      <c r="E3896" s="1043" t="s">
        <v>4290</v>
      </c>
      <c r="F3896" s="1047">
        <v>15587.96</v>
      </c>
      <c r="G3896" s="1052">
        <v>1</v>
      </c>
      <c r="H3896" s="1049" t="s">
        <v>13281</v>
      </c>
      <c r="I3896" s="394"/>
      <c r="J3896" s="394"/>
      <c r="K3896" s="394"/>
      <c r="L3896" s="394"/>
      <c r="M3896" s="394"/>
      <c r="N3896" s="394"/>
    </row>
    <row r="3897" spans="2:14" ht="60">
      <c r="B3897" s="1063" t="s">
        <v>13282</v>
      </c>
      <c r="C3897" s="1046" t="s">
        <v>12246</v>
      </c>
      <c r="D3897" s="1046" t="s">
        <v>12302</v>
      </c>
      <c r="E3897" s="1043" t="s">
        <v>4290</v>
      </c>
      <c r="F3897" s="1047">
        <v>15587.96</v>
      </c>
      <c r="G3897" s="1052">
        <v>1</v>
      </c>
      <c r="H3897" s="1049" t="s">
        <v>13282</v>
      </c>
      <c r="I3897" s="394"/>
      <c r="J3897" s="394"/>
      <c r="K3897" s="394"/>
      <c r="L3897" s="394"/>
      <c r="M3897" s="394"/>
      <c r="N3897" s="394"/>
    </row>
    <row r="3898" spans="2:14" ht="60">
      <c r="B3898" s="1063" t="s">
        <v>13283</v>
      </c>
      <c r="C3898" s="1046" t="s">
        <v>12246</v>
      </c>
      <c r="D3898" s="1046" t="s">
        <v>12302</v>
      </c>
      <c r="E3898" s="1043" t="s">
        <v>4290</v>
      </c>
      <c r="F3898" s="1047">
        <v>15587.96</v>
      </c>
      <c r="G3898" s="1052">
        <v>1</v>
      </c>
      <c r="H3898" s="1049" t="s">
        <v>13283</v>
      </c>
      <c r="I3898" s="394"/>
      <c r="J3898" s="394"/>
      <c r="K3898" s="394"/>
      <c r="L3898" s="394"/>
      <c r="M3898" s="394"/>
      <c r="N3898" s="394"/>
    </row>
    <row r="3899" spans="2:14" ht="60">
      <c r="B3899" s="1063" t="s">
        <v>13284</v>
      </c>
      <c r="C3899" s="1046" t="s">
        <v>12246</v>
      </c>
      <c r="D3899" s="1046" t="s">
        <v>12302</v>
      </c>
      <c r="E3899" s="1043" t="s">
        <v>4290</v>
      </c>
      <c r="F3899" s="1047">
        <v>15587.96</v>
      </c>
      <c r="G3899" s="1052">
        <v>1</v>
      </c>
      <c r="H3899" s="1049" t="s">
        <v>13284</v>
      </c>
      <c r="I3899" s="394"/>
      <c r="J3899" s="394"/>
      <c r="K3899" s="394"/>
      <c r="L3899" s="394"/>
      <c r="M3899" s="394"/>
      <c r="N3899" s="394"/>
    </row>
    <row r="3900" spans="2:14" ht="60">
      <c r="B3900" s="1063" t="s">
        <v>13285</v>
      </c>
      <c r="C3900" s="1046" t="s">
        <v>12246</v>
      </c>
      <c r="D3900" s="1046" t="s">
        <v>12302</v>
      </c>
      <c r="E3900" s="1043" t="s">
        <v>4290</v>
      </c>
      <c r="F3900" s="1047">
        <v>15587.96</v>
      </c>
      <c r="G3900" s="1052">
        <v>1</v>
      </c>
      <c r="H3900" s="1049" t="s">
        <v>13285</v>
      </c>
      <c r="I3900" s="394"/>
      <c r="J3900" s="394"/>
      <c r="K3900" s="394"/>
      <c r="L3900" s="394"/>
      <c r="M3900" s="394"/>
      <c r="N3900" s="394"/>
    </row>
    <row r="3901" spans="2:14" ht="60">
      <c r="B3901" s="1063" t="s">
        <v>13286</v>
      </c>
      <c r="C3901" s="1046" t="s">
        <v>12246</v>
      </c>
      <c r="D3901" s="1046" t="s">
        <v>12302</v>
      </c>
      <c r="E3901" s="1043" t="s">
        <v>4290</v>
      </c>
      <c r="F3901" s="1047">
        <v>15587.96</v>
      </c>
      <c r="G3901" s="1052">
        <v>1</v>
      </c>
      <c r="H3901" s="1049" t="s">
        <v>13286</v>
      </c>
      <c r="I3901" s="394"/>
      <c r="J3901" s="394"/>
      <c r="K3901" s="394"/>
      <c r="L3901" s="394"/>
      <c r="M3901" s="394"/>
      <c r="N3901" s="394"/>
    </row>
    <row r="3902" spans="2:14" ht="60">
      <c r="B3902" s="1063" t="s">
        <v>13287</v>
      </c>
      <c r="C3902" s="1046" t="s">
        <v>12246</v>
      </c>
      <c r="D3902" s="1046" t="s">
        <v>12302</v>
      </c>
      <c r="E3902" s="1043" t="s">
        <v>4290</v>
      </c>
      <c r="F3902" s="1047">
        <v>15587.96</v>
      </c>
      <c r="G3902" s="1052">
        <v>1</v>
      </c>
      <c r="H3902" s="1049" t="s">
        <v>13287</v>
      </c>
      <c r="I3902" s="394"/>
      <c r="J3902" s="394"/>
      <c r="K3902" s="394"/>
      <c r="L3902" s="394"/>
      <c r="M3902" s="394"/>
      <c r="N3902" s="394"/>
    </row>
    <row r="3903" spans="2:14" ht="60">
      <c r="B3903" s="1063" t="s">
        <v>13288</v>
      </c>
      <c r="C3903" s="1046" t="s">
        <v>12246</v>
      </c>
      <c r="D3903" s="1046" t="s">
        <v>12302</v>
      </c>
      <c r="E3903" s="1043" t="s">
        <v>4290</v>
      </c>
      <c r="F3903" s="1047">
        <v>15587.96</v>
      </c>
      <c r="G3903" s="1052">
        <v>1</v>
      </c>
      <c r="H3903" s="1049" t="s">
        <v>13288</v>
      </c>
      <c r="I3903" s="394"/>
      <c r="J3903" s="394"/>
      <c r="K3903" s="394"/>
      <c r="L3903" s="394"/>
      <c r="M3903" s="394"/>
      <c r="N3903" s="394"/>
    </row>
    <row r="3904" spans="2:14" ht="60">
      <c r="B3904" s="1063" t="s">
        <v>13289</v>
      </c>
      <c r="C3904" s="1046" t="s">
        <v>12246</v>
      </c>
      <c r="D3904" s="1046" t="s">
        <v>12302</v>
      </c>
      <c r="E3904" s="1043" t="s">
        <v>4290</v>
      </c>
      <c r="F3904" s="1047">
        <v>15587.96</v>
      </c>
      <c r="G3904" s="1052">
        <v>1</v>
      </c>
      <c r="H3904" s="1049" t="s">
        <v>13289</v>
      </c>
      <c r="I3904" s="394"/>
      <c r="J3904" s="394"/>
      <c r="K3904" s="394"/>
      <c r="L3904" s="394"/>
      <c r="M3904" s="394"/>
      <c r="N3904" s="394"/>
    </row>
    <row r="3905" spans="2:14" ht="60">
      <c r="B3905" s="1063" t="s">
        <v>13290</v>
      </c>
      <c r="C3905" s="1046" t="s">
        <v>12246</v>
      </c>
      <c r="D3905" s="1046" t="s">
        <v>12302</v>
      </c>
      <c r="E3905" s="1043" t="s">
        <v>4290</v>
      </c>
      <c r="F3905" s="1047">
        <v>15587.96</v>
      </c>
      <c r="G3905" s="1052">
        <v>1</v>
      </c>
      <c r="H3905" s="1049" t="s">
        <v>13290</v>
      </c>
      <c r="I3905" s="394"/>
      <c r="J3905" s="394"/>
      <c r="K3905" s="394"/>
      <c r="L3905" s="394"/>
      <c r="M3905" s="394"/>
      <c r="N3905" s="394"/>
    </row>
    <row r="3906" spans="2:14" ht="60">
      <c r="B3906" s="1063" t="s">
        <v>13291</v>
      </c>
      <c r="C3906" s="1046" t="s">
        <v>12246</v>
      </c>
      <c r="D3906" s="1046" t="s">
        <v>12302</v>
      </c>
      <c r="E3906" s="1043" t="s">
        <v>4290</v>
      </c>
      <c r="F3906" s="1047">
        <v>15587.96</v>
      </c>
      <c r="G3906" s="1052">
        <v>1</v>
      </c>
      <c r="H3906" s="1049" t="s">
        <v>13291</v>
      </c>
      <c r="I3906" s="394"/>
      <c r="J3906" s="394"/>
      <c r="K3906" s="394"/>
      <c r="L3906" s="394"/>
      <c r="M3906" s="394"/>
      <c r="N3906" s="394"/>
    </row>
    <row r="3907" spans="2:14" ht="60">
      <c r="B3907" s="1063" t="s">
        <v>13292</v>
      </c>
      <c r="C3907" s="1046" t="s">
        <v>12246</v>
      </c>
      <c r="D3907" s="1046" t="s">
        <v>12302</v>
      </c>
      <c r="E3907" s="1043" t="s">
        <v>4290</v>
      </c>
      <c r="F3907" s="1047">
        <v>15587.96</v>
      </c>
      <c r="G3907" s="1052">
        <v>1</v>
      </c>
      <c r="H3907" s="1049" t="s">
        <v>13292</v>
      </c>
      <c r="I3907" s="394"/>
      <c r="J3907" s="394"/>
      <c r="K3907" s="394"/>
      <c r="L3907" s="394"/>
      <c r="M3907" s="394"/>
      <c r="N3907" s="394"/>
    </row>
    <row r="3908" spans="2:14" ht="60">
      <c r="B3908" s="1063" t="s">
        <v>13293</v>
      </c>
      <c r="C3908" s="1046" t="s">
        <v>12246</v>
      </c>
      <c r="D3908" s="1046" t="s">
        <v>12302</v>
      </c>
      <c r="E3908" s="1043" t="s">
        <v>4290</v>
      </c>
      <c r="F3908" s="1047">
        <v>15587.96</v>
      </c>
      <c r="G3908" s="1052">
        <v>1</v>
      </c>
      <c r="H3908" s="1049" t="s">
        <v>13293</v>
      </c>
      <c r="I3908" s="394"/>
      <c r="J3908" s="394"/>
      <c r="K3908" s="394"/>
      <c r="L3908" s="394"/>
      <c r="M3908" s="394"/>
      <c r="N3908" s="394"/>
    </row>
    <row r="3909" spans="2:14" ht="60">
      <c r="B3909" s="1063" t="s">
        <v>13294</v>
      </c>
      <c r="C3909" s="1046" t="s">
        <v>12246</v>
      </c>
      <c r="D3909" s="1046" t="s">
        <v>12302</v>
      </c>
      <c r="E3909" s="1043" t="s">
        <v>4290</v>
      </c>
      <c r="F3909" s="1047">
        <v>15587.96</v>
      </c>
      <c r="G3909" s="1052">
        <v>1</v>
      </c>
      <c r="H3909" s="1049" t="s">
        <v>13294</v>
      </c>
      <c r="I3909" s="394"/>
      <c r="J3909" s="394"/>
      <c r="K3909" s="394"/>
      <c r="L3909" s="394"/>
      <c r="M3909" s="394"/>
      <c r="N3909" s="394"/>
    </row>
    <row r="3910" spans="2:14" ht="60">
      <c r="B3910" s="1063" t="s">
        <v>13295</v>
      </c>
      <c r="C3910" s="1046" t="s">
        <v>12246</v>
      </c>
      <c r="D3910" s="1046" t="s">
        <v>12302</v>
      </c>
      <c r="E3910" s="1043" t="s">
        <v>4290</v>
      </c>
      <c r="F3910" s="1047">
        <v>15587.96</v>
      </c>
      <c r="G3910" s="1052">
        <v>1</v>
      </c>
      <c r="H3910" s="1049" t="s">
        <v>13295</v>
      </c>
      <c r="I3910" s="394"/>
      <c r="J3910" s="394"/>
      <c r="K3910" s="394"/>
      <c r="L3910" s="394"/>
      <c r="M3910" s="394"/>
      <c r="N3910" s="394"/>
    </row>
    <row r="3911" spans="2:14" ht="60">
      <c r="B3911" s="1063" t="s">
        <v>13296</v>
      </c>
      <c r="C3911" s="1046" t="s">
        <v>12246</v>
      </c>
      <c r="D3911" s="1046" t="s">
        <v>12302</v>
      </c>
      <c r="E3911" s="1043" t="s">
        <v>4290</v>
      </c>
      <c r="F3911" s="1047">
        <v>15587.96</v>
      </c>
      <c r="G3911" s="1052">
        <v>1</v>
      </c>
      <c r="H3911" s="1049" t="s">
        <v>13296</v>
      </c>
      <c r="I3911" s="394"/>
      <c r="J3911" s="394"/>
      <c r="K3911" s="394"/>
      <c r="L3911" s="394"/>
      <c r="M3911" s="394"/>
      <c r="N3911" s="394"/>
    </row>
    <row r="3912" spans="2:14" ht="60">
      <c r="B3912" s="1063" t="s">
        <v>13297</v>
      </c>
      <c r="C3912" s="1046" t="s">
        <v>12246</v>
      </c>
      <c r="D3912" s="1046" t="s">
        <v>12302</v>
      </c>
      <c r="E3912" s="1043" t="s">
        <v>4290</v>
      </c>
      <c r="F3912" s="1047">
        <v>15587.96</v>
      </c>
      <c r="G3912" s="1052">
        <v>1</v>
      </c>
      <c r="H3912" s="1049" t="s">
        <v>13297</v>
      </c>
      <c r="I3912" s="394"/>
      <c r="J3912" s="394"/>
      <c r="K3912" s="394"/>
      <c r="L3912" s="394"/>
      <c r="M3912" s="394"/>
      <c r="N3912" s="394"/>
    </row>
    <row r="3913" spans="2:14" ht="60">
      <c r="B3913" s="1063" t="s">
        <v>13298</v>
      </c>
      <c r="C3913" s="1046" t="s">
        <v>12246</v>
      </c>
      <c r="D3913" s="1046" t="s">
        <v>12302</v>
      </c>
      <c r="E3913" s="1043" t="s">
        <v>4290</v>
      </c>
      <c r="F3913" s="1047">
        <v>15587.96</v>
      </c>
      <c r="G3913" s="1052">
        <v>1</v>
      </c>
      <c r="H3913" s="1049" t="s">
        <v>13298</v>
      </c>
      <c r="I3913" s="394"/>
      <c r="J3913" s="394"/>
      <c r="K3913" s="394"/>
      <c r="L3913" s="394"/>
      <c r="M3913" s="394"/>
      <c r="N3913" s="394"/>
    </row>
    <row r="3914" spans="2:14" ht="60">
      <c r="B3914" s="1063" t="s">
        <v>13299</v>
      </c>
      <c r="C3914" s="1046" t="s">
        <v>12246</v>
      </c>
      <c r="D3914" s="1046" t="s">
        <v>12302</v>
      </c>
      <c r="E3914" s="1043" t="s">
        <v>4290</v>
      </c>
      <c r="F3914" s="1047">
        <v>15587.96</v>
      </c>
      <c r="G3914" s="1052">
        <v>1</v>
      </c>
      <c r="H3914" s="1049" t="s">
        <v>13299</v>
      </c>
      <c r="I3914" s="394"/>
      <c r="J3914" s="394"/>
      <c r="K3914" s="394"/>
      <c r="L3914" s="394"/>
      <c r="M3914" s="394"/>
      <c r="N3914" s="394"/>
    </row>
    <row r="3915" spans="2:14" ht="60">
      <c r="B3915" s="1063" t="s">
        <v>13300</v>
      </c>
      <c r="C3915" s="1046" t="s">
        <v>12246</v>
      </c>
      <c r="D3915" s="1046" t="s">
        <v>12302</v>
      </c>
      <c r="E3915" s="1043" t="s">
        <v>4290</v>
      </c>
      <c r="F3915" s="1047">
        <v>15587.96</v>
      </c>
      <c r="G3915" s="1052">
        <v>1</v>
      </c>
      <c r="H3915" s="1049" t="s">
        <v>13300</v>
      </c>
      <c r="I3915" s="394"/>
      <c r="J3915" s="394"/>
      <c r="K3915" s="394"/>
      <c r="L3915" s="394"/>
      <c r="M3915" s="394"/>
      <c r="N3915" s="394"/>
    </row>
    <row r="3916" spans="2:14" ht="60">
      <c r="B3916" s="1063" t="s">
        <v>13301</v>
      </c>
      <c r="C3916" s="1046" t="s">
        <v>12246</v>
      </c>
      <c r="D3916" s="1046" t="s">
        <v>12302</v>
      </c>
      <c r="E3916" s="1043" t="s">
        <v>4290</v>
      </c>
      <c r="F3916" s="1047">
        <v>15587.96</v>
      </c>
      <c r="G3916" s="1052">
        <v>1</v>
      </c>
      <c r="H3916" s="1049" t="s">
        <v>13301</v>
      </c>
      <c r="I3916" s="394"/>
      <c r="J3916" s="394"/>
      <c r="K3916" s="394"/>
      <c r="L3916" s="394"/>
      <c r="M3916" s="394"/>
      <c r="N3916" s="394"/>
    </row>
    <row r="3917" spans="2:14" ht="60">
      <c r="B3917" s="1063" t="s">
        <v>13302</v>
      </c>
      <c r="C3917" s="1046" t="s">
        <v>12246</v>
      </c>
      <c r="D3917" s="1046" t="s">
        <v>12302</v>
      </c>
      <c r="E3917" s="1043" t="s">
        <v>4290</v>
      </c>
      <c r="F3917" s="1047">
        <v>15587.96</v>
      </c>
      <c r="G3917" s="1052">
        <v>1</v>
      </c>
      <c r="H3917" s="1049" t="s">
        <v>13302</v>
      </c>
      <c r="I3917" s="394"/>
      <c r="J3917" s="394"/>
      <c r="K3917" s="394"/>
      <c r="L3917" s="394"/>
      <c r="M3917" s="394"/>
      <c r="N3917" s="394"/>
    </row>
    <row r="3918" spans="2:14" ht="60">
      <c r="B3918" s="1063" t="s">
        <v>13303</v>
      </c>
      <c r="C3918" s="1046" t="s">
        <v>12246</v>
      </c>
      <c r="D3918" s="1046" t="s">
        <v>12302</v>
      </c>
      <c r="E3918" s="1043" t="s">
        <v>4290</v>
      </c>
      <c r="F3918" s="1047">
        <v>15587.96</v>
      </c>
      <c r="G3918" s="1052">
        <v>1</v>
      </c>
      <c r="H3918" s="1049" t="s">
        <v>13303</v>
      </c>
      <c r="I3918" s="394"/>
      <c r="J3918" s="394"/>
      <c r="K3918" s="394"/>
      <c r="L3918" s="394"/>
      <c r="M3918" s="394"/>
      <c r="N3918" s="394"/>
    </row>
    <row r="3919" spans="2:14" ht="60">
      <c r="B3919" s="1063" t="s">
        <v>13304</v>
      </c>
      <c r="C3919" s="1046" t="s">
        <v>12246</v>
      </c>
      <c r="D3919" s="1046" t="s">
        <v>12302</v>
      </c>
      <c r="E3919" s="1043" t="s">
        <v>4290</v>
      </c>
      <c r="F3919" s="1047">
        <v>15587.96</v>
      </c>
      <c r="G3919" s="1052">
        <v>1</v>
      </c>
      <c r="H3919" s="1049" t="s">
        <v>13304</v>
      </c>
      <c r="I3919" s="394"/>
      <c r="J3919" s="394"/>
      <c r="K3919" s="394"/>
      <c r="L3919" s="394"/>
      <c r="M3919" s="394"/>
      <c r="N3919" s="394"/>
    </row>
    <row r="3920" spans="2:14" ht="60">
      <c r="B3920" s="1063" t="s">
        <v>13305</v>
      </c>
      <c r="C3920" s="1046" t="s">
        <v>12246</v>
      </c>
      <c r="D3920" s="1046" t="s">
        <v>12302</v>
      </c>
      <c r="E3920" s="1043" t="s">
        <v>4290</v>
      </c>
      <c r="F3920" s="1047">
        <v>15587.96</v>
      </c>
      <c r="G3920" s="1052">
        <v>1</v>
      </c>
      <c r="H3920" s="1049" t="s">
        <v>13305</v>
      </c>
      <c r="I3920" s="394"/>
      <c r="J3920" s="394"/>
      <c r="K3920" s="394"/>
      <c r="L3920" s="394"/>
      <c r="M3920" s="394"/>
      <c r="N3920" s="394"/>
    </row>
    <row r="3921" spans="2:14" ht="60">
      <c r="B3921" s="1063" t="s">
        <v>13306</v>
      </c>
      <c r="C3921" s="1046" t="s">
        <v>12246</v>
      </c>
      <c r="D3921" s="1046" t="s">
        <v>12302</v>
      </c>
      <c r="E3921" s="1043" t="s">
        <v>4290</v>
      </c>
      <c r="F3921" s="1047">
        <v>15587.96</v>
      </c>
      <c r="G3921" s="1052">
        <v>1</v>
      </c>
      <c r="H3921" s="1049" t="s">
        <v>13306</v>
      </c>
      <c r="I3921" s="394"/>
      <c r="J3921" s="394"/>
      <c r="K3921" s="394"/>
      <c r="L3921" s="394"/>
      <c r="M3921" s="394"/>
      <c r="N3921" s="394"/>
    </row>
    <row r="3922" spans="2:14" ht="60">
      <c r="B3922" s="1063" t="s">
        <v>13307</v>
      </c>
      <c r="C3922" s="1046" t="s">
        <v>12246</v>
      </c>
      <c r="D3922" s="1046" t="s">
        <v>12302</v>
      </c>
      <c r="E3922" s="1043" t="s">
        <v>4290</v>
      </c>
      <c r="F3922" s="1047">
        <v>15587.96</v>
      </c>
      <c r="G3922" s="1052">
        <v>1</v>
      </c>
      <c r="H3922" s="1049" t="s">
        <v>13307</v>
      </c>
      <c r="I3922" s="394"/>
      <c r="J3922" s="394"/>
      <c r="K3922" s="394"/>
      <c r="L3922" s="394"/>
      <c r="M3922" s="394"/>
      <c r="N3922" s="394"/>
    </row>
    <row r="3923" spans="2:14" ht="60">
      <c r="B3923" s="1063" t="s">
        <v>13308</v>
      </c>
      <c r="C3923" s="1046" t="s">
        <v>12246</v>
      </c>
      <c r="D3923" s="1046" t="s">
        <v>12302</v>
      </c>
      <c r="E3923" s="1043" t="s">
        <v>4290</v>
      </c>
      <c r="F3923" s="1047">
        <v>15587.96</v>
      </c>
      <c r="G3923" s="1052">
        <v>1</v>
      </c>
      <c r="H3923" s="1049" t="s">
        <v>13308</v>
      </c>
      <c r="I3923" s="394"/>
      <c r="J3923" s="394"/>
      <c r="K3923" s="394"/>
      <c r="L3923" s="394"/>
      <c r="M3923" s="394"/>
      <c r="N3923" s="394"/>
    </row>
    <row r="3924" spans="2:14" ht="60">
      <c r="B3924" s="1063" t="s">
        <v>13309</v>
      </c>
      <c r="C3924" s="1046" t="s">
        <v>12246</v>
      </c>
      <c r="D3924" s="1046" t="s">
        <v>12302</v>
      </c>
      <c r="E3924" s="1043" t="s">
        <v>4290</v>
      </c>
      <c r="F3924" s="1047">
        <v>15587.96</v>
      </c>
      <c r="G3924" s="1052">
        <v>1</v>
      </c>
      <c r="H3924" s="1049" t="s">
        <v>13309</v>
      </c>
      <c r="I3924" s="394"/>
      <c r="J3924" s="394"/>
      <c r="K3924" s="394"/>
      <c r="L3924" s="394"/>
      <c r="M3924" s="394"/>
      <c r="N3924" s="394"/>
    </row>
    <row r="3925" spans="2:14" ht="60">
      <c r="B3925" s="1063" t="s">
        <v>13310</v>
      </c>
      <c r="C3925" s="1046" t="s">
        <v>12246</v>
      </c>
      <c r="D3925" s="1046" t="s">
        <v>12302</v>
      </c>
      <c r="E3925" s="1043" t="s">
        <v>4290</v>
      </c>
      <c r="F3925" s="1047">
        <v>15587.96</v>
      </c>
      <c r="G3925" s="1052">
        <v>1</v>
      </c>
      <c r="H3925" s="1049" t="s">
        <v>13310</v>
      </c>
      <c r="I3925" s="394"/>
      <c r="J3925" s="394"/>
      <c r="K3925" s="394"/>
      <c r="L3925" s="394"/>
      <c r="M3925" s="394"/>
      <c r="N3925" s="394"/>
    </row>
    <row r="3926" spans="2:14" ht="60">
      <c r="B3926" s="1063" t="s">
        <v>13311</v>
      </c>
      <c r="C3926" s="1046" t="s">
        <v>12246</v>
      </c>
      <c r="D3926" s="1046" t="s">
        <v>12302</v>
      </c>
      <c r="E3926" s="1043" t="s">
        <v>4290</v>
      </c>
      <c r="F3926" s="1047">
        <v>15587.96</v>
      </c>
      <c r="G3926" s="1052">
        <v>1</v>
      </c>
      <c r="H3926" s="1049" t="s">
        <v>13311</v>
      </c>
      <c r="I3926" s="394"/>
      <c r="J3926" s="394"/>
      <c r="K3926" s="394"/>
      <c r="L3926" s="394"/>
      <c r="M3926" s="394"/>
      <c r="N3926" s="394"/>
    </row>
    <row r="3927" spans="2:14" ht="60">
      <c r="B3927" s="1063" t="s">
        <v>13312</v>
      </c>
      <c r="C3927" s="1046" t="s">
        <v>12246</v>
      </c>
      <c r="D3927" s="1046" t="s">
        <v>12302</v>
      </c>
      <c r="E3927" s="1043" t="s">
        <v>4290</v>
      </c>
      <c r="F3927" s="1047">
        <v>15587.96</v>
      </c>
      <c r="G3927" s="1052">
        <v>1</v>
      </c>
      <c r="H3927" s="1049" t="s">
        <v>13312</v>
      </c>
      <c r="I3927" s="394"/>
      <c r="J3927" s="394"/>
      <c r="K3927" s="394"/>
      <c r="L3927" s="394"/>
      <c r="M3927" s="394"/>
      <c r="N3927" s="394"/>
    </row>
    <row r="3928" spans="2:14" ht="60">
      <c r="B3928" s="1063" t="s">
        <v>13313</v>
      </c>
      <c r="C3928" s="1046" t="s">
        <v>12246</v>
      </c>
      <c r="D3928" s="1046" t="s">
        <v>12302</v>
      </c>
      <c r="E3928" s="1043" t="s">
        <v>4290</v>
      </c>
      <c r="F3928" s="1047">
        <v>15587.96</v>
      </c>
      <c r="G3928" s="1052">
        <v>1</v>
      </c>
      <c r="H3928" s="1049" t="s">
        <v>13313</v>
      </c>
      <c r="I3928" s="394"/>
      <c r="J3928" s="394"/>
      <c r="K3928" s="394"/>
      <c r="L3928" s="394"/>
      <c r="M3928" s="394"/>
      <c r="N3928" s="394"/>
    </row>
    <row r="3929" spans="2:14" ht="60">
      <c r="B3929" s="1063" t="s">
        <v>13314</v>
      </c>
      <c r="C3929" s="1046" t="s">
        <v>12246</v>
      </c>
      <c r="D3929" s="1046" t="s">
        <v>12302</v>
      </c>
      <c r="E3929" s="1043" t="s">
        <v>4290</v>
      </c>
      <c r="F3929" s="1047">
        <v>15587.96</v>
      </c>
      <c r="G3929" s="1052">
        <v>1</v>
      </c>
      <c r="H3929" s="1049" t="s">
        <v>13314</v>
      </c>
      <c r="I3929" s="394"/>
      <c r="J3929" s="394"/>
      <c r="K3929" s="394"/>
      <c r="L3929" s="394"/>
      <c r="M3929" s="394"/>
      <c r="N3929" s="394"/>
    </row>
    <row r="3930" spans="2:14" ht="60">
      <c r="B3930" s="1063" t="s">
        <v>13315</v>
      </c>
      <c r="C3930" s="1046" t="s">
        <v>12246</v>
      </c>
      <c r="D3930" s="1046" t="s">
        <v>12302</v>
      </c>
      <c r="E3930" s="1043" t="s">
        <v>4290</v>
      </c>
      <c r="F3930" s="1047">
        <v>15587.96</v>
      </c>
      <c r="G3930" s="1052">
        <v>1</v>
      </c>
      <c r="H3930" s="1049" t="s">
        <v>13315</v>
      </c>
      <c r="I3930" s="394"/>
      <c r="J3930" s="394"/>
      <c r="K3930" s="394"/>
      <c r="L3930" s="394"/>
      <c r="M3930" s="394"/>
      <c r="N3930" s="394"/>
    </row>
    <row r="3931" spans="2:14" ht="60">
      <c r="B3931" s="1063" t="s">
        <v>13316</v>
      </c>
      <c r="C3931" s="1046" t="s">
        <v>12246</v>
      </c>
      <c r="D3931" s="1046" t="s">
        <v>12302</v>
      </c>
      <c r="E3931" s="1043" t="s">
        <v>4290</v>
      </c>
      <c r="F3931" s="1047">
        <v>15587.96</v>
      </c>
      <c r="G3931" s="1052">
        <v>1</v>
      </c>
      <c r="H3931" s="1049" t="s">
        <v>13316</v>
      </c>
      <c r="I3931" s="394"/>
      <c r="J3931" s="394"/>
      <c r="K3931" s="394"/>
      <c r="L3931" s="394"/>
      <c r="M3931" s="394"/>
      <c r="N3931" s="394"/>
    </row>
    <row r="3932" spans="2:14" ht="60">
      <c r="B3932" s="1063" t="s">
        <v>13317</v>
      </c>
      <c r="C3932" s="1046" t="s">
        <v>12246</v>
      </c>
      <c r="D3932" s="1046" t="s">
        <v>12302</v>
      </c>
      <c r="E3932" s="1043" t="s">
        <v>4290</v>
      </c>
      <c r="F3932" s="1047">
        <v>15587.96</v>
      </c>
      <c r="G3932" s="1052">
        <v>1</v>
      </c>
      <c r="H3932" s="1049" t="s">
        <v>13317</v>
      </c>
      <c r="I3932" s="394"/>
      <c r="J3932" s="394"/>
      <c r="K3932" s="394"/>
      <c r="L3932" s="394"/>
      <c r="M3932" s="394"/>
      <c r="N3932" s="394"/>
    </row>
    <row r="3933" spans="2:14" ht="60">
      <c r="B3933" s="1063" t="s">
        <v>13318</v>
      </c>
      <c r="C3933" s="1046" t="s">
        <v>12246</v>
      </c>
      <c r="D3933" s="1046" t="s">
        <v>12302</v>
      </c>
      <c r="E3933" s="1043" t="s">
        <v>4290</v>
      </c>
      <c r="F3933" s="1047">
        <v>15587.96</v>
      </c>
      <c r="G3933" s="1052">
        <v>1</v>
      </c>
      <c r="H3933" s="1049" t="s">
        <v>13318</v>
      </c>
      <c r="I3933" s="394"/>
      <c r="J3933" s="394"/>
      <c r="K3933" s="394"/>
      <c r="L3933" s="394"/>
      <c r="M3933" s="394"/>
      <c r="N3933" s="394"/>
    </row>
    <row r="3934" spans="2:14" ht="60">
      <c r="B3934" s="1063" t="s">
        <v>13319</v>
      </c>
      <c r="C3934" s="1046" t="s">
        <v>12246</v>
      </c>
      <c r="D3934" s="1046" t="s">
        <v>12302</v>
      </c>
      <c r="E3934" s="1043" t="s">
        <v>4290</v>
      </c>
      <c r="F3934" s="1047">
        <v>15587.96</v>
      </c>
      <c r="G3934" s="1052">
        <v>1</v>
      </c>
      <c r="H3934" s="1049" t="s">
        <v>13319</v>
      </c>
      <c r="I3934" s="394"/>
      <c r="J3934" s="394"/>
      <c r="K3934" s="394"/>
      <c r="L3934" s="394"/>
      <c r="M3934" s="394"/>
      <c r="N3934" s="394"/>
    </row>
    <row r="3935" spans="2:14" ht="60">
      <c r="B3935" s="1063" t="s">
        <v>13320</v>
      </c>
      <c r="C3935" s="1046" t="s">
        <v>12246</v>
      </c>
      <c r="D3935" s="1046" t="s">
        <v>12302</v>
      </c>
      <c r="E3935" s="1043" t="s">
        <v>4290</v>
      </c>
      <c r="F3935" s="1047">
        <v>15587.96</v>
      </c>
      <c r="G3935" s="1052">
        <v>1</v>
      </c>
      <c r="H3935" s="1049" t="s">
        <v>13320</v>
      </c>
      <c r="I3935" s="394"/>
      <c r="J3935" s="394"/>
      <c r="K3935" s="394"/>
      <c r="L3935" s="394"/>
      <c r="M3935" s="394"/>
      <c r="N3935" s="394"/>
    </row>
    <row r="3936" spans="2:14" ht="60">
      <c r="B3936" s="1063" t="s">
        <v>13321</v>
      </c>
      <c r="C3936" s="1046" t="s">
        <v>12246</v>
      </c>
      <c r="D3936" s="1046" t="s">
        <v>12302</v>
      </c>
      <c r="E3936" s="1043" t="s">
        <v>4290</v>
      </c>
      <c r="F3936" s="1047">
        <v>15587.96</v>
      </c>
      <c r="G3936" s="1052">
        <v>1</v>
      </c>
      <c r="H3936" s="1049" t="s">
        <v>13321</v>
      </c>
      <c r="I3936" s="394"/>
      <c r="J3936" s="394"/>
      <c r="K3936" s="394"/>
      <c r="L3936" s="394"/>
      <c r="M3936" s="394"/>
      <c r="N3936" s="394"/>
    </row>
    <row r="3937" spans="2:14" ht="60">
      <c r="B3937" s="1063" t="s">
        <v>13322</v>
      </c>
      <c r="C3937" s="1046" t="s">
        <v>12246</v>
      </c>
      <c r="D3937" s="1046" t="s">
        <v>12302</v>
      </c>
      <c r="E3937" s="1043" t="s">
        <v>4290</v>
      </c>
      <c r="F3937" s="1047">
        <v>15587.96</v>
      </c>
      <c r="G3937" s="1052">
        <v>1</v>
      </c>
      <c r="H3937" s="1049" t="s">
        <v>13322</v>
      </c>
      <c r="I3937" s="394"/>
      <c r="J3937" s="394"/>
      <c r="K3937" s="394"/>
      <c r="L3937" s="394"/>
      <c r="M3937" s="394"/>
      <c r="N3937" s="394"/>
    </row>
    <row r="3938" spans="2:14" ht="60">
      <c r="B3938" s="1063" t="s">
        <v>13323</v>
      </c>
      <c r="C3938" s="1046" t="s">
        <v>12246</v>
      </c>
      <c r="D3938" s="1046" t="s">
        <v>12302</v>
      </c>
      <c r="E3938" s="1043" t="s">
        <v>4290</v>
      </c>
      <c r="F3938" s="1047">
        <v>15587.96</v>
      </c>
      <c r="G3938" s="1052">
        <v>1</v>
      </c>
      <c r="H3938" s="1049" t="s">
        <v>13323</v>
      </c>
      <c r="I3938" s="394"/>
      <c r="J3938" s="394"/>
      <c r="K3938" s="394"/>
      <c r="L3938" s="394"/>
      <c r="M3938" s="394"/>
      <c r="N3938" s="394"/>
    </row>
    <row r="3939" spans="2:14" ht="60">
      <c r="B3939" s="1063" t="s">
        <v>13324</v>
      </c>
      <c r="C3939" s="1046" t="s">
        <v>12246</v>
      </c>
      <c r="D3939" s="1046" t="s">
        <v>12302</v>
      </c>
      <c r="E3939" s="1043" t="s">
        <v>4290</v>
      </c>
      <c r="F3939" s="1047">
        <v>15587.96</v>
      </c>
      <c r="G3939" s="1052">
        <v>1</v>
      </c>
      <c r="H3939" s="1049" t="s">
        <v>13324</v>
      </c>
      <c r="I3939" s="394"/>
      <c r="J3939" s="394"/>
      <c r="K3939" s="394"/>
      <c r="L3939" s="394"/>
      <c r="M3939" s="394"/>
      <c r="N3939" s="394"/>
    </row>
    <row r="3940" spans="2:14" ht="60">
      <c r="B3940" s="1063" t="s">
        <v>13325</v>
      </c>
      <c r="C3940" s="1046" t="s">
        <v>12246</v>
      </c>
      <c r="D3940" s="1046" t="s">
        <v>12302</v>
      </c>
      <c r="E3940" s="1043" t="s">
        <v>4290</v>
      </c>
      <c r="F3940" s="1047">
        <v>15587.96</v>
      </c>
      <c r="G3940" s="1052">
        <v>1</v>
      </c>
      <c r="H3940" s="1049" t="s">
        <v>13325</v>
      </c>
      <c r="I3940" s="394"/>
      <c r="J3940" s="394"/>
      <c r="K3940" s="394"/>
      <c r="L3940" s="394"/>
      <c r="M3940" s="394"/>
      <c r="N3940" s="394"/>
    </row>
    <row r="3941" spans="2:14" ht="60">
      <c r="B3941" s="1063" t="s">
        <v>13326</v>
      </c>
      <c r="C3941" s="1046" t="s">
        <v>12246</v>
      </c>
      <c r="D3941" s="1046" t="s">
        <v>12302</v>
      </c>
      <c r="E3941" s="1043" t="s">
        <v>4290</v>
      </c>
      <c r="F3941" s="1047">
        <v>15587.96</v>
      </c>
      <c r="G3941" s="1052">
        <v>1</v>
      </c>
      <c r="H3941" s="1049" t="s">
        <v>13326</v>
      </c>
      <c r="I3941" s="394"/>
      <c r="J3941" s="394"/>
      <c r="K3941" s="394"/>
      <c r="L3941" s="394"/>
      <c r="M3941" s="394"/>
      <c r="N3941" s="394"/>
    </row>
    <row r="3942" spans="2:14" ht="60">
      <c r="B3942" s="1063" t="s">
        <v>13327</v>
      </c>
      <c r="C3942" s="1046" t="s">
        <v>12246</v>
      </c>
      <c r="D3942" s="1046" t="s">
        <v>12302</v>
      </c>
      <c r="E3942" s="1043" t="s">
        <v>4290</v>
      </c>
      <c r="F3942" s="1047">
        <v>15587.96</v>
      </c>
      <c r="G3942" s="1052">
        <v>1</v>
      </c>
      <c r="H3942" s="1049" t="s">
        <v>13327</v>
      </c>
      <c r="I3942" s="394"/>
      <c r="J3942" s="394"/>
      <c r="K3942" s="394"/>
      <c r="L3942" s="394"/>
      <c r="M3942" s="394"/>
      <c r="N3942" s="394"/>
    </row>
    <row r="3943" spans="2:14" ht="60">
      <c r="B3943" s="1063" t="s">
        <v>13328</v>
      </c>
      <c r="C3943" s="1046" t="s">
        <v>12246</v>
      </c>
      <c r="D3943" s="1046" t="s">
        <v>12302</v>
      </c>
      <c r="E3943" s="1043" t="s">
        <v>4290</v>
      </c>
      <c r="F3943" s="1047">
        <v>15587.96</v>
      </c>
      <c r="G3943" s="1052">
        <v>1</v>
      </c>
      <c r="H3943" s="1049" t="s">
        <v>13328</v>
      </c>
      <c r="I3943" s="394"/>
      <c r="J3943" s="394"/>
      <c r="K3943" s="394"/>
      <c r="L3943" s="394"/>
      <c r="M3943" s="394"/>
      <c r="N3943" s="394"/>
    </row>
    <row r="3944" spans="2:14" ht="60">
      <c r="B3944" s="1063" t="s">
        <v>13329</v>
      </c>
      <c r="C3944" s="1046" t="s">
        <v>12246</v>
      </c>
      <c r="D3944" s="1046" t="s">
        <v>12302</v>
      </c>
      <c r="E3944" s="1043" t="s">
        <v>4290</v>
      </c>
      <c r="F3944" s="1047">
        <v>15587.96</v>
      </c>
      <c r="G3944" s="1052">
        <v>1</v>
      </c>
      <c r="H3944" s="1049" t="s">
        <v>13329</v>
      </c>
      <c r="I3944" s="394"/>
      <c r="J3944" s="394"/>
      <c r="K3944" s="394"/>
      <c r="L3944" s="394"/>
      <c r="M3944" s="394"/>
      <c r="N3944" s="394"/>
    </row>
    <row r="3945" spans="2:14" ht="60">
      <c r="B3945" s="1063" t="s">
        <v>13330</v>
      </c>
      <c r="C3945" s="1046" t="s">
        <v>12246</v>
      </c>
      <c r="D3945" s="1046" t="s">
        <v>12302</v>
      </c>
      <c r="E3945" s="1043" t="s">
        <v>4290</v>
      </c>
      <c r="F3945" s="1047">
        <v>15587.96</v>
      </c>
      <c r="G3945" s="1052">
        <v>1</v>
      </c>
      <c r="H3945" s="1049" t="s">
        <v>13330</v>
      </c>
      <c r="I3945" s="394"/>
      <c r="J3945" s="394"/>
      <c r="K3945" s="394"/>
      <c r="L3945" s="394"/>
      <c r="M3945" s="394"/>
      <c r="N3945" s="394"/>
    </row>
    <row r="3946" spans="2:14" ht="60">
      <c r="B3946" s="1063" t="s">
        <v>13331</v>
      </c>
      <c r="C3946" s="1046" t="s">
        <v>12246</v>
      </c>
      <c r="D3946" s="1046" t="s">
        <v>12302</v>
      </c>
      <c r="E3946" s="1043" t="s">
        <v>4290</v>
      </c>
      <c r="F3946" s="1047">
        <v>15587.96</v>
      </c>
      <c r="G3946" s="1052">
        <v>1</v>
      </c>
      <c r="H3946" s="1049" t="s">
        <v>13331</v>
      </c>
      <c r="I3946" s="394"/>
      <c r="J3946" s="394"/>
      <c r="K3946" s="394"/>
      <c r="L3946" s="394"/>
      <c r="M3946" s="394"/>
      <c r="N3946" s="394"/>
    </row>
    <row r="3947" spans="2:14" ht="60">
      <c r="B3947" s="1063" t="s">
        <v>13332</v>
      </c>
      <c r="C3947" s="1046" t="s">
        <v>12246</v>
      </c>
      <c r="D3947" s="1046" t="s">
        <v>12302</v>
      </c>
      <c r="E3947" s="1043" t="s">
        <v>4290</v>
      </c>
      <c r="F3947" s="1047">
        <v>15587.96</v>
      </c>
      <c r="G3947" s="1052">
        <v>1</v>
      </c>
      <c r="H3947" s="1049" t="s">
        <v>13332</v>
      </c>
      <c r="I3947" s="394"/>
      <c r="J3947" s="394"/>
      <c r="K3947" s="394"/>
      <c r="L3947" s="394"/>
      <c r="M3947" s="394"/>
      <c r="N3947" s="394"/>
    </row>
    <row r="3948" spans="2:14" ht="60">
      <c r="B3948" s="1063" t="s">
        <v>13333</v>
      </c>
      <c r="C3948" s="1046" t="s">
        <v>12246</v>
      </c>
      <c r="D3948" s="1046" t="s">
        <v>12302</v>
      </c>
      <c r="E3948" s="1043" t="s">
        <v>4290</v>
      </c>
      <c r="F3948" s="1047">
        <v>15587.96</v>
      </c>
      <c r="G3948" s="1052">
        <v>1</v>
      </c>
      <c r="H3948" s="1049" t="s">
        <v>13333</v>
      </c>
      <c r="I3948" s="394"/>
      <c r="J3948" s="394"/>
      <c r="K3948" s="394"/>
      <c r="L3948" s="394"/>
      <c r="M3948" s="394"/>
      <c r="N3948" s="394"/>
    </row>
    <row r="3949" spans="2:14" ht="60">
      <c r="B3949" s="1063" t="s">
        <v>13334</v>
      </c>
      <c r="C3949" s="1046" t="s">
        <v>12246</v>
      </c>
      <c r="D3949" s="1046" t="s">
        <v>12302</v>
      </c>
      <c r="E3949" s="1043" t="s">
        <v>4290</v>
      </c>
      <c r="F3949" s="1047">
        <v>15587.96</v>
      </c>
      <c r="G3949" s="1052">
        <v>1</v>
      </c>
      <c r="H3949" s="1049" t="s">
        <v>13334</v>
      </c>
      <c r="I3949" s="394"/>
      <c r="J3949" s="394"/>
      <c r="K3949" s="394"/>
      <c r="L3949" s="394"/>
      <c r="M3949" s="394"/>
      <c r="N3949" s="394"/>
    </row>
    <row r="3950" spans="2:14" ht="60">
      <c r="B3950" s="1063" t="s">
        <v>13335</v>
      </c>
      <c r="C3950" s="1046" t="s">
        <v>12246</v>
      </c>
      <c r="D3950" s="1046" t="s">
        <v>12302</v>
      </c>
      <c r="E3950" s="1043" t="s">
        <v>4290</v>
      </c>
      <c r="F3950" s="1047">
        <v>15587.96</v>
      </c>
      <c r="G3950" s="1052">
        <v>1</v>
      </c>
      <c r="H3950" s="1049" t="s">
        <v>13335</v>
      </c>
      <c r="I3950" s="394"/>
      <c r="J3950" s="394"/>
      <c r="K3950" s="394"/>
      <c r="L3950" s="394"/>
      <c r="M3950" s="394"/>
      <c r="N3950" s="394"/>
    </row>
    <row r="3951" spans="2:14" ht="60">
      <c r="B3951" s="1063" t="s">
        <v>13336</v>
      </c>
      <c r="C3951" s="1046" t="s">
        <v>12246</v>
      </c>
      <c r="D3951" s="1046" t="s">
        <v>12302</v>
      </c>
      <c r="E3951" s="1043" t="s">
        <v>4290</v>
      </c>
      <c r="F3951" s="1047">
        <v>15587.96</v>
      </c>
      <c r="G3951" s="1052">
        <v>1</v>
      </c>
      <c r="H3951" s="1049" t="s">
        <v>13336</v>
      </c>
      <c r="I3951" s="394"/>
      <c r="J3951" s="394"/>
      <c r="K3951" s="394"/>
      <c r="L3951" s="394"/>
      <c r="M3951" s="394"/>
      <c r="N3951" s="394"/>
    </row>
    <row r="3952" spans="2:14" ht="60">
      <c r="B3952" s="1063" t="s">
        <v>13337</v>
      </c>
      <c r="C3952" s="1046" t="s">
        <v>12246</v>
      </c>
      <c r="D3952" s="1046" t="s">
        <v>12302</v>
      </c>
      <c r="E3952" s="1043" t="s">
        <v>4290</v>
      </c>
      <c r="F3952" s="1047">
        <v>15587.96</v>
      </c>
      <c r="G3952" s="1052">
        <v>1</v>
      </c>
      <c r="H3952" s="1049" t="s">
        <v>13337</v>
      </c>
      <c r="I3952" s="394"/>
      <c r="J3952" s="394"/>
      <c r="K3952" s="394"/>
      <c r="L3952" s="394"/>
      <c r="M3952" s="394"/>
      <c r="N3952" s="394"/>
    </row>
    <row r="3953" spans="2:14" ht="60">
      <c r="B3953" s="1063" t="s">
        <v>13338</v>
      </c>
      <c r="C3953" s="1046" t="s">
        <v>12246</v>
      </c>
      <c r="D3953" s="1046" t="s">
        <v>12302</v>
      </c>
      <c r="E3953" s="1043" t="s">
        <v>4290</v>
      </c>
      <c r="F3953" s="1047">
        <v>15587.96</v>
      </c>
      <c r="G3953" s="1052">
        <v>1</v>
      </c>
      <c r="H3953" s="1049" t="s">
        <v>13338</v>
      </c>
      <c r="I3953" s="394"/>
      <c r="J3953" s="394"/>
      <c r="K3953" s="394"/>
      <c r="L3953" s="394"/>
      <c r="M3953" s="394"/>
      <c r="N3953" s="394"/>
    </row>
    <row r="3954" spans="2:14" ht="60">
      <c r="B3954" s="1063" t="s">
        <v>13339</v>
      </c>
      <c r="C3954" s="1046" t="s">
        <v>12246</v>
      </c>
      <c r="D3954" s="1046" t="s">
        <v>12302</v>
      </c>
      <c r="E3954" s="1043" t="s">
        <v>4290</v>
      </c>
      <c r="F3954" s="1047">
        <v>15587.96</v>
      </c>
      <c r="G3954" s="1052">
        <v>1</v>
      </c>
      <c r="H3954" s="1049" t="s">
        <v>13339</v>
      </c>
      <c r="I3954" s="394"/>
      <c r="J3954" s="394"/>
      <c r="K3954" s="394"/>
      <c r="L3954" s="394"/>
      <c r="M3954" s="394"/>
      <c r="N3954" s="394"/>
    </row>
    <row r="3955" spans="2:14" ht="60">
      <c r="B3955" s="1063" t="s">
        <v>13340</v>
      </c>
      <c r="C3955" s="1046" t="s">
        <v>12246</v>
      </c>
      <c r="D3955" s="1046" t="s">
        <v>12302</v>
      </c>
      <c r="E3955" s="1043" t="s">
        <v>4290</v>
      </c>
      <c r="F3955" s="1047">
        <v>15587.96</v>
      </c>
      <c r="G3955" s="1052">
        <v>1</v>
      </c>
      <c r="H3955" s="1049" t="s">
        <v>13340</v>
      </c>
      <c r="I3955" s="394"/>
      <c r="J3955" s="394"/>
      <c r="K3955" s="394"/>
      <c r="L3955" s="394"/>
      <c r="M3955" s="394"/>
      <c r="N3955" s="394"/>
    </row>
    <row r="3956" spans="2:14" ht="60">
      <c r="B3956" s="1063" t="s">
        <v>13341</v>
      </c>
      <c r="C3956" s="1046" t="s">
        <v>12246</v>
      </c>
      <c r="D3956" s="1046" t="s">
        <v>12302</v>
      </c>
      <c r="E3956" s="1043" t="s">
        <v>4290</v>
      </c>
      <c r="F3956" s="1047">
        <v>15587.96</v>
      </c>
      <c r="G3956" s="1052">
        <v>1</v>
      </c>
      <c r="H3956" s="1049" t="s">
        <v>13341</v>
      </c>
      <c r="I3956" s="394"/>
      <c r="J3956" s="394"/>
      <c r="K3956" s="394"/>
      <c r="L3956" s="394"/>
      <c r="M3956" s="394"/>
      <c r="N3956" s="394"/>
    </row>
    <row r="3957" spans="2:14" ht="60">
      <c r="B3957" s="1063" t="s">
        <v>13342</v>
      </c>
      <c r="C3957" s="1046" t="s">
        <v>12246</v>
      </c>
      <c r="D3957" s="1046" t="s">
        <v>12302</v>
      </c>
      <c r="E3957" s="1043" t="s">
        <v>4290</v>
      </c>
      <c r="F3957" s="1047">
        <v>15587.96</v>
      </c>
      <c r="G3957" s="1052">
        <v>1</v>
      </c>
      <c r="H3957" s="1049" t="s">
        <v>13342</v>
      </c>
      <c r="I3957" s="394"/>
      <c r="J3957" s="394"/>
      <c r="K3957" s="394"/>
      <c r="L3957" s="394"/>
      <c r="M3957" s="394"/>
      <c r="N3957" s="394"/>
    </row>
    <row r="3958" spans="2:14" ht="60">
      <c r="B3958" s="1063" t="s">
        <v>13343</v>
      </c>
      <c r="C3958" s="1046" t="s">
        <v>12246</v>
      </c>
      <c r="D3958" s="1046" t="s">
        <v>12302</v>
      </c>
      <c r="E3958" s="1043" t="s">
        <v>4290</v>
      </c>
      <c r="F3958" s="1047">
        <v>15587.96</v>
      </c>
      <c r="G3958" s="1052">
        <v>1</v>
      </c>
      <c r="H3958" s="1049" t="s">
        <v>13343</v>
      </c>
      <c r="I3958" s="394"/>
      <c r="J3958" s="394"/>
      <c r="K3958" s="394"/>
      <c r="L3958" s="394"/>
      <c r="M3958" s="394"/>
      <c r="N3958" s="394"/>
    </row>
    <row r="3959" spans="2:14" ht="60">
      <c r="B3959" s="1063" t="s">
        <v>13344</v>
      </c>
      <c r="C3959" s="1046" t="s">
        <v>12246</v>
      </c>
      <c r="D3959" s="1046" t="s">
        <v>12302</v>
      </c>
      <c r="E3959" s="1043" t="s">
        <v>4290</v>
      </c>
      <c r="F3959" s="1047">
        <v>15587.96</v>
      </c>
      <c r="G3959" s="1052">
        <v>1</v>
      </c>
      <c r="H3959" s="1049" t="s">
        <v>13344</v>
      </c>
      <c r="I3959" s="394"/>
      <c r="J3959" s="394"/>
      <c r="K3959" s="394"/>
      <c r="L3959" s="394"/>
      <c r="M3959" s="394"/>
      <c r="N3959" s="394"/>
    </row>
    <row r="3960" spans="2:14" ht="60">
      <c r="B3960" s="1063" t="s">
        <v>13345</v>
      </c>
      <c r="C3960" s="1046" t="s">
        <v>12246</v>
      </c>
      <c r="D3960" s="1046" t="s">
        <v>12302</v>
      </c>
      <c r="E3960" s="1043" t="s">
        <v>4290</v>
      </c>
      <c r="F3960" s="1047">
        <v>15587.96</v>
      </c>
      <c r="G3960" s="1052">
        <v>1</v>
      </c>
      <c r="H3960" s="1049" t="s">
        <v>13345</v>
      </c>
      <c r="I3960" s="394"/>
      <c r="J3960" s="394"/>
      <c r="K3960" s="394"/>
      <c r="L3960" s="394"/>
      <c r="M3960" s="394"/>
      <c r="N3960" s="394"/>
    </row>
    <row r="3961" spans="2:14" ht="60">
      <c r="B3961" s="1063" t="s">
        <v>13346</v>
      </c>
      <c r="C3961" s="1046" t="s">
        <v>12246</v>
      </c>
      <c r="D3961" s="1046" t="s">
        <v>12302</v>
      </c>
      <c r="E3961" s="1043" t="s">
        <v>4290</v>
      </c>
      <c r="F3961" s="1047">
        <v>15587.96</v>
      </c>
      <c r="G3961" s="1052">
        <v>1</v>
      </c>
      <c r="H3961" s="1049" t="s">
        <v>13346</v>
      </c>
      <c r="I3961" s="394"/>
      <c r="J3961" s="394"/>
      <c r="K3961" s="394"/>
      <c r="L3961" s="394"/>
      <c r="M3961" s="394"/>
      <c r="N3961" s="394"/>
    </row>
    <row r="3962" spans="2:14" ht="60">
      <c r="B3962" s="1063" t="s">
        <v>13347</v>
      </c>
      <c r="C3962" s="1046" t="s">
        <v>12246</v>
      </c>
      <c r="D3962" s="1046" t="s">
        <v>12302</v>
      </c>
      <c r="E3962" s="1043" t="s">
        <v>4290</v>
      </c>
      <c r="F3962" s="1047">
        <v>15587.96</v>
      </c>
      <c r="G3962" s="1052">
        <v>1</v>
      </c>
      <c r="H3962" s="1049" t="s">
        <v>13347</v>
      </c>
      <c r="I3962" s="394"/>
      <c r="J3962" s="394"/>
      <c r="K3962" s="394"/>
      <c r="L3962" s="394"/>
      <c r="M3962" s="394"/>
      <c r="N3962" s="394"/>
    </row>
    <row r="3963" spans="2:14" ht="60">
      <c r="B3963" s="1063" t="s">
        <v>13348</v>
      </c>
      <c r="C3963" s="1046" t="s">
        <v>12246</v>
      </c>
      <c r="D3963" s="1046" t="s">
        <v>12302</v>
      </c>
      <c r="E3963" s="1043" t="s">
        <v>4290</v>
      </c>
      <c r="F3963" s="1047">
        <v>15587.96</v>
      </c>
      <c r="G3963" s="1052">
        <v>1</v>
      </c>
      <c r="H3963" s="1049" t="s">
        <v>13348</v>
      </c>
      <c r="I3963" s="394"/>
      <c r="J3963" s="394"/>
      <c r="K3963" s="394"/>
      <c r="L3963" s="394"/>
      <c r="M3963" s="394"/>
      <c r="N3963" s="394"/>
    </row>
    <row r="3964" spans="2:14" ht="60">
      <c r="B3964" s="1063" t="s">
        <v>13349</v>
      </c>
      <c r="C3964" s="1046" t="s">
        <v>12246</v>
      </c>
      <c r="D3964" s="1046" t="s">
        <v>12302</v>
      </c>
      <c r="E3964" s="1043" t="s">
        <v>4290</v>
      </c>
      <c r="F3964" s="1047">
        <v>15587.96</v>
      </c>
      <c r="G3964" s="1052">
        <v>1</v>
      </c>
      <c r="H3964" s="1049" t="s">
        <v>13349</v>
      </c>
      <c r="I3964" s="394"/>
      <c r="J3964" s="394"/>
      <c r="K3964" s="394"/>
      <c r="L3964" s="394"/>
      <c r="M3964" s="394"/>
      <c r="N3964" s="394"/>
    </row>
    <row r="3965" spans="2:14" ht="60">
      <c r="B3965" s="1063" t="s">
        <v>13350</v>
      </c>
      <c r="C3965" s="1046" t="s">
        <v>12246</v>
      </c>
      <c r="D3965" s="1046" t="s">
        <v>12302</v>
      </c>
      <c r="E3965" s="1043" t="s">
        <v>4290</v>
      </c>
      <c r="F3965" s="1047">
        <v>15587.96</v>
      </c>
      <c r="G3965" s="1052">
        <v>1</v>
      </c>
      <c r="H3965" s="1049" t="s">
        <v>13350</v>
      </c>
      <c r="I3965" s="394"/>
      <c r="J3965" s="394"/>
      <c r="K3965" s="394"/>
      <c r="L3965" s="394"/>
      <c r="M3965" s="394"/>
      <c r="N3965" s="394"/>
    </row>
    <row r="3966" spans="2:14" ht="60">
      <c r="B3966" s="1063" t="s">
        <v>13351</v>
      </c>
      <c r="C3966" s="1046" t="s">
        <v>12246</v>
      </c>
      <c r="D3966" s="1046" t="s">
        <v>12302</v>
      </c>
      <c r="E3966" s="1043" t="s">
        <v>4290</v>
      </c>
      <c r="F3966" s="1047">
        <v>15587.96</v>
      </c>
      <c r="G3966" s="1052">
        <v>1</v>
      </c>
      <c r="H3966" s="1049" t="s">
        <v>13351</v>
      </c>
      <c r="I3966" s="394"/>
      <c r="J3966" s="394"/>
      <c r="K3966" s="394"/>
      <c r="L3966" s="394"/>
      <c r="M3966" s="394"/>
      <c r="N3966" s="394"/>
    </row>
    <row r="3967" spans="2:14" ht="60">
      <c r="B3967" s="1063" t="s">
        <v>13352</v>
      </c>
      <c r="C3967" s="1046" t="s">
        <v>12246</v>
      </c>
      <c r="D3967" s="1046" t="s">
        <v>12302</v>
      </c>
      <c r="E3967" s="1043" t="s">
        <v>4290</v>
      </c>
      <c r="F3967" s="1047">
        <v>15587.96</v>
      </c>
      <c r="G3967" s="1052">
        <v>1</v>
      </c>
      <c r="H3967" s="1049" t="s">
        <v>13352</v>
      </c>
      <c r="I3967" s="394"/>
      <c r="J3967" s="394"/>
      <c r="K3967" s="394"/>
      <c r="L3967" s="394"/>
      <c r="M3967" s="394"/>
      <c r="N3967" s="394"/>
    </row>
    <row r="3968" spans="2:14" ht="60">
      <c r="B3968" s="1063" t="s">
        <v>13353</v>
      </c>
      <c r="C3968" s="1046" t="s">
        <v>12246</v>
      </c>
      <c r="D3968" s="1046" t="s">
        <v>12302</v>
      </c>
      <c r="E3968" s="1043" t="s">
        <v>4290</v>
      </c>
      <c r="F3968" s="1047">
        <v>15587.96</v>
      </c>
      <c r="G3968" s="1052">
        <v>1</v>
      </c>
      <c r="H3968" s="1049" t="s">
        <v>13353</v>
      </c>
      <c r="I3968" s="394"/>
      <c r="J3968" s="394"/>
      <c r="K3968" s="394"/>
      <c r="L3968" s="394"/>
      <c r="M3968" s="394"/>
      <c r="N3968" s="394"/>
    </row>
    <row r="3969" spans="2:14" ht="60">
      <c r="B3969" s="1063" t="s">
        <v>13354</v>
      </c>
      <c r="C3969" s="1046" t="s">
        <v>12246</v>
      </c>
      <c r="D3969" s="1046" t="s">
        <v>12302</v>
      </c>
      <c r="E3969" s="1043" t="s">
        <v>4290</v>
      </c>
      <c r="F3969" s="1047">
        <v>15587.96</v>
      </c>
      <c r="G3969" s="1052">
        <v>1</v>
      </c>
      <c r="H3969" s="1049" t="s">
        <v>13354</v>
      </c>
      <c r="I3969" s="394"/>
      <c r="J3969" s="394"/>
      <c r="K3969" s="394"/>
      <c r="L3969" s="394"/>
      <c r="M3969" s="394"/>
      <c r="N3969" s="394"/>
    </row>
    <row r="3970" spans="2:14" ht="60">
      <c r="B3970" s="1063" t="s">
        <v>13355</v>
      </c>
      <c r="C3970" s="1046" t="s">
        <v>12246</v>
      </c>
      <c r="D3970" s="1046" t="s">
        <v>12302</v>
      </c>
      <c r="E3970" s="1043" t="s">
        <v>4290</v>
      </c>
      <c r="F3970" s="1047">
        <v>15587.96</v>
      </c>
      <c r="G3970" s="1052">
        <v>1</v>
      </c>
      <c r="H3970" s="1049" t="s">
        <v>13355</v>
      </c>
      <c r="I3970" s="394"/>
      <c r="J3970" s="394"/>
      <c r="K3970" s="394"/>
      <c r="L3970" s="394"/>
      <c r="M3970" s="394"/>
      <c r="N3970" s="394"/>
    </row>
    <row r="3971" spans="2:14" ht="60">
      <c r="B3971" s="1063" t="s">
        <v>13356</v>
      </c>
      <c r="C3971" s="1046" t="s">
        <v>12246</v>
      </c>
      <c r="D3971" s="1046" t="s">
        <v>12302</v>
      </c>
      <c r="E3971" s="1043" t="s">
        <v>4290</v>
      </c>
      <c r="F3971" s="1047">
        <v>15587.96</v>
      </c>
      <c r="G3971" s="1052">
        <v>1</v>
      </c>
      <c r="H3971" s="1049" t="s">
        <v>13356</v>
      </c>
      <c r="I3971" s="394"/>
      <c r="J3971" s="394"/>
      <c r="K3971" s="394"/>
      <c r="L3971" s="394"/>
      <c r="M3971" s="394"/>
      <c r="N3971" s="394"/>
    </row>
    <row r="3972" spans="2:14" ht="60">
      <c r="B3972" s="1063" t="s">
        <v>13357</v>
      </c>
      <c r="C3972" s="1046" t="s">
        <v>12246</v>
      </c>
      <c r="D3972" s="1046" t="s">
        <v>12302</v>
      </c>
      <c r="E3972" s="1043" t="s">
        <v>4290</v>
      </c>
      <c r="F3972" s="1047">
        <v>15587.96</v>
      </c>
      <c r="G3972" s="1052">
        <v>1</v>
      </c>
      <c r="H3972" s="1049" t="s">
        <v>13357</v>
      </c>
      <c r="I3972" s="394"/>
      <c r="J3972" s="394"/>
      <c r="K3972" s="394"/>
      <c r="L3972" s="394"/>
      <c r="M3972" s="394"/>
      <c r="N3972" s="394"/>
    </row>
    <row r="3973" spans="2:14" ht="60">
      <c r="B3973" s="1063" t="s">
        <v>13358</v>
      </c>
      <c r="C3973" s="1046" t="s">
        <v>12246</v>
      </c>
      <c r="D3973" s="1046" t="s">
        <v>12302</v>
      </c>
      <c r="E3973" s="1043" t="s">
        <v>4290</v>
      </c>
      <c r="F3973" s="1047">
        <v>15587.96</v>
      </c>
      <c r="G3973" s="1052">
        <v>1</v>
      </c>
      <c r="H3973" s="1049" t="s">
        <v>13358</v>
      </c>
      <c r="I3973" s="394"/>
      <c r="J3973" s="394"/>
      <c r="K3973" s="394"/>
      <c r="L3973" s="394"/>
      <c r="M3973" s="394"/>
      <c r="N3973" s="394"/>
    </row>
    <row r="3974" spans="2:14" ht="60">
      <c r="B3974" s="1063" t="s">
        <v>13359</v>
      </c>
      <c r="C3974" s="1046" t="s">
        <v>12246</v>
      </c>
      <c r="D3974" s="1046" t="s">
        <v>12302</v>
      </c>
      <c r="E3974" s="1043" t="s">
        <v>4290</v>
      </c>
      <c r="F3974" s="1047">
        <v>15587.96</v>
      </c>
      <c r="G3974" s="1052">
        <v>1</v>
      </c>
      <c r="H3974" s="1049" t="s">
        <v>13359</v>
      </c>
      <c r="I3974" s="394"/>
      <c r="J3974" s="394"/>
      <c r="K3974" s="394"/>
      <c r="L3974" s="394"/>
      <c r="M3974" s="394"/>
      <c r="N3974" s="394"/>
    </row>
    <row r="3975" spans="2:14" ht="60">
      <c r="B3975" s="1063" t="s">
        <v>13360</v>
      </c>
      <c r="C3975" s="1046" t="s">
        <v>12246</v>
      </c>
      <c r="D3975" s="1046" t="s">
        <v>12302</v>
      </c>
      <c r="E3975" s="1043" t="s">
        <v>4290</v>
      </c>
      <c r="F3975" s="1047">
        <v>15587.96</v>
      </c>
      <c r="G3975" s="1052">
        <v>1</v>
      </c>
      <c r="H3975" s="1049" t="s">
        <v>13360</v>
      </c>
      <c r="I3975" s="394"/>
      <c r="J3975" s="394"/>
      <c r="K3975" s="394"/>
      <c r="L3975" s="394"/>
      <c r="M3975" s="394"/>
      <c r="N3975" s="394"/>
    </row>
    <row r="3976" spans="2:14" ht="60">
      <c r="B3976" s="1063" t="s">
        <v>13361</v>
      </c>
      <c r="C3976" s="1046" t="s">
        <v>12246</v>
      </c>
      <c r="D3976" s="1046" t="s">
        <v>12302</v>
      </c>
      <c r="E3976" s="1043" t="s">
        <v>4290</v>
      </c>
      <c r="F3976" s="1047">
        <v>15587.96</v>
      </c>
      <c r="G3976" s="1052">
        <v>1</v>
      </c>
      <c r="H3976" s="1049" t="s">
        <v>13361</v>
      </c>
      <c r="I3976" s="394"/>
      <c r="J3976" s="394"/>
      <c r="K3976" s="394"/>
      <c r="L3976" s="394"/>
      <c r="M3976" s="394"/>
      <c r="N3976" s="394"/>
    </row>
    <row r="3977" spans="2:14" ht="60">
      <c r="B3977" s="1063" t="s">
        <v>13362</v>
      </c>
      <c r="C3977" s="1046" t="s">
        <v>12246</v>
      </c>
      <c r="D3977" s="1046" t="s">
        <v>12302</v>
      </c>
      <c r="E3977" s="1043" t="s">
        <v>4290</v>
      </c>
      <c r="F3977" s="1047">
        <v>15587.96</v>
      </c>
      <c r="G3977" s="1052">
        <v>1</v>
      </c>
      <c r="H3977" s="1049" t="s">
        <v>13362</v>
      </c>
      <c r="I3977" s="394"/>
      <c r="J3977" s="394"/>
      <c r="K3977" s="394"/>
      <c r="L3977" s="394"/>
      <c r="M3977" s="394"/>
      <c r="N3977" s="394"/>
    </row>
    <row r="3978" spans="2:14" ht="60">
      <c r="B3978" s="1063" t="s">
        <v>13363</v>
      </c>
      <c r="C3978" s="1046" t="s">
        <v>12246</v>
      </c>
      <c r="D3978" s="1046" t="s">
        <v>12302</v>
      </c>
      <c r="E3978" s="1043" t="s">
        <v>4290</v>
      </c>
      <c r="F3978" s="1047">
        <v>15587.96</v>
      </c>
      <c r="G3978" s="1052">
        <v>1</v>
      </c>
      <c r="H3978" s="1049" t="s">
        <v>13363</v>
      </c>
      <c r="I3978" s="394"/>
      <c r="J3978" s="394"/>
      <c r="K3978" s="394"/>
      <c r="L3978" s="394"/>
      <c r="M3978" s="394"/>
      <c r="N3978" s="394"/>
    </row>
    <row r="3979" spans="2:14" ht="60">
      <c r="B3979" s="1063" t="s">
        <v>13364</v>
      </c>
      <c r="C3979" s="1046" t="s">
        <v>12246</v>
      </c>
      <c r="D3979" s="1046" t="s">
        <v>12302</v>
      </c>
      <c r="E3979" s="1043" t="s">
        <v>4290</v>
      </c>
      <c r="F3979" s="1047">
        <v>15587.96</v>
      </c>
      <c r="G3979" s="1052">
        <v>1</v>
      </c>
      <c r="H3979" s="1049" t="s">
        <v>13364</v>
      </c>
      <c r="I3979" s="394"/>
      <c r="J3979" s="394"/>
      <c r="K3979" s="394"/>
      <c r="L3979" s="394"/>
      <c r="M3979" s="394"/>
      <c r="N3979" s="394"/>
    </row>
    <row r="3980" spans="2:14" ht="60">
      <c r="B3980" s="1063" t="s">
        <v>13365</v>
      </c>
      <c r="C3980" s="1046" t="s">
        <v>12246</v>
      </c>
      <c r="D3980" s="1046" t="s">
        <v>12302</v>
      </c>
      <c r="E3980" s="1043" t="s">
        <v>4290</v>
      </c>
      <c r="F3980" s="1047">
        <v>15587.96</v>
      </c>
      <c r="G3980" s="1052">
        <v>1</v>
      </c>
      <c r="H3980" s="1049" t="s">
        <v>13365</v>
      </c>
      <c r="I3980" s="394"/>
      <c r="J3980" s="394"/>
      <c r="K3980" s="394"/>
      <c r="L3980" s="394"/>
      <c r="M3980" s="394"/>
      <c r="N3980" s="394"/>
    </row>
    <row r="3981" spans="2:14" ht="60">
      <c r="B3981" s="1063" t="s">
        <v>13366</v>
      </c>
      <c r="C3981" s="1046" t="s">
        <v>12246</v>
      </c>
      <c r="D3981" s="1046" t="s">
        <v>12302</v>
      </c>
      <c r="E3981" s="1043" t="s">
        <v>4290</v>
      </c>
      <c r="F3981" s="1047">
        <v>15587.96</v>
      </c>
      <c r="G3981" s="1052">
        <v>1</v>
      </c>
      <c r="H3981" s="1049" t="s">
        <v>13366</v>
      </c>
      <c r="I3981" s="394"/>
      <c r="J3981" s="394"/>
      <c r="K3981" s="394"/>
      <c r="L3981" s="394"/>
      <c r="M3981" s="394"/>
      <c r="N3981" s="394"/>
    </row>
    <row r="3982" spans="2:14" ht="60">
      <c r="B3982" s="1063" t="s">
        <v>13367</v>
      </c>
      <c r="C3982" s="1046" t="s">
        <v>12246</v>
      </c>
      <c r="D3982" s="1046" t="s">
        <v>12302</v>
      </c>
      <c r="E3982" s="1043" t="s">
        <v>4290</v>
      </c>
      <c r="F3982" s="1047">
        <v>15587.96</v>
      </c>
      <c r="G3982" s="1052">
        <v>1</v>
      </c>
      <c r="H3982" s="1049" t="s">
        <v>13367</v>
      </c>
      <c r="I3982" s="394"/>
      <c r="J3982" s="394"/>
      <c r="K3982" s="394"/>
      <c r="L3982" s="394"/>
      <c r="M3982" s="394"/>
      <c r="N3982" s="394"/>
    </row>
    <row r="3983" spans="2:14" ht="60">
      <c r="B3983" s="1063" t="s">
        <v>13368</v>
      </c>
      <c r="C3983" s="1046" t="s">
        <v>12246</v>
      </c>
      <c r="D3983" s="1046" t="s">
        <v>12302</v>
      </c>
      <c r="E3983" s="1043" t="s">
        <v>4290</v>
      </c>
      <c r="F3983" s="1047">
        <v>15587.96</v>
      </c>
      <c r="G3983" s="1052">
        <v>1</v>
      </c>
      <c r="H3983" s="1049" t="s">
        <v>13368</v>
      </c>
      <c r="I3983" s="394"/>
      <c r="J3983" s="394"/>
      <c r="K3983" s="394"/>
      <c r="L3983" s="394"/>
      <c r="M3983" s="394"/>
      <c r="N3983" s="394"/>
    </row>
    <row r="3984" spans="2:14" ht="60">
      <c r="B3984" s="1063" t="s">
        <v>13369</v>
      </c>
      <c r="C3984" s="1046" t="s">
        <v>12246</v>
      </c>
      <c r="D3984" s="1046" t="s">
        <v>12302</v>
      </c>
      <c r="E3984" s="1043" t="s">
        <v>4290</v>
      </c>
      <c r="F3984" s="1047">
        <v>15587.96</v>
      </c>
      <c r="G3984" s="1052">
        <v>1</v>
      </c>
      <c r="H3984" s="1049" t="s">
        <v>13369</v>
      </c>
      <c r="I3984" s="394"/>
      <c r="J3984" s="394"/>
      <c r="K3984" s="394"/>
      <c r="L3984" s="394"/>
      <c r="M3984" s="394"/>
      <c r="N3984" s="394"/>
    </row>
    <row r="3985" spans="2:14" ht="60">
      <c r="B3985" s="1063" t="s">
        <v>13370</v>
      </c>
      <c r="C3985" s="1046" t="s">
        <v>12246</v>
      </c>
      <c r="D3985" s="1046" t="s">
        <v>12302</v>
      </c>
      <c r="E3985" s="1043" t="s">
        <v>4290</v>
      </c>
      <c r="F3985" s="1047">
        <v>15587.96</v>
      </c>
      <c r="G3985" s="1052">
        <v>1</v>
      </c>
      <c r="H3985" s="1049" t="s">
        <v>13370</v>
      </c>
      <c r="I3985" s="394"/>
      <c r="J3985" s="394"/>
      <c r="K3985" s="394"/>
      <c r="L3985" s="394"/>
      <c r="M3985" s="394"/>
      <c r="N3985" s="394"/>
    </row>
    <row r="3986" spans="2:14" ht="60">
      <c r="B3986" s="1063" t="s">
        <v>13371</v>
      </c>
      <c r="C3986" s="1046" t="s">
        <v>12246</v>
      </c>
      <c r="D3986" s="1046" t="s">
        <v>12302</v>
      </c>
      <c r="E3986" s="1043" t="s">
        <v>4290</v>
      </c>
      <c r="F3986" s="1047">
        <v>15587.96</v>
      </c>
      <c r="G3986" s="1052">
        <v>1</v>
      </c>
      <c r="H3986" s="1049" t="s">
        <v>13371</v>
      </c>
      <c r="I3986" s="394"/>
      <c r="J3986" s="394"/>
      <c r="K3986" s="394"/>
      <c r="L3986" s="394"/>
      <c r="M3986" s="394"/>
      <c r="N3986" s="394"/>
    </row>
    <row r="3987" spans="2:14" ht="60">
      <c r="B3987" s="1063" t="s">
        <v>13372</v>
      </c>
      <c r="C3987" s="1046" t="s">
        <v>12246</v>
      </c>
      <c r="D3987" s="1046" t="s">
        <v>12302</v>
      </c>
      <c r="E3987" s="1043" t="s">
        <v>4290</v>
      </c>
      <c r="F3987" s="1047">
        <v>15587.96</v>
      </c>
      <c r="G3987" s="1052">
        <v>1</v>
      </c>
      <c r="H3987" s="1049" t="s">
        <v>13372</v>
      </c>
      <c r="I3987" s="394"/>
      <c r="J3987" s="394"/>
      <c r="K3987" s="394"/>
      <c r="L3987" s="394"/>
      <c r="M3987" s="394"/>
      <c r="N3987" s="394"/>
    </row>
    <row r="3988" spans="2:14" ht="60">
      <c r="B3988" s="1063" t="s">
        <v>13373</v>
      </c>
      <c r="C3988" s="1046" t="s">
        <v>12246</v>
      </c>
      <c r="D3988" s="1046" t="s">
        <v>12302</v>
      </c>
      <c r="E3988" s="1043" t="s">
        <v>4290</v>
      </c>
      <c r="F3988" s="1047">
        <v>15587.96</v>
      </c>
      <c r="G3988" s="1052">
        <v>1</v>
      </c>
      <c r="H3988" s="1049" t="s">
        <v>13373</v>
      </c>
      <c r="I3988" s="394"/>
      <c r="J3988" s="394"/>
      <c r="K3988" s="394"/>
      <c r="L3988" s="394"/>
      <c r="M3988" s="394"/>
      <c r="N3988" s="394"/>
    </row>
    <row r="3989" spans="2:14" ht="60">
      <c r="B3989" s="1063" t="s">
        <v>13374</v>
      </c>
      <c r="C3989" s="1046" t="s">
        <v>12246</v>
      </c>
      <c r="D3989" s="1046" t="s">
        <v>12302</v>
      </c>
      <c r="E3989" s="1043" t="s">
        <v>4290</v>
      </c>
      <c r="F3989" s="1047">
        <v>15587.96</v>
      </c>
      <c r="G3989" s="1052">
        <v>1</v>
      </c>
      <c r="H3989" s="1049" t="s">
        <v>13374</v>
      </c>
      <c r="I3989" s="394"/>
      <c r="J3989" s="394"/>
      <c r="K3989" s="394"/>
      <c r="L3989" s="394"/>
      <c r="M3989" s="394"/>
      <c r="N3989" s="394"/>
    </row>
    <row r="3990" spans="2:14" ht="60">
      <c r="B3990" s="1063" t="s">
        <v>13375</v>
      </c>
      <c r="C3990" s="1046" t="s">
        <v>12246</v>
      </c>
      <c r="D3990" s="1046" t="s">
        <v>12302</v>
      </c>
      <c r="E3990" s="1043" t="s">
        <v>4290</v>
      </c>
      <c r="F3990" s="1047">
        <v>15587.96</v>
      </c>
      <c r="G3990" s="1052">
        <v>1</v>
      </c>
      <c r="H3990" s="1049" t="s">
        <v>13375</v>
      </c>
      <c r="I3990" s="394"/>
      <c r="J3990" s="394"/>
      <c r="K3990" s="394"/>
      <c r="L3990" s="394"/>
      <c r="M3990" s="394"/>
      <c r="N3990" s="394"/>
    </row>
    <row r="3991" spans="2:14" ht="60">
      <c r="B3991" s="1063" t="s">
        <v>13376</v>
      </c>
      <c r="C3991" s="1046" t="s">
        <v>12246</v>
      </c>
      <c r="D3991" s="1046" t="s">
        <v>12302</v>
      </c>
      <c r="E3991" s="1043" t="s">
        <v>4290</v>
      </c>
      <c r="F3991" s="1047">
        <v>15587.96</v>
      </c>
      <c r="G3991" s="1052">
        <v>1</v>
      </c>
      <c r="H3991" s="1049" t="s">
        <v>13376</v>
      </c>
      <c r="I3991" s="394"/>
      <c r="J3991" s="394"/>
      <c r="K3991" s="394"/>
      <c r="L3991" s="394"/>
      <c r="M3991" s="394"/>
      <c r="N3991" s="394"/>
    </row>
    <row r="3992" spans="2:14" ht="60">
      <c r="B3992" s="1063" t="s">
        <v>13377</v>
      </c>
      <c r="C3992" s="1046" t="s">
        <v>12246</v>
      </c>
      <c r="D3992" s="1046" t="s">
        <v>12302</v>
      </c>
      <c r="E3992" s="1043" t="s">
        <v>4290</v>
      </c>
      <c r="F3992" s="1047">
        <v>15587.96</v>
      </c>
      <c r="G3992" s="1052">
        <v>1</v>
      </c>
      <c r="H3992" s="1049" t="s">
        <v>13377</v>
      </c>
      <c r="I3992" s="394"/>
      <c r="J3992" s="394"/>
      <c r="K3992" s="394"/>
      <c r="L3992" s="394"/>
      <c r="M3992" s="394"/>
      <c r="N3992" s="394"/>
    </row>
    <row r="3993" spans="2:14" ht="60">
      <c r="B3993" s="1063" t="s">
        <v>13378</v>
      </c>
      <c r="C3993" s="1046" t="s">
        <v>12246</v>
      </c>
      <c r="D3993" s="1046" t="s">
        <v>12302</v>
      </c>
      <c r="E3993" s="1043" t="s">
        <v>4290</v>
      </c>
      <c r="F3993" s="1047">
        <v>15587.96</v>
      </c>
      <c r="G3993" s="1052">
        <v>1</v>
      </c>
      <c r="H3993" s="1049" t="s">
        <v>13378</v>
      </c>
      <c r="I3993" s="394"/>
      <c r="J3993" s="394"/>
      <c r="K3993" s="394"/>
      <c r="L3993" s="394"/>
      <c r="M3993" s="394"/>
      <c r="N3993" s="394"/>
    </row>
    <row r="3994" spans="2:14" ht="60">
      <c r="B3994" s="1063" t="s">
        <v>13379</v>
      </c>
      <c r="C3994" s="1046" t="s">
        <v>12246</v>
      </c>
      <c r="D3994" s="1046" t="s">
        <v>12302</v>
      </c>
      <c r="E3994" s="1043" t="s">
        <v>4290</v>
      </c>
      <c r="F3994" s="1047">
        <v>15587.96</v>
      </c>
      <c r="G3994" s="1052">
        <v>1</v>
      </c>
      <c r="H3994" s="1049" t="s">
        <v>13379</v>
      </c>
      <c r="I3994" s="394"/>
      <c r="J3994" s="394"/>
      <c r="K3994" s="394"/>
      <c r="L3994" s="394"/>
      <c r="M3994" s="394"/>
      <c r="N3994" s="394"/>
    </row>
    <row r="3995" spans="2:14" ht="60">
      <c r="B3995" s="1063" t="s">
        <v>13380</v>
      </c>
      <c r="C3995" s="1046" t="s">
        <v>12246</v>
      </c>
      <c r="D3995" s="1046" t="s">
        <v>12302</v>
      </c>
      <c r="E3995" s="1043" t="s">
        <v>4290</v>
      </c>
      <c r="F3995" s="1047">
        <v>15587.96</v>
      </c>
      <c r="G3995" s="1052">
        <v>1</v>
      </c>
      <c r="H3995" s="1049" t="s">
        <v>13380</v>
      </c>
      <c r="I3995" s="394"/>
      <c r="J3995" s="394"/>
      <c r="K3995" s="394"/>
      <c r="L3995" s="394"/>
      <c r="M3995" s="394"/>
      <c r="N3995" s="394"/>
    </row>
    <row r="3996" spans="2:14" ht="60">
      <c r="B3996" s="1063" t="s">
        <v>13381</v>
      </c>
      <c r="C3996" s="1046" t="s">
        <v>12246</v>
      </c>
      <c r="D3996" s="1046" t="s">
        <v>12302</v>
      </c>
      <c r="E3996" s="1043" t="s">
        <v>4290</v>
      </c>
      <c r="F3996" s="1047">
        <v>15587.96</v>
      </c>
      <c r="G3996" s="1052">
        <v>1</v>
      </c>
      <c r="H3996" s="1049" t="s">
        <v>13381</v>
      </c>
      <c r="I3996" s="394"/>
      <c r="J3996" s="394"/>
      <c r="K3996" s="394"/>
      <c r="L3996" s="394"/>
      <c r="M3996" s="394"/>
      <c r="N3996" s="394"/>
    </row>
    <row r="3997" spans="2:14" ht="60">
      <c r="B3997" s="1063" t="s">
        <v>13382</v>
      </c>
      <c r="C3997" s="1046" t="s">
        <v>12246</v>
      </c>
      <c r="D3997" s="1046" t="s">
        <v>12302</v>
      </c>
      <c r="E3997" s="1043" t="s">
        <v>4290</v>
      </c>
      <c r="F3997" s="1047">
        <v>15587.96</v>
      </c>
      <c r="G3997" s="1052">
        <v>1</v>
      </c>
      <c r="H3997" s="1049" t="s">
        <v>13382</v>
      </c>
      <c r="I3997" s="394"/>
      <c r="J3997" s="394"/>
      <c r="K3997" s="394"/>
      <c r="L3997" s="394"/>
      <c r="M3997" s="394"/>
      <c r="N3997" s="394"/>
    </row>
    <row r="3998" spans="2:14" ht="60">
      <c r="B3998" s="1063" t="s">
        <v>13383</v>
      </c>
      <c r="C3998" s="1046" t="s">
        <v>12246</v>
      </c>
      <c r="D3998" s="1046" t="s">
        <v>12302</v>
      </c>
      <c r="E3998" s="1043" t="s">
        <v>4290</v>
      </c>
      <c r="F3998" s="1047">
        <v>15587.96</v>
      </c>
      <c r="G3998" s="1052">
        <v>1</v>
      </c>
      <c r="H3998" s="1049" t="s">
        <v>13383</v>
      </c>
      <c r="I3998" s="394"/>
      <c r="J3998" s="394"/>
      <c r="K3998" s="394"/>
      <c r="L3998" s="394"/>
      <c r="M3998" s="394"/>
      <c r="N3998" s="394"/>
    </row>
    <row r="3999" spans="2:14" ht="60">
      <c r="B3999" s="1063" t="s">
        <v>13384</v>
      </c>
      <c r="C3999" s="1046" t="s">
        <v>12246</v>
      </c>
      <c r="D3999" s="1046" t="s">
        <v>12302</v>
      </c>
      <c r="E3999" s="1043" t="s">
        <v>4290</v>
      </c>
      <c r="F3999" s="1047">
        <v>15587.96</v>
      </c>
      <c r="G3999" s="1052">
        <v>1</v>
      </c>
      <c r="H3999" s="1049" t="s">
        <v>13384</v>
      </c>
      <c r="I3999" s="394"/>
      <c r="J3999" s="394"/>
      <c r="K3999" s="394"/>
      <c r="L3999" s="394"/>
      <c r="M3999" s="394"/>
      <c r="N3999" s="394"/>
    </row>
    <row r="4000" spans="2:14" ht="60">
      <c r="B4000" s="1063" t="s">
        <v>13385</v>
      </c>
      <c r="C4000" s="1046" t="s">
        <v>12246</v>
      </c>
      <c r="D4000" s="1046" t="s">
        <v>12302</v>
      </c>
      <c r="E4000" s="1043" t="s">
        <v>4290</v>
      </c>
      <c r="F4000" s="1047">
        <v>15587.96</v>
      </c>
      <c r="G4000" s="1052">
        <v>1</v>
      </c>
      <c r="H4000" s="1049" t="s">
        <v>13385</v>
      </c>
      <c r="I4000" s="394"/>
      <c r="J4000" s="394"/>
      <c r="K4000" s="394"/>
      <c r="L4000" s="394"/>
      <c r="M4000" s="394"/>
      <c r="N4000" s="394"/>
    </row>
    <row r="4001" spans="2:14" ht="60">
      <c r="B4001" s="1063" t="s">
        <v>13386</v>
      </c>
      <c r="C4001" s="1046" t="s">
        <v>12246</v>
      </c>
      <c r="D4001" s="1046" t="s">
        <v>12302</v>
      </c>
      <c r="E4001" s="1043" t="s">
        <v>4290</v>
      </c>
      <c r="F4001" s="1047">
        <v>15587.96</v>
      </c>
      <c r="G4001" s="1052">
        <v>1</v>
      </c>
      <c r="H4001" s="1049" t="s">
        <v>13386</v>
      </c>
      <c r="I4001" s="394"/>
      <c r="J4001" s="394"/>
      <c r="K4001" s="394"/>
      <c r="L4001" s="394"/>
      <c r="M4001" s="394"/>
      <c r="N4001" s="394"/>
    </row>
    <row r="4002" spans="2:14" ht="60">
      <c r="B4002" s="1063" t="s">
        <v>13387</v>
      </c>
      <c r="C4002" s="1046" t="s">
        <v>12246</v>
      </c>
      <c r="D4002" s="1046" t="s">
        <v>12302</v>
      </c>
      <c r="E4002" s="1043" t="s">
        <v>4290</v>
      </c>
      <c r="F4002" s="1047">
        <v>15587.96</v>
      </c>
      <c r="G4002" s="1052">
        <v>1</v>
      </c>
      <c r="H4002" s="1049" t="s">
        <v>13387</v>
      </c>
      <c r="I4002" s="394"/>
      <c r="J4002" s="394"/>
      <c r="K4002" s="394"/>
      <c r="L4002" s="394"/>
      <c r="M4002" s="394"/>
      <c r="N4002" s="394"/>
    </row>
    <row r="4003" spans="2:14" ht="60">
      <c r="B4003" s="1063" t="s">
        <v>13388</v>
      </c>
      <c r="C4003" s="1046" t="s">
        <v>12246</v>
      </c>
      <c r="D4003" s="1046" t="s">
        <v>12302</v>
      </c>
      <c r="E4003" s="1043" t="s">
        <v>4290</v>
      </c>
      <c r="F4003" s="1047">
        <v>15587.96</v>
      </c>
      <c r="G4003" s="1052">
        <v>1</v>
      </c>
      <c r="H4003" s="1049" t="s">
        <v>13388</v>
      </c>
      <c r="I4003" s="394"/>
      <c r="J4003" s="394"/>
      <c r="K4003" s="394"/>
      <c r="L4003" s="394"/>
      <c r="M4003" s="394"/>
      <c r="N4003" s="394"/>
    </row>
    <row r="4004" spans="2:14" ht="60">
      <c r="B4004" s="1063" t="s">
        <v>13389</v>
      </c>
      <c r="C4004" s="1046" t="s">
        <v>12246</v>
      </c>
      <c r="D4004" s="1046" t="s">
        <v>12302</v>
      </c>
      <c r="E4004" s="1043" t="s">
        <v>4290</v>
      </c>
      <c r="F4004" s="1047">
        <v>15587.96</v>
      </c>
      <c r="G4004" s="1052">
        <v>1</v>
      </c>
      <c r="H4004" s="1049" t="s">
        <v>13389</v>
      </c>
      <c r="I4004" s="394"/>
      <c r="J4004" s="394"/>
      <c r="K4004" s="394"/>
      <c r="L4004" s="394"/>
      <c r="M4004" s="394"/>
      <c r="N4004" s="394"/>
    </row>
    <row r="4005" spans="2:14" ht="60">
      <c r="B4005" s="1063" t="s">
        <v>13390</v>
      </c>
      <c r="C4005" s="1046" t="s">
        <v>12246</v>
      </c>
      <c r="D4005" s="1046" t="s">
        <v>12302</v>
      </c>
      <c r="E4005" s="1043" t="s">
        <v>4290</v>
      </c>
      <c r="F4005" s="1047">
        <v>15587.96</v>
      </c>
      <c r="G4005" s="1052">
        <v>1</v>
      </c>
      <c r="H4005" s="1049" t="s">
        <v>13390</v>
      </c>
      <c r="I4005" s="394"/>
      <c r="J4005" s="394"/>
      <c r="K4005" s="394"/>
      <c r="L4005" s="394"/>
      <c r="M4005" s="394"/>
      <c r="N4005" s="394"/>
    </row>
    <row r="4006" spans="2:14" ht="60">
      <c r="B4006" s="1063" t="s">
        <v>13391</v>
      </c>
      <c r="C4006" s="1046" t="s">
        <v>12246</v>
      </c>
      <c r="D4006" s="1046" t="s">
        <v>12302</v>
      </c>
      <c r="E4006" s="1043" t="s">
        <v>4290</v>
      </c>
      <c r="F4006" s="1047">
        <v>15587.96</v>
      </c>
      <c r="G4006" s="1052">
        <v>1</v>
      </c>
      <c r="H4006" s="1049" t="s">
        <v>13391</v>
      </c>
      <c r="I4006" s="394"/>
      <c r="J4006" s="394"/>
      <c r="K4006" s="394"/>
      <c r="L4006" s="394"/>
      <c r="M4006" s="394"/>
      <c r="N4006" s="394"/>
    </row>
    <row r="4007" spans="2:14" ht="60">
      <c r="B4007" s="1063" t="s">
        <v>13392</v>
      </c>
      <c r="C4007" s="1046" t="s">
        <v>12246</v>
      </c>
      <c r="D4007" s="1046" t="s">
        <v>12302</v>
      </c>
      <c r="E4007" s="1043" t="s">
        <v>4290</v>
      </c>
      <c r="F4007" s="1047">
        <v>15587.96</v>
      </c>
      <c r="G4007" s="1052">
        <v>1</v>
      </c>
      <c r="H4007" s="1049" t="s">
        <v>13392</v>
      </c>
      <c r="I4007" s="394"/>
      <c r="J4007" s="394"/>
      <c r="K4007" s="394"/>
      <c r="L4007" s="394"/>
      <c r="M4007" s="394"/>
      <c r="N4007" s="394"/>
    </row>
    <row r="4008" spans="2:14" ht="60">
      <c r="B4008" s="1063" t="s">
        <v>13393</v>
      </c>
      <c r="C4008" s="1046" t="s">
        <v>12246</v>
      </c>
      <c r="D4008" s="1046" t="s">
        <v>12302</v>
      </c>
      <c r="E4008" s="1043" t="s">
        <v>4290</v>
      </c>
      <c r="F4008" s="1047">
        <v>15587.96</v>
      </c>
      <c r="G4008" s="1052">
        <v>1</v>
      </c>
      <c r="H4008" s="1049" t="s">
        <v>13393</v>
      </c>
      <c r="I4008" s="394"/>
      <c r="J4008" s="394"/>
      <c r="K4008" s="394"/>
      <c r="L4008" s="394"/>
      <c r="M4008" s="394"/>
      <c r="N4008" s="394"/>
    </row>
    <row r="4009" spans="2:14" ht="60">
      <c r="B4009" s="1063" t="s">
        <v>13394</v>
      </c>
      <c r="C4009" s="1046" t="s">
        <v>12246</v>
      </c>
      <c r="D4009" s="1046" t="s">
        <v>12302</v>
      </c>
      <c r="E4009" s="1043" t="s">
        <v>4290</v>
      </c>
      <c r="F4009" s="1047">
        <v>15587.96</v>
      </c>
      <c r="G4009" s="1052">
        <v>1</v>
      </c>
      <c r="H4009" s="1049" t="s">
        <v>13394</v>
      </c>
      <c r="I4009" s="394"/>
      <c r="J4009" s="394"/>
      <c r="K4009" s="394"/>
      <c r="L4009" s="394"/>
      <c r="M4009" s="394"/>
      <c r="N4009" s="394"/>
    </row>
    <row r="4010" spans="2:14" ht="60">
      <c r="B4010" s="1063" t="s">
        <v>13395</v>
      </c>
      <c r="C4010" s="1046" t="s">
        <v>12246</v>
      </c>
      <c r="D4010" s="1046" t="s">
        <v>12302</v>
      </c>
      <c r="E4010" s="1043" t="s">
        <v>4290</v>
      </c>
      <c r="F4010" s="1047">
        <v>15587.96</v>
      </c>
      <c r="G4010" s="1052">
        <v>1</v>
      </c>
      <c r="H4010" s="1049" t="s">
        <v>13395</v>
      </c>
      <c r="I4010" s="394"/>
      <c r="J4010" s="394"/>
      <c r="K4010" s="394"/>
      <c r="L4010" s="394"/>
      <c r="M4010" s="394"/>
      <c r="N4010" s="394"/>
    </row>
    <row r="4011" spans="2:14" ht="60">
      <c r="B4011" s="1063" t="s">
        <v>13396</v>
      </c>
      <c r="C4011" s="1046" t="s">
        <v>12246</v>
      </c>
      <c r="D4011" s="1046" t="s">
        <v>12302</v>
      </c>
      <c r="E4011" s="1043" t="s">
        <v>4290</v>
      </c>
      <c r="F4011" s="1047">
        <v>15587.96</v>
      </c>
      <c r="G4011" s="1052">
        <v>1</v>
      </c>
      <c r="H4011" s="1049" t="s">
        <v>13396</v>
      </c>
      <c r="I4011" s="394"/>
      <c r="J4011" s="394"/>
      <c r="K4011" s="394"/>
      <c r="L4011" s="394"/>
      <c r="M4011" s="394"/>
      <c r="N4011" s="394"/>
    </row>
    <row r="4012" spans="2:14" ht="60">
      <c r="B4012" s="1063" t="s">
        <v>13397</v>
      </c>
      <c r="C4012" s="1046" t="s">
        <v>12246</v>
      </c>
      <c r="D4012" s="1046" t="s">
        <v>12302</v>
      </c>
      <c r="E4012" s="1043" t="s">
        <v>4290</v>
      </c>
      <c r="F4012" s="1047">
        <v>15587.96</v>
      </c>
      <c r="G4012" s="1052">
        <v>1</v>
      </c>
      <c r="H4012" s="1049" t="s">
        <v>13397</v>
      </c>
      <c r="I4012" s="394"/>
      <c r="J4012" s="394"/>
      <c r="K4012" s="394"/>
      <c r="L4012" s="394"/>
      <c r="M4012" s="394"/>
      <c r="N4012" s="394"/>
    </row>
    <row r="4013" spans="2:14" ht="60">
      <c r="B4013" s="1063" t="s">
        <v>13398</v>
      </c>
      <c r="C4013" s="1046" t="s">
        <v>12246</v>
      </c>
      <c r="D4013" s="1046" t="s">
        <v>12302</v>
      </c>
      <c r="E4013" s="1043" t="s">
        <v>4290</v>
      </c>
      <c r="F4013" s="1047">
        <v>15587.96</v>
      </c>
      <c r="G4013" s="1052">
        <v>1</v>
      </c>
      <c r="H4013" s="1049" t="s">
        <v>13398</v>
      </c>
      <c r="I4013" s="394"/>
      <c r="J4013" s="394"/>
      <c r="K4013" s="394"/>
      <c r="L4013" s="394"/>
      <c r="M4013" s="394"/>
      <c r="N4013" s="394"/>
    </row>
    <row r="4014" spans="2:14" ht="60">
      <c r="B4014" s="1063" t="s">
        <v>13399</v>
      </c>
      <c r="C4014" s="1046" t="s">
        <v>12246</v>
      </c>
      <c r="D4014" s="1046" t="s">
        <v>12302</v>
      </c>
      <c r="E4014" s="1043" t="s">
        <v>4290</v>
      </c>
      <c r="F4014" s="1047">
        <v>15587.96</v>
      </c>
      <c r="G4014" s="1052">
        <v>1</v>
      </c>
      <c r="H4014" s="1049" t="s">
        <v>13399</v>
      </c>
      <c r="I4014" s="394"/>
      <c r="J4014" s="394"/>
      <c r="K4014" s="394"/>
      <c r="L4014" s="394"/>
      <c r="M4014" s="394"/>
      <c r="N4014" s="394"/>
    </row>
    <row r="4015" spans="2:14" ht="60">
      <c r="B4015" s="1063" t="s">
        <v>13400</v>
      </c>
      <c r="C4015" s="1046" t="s">
        <v>12246</v>
      </c>
      <c r="D4015" s="1046" t="s">
        <v>12302</v>
      </c>
      <c r="E4015" s="1043" t="s">
        <v>4290</v>
      </c>
      <c r="F4015" s="1047">
        <v>15587.96</v>
      </c>
      <c r="G4015" s="1052">
        <v>1</v>
      </c>
      <c r="H4015" s="1049" t="s">
        <v>13400</v>
      </c>
      <c r="I4015" s="394"/>
      <c r="J4015" s="394"/>
      <c r="K4015" s="394"/>
      <c r="L4015" s="394"/>
      <c r="M4015" s="394"/>
      <c r="N4015" s="394"/>
    </row>
    <row r="4016" spans="2:14" ht="60">
      <c r="B4016" s="1063" t="s">
        <v>13401</v>
      </c>
      <c r="C4016" s="1046" t="s">
        <v>12246</v>
      </c>
      <c r="D4016" s="1046" t="s">
        <v>12302</v>
      </c>
      <c r="E4016" s="1043" t="s">
        <v>4290</v>
      </c>
      <c r="F4016" s="1047">
        <v>15587.96</v>
      </c>
      <c r="G4016" s="1052">
        <v>1</v>
      </c>
      <c r="H4016" s="1049" t="s">
        <v>13401</v>
      </c>
      <c r="I4016" s="394"/>
      <c r="J4016" s="394"/>
      <c r="K4016" s="394"/>
      <c r="L4016" s="394"/>
      <c r="M4016" s="394"/>
      <c r="N4016" s="394"/>
    </row>
    <row r="4017" spans="2:14" ht="60">
      <c r="B4017" s="1063" t="s">
        <v>13402</v>
      </c>
      <c r="C4017" s="1046" t="s">
        <v>12246</v>
      </c>
      <c r="D4017" s="1046" t="s">
        <v>12302</v>
      </c>
      <c r="E4017" s="1043" t="s">
        <v>4290</v>
      </c>
      <c r="F4017" s="1047">
        <v>15587.96</v>
      </c>
      <c r="G4017" s="1052">
        <v>1</v>
      </c>
      <c r="H4017" s="1049" t="s">
        <v>13402</v>
      </c>
      <c r="I4017" s="394"/>
      <c r="J4017" s="394"/>
      <c r="K4017" s="394"/>
      <c r="L4017" s="394"/>
      <c r="M4017" s="394"/>
      <c r="N4017" s="394"/>
    </row>
    <row r="4018" spans="2:14" ht="60">
      <c r="B4018" s="1063" t="s">
        <v>13403</v>
      </c>
      <c r="C4018" s="1046" t="s">
        <v>12246</v>
      </c>
      <c r="D4018" s="1046" t="s">
        <v>12302</v>
      </c>
      <c r="E4018" s="1043" t="s">
        <v>4290</v>
      </c>
      <c r="F4018" s="1047">
        <v>15587.96</v>
      </c>
      <c r="G4018" s="1052">
        <v>1</v>
      </c>
      <c r="H4018" s="1049" t="s">
        <v>13403</v>
      </c>
      <c r="I4018" s="394"/>
      <c r="J4018" s="394"/>
      <c r="K4018" s="394"/>
      <c r="L4018" s="394"/>
      <c r="M4018" s="394"/>
      <c r="N4018" s="394"/>
    </row>
    <row r="4019" spans="2:14" ht="60">
      <c r="B4019" s="1063" t="s">
        <v>13404</v>
      </c>
      <c r="C4019" s="1046" t="s">
        <v>12246</v>
      </c>
      <c r="D4019" s="1046" t="s">
        <v>12302</v>
      </c>
      <c r="E4019" s="1043" t="s">
        <v>4290</v>
      </c>
      <c r="F4019" s="1047">
        <v>15587.96</v>
      </c>
      <c r="G4019" s="1052">
        <v>1</v>
      </c>
      <c r="H4019" s="1049" t="s">
        <v>13404</v>
      </c>
      <c r="I4019" s="394"/>
      <c r="J4019" s="394"/>
      <c r="K4019" s="394"/>
      <c r="L4019" s="394"/>
      <c r="M4019" s="394"/>
      <c r="N4019" s="394"/>
    </row>
    <row r="4020" spans="2:14" ht="60">
      <c r="B4020" s="1063" t="s">
        <v>13405</v>
      </c>
      <c r="C4020" s="1046" t="s">
        <v>12246</v>
      </c>
      <c r="D4020" s="1046" t="s">
        <v>12302</v>
      </c>
      <c r="E4020" s="1043" t="s">
        <v>4290</v>
      </c>
      <c r="F4020" s="1047">
        <v>15587.96</v>
      </c>
      <c r="G4020" s="1052">
        <v>1</v>
      </c>
      <c r="H4020" s="1049" t="s">
        <v>13405</v>
      </c>
      <c r="I4020" s="394"/>
      <c r="J4020" s="394"/>
      <c r="K4020" s="394"/>
      <c r="L4020" s="394"/>
      <c r="M4020" s="394"/>
      <c r="N4020" s="394"/>
    </row>
    <row r="4021" spans="2:14" ht="60">
      <c r="B4021" s="1063" t="s">
        <v>13406</v>
      </c>
      <c r="C4021" s="1046" t="s">
        <v>12246</v>
      </c>
      <c r="D4021" s="1046" t="s">
        <v>12302</v>
      </c>
      <c r="E4021" s="1043" t="s">
        <v>4290</v>
      </c>
      <c r="F4021" s="1047">
        <v>15587.96</v>
      </c>
      <c r="G4021" s="1052">
        <v>1</v>
      </c>
      <c r="H4021" s="1049" t="s">
        <v>13406</v>
      </c>
      <c r="I4021" s="394"/>
      <c r="J4021" s="394"/>
      <c r="K4021" s="394"/>
      <c r="L4021" s="394"/>
      <c r="M4021" s="394"/>
      <c r="N4021" s="394"/>
    </row>
    <row r="4022" spans="2:14" ht="60">
      <c r="B4022" s="1063" t="s">
        <v>13407</v>
      </c>
      <c r="C4022" s="1046" t="s">
        <v>12246</v>
      </c>
      <c r="D4022" s="1046" t="s">
        <v>12302</v>
      </c>
      <c r="E4022" s="1043" t="s">
        <v>4290</v>
      </c>
      <c r="F4022" s="1047">
        <v>15587.96</v>
      </c>
      <c r="G4022" s="1052">
        <v>1</v>
      </c>
      <c r="H4022" s="1049" t="s">
        <v>13407</v>
      </c>
      <c r="I4022" s="394"/>
      <c r="J4022" s="394"/>
      <c r="K4022" s="394"/>
      <c r="L4022" s="394"/>
      <c r="M4022" s="394"/>
      <c r="N4022" s="394"/>
    </row>
    <row r="4023" spans="2:14" ht="60">
      <c r="B4023" s="1063" t="s">
        <v>13408</v>
      </c>
      <c r="C4023" s="1046" t="s">
        <v>12246</v>
      </c>
      <c r="D4023" s="1046" t="s">
        <v>12302</v>
      </c>
      <c r="E4023" s="1043" t="s">
        <v>4290</v>
      </c>
      <c r="F4023" s="1047">
        <v>15587.96</v>
      </c>
      <c r="G4023" s="1052">
        <v>1</v>
      </c>
      <c r="H4023" s="1049" t="s">
        <v>13408</v>
      </c>
      <c r="I4023" s="394"/>
      <c r="J4023" s="394"/>
      <c r="K4023" s="394"/>
      <c r="L4023" s="394"/>
      <c r="M4023" s="394"/>
      <c r="N4023" s="394"/>
    </row>
    <row r="4024" spans="2:14" ht="60">
      <c r="B4024" s="1063" t="s">
        <v>13409</v>
      </c>
      <c r="C4024" s="1046" t="s">
        <v>12246</v>
      </c>
      <c r="D4024" s="1046" t="s">
        <v>12302</v>
      </c>
      <c r="E4024" s="1043" t="s">
        <v>4290</v>
      </c>
      <c r="F4024" s="1047">
        <v>15587.96</v>
      </c>
      <c r="G4024" s="1052">
        <v>1</v>
      </c>
      <c r="H4024" s="1049" t="s">
        <v>13409</v>
      </c>
      <c r="I4024" s="394"/>
      <c r="J4024" s="394"/>
      <c r="K4024" s="394"/>
      <c r="L4024" s="394"/>
      <c r="M4024" s="394"/>
      <c r="N4024" s="394"/>
    </row>
    <row r="4025" spans="2:14" ht="60">
      <c r="B4025" s="1063" t="s">
        <v>13410</v>
      </c>
      <c r="C4025" s="1046" t="s">
        <v>12246</v>
      </c>
      <c r="D4025" s="1046" t="s">
        <v>12302</v>
      </c>
      <c r="E4025" s="1043" t="s">
        <v>4290</v>
      </c>
      <c r="F4025" s="1047">
        <v>15587.96</v>
      </c>
      <c r="G4025" s="1052">
        <v>1</v>
      </c>
      <c r="H4025" s="1049" t="s">
        <v>13410</v>
      </c>
      <c r="I4025" s="394"/>
      <c r="J4025" s="394"/>
      <c r="K4025" s="394"/>
      <c r="L4025" s="394"/>
      <c r="M4025" s="394"/>
      <c r="N4025" s="394"/>
    </row>
    <row r="4026" spans="2:14" ht="60">
      <c r="B4026" s="1063" t="s">
        <v>13411</v>
      </c>
      <c r="C4026" s="1046" t="s">
        <v>12246</v>
      </c>
      <c r="D4026" s="1046" t="s">
        <v>12302</v>
      </c>
      <c r="E4026" s="1043" t="s">
        <v>4290</v>
      </c>
      <c r="F4026" s="1047">
        <v>15587.96</v>
      </c>
      <c r="G4026" s="1052">
        <v>1</v>
      </c>
      <c r="H4026" s="1049" t="s">
        <v>13411</v>
      </c>
      <c r="I4026" s="394"/>
      <c r="J4026" s="394"/>
      <c r="K4026" s="394"/>
      <c r="L4026" s="394"/>
      <c r="M4026" s="394"/>
      <c r="N4026" s="394"/>
    </row>
    <row r="4027" spans="2:14" ht="60">
      <c r="B4027" s="1063" t="s">
        <v>13412</v>
      </c>
      <c r="C4027" s="1046" t="s">
        <v>12246</v>
      </c>
      <c r="D4027" s="1046" t="s">
        <v>12302</v>
      </c>
      <c r="E4027" s="1043" t="s">
        <v>4290</v>
      </c>
      <c r="F4027" s="1047">
        <v>15587.96</v>
      </c>
      <c r="G4027" s="1052">
        <v>1</v>
      </c>
      <c r="H4027" s="1049" t="s">
        <v>13412</v>
      </c>
      <c r="I4027" s="394"/>
      <c r="J4027" s="394"/>
      <c r="K4027" s="394"/>
      <c r="L4027" s="394"/>
      <c r="M4027" s="394"/>
      <c r="N4027" s="394"/>
    </row>
    <row r="4028" spans="2:14" ht="60">
      <c r="B4028" s="1063" t="s">
        <v>13413</v>
      </c>
      <c r="C4028" s="1046" t="s">
        <v>12246</v>
      </c>
      <c r="D4028" s="1046" t="s">
        <v>12302</v>
      </c>
      <c r="E4028" s="1043" t="s">
        <v>4290</v>
      </c>
      <c r="F4028" s="1047">
        <v>15587.96</v>
      </c>
      <c r="G4028" s="1052">
        <v>1</v>
      </c>
      <c r="H4028" s="1049" t="s">
        <v>13413</v>
      </c>
      <c r="I4028" s="394"/>
      <c r="J4028" s="394"/>
      <c r="K4028" s="394"/>
      <c r="L4028" s="394"/>
      <c r="M4028" s="394"/>
      <c r="N4028" s="394"/>
    </row>
    <row r="4029" spans="2:14" ht="60">
      <c r="B4029" s="1063" t="s">
        <v>13414</v>
      </c>
      <c r="C4029" s="1046" t="s">
        <v>12246</v>
      </c>
      <c r="D4029" s="1046" t="s">
        <v>12302</v>
      </c>
      <c r="E4029" s="1043" t="s">
        <v>4290</v>
      </c>
      <c r="F4029" s="1047">
        <v>15587.96</v>
      </c>
      <c r="G4029" s="1052">
        <v>1</v>
      </c>
      <c r="H4029" s="1049" t="s">
        <v>13414</v>
      </c>
      <c r="I4029" s="394"/>
      <c r="J4029" s="394"/>
      <c r="K4029" s="394"/>
      <c r="L4029" s="394"/>
      <c r="M4029" s="394"/>
      <c r="N4029" s="394"/>
    </row>
    <row r="4030" spans="2:14" ht="60">
      <c r="B4030" s="1063" t="s">
        <v>13415</v>
      </c>
      <c r="C4030" s="1046" t="s">
        <v>12246</v>
      </c>
      <c r="D4030" s="1046" t="s">
        <v>12302</v>
      </c>
      <c r="E4030" s="1043" t="s">
        <v>4290</v>
      </c>
      <c r="F4030" s="1047">
        <v>15587.96</v>
      </c>
      <c r="G4030" s="1052">
        <v>1</v>
      </c>
      <c r="H4030" s="1049" t="s">
        <v>13415</v>
      </c>
      <c r="I4030" s="394"/>
      <c r="J4030" s="394"/>
      <c r="K4030" s="394"/>
      <c r="L4030" s="394"/>
      <c r="M4030" s="394"/>
      <c r="N4030" s="394"/>
    </row>
    <row r="4031" spans="2:14" ht="60">
      <c r="B4031" s="1063" t="s">
        <v>13416</v>
      </c>
      <c r="C4031" s="1046" t="s">
        <v>12246</v>
      </c>
      <c r="D4031" s="1046" t="s">
        <v>12302</v>
      </c>
      <c r="E4031" s="1043" t="s">
        <v>4290</v>
      </c>
      <c r="F4031" s="1047">
        <v>15587.96</v>
      </c>
      <c r="G4031" s="1052">
        <v>1</v>
      </c>
      <c r="H4031" s="1049" t="s">
        <v>13416</v>
      </c>
      <c r="I4031" s="394"/>
      <c r="J4031" s="394"/>
      <c r="K4031" s="394"/>
      <c r="L4031" s="394"/>
      <c r="M4031" s="394"/>
      <c r="N4031" s="394"/>
    </row>
    <row r="4032" spans="2:14" ht="60">
      <c r="B4032" s="1063" t="s">
        <v>13417</v>
      </c>
      <c r="C4032" s="1046" t="s">
        <v>12246</v>
      </c>
      <c r="D4032" s="1046" t="s">
        <v>12302</v>
      </c>
      <c r="E4032" s="1043" t="s">
        <v>4290</v>
      </c>
      <c r="F4032" s="1047">
        <v>15587.96</v>
      </c>
      <c r="G4032" s="1052">
        <v>1</v>
      </c>
      <c r="H4032" s="1049" t="s">
        <v>13417</v>
      </c>
      <c r="I4032" s="394"/>
      <c r="J4032" s="394"/>
      <c r="K4032" s="394"/>
      <c r="L4032" s="394"/>
      <c r="M4032" s="394"/>
      <c r="N4032" s="394"/>
    </row>
    <row r="4033" spans="2:14" ht="60">
      <c r="B4033" s="1063" t="s">
        <v>13418</v>
      </c>
      <c r="C4033" s="1046" t="s">
        <v>12246</v>
      </c>
      <c r="D4033" s="1046" t="s">
        <v>12302</v>
      </c>
      <c r="E4033" s="1043" t="s">
        <v>4290</v>
      </c>
      <c r="F4033" s="1047">
        <v>15587.96</v>
      </c>
      <c r="G4033" s="1052">
        <v>1</v>
      </c>
      <c r="H4033" s="1049" t="s">
        <v>13418</v>
      </c>
      <c r="I4033" s="394"/>
      <c r="J4033" s="394"/>
      <c r="K4033" s="394"/>
      <c r="L4033" s="394"/>
      <c r="M4033" s="394"/>
      <c r="N4033" s="394"/>
    </row>
    <row r="4034" spans="2:14" ht="60">
      <c r="B4034" s="1063" t="s">
        <v>13419</v>
      </c>
      <c r="C4034" s="1046" t="s">
        <v>12246</v>
      </c>
      <c r="D4034" s="1046" t="s">
        <v>12302</v>
      </c>
      <c r="E4034" s="1043" t="s">
        <v>4290</v>
      </c>
      <c r="F4034" s="1047">
        <v>15587.96</v>
      </c>
      <c r="G4034" s="1052">
        <v>1</v>
      </c>
      <c r="H4034" s="1049" t="s">
        <v>13419</v>
      </c>
      <c r="I4034" s="394"/>
      <c r="J4034" s="394"/>
      <c r="K4034" s="394"/>
      <c r="L4034" s="394"/>
      <c r="M4034" s="394"/>
      <c r="N4034" s="394"/>
    </row>
    <row r="4035" spans="2:14" ht="60">
      <c r="B4035" s="1063" t="s">
        <v>13420</v>
      </c>
      <c r="C4035" s="1046" t="s">
        <v>12246</v>
      </c>
      <c r="D4035" s="1046" t="s">
        <v>12302</v>
      </c>
      <c r="E4035" s="1043" t="s">
        <v>4290</v>
      </c>
      <c r="F4035" s="1047">
        <v>15587.96</v>
      </c>
      <c r="G4035" s="1052">
        <v>1</v>
      </c>
      <c r="H4035" s="1049" t="s">
        <v>13420</v>
      </c>
      <c r="I4035" s="394"/>
      <c r="J4035" s="394"/>
      <c r="K4035" s="394"/>
      <c r="L4035" s="394"/>
      <c r="M4035" s="394"/>
      <c r="N4035" s="394"/>
    </row>
    <row r="4036" spans="2:14" ht="60">
      <c r="B4036" s="1063" t="s">
        <v>13421</v>
      </c>
      <c r="C4036" s="1046" t="s">
        <v>12246</v>
      </c>
      <c r="D4036" s="1046" t="s">
        <v>12302</v>
      </c>
      <c r="E4036" s="1043" t="s">
        <v>4290</v>
      </c>
      <c r="F4036" s="1047">
        <v>15587.96</v>
      </c>
      <c r="G4036" s="1052">
        <v>1</v>
      </c>
      <c r="H4036" s="1049" t="s">
        <v>13421</v>
      </c>
      <c r="I4036" s="394"/>
      <c r="J4036" s="394"/>
      <c r="K4036" s="394"/>
      <c r="L4036" s="394"/>
      <c r="M4036" s="394"/>
      <c r="N4036" s="394"/>
    </row>
    <row r="4037" spans="2:14" ht="60">
      <c r="B4037" s="1063" t="s">
        <v>13422</v>
      </c>
      <c r="C4037" s="1046" t="s">
        <v>12246</v>
      </c>
      <c r="D4037" s="1046" t="s">
        <v>12302</v>
      </c>
      <c r="E4037" s="1043" t="s">
        <v>4290</v>
      </c>
      <c r="F4037" s="1047">
        <v>15587.96</v>
      </c>
      <c r="G4037" s="1052">
        <v>1</v>
      </c>
      <c r="H4037" s="1049" t="s">
        <v>13422</v>
      </c>
      <c r="I4037" s="394"/>
      <c r="J4037" s="394"/>
      <c r="K4037" s="394"/>
      <c r="L4037" s="394"/>
      <c r="M4037" s="394"/>
      <c r="N4037" s="394"/>
    </row>
    <row r="4038" spans="2:14" ht="60">
      <c r="B4038" s="1063" t="s">
        <v>13423</v>
      </c>
      <c r="C4038" s="1046" t="s">
        <v>12246</v>
      </c>
      <c r="D4038" s="1046" t="s">
        <v>12302</v>
      </c>
      <c r="E4038" s="1043" t="s">
        <v>4290</v>
      </c>
      <c r="F4038" s="1047">
        <v>15587.96</v>
      </c>
      <c r="G4038" s="1052">
        <v>1</v>
      </c>
      <c r="H4038" s="1049" t="s">
        <v>13423</v>
      </c>
      <c r="I4038" s="394"/>
      <c r="J4038" s="394"/>
      <c r="K4038" s="394"/>
      <c r="L4038" s="394"/>
      <c r="M4038" s="394"/>
      <c r="N4038" s="394"/>
    </row>
    <row r="4039" spans="2:14" ht="60">
      <c r="B4039" s="1063" t="s">
        <v>13424</v>
      </c>
      <c r="C4039" s="1046" t="s">
        <v>12246</v>
      </c>
      <c r="D4039" s="1046" t="s">
        <v>12302</v>
      </c>
      <c r="E4039" s="1043" t="s">
        <v>4290</v>
      </c>
      <c r="F4039" s="1047">
        <v>15587.96</v>
      </c>
      <c r="G4039" s="1052">
        <v>1</v>
      </c>
      <c r="H4039" s="1049" t="s">
        <v>13424</v>
      </c>
      <c r="I4039" s="394"/>
      <c r="J4039" s="394"/>
      <c r="K4039" s="394"/>
      <c r="L4039" s="394"/>
      <c r="M4039" s="394"/>
      <c r="N4039" s="394"/>
    </row>
    <row r="4040" spans="2:14" ht="60">
      <c r="B4040" s="1063" t="s">
        <v>13425</v>
      </c>
      <c r="C4040" s="1046" t="s">
        <v>12246</v>
      </c>
      <c r="D4040" s="1046" t="s">
        <v>12302</v>
      </c>
      <c r="E4040" s="1043" t="s">
        <v>4290</v>
      </c>
      <c r="F4040" s="1047">
        <v>15587.96</v>
      </c>
      <c r="G4040" s="1052">
        <v>1</v>
      </c>
      <c r="H4040" s="1049" t="s">
        <v>13425</v>
      </c>
      <c r="I4040" s="394"/>
      <c r="J4040" s="394"/>
      <c r="K4040" s="394"/>
      <c r="L4040" s="394"/>
      <c r="M4040" s="394"/>
      <c r="N4040" s="394"/>
    </row>
    <row r="4041" spans="2:14" ht="60">
      <c r="B4041" s="1063" t="s">
        <v>13426</v>
      </c>
      <c r="C4041" s="1046" t="s">
        <v>12246</v>
      </c>
      <c r="D4041" s="1046" t="s">
        <v>12302</v>
      </c>
      <c r="E4041" s="1043" t="s">
        <v>4290</v>
      </c>
      <c r="F4041" s="1047">
        <v>15587.96</v>
      </c>
      <c r="G4041" s="1052">
        <v>1</v>
      </c>
      <c r="H4041" s="1049" t="s">
        <v>13426</v>
      </c>
      <c r="I4041" s="394"/>
      <c r="J4041" s="394"/>
      <c r="K4041" s="394"/>
      <c r="L4041" s="394"/>
      <c r="M4041" s="394"/>
      <c r="N4041" s="394"/>
    </row>
    <row r="4042" spans="2:14" ht="60">
      <c r="B4042" s="1063" t="s">
        <v>13427</v>
      </c>
      <c r="C4042" s="1046" t="s">
        <v>12246</v>
      </c>
      <c r="D4042" s="1046" t="s">
        <v>12302</v>
      </c>
      <c r="E4042" s="1043" t="s">
        <v>4290</v>
      </c>
      <c r="F4042" s="1047">
        <v>15587.96</v>
      </c>
      <c r="G4042" s="1052">
        <v>1</v>
      </c>
      <c r="H4042" s="1049" t="s">
        <v>13427</v>
      </c>
      <c r="I4042" s="394"/>
      <c r="J4042" s="394"/>
      <c r="K4042" s="394"/>
      <c r="L4042" s="394"/>
      <c r="M4042" s="394"/>
      <c r="N4042" s="394"/>
    </row>
    <row r="4043" spans="2:14" ht="60">
      <c r="B4043" s="1063" t="s">
        <v>13428</v>
      </c>
      <c r="C4043" s="1046" t="s">
        <v>12246</v>
      </c>
      <c r="D4043" s="1046" t="s">
        <v>12302</v>
      </c>
      <c r="E4043" s="1043" t="s">
        <v>4290</v>
      </c>
      <c r="F4043" s="1047">
        <v>15587.96</v>
      </c>
      <c r="G4043" s="1052">
        <v>1</v>
      </c>
      <c r="H4043" s="1049" t="s">
        <v>13428</v>
      </c>
      <c r="I4043" s="394"/>
      <c r="J4043" s="394"/>
      <c r="K4043" s="394"/>
      <c r="L4043" s="394"/>
      <c r="M4043" s="394"/>
      <c r="N4043" s="394"/>
    </row>
    <row r="4044" spans="2:14" ht="60">
      <c r="B4044" s="1063" t="s">
        <v>13429</v>
      </c>
      <c r="C4044" s="1046" t="s">
        <v>12246</v>
      </c>
      <c r="D4044" s="1046" t="s">
        <v>12302</v>
      </c>
      <c r="E4044" s="1043" t="s">
        <v>4290</v>
      </c>
      <c r="F4044" s="1047">
        <v>15587.96</v>
      </c>
      <c r="G4044" s="1052">
        <v>1</v>
      </c>
      <c r="H4044" s="1049" t="s">
        <v>13429</v>
      </c>
      <c r="I4044" s="394"/>
      <c r="J4044" s="394"/>
      <c r="K4044" s="394"/>
      <c r="L4044" s="394"/>
      <c r="M4044" s="394"/>
      <c r="N4044" s="394"/>
    </row>
    <row r="4045" spans="2:14" ht="60">
      <c r="B4045" s="1063" t="s">
        <v>13430</v>
      </c>
      <c r="C4045" s="1046" t="s">
        <v>12246</v>
      </c>
      <c r="D4045" s="1046" t="s">
        <v>12302</v>
      </c>
      <c r="E4045" s="1043" t="s">
        <v>4290</v>
      </c>
      <c r="F4045" s="1047">
        <v>15587.96</v>
      </c>
      <c r="G4045" s="1052">
        <v>1</v>
      </c>
      <c r="H4045" s="1049" t="s">
        <v>13430</v>
      </c>
      <c r="I4045" s="394"/>
      <c r="J4045" s="394"/>
      <c r="K4045" s="394"/>
      <c r="L4045" s="394"/>
      <c r="M4045" s="394"/>
      <c r="N4045" s="394"/>
    </row>
    <row r="4046" spans="2:14" ht="60">
      <c r="B4046" s="1063" t="s">
        <v>13431</v>
      </c>
      <c r="C4046" s="1046" t="s">
        <v>12246</v>
      </c>
      <c r="D4046" s="1046" t="s">
        <v>12302</v>
      </c>
      <c r="E4046" s="1043" t="s">
        <v>4290</v>
      </c>
      <c r="F4046" s="1047">
        <v>15587.96</v>
      </c>
      <c r="G4046" s="1052">
        <v>1</v>
      </c>
      <c r="H4046" s="1049" t="s">
        <v>13431</v>
      </c>
      <c r="I4046" s="394"/>
      <c r="J4046" s="394"/>
      <c r="K4046" s="394"/>
      <c r="L4046" s="394"/>
      <c r="M4046" s="394"/>
      <c r="N4046" s="394"/>
    </row>
    <row r="4047" spans="2:14" ht="60">
      <c r="B4047" s="1063" t="s">
        <v>13432</v>
      </c>
      <c r="C4047" s="1046" t="s">
        <v>12246</v>
      </c>
      <c r="D4047" s="1046" t="s">
        <v>12302</v>
      </c>
      <c r="E4047" s="1043" t="s">
        <v>4290</v>
      </c>
      <c r="F4047" s="1047">
        <v>15587.96</v>
      </c>
      <c r="G4047" s="1052">
        <v>1</v>
      </c>
      <c r="H4047" s="1049" t="s">
        <v>13432</v>
      </c>
      <c r="I4047" s="394"/>
      <c r="J4047" s="394"/>
      <c r="K4047" s="394"/>
      <c r="L4047" s="394"/>
      <c r="M4047" s="394"/>
      <c r="N4047" s="394"/>
    </row>
    <row r="4048" spans="2:14" ht="60">
      <c r="B4048" s="1063" t="s">
        <v>13433</v>
      </c>
      <c r="C4048" s="1046" t="s">
        <v>12246</v>
      </c>
      <c r="D4048" s="1046" t="s">
        <v>12302</v>
      </c>
      <c r="E4048" s="1043" t="s">
        <v>4290</v>
      </c>
      <c r="F4048" s="1047">
        <v>15587.96</v>
      </c>
      <c r="G4048" s="1052">
        <v>1</v>
      </c>
      <c r="H4048" s="1049" t="s">
        <v>13433</v>
      </c>
      <c r="I4048" s="394"/>
      <c r="J4048" s="394"/>
      <c r="K4048" s="394"/>
      <c r="L4048" s="394"/>
      <c r="M4048" s="394"/>
      <c r="N4048" s="394"/>
    </row>
    <row r="4049" spans="2:14" ht="60">
      <c r="B4049" s="1063" t="s">
        <v>13434</v>
      </c>
      <c r="C4049" s="1046" t="s">
        <v>12246</v>
      </c>
      <c r="D4049" s="1046" t="s">
        <v>12302</v>
      </c>
      <c r="E4049" s="1043" t="s">
        <v>4290</v>
      </c>
      <c r="F4049" s="1047">
        <v>15587.96</v>
      </c>
      <c r="G4049" s="1052">
        <v>1</v>
      </c>
      <c r="H4049" s="1049" t="s">
        <v>13434</v>
      </c>
      <c r="I4049" s="394"/>
      <c r="J4049" s="394"/>
      <c r="K4049" s="394"/>
      <c r="L4049" s="394"/>
      <c r="M4049" s="394"/>
      <c r="N4049" s="394"/>
    </row>
    <row r="4050" spans="2:14" ht="60">
      <c r="B4050" s="1063" t="s">
        <v>13435</v>
      </c>
      <c r="C4050" s="1046" t="s">
        <v>12246</v>
      </c>
      <c r="D4050" s="1046" t="s">
        <v>12302</v>
      </c>
      <c r="E4050" s="1043" t="s">
        <v>4290</v>
      </c>
      <c r="F4050" s="1047">
        <v>15587.96</v>
      </c>
      <c r="G4050" s="1052">
        <v>1</v>
      </c>
      <c r="H4050" s="1049" t="s">
        <v>13435</v>
      </c>
      <c r="I4050" s="394"/>
      <c r="J4050" s="394"/>
      <c r="K4050" s="394"/>
      <c r="L4050" s="394"/>
      <c r="M4050" s="394"/>
      <c r="N4050" s="394"/>
    </row>
    <row r="4051" spans="2:14" ht="60">
      <c r="B4051" s="1063" t="s">
        <v>13436</v>
      </c>
      <c r="C4051" s="1046" t="s">
        <v>12246</v>
      </c>
      <c r="D4051" s="1046" t="s">
        <v>12302</v>
      </c>
      <c r="E4051" s="1043" t="s">
        <v>4290</v>
      </c>
      <c r="F4051" s="1047">
        <v>15587.96</v>
      </c>
      <c r="G4051" s="1052">
        <v>1</v>
      </c>
      <c r="H4051" s="1049" t="s">
        <v>13436</v>
      </c>
      <c r="I4051" s="394"/>
      <c r="J4051" s="394"/>
      <c r="K4051" s="394"/>
      <c r="L4051" s="394"/>
      <c r="M4051" s="394"/>
      <c r="N4051" s="394"/>
    </row>
    <row r="4052" spans="2:14" ht="60">
      <c r="B4052" s="1063" t="s">
        <v>13437</v>
      </c>
      <c r="C4052" s="1046" t="s">
        <v>12246</v>
      </c>
      <c r="D4052" s="1046" t="s">
        <v>12302</v>
      </c>
      <c r="E4052" s="1043" t="s">
        <v>4290</v>
      </c>
      <c r="F4052" s="1047">
        <v>15587.96</v>
      </c>
      <c r="G4052" s="1052">
        <v>1</v>
      </c>
      <c r="H4052" s="1049" t="s">
        <v>13437</v>
      </c>
      <c r="I4052" s="394"/>
      <c r="J4052" s="394"/>
      <c r="K4052" s="394"/>
      <c r="L4052" s="394"/>
      <c r="M4052" s="394"/>
      <c r="N4052" s="394"/>
    </row>
    <row r="4053" spans="2:14" ht="60">
      <c r="B4053" s="1063" t="s">
        <v>13438</v>
      </c>
      <c r="C4053" s="1046" t="s">
        <v>12246</v>
      </c>
      <c r="D4053" s="1046" t="s">
        <v>12302</v>
      </c>
      <c r="E4053" s="1043" t="s">
        <v>4290</v>
      </c>
      <c r="F4053" s="1047">
        <v>15587.96</v>
      </c>
      <c r="G4053" s="1052">
        <v>1</v>
      </c>
      <c r="H4053" s="1049" t="s">
        <v>13438</v>
      </c>
      <c r="I4053" s="394"/>
      <c r="J4053" s="394"/>
      <c r="K4053" s="394"/>
      <c r="L4053" s="394"/>
      <c r="M4053" s="394"/>
      <c r="N4053" s="394"/>
    </row>
    <row r="4054" spans="2:14" ht="60">
      <c r="B4054" s="1063" t="s">
        <v>13439</v>
      </c>
      <c r="C4054" s="1046" t="s">
        <v>12246</v>
      </c>
      <c r="D4054" s="1046" t="s">
        <v>12302</v>
      </c>
      <c r="E4054" s="1043" t="s">
        <v>4290</v>
      </c>
      <c r="F4054" s="1047">
        <v>15587.96</v>
      </c>
      <c r="G4054" s="1052">
        <v>1</v>
      </c>
      <c r="H4054" s="1049" t="s">
        <v>13439</v>
      </c>
      <c r="I4054" s="394"/>
      <c r="J4054" s="394"/>
      <c r="K4054" s="394"/>
      <c r="L4054" s="394"/>
      <c r="M4054" s="394"/>
      <c r="N4054" s="394"/>
    </row>
    <row r="4055" spans="2:14" ht="60">
      <c r="B4055" s="1063" t="s">
        <v>13440</v>
      </c>
      <c r="C4055" s="1046" t="s">
        <v>12246</v>
      </c>
      <c r="D4055" s="1046" t="s">
        <v>12302</v>
      </c>
      <c r="E4055" s="1043" t="s">
        <v>4290</v>
      </c>
      <c r="F4055" s="1047">
        <v>15587.96</v>
      </c>
      <c r="G4055" s="1052">
        <v>1</v>
      </c>
      <c r="H4055" s="1049" t="s">
        <v>13440</v>
      </c>
      <c r="I4055" s="394"/>
      <c r="J4055" s="394"/>
      <c r="K4055" s="394"/>
      <c r="L4055" s="394"/>
      <c r="M4055" s="394"/>
      <c r="N4055" s="394"/>
    </row>
    <row r="4056" spans="2:14" ht="60">
      <c r="B4056" s="1063" t="s">
        <v>13441</v>
      </c>
      <c r="C4056" s="1046" t="s">
        <v>12246</v>
      </c>
      <c r="D4056" s="1046" t="s">
        <v>12302</v>
      </c>
      <c r="E4056" s="1043" t="s">
        <v>4290</v>
      </c>
      <c r="F4056" s="1047">
        <v>15587.96</v>
      </c>
      <c r="G4056" s="1052">
        <v>1</v>
      </c>
      <c r="H4056" s="1049" t="s">
        <v>13441</v>
      </c>
      <c r="I4056" s="394"/>
      <c r="J4056" s="394"/>
      <c r="K4056" s="394"/>
      <c r="L4056" s="394"/>
      <c r="M4056" s="394"/>
      <c r="N4056" s="394"/>
    </row>
    <row r="4057" spans="2:14" ht="60">
      <c r="B4057" s="1063" t="s">
        <v>13442</v>
      </c>
      <c r="C4057" s="1046" t="s">
        <v>12246</v>
      </c>
      <c r="D4057" s="1046" t="s">
        <v>12302</v>
      </c>
      <c r="E4057" s="1043" t="s">
        <v>4290</v>
      </c>
      <c r="F4057" s="1047">
        <v>15587.96</v>
      </c>
      <c r="G4057" s="1052">
        <v>1</v>
      </c>
      <c r="H4057" s="1049" t="s">
        <v>13442</v>
      </c>
      <c r="I4057" s="394"/>
      <c r="J4057" s="394"/>
      <c r="K4057" s="394"/>
      <c r="L4057" s="394"/>
      <c r="M4057" s="394"/>
      <c r="N4057" s="394"/>
    </row>
    <row r="4058" spans="2:14" ht="60">
      <c r="B4058" s="1063" t="s">
        <v>13443</v>
      </c>
      <c r="C4058" s="1046" t="s">
        <v>12246</v>
      </c>
      <c r="D4058" s="1046" t="s">
        <v>12302</v>
      </c>
      <c r="E4058" s="1043" t="s">
        <v>4290</v>
      </c>
      <c r="F4058" s="1047">
        <v>15587.96</v>
      </c>
      <c r="G4058" s="1052">
        <v>1</v>
      </c>
      <c r="H4058" s="1049" t="s">
        <v>13443</v>
      </c>
      <c r="I4058" s="394"/>
      <c r="J4058" s="394"/>
      <c r="K4058" s="394"/>
      <c r="L4058" s="394"/>
      <c r="M4058" s="394"/>
      <c r="N4058" s="394"/>
    </row>
    <row r="4059" spans="2:14" ht="60">
      <c r="B4059" s="1063" t="s">
        <v>13444</v>
      </c>
      <c r="C4059" s="1046" t="s">
        <v>12246</v>
      </c>
      <c r="D4059" s="1046" t="s">
        <v>12302</v>
      </c>
      <c r="E4059" s="1043" t="s">
        <v>4290</v>
      </c>
      <c r="F4059" s="1047">
        <v>15587.96</v>
      </c>
      <c r="G4059" s="1052">
        <v>1</v>
      </c>
      <c r="H4059" s="1049" t="s">
        <v>13444</v>
      </c>
      <c r="I4059" s="394"/>
      <c r="J4059" s="394"/>
      <c r="K4059" s="394"/>
      <c r="L4059" s="394"/>
      <c r="M4059" s="394"/>
      <c r="N4059" s="394"/>
    </row>
    <row r="4060" spans="2:14" ht="60">
      <c r="B4060" s="1063" t="s">
        <v>13445</v>
      </c>
      <c r="C4060" s="1046" t="s">
        <v>12246</v>
      </c>
      <c r="D4060" s="1046" t="s">
        <v>12302</v>
      </c>
      <c r="E4060" s="1043" t="s">
        <v>4290</v>
      </c>
      <c r="F4060" s="1047">
        <v>15587.96</v>
      </c>
      <c r="G4060" s="1052">
        <v>1</v>
      </c>
      <c r="H4060" s="1049" t="s">
        <v>13445</v>
      </c>
      <c r="I4060" s="394"/>
      <c r="J4060" s="394"/>
      <c r="K4060" s="394"/>
      <c r="L4060" s="394"/>
      <c r="M4060" s="394"/>
      <c r="N4060" s="394"/>
    </row>
    <row r="4061" spans="2:14" ht="60">
      <c r="B4061" s="1063" t="s">
        <v>13446</v>
      </c>
      <c r="C4061" s="1046" t="s">
        <v>12246</v>
      </c>
      <c r="D4061" s="1046" t="s">
        <v>12302</v>
      </c>
      <c r="E4061" s="1043" t="s">
        <v>4290</v>
      </c>
      <c r="F4061" s="1047">
        <v>15587.96</v>
      </c>
      <c r="G4061" s="1052">
        <v>1</v>
      </c>
      <c r="H4061" s="1049" t="s">
        <v>13446</v>
      </c>
      <c r="I4061" s="394"/>
      <c r="J4061" s="394"/>
      <c r="K4061" s="394"/>
      <c r="L4061" s="394"/>
      <c r="M4061" s="394"/>
      <c r="N4061" s="394"/>
    </row>
    <row r="4062" spans="2:14" ht="60">
      <c r="B4062" s="1063" t="s">
        <v>13447</v>
      </c>
      <c r="C4062" s="1046" t="s">
        <v>12246</v>
      </c>
      <c r="D4062" s="1046" t="s">
        <v>12302</v>
      </c>
      <c r="E4062" s="1043" t="s">
        <v>4290</v>
      </c>
      <c r="F4062" s="1047">
        <v>15587.96</v>
      </c>
      <c r="G4062" s="1052">
        <v>1</v>
      </c>
      <c r="H4062" s="1049" t="s">
        <v>13447</v>
      </c>
      <c r="I4062" s="394"/>
      <c r="J4062" s="394"/>
      <c r="K4062" s="394"/>
      <c r="L4062" s="394"/>
      <c r="M4062" s="394"/>
      <c r="N4062" s="394"/>
    </row>
    <row r="4063" spans="2:14" ht="60">
      <c r="B4063" s="1063" t="s">
        <v>13448</v>
      </c>
      <c r="C4063" s="1046" t="s">
        <v>12246</v>
      </c>
      <c r="D4063" s="1046" t="s">
        <v>12302</v>
      </c>
      <c r="E4063" s="1043" t="s">
        <v>4290</v>
      </c>
      <c r="F4063" s="1047">
        <v>15587.96</v>
      </c>
      <c r="G4063" s="1052">
        <v>1</v>
      </c>
      <c r="H4063" s="1049" t="s">
        <v>13448</v>
      </c>
      <c r="I4063" s="394"/>
      <c r="J4063" s="394"/>
      <c r="K4063" s="394"/>
      <c r="L4063" s="394"/>
      <c r="M4063" s="394"/>
      <c r="N4063" s="394"/>
    </row>
    <row r="4064" spans="2:14" ht="60">
      <c r="B4064" s="1063" t="s">
        <v>13449</v>
      </c>
      <c r="C4064" s="1046" t="s">
        <v>12246</v>
      </c>
      <c r="D4064" s="1046" t="s">
        <v>12302</v>
      </c>
      <c r="E4064" s="1043" t="s">
        <v>4290</v>
      </c>
      <c r="F4064" s="1047">
        <v>15587.96</v>
      </c>
      <c r="G4064" s="1052">
        <v>1</v>
      </c>
      <c r="H4064" s="1049" t="s">
        <v>13449</v>
      </c>
      <c r="I4064" s="394"/>
      <c r="J4064" s="394"/>
      <c r="K4064" s="394"/>
      <c r="L4064" s="394"/>
      <c r="M4064" s="394"/>
      <c r="N4064" s="394"/>
    </row>
    <row r="4065" spans="2:14" ht="60">
      <c r="B4065" s="1063" t="s">
        <v>13450</v>
      </c>
      <c r="C4065" s="1046" t="s">
        <v>12246</v>
      </c>
      <c r="D4065" s="1046" t="s">
        <v>12302</v>
      </c>
      <c r="E4065" s="1043" t="s">
        <v>4290</v>
      </c>
      <c r="F4065" s="1047">
        <v>15587.96</v>
      </c>
      <c r="G4065" s="1052">
        <v>1</v>
      </c>
      <c r="H4065" s="1049" t="s">
        <v>13450</v>
      </c>
      <c r="I4065" s="394"/>
      <c r="J4065" s="394"/>
      <c r="K4065" s="394"/>
      <c r="L4065" s="394"/>
      <c r="M4065" s="394"/>
      <c r="N4065" s="394"/>
    </row>
    <row r="4066" spans="2:14" ht="60">
      <c r="B4066" s="1063" t="s">
        <v>13451</v>
      </c>
      <c r="C4066" s="1046" t="s">
        <v>12246</v>
      </c>
      <c r="D4066" s="1046" t="s">
        <v>12302</v>
      </c>
      <c r="E4066" s="1043" t="s">
        <v>4290</v>
      </c>
      <c r="F4066" s="1047">
        <v>15587.96</v>
      </c>
      <c r="G4066" s="1052">
        <v>1</v>
      </c>
      <c r="H4066" s="1049" t="s">
        <v>13451</v>
      </c>
      <c r="I4066" s="394"/>
      <c r="J4066" s="394"/>
      <c r="K4066" s="394"/>
      <c r="L4066" s="394"/>
      <c r="M4066" s="394"/>
      <c r="N4066" s="394"/>
    </row>
    <row r="4067" spans="2:14" ht="60">
      <c r="B4067" s="1063" t="s">
        <v>13452</v>
      </c>
      <c r="C4067" s="1046" t="s">
        <v>12246</v>
      </c>
      <c r="D4067" s="1046" t="s">
        <v>12302</v>
      </c>
      <c r="E4067" s="1043" t="s">
        <v>4290</v>
      </c>
      <c r="F4067" s="1047">
        <v>15587.96</v>
      </c>
      <c r="G4067" s="1052">
        <v>1</v>
      </c>
      <c r="H4067" s="1049" t="s">
        <v>13452</v>
      </c>
      <c r="I4067" s="394"/>
      <c r="J4067" s="394"/>
      <c r="K4067" s="394"/>
      <c r="L4067" s="394"/>
      <c r="M4067" s="394"/>
      <c r="N4067" s="394"/>
    </row>
    <row r="4068" spans="2:14" ht="60">
      <c r="B4068" s="1063" t="s">
        <v>13453</v>
      </c>
      <c r="C4068" s="1046" t="s">
        <v>12246</v>
      </c>
      <c r="D4068" s="1046" t="s">
        <v>12302</v>
      </c>
      <c r="E4068" s="1043" t="s">
        <v>4290</v>
      </c>
      <c r="F4068" s="1047">
        <v>15587.96</v>
      </c>
      <c r="G4068" s="1052">
        <v>1</v>
      </c>
      <c r="H4068" s="1049" t="s">
        <v>13453</v>
      </c>
      <c r="I4068" s="394"/>
      <c r="J4068" s="394"/>
      <c r="K4068" s="394"/>
      <c r="L4068" s="394"/>
      <c r="M4068" s="394"/>
      <c r="N4068" s="394"/>
    </row>
    <row r="4069" spans="2:14" ht="60">
      <c r="B4069" s="1063" t="s">
        <v>13454</v>
      </c>
      <c r="C4069" s="1046" t="s">
        <v>12246</v>
      </c>
      <c r="D4069" s="1046" t="s">
        <v>12302</v>
      </c>
      <c r="E4069" s="1043" t="s">
        <v>4290</v>
      </c>
      <c r="F4069" s="1047">
        <v>15587.96</v>
      </c>
      <c r="G4069" s="1052">
        <v>1</v>
      </c>
      <c r="H4069" s="1049" t="s">
        <v>13454</v>
      </c>
      <c r="I4069" s="394"/>
      <c r="J4069" s="394"/>
      <c r="K4069" s="394"/>
      <c r="L4069" s="394"/>
      <c r="M4069" s="394"/>
      <c r="N4069" s="394"/>
    </row>
    <row r="4070" spans="2:14" ht="60">
      <c r="B4070" s="1063" t="s">
        <v>13455</v>
      </c>
      <c r="C4070" s="1046" t="s">
        <v>12246</v>
      </c>
      <c r="D4070" s="1046" t="s">
        <v>12302</v>
      </c>
      <c r="E4070" s="1043" t="s">
        <v>4290</v>
      </c>
      <c r="F4070" s="1047">
        <v>15587.96</v>
      </c>
      <c r="G4070" s="1052">
        <v>1</v>
      </c>
      <c r="H4070" s="1049" t="s">
        <v>13455</v>
      </c>
      <c r="I4070" s="394"/>
      <c r="J4070" s="394"/>
      <c r="K4070" s="394"/>
      <c r="L4070" s="394"/>
      <c r="M4070" s="394"/>
      <c r="N4070" s="394"/>
    </row>
    <row r="4071" spans="2:14" ht="60">
      <c r="B4071" s="1063" t="s">
        <v>13456</v>
      </c>
      <c r="C4071" s="1046" t="s">
        <v>12246</v>
      </c>
      <c r="D4071" s="1046" t="s">
        <v>12302</v>
      </c>
      <c r="E4071" s="1043" t="s">
        <v>4290</v>
      </c>
      <c r="F4071" s="1047">
        <v>15587.96</v>
      </c>
      <c r="G4071" s="1052">
        <v>1</v>
      </c>
      <c r="H4071" s="1049" t="s">
        <v>13456</v>
      </c>
      <c r="I4071" s="394"/>
      <c r="J4071" s="394"/>
      <c r="K4071" s="394"/>
      <c r="L4071" s="394"/>
      <c r="M4071" s="394"/>
      <c r="N4071" s="394"/>
    </row>
    <row r="4072" spans="2:14" ht="60">
      <c r="B4072" s="1063" t="s">
        <v>13457</v>
      </c>
      <c r="C4072" s="1046" t="s">
        <v>12246</v>
      </c>
      <c r="D4072" s="1046" t="s">
        <v>12302</v>
      </c>
      <c r="E4072" s="1043" t="s">
        <v>4290</v>
      </c>
      <c r="F4072" s="1047">
        <v>15587.96</v>
      </c>
      <c r="G4072" s="1052">
        <v>1</v>
      </c>
      <c r="H4072" s="1049" t="s">
        <v>13457</v>
      </c>
      <c r="I4072" s="394"/>
      <c r="J4072" s="394"/>
      <c r="K4072" s="394"/>
      <c r="L4072" s="394"/>
      <c r="M4072" s="394"/>
      <c r="N4072" s="394"/>
    </row>
    <row r="4073" spans="2:14" ht="60">
      <c r="B4073" s="1063" t="s">
        <v>13458</v>
      </c>
      <c r="C4073" s="1046" t="s">
        <v>12246</v>
      </c>
      <c r="D4073" s="1046" t="s">
        <v>12302</v>
      </c>
      <c r="E4073" s="1043" t="s">
        <v>4290</v>
      </c>
      <c r="F4073" s="1047">
        <v>15587.96</v>
      </c>
      <c r="G4073" s="1052">
        <v>1</v>
      </c>
      <c r="H4073" s="1049" t="s">
        <v>13458</v>
      </c>
      <c r="I4073" s="394"/>
      <c r="J4073" s="394"/>
      <c r="K4073" s="394"/>
      <c r="L4073" s="394"/>
      <c r="M4073" s="394"/>
      <c r="N4073" s="394"/>
    </row>
    <row r="4074" spans="2:14" ht="60">
      <c r="B4074" s="1063" t="s">
        <v>13459</v>
      </c>
      <c r="C4074" s="1046" t="s">
        <v>12246</v>
      </c>
      <c r="D4074" s="1046" t="s">
        <v>12302</v>
      </c>
      <c r="E4074" s="1043" t="s">
        <v>4290</v>
      </c>
      <c r="F4074" s="1047">
        <v>15587.96</v>
      </c>
      <c r="G4074" s="1052">
        <v>1</v>
      </c>
      <c r="H4074" s="1049" t="s">
        <v>13459</v>
      </c>
      <c r="I4074" s="394"/>
      <c r="J4074" s="394"/>
      <c r="K4074" s="394"/>
      <c r="L4074" s="394"/>
      <c r="M4074" s="394"/>
      <c r="N4074" s="394"/>
    </row>
    <row r="4075" spans="2:14" ht="60">
      <c r="B4075" s="1063" t="s">
        <v>13460</v>
      </c>
      <c r="C4075" s="1046" t="s">
        <v>12246</v>
      </c>
      <c r="D4075" s="1046" t="s">
        <v>12302</v>
      </c>
      <c r="E4075" s="1043" t="s">
        <v>4290</v>
      </c>
      <c r="F4075" s="1047">
        <v>15587.96</v>
      </c>
      <c r="G4075" s="1052">
        <v>1</v>
      </c>
      <c r="H4075" s="1049" t="s">
        <v>13460</v>
      </c>
      <c r="I4075" s="394"/>
      <c r="J4075" s="394"/>
      <c r="K4075" s="394"/>
      <c r="L4075" s="394"/>
      <c r="M4075" s="394"/>
      <c r="N4075" s="394"/>
    </row>
    <row r="4076" spans="2:14" ht="60">
      <c r="B4076" s="1063" t="s">
        <v>13461</v>
      </c>
      <c r="C4076" s="1046" t="s">
        <v>12246</v>
      </c>
      <c r="D4076" s="1046" t="s">
        <v>12302</v>
      </c>
      <c r="E4076" s="1043" t="s">
        <v>4290</v>
      </c>
      <c r="F4076" s="1047">
        <v>15587.96</v>
      </c>
      <c r="G4076" s="1052">
        <v>1</v>
      </c>
      <c r="H4076" s="1049" t="s">
        <v>13461</v>
      </c>
      <c r="I4076" s="394"/>
      <c r="J4076" s="394"/>
      <c r="K4076" s="394"/>
      <c r="L4076" s="394"/>
      <c r="M4076" s="394"/>
      <c r="N4076" s="394"/>
    </row>
    <row r="4077" spans="2:14" ht="60">
      <c r="B4077" s="1063" t="s">
        <v>13462</v>
      </c>
      <c r="C4077" s="1046" t="s">
        <v>12246</v>
      </c>
      <c r="D4077" s="1046" t="s">
        <v>12302</v>
      </c>
      <c r="E4077" s="1043" t="s">
        <v>4290</v>
      </c>
      <c r="F4077" s="1047">
        <v>15587.96</v>
      </c>
      <c r="G4077" s="1052">
        <v>1</v>
      </c>
      <c r="H4077" s="1049" t="s">
        <v>13462</v>
      </c>
      <c r="I4077" s="394"/>
      <c r="J4077" s="394"/>
      <c r="K4077" s="394"/>
      <c r="L4077" s="394"/>
      <c r="M4077" s="394"/>
      <c r="N4077" s="394"/>
    </row>
    <row r="4078" spans="2:14" ht="60">
      <c r="B4078" s="1063" t="s">
        <v>13463</v>
      </c>
      <c r="C4078" s="1046" t="s">
        <v>12246</v>
      </c>
      <c r="D4078" s="1046" t="s">
        <v>12302</v>
      </c>
      <c r="E4078" s="1043" t="s">
        <v>4290</v>
      </c>
      <c r="F4078" s="1047">
        <v>15587.96</v>
      </c>
      <c r="G4078" s="1052">
        <v>1</v>
      </c>
      <c r="H4078" s="1049" t="s">
        <v>13463</v>
      </c>
      <c r="I4078" s="394"/>
      <c r="J4078" s="394"/>
      <c r="K4078" s="394"/>
      <c r="L4078" s="394"/>
      <c r="M4078" s="394"/>
      <c r="N4078" s="394"/>
    </row>
    <row r="4079" spans="2:14" ht="60">
      <c r="B4079" s="1063" t="s">
        <v>13464</v>
      </c>
      <c r="C4079" s="1046" t="s">
        <v>12246</v>
      </c>
      <c r="D4079" s="1046" t="s">
        <v>12302</v>
      </c>
      <c r="E4079" s="1043" t="s">
        <v>4290</v>
      </c>
      <c r="F4079" s="1047">
        <v>15587.96</v>
      </c>
      <c r="G4079" s="1052">
        <v>1</v>
      </c>
      <c r="H4079" s="1049" t="s">
        <v>13464</v>
      </c>
      <c r="I4079" s="394"/>
      <c r="J4079" s="394"/>
      <c r="K4079" s="394"/>
      <c r="L4079" s="394"/>
      <c r="M4079" s="394"/>
      <c r="N4079" s="394"/>
    </row>
    <row r="4080" spans="2:14" ht="60">
      <c r="B4080" s="1063" t="s">
        <v>13465</v>
      </c>
      <c r="C4080" s="1046" t="s">
        <v>12246</v>
      </c>
      <c r="D4080" s="1046" t="s">
        <v>12302</v>
      </c>
      <c r="E4080" s="1043" t="s">
        <v>4290</v>
      </c>
      <c r="F4080" s="1047">
        <v>15587.96</v>
      </c>
      <c r="G4080" s="1052">
        <v>1</v>
      </c>
      <c r="H4080" s="1049" t="s">
        <v>13465</v>
      </c>
      <c r="I4080" s="394"/>
      <c r="J4080" s="394"/>
      <c r="K4080" s="394"/>
      <c r="L4080" s="394"/>
      <c r="M4080" s="394"/>
      <c r="N4080" s="394"/>
    </row>
    <row r="4081" spans="2:14" ht="60">
      <c r="B4081" s="1063" t="s">
        <v>13466</v>
      </c>
      <c r="C4081" s="1046" t="s">
        <v>12246</v>
      </c>
      <c r="D4081" s="1046" t="s">
        <v>12302</v>
      </c>
      <c r="E4081" s="1043" t="s">
        <v>4290</v>
      </c>
      <c r="F4081" s="1047">
        <v>15587.96</v>
      </c>
      <c r="G4081" s="1052">
        <v>1</v>
      </c>
      <c r="H4081" s="1049" t="s">
        <v>13466</v>
      </c>
      <c r="I4081" s="394"/>
      <c r="J4081" s="394"/>
      <c r="K4081" s="394"/>
      <c r="L4081" s="394"/>
      <c r="M4081" s="394"/>
      <c r="N4081" s="394"/>
    </row>
    <row r="4082" spans="2:14" ht="60">
      <c r="B4082" s="1063" t="s">
        <v>13467</v>
      </c>
      <c r="C4082" s="1046" t="s">
        <v>12246</v>
      </c>
      <c r="D4082" s="1046" t="s">
        <v>12302</v>
      </c>
      <c r="E4082" s="1043" t="s">
        <v>4290</v>
      </c>
      <c r="F4082" s="1047">
        <v>15587.96</v>
      </c>
      <c r="G4082" s="1052">
        <v>1</v>
      </c>
      <c r="H4082" s="1049" t="s">
        <v>13467</v>
      </c>
      <c r="I4082" s="394"/>
      <c r="J4082" s="394"/>
      <c r="K4082" s="394"/>
      <c r="L4082" s="394"/>
      <c r="M4082" s="394"/>
      <c r="N4082" s="394"/>
    </row>
    <row r="4083" spans="2:14" ht="60">
      <c r="B4083" s="1063" t="s">
        <v>13468</v>
      </c>
      <c r="C4083" s="1046" t="s">
        <v>12246</v>
      </c>
      <c r="D4083" s="1046" t="s">
        <v>12302</v>
      </c>
      <c r="E4083" s="1043" t="s">
        <v>4290</v>
      </c>
      <c r="F4083" s="1047">
        <v>15587.96</v>
      </c>
      <c r="G4083" s="1052">
        <v>1</v>
      </c>
      <c r="H4083" s="1049" t="s">
        <v>13468</v>
      </c>
      <c r="I4083" s="394"/>
      <c r="J4083" s="394"/>
      <c r="K4083" s="394"/>
      <c r="L4083" s="394"/>
      <c r="M4083" s="394"/>
      <c r="N4083" s="394"/>
    </row>
    <row r="4084" spans="2:14" ht="60">
      <c r="B4084" s="1063" t="s">
        <v>13469</v>
      </c>
      <c r="C4084" s="1046" t="s">
        <v>12246</v>
      </c>
      <c r="D4084" s="1046" t="s">
        <v>12302</v>
      </c>
      <c r="E4084" s="1043" t="s">
        <v>4290</v>
      </c>
      <c r="F4084" s="1047">
        <v>15587.96</v>
      </c>
      <c r="G4084" s="1052">
        <v>1</v>
      </c>
      <c r="H4084" s="1049" t="s">
        <v>13469</v>
      </c>
      <c r="I4084" s="394"/>
      <c r="J4084" s="394"/>
      <c r="K4084" s="394"/>
      <c r="L4084" s="394"/>
      <c r="M4084" s="394"/>
      <c r="N4084" s="394"/>
    </row>
    <row r="4085" spans="2:14" ht="60">
      <c r="B4085" s="1063" t="s">
        <v>13470</v>
      </c>
      <c r="C4085" s="1046" t="s">
        <v>12246</v>
      </c>
      <c r="D4085" s="1046" t="s">
        <v>12302</v>
      </c>
      <c r="E4085" s="1043" t="s">
        <v>4290</v>
      </c>
      <c r="F4085" s="1047">
        <v>15587.96</v>
      </c>
      <c r="G4085" s="1052">
        <v>1</v>
      </c>
      <c r="H4085" s="1049" t="s">
        <v>13470</v>
      </c>
      <c r="I4085" s="394"/>
      <c r="J4085" s="394"/>
      <c r="K4085" s="394"/>
      <c r="L4085" s="394"/>
      <c r="M4085" s="394"/>
      <c r="N4085" s="394"/>
    </row>
    <row r="4086" spans="2:14" ht="60">
      <c r="B4086" s="1063" t="s">
        <v>13471</v>
      </c>
      <c r="C4086" s="1046" t="s">
        <v>12246</v>
      </c>
      <c r="D4086" s="1046" t="s">
        <v>12302</v>
      </c>
      <c r="E4086" s="1043" t="s">
        <v>4290</v>
      </c>
      <c r="F4086" s="1047">
        <v>15587.96</v>
      </c>
      <c r="G4086" s="1052">
        <v>1</v>
      </c>
      <c r="H4086" s="1049" t="s">
        <v>13471</v>
      </c>
      <c r="I4086" s="394"/>
      <c r="J4086" s="394"/>
      <c r="K4086" s="394"/>
      <c r="L4086" s="394"/>
      <c r="M4086" s="394"/>
      <c r="N4086" s="394"/>
    </row>
    <row r="4087" spans="2:14" ht="60">
      <c r="B4087" s="1063" t="s">
        <v>13472</v>
      </c>
      <c r="C4087" s="1046" t="s">
        <v>12246</v>
      </c>
      <c r="D4087" s="1046" t="s">
        <v>12302</v>
      </c>
      <c r="E4087" s="1043" t="s">
        <v>4290</v>
      </c>
      <c r="F4087" s="1047">
        <v>15587.96</v>
      </c>
      <c r="G4087" s="1052">
        <v>1</v>
      </c>
      <c r="H4087" s="1049" t="s">
        <v>13472</v>
      </c>
      <c r="I4087" s="394"/>
      <c r="J4087" s="394"/>
      <c r="K4087" s="394"/>
      <c r="L4087" s="394"/>
      <c r="M4087" s="394"/>
      <c r="N4087" s="394"/>
    </row>
    <row r="4088" spans="2:14" ht="60">
      <c r="B4088" s="1063" t="s">
        <v>13473</v>
      </c>
      <c r="C4088" s="1046" t="s">
        <v>12246</v>
      </c>
      <c r="D4088" s="1046" t="s">
        <v>12302</v>
      </c>
      <c r="E4088" s="1043" t="s">
        <v>4290</v>
      </c>
      <c r="F4088" s="1047">
        <v>15587.96</v>
      </c>
      <c r="G4088" s="1052">
        <v>1</v>
      </c>
      <c r="H4088" s="1049" t="s">
        <v>13473</v>
      </c>
      <c r="I4088" s="394"/>
      <c r="J4088" s="394"/>
      <c r="K4088" s="394"/>
      <c r="L4088" s="394"/>
      <c r="M4088" s="394"/>
      <c r="N4088" s="394"/>
    </row>
    <row r="4089" spans="2:14" ht="60">
      <c r="B4089" s="1063" t="s">
        <v>13474</v>
      </c>
      <c r="C4089" s="1046" t="s">
        <v>12246</v>
      </c>
      <c r="D4089" s="1046" t="s">
        <v>12302</v>
      </c>
      <c r="E4089" s="1043" t="s">
        <v>4290</v>
      </c>
      <c r="F4089" s="1047">
        <v>15587.96</v>
      </c>
      <c r="G4089" s="1052">
        <v>1</v>
      </c>
      <c r="H4089" s="1049" t="s">
        <v>13474</v>
      </c>
      <c r="I4089" s="394"/>
      <c r="J4089" s="394"/>
      <c r="K4089" s="394"/>
      <c r="L4089" s="394"/>
      <c r="M4089" s="394"/>
      <c r="N4089" s="394"/>
    </row>
    <row r="4090" spans="2:14" ht="60">
      <c r="B4090" s="1063" t="s">
        <v>13475</v>
      </c>
      <c r="C4090" s="1046" t="s">
        <v>12246</v>
      </c>
      <c r="D4090" s="1046" t="s">
        <v>12302</v>
      </c>
      <c r="E4090" s="1043" t="s">
        <v>4290</v>
      </c>
      <c r="F4090" s="1047">
        <v>15587.96</v>
      </c>
      <c r="G4090" s="1052">
        <v>1</v>
      </c>
      <c r="H4090" s="1049" t="s">
        <v>13475</v>
      </c>
      <c r="I4090" s="394"/>
      <c r="J4090" s="394"/>
      <c r="K4090" s="394"/>
      <c r="L4090" s="394"/>
      <c r="M4090" s="394"/>
      <c r="N4090" s="394"/>
    </row>
    <row r="4091" spans="2:14" ht="60">
      <c r="B4091" s="1063" t="s">
        <v>13476</v>
      </c>
      <c r="C4091" s="1046" t="s">
        <v>12246</v>
      </c>
      <c r="D4091" s="1046" t="s">
        <v>12302</v>
      </c>
      <c r="E4091" s="1043" t="s">
        <v>4290</v>
      </c>
      <c r="F4091" s="1047">
        <v>15587.96</v>
      </c>
      <c r="G4091" s="1052">
        <v>1</v>
      </c>
      <c r="H4091" s="1049" t="s">
        <v>13476</v>
      </c>
      <c r="I4091" s="394"/>
      <c r="J4091" s="394"/>
      <c r="K4091" s="394"/>
      <c r="L4091" s="394"/>
      <c r="M4091" s="394"/>
      <c r="N4091" s="394"/>
    </row>
    <row r="4092" spans="2:14" ht="60">
      <c r="B4092" s="1063" t="s">
        <v>13477</v>
      </c>
      <c r="C4092" s="1046" t="s">
        <v>12246</v>
      </c>
      <c r="D4092" s="1046" t="s">
        <v>12302</v>
      </c>
      <c r="E4092" s="1043" t="s">
        <v>4290</v>
      </c>
      <c r="F4092" s="1047">
        <v>15587.96</v>
      </c>
      <c r="G4092" s="1052">
        <v>1</v>
      </c>
      <c r="H4092" s="1049" t="s">
        <v>13477</v>
      </c>
      <c r="I4092" s="394"/>
      <c r="J4092" s="394"/>
      <c r="K4092" s="394"/>
      <c r="L4092" s="394"/>
      <c r="M4092" s="394"/>
      <c r="N4092" s="394"/>
    </row>
    <row r="4093" spans="2:14" ht="60">
      <c r="B4093" s="1063" t="s">
        <v>13478</v>
      </c>
      <c r="C4093" s="1046" t="s">
        <v>12246</v>
      </c>
      <c r="D4093" s="1046" t="s">
        <v>12302</v>
      </c>
      <c r="E4093" s="1043" t="s">
        <v>4290</v>
      </c>
      <c r="F4093" s="1047">
        <v>15587.96</v>
      </c>
      <c r="G4093" s="1052">
        <v>1</v>
      </c>
      <c r="H4093" s="1049" t="s">
        <v>13478</v>
      </c>
      <c r="I4093" s="394"/>
      <c r="J4093" s="394"/>
      <c r="K4093" s="394"/>
      <c r="L4093" s="394"/>
      <c r="M4093" s="394"/>
      <c r="N4093" s="394"/>
    </row>
    <row r="4094" spans="2:14" ht="60">
      <c r="B4094" s="1063" t="s">
        <v>13479</v>
      </c>
      <c r="C4094" s="1046" t="s">
        <v>12246</v>
      </c>
      <c r="D4094" s="1046" t="s">
        <v>12302</v>
      </c>
      <c r="E4094" s="1043" t="s">
        <v>4290</v>
      </c>
      <c r="F4094" s="1047">
        <v>15587.96</v>
      </c>
      <c r="G4094" s="1052">
        <v>1</v>
      </c>
      <c r="H4094" s="1049" t="s">
        <v>13479</v>
      </c>
      <c r="I4094" s="394"/>
      <c r="J4094" s="394"/>
      <c r="K4094" s="394"/>
      <c r="L4094" s="394"/>
      <c r="M4094" s="394"/>
      <c r="N4094" s="394"/>
    </row>
    <row r="4095" spans="2:14" ht="60">
      <c r="B4095" s="1063" t="s">
        <v>13480</v>
      </c>
      <c r="C4095" s="1046" t="s">
        <v>12246</v>
      </c>
      <c r="D4095" s="1046" t="s">
        <v>12302</v>
      </c>
      <c r="E4095" s="1043" t="s">
        <v>4290</v>
      </c>
      <c r="F4095" s="1047">
        <v>15587.96</v>
      </c>
      <c r="G4095" s="1052">
        <v>1</v>
      </c>
      <c r="H4095" s="1049" t="s">
        <v>13480</v>
      </c>
      <c r="I4095" s="394"/>
      <c r="J4095" s="394"/>
      <c r="K4095" s="394"/>
      <c r="L4095" s="394"/>
      <c r="M4095" s="394"/>
      <c r="N4095" s="394"/>
    </row>
    <row r="4096" spans="2:14" ht="60">
      <c r="B4096" s="1063" t="s">
        <v>13481</v>
      </c>
      <c r="C4096" s="1046" t="s">
        <v>12246</v>
      </c>
      <c r="D4096" s="1046" t="s">
        <v>12302</v>
      </c>
      <c r="E4096" s="1043" t="s">
        <v>4290</v>
      </c>
      <c r="F4096" s="1047">
        <v>15587.96</v>
      </c>
      <c r="G4096" s="1052">
        <v>1</v>
      </c>
      <c r="H4096" s="1049" t="s">
        <v>13481</v>
      </c>
      <c r="I4096" s="394"/>
      <c r="J4096" s="394"/>
      <c r="K4096" s="394"/>
      <c r="L4096" s="394"/>
      <c r="M4096" s="394"/>
      <c r="N4096" s="394"/>
    </row>
    <row r="4097" spans="2:14" ht="60">
      <c r="B4097" s="1063" t="s">
        <v>13482</v>
      </c>
      <c r="C4097" s="1046" t="s">
        <v>12246</v>
      </c>
      <c r="D4097" s="1046" t="s">
        <v>12302</v>
      </c>
      <c r="E4097" s="1043" t="s">
        <v>4290</v>
      </c>
      <c r="F4097" s="1047">
        <v>15587.96</v>
      </c>
      <c r="G4097" s="1052">
        <v>1</v>
      </c>
      <c r="H4097" s="1049" t="s">
        <v>13482</v>
      </c>
      <c r="I4097" s="394"/>
      <c r="J4097" s="394"/>
      <c r="K4097" s="394"/>
      <c r="L4097" s="394"/>
      <c r="M4097" s="394"/>
      <c r="N4097" s="394"/>
    </row>
    <row r="4098" spans="2:14" ht="60">
      <c r="B4098" s="1063" t="s">
        <v>13483</v>
      </c>
      <c r="C4098" s="1046" t="s">
        <v>12246</v>
      </c>
      <c r="D4098" s="1046" t="s">
        <v>12302</v>
      </c>
      <c r="E4098" s="1043" t="s">
        <v>4290</v>
      </c>
      <c r="F4098" s="1047">
        <v>15587.96</v>
      </c>
      <c r="G4098" s="1052">
        <v>1</v>
      </c>
      <c r="H4098" s="1049" t="s">
        <v>13483</v>
      </c>
      <c r="I4098" s="394"/>
      <c r="J4098" s="394"/>
      <c r="K4098" s="394"/>
      <c r="L4098" s="394"/>
      <c r="M4098" s="394"/>
      <c r="N4098" s="394"/>
    </row>
    <row r="4099" spans="2:14" ht="60">
      <c r="B4099" s="1063" t="s">
        <v>13484</v>
      </c>
      <c r="C4099" s="1046" t="s">
        <v>12246</v>
      </c>
      <c r="D4099" s="1046" t="s">
        <v>12302</v>
      </c>
      <c r="E4099" s="1043" t="s">
        <v>4290</v>
      </c>
      <c r="F4099" s="1047">
        <v>15587.96</v>
      </c>
      <c r="G4099" s="1052">
        <v>1</v>
      </c>
      <c r="H4099" s="1049" t="s">
        <v>13484</v>
      </c>
      <c r="I4099" s="394"/>
      <c r="J4099" s="394"/>
      <c r="K4099" s="394"/>
      <c r="L4099" s="394"/>
      <c r="M4099" s="394"/>
      <c r="N4099" s="394"/>
    </row>
    <row r="4100" spans="2:14" ht="60">
      <c r="B4100" s="1063" t="s">
        <v>13485</v>
      </c>
      <c r="C4100" s="1046" t="s">
        <v>12246</v>
      </c>
      <c r="D4100" s="1046" t="s">
        <v>12302</v>
      </c>
      <c r="E4100" s="1043" t="s">
        <v>4290</v>
      </c>
      <c r="F4100" s="1047">
        <v>15587.96</v>
      </c>
      <c r="G4100" s="1052">
        <v>1</v>
      </c>
      <c r="H4100" s="1049" t="s">
        <v>13485</v>
      </c>
      <c r="I4100" s="394"/>
      <c r="J4100" s="394"/>
      <c r="K4100" s="394"/>
      <c r="L4100" s="394"/>
      <c r="M4100" s="394"/>
      <c r="N4100" s="394"/>
    </row>
    <row r="4101" spans="2:14" ht="60">
      <c r="B4101" s="1063" t="s">
        <v>13486</v>
      </c>
      <c r="C4101" s="1046" t="s">
        <v>12246</v>
      </c>
      <c r="D4101" s="1046" t="s">
        <v>12302</v>
      </c>
      <c r="E4101" s="1043" t="s">
        <v>4290</v>
      </c>
      <c r="F4101" s="1047">
        <v>15587.96</v>
      </c>
      <c r="G4101" s="1052">
        <v>1</v>
      </c>
      <c r="H4101" s="1049" t="s">
        <v>13486</v>
      </c>
      <c r="I4101" s="394"/>
      <c r="J4101" s="394"/>
      <c r="K4101" s="394"/>
      <c r="L4101" s="394"/>
      <c r="M4101" s="394"/>
      <c r="N4101" s="394"/>
    </row>
    <row r="4102" spans="2:14" ht="60">
      <c r="B4102" s="1063" t="s">
        <v>13487</v>
      </c>
      <c r="C4102" s="1046" t="s">
        <v>12246</v>
      </c>
      <c r="D4102" s="1046" t="s">
        <v>12302</v>
      </c>
      <c r="E4102" s="1043" t="s">
        <v>4290</v>
      </c>
      <c r="F4102" s="1047">
        <v>15587.96</v>
      </c>
      <c r="G4102" s="1052">
        <v>1</v>
      </c>
      <c r="H4102" s="1049" t="s">
        <v>13487</v>
      </c>
      <c r="I4102" s="394"/>
      <c r="J4102" s="394"/>
      <c r="K4102" s="394"/>
      <c r="L4102" s="394"/>
      <c r="M4102" s="394"/>
      <c r="N4102" s="394"/>
    </row>
    <row r="4103" spans="2:14" ht="60">
      <c r="B4103" s="1063" t="s">
        <v>13488</v>
      </c>
      <c r="C4103" s="1046" t="s">
        <v>12246</v>
      </c>
      <c r="D4103" s="1046" t="s">
        <v>12302</v>
      </c>
      <c r="E4103" s="1043" t="s">
        <v>4290</v>
      </c>
      <c r="F4103" s="1047">
        <v>15587.96</v>
      </c>
      <c r="G4103" s="1052">
        <v>1</v>
      </c>
      <c r="H4103" s="1049" t="s">
        <v>13488</v>
      </c>
      <c r="I4103" s="394"/>
      <c r="J4103" s="394"/>
      <c r="K4103" s="394"/>
      <c r="L4103" s="394"/>
      <c r="M4103" s="394"/>
      <c r="N4103" s="394"/>
    </row>
    <row r="4104" spans="2:14" ht="60">
      <c r="B4104" s="1063" t="s">
        <v>13489</v>
      </c>
      <c r="C4104" s="1046" t="s">
        <v>12246</v>
      </c>
      <c r="D4104" s="1046" t="s">
        <v>12302</v>
      </c>
      <c r="E4104" s="1043" t="s">
        <v>4290</v>
      </c>
      <c r="F4104" s="1047">
        <v>15587.96</v>
      </c>
      <c r="G4104" s="1052">
        <v>1</v>
      </c>
      <c r="H4104" s="1049" t="s">
        <v>13489</v>
      </c>
      <c r="I4104" s="394"/>
      <c r="J4104" s="394"/>
      <c r="K4104" s="394"/>
      <c r="L4104" s="394"/>
      <c r="M4104" s="394"/>
      <c r="N4104" s="394"/>
    </row>
    <row r="4105" spans="2:14" ht="60">
      <c r="B4105" s="1063" t="s">
        <v>13490</v>
      </c>
      <c r="C4105" s="1046" t="s">
        <v>12246</v>
      </c>
      <c r="D4105" s="1046" t="s">
        <v>12302</v>
      </c>
      <c r="E4105" s="1043" t="s">
        <v>4290</v>
      </c>
      <c r="F4105" s="1047">
        <v>15587.96</v>
      </c>
      <c r="G4105" s="1052">
        <v>1</v>
      </c>
      <c r="H4105" s="1049" t="s">
        <v>13490</v>
      </c>
      <c r="I4105" s="394"/>
      <c r="J4105" s="394"/>
      <c r="K4105" s="394"/>
      <c r="L4105" s="394"/>
      <c r="M4105" s="394"/>
      <c r="N4105" s="394"/>
    </row>
    <row r="4106" spans="2:14" ht="60">
      <c r="B4106" s="1063" t="s">
        <v>13491</v>
      </c>
      <c r="C4106" s="1046" t="s">
        <v>12246</v>
      </c>
      <c r="D4106" s="1046" t="s">
        <v>12302</v>
      </c>
      <c r="E4106" s="1043" t="s">
        <v>4290</v>
      </c>
      <c r="F4106" s="1047">
        <v>15587.96</v>
      </c>
      <c r="G4106" s="1052">
        <v>1</v>
      </c>
      <c r="H4106" s="1049" t="s">
        <v>13491</v>
      </c>
      <c r="I4106" s="394"/>
      <c r="J4106" s="394"/>
      <c r="K4106" s="394"/>
      <c r="L4106" s="394"/>
      <c r="M4106" s="394"/>
      <c r="N4106" s="394"/>
    </row>
    <row r="4107" spans="2:14" ht="60">
      <c r="B4107" s="1063" t="s">
        <v>13492</v>
      </c>
      <c r="C4107" s="1046" t="s">
        <v>12246</v>
      </c>
      <c r="D4107" s="1046" t="s">
        <v>12302</v>
      </c>
      <c r="E4107" s="1043" t="s">
        <v>4290</v>
      </c>
      <c r="F4107" s="1047">
        <v>15587.96</v>
      </c>
      <c r="G4107" s="1052">
        <v>1</v>
      </c>
      <c r="H4107" s="1049" t="s">
        <v>13492</v>
      </c>
      <c r="I4107" s="394"/>
      <c r="J4107" s="394"/>
      <c r="K4107" s="394"/>
      <c r="L4107" s="394"/>
      <c r="M4107" s="394"/>
      <c r="N4107" s="394"/>
    </row>
    <row r="4108" spans="2:14" ht="60">
      <c r="B4108" s="1063" t="s">
        <v>13493</v>
      </c>
      <c r="C4108" s="1046" t="s">
        <v>12246</v>
      </c>
      <c r="D4108" s="1046" t="s">
        <v>12302</v>
      </c>
      <c r="E4108" s="1043" t="s">
        <v>4290</v>
      </c>
      <c r="F4108" s="1047">
        <v>15587.96</v>
      </c>
      <c r="G4108" s="1052">
        <v>1</v>
      </c>
      <c r="H4108" s="1049" t="s">
        <v>13493</v>
      </c>
      <c r="I4108" s="394"/>
      <c r="J4108" s="394"/>
      <c r="K4108" s="394"/>
      <c r="L4108" s="394"/>
      <c r="M4108" s="394"/>
      <c r="N4108" s="394"/>
    </row>
    <row r="4109" spans="2:14" ht="60">
      <c r="B4109" s="1063" t="s">
        <v>13494</v>
      </c>
      <c r="C4109" s="1046" t="s">
        <v>12246</v>
      </c>
      <c r="D4109" s="1046" t="s">
        <v>12302</v>
      </c>
      <c r="E4109" s="1043" t="s">
        <v>4290</v>
      </c>
      <c r="F4109" s="1047">
        <v>15587.96</v>
      </c>
      <c r="G4109" s="1052">
        <v>1</v>
      </c>
      <c r="H4109" s="1049" t="s">
        <v>13494</v>
      </c>
      <c r="I4109" s="394"/>
      <c r="J4109" s="394"/>
      <c r="K4109" s="394"/>
      <c r="L4109" s="394"/>
      <c r="M4109" s="394"/>
      <c r="N4109" s="394"/>
    </row>
    <row r="4110" spans="2:14" ht="60">
      <c r="B4110" s="1063" t="s">
        <v>13495</v>
      </c>
      <c r="C4110" s="1046" t="s">
        <v>12246</v>
      </c>
      <c r="D4110" s="1046" t="s">
        <v>12302</v>
      </c>
      <c r="E4110" s="1043" t="s">
        <v>4290</v>
      </c>
      <c r="F4110" s="1047">
        <v>15587.96</v>
      </c>
      <c r="G4110" s="1052">
        <v>1</v>
      </c>
      <c r="H4110" s="1049" t="s">
        <v>13495</v>
      </c>
      <c r="I4110" s="394"/>
      <c r="J4110" s="394"/>
      <c r="K4110" s="394"/>
      <c r="L4110" s="394"/>
      <c r="M4110" s="394"/>
      <c r="N4110" s="394"/>
    </row>
    <row r="4111" spans="2:14" ht="60">
      <c r="B4111" s="1063" t="s">
        <v>13496</v>
      </c>
      <c r="C4111" s="1046" t="s">
        <v>12246</v>
      </c>
      <c r="D4111" s="1046" t="s">
        <v>12302</v>
      </c>
      <c r="E4111" s="1043" t="s">
        <v>4290</v>
      </c>
      <c r="F4111" s="1047">
        <v>15587.96</v>
      </c>
      <c r="G4111" s="1052">
        <v>1</v>
      </c>
      <c r="H4111" s="1049" t="s">
        <v>13496</v>
      </c>
      <c r="I4111" s="394"/>
      <c r="J4111" s="394"/>
      <c r="K4111" s="394"/>
      <c r="L4111" s="394"/>
      <c r="M4111" s="394"/>
      <c r="N4111" s="394"/>
    </row>
    <row r="4112" spans="2:14" ht="60">
      <c r="B4112" s="1063" t="s">
        <v>13497</v>
      </c>
      <c r="C4112" s="1046" t="s">
        <v>12246</v>
      </c>
      <c r="D4112" s="1046" t="s">
        <v>12302</v>
      </c>
      <c r="E4112" s="1043" t="s">
        <v>4290</v>
      </c>
      <c r="F4112" s="1047">
        <v>15587.96</v>
      </c>
      <c r="G4112" s="1052">
        <v>1</v>
      </c>
      <c r="H4112" s="1049" t="s">
        <v>13497</v>
      </c>
      <c r="I4112" s="394"/>
      <c r="J4112" s="394"/>
      <c r="K4112" s="394"/>
      <c r="L4112" s="394"/>
      <c r="M4112" s="394"/>
      <c r="N4112" s="394"/>
    </row>
    <row r="4113" spans="2:14" ht="60">
      <c r="B4113" s="1063" t="s">
        <v>13498</v>
      </c>
      <c r="C4113" s="1046" t="s">
        <v>12246</v>
      </c>
      <c r="D4113" s="1046" t="s">
        <v>12302</v>
      </c>
      <c r="E4113" s="1043" t="s">
        <v>4290</v>
      </c>
      <c r="F4113" s="1047">
        <v>15587.96</v>
      </c>
      <c r="G4113" s="1052">
        <v>1</v>
      </c>
      <c r="H4113" s="1049" t="s">
        <v>13498</v>
      </c>
      <c r="I4113" s="394"/>
      <c r="J4113" s="394"/>
      <c r="K4113" s="394"/>
      <c r="L4113" s="394"/>
      <c r="M4113" s="394"/>
      <c r="N4113" s="394"/>
    </row>
    <row r="4114" spans="2:14" ht="60">
      <c r="B4114" s="1063" t="s">
        <v>13499</v>
      </c>
      <c r="C4114" s="1046" t="s">
        <v>12246</v>
      </c>
      <c r="D4114" s="1046" t="s">
        <v>12302</v>
      </c>
      <c r="E4114" s="1043" t="s">
        <v>4290</v>
      </c>
      <c r="F4114" s="1047">
        <v>15587.96</v>
      </c>
      <c r="G4114" s="1052">
        <v>1</v>
      </c>
      <c r="H4114" s="1049" t="s">
        <v>13499</v>
      </c>
      <c r="I4114" s="394"/>
      <c r="J4114" s="394"/>
      <c r="K4114" s="394"/>
      <c r="L4114" s="394"/>
      <c r="M4114" s="394"/>
      <c r="N4114" s="394"/>
    </row>
    <row r="4115" spans="2:14" ht="60">
      <c r="B4115" s="1063" t="s">
        <v>13500</v>
      </c>
      <c r="C4115" s="1046" t="s">
        <v>12246</v>
      </c>
      <c r="D4115" s="1046" t="s">
        <v>12302</v>
      </c>
      <c r="E4115" s="1043" t="s">
        <v>4290</v>
      </c>
      <c r="F4115" s="1047">
        <v>15587.96</v>
      </c>
      <c r="G4115" s="1052">
        <v>1</v>
      </c>
      <c r="H4115" s="1049" t="s">
        <v>13500</v>
      </c>
      <c r="I4115" s="394"/>
      <c r="J4115" s="394"/>
      <c r="K4115" s="394"/>
      <c r="L4115" s="394"/>
      <c r="M4115" s="394"/>
      <c r="N4115" s="394"/>
    </row>
    <row r="4116" spans="2:14" ht="60">
      <c r="B4116" s="1063" t="s">
        <v>13501</v>
      </c>
      <c r="C4116" s="1046" t="s">
        <v>12246</v>
      </c>
      <c r="D4116" s="1046" t="s">
        <v>12302</v>
      </c>
      <c r="E4116" s="1043" t="s">
        <v>4290</v>
      </c>
      <c r="F4116" s="1047">
        <v>15587.96</v>
      </c>
      <c r="G4116" s="1052">
        <v>1</v>
      </c>
      <c r="H4116" s="1049" t="s">
        <v>13501</v>
      </c>
      <c r="I4116" s="394"/>
      <c r="J4116" s="394"/>
      <c r="K4116" s="394"/>
      <c r="L4116" s="394"/>
      <c r="M4116" s="394"/>
      <c r="N4116" s="394"/>
    </row>
    <row r="4117" spans="2:14" ht="60">
      <c r="B4117" s="1063" t="s">
        <v>13502</v>
      </c>
      <c r="C4117" s="1046" t="s">
        <v>12246</v>
      </c>
      <c r="D4117" s="1046" t="s">
        <v>12302</v>
      </c>
      <c r="E4117" s="1043" t="s">
        <v>4290</v>
      </c>
      <c r="F4117" s="1047">
        <v>15587.96</v>
      </c>
      <c r="G4117" s="1052">
        <v>1</v>
      </c>
      <c r="H4117" s="1049" t="s">
        <v>13503</v>
      </c>
      <c r="I4117" s="394"/>
      <c r="J4117" s="394"/>
      <c r="K4117" s="394"/>
      <c r="L4117" s="394"/>
      <c r="M4117" s="394"/>
      <c r="N4117" s="394"/>
    </row>
    <row r="4118" spans="2:14" ht="60">
      <c r="B4118" s="1063" t="s">
        <v>13504</v>
      </c>
      <c r="C4118" s="1046" t="s">
        <v>12246</v>
      </c>
      <c r="D4118" s="1046" t="s">
        <v>12302</v>
      </c>
      <c r="E4118" s="1043" t="s">
        <v>4290</v>
      </c>
      <c r="F4118" s="1047">
        <v>15587.96</v>
      </c>
      <c r="G4118" s="1052">
        <v>1</v>
      </c>
      <c r="H4118" s="1049" t="s">
        <v>13505</v>
      </c>
      <c r="I4118" s="394"/>
      <c r="J4118" s="394"/>
      <c r="K4118" s="394"/>
      <c r="L4118" s="394"/>
      <c r="M4118" s="394"/>
      <c r="N4118" s="394"/>
    </row>
    <row r="4119" spans="2:14" ht="60">
      <c r="B4119" s="1063" t="s">
        <v>13506</v>
      </c>
      <c r="C4119" s="1046" t="s">
        <v>12246</v>
      </c>
      <c r="D4119" s="1046" t="s">
        <v>12302</v>
      </c>
      <c r="E4119" s="1043" t="s">
        <v>4290</v>
      </c>
      <c r="F4119" s="1047">
        <v>15587.96</v>
      </c>
      <c r="G4119" s="1052">
        <v>1</v>
      </c>
      <c r="H4119" s="1049" t="s">
        <v>13507</v>
      </c>
      <c r="I4119" s="394"/>
      <c r="J4119" s="394"/>
      <c r="K4119" s="394"/>
      <c r="L4119" s="394"/>
      <c r="M4119" s="394"/>
      <c r="N4119" s="394"/>
    </row>
    <row r="4120" spans="2:14" ht="60">
      <c r="B4120" s="1063" t="s">
        <v>13508</v>
      </c>
      <c r="C4120" s="1046" t="s">
        <v>12246</v>
      </c>
      <c r="D4120" s="1046" t="s">
        <v>12302</v>
      </c>
      <c r="E4120" s="1043" t="s">
        <v>4290</v>
      </c>
      <c r="F4120" s="1047">
        <v>15587.96</v>
      </c>
      <c r="G4120" s="1052">
        <v>1</v>
      </c>
      <c r="H4120" s="1049" t="s">
        <v>13509</v>
      </c>
      <c r="I4120" s="394"/>
      <c r="J4120" s="394"/>
      <c r="K4120" s="394"/>
      <c r="L4120" s="394"/>
      <c r="M4120" s="394"/>
      <c r="N4120" s="394"/>
    </row>
    <row r="4121" spans="2:14" ht="60">
      <c r="B4121" s="1063" t="s">
        <v>13510</v>
      </c>
      <c r="C4121" s="1046" t="s">
        <v>12246</v>
      </c>
      <c r="D4121" s="1046" t="s">
        <v>12302</v>
      </c>
      <c r="E4121" s="1043" t="s">
        <v>4290</v>
      </c>
      <c r="F4121" s="1047">
        <v>15587.96</v>
      </c>
      <c r="G4121" s="1052">
        <v>1</v>
      </c>
      <c r="H4121" s="1049" t="s">
        <v>13511</v>
      </c>
      <c r="I4121" s="394"/>
      <c r="J4121" s="394"/>
      <c r="K4121" s="394"/>
      <c r="L4121" s="394"/>
      <c r="M4121" s="394"/>
      <c r="N4121" s="394"/>
    </row>
    <row r="4122" spans="2:14" ht="60">
      <c r="B4122" s="1063" t="s">
        <v>13512</v>
      </c>
      <c r="C4122" s="1046" t="s">
        <v>12246</v>
      </c>
      <c r="D4122" s="1046" t="s">
        <v>12302</v>
      </c>
      <c r="E4122" s="1043" t="s">
        <v>4290</v>
      </c>
      <c r="F4122" s="1047">
        <v>15587.96</v>
      </c>
      <c r="G4122" s="1052">
        <v>1</v>
      </c>
      <c r="H4122" s="1049" t="s">
        <v>13513</v>
      </c>
      <c r="I4122" s="394"/>
      <c r="J4122" s="394"/>
      <c r="K4122" s="394"/>
      <c r="L4122" s="394"/>
      <c r="M4122" s="394"/>
      <c r="N4122" s="394"/>
    </row>
    <row r="4123" spans="2:14" ht="60">
      <c r="B4123" s="1063" t="s">
        <v>13514</v>
      </c>
      <c r="C4123" s="1046" t="s">
        <v>12246</v>
      </c>
      <c r="D4123" s="1046" t="s">
        <v>12302</v>
      </c>
      <c r="E4123" s="1043" t="s">
        <v>4290</v>
      </c>
      <c r="F4123" s="1047">
        <v>15587.96</v>
      </c>
      <c r="G4123" s="1052">
        <v>1</v>
      </c>
      <c r="H4123" s="1049" t="s">
        <v>13515</v>
      </c>
      <c r="I4123" s="394"/>
      <c r="J4123" s="394"/>
      <c r="K4123" s="394"/>
      <c r="L4123" s="394"/>
      <c r="M4123" s="394"/>
      <c r="N4123" s="394"/>
    </row>
    <row r="4124" spans="2:14" ht="60">
      <c r="B4124" s="1063" t="s">
        <v>13516</v>
      </c>
      <c r="C4124" s="1046" t="s">
        <v>12246</v>
      </c>
      <c r="D4124" s="1046" t="s">
        <v>12302</v>
      </c>
      <c r="E4124" s="1043" t="s">
        <v>4290</v>
      </c>
      <c r="F4124" s="1047">
        <v>15587.96</v>
      </c>
      <c r="G4124" s="1052">
        <v>1</v>
      </c>
      <c r="H4124" s="1049" t="s">
        <v>13517</v>
      </c>
      <c r="I4124" s="394"/>
      <c r="J4124" s="394"/>
      <c r="K4124" s="394"/>
      <c r="L4124" s="394"/>
      <c r="M4124" s="394"/>
      <c r="N4124" s="394"/>
    </row>
    <row r="4125" spans="2:14" ht="60">
      <c r="B4125" s="1063" t="s">
        <v>13518</v>
      </c>
      <c r="C4125" s="1046" t="s">
        <v>12246</v>
      </c>
      <c r="D4125" s="1046" t="s">
        <v>12302</v>
      </c>
      <c r="E4125" s="1043" t="s">
        <v>4290</v>
      </c>
      <c r="F4125" s="1047">
        <v>15587.96</v>
      </c>
      <c r="G4125" s="1052">
        <v>1</v>
      </c>
      <c r="H4125" s="1049" t="s">
        <v>13519</v>
      </c>
      <c r="I4125" s="394"/>
      <c r="J4125" s="394"/>
      <c r="K4125" s="394"/>
      <c r="L4125" s="394"/>
      <c r="M4125" s="394"/>
      <c r="N4125" s="394"/>
    </row>
    <row r="4126" spans="2:14" ht="60">
      <c r="B4126" s="1063" t="s">
        <v>13520</v>
      </c>
      <c r="C4126" s="1046" t="s">
        <v>12246</v>
      </c>
      <c r="D4126" s="1046" t="s">
        <v>12302</v>
      </c>
      <c r="E4126" s="1043" t="s">
        <v>4290</v>
      </c>
      <c r="F4126" s="1047">
        <v>15587.96</v>
      </c>
      <c r="G4126" s="1052">
        <v>1</v>
      </c>
      <c r="H4126" s="1049" t="s">
        <v>13521</v>
      </c>
      <c r="I4126" s="394"/>
      <c r="J4126" s="394"/>
      <c r="K4126" s="394"/>
      <c r="L4126" s="394"/>
      <c r="M4126" s="394"/>
      <c r="N4126" s="394"/>
    </row>
    <row r="4127" spans="2:14" ht="60">
      <c r="B4127" s="1063" t="s">
        <v>13522</v>
      </c>
      <c r="C4127" s="1046" t="s">
        <v>12246</v>
      </c>
      <c r="D4127" s="1046" t="s">
        <v>12302</v>
      </c>
      <c r="E4127" s="1043" t="s">
        <v>4290</v>
      </c>
      <c r="F4127" s="1047">
        <v>15587.96</v>
      </c>
      <c r="G4127" s="1052">
        <v>1</v>
      </c>
      <c r="H4127" s="1049" t="s">
        <v>13523</v>
      </c>
      <c r="I4127" s="394"/>
      <c r="J4127" s="394"/>
      <c r="K4127" s="394"/>
      <c r="L4127" s="394"/>
      <c r="M4127" s="394"/>
      <c r="N4127" s="394"/>
    </row>
    <row r="4128" spans="2:14" ht="60">
      <c r="B4128" s="1063" t="s">
        <v>13524</v>
      </c>
      <c r="C4128" s="1046" t="s">
        <v>12246</v>
      </c>
      <c r="D4128" s="1046" t="s">
        <v>12302</v>
      </c>
      <c r="E4128" s="1043" t="s">
        <v>4290</v>
      </c>
      <c r="F4128" s="1047">
        <v>15587.96</v>
      </c>
      <c r="G4128" s="1052">
        <v>1</v>
      </c>
      <c r="H4128" s="1049" t="s">
        <v>13525</v>
      </c>
      <c r="I4128" s="394"/>
      <c r="J4128" s="394"/>
      <c r="K4128" s="394"/>
      <c r="L4128" s="394"/>
      <c r="M4128" s="394"/>
      <c r="N4128" s="394"/>
    </row>
    <row r="4129" spans="2:14" ht="60">
      <c r="B4129" s="1063" t="s">
        <v>13526</v>
      </c>
      <c r="C4129" s="1046" t="s">
        <v>12246</v>
      </c>
      <c r="D4129" s="1046" t="s">
        <v>12302</v>
      </c>
      <c r="E4129" s="1043" t="s">
        <v>4290</v>
      </c>
      <c r="F4129" s="1047">
        <v>15587.96</v>
      </c>
      <c r="G4129" s="1052">
        <v>1</v>
      </c>
      <c r="H4129" s="1049" t="s">
        <v>13527</v>
      </c>
      <c r="I4129" s="394"/>
      <c r="J4129" s="394"/>
      <c r="K4129" s="394"/>
      <c r="L4129" s="394"/>
      <c r="M4129" s="394"/>
      <c r="N4129" s="394"/>
    </row>
    <row r="4130" spans="2:14" ht="60">
      <c r="B4130" s="1063" t="s">
        <v>13528</v>
      </c>
      <c r="C4130" s="1046" t="s">
        <v>12246</v>
      </c>
      <c r="D4130" s="1046" t="s">
        <v>12302</v>
      </c>
      <c r="E4130" s="1043" t="s">
        <v>4290</v>
      </c>
      <c r="F4130" s="1047">
        <v>15587.96</v>
      </c>
      <c r="G4130" s="1052">
        <v>1</v>
      </c>
      <c r="H4130" s="1049" t="s">
        <v>13529</v>
      </c>
      <c r="I4130" s="394"/>
      <c r="J4130" s="394"/>
      <c r="K4130" s="394"/>
      <c r="L4130" s="394"/>
      <c r="M4130" s="394"/>
      <c r="N4130" s="394"/>
    </row>
    <row r="4131" spans="2:14" ht="60">
      <c r="B4131" s="1063" t="s">
        <v>13530</v>
      </c>
      <c r="C4131" s="1046" t="s">
        <v>12246</v>
      </c>
      <c r="D4131" s="1046" t="s">
        <v>12302</v>
      </c>
      <c r="E4131" s="1043" t="s">
        <v>4290</v>
      </c>
      <c r="F4131" s="1047">
        <v>15587.96</v>
      </c>
      <c r="G4131" s="1052">
        <v>1</v>
      </c>
      <c r="H4131" s="1049" t="s">
        <v>13531</v>
      </c>
      <c r="I4131" s="394"/>
      <c r="J4131" s="394"/>
      <c r="K4131" s="394"/>
      <c r="L4131" s="394"/>
      <c r="M4131" s="394"/>
      <c r="N4131" s="394"/>
    </row>
    <row r="4132" spans="2:14" ht="60">
      <c r="B4132" s="1063" t="s">
        <v>13532</v>
      </c>
      <c r="C4132" s="1046" t="s">
        <v>12246</v>
      </c>
      <c r="D4132" s="1046" t="s">
        <v>12302</v>
      </c>
      <c r="E4132" s="1043" t="s">
        <v>4290</v>
      </c>
      <c r="F4132" s="1047">
        <v>15587.96</v>
      </c>
      <c r="G4132" s="1052">
        <v>1</v>
      </c>
      <c r="H4132" s="1049" t="s">
        <v>13533</v>
      </c>
      <c r="I4132" s="394"/>
      <c r="J4132" s="394"/>
      <c r="K4132" s="394"/>
      <c r="L4132" s="394"/>
      <c r="M4132" s="394"/>
      <c r="N4132" s="394"/>
    </row>
    <row r="4133" spans="2:14" ht="60">
      <c r="B4133" s="1063" t="s">
        <v>13534</v>
      </c>
      <c r="C4133" s="1046" t="s">
        <v>12246</v>
      </c>
      <c r="D4133" s="1046" t="s">
        <v>12302</v>
      </c>
      <c r="E4133" s="1043" t="s">
        <v>4290</v>
      </c>
      <c r="F4133" s="1047">
        <v>15587.96</v>
      </c>
      <c r="G4133" s="1052">
        <v>1</v>
      </c>
      <c r="H4133" s="1049" t="s">
        <v>13535</v>
      </c>
      <c r="I4133" s="394"/>
      <c r="J4133" s="394"/>
      <c r="K4133" s="394"/>
      <c r="L4133" s="394"/>
      <c r="M4133" s="394"/>
      <c r="N4133" s="394"/>
    </row>
    <row r="4134" spans="2:14" ht="60">
      <c r="B4134" s="1063" t="s">
        <v>13536</v>
      </c>
      <c r="C4134" s="1046" t="s">
        <v>12246</v>
      </c>
      <c r="D4134" s="1046" t="s">
        <v>12302</v>
      </c>
      <c r="E4134" s="1043" t="s">
        <v>4290</v>
      </c>
      <c r="F4134" s="1047">
        <v>15587.96</v>
      </c>
      <c r="G4134" s="1052">
        <v>1</v>
      </c>
      <c r="H4134" s="1049" t="s">
        <v>13537</v>
      </c>
      <c r="I4134" s="394"/>
      <c r="J4134" s="394"/>
      <c r="K4134" s="394"/>
      <c r="L4134" s="394"/>
      <c r="M4134" s="394"/>
      <c r="N4134" s="394"/>
    </row>
    <row r="4135" spans="2:14" ht="60">
      <c r="B4135" s="1063" t="s">
        <v>13538</v>
      </c>
      <c r="C4135" s="1046" t="s">
        <v>12246</v>
      </c>
      <c r="D4135" s="1046" t="s">
        <v>12302</v>
      </c>
      <c r="E4135" s="1043" t="s">
        <v>4290</v>
      </c>
      <c r="F4135" s="1047">
        <v>15587.96</v>
      </c>
      <c r="G4135" s="1052">
        <v>1</v>
      </c>
      <c r="H4135" s="1049" t="s">
        <v>13539</v>
      </c>
      <c r="I4135" s="394"/>
      <c r="J4135" s="394"/>
      <c r="K4135" s="394"/>
      <c r="L4135" s="394"/>
      <c r="M4135" s="394"/>
      <c r="N4135" s="394"/>
    </row>
    <row r="4136" spans="2:14" ht="60">
      <c r="B4136" s="1063" t="s">
        <v>13540</v>
      </c>
      <c r="C4136" s="1046" t="s">
        <v>12246</v>
      </c>
      <c r="D4136" s="1046" t="s">
        <v>12302</v>
      </c>
      <c r="E4136" s="1043" t="s">
        <v>4290</v>
      </c>
      <c r="F4136" s="1047">
        <v>15587.96</v>
      </c>
      <c r="G4136" s="1052">
        <v>1</v>
      </c>
      <c r="H4136" s="1049" t="s">
        <v>13541</v>
      </c>
      <c r="I4136" s="394"/>
      <c r="J4136" s="394"/>
      <c r="K4136" s="394"/>
      <c r="L4136" s="394"/>
      <c r="M4136" s="394"/>
      <c r="N4136" s="394"/>
    </row>
    <row r="4137" spans="2:14" ht="60">
      <c r="B4137" s="1063" t="s">
        <v>13542</v>
      </c>
      <c r="C4137" s="1046" t="s">
        <v>12246</v>
      </c>
      <c r="D4137" s="1046" t="s">
        <v>12302</v>
      </c>
      <c r="E4137" s="1043" t="s">
        <v>4290</v>
      </c>
      <c r="F4137" s="1047">
        <v>15587.96</v>
      </c>
      <c r="G4137" s="1052">
        <v>1</v>
      </c>
      <c r="H4137" s="1049" t="s">
        <v>13543</v>
      </c>
      <c r="I4137" s="394"/>
      <c r="J4137" s="394"/>
      <c r="K4137" s="394"/>
      <c r="L4137" s="394"/>
      <c r="M4137" s="394"/>
      <c r="N4137" s="394"/>
    </row>
    <row r="4138" spans="2:14" ht="60">
      <c r="B4138" s="1063" t="s">
        <v>13544</v>
      </c>
      <c r="C4138" s="1046" t="s">
        <v>12246</v>
      </c>
      <c r="D4138" s="1046" t="s">
        <v>12302</v>
      </c>
      <c r="E4138" s="1043" t="s">
        <v>4290</v>
      </c>
      <c r="F4138" s="1047">
        <v>15587.96</v>
      </c>
      <c r="G4138" s="1052">
        <v>1</v>
      </c>
      <c r="H4138" s="1049" t="s">
        <v>13545</v>
      </c>
      <c r="I4138" s="394"/>
      <c r="J4138" s="394"/>
      <c r="K4138" s="394"/>
      <c r="L4138" s="394"/>
      <c r="M4138" s="394"/>
      <c r="N4138" s="394"/>
    </row>
    <row r="4139" spans="2:14" ht="60">
      <c r="B4139" s="1063" t="s">
        <v>13546</v>
      </c>
      <c r="C4139" s="1046" t="s">
        <v>12246</v>
      </c>
      <c r="D4139" s="1046" t="s">
        <v>12302</v>
      </c>
      <c r="E4139" s="1043" t="s">
        <v>4290</v>
      </c>
      <c r="F4139" s="1047">
        <v>15587.96</v>
      </c>
      <c r="G4139" s="1052">
        <v>1</v>
      </c>
      <c r="H4139" s="1049" t="s">
        <v>13547</v>
      </c>
      <c r="I4139" s="394"/>
      <c r="J4139" s="394"/>
      <c r="K4139" s="394"/>
      <c r="L4139" s="394"/>
      <c r="M4139" s="394"/>
      <c r="N4139" s="394"/>
    </row>
    <row r="4140" spans="2:14" ht="60">
      <c r="B4140" s="1063" t="s">
        <v>13548</v>
      </c>
      <c r="C4140" s="1046" t="s">
        <v>12246</v>
      </c>
      <c r="D4140" s="1046" t="s">
        <v>12302</v>
      </c>
      <c r="E4140" s="1043" t="s">
        <v>4290</v>
      </c>
      <c r="F4140" s="1047">
        <v>15587.96</v>
      </c>
      <c r="G4140" s="1052">
        <v>1</v>
      </c>
      <c r="H4140" s="1049" t="s">
        <v>13549</v>
      </c>
      <c r="I4140" s="394"/>
      <c r="J4140" s="394"/>
      <c r="K4140" s="394"/>
      <c r="L4140" s="394"/>
      <c r="M4140" s="394"/>
      <c r="N4140" s="394"/>
    </row>
    <row r="4141" spans="2:14" ht="60">
      <c r="B4141" s="1063" t="s">
        <v>13550</v>
      </c>
      <c r="C4141" s="1046" t="s">
        <v>12246</v>
      </c>
      <c r="D4141" s="1046" t="s">
        <v>12302</v>
      </c>
      <c r="E4141" s="1043" t="s">
        <v>4290</v>
      </c>
      <c r="F4141" s="1047">
        <v>15587.96</v>
      </c>
      <c r="G4141" s="1052">
        <v>1</v>
      </c>
      <c r="H4141" s="1049" t="s">
        <v>13551</v>
      </c>
      <c r="I4141" s="394"/>
      <c r="J4141" s="394"/>
      <c r="K4141" s="394"/>
      <c r="L4141" s="394"/>
      <c r="M4141" s="394"/>
      <c r="N4141" s="394"/>
    </row>
    <row r="4142" spans="2:14" ht="60">
      <c r="B4142" s="1063" t="s">
        <v>13552</v>
      </c>
      <c r="C4142" s="1046" t="s">
        <v>12246</v>
      </c>
      <c r="D4142" s="1046" t="s">
        <v>12302</v>
      </c>
      <c r="E4142" s="1043" t="s">
        <v>4290</v>
      </c>
      <c r="F4142" s="1047">
        <v>15587.96</v>
      </c>
      <c r="G4142" s="1052">
        <v>1</v>
      </c>
      <c r="H4142" s="1049" t="s">
        <v>13553</v>
      </c>
      <c r="I4142" s="394"/>
      <c r="J4142" s="394"/>
      <c r="K4142" s="394"/>
      <c r="L4142" s="394"/>
      <c r="M4142" s="394"/>
      <c r="N4142" s="394"/>
    </row>
    <row r="4143" spans="2:14" ht="60">
      <c r="B4143" s="1063" t="s">
        <v>13554</v>
      </c>
      <c r="C4143" s="1046" t="s">
        <v>12246</v>
      </c>
      <c r="D4143" s="1046" t="s">
        <v>12302</v>
      </c>
      <c r="E4143" s="1043" t="s">
        <v>4290</v>
      </c>
      <c r="F4143" s="1047">
        <v>15587.96</v>
      </c>
      <c r="G4143" s="1052">
        <v>1</v>
      </c>
      <c r="H4143" s="1049" t="s">
        <v>13555</v>
      </c>
      <c r="I4143" s="394"/>
      <c r="J4143" s="394"/>
      <c r="K4143" s="394"/>
      <c r="L4143" s="394"/>
      <c r="M4143" s="394"/>
      <c r="N4143" s="394"/>
    </row>
    <row r="4144" spans="2:14" ht="60">
      <c r="B4144" s="1063" t="s">
        <v>13542</v>
      </c>
      <c r="C4144" s="1046" t="s">
        <v>12246</v>
      </c>
      <c r="D4144" s="1046" t="s">
        <v>12302</v>
      </c>
      <c r="E4144" s="1043" t="s">
        <v>4290</v>
      </c>
      <c r="F4144" s="1047">
        <v>15587.96</v>
      </c>
      <c r="G4144" s="1052">
        <v>1</v>
      </c>
      <c r="H4144" s="1049" t="s">
        <v>13543</v>
      </c>
      <c r="I4144" s="394"/>
      <c r="J4144" s="394"/>
      <c r="K4144" s="394"/>
      <c r="L4144" s="394"/>
      <c r="M4144" s="394"/>
      <c r="N4144" s="394"/>
    </row>
    <row r="4145" spans="2:14" ht="60">
      <c r="B4145" s="1063" t="s">
        <v>13544</v>
      </c>
      <c r="C4145" s="1046" t="s">
        <v>12246</v>
      </c>
      <c r="D4145" s="1046" t="s">
        <v>12302</v>
      </c>
      <c r="E4145" s="1043" t="s">
        <v>4290</v>
      </c>
      <c r="F4145" s="1047">
        <v>15587.96</v>
      </c>
      <c r="G4145" s="1052">
        <v>1</v>
      </c>
      <c r="H4145" s="1049" t="s">
        <v>13545</v>
      </c>
      <c r="I4145" s="394"/>
      <c r="J4145" s="394"/>
      <c r="K4145" s="394"/>
      <c r="L4145" s="394"/>
      <c r="M4145" s="394"/>
      <c r="N4145" s="394"/>
    </row>
    <row r="4146" spans="2:14" ht="60">
      <c r="B4146" s="1063" t="s">
        <v>13546</v>
      </c>
      <c r="C4146" s="1046" t="s">
        <v>12246</v>
      </c>
      <c r="D4146" s="1046" t="s">
        <v>12302</v>
      </c>
      <c r="E4146" s="1043" t="s">
        <v>4290</v>
      </c>
      <c r="F4146" s="1047">
        <v>15587.96</v>
      </c>
      <c r="G4146" s="1052">
        <v>1</v>
      </c>
      <c r="H4146" s="1049" t="s">
        <v>13547</v>
      </c>
      <c r="I4146" s="394"/>
      <c r="J4146" s="394"/>
      <c r="K4146" s="394"/>
      <c r="L4146" s="394"/>
      <c r="M4146" s="394"/>
      <c r="N4146" s="394"/>
    </row>
    <row r="4147" spans="2:14" ht="60">
      <c r="B4147" s="1063" t="s">
        <v>13548</v>
      </c>
      <c r="C4147" s="1046" t="s">
        <v>12246</v>
      </c>
      <c r="D4147" s="1046" t="s">
        <v>12302</v>
      </c>
      <c r="E4147" s="1043" t="s">
        <v>4290</v>
      </c>
      <c r="F4147" s="1047">
        <v>15587.96</v>
      </c>
      <c r="G4147" s="1052">
        <v>1</v>
      </c>
      <c r="H4147" s="1049" t="s">
        <v>13549</v>
      </c>
      <c r="I4147" s="394"/>
      <c r="J4147" s="394"/>
      <c r="K4147" s="394"/>
      <c r="L4147" s="394"/>
      <c r="M4147" s="394"/>
      <c r="N4147" s="394"/>
    </row>
    <row r="4148" spans="2:14" ht="60">
      <c r="B4148" s="1063" t="s">
        <v>13550</v>
      </c>
      <c r="C4148" s="1046" t="s">
        <v>12246</v>
      </c>
      <c r="D4148" s="1046" t="s">
        <v>12302</v>
      </c>
      <c r="E4148" s="1043" t="s">
        <v>4290</v>
      </c>
      <c r="F4148" s="1047">
        <v>15587.96</v>
      </c>
      <c r="G4148" s="1052">
        <v>1</v>
      </c>
      <c r="H4148" s="1049" t="s">
        <v>13551</v>
      </c>
      <c r="I4148" s="394"/>
      <c r="J4148" s="394"/>
      <c r="K4148" s="394"/>
      <c r="L4148" s="394"/>
      <c r="M4148" s="394"/>
      <c r="N4148" s="394"/>
    </row>
    <row r="4149" spans="2:14" ht="60">
      <c r="B4149" s="1063" t="s">
        <v>13552</v>
      </c>
      <c r="C4149" s="1046" t="s">
        <v>12246</v>
      </c>
      <c r="D4149" s="1046" t="s">
        <v>12302</v>
      </c>
      <c r="E4149" s="1043" t="s">
        <v>4290</v>
      </c>
      <c r="F4149" s="1047">
        <v>15587.96</v>
      </c>
      <c r="G4149" s="1052">
        <v>1</v>
      </c>
      <c r="H4149" s="1049" t="s">
        <v>13553</v>
      </c>
      <c r="I4149" s="394"/>
      <c r="J4149" s="394"/>
      <c r="K4149" s="394"/>
      <c r="L4149" s="394"/>
      <c r="M4149" s="394"/>
      <c r="N4149" s="394"/>
    </row>
    <row r="4150" spans="2:14" ht="60">
      <c r="B4150" s="1063" t="s">
        <v>13554</v>
      </c>
      <c r="C4150" s="1046" t="s">
        <v>12246</v>
      </c>
      <c r="D4150" s="1046" t="s">
        <v>12302</v>
      </c>
      <c r="E4150" s="1043" t="s">
        <v>4290</v>
      </c>
      <c r="F4150" s="1047">
        <v>15587.96</v>
      </c>
      <c r="G4150" s="1052">
        <v>1</v>
      </c>
      <c r="H4150" s="1049" t="s">
        <v>13555</v>
      </c>
      <c r="I4150" s="394"/>
      <c r="J4150" s="394"/>
      <c r="K4150" s="394"/>
      <c r="L4150" s="394"/>
      <c r="M4150" s="394"/>
      <c r="N4150" s="394"/>
    </row>
    <row r="4151" spans="2:14" ht="60">
      <c r="B4151" s="1063" t="s">
        <v>13556</v>
      </c>
      <c r="C4151" s="1046" t="s">
        <v>12246</v>
      </c>
      <c r="D4151" s="1046" t="s">
        <v>12302</v>
      </c>
      <c r="E4151" s="1043" t="s">
        <v>4290</v>
      </c>
      <c r="F4151" s="1047">
        <v>15587.96</v>
      </c>
      <c r="G4151" s="1052">
        <v>1</v>
      </c>
      <c r="H4151" s="1049" t="s">
        <v>13557</v>
      </c>
      <c r="I4151" s="394"/>
      <c r="J4151" s="394"/>
      <c r="K4151" s="394"/>
      <c r="L4151" s="394"/>
      <c r="M4151" s="394"/>
      <c r="N4151" s="394"/>
    </row>
    <row r="4152" spans="2:14" ht="60">
      <c r="B4152" s="1063" t="s">
        <v>13558</v>
      </c>
      <c r="C4152" s="1046" t="s">
        <v>12246</v>
      </c>
      <c r="D4152" s="1046" t="s">
        <v>12302</v>
      </c>
      <c r="E4152" s="1043" t="s">
        <v>4290</v>
      </c>
      <c r="F4152" s="1047">
        <v>15587.96</v>
      </c>
      <c r="G4152" s="1052">
        <v>1</v>
      </c>
      <c r="H4152" s="1049" t="s">
        <v>13559</v>
      </c>
      <c r="I4152" s="394"/>
      <c r="J4152" s="394"/>
      <c r="K4152" s="394"/>
      <c r="L4152" s="394"/>
      <c r="M4152" s="394"/>
      <c r="N4152" s="394"/>
    </row>
    <row r="4153" spans="2:14" ht="60">
      <c r="B4153" s="1063" t="s">
        <v>13560</v>
      </c>
      <c r="C4153" s="1046" t="s">
        <v>12246</v>
      </c>
      <c r="D4153" s="1046" t="s">
        <v>12302</v>
      </c>
      <c r="E4153" s="1043" t="s">
        <v>4290</v>
      </c>
      <c r="F4153" s="1047">
        <v>15587.96</v>
      </c>
      <c r="G4153" s="1052">
        <v>1</v>
      </c>
      <c r="H4153" s="1049" t="s">
        <v>13561</v>
      </c>
      <c r="I4153" s="394"/>
      <c r="J4153" s="394"/>
      <c r="K4153" s="394"/>
      <c r="L4153" s="394"/>
      <c r="M4153" s="394"/>
      <c r="N4153" s="394"/>
    </row>
    <row r="4154" spans="2:14" ht="60">
      <c r="B4154" s="1063" t="s">
        <v>13562</v>
      </c>
      <c r="C4154" s="1046" t="s">
        <v>12246</v>
      </c>
      <c r="D4154" s="1046" t="s">
        <v>12302</v>
      </c>
      <c r="E4154" s="1043" t="s">
        <v>4290</v>
      </c>
      <c r="F4154" s="1047">
        <v>15587.96</v>
      </c>
      <c r="G4154" s="1052">
        <v>1</v>
      </c>
      <c r="H4154" s="1049" t="s">
        <v>13563</v>
      </c>
      <c r="I4154" s="394"/>
      <c r="J4154" s="394"/>
      <c r="K4154" s="394"/>
      <c r="L4154" s="394"/>
      <c r="M4154" s="394"/>
      <c r="N4154" s="394"/>
    </row>
    <row r="4155" spans="2:14" ht="60">
      <c r="B4155" s="1063" t="s">
        <v>13564</v>
      </c>
      <c r="C4155" s="1046" t="s">
        <v>12246</v>
      </c>
      <c r="D4155" s="1046" t="s">
        <v>12302</v>
      </c>
      <c r="E4155" s="1043" t="s">
        <v>4290</v>
      </c>
      <c r="F4155" s="1047">
        <v>15587.96</v>
      </c>
      <c r="G4155" s="1052">
        <v>1</v>
      </c>
      <c r="H4155" s="1049" t="s">
        <v>13565</v>
      </c>
      <c r="I4155" s="394"/>
      <c r="J4155" s="394"/>
      <c r="K4155" s="394"/>
      <c r="L4155" s="394"/>
      <c r="M4155" s="394"/>
      <c r="N4155" s="394"/>
    </row>
    <row r="4156" spans="2:14" ht="60">
      <c r="B4156" s="1063" t="s">
        <v>13566</v>
      </c>
      <c r="C4156" s="1046" t="s">
        <v>12246</v>
      </c>
      <c r="D4156" s="1046" t="s">
        <v>12302</v>
      </c>
      <c r="E4156" s="1043" t="s">
        <v>4290</v>
      </c>
      <c r="F4156" s="1047">
        <v>15587.96</v>
      </c>
      <c r="G4156" s="1052">
        <v>1</v>
      </c>
      <c r="H4156" s="1049" t="s">
        <v>13567</v>
      </c>
      <c r="I4156" s="394"/>
      <c r="J4156" s="394"/>
      <c r="K4156" s="394"/>
      <c r="L4156" s="394"/>
      <c r="M4156" s="394"/>
      <c r="N4156" s="394"/>
    </row>
    <row r="4157" spans="2:14" ht="60">
      <c r="B4157" s="1063" t="s">
        <v>13568</v>
      </c>
      <c r="C4157" s="1046" t="s">
        <v>12246</v>
      </c>
      <c r="D4157" s="1046" t="s">
        <v>12302</v>
      </c>
      <c r="E4157" s="1043" t="s">
        <v>4290</v>
      </c>
      <c r="F4157" s="1047">
        <v>15587.96</v>
      </c>
      <c r="G4157" s="1052">
        <v>1</v>
      </c>
      <c r="H4157" s="1049" t="s">
        <v>13569</v>
      </c>
      <c r="I4157" s="394"/>
      <c r="J4157" s="394"/>
      <c r="K4157" s="394"/>
      <c r="L4157" s="394"/>
      <c r="M4157" s="394"/>
      <c r="N4157" s="394"/>
    </row>
    <row r="4158" spans="2:14" ht="60">
      <c r="B4158" s="1063" t="s">
        <v>13570</v>
      </c>
      <c r="C4158" s="1046" t="s">
        <v>12246</v>
      </c>
      <c r="D4158" s="1046" t="s">
        <v>12302</v>
      </c>
      <c r="E4158" s="1043" t="s">
        <v>4290</v>
      </c>
      <c r="F4158" s="1047">
        <v>15587.96</v>
      </c>
      <c r="G4158" s="1052">
        <v>1</v>
      </c>
      <c r="H4158" s="1049" t="s">
        <v>13571</v>
      </c>
      <c r="I4158" s="394"/>
      <c r="J4158" s="394"/>
      <c r="K4158" s="394"/>
      <c r="L4158" s="394"/>
      <c r="M4158" s="394"/>
      <c r="N4158" s="394"/>
    </row>
    <row r="4159" spans="2:14" ht="60">
      <c r="B4159" s="1063" t="s">
        <v>13572</v>
      </c>
      <c r="C4159" s="1046" t="s">
        <v>12246</v>
      </c>
      <c r="D4159" s="1046" t="s">
        <v>12302</v>
      </c>
      <c r="E4159" s="1043" t="s">
        <v>4290</v>
      </c>
      <c r="F4159" s="1047">
        <v>15587.96</v>
      </c>
      <c r="G4159" s="1052">
        <v>1</v>
      </c>
      <c r="H4159" s="1049" t="s">
        <v>13573</v>
      </c>
      <c r="I4159" s="394"/>
      <c r="J4159" s="394"/>
      <c r="K4159" s="394"/>
      <c r="L4159" s="394"/>
      <c r="M4159" s="394"/>
      <c r="N4159" s="394"/>
    </row>
    <row r="4160" spans="2:14" ht="60">
      <c r="B4160" s="1063" t="s">
        <v>13574</v>
      </c>
      <c r="C4160" s="1046" t="s">
        <v>12246</v>
      </c>
      <c r="D4160" s="1046" t="s">
        <v>12302</v>
      </c>
      <c r="E4160" s="1043" t="s">
        <v>4290</v>
      </c>
      <c r="F4160" s="1047">
        <v>15587.96</v>
      </c>
      <c r="G4160" s="1052">
        <v>1</v>
      </c>
      <c r="H4160" s="1049" t="s">
        <v>13575</v>
      </c>
      <c r="I4160" s="394"/>
      <c r="J4160" s="394"/>
      <c r="K4160" s="394"/>
      <c r="L4160" s="394"/>
      <c r="M4160" s="394"/>
      <c r="N4160" s="394"/>
    </row>
    <row r="4161" spans="2:14" ht="60">
      <c r="B4161" s="1063" t="s">
        <v>13576</v>
      </c>
      <c r="C4161" s="1046" t="s">
        <v>12246</v>
      </c>
      <c r="D4161" s="1046" t="s">
        <v>12302</v>
      </c>
      <c r="E4161" s="1043" t="s">
        <v>4290</v>
      </c>
      <c r="F4161" s="1047">
        <v>15587.96</v>
      </c>
      <c r="G4161" s="1052">
        <v>1</v>
      </c>
      <c r="H4161" s="1049" t="s">
        <v>13577</v>
      </c>
      <c r="I4161" s="394"/>
      <c r="J4161" s="394"/>
      <c r="K4161" s="394"/>
      <c r="L4161" s="394"/>
      <c r="M4161" s="394"/>
      <c r="N4161" s="394"/>
    </row>
    <row r="4162" spans="2:14" ht="60">
      <c r="B4162" s="1063" t="s">
        <v>13578</v>
      </c>
      <c r="C4162" s="1046" t="s">
        <v>12246</v>
      </c>
      <c r="D4162" s="1046" t="s">
        <v>12302</v>
      </c>
      <c r="E4162" s="1043" t="s">
        <v>4290</v>
      </c>
      <c r="F4162" s="1047">
        <v>15587.96</v>
      </c>
      <c r="G4162" s="1052">
        <v>1</v>
      </c>
      <c r="H4162" s="1049" t="s">
        <v>13579</v>
      </c>
      <c r="I4162" s="394"/>
      <c r="J4162" s="394"/>
      <c r="K4162" s="394"/>
      <c r="L4162" s="394"/>
      <c r="M4162" s="394"/>
      <c r="N4162" s="394"/>
    </row>
    <row r="4163" spans="2:14" ht="60">
      <c r="B4163" s="1063" t="s">
        <v>13580</v>
      </c>
      <c r="C4163" s="1046" t="s">
        <v>12246</v>
      </c>
      <c r="D4163" s="1046" t="s">
        <v>12302</v>
      </c>
      <c r="E4163" s="1043" t="s">
        <v>4290</v>
      </c>
      <c r="F4163" s="1047">
        <v>15587.96</v>
      </c>
      <c r="G4163" s="1052">
        <v>1</v>
      </c>
      <c r="H4163" s="1049" t="s">
        <v>13581</v>
      </c>
      <c r="I4163" s="394"/>
      <c r="J4163" s="394"/>
      <c r="K4163" s="394"/>
      <c r="L4163" s="394"/>
      <c r="M4163" s="394"/>
      <c r="N4163" s="394"/>
    </row>
    <row r="4164" spans="2:14" ht="60">
      <c r="B4164" s="1063" t="s">
        <v>13582</v>
      </c>
      <c r="C4164" s="1046" t="s">
        <v>12246</v>
      </c>
      <c r="D4164" s="1046" t="s">
        <v>12302</v>
      </c>
      <c r="E4164" s="1043" t="s">
        <v>4290</v>
      </c>
      <c r="F4164" s="1047">
        <v>15587.96</v>
      </c>
      <c r="G4164" s="1052">
        <v>1</v>
      </c>
      <c r="H4164" s="1049" t="s">
        <v>13583</v>
      </c>
      <c r="I4164" s="394"/>
      <c r="J4164" s="394"/>
      <c r="K4164" s="394"/>
      <c r="L4164" s="394"/>
      <c r="M4164" s="394"/>
      <c r="N4164" s="394"/>
    </row>
    <row r="4165" spans="2:14" ht="60">
      <c r="B4165" s="1063" t="s">
        <v>13584</v>
      </c>
      <c r="C4165" s="1046" t="s">
        <v>12246</v>
      </c>
      <c r="D4165" s="1046" t="s">
        <v>12302</v>
      </c>
      <c r="E4165" s="1043" t="s">
        <v>4290</v>
      </c>
      <c r="F4165" s="1047">
        <v>15587.96</v>
      </c>
      <c r="G4165" s="1052">
        <v>1</v>
      </c>
      <c r="H4165" s="1049" t="s">
        <v>13585</v>
      </c>
      <c r="I4165" s="394"/>
      <c r="J4165" s="394"/>
      <c r="K4165" s="394"/>
      <c r="L4165" s="394"/>
      <c r="M4165" s="394"/>
      <c r="N4165" s="394"/>
    </row>
    <row r="4166" spans="2:14" ht="60">
      <c r="B4166" s="1063" t="s">
        <v>13586</v>
      </c>
      <c r="C4166" s="1046" t="s">
        <v>12246</v>
      </c>
      <c r="D4166" s="1046" t="s">
        <v>12302</v>
      </c>
      <c r="E4166" s="1043" t="s">
        <v>4290</v>
      </c>
      <c r="F4166" s="1047">
        <v>15587.96</v>
      </c>
      <c r="G4166" s="1052">
        <v>1</v>
      </c>
      <c r="H4166" s="1049" t="s">
        <v>13587</v>
      </c>
      <c r="I4166" s="394"/>
      <c r="J4166" s="394"/>
      <c r="K4166" s="394"/>
      <c r="L4166" s="394"/>
      <c r="M4166" s="394"/>
      <c r="N4166" s="394"/>
    </row>
    <row r="4167" spans="2:14" ht="60">
      <c r="B4167" s="1063" t="s">
        <v>13588</v>
      </c>
      <c r="C4167" s="1046" t="s">
        <v>12246</v>
      </c>
      <c r="D4167" s="1046" t="s">
        <v>12302</v>
      </c>
      <c r="E4167" s="1043" t="s">
        <v>4290</v>
      </c>
      <c r="F4167" s="1047">
        <v>15587.96</v>
      </c>
      <c r="G4167" s="1052">
        <v>1</v>
      </c>
      <c r="H4167" s="1049" t="s">
        <v>13589</v>
      </c>
      <c r="I4167" s="394"/>
      <c r="J4167" s="394"/>
      <c r="K4167" s="394"/>
      <c r="L4167" s="394"/>
      <c r="M4167" s="394"/>
      <c r="N4167" s="394"/>
    </row>
    <row r="4168" spans="2:14" ht="60">
      <c r="B4168" s="1063" t="s">
        <v>13590</v>
      </c>
      <c r="C4168" s="1046" t="s">
        <v>12246</v>
      </c>
      <c r="D4168" s="1046" t="s">
        <v>12302</v>
      </c>
      <c r="E4168" s="1043" t="s">
        <v>4290</v>
      </c>
      <c r="F4168" s="1047">
        <v>15587.96</v>
      </c>
      <c r="G4168" s="1052">
        <v>1</v>
      </c>
      <c r="H4168" s="1049" t="s">
        <v>13591</v>
      </c>
      <c r="I4168" s="394"/>
      <c r="J4168" s="394"/>
      <c r="K4168" s="394"/>
      <c r="L4168" s="394"/>
      <c r="M4168" s="394"/>
      <c r="N4168" s="394"/>
    </row>
    <row r="4169" spans="2:14" ht="60">
      <c r="B4169" s="1063" t="s">
        <v>13592</v>
      </c>
      <c r="C4169" s="1046" t="s">
        <v>12246</v>
      </c>
      <c r="D4169" s="1046" t="s">
        <v>12302</v>
      </c>
      <c r="E4169" s="1043" t="s">
        <v>4290</v>
      </c>
      <c r="F4169" s="1047">
        <v>15587.96</v>
      </c>
      <c r="G4169" s="1052">
        <v>1</v>
      </c>
      <c r="H4169" s="1049" t="s">
        <v>13593</v>
      </c>
      <c r="I4169" s="394"/>
      <c r="J4169" s="394"/>
      <c r="K4169" s="394"/>
      <c r="L4169" s="394"/>
      <c r="M4169" s="394"/>
      <c r="N4169" s="394"/>
    </row>
    <row r="4170" spans="2:14" ht="60">
      <c r="B4170" s="1063" t="s">
        <v>13594</v>
      </c>
      <c r="C4170" s="1046" t="s">
        <v>12246</v>
      </c>
      <c r="D4170" s="1046" t="s">
        <v>12302</v>
      </c>
      <c r="E4170" s="1043" t="s">
        <v>4290</v>
      </c>
      <c r="F4170" s="1047">
        <v>15587.96</v>
      </c>
      <c r="G4170" s="1052">
        <v>1</v>
      </c>
      <c r="H4170" s="1049" t="s">
        <v>13595</v>
      </c>
      <c r="I4170" s="394"/>
      <c r="J4170" s="394"/>
      <c r="K4170" s="394"/>
      <c r="L4170" s="394"/>
      <c r="M4170" s="394"/>
      <c r="N4170" s="394"/>
    </row>
    <row r="4171" spans="2:14" ht="60">
      <c r="B4171" s="1063" t="s">
        <v>13596</v>
      </c>
      <c r="C4171" s="1046" t="s">
        <v>12246</v>
      </c>
      <c r="D4171" s="1046" t="s">
        <v>12302</v>
      </c>
      <c r="E4171" s="1043" t="s">
        <v>4290</v>
      </c>
      <c r="F4171" s="1047">
        <v>15587.96</v>
      </c>
      <c r="G4171" s="1052">
        <v>1</v>
      </c>
      <c r="H4171" s="1049" t="s">
        <v>13597</v>
      </c>
      <c r="I4171" s="394"/>
      <c r="J4171" s="394"/>
      <c r="K4171" s="394"/>
      <c r="L4171" s="394"/>
      <c r="M4171" s="394"/>
      <c r="N4171" s="394"/>
    </row>
    <row r="4172" spans="2:14" ht="60">
      <c r="B4172" s="1063" t="s">
        <v>13598</v>
      </c>
      <c r="C4172" s="1046" t="s">
        <v>12246</v>
      </c>
      <c r="D4172" s="1046" t="s">
        <v>12302</v>
      </c>
      <c r="E4172" s="1043" t="s">
        <v>4290</v>
      </c>
      <c r="F4172" s="1047">
        <v>15587.96</v>
      </c>
      <c r="G4172" s="1052">
        <v>1</v>
      </c>
      <c r="H4172" s="1049" t="s">
        <v>13599</v>
      </c>
      <c r="I4172" s="394"/>
      <c r="J4172" s="394"/>
      <c r="K4172" s="394"/>
      <c r="L4172" s="394"/>
      <c r="M4172" s="394"/>
      <c r="N4172" s="394"/>
    </row>
    <row r="4173" spans="2:14" ht="60">
      <c r="B4173" s="1063" t="s">
        <v>13600</v>
      </c>
      <c r="C4173" s="1046" t="s">
        <v>12246</v>
      </c>
      <c r="D4173" s="1046" t="s">
        <v>12302</v>
      </c>
      <c r="E4173" s="1043" t="s">
        <v>4290</v>
      </c>
      <c r="F4173" s="1047">
        <v>15587.96</v>
      </c>
      <c r="G4173" s="1052">
        <v>1</v>
      </c>
      <c r="H4173" s="1049" t="s">
        <v>13601</v>
      </c>
      <c r="I4173" s="394"/>
      <c r="J4173" s="394"/>
      <c r="K4173" s="394"/>
      <c r="L4173" s="394"/>
      <c r="M4173" s="394"/>
      <c r="N4173" s="394"/>
    </row>
    <row r="4174" spans="2:14" ht="60">
      <c r="B4174" s="1063" t="s">
        <v>13602</v>
      </c>
      <c r="C4174" s="1046" t="s">
        <v>12246</v>
      </c>
      <c r="D4174" s="1046" t="s">
        <v>12302</v>
      </c>
      <c r="E4174" s="1043" t="s">
        <v>4290</v>
      </c>
      <c r="F4174" s="1047">
        <v>15587.96</v>
      </c>
      <c r="G4174" s="1052">
        <v>1</v>
      </c>
      <c r="H4174" s="1049" t="s">
        <v>13603</v>
      </c>
      <c r="I4174" s="394"/>
      <c r="J4174" s="394"/>
      <c r="K4174" s="394"/>
      <c r="L4174" s="394"/>
      <c r="M4174" s="394"/>
      <c r="N4174" s="394"/>
    </row>
    <row r="4175" spans="2:14" ht="60">
      <c r="B4175" s="1063" t="s">
        <v>13604</v>
      </c>
      <c r="C4175" s="1046" t="s">
        <v>12246</v>
      </c>
      <c r="D4175" s="1046" t="s">
        <v>12302</v>
      </c>
      <c r="E4175" s="1043" t="s">
        <v>4290</v>
      </c>
      <c r="F4175" s="1047">
        <v>15587.96</v>
      </c>
      <c r="G4175" s="1052">
        <v>1</v>
      </c>
      <c r="H4175" s="1049" t="s">
        <v>13605</v>
      </c>
      <c r="I4175" s="394"/>
      <c r="J4175" s="394"/>
      <c r="K4175" s="394"/>
      <c r="L4175" s="394"/>
      <c r="M4175" s="394"/>
      <c r="N4175" s="394"/>
    </row>
    <row r="4176" spans="2:14" ht="60">
      <c r="B4176" s="1063" t="s">
        <v>13606</v>
      </c>
      <c r="C4176" s="1046" t="s">
        <v>12246</v>
      </c>
      <c r="D4176" s="1046" t="s">
        <v>12302</v>
      </c>
      <c r="E4176" s="1043" t="s">
        <v>4290</v>
      </c>
      <c r="F4176" s="1047">
        <v>15587.96</v>
      </c>
      <c r="G4176" s="1052">
        <v>1</v>
      </c>
      <c r="H4176" s="1049" t="s">
        <v>13607</v>
      </c>
      <c r="I4176" s="394"/>
      <c r="J4176" s="394"/>
      <c r="K4176" s="394"/>
      <c r="L4176" s="394"/>
      <c r="M4176" s="394"/>
      <c r="N4176" s="394"/>
    </row>
    <row r="4177" spans="2:14" ht="17.25">
      <c r="B4177" s="1063" t="s">
        <v>13501</v>
      </c>
      <c r="C4177" s="1046" t="s">
        <v>13608</v>
      </c>
      <c r="D4177" s="1068" t="s">
        <v>13609</v>
      </c>
      <c r="E4177" s="1043" t="s">
        <v>4290</v>
      </c>
      <c r="F4177" s="1069">
        <v>851904</v>
      </c>
      <c r="G4177" s="1052">
        <v>1</v>
      </c>
      <c r="H4177" s="1049" t="s">
        <v>13610</v>
      </c>
      <c r="I4177" s="394"/>
      <c r="J4177" s="394"/>
      <c r="K4177" s="394"/>
      <c r="L4177" s="394"/>
      <c r="M4177" s="394"/>
      <c r="N4177" s="394"/>
    </row>
    <row r="4178" spans="2:14" ht="16.5">
      <c r="B4178" s="1045" t="s">
        <v>13611</v>
      </c>
      <c r="C4178" s="1046" t="s">
        <v>13612</v>
      </c>
      <c r="D4178" s="1046" t="s">
        <v>13613</v>
      </c>
      <c r="E4178" s="1043" t="s">
        <v>4290</v>
      </c>
      <c r="F4178" s="1047">
        <v>2788.75</v>
      </c>
      <c r="G4178" s="1052" t="s">
        <v>5005</v>
      </c>
      <c r="H4178" s="1055" t="s">
        <v>13614</v>
      </c>
      <c r="I4178" s="394"/>
      <c r="J4178" s="394"/>
      <c r="K4178" s="394"/>
      <c r="L4178" s="394"/>
      <c r="M4178" s="394"/>
      <c r="N4178" s="394"/>
    </row>
    <row r="4179" spans="2:14" ht="16.5">
      <c r="B4179" s="1045" t="s">
        <v>13615</v>
      </c>
      <c r="C4179" s="1046" t="s">
        <v>13612</v>
      </c>
      <c r="D4179" s="1046" t="s">
        <v>13613</v>
      </c>
      <c r="E4179" s="1043" t="s">
        <v>4290</v>
      </c>
      <c r="F4179" s="1047">
        <v>2788.75</v>
      </c>
      <c r="G4179" s="1052" t="s">
        <v>5005</v>
      </c>
      <c r="H4179" s="1055" t="s">
        <v>13616</v>
      </c>
      <c r="I4179" s="394"/>
      <c r="J4179" s="394"/>
      <c r="K4179" s="394"/>
      <c r="L4179" s="394"/>
      <c r="M4179" s="394"/>
      <c r="N4179" s="394"/>
    </row>
    <row r="4180" spans="2:14" ht="16.5">
      <c r="B4180" s="1045" t="s">
        <v>13617</v>
      </c>
      <c r="C4180" s="1046" t="s">
        <v>11898</v>
      </c>
      <c r="D4180" s="1046" t="s">
        <v>13618</v>
      </c>
      <c r="E4180" s="1043" t="s">
        <v>4290</v>
      </c>
      <c r="F4180" s="1047">
        <v>10019.5</v>
      </c>
      <c r="G4180" s="1052" t="s">
        <v>5005</v>
      </c>
      <c r="H4180" s="1055" t="s">
        <v>13619</v>
      </c>
      <c r="I4180" s="394"/>
      <c r="J4180" s="394"/>
      <c r="K4180" s="394"/>
      <c r="L4180" s="394"/>
      <c r="M4180" s="394"/>
      <c r="N4180" s="394"/>
    </row>
    <row r="4181" spans="2:14" ht="16.5">
      <c r="B4181" s="1045" t="s">
        <v>13620</v>
      </c>
      <c r="C4181" s="1046" t="s">
        <v>11898</v>
      </c>
      <c r="D4181" s="1046" t="s">
        <v>13618</v>
      </c>
      <c r="E4181" s="1043" t="s">
        <v>4290</v>
      </c>
      <c r="F4181" s="1047">
        <v>10019.5</v>
      </c>
      <c r="G4181" s="1052" t="s">
        <v>5005</v>
      </c>
      <c r="H4181" s="1055" t="s">
        <v>13621</v>
      </c>
      <c r="I4181" s="394"/>
      <c r="J4181" s="394"/>
      <c r="K4181" s="394"/>
      <c r="L4181" s="394"/>
      <c r="M4181" s="394"/>
      <c r="N4181" s="394"/>
    </row>
    <row r="4182" spans="2:14" ht="16.5">
      <c r="B4182" s="1045" t="s">
        <v>13622</v>
      </c>
      <c r="C4182" s="1046" t="s">
        <v>11898</v>
      </c>
      <c r="D4182" s="1046" t="s">
        <v>13618</v>
      </c>
      <c r="E4182" s="1043" t="s">
        <v>4290</v>
      </c>
      <c r="F4182" s="1047">
        <v>10019.5</v>
      </c>
      <c r="G4182" s="1052" t="s">
        <v>5005</v>
      </c>
      <c r="H4182" s="1055" t="s">
        <v>13623</v>
      </c>
      <c r="I4182" s="394"/>
      <c r="J4182" s="394"/>
      <c r="K4182" s="394"/>
      <c r="L4182" s="394"/>
      <c r="M4182" s="394"/>
      <c r="N4182" s="394"/>
    </row>
    <row r="4183" spans="2:14" ht="16.5">
      <c r="B4183" s="1045" t="s">
        <v>13624</v>
      </c>
      <c r="C4183" s="1046" t="s">
        <v>11898</v>
      </c>
      <c r="D4183" s="1046" t="s">
        <v>13618</v>
      </c>
      <c r="E4183" s="1043" t="s">
        <v>4290</v>
      </c>
      <c r="F4183" s="1047">
        <v>10019.5</v>
      </c>
      <c r="G4183" s="1052" t="s">
        <v>5005</v>
      </c>
      <c r="H4183" s="1055" t="s">
        <v>13625</v>
      </c>
      <c r="I4183" s="394"/>
      <c r="J4183" s="394"/>
      <c r="K4183" s="394"/>
      <c r="L4183" s="394"/>
      <c r="M4183" s="394"/>
      <c r="N4183" s="394"/>
    </row>
    <row r="4184" spans="2:14" ht="16.5">
      <c r="B4184" s="1045" t="s">
        <v>13626</v>
      </c>
      <c r="C4184" s="1046" t="s">
        <v>12040</v>
      </c>
      <c r="D4184" s="1046" t="s">
        <v>13627</v>
      </c>
      <c r="E4184" s="1043" t="s">
        <v>4290</v>
      </c>
      <c r="F4184" s="1047">
        <v>4033.42</v>
      </c>
      <c r="G4184" s="1052" t="s">
        <v>5005</v>
      </c>
      <c r="H4184" s="1055" t="s">
        <v>13628</v>
      </c>
      <c r="I4184" s="394"/>
      <c r="J4184" s="394"/>
      <c r="K4184" s="394"/>
      <c r="L4184" s="394"/>
      <c r="M4184" s="394"/>
      <c r="N4184" s="394"/>
    </row>
    <row r="4185" spans="2:14" ht="16.5">
      <c r="B4185" s="1045" t="s">
        <v>13629</v>
      </c>
      <c r="C4185" s="1046" t="s">
        <v>12040</v>
      </c>
      <c r="D4185" s="1046" t="s">
        <v>13627</v>
      </c>
      <c r="E4185" s="1043" t="s">
        <v>4290</v>
      </c>
      <c r="F4185" s="1047">
        <v>4033.42</v>
      </c>
      <c r="G4185" s="1052" t="s">
        <v>5005</v>
      </c>
      <c r="H4185" s="1055" t="s">
        <v>13630</v>
      </c>
      <c r="I4185" s="394"/>
      <c r="J4185" s="394"/>
      <c r="K4185" s="394"/>
      <c r="L4185" s="394"/>
      <c r="M4185" s="394"/>
      <c r="N4185" s="394"/>
    </row>
    <row r="4186" spans="2:14" ht="16.5">
      <c r="B4186" s="1045" t="s">
        <v>13631</v>
      </c>
      <c r="C4186" s="1046" t="s">
        <v>12040</v>
      </c>
      <c r="D4186" s="1046" t="s">
        <v>13627</v>
      </c>
      <c r="E4186" s="1043" t="s">
        <v>4290</v>
      </c>
      <c r="F4186" s="1047">
        <v>4033.42</v>
      </c>
      <c r="G4186" s="1052" t="s">
        <v>5005</v>
      </c>
      <c r="H4186" s="1055" t="s">
        <v>13632</v>
      </c>
      <c r="I4186" s="394"/>
      <c r="J4186" s="394"/>
      <c r="K4186" s="394"/>
      <c r="L4186" s="394"/>
      <c r="M4186" s="394"/>
      <c r="N4186" s="394"/>
    </row>
    <row r="4187" spans="2:14" ht="16.5">
      <c r="B4187" s="1045" t="s">
        <v>13633</v>
      </c>
      <c r="C4187" s="1046" t="s">
        <v>11632</v>
      </c>
      <c r="D4187" s="1046" t="s">
        <v>13634</v>
      </c>
      <c r="E4187" s="1043" t="s">
        <v>4290</v>
      </c>
      <c r="F4187" s="1047">
        <v>5606.28</v>
      </c>
      <c r="G4187" s="1052">
        <v>1</v>
      </c>
      <c r="H4187" s="1055" t="s">
        <v>13635</v>
      </c>
      <c r="I4187" s="394"/>
      <c r="J4187" s="394"/>
      <c r="K4187" s="394"/>
      <c r="L4187" s="394"/>
      <c r="M4187" s="394"/>
      <c r="N4187" s="394"/>
    </row>
    <row r="4188" spans="2:14" ht="16.5">
      <c r="B4188" s="1045" t="s">
        <v>13636</v>
      </c>
      <c r="C4188" s="1046" t="s">
        <v>11632</v>
      </c>
      <c r="D4188" s="1046" t="s">
        <v>13634</v>
      </c>
      <c r="E4188" s="1043" t="s">
        <v>4290</v>
      </c>
      <c r="F4188" s="1047">
        <v>5606.28</v>
      </c>
      <c r="G4188" s="1052">
        <v>1</v>
      </c>
      <c r="H4188" s="1055" t="s">
        <v>13637</v>
      </c>
      <c r="I4188" s="394"/>
      <c r="J4188" s="394"/>
      <c r="K4188" s="394"/>
      <c r="L4188" s="394"/>
      <c r="M4188" s="394"/>
      <c r="N4188" s="394"/>
    </row>
    <row r="4189" spans="2:14" ht="16.5">
      <c r="B4189" s="1045" t="s">
        <v>13638</v>
      </c>
      <c r="C4189" s="1046" t="s">
        <v>12042</v>
      </c>
      <c r="D4189" s="1046" t="s">
        <v>13639</v>
      </c>
      <c r="E4189" s="1043" t="s">
        <v>4290</v>
      </c>
      <c r="F4189" s="1047">
        <v>1629.8</v>
      </c>
      <c r="G4189" s="1052">
        <v>1</v>
      </c>
      <c r="H4189" s="1055" t="s">
        <v>13640</v>
      </c>
      <c r="I4189" s="394"/>
      <c r="J4189" s="394"/>
      <c r="K4189" s="394"/>
      <c r="L4189" s="394"/>
      <c r="M4189" s="394"/>
      <c r="N4189" s="394"/>
    </row>
    <row r="4190" spans="2:14" ht="16.5">
      <c r="B4190" s="1045" t="s">
        <v>13641</v>
      </c>
      <c r="C4190" s="1046" t="s">
        <v>4736</v>
      </c>
      <c r="D4190" s="1046" t="s">
        <v>13642</v>
      </c>
      <c r="E4190" s="1043" t="s">
        <v>4290</v>
      </c>
      <c r="F4190" s="1047">
        <v>4176</v>
      </c>
      <c r="G4190" s="1052" t="s">
        <v>5005</v>
      </c>
      <c r="H4190" s="1055" t="s">
        <v>13643</v>
      </c>
      <c r="I4190" s="394"/>
      <c r="J4190" s="394"/>
      <c r="K4190" s="394"/>
      <c r="L4190" s="394"/>
      <c r="M4190" s="394"/>
      <c r="N4190" s="394"/>
    </row>
    <row r="4191" spans="2:14" ht="16.5">
      <c r="B4191" s="1045" t="s">
        <v>13644</v>
      </c>
      <c r="C4191" s="1046" t="s">
        <v>4736</v>
      </c>
      <c r="D4191" s="1046" t="s">
        <v>13642</v>
      </c>
      <c r="E4191" s="1043" t="s">
        <v>4290</v>
      </c>
      <c r="F4191" s="1047">
        <v>4176</v>
      </c>
      <c r="G4191" s="1052" t="s">
        <v>5005</v>
      </c>
      <c r="H4191" s="1055" t="s">
        <v>13645</v>
      </c>
      <c r="I4191" s="394"/>
      <c r="J4191" s="394"/>
      <c r="K4191" s="394"/>
      <c r="L4191" s="394"/>
      <c r="M4191" s="394"/>
      <c r="N4191" s="394"/>
    </row>
    <row r="4192" spans="2:14" ht="16.5">
      <c r="B4192" s="1045" t="s">
        <v>13646</v>
      </c>
      <c r="C4192" s="1046" t="s">
        <v>4736</v>
      </c>
      <c r="D4192" s="1046" t="s">
        <v>13642</v>
      </c>
      <c r="E4192" s="1043" t="s">
        <v>4290</v>
      </c>
      <c r="F4192" s="1047">
        <v>4176</v>
      </c>
      <c r="G4192" s="1052" t="s">
        <v>5005</v>
      </c>
      <c r="H4192" s="1055" t="s">
        <v>13647</v>
      </c>
      <c r="I4192" s="394"/>
      <c r="J4192" s="394"/>
      <c r="K4192" s="394"/>
      <c r="L4192" s="394"/>
      <c r="M4192" s="394"/>
      <c r="N4192" s="394"/>
    </row>
    <row r="4193" spans="2:14" ht="16.5">
      <c r="B4193" s="1045" t="s">
        <v>13648</v>
      </c>
      <c r="C4193" s="1046" t="s">
        <v>4736</v>
      </c>
      <c r="D4193" s="1046" t="s">
        <v>13642</v>
      </c>
      <c r="E4193" s="1043" t="s">
        <v>4290</v>
      </c>
      <c r="F4193" s="1047">
        <v>4176</v>
      </c>
      <c r="G4193" s="1052" t="s">
        <v>5005</v>
      </c>
      <c r="H4193" s="1055" t="s">
        <v>13649</v>
      </c>
      <c r="I4193" s="394"/>
      <c r="J4193" s="394"/>
      <c r="K4193" s="394"/>
      <c r="L4193" s="394"/>
      <c r="M4193" s="394"/>
      <c r="N4193" s="394"/>
    </row>
    <row r="4194" spans="2:14" ht="16.5">
      <c r="B4194" s="1045" t="s">
        <v>13650</v>
      </c>
      <c r="C4194" s="1046" t="s">
        <v>4736</v>
      </c>
      <c r="D4194" s="1046" t="s">
        <v>13642</v>
      </c>
      <c r="E4194" s="1043" t="s">
        <v>4290</v>
      </c>
      <c r="F4194" s="1047">
        <v>4176</v>
      </c>
      <c r="G4194" s="1052" t="s">
        <v>5005</v>
      </c>
      <c r="H4194" s="1055" t="s">
        <v>13651</v>
      </c>
      <c r="I4194" s="394"/>
      <c r="J4194" s="394"/>
      <c r="K4194" s="394"/>
      <c r="L4194" s="394"/>
      <c r="M4194" s="394"/>
      <c r="N4194" s="394"/>
    </row>
    <row r="4195" spans="2:14" ht="16.5">
      <c r="B4195" s="1045" t="s">
        <v>13652</v>
      </c>
      <c r="C4195" s="1046" t="s">
        <v>11813</v>
      </c>
      <c r="D4195" s="1046" t="s">
        <v>13653</v>
      </c>
      <c r="E4195" s="1043" t="s">
        <v>4290</v>
      </c>
      <c r="F4195" s="1047">
        <v>9525</v>
      </c>
      <c r="G4195" s="1052" t="s">
        <v>5005</v>
      </c>
      <c r="H4195" s="1055" t="s">
        <v>13654</v>
      </c>
      <c r="I4195" s="394"/>
      <c r="J4195" s="394"/>
      <c r="K4195" s="394"/>
      <c r="L4195" s="394"/>
      <c r="M4195" s="394"/>
      <c r="N4195" s="394"/>
    </row>
    <row r="4196" spans="2:14" ht="16.5">
      <c r="B4196" s="1045" t="s">
        <v>13655</v>
      </c>
      <c r="C4196" s="1046" t="s">
        <v>13656</v>
      </c>
      <c r="D4196" s="1046" t="s">
        <v>13657</v>
      </c>
      <c r="E4196" s="1043" t="s">
        <v>4290</v>
      </c>
      <c r="F4196" s="1047">
        <v>12816.4455</v>
      </c>
      <c r="G4196" s="1052" t="s">
        <v>5005</v>
      </c>
      <c r="H4196" s="1055" t="s">
        <v>13658</v>
      </c>
      <c r="I4196" s="394"/>
      <c r="J4196" s="394"/>
      <c r="K4196" s="394"/>
      <c r="L4196" s="394"/>
      <c r="M4196" s="394"/>
      <c r="N4196" s="394"/>
    </row>
    <row r="4197" spans="2:14" ht="16.5">
      <c r="B4197" s="1045" t="s">
        <v>13659</v>
      </c>
      <c r="C4197" s="1046" t="s">
        <v>13656</v>
      </c>
      <c r="D4197" s="1046" t="s">
        <v>13657</v>
      </c>
      <c r="E4197" s="1043" t="s">
        <v>4290</v>
      </c>
      <c r="F4197" s="1047">
        <v>12816.4455</v>
      </c>
      <c r="G4197" s="1052" t="s">
        <v>5005</v>
      </c>
      <c r="H4197" s="1055" t="s">
        <v>13660</v>
      </c>
      <c r="I4197" s="394"/>
      <c r="J4197" s="394"/>
      <c r="K4197" s="394"/>
      <c r="L4197" s="394"/>
      <c r="M4197" s="394"/>
      <c r="N4197" s="394"/>
    </row>
    <row r="4198" spans="2:14" ht="16.5">
      <c r="B4198" s="1045" t="s">
        <v>13661</v>
      </c>
      <c r="C4198" s="1046" t="s">
        <v>13656</v>
      </c>
      <c r="D4198" s="1046" t="s">
        <v>13657</v>
      </c>
      <c r="E4198" s="1043" t="s">
        <v>4290</v>
      </c>
      <c r="F4198" s="1047">
        <v>12816.4455</v>
      </c>
      <c r="G4198" s="1052" t="s">
        <v>5005</v>
      </c>
      <c r="H4198" s="1055" t="s">
        <v>13662</v>
      </c>
      <c r="I4198" s="394"/>
      <c r="J4198" s="394"/>
      <c r="K4198" s="394"/>
      <c r="L4198" s="394"/>
      <c r="M4198" s="394"/>
      <c r="N4198" s="394"/>
    </row>
    <row r="4199" spans="2:14" ht="16.5">
      <c r="B4199" s="1045" t="s">
        <v>13663</v>
      </c>
      <c r="C4199" s="1046" t="s">
        <v>13656</v>
      </c>
      <c r="D4199" s="1046" t="s">
        <v>13657</v>
      </c>
      <c r="E4199" s="1043" t="s">
        <v>4290</v>
      </c>
      <c r="F4199" s="1047">
        <v>12816.4455</v>
      </c>
      <c r="G4199" s="1052" t="s">
        <v>5005</v>
      </c>
      <c r="H4199" s="1055" t="s">
        <v>13664</v>
      </c>
      <c r="I4199" s="394"/>
      <c r="J4199" s="394"/>
      <c r="K4199" s="394"/>
      <c r="L4199" s="394"/>
      <c r="M4199" s="394"/>
      <c r="N4199" s="394"/>
    </row>
    <row r="4200" spans="2:14" ht="16.5">
      <c r="B4200" s="1045" t="s">
        <v>13665</v>
      </c>
      <c r="C4200" s="1046" t="s">
        <v>13656</v>
      </c>
      <c r="D4200" s="1046" t="s">
        <v>13657</v>
      </c>
      <c r="E4200" s="1043" t="s">
        <v>4290</v>
      </c>
      <c r="F4200" s="1047">
        <v>12816.4455</v>
      </c>
      <c r="G4200" s="1052" t="s">
        <v>5005</v>
      </c>
      <c r="H4200" s="1055" t="s">
        <v>13666</v>
      </c>
      <c r="I4200" s="394"/>
      <c r="J4200" s="394"/>
      <c r="K4200" s="394"/>
      <c r="L4200" s="394"/>
      <c r="M4200" s="394"/>
      <c r="N4200" s="394"/>
    </row>
    <row r="4201" spans="2:14" ht="16.5">
      <c r="B4201" s="1045" t="s">
        <v>13667</v>
      </c>
      <c r="C4201" s="1046" t="s">
        <v>13656</v>
      </c>
      <c r="D4201" s="1046" t="s">
        <v>13657</v>
      </c>
      <c r="E4201" s="1043" t="s">
        <v>4290</v>
      </c>
      <c r="F4201" s="1047">
        <v>12816.4455</v>
      </c>
      <c r="G4201" s="1052" t="s">
        <v>5005</v>
      </c>
      <c r="H4201" s="1055" t="s">
        <v>13668</v>
      </c>
      <c r="I4201" s="394"/>
      <c r="J4201" s="394"/>
      <c r="K4201" s="394"/>
      <c r="L4201" s="394"/>
      <c r="M4201" s="394"/>
      <c r="N4201" s="394"/>
    </row>
    <row r="4202" spans="2:14" ht="16.5">
      <c r="B4202" s="1045" t="s">
        <v>13669</v>
      </c>
      <c r="C4202" s="1046" t="s">
        <v>13656</v>
      </c>
      <c r="D4202" s="1046" t="s">
        <v>13657</v>
      </c>
      <c r="E4202" s="1043" t="s">
        <v>4290</v>
      </c>
      <c r="F4202" s="1047">
        <v>12816.4455</v>
      </c>
      <c r="G4202" s="1052" t="s">
        <v>5005</v>
      </c>
      <c r="H4202" s="1055" t="s">
        <v>13670</v>
      </c>
      <c r="I4202" s="394"/>
      <c r="J4202" s="394"/>
      <c r="K4202" s="394"/>
      <c r="L4202" s="394"/>
      <c r="M4202" s="394"/>
      <c r="N4202" s="394"/>
    </row>
    <row r="4203" spans="2:14" ht="16.5">
      <c r="B4203" s="1045" t="s">
        <v>13671</v>
      </c>
      <c r="C4203" s="1046" t="s">
        <v>13656</v>
      </c>
      <c r="D4203" s="1046" t="s">
        <v>13657</v>
      </c>
      <c r="E4203" s="1043" t="s">
        <v>4290</v>
      </c>
      <c r="F4203" s="1047">
        <v>12816.4455</v>
      </c>
      <c r="G4203" s="1052" t="s">
        <v>5005</v>
      </c>
      <c r="H4203" s="1055" t="s">
        <v>13672</v>
      </c>
      <c r="I4203" s="394"/>
      <c r="J4203" s="394"/>
      <c r="K4203" s="394"/>
      <c r="L4203" s="394"/>
      <c r="M4203" s="394"/>
      <c r="N4203" s="394"/>
    </row>
    <row r="4204" spans="2:14" ht="16.5">
      <c r="B4204" s="1045" t="s">
        <v>13673</v>
      </c>
      <c r="C4204" s="1046" t="s">
        <v>13656</v>
      </c>
      <c r="D4204" s="1046" t="s">
        <v>13657</v>
      </c>
      <c r="E4204" s="1043" t="s">
        <v>4290</v>
      </c>
      <c r="F4204" s="1047">
        <v>12816.4455</v>
      </c>
      <c r="G4204" s="1052" t="s">
        <v>5005</v>
      </c>
      <c r="H4204" s="1055" t="s">
        <v>13674</v>
      </c>
      <c r="I4204" s="394"/>
      <c r="J4204" s="394"/>
      <c r="K4204" s="394"/>
      <c r="L4204" s="394"/>
      <c r="M4204" s="394"/>
      <c r="N4204" s="394"/>
    </row>
    <row r="4205" spans="2:14" ht="16.5">
      <c r="B4205" s="1045" t="s">
        <v>13675</v>
      </c>
      <c r="C4205" s="1046" t="s">
        <v>13656</v>
      </c>
      <c r="D4205" s="1046" t="s">
        <v>13657</v>
      </c>
      <c r="E4205" s="1043" t="s">
        <v>4290</v>
      </c>
      <c r="F4205" s="1047">
        <v>12816.4455</v>
      </c>
      <c r="G4205" s="1052" t="s">
        <v>5005</v>
      </c>
      <c r="H4205" s="1055" t="s">
        <v>13676</v>
      </c>
      <c r="I4205" s="394"/>
      <c r="J4205" s="394"/>
      <c r="K4205" s="394"/>
      <c r="L4205" s="394"/>
      <c r="M4205" s="394"/>
      <c r="N4205" s="394"/>
    </row>
    <row r="4206" spans="2:14" ht="16.5">
      <c r="B4206" s="1045" t="s">
        <v>13677</v>
      </c>
      <c r="C4206" s="1046" t="s">
        <v>13656</v>
      </c>
      <c r="D4206" s="1046" t="s">
        <v>13657</v>
      </c>
      <c r="E4206" s="1043" t="s">
        <v>4290</v>
      </c>
      <c r="F4206" s="1047">
        <v>12816.4455</v>
      </c>
      <c r="G4206" s="1052" t="s">
        <v>5005</v>
      </c>
      <c r="H4206" s="1055" t="s">
        <v>13678</v>
      </c>
      <c r="I4206" s="394"/>
      <c r="J4206" s="394"/>
      <c r="K4206" s="394"/>
      <c r="L4206" s="394"/>
      <c r="M4206" s="394"/>
      <c r="N4206" s="394"/>
    </row>
    <row r="4207" spans="2:14" ht="16.5">
      <c r="B4207" s="1045" t="s">
        <v>13679</v>
      </c>
      <c r="C4207" s="1046" t="s">
        <v>13656</v>
      </c>
      <c r="D4207" s="1046" t="s">
        <v>13657</v>
      </c>
      <c r="E4207" s="1043" t="s">
        <v>4290</v>
      </c>
      <c r="F4207" s="1047">
        <v>12816.4455</v>
      </c>
      <c r="G4207" s="1052" t="s">
        <v>5005</v>
      </c>
      <c r="H4207" s="1055" t="s">
        <v>13680</v>
      </c>
      <c r="I4207" s="394"/>
      <c r="J4207" s="394"/>
      <c r="K4207" s="394"/>
      <c r="L4207" s="394"/>
      <c r="M4207" s="394"/>
      <c r="N4207" s="394"/>
    </row>
    <row r="4208" spans="2:14" ht="16.5">
      <c r="B4208" s="1045" t="s">
        <v>13681</v>
      </c>
      <c r="C4208" s="1046" t="s">
        <v>13656</v>
      </c>
      <c r="D4208" s="1046" t="s">
        <v>13657</v>
      </c>
      <c r="E4208" s="1043" t="s">
        <v>4290</v>
      </c>
      <c r="F4208" s="1047">
        <v>12816.4455</v>
      </c>
      <c r="G4208" s="1052" t="s">
        <v>5005</v>
      </c>
      <c r="H4208" s="1055" t="s">
        <v>13682</v>
      </c>
      <c r="I4208" s="394"/>
      <c r="J4208" s="394"/>
      <c r="K4208" s="394"/>
      <c r="L4208" s="394"/>
      <c r="M4208" s="394"/>
      <c r="N4208" s="394"/>
    </row>
    <row r="4209" spans="2:14" ht="16.5">
      <c r="B4209" s="1045" t="s">
        <v>13683</v>
      </c>
      <c r="C4209" s="1046" t="s">
        <v>13656</v>
      </c>
      <c r="D4209" s="1046" t="s">
        <v>13657</v>
      </c>
      <c r="E4209" s="1043" t="s">
        <v>4290</v>
      </c>
      <c r="F4209" s="1047">
        <v>12816.4455</v>
      </c>
      <c r="G4209" s="1052" t="s">
        <v>5005</v>
      </c>
      <c r="H4209" s="1055" t="s">
        <v>13684</v>
      </c>
      <c r="I4209" s="394"/>
      <c r="J4209" s="394"/>
      <c r="K4209" s="394"/>
      <c r="L4209" s="394"/>
      <c r="M4209" s="394"/>
      <c r="N4209" s="394"/>
    </row>
    <row r="4210" spans="2:14" ht="16.5">
      <c r="B4210" s="1045" t="s">
        <v>13685</v>
      </c>
      <c r="C4210" s="1046" t="s">
        <v>13656</v>
      </c>
      <c r="D4210" s="1046" t="s">
        <v>13657</v>
      </c>
      <c r="E4210" s="1043" t="s">
        <v>4290</v>
      </c>
      <c r="F4210" s="1047">
        <v>12816.4455</v>
      </c>
      <c r="G4210" s="1052" t="s">
        <v>5005</v>
      </c>
      <c r="H4210" s="1055" t="s">
        <v>13686</v>
      </c>
      <c r="I4210" s="394"/>
      <c r="J4210" s="394"/>
      <c r="K4210" s="394"/>
      <c r="L4210" s="394"/>
      <c r="M4210" s="394"/>
      <c r="N4210" s="394"/>
    </row>
    <row r="4211" spans="2:14" ht="16.5">
      <c r="B4211" s="1045" t="s">
        <v>13687</v>
      </c>
      <c r="C4211" s="1046" t="s">
        <v>13656</v>
      </c>
      <c r="D4211" s="1046" t="s">
        <v>13657</v>
      </c>
      <c r="E4211" s="1043" t="s">
        <v>4290</v>
      </c>
      <c r="F4211" s="1047">
        <v>12816.4455</v>
      </c>
      <c r="G4211" s="1052" t="s">
        <v>5005</v>
      </c>
      <c r="H4211" s="1055" t="s">
        <v>13688</v>
      </c>
      <c r="I4211" s="394"/>
      <c r="J4211" s="394"/>
      <c r="K4211" s="394"/>
      <c r="L4211" s="394"/>
      <c r="M4211" s="394"/>
      <c r="N4211" s="394"/>
    </row>
    <row r="4212" spans="2:14" ht="16.5">
      <c r="B4212" s="1045" t="s">
        <v>13689</v>
      </c>
      <c r="C4212" s="1046" t="s">
        <v>13656</v>
      </c>
      <c r="D4212" s="1046" t="s">
        <v>13657</v>
      </c>
      <c r="E4212" s="1043" t="s">
        <v>4290</v>
      </c>
      <c r="F4212" s="1047">
        <v>12816.4455</v>
      </c>
      <c r="G4212" s="1052" t="s">
        <v>5005</v>
      </c>
      <c r="H4212" s="1055" t="s">
        <v>13690</v>
      </c>
      <c r="I4212" s="394"/>
      <c r="J4212" s="394"/>
      <c r="K4212" s="394"/>
      <c r="L4212" s="394"/>
      <c r="M4212" s="394"/>
      <c r="N4212" s="394"/>
    </row>
    <row r="4213" spans="2:14" ht="16.5">
      <c r="B4213" s="1045" t="s">
        <v>13691</v>
      </c>
      <c r="C4213" s="1046" t="s">
        <v>13656</v>
      </c>
      <c r="D4213" s="1046" t="s">
        <v>13657</v>
      </c>
      <c r="E4213" s="1043" t="s">
        <v>4290</v>
      </c>
      <c r="F4213" s="1047">
        <v>12816.4455</v>
      </c>
      <c r="G4213" s="1052" t="s">
        <v>5005</v>
      </c>
      <c r="H4213" s="1055" t="s">
        <v>13692</v>
      </c>
      <c r="I4213" s="394"/>
      <c r="J4213" s="394"/>
      <c r="K4213" s="394"/>
      <c r="L4213" s="394"/>
      <c r="M4213" s="394"/>
      <c r="N4213" s="394"/>
    </row>
    <row r="4214" spans="2:14" ht="16.5">
      <c r="B4214" s="1045" t="s">
        <v>13693</v>
      </c>
      <c r="C4214" s="1046" t="s">
        <v>13656</v>
      </c>
      <c r="D4214" s="1046" t="s">
        <v>13657</v>
      </c>
      <c r="E4214" s="1043" t="s">
        <v>4290</v>
      </c>
      <c r="F4214" s="1047">
        <v>12816.4455</v>
      </c>
      <c r="G4214" s="1052" t="s">
        <v>5005</v>
      </c>
      <c r="H4214" s="1055" t="s">
        <v>13694</v>
      </c>
      <c r="I4214" s="394"/>
      <c r="J4214" s="394"/>
      <c r="K4214" s="394"/>
      <c r="L4214" s="394"/>
      <c r="M4214" s="394"/>
      <c r="N4214" s="394"/>
    </row>
    <row r="4215" spans="2:14" ht="16.5">
      <c r="B4215" s="1045" t="s">
        <v>13695</v>
      </c>
      <c r="C4215" s="1046" t="s">
        <v>13656</v>
      </c>
      <c r="D4215" s="1046" t="s">
        <v>13657</v>
      </c>
      <c r="E4215" s="1043" t="s">
        <v>4290</v>
      </c>
      <c r="F4215" s="1047">
        <v>12816.4455</v>
      </c>
      <c r="G4215" s="1052" t="s">
        <v>5005</v>
      </c>
      <c r="H4215" s="1055" t="s">
        <v>13696</v>
      </c>
      <c r="I4215" s="394"/>
      <c r="J4215" s="394"/>
      <c r="K4215" s="394"/>
      <c r="L4215" s="394"/>
      <c r="M4215" s="394"/>
      <c r="N4215" s="394"/>
    </row>
    <row r="4216" spans="2:14" ht="16.5">
      <c r="B4216" s="1045" t="s">
        <v>13697</v>
      </c>
      <c r="C4216" s="1046" t="s">
        <v>13656</v>
      </c>
      <c r="D4216" s="1046" t="s">
        <v>13657</v>
      </c>
      <c r="E4216" s="1043" t="s">
        <v>4290</v>
      </c>
      <c r="F4216" s="1047">
        <v>12816.4455</v>
      </c>
      <c r="G4216" s="1052" t="s">
        <v>5005</v>
      </c>
      <c r="H4216" s="1055" t="s">
        <v>13698</v>
      </c>
      <c r="I4216" s="394"/>
      <c r="J4216" s="394"/>
      <c r="K4216" s="394"/>
      <c r="L4216" s="394"/>
      <c r="M4216" s="394"/>
      <c r="N4216" s="394"/>
    </row>
    <row r="4217" spans="2:14" ht="16.5">
      <c r="B4217" s="1045" t="s">
        <v>13699</v>
      </c>
      <c r="C4217" s="1046" t="s">
        <v>13656</v>
      </c>
      <c r="D4217" s="1046" t="s">
        <v>13657</v>
      </c>
      <c r="E4217" s="1043" t="s">
        <v>4290</v>
      </c>
      <c r="F4217" s="1047">
        <v>12816.4455</v>
      </c>
      <c r="G4217" s="1052" t="s">
        <v>5005</v>
      </c>
      <c r="H4217" s="1055" t="s">
        <v>13700</v>
      </c>
      <c r="I4217" s="394"/>
      <c r="J4217" s="394"/>
      <c r="K4217" s="394"/>
      <c r="L4217" s="394"/>
      <c r="M4217" s="394"/>
      <c r="N4217" s="394"/>
    </row>
    <row r="4218" spans="2:14" ht="16.5">
      <c r="B4218" s="1063" t="s">
        <v>13701</v>
      </c>
      <c r="C4218" s="1046" t="s">
        <v>11813</v>
      </c>
      <c r="D4218" s="1046" t="s">
        <v>13702</v>
      </c>
      <c r="E4218" s="1043" t="s">
        <v>4290</v>
      </c>
      <c r="F4218" s="1047">
        <v>13084</v>
      </c>
      <c r="G4218" s="1052" t="s">
        <v>5005</v>
      </c>
      <c r="H4218" s="1055" t="s">
        <v>13703</v>
      </c>
      <c r="I4218" s="394"/>
      <c r="J4218" s="394"/>
      <c r="K4218" s="394"/>
      <c r="L4218" s="394"/>
      <c r="M4218" s="394"/>
      <c r="N4218" s="394"/>
    </row>
    <row r="4219" spans="2:14" ht="16.5">
      <c r="B4219" s="1045" t="s">
        <v>13704</v>
      </c>
      <c r="C4219" s="1046" t="s">
        <v>13705</v>
      </c>
      <c r="D4219" s="1046" t="s">
        <v>13706</v>
      </c>
      <c r="E4219" s="1043" t="s">
        <v>4290</v>
      </c>
      <c r="F4219" s="1047">
        <v>22038.84</v>
      </c>
      <c r="G4219" s="1052" t="s">
        <v>5005</v>
      </c>
      <c r="H4219" s="1055" t="s">
        <v>13707</v>
      </c>
      <c r="I4219" s="394"/>
      <c r="J4219" s="394"/>
      <c r="K4219" s="394"/>
      <c r="L4219" s="394"/>
      <c r="M4219" s="394"/>
      <c r="N4219" s="394"/>
    </row>
    <row r="4220" spans="2:14" ht="16.5">
      <c r="B4220" s="1045" t="s">
        <v>13708</v>
      </c>
      <c r="C4220" s="1046" t="s">
        <v>13705</v>
      </c>
      <c r="D4220" s="1046" t="s">
        <v>13706</v>
      </c>
      <c r="E4220" s="1043" t="s">
        <v>4290</v>
      </c>
      <c r="F4220" s="1047">
        <v>22038.84</v>
      </c>
      <c r="G4220" s="1052" t="s">
        <v>5005</v>
      </c>
      <c r="H4220" s="1055" t="s">
        <v>13709</v>
      </c>
      <c r="I4220" s="394"/>
      <c r="J4220" s="394"/>
      <c r="K4220" s="394"/>
      <c r="L4220" s="394"/>
      <c r="M4220" s="394"/>
      <c r="N4220" s="394"/>
    </row>
    <row r="4221" spans="2:14" ht="16.5">
      <c r="B4221" s="1045" t="s">
        <v>13710</v>
      </c>
      <c r="C4221" s="1046" t="s">
        <v>13705</v>
      </c>
      <c r="D4221" s="1046" t="s">
        <v>13706</v>
      </c>
      <c r="E4221" s="1043" t="s">
        <v>4290</v>
      </c>
      <c r="F4221" s="1047">
        <v>22038.84</v>
      </c>
      <c r="G4221" s="1052" t="s">
        <v>5005</v>
      </c>
      <c r="H4221" s="1055" t="s">
        <v>13711</v>
      </c>
      <c r="I4221" s="394"/>
      <c r="J4221" s="394"/>
      <c r="K4221" s="394"/>
      <c r="L4221" s="394"/>
      <c r="M4221" s="394"/>
      <c r="N4221" s="394"/>
    </row>
    <row r="4222" spans="2:14" ht="16.5">
      <c r="B4222" s="1045" t="s">
        <v>13712</v>
      </c>
      <c r="C4222" s="1046" t="s">
        <v>13705</v>
      </c>
      <c r="D4222" s="1046" t="s">
        <v>13706</v>
      </c>
      <c r="E4222" s="1043" t="s">
        <v>4290</v>
      </c>
      <c r="F4222" s="1047">
        <v>22038.84</v>
      </c>
      <c r="G4222" s="1052" t="s">
        <v>5005</v>
      </c>
      <c r="H4222" s="1055" t="s">
        <v>13713</v>
      </c>
      <c r="I4222" s="394"/>
      <c r="J4222" s="394"/>
      <c r="K4222" s="394"/>
      <c r="L4222" s="394"/>
      <c r="M4222" s="394"/>
      <c r="N4222" s="394"/>
    </row>
    <row r="4223" spans="2:14" ht="16.5">
      <c r="B4223" s="1045" t="s">
        <v>13714</v>
      </c>
      <c r="C4223" s="1046" t="s">
        <v>13705</v>
      </c>
      <c r="D4223" s="1046" t="s">
        <v>13706</v>
      </c>
      <c r="E4223" s="1043" t="s">
        <v>4290</v>
      </c>
      <c r="F4223" s="1047">
        <v>22038.84</v>
      </c>
      <c r="G4223" s="1052" t="s">
        <v>5005</v>
      </c>
      <c r="H4223" s="1055" t="s">
        <v>13715</v>
      </c>
      <c r="I4223" s="394"/>
      <c r="J4223" s="394"/>
      <c r="K4223" s="394"/>
      <c r="L4223" s="394"/>
      <c r="M4223" s="394"/>
      <c r="N4223" s="394"/>
    </row>
    <row r="4224" spans="2:14" ht="16.5">
      <c r="B4224" s="1045" t="s">
        <v>13716</v>
      </c>
      <c r="C4224" s="1046" t="s">
        <v>13705</v>
      </c>
      <c r="D4224" s="1046" t="s">
        <v>13706</v>
      </c>
      <c r="E4224" s="1043" t="s">
        <v>4290</v>
      </c>
      <c r="F4224" s="1047">
        <v>22038.84</v>
      </c>
      <c r="G4224" s="1052" t="s">
        <v>5005</v>
      </c>
      <c r="H4224" s="1055" t="s">
        <v>13717</v>
      </c>
      <c r="I4224" s="394"/>
      <c r="J4224" s="394"/>
      <c r="K4224" s="394"/>
      <c r="L4224" s="394"/>
      <c r="M4224" s="394"/>
      <c r="N4224" s="394"/>
    </row>
    <row r="4225" spans="2:14" ht="16.5">
      <c r="B4225" s="1045" t="s">
        <v>13718</v>
      </c>
      <c r="C4225" s="1046" t="s">
        <v>13705</v>
      </c>
      <c r="D4225" s="1046" t="s">
        <v>13706</v>
      </c>
      <c r="E4225" s="1043" t="s">
        <v>4290</v>
      </c>
      <c r="F4225" s="1047">
        <v>22038.84</v>
      </c>
      <c r="G4225" s="1052" t="s">
        <v>5005</v>
      </c>
      <c r="H4225" s="1055" t="s">
        <v>13719</v>
      </c>
      <c r="I4225" s="394"/>
      <c r="J4225" s="394"/>
      <c r="K4225" s="394"/>
      <c r="L4225" s="394"/>
      <c r="M4225" s="394"/>
      <c r="N4225" s="394"/>
    </row>
    <row r="4226" spans="2:14" ht="16.5">
      <c r="B4226" s="1045" t="s">
        <v>13720</v>
      </c>
      <c r="C4226" s="1046" t="s">
        <v>13705</v>
      </c>
      <c r="D4226" s="1046" t="s">
        <v>13706</v>
      </c>
      <c r="E4226" s="1043" t="s">
        <v>4290</v>
      </c>
      <c r="F4226" s="1047">
        <v>22038.84</v>
      </c>
      <c r="G4226" s="1052" t="s">
        <v>5005</v>
      </c>
      <c r="H4226" s="1055" t="s">
        <v>13721</v>
      </c>
      <c r="I4226" s="394"/>
      <c r="J4226" s="394"/>
      <c r="K4226" s="394"/>
      <c r="L4226" s="394"/>
      <c r="M4226" s="394"/>
      <c r="N4226" s="394"/>
    </row>
    <row r="4227" spans="2:14" ht="16.5">
      <c r="B4227" s="1045" t="s">
        <v>13722</v>
      </c>
      <c r="C4227" s="1046" t="s">
        <v>13705</v>
      </c>
      <c r="D4227" s="1046" t="s">
        <v>13706</v>
      </c>
      <c r="E4227" s="1043" t="s">
        <v>4290</v>
      </c>
      <c r="F4227" s="1047">
        <v>22038.84</v>
      </c>
      <c r="G4227" s="1052" t="s">
        <v>5005</v>
      </c>
      <c r="H4227" s="1055" t="s">
        <v>13723</v>
      </c>
      <c r="I4227" s="394"/>
      <c r="J4227" s="394"/>
      <c r="K4227" s="394"/>
      <c r="L4227" s="394"/>
      <c r="M4227" s="394"/>
      <c r="N4227" s="394"/>
    </row>
    <row r="4228" spans="2:14" ht="16.5">
      <c r="B4228" s="1045" t="s">
        <v>13724</v>
      </c>
      <c r="C4228" s="1046" t="s">
        <v>4736</v>
      </c>
      <c r="D4228" s="1046" t="s">
        <v>13725</v>
      </c>
      <c r="E4228" s="1043" t="s">
        <v>4290</v>
      </c>
      <c r="F4228" s="1047">
        <v>5800.58</v>
      </c>
      <c r="G4228" s="1052" t="s">
        <v>5005</v>
      </c>
      <c r="H4228" s="1055" t="s">
        <v>13726</v>
      </c>
      <c r="I4228" s="394"/>
      <c r="J4228" s="394"/>
      <c r="K4228" s="394"/>
      <c r="L4228" s="394"/>
      <c r="M4228" s="394"/>
      <c r="N4228" s="394"/>
    </row>
    <row r="4229" spans="2:14" ht="16.5">
      <c r="B4229" s="1045" t="s">
        <v>13727</v>
      </c>
      <c r="C4229" s="1046" t="s">
        <v>4736</v>
      </c>
      <c r="D4229" s="1046" t="s">
        <v>13725</v>
      </c>
      <c r="E4229" s="1043" t="s">
        <v>4290</v>
      </c>
      <c r="F4229" s="1047">
        <v>5800.58</v>
      </c>
      <c r="G4229" s="1052" t="s">
        <v>5005</v>
      </c>
      <c r="H4229" s="1055" t="s">
        <v>13728</v>
      </c>
      <c r="I4229" s="394"/>
      <c r="J4229" s="394"/>
      <c r="K4229" s="394"/>
      <c r="L4229" s="394"/>
      <c r="M4229" s="394"/>
      <c r="N4229" s="394"/>
    </row>
    <row r="4230" spans="2:14" ht="16.5">
      <c r="B4230" s="1045" t="s">
        <v>13729</v>
      </c>
      <c r="C4230" s="1046" t="s">
        <v>13612</v>
      </c>
      <c r="D4230" s="1046" t="s">
        <v>5038</v>
      </c>
      <c r="E4230" s="1043" t="s">
        <v>4290</v>
      </c>
      <c r="F4230" s="1047">
        <v>18588.132857142857</v>
      </c>
      <c r="G4230" s="1052">
        <v>1</v>
      </c>
      <c r="H4230" s="1055" t="s">
        <v>13730</v>
      </c>
      <c r="I4230" s="394"/>
      <c r="J4230" s="394"/>
      <c r="K4230" s="394"/>
      <c r="L4230" s="394"/>
      <c r="M4230" s="394"/>
      <c r="N4230" s="394"/>
    </row>
    <row r="4231" spans="2:14" ht="16.5">
      <c r="B4231" s="1045" t="s">
        <v>13731</v>
      </c>
      <c r="C4231" s="1046" t="s">
        <v>13612</v>
      </c>
      <c r="D4231" s="1046" t="s">
        <v>5038</v>
      </c>
      <c r="E4231" s="1043" t="s">
        <v>4290</v>
      </c>
      <c r="F4231" s="1047">
        <v>18588.132857142857</v>
      </c>
      <c r="G4231" s="1052">
        <v>1</v>
      </c>
      <c r="H4231" s="1055" t="s">
        <v>13732</v>
      </c>
      <c r="I4231" s="394"/>
      <c r="J4231" s="394"/>
      <c r="K4231" s="394"/>
      <c r="L4231" s="394"/>
      <c r="M4231" s="394"/>
      <c r="N4231" s="394"/>
    </row>
    <row r="4232" spans="2:14" ht="16.5">
      <c r="B4232" s="1045" t="s">
        <v>13733</v>
      </c>
      <c r="C4232" s="1046" t="s">
        <v>13612</v>
      </c>
      <c r="D4232" s="1046" t="s">
        <v>5038</v>
      </c>
      <c r="E4232" s="1043" t="s">
        <v>4290</v>
      </c>
      <c r="F4232" s="1047">
        <v>18588.132857142857</v>
      </c>
      <c r="G4232" s="1052">
        <v>1</v>
      </c>
      <c r="H4232" s="1055" t="s">
        <v>13734</v>
      </c>
      <c r="I4232" s="394"/>
      <c r="J4232" s="394"/>
      <c r="K4232" s="394"/>
      <c r="L4232" s="394"/>
      <c r="M4232" s="394"/>
      <c r="N4232" s="394"/>
    </row>
    <row r="4233" spans="2:14" ht="16.5">
      <c r="B4233" s="1045" t="s">
        <v>13735</v>
      </c>
      <c r="C4233" s="1046" t="s">
        <v>13612</v>
      </c>
      <c r="D4233" s="1046" t="s">
        <v>5038</v>
      </c>
      <c r="E4233" s="1043" t="s">
        <v>4290</v>
      </c>
      <c r="F4233" s="1047">
        <v>18588.132857142857</v>
      </c>
      <c r="G4233" s="1052">
        <v>1</v>
      </c>
      <c r="H4233" s="1055" t="s">
        <v>13736</v>
      </c>
      <c r="I4233" s="394"/>
      <c r="J4233" s="394"/>
      <c r="K4233" s="394"/>
      <c r="L4233" s="394"/>
      <c r="M4233" s="394"/>
      <c r="N4233" s="394"/>
    </row>
    <row r="4234" spans="2:14" ht="16.5">
      <c r="B4234" s="1045" t="s">
        <v>13737</v>
      </c>
      <c r="C4234" s="1046" t="s">
        <v>13612</v>
      </c>
      <c r="D4234" s="1046" t="s">
        <v>5038</v>
      </c>
      <c r="E4234" s="1043" t="s">
        <v>4290</v>
      </c>
      <c r="F4234" s="1047">
        <v>18588.132857142857</v>
      </c>
      <c r="G4234" s="1052">
        <v>1</v>
      </c>
      <c r="H4234" s="1055" t="s">
        <v>13738</v>
      </c>
      <c r="I4234" s="394"/>
      <c r="J4234" s="394"/>
      <c r="K4234" s="394"/>
      <c r="L4234" s="394"/>
      <c r="M4234" s="394"/>
      <c r="N4234" s="394"/>
    </row>
    <row r="4235" spans="2:14" ht="16.5">
      <c r="B4235" s="1045" t="s">
        <v>13739</v>
      </c>
      <c r="C4235" s="1046" t="s">
        <v>13612</v>
      </c>
      <c r="D4235" s="1046" t="s">
        <v>5038</v>
      </c>
      <c r="E4235" s="1043" t="s">
        <v>4290</v>
      </c>
      <c r="F4235" s="1047">
        <v>18588.132857142857</v>
      </c>
      <c r="G4235" s="1052">
        <v>1</v>
      </c>
      <c r="H4235" s="1055" t="s">
        <v>13740</v>
      </c>
      <c r="I4235" s="394"/>
      <c r="J4235" s="394"/>
      <c r="K4235" s="394"/>
      <c r="L4235" s="394"/>
      <c r="M4235" s="394"/>
      <c r="N4235" s="394"/>
    </row>
    <row r="4236" spans="2:14" ht="16.5">
      <c r="B4236" s="1045" t="s">
        <v>13741</v>
      </c>
      <c r="C4236" s="1046" t="s">
        <v>13612</v>
      </c>
      <c r="D4236" s="1046" t="s">
        <v>5038</v>
      </c>
      <c r="E4236" s="1043" t="s">
        <v>4290</v>
      </c>
      <c r="F4236" s="1047">
        <v>18588.132857142857</v>
      </c>
      <c r="G4236" s="1052">
        <v>1</v>
      </c>
      <c r="H4236" s="1055" t="s">
        <v>13742</v>
      </c>
      <c r="I4236" s="394"/>
      <c r="J4236" s="394"/>
      <c r="K4236" s="394"/>
      <c r="L4236" s="394"/>
      <c r="M4236" s="394"/>
      <c r="N4236" s="394"/>
    </row>
    <row r="4237" spans="2:14" ht="16.5">
      <c r="B4237" s="1045" t="s">
        <v>13743</v>
      </c>
      <c r="C4237" s="1046" t="s">
        <v>12004</v>
      </c>
      <c r="D4237" s="1046" t="s">
        <v>13744</v>
      </c>
      <c r="E4237" s="1043" t="s">
        <v>4290</v>
      </c>
      <c r="F4237" s="1047">
        <v>6193.5550000000003</v>
      </c>
      <c r="G4237" s="1052" t="s">
        <v>5005</v>
      </c>
      <c r="H4237" s="1055" t="s">
        <v>13745</v>
      </c>
      <c r="I4237" s="394"/>
      <c r="J4237" s="394"/>
      <c r="K4237" s="394"/>
      <c r="L4237" s="394"/>
      <c r="M4237" s="394"/>
      <c r="N4237" s="394"/>
    </row>
    <row r="4238" spans="2:14" ht="16.5">
      <c r="B4238" s="1045" t="s">
        <v>13746</v>
      </c>
      <c r="C4238" s="1046" t="s">
        <v>12004</v>
      </c>
      <c r="D4238" s="1046" t="s">
        <v>13744</v>
      </c>
      <c r="E4238" s="1043" t="s">
        <v>4290</v>
      </c>
      <c r="F4238" s="1047">
        <v>6193.5550000000003</v>
      </c>
      <c r="G4238" s="1052" t="s">
        <v>5005</v>
      </c>
      <c r="H4238" s="1055" t="s">
        <v>13747</v>
      </c>
      <c r="I4238" s="394"/>
      <c r="J4238" s="394"/>
      <c r="K4238" s="394"/>
      <c r="L4238" s="394"/>
      <c r="M4238" s="394"/>
      <c r="N4238" s="394"/>
    </row>
    <row r="4239" spans="2:14" ht="16.5">
      <c r="B4239" s="1045" t="s">
        <v>13748</v>
      </c>
      <c r="C4239" s="1046" t="s">
        <v>12004</v>
      </c>
      <c r="D4239" s="1046" t="s">
        <v>13744</v>
      </c>
      <c r="E4239" s="1043" t="s">
        <v>4290</v>
      </c>
      <c r="F4239" s="1047">
        <v>6193.5550000000003</v>
      </c>
      <c r="G4239" s="1052" t="s">
        <v>5005</v>
      </c>
      <c r="H4239" s="1055" t="s">
        <v>13749</v>
      </c>
      <c r="I4239" s="394"/>
      <c r="J4239" s="394"/>
      <c r="K4239" s="394"/>
      <c r="L4239" s="394"/>
      <c r="M4239" s="394"/>
      <c r="N4239" s="394"/>
    </row>
    <row r="4240" spans="2:14" ht="16.5">
      <c r="B4240" s="1045" t="s">
        <v>13750</v>
      </c>
      <c r="C4240" s="1046" t="s">
        <v>12004</v>
      </c>
      <c r="D4240" s="1046" t="s">
        <v>13744</v>
      </c>
      <c r="E4240" s="1043" t="s">
        <v>4290</v>
      </c>
      <c r="F4240" s="1047">
        <v>6193.5550000000003</v>
      </c>
      <c r="G4240" s="1052" t="s">
        <v>5005</v>
      </c>
      <c r="H4240" s="1055" t="s">
        <v>13751</v>
      </c>
      <c r="I4240" s="394"/>
      <c r="J4240" s="394"/>
      <c r="K4240" s="394"/>
      <c r="L4240" s="394"/>
      <c r="M4240" s="394"/>
      <c r="N4240" s="394"/>
    </row>
    <row r="4241" spans="2:14" ht="16.5">
      <c r="B4241" s="1045" t="s">
        <v>13752</v>
      </c>
      <c r="C4241" s="1046" t="s">
        <v>12004</v>
      </c>
      <c r="D4241" s="1046" t="s">
        <v>13744</v>
      </c>
      <c r="E4241" s="1043" t="s">
        <v>4290</v>
      </c>
      <c r="F4241" s="1047">
        <v>6193.5550000000003</v>
      </c>
      <c r="G4241" s="1052" t="s">
        <v>5005</v>
      </c>
      <c r="H4241" s="1055" t="s">
        <v>13753</v>
      </c>
      <c r="I4241" s="394"/>
      <c r="J4241" s="394"/>
      <c r="K4241" s="394"/>
      <c r="L4241" s="394"/>
      <c r="M4241" s="394"/>
      <c r="N4241" s="394"/>
    </row>
    <row r="4242" spans="2:14" ht="16.5">
      <c r="B4242" s="1045" t="s">
        <v>13754</v>
      </c>
      <c r="C4242" s="1046" t="s">
        <v>12004</v>
      </c>
      <c r="D4242" s="1046" t="s">
        <v>13744</v>
      </c>
      <c r="E4242" s="1043" t="s">
        <v>4290</v>
      </c>
      <c r="F4242" s="1047">
        <v>6193.5550000000003</v>
      </c>
      <c r="G4242" s="1052" t="s">
        <v>5005</v>
      </c>
      <c r="H4242" s="1055" t="s">
        <v>13755</v>
      </c>
      <c r="I4242" s="394"/>
      <c r="J4242" s="394"/>
      <c r="K4242" s="394"/>
      <c r="L4242" s="394"/>
      <c r="M4242" s="394"/>
      <c r="N4242" s="394"/>
    </row>
    <row r="4243" spans="2:14" ht="16.5">
      <c r="B4243" s="1045" t="s">
        <v>13756</v>
      </c>
      <c r="C4243" s="1046" t="s">
        <v>12004</v>
      </c>
      <c r="D4243" s="1046" t="s">
        <v>13744</v>
      </c>
      <c r="E4243" s="1043" t="s">
        <v>4290</v>
      </c>
      <c r="F4243" s="1047">
        <v>6193.5550000000003</v>
      </c>
      <c r="G4243" s="1052" t="s">
        <v>5005</v>
      </c>
      <c r="H4243" s="1055" t="s">
        <v>13757</v>
      </c>
      <c r="I4243" s="394"/>
      <c r="J4243" s="394"/>
      <c r="K4243" s="394"/>
      <c r="L4243" s="394"/>
      <c r="M4243" s="394"/>
      <c r="N4243" s="394"/>
    </row>
    <row r="4244" spans="2:14" ht="16.5">
      <c r="B4244" s="1045" t="s">
        <v>13758</v>
      </c>
      <c r="C4244" s="1046" t="s">
        <v>12004</v>
      </c>
      <c r="D4244" s="1046" t="s">
        <v>13744</v>
      </c>
      <c r="E4244" s="1043" t="s">
        <v>4290</v>
      </c>
      <c r="F4244" s="1047">
        <v>6193.5550000000003</v>
      </c>
      <c r="G4244" s="1052" t="s">
        <v>5005</v>
      </c>
      <c r="H4244" s="1055" t="s">
        <v>13759</v>
      </c>
      <c r="I4244" s="394"/>
      <c r="J4244" s="394"/>
      <c r="K4244" s="394"/>
      <c r="L4244" s="394"/>
      <c r="M4244" s="394"/>
      <c r="N4244" s="394"/>
    </row>
    <row r="4245" spans="2:14" ht="16.5">
      <c r="B4245" s="1045" t="s">
        <v>13760</v>
      </c>
      <c r="C4245" s="1046" t="s">
        <v>12004</v>
      </c>
      <c r="D4245" s="1046" t="s">
        <v>13744</v>
      </c>
      <c r="E4245" s="1043" t="s">
        <v>4290</v>
      </c>
      <c r="F4245" s="1047">
        <v>6193.5550000000003</v>
      </c>
      <c r="G4245" s="1052" t="s">
        <v>5005</v>
      </c>
      <c r="H4245" s="1055" t="s">
        <v>13761</v>
      </c>
      <c r="I4245" s="394"/>
      <c r="J4245" s="394"/>
      <c r="K4245" s="394"/>
      <c r="L4245" s="394"/>
      <c r="M4245" s="394"/>
      <c r="N4245" s="394"/>
    </row>
    <row r="4246" spans="2:14" ht="16.5">
      <c r="B4246" s="1045" t="s">
        <v>13762</v>
      </c>
      <c r="C4246" s="1046" t="s">
        <v>12004</v>
      </c>
      <c r="D4246" s="1046" t="s">
        <v>13744</v>
      </c>
      <c r="E4246" s="1043" t="s">
        <v>4290</v>
      </c>
      <c r="F4246" s="1047">
        <v>6193.5550000000003</v>
      </c>
      <c r="G4246" s="1052" t="s">
        <v>5005</v>
      </c>
      <c r="H4246" s="1055" t="s">
        <v>13763</v>
      </c>
      <c r="I4246" s="394"/>
      <c r="J4246" s="394"/>
      <c r="K4246" s="394"/>
      <c r="L4246" s="394"/>
      <c r="M4246" s="394"/>
      <c r="N4246" s="394"/>
    </row>
    <row r="4247" spans="2:14" ht="16.5">
      <c r="B4247" s="1045" t="s">
        <v>13764</v>
      </c>
      <c r="C4247" s="1046" t="s">
        <v>12218</v>
      </c>
      <c r="D4247" s="1046" t="s">
        <v>13765</v>
      </c>
      <c r="E4247" s="1043" t="s">
        <v>4290</v>
      </c>
      <c r="F4247" s="1047">
        <v>73718.147166666662</v>
      </c>
      <c r="G4247" s="1052">
        <v>1</v>
      </c>
      <c r="H4247" s="1055" t="s">
        <v>13766</v>
      </c>
      <c r="I4247" s="394"/>
      <c r="J4247" s="394"/>
      <c r="K4247" s="394"/>
      <c r="L4247" s="394"/>
      <c r="M4247" s="394"/>
      <c r="N4247" s="394"/>
    </row>
    <row r="4248" spans="2:14" ht="16.5">
      <c r="B4248" s="1045" t="s">
        <v>13767</v>
      </c>
      <c r="C4248" s="1046" t="s">
        <v>12218</v>
      </c>
      <c r="D4248" s="1046" t="s">
        <v>13765</v>
      </c>
      <c r="E4248" s="1043" t="s">
        <v>4290</v>
      </c>
      <c r="F4248" s="1047">
        <v>73718.147166666662</v>
      </c>
      <c r="G4248" s="1052">
        <v>1</v>
      </c>
      <c r="H4248" s="1055" t="s">
        <v>13768</v>
      </c>
      <c r="I4248" s="394"/>
      <c r="J4248" s="394"/>
      <c r="K4248" s="394"/>
      <c r="L4248" s="394"/>
      <c r="M4248" s="394"/>
      <c r="N4248" s="394"/>
    </row>
    <row r="4249" spans="2:14" ht="16.5">
      <c r="B4249" s="1045" t="s">
        <v>13769</v>
      </c>
      <c r="C4249" s="1046" t="s">
        <v>12218</v>
      </c>
      <c r="D4249" s="1046" t="s">
        <v>13765</v>
      </c>
      <c r="E4249" s="1043" t="s">
        <v>4290</v>
      </c>
      <c r="F4249" s="1047">
        <v>73718.147166666662</v>
      </c>
      <c r="G4249" s="1052">
        <v>1</v>
      </c>
      <c r="H4249" s="1055" t="s">
        <v>13770</v>
      </c>
      <c r="I4249" s="394"/>
      <c r="J4249" s="394"/>
      <c r="K4249" s="394"/>
      <c r="L4249" s="394"/>
      <c r="M4249" s="394"/>
      <c r="N4249" s="394"/>
    </row>
    <row r="4250" spans="2:14" ht="16.5">
      <c r="B4250" s="1045" t="s">
        <v>13771</v>
      </c>
      <c r="C4250" s="1046" t="s">
        <v>12218</v>
      </c>
      <c r="D4250" s="1046" t="s">
        <v>13765</v>
      </c>
      <c r="E4250" s="1043" t="s">
        <v>4290</v>
      </c>
      <c r="F4250" s="1047">
        <v>73718.147166666662</v>
      </c>
      <c r="G4250" s="1052">
        <v>1</v>
      </c>
      <c r="H4250" s="1055" t="s">
        <v>13772</v>
      </c>
      <c r="I4250" s="394"/>
      <c r="J4250" s="394"/>
      <c r="K4250" s="394"/>
      <c r="L4250" s="394"/>
      <c r="M4250" s="394"/>
      <c r="N4250" s="394"/>
    </row>
    <row r="4251" spans="2:14" ht="16.5">
      <c r="B4251" s="1045" t="s">
        <v>13773</v>
      </c>
      <c r="C4251" s="1046" t="s">
        <v>12218</v>
      </c>
      <c r="D4251" s="1046" t="s">
        <v>13765</v>
      </c>
      <c r="E4251" s="1043" t="s">
        <v>4290</v>
      </c>
      <c r="F4251" s="1047">
        <v>73718.147166666662</v>
      </c>
      <c r="G4251" s="1052">
        <v>1</v>
      </c>
      <c r="H4251" s="1055" t="s">
        <v>13774</v>
      </c>
      <c r="I4251" s="394"/>
      <c r="J4251" s="394"/>
      <c r="K4251" s="394"/>
      <c r="L4251" s="394"/>
      <c r="M4251" s="394"/>
      <c r="N4251" s="394"/>
    </row>
    <row r="4252" spans="2:14" ht="16.5">
      <c r="B4252" s="1045" t="s">
        <v>13775</v>
      </c>
      <c r="C4252" s="1046" t="s">
        <v>12218</v>
      </c>
      <c r="D4252" s="1046" t="s">
        <v>13765</v>
      </c>
      <c r="E4252" s="1043" t="s">
        <v>4290</v>
      </c>
      <c r="F4252" s="1047">
        <v>73718.147166666662</v>
      </c>
      <c r="G4252" s="1052">
        <v>1</v>
      </c>
      <c r="H4252" s="1055" t="s">
        <v>13776</v>
      </c>
      <c r="I4252" s="394"/>
      <c r="J4252" s="394"/>
      <c r="K4252" s="394"/>
      <c r="L4252" s="394"/>
      <c r="M4252" s="394"/>
      <c r="N4252" s="394"/>
    </row>
    <row r="4253" spans="2:14" ht="16.5">
      <c r="B4253" s="1045" t="s">
        <v>13777</v>
      </c>
      <c r="C4253" s="1046" t="s">
        <v>11632</v>
      </c>
      <c r="D4253" s="1046" t="s">
        <v>13778</v>
      </c>
      <c r="E4253" s="1043" t="s">
        <v>4290</v>
      </c>
      <c r="F4253" s="1047">
        <v>133786.4</v>
      </c>
      <c r="G4253" s="1052" t="s">
        <v>5005</v>
      </c>
      <c r="H4253" s="1055" t="s">
        <v>13779</v>
      </c>
      <c r="I4253" s="394"/>
      <c r="J4253" s="394"/>
      <c r="K4253" s="394"/>
      <c r="L4253" s="394"/>
      <c r="M4253" s="394"/>
      <c r="N4253" s="394"/>
    </row>
    <row r="4254" spans="2:14" ht="16.5">
      <c r="B4254" s="1045" t="s">
        <v>13780</v>
      </c>
      <c r="C4254" s="1046" t="s">
        <v>11632</v>
      </c>
      <c r="D4254" s="1046" t="s">
        <v>13778</v>
      </c>
      <c r="E4254" s="1043" t="s">
        <v>4290</v>
      </c>
      <c r="F4254" s="1047">
        <v>133786.4</v>
      </c>
      <c r="G4254" s="1052" t="s">
        <v>5005</v>
      </c>
      <c r="H4254" s="1055" t="s">
        <v>13781</v>
      </c>
      <c r="I4254" s="394"/>
      <c r="J4254" s="394"/>
      <c r="K4254" s="394"/>
      <c r="L4254" s="394"/>
      <c r="M4254" s="394"/>
      <c r="N4254" s="394"/>
    </row>
    <row r="4255" spans="2:14" ht="16.5">
      <c r="B4255" s="1045" t="s">
        <v>13782</v>
      </c>
      <c r="C4255" s="1046" t="s">
        <v>11632</v>
      </c>
      <c r="D4255" s="1046" t="s">
        <v>13778</v>
      </c>
      <c r="E4255" s="1043" t="s">
        <v>4290</v>
      </c>
      <c r="F4255" s="1047">
        <v>133786.4</v>
      </c>
      <c r="G4255" s="1052" t="s">
        <v>5005</v>
      </c>
      <c r="H4255" s="1055" t="s">
        <v>13783</v>
      </c>
      <c r="I4255" s="394"/>
      <c r="J4255" s="394"/>
      <c r="K4255" s="394"/>
      <c r="L4255" s="394"/>
      <c r="M4255" s="394"/>
      <c r="N4255" s="394"/>
    </row>
    <row r="4256" spans="2:14" ht="16.5">
      <c r="B4256" s="1045" t="s">
        <v>13784</v>
      </c>
      <c r="C4256" s="1046" t="s">
        <v>11632</v>
      </c>
      <c r="D4256" s="1046" t="s">
        <v>13778</v>
      </c>
      <c r="E4256" s="1043" t="s">
        <v>4290</v>
      </c>
      <c r="F4256" s="1047">
        <v>133786.4</v>
      </c>
      <c r="G4256" s="1052" t="s">
        <v>5005</v>
      </c>
      <c r="H4256" s="1055" t="s">
        <v>13785</v>
      </c>
      <c r="I4256" s="394"/>
      <c r="J4256" s="394"/>
      <c r="K4256" s="394"/>
      <c r="L4256" s="394"/>
      <c r="M4256" s="394"/>
      <c r="N4256" s="394"/>
    </row>
    <row r="4257" spans="2:14" ht="16.5">
      <c r="B4257" s="1045" t="s">
        <v>13786</v>
      </c>
      <c r="C4257" s="1046" t="s">
        <v>11632</v>
      </c>
      <c r="D4257" s="1046" t="s">
        <v>13778</v>
      </c>
      <c r="E4257" s="1043" t="s">
        <v>4290</v>
      </c>
      <c r="F4257" s="1047">
        <v>133786.4</v>
      </c>
      <c r="G4257" s="1052" t="s">
        <v>5005</v>
      </c>
      <c r="H4257" s="1055" t="s">
        <v>13787</v>
      </c>
      <c r="I4257" s="401"/>
      <c r="J4257" s="401"/>
      <c r="K4257" s="401"/>
      <c r="L4257" s="401"/>
      <c r="M4257" s="401"/>
      <c r="N4257" s="401"/>
    </row>
    <row r="4258" spans="2:14" ht="16.5">
      <c r="B4258" s="1045" t="s">
        <v>13788</v>
      </c>
      <c r="C4258" s="1046" t="s">
        <v>12218</v>
      </c>
      <c r="D4258" s="1046" t="s">
        <v>13789</v>
      </c>
      <c r="E4258" s="1043" t="s">
        <v>4290</v>
      </c>
      <c r="F4258" s="1047">
        <v>111537.35</v>
      </c>
      <c r="G4258" s="1052" t="s">
        <v>5005</v>
      </c>
      <c r="H4258" s="1055" t="s">
        <v>13790</v>
      </c>
      <c r="I4258" s="394"/>
      <c r="J4258" s="394"/>
      <c r="K4258" s="394"/>
      <c r="L4258" s="394"/>
      <c r="M4258" s="394"/>
      <c r="N4258" s="394"/>
    </row>
    <row r="4259" spans="2:14" ht="16.5">
      <c r="B4259" s="1045" t="s">
        <v>13791</v>
      </c>
      <c r="C4259" s="1046" t="s">
        <v>12218</v>
      </c>
      <c r="D4259" s="1046" t="s">
        <v>13789</v>
      </c>
      <c r="E4259" s="1043" t="s">
        <v>4290</v>
      </c>
      <c r="F4259" s="1047">
        <v>111537.35</v>
      </c>
      <c r="G4259" s="1052" t="s">
        <v>5005</v>
      </c>
      <c r="H4259" s="1055" t="s">
        <v>13792</v>
      </c>
      <c r="I4259" s="394"/>
      <c r="J4259" s="394"/>
      <c r="K4259" s="394"/>
      <c r="L4259" s="394"/>
      <c r="M4259" s="394"/>
      <c r="N4259" s="394"/>
    </row>
    <row r="4260" spans="2:14" ht="16.5">
      <c r="B4260" s="1045" t="s">
        <v>13793</v>
      </c>
      <c r="C4260" s="1046" t="s">
        <v>13794</v>
      </c>
      <c r="D4260" s="1046" t="s">
        <v>13795</v>
      </c>
      <c r="E4260" s="1043" t="s">
        <v>4290</v>
      </c>
      <c r="F4260" s="1047">
        <v>4277.9425000000001</v>
      </c>
      <c r="G4260" s="1052" t="s">
        <v>5005</v>
      </c>
      <c r="H4260" s="1055" t="s">
        <v>13796</v>
      </c>
      <c r="I4260" s="394"/>
      <c r="J4260" s="394"/>
      <c r="K4260" s="394"/>
      <c r="L4260" s="394"/>
      <c r="M4260" s="394"/>
      <c r="N4260" s="394"/>
    </row>
    <row r="4261" spans="2:14" ht="16.5">
      <c r="B4261" s="1045" t="s">
        <v>13797</v>
      </c>
      <c r="C4261" s="1046" t="s">
        <v>13794</v>
      </c>
      <c r="D4261" s="1046" t="s">
        <v>13795</v>
      </c>
      <c r="E4261" s="1043" t="s">
        <v>4290</v>
      </c>
      <c r="F4261" s="1047">
        <v>4277.9425000000001</v>
      </c>
      <c r="G4261" s="1052" t="s">
        <v>5005</v>
      </c>
      <c r="H4261" s="1055" t="s">
        <v>13798</v>
      </c>
      <c r="I4261" s="394"/>
      <c r="J4261" s="394"/>
      <c r="K4261" s="394"/>
      <c r="L4261" s="394"/>
      <c r="M4261" s="394"/>
      <c r="N4261" s="394"/>
    </row>
    <row r="4262" spans="2:14" ht="16.5">
      <c r="B4262" s="1045" t="s">
        <v>13799</v>
      </c>
      <c r="C4262" s="1046" t="s">
        <v>13794</v>
      </c>
      <c r="D4262" s="1046" t="s">
        <v>13795</v>
      </c>
      <c r="E4262" s="1043" t="s">
        <v>4290</v>
      </c>
      <c r="F4262" s="1047">
        <v>4277.9425000000001</v>
      </c>
      <c r="G4262" s="1052" t="s">
        <v>5005</v>
      </c>
      <c r="H4262" s="1055" t="s">
        <v>13800</v>
      </c>
      <c r="I4262" s="394"/>
      <c r="J4262" s="394"/>
      <c r="K4262" s="394"/>
      <c r="L4262" s="394"/>
      <c r="M4262" s="394"/>
      <c r="N4262" s="394"/>
    </row>
    <row r="4263" spans="2:14" ht="16.5">
      <c r="B4263" s="1045" t="s">
        <v>13801</v>
      </c>
      <c r="C4263" s="1046" t="s">
        <v>13794</v>
      </c>
      <c r="D4263" s="1046" t="s">
        <v>13795</v>
      </c>
      <c r="E4263" s="1043" t="s">
        <v>4290</v>
      </c>
      <c r="F4263" s="1047">
        <v>4277.9425000000001</v>
      </c>
      <c r="G4263" s="1052" t="s">
        <v>5005</v>
      </c>
      <c r="H4263" s="1055" t="s">
        <v>13802</v>
      </c>
      <c r="I4263" s="394"/>
      <c r="J4263" s="394"/>
      <c r="K4263" s="394"/>
      <c r="L4263" s="394"/>
      <c r="M4263" s="394"/>
      <c r="N4263" s="394"/>
    </row>
    <row r="4264" spans="2:14" ht="16.5">
      <c r="B4264" s="1045" t="s">
        <v>13803</v>
      </c>
      <c r="C4264" s="1046" t="s">
        <v>13794</v>
      </c>
      <c r="D4264" s="1046" t="s">
        <v>13795</v>
      </c>
      <c r="E4264" s="1043" t="s">
        <v>4290</v>
      </c>
      <c r="F4264" s="1047">
        <v>4277.9425000000001</v>
      </c>
      <c r="G4264" s="1052" t="s">
        <v>5005</v>
      </c>
      <c r="H4264" s="1055" t="s">
        <v>13804</v>
      </c>
      <c r="I4264" s="394"/>
      <c r="J4264" s="394"/>
      <c r="K4264" s="394"/>
      <c r="L4264" s="394"/>
      <c r="M4264" s="394"/>
      <c r="N4264" s="394"/>
    </row>
    <row r="4265" spans="2:14" ht="16.5">
      <c r="B4265" s="1045" t="s">
        <v>13805</v>
      </c>
      <c r="C4265" s="1046" t="s">
        <v>13794</v>
      </c>
      <c r="D4265" s="1046" t="s">
        <v>13795</v>
      </c>
      <c r="E4265" s="1043" t="s">
        <v>4290</v>
      </c>
      <c r="F4265" s="1047">
        <v>4277.9425000000001</v>
      </c>
      <c r="G4265" s="1052" t="s">
        <v>5005</v>
      </c>
      <c r="H4265" s="1055" t="s">
        <v>13806</v>
      </c>
      <c r="I4265" s="394"/>
      <c r="J4265" s="394"/>
      <c r="K4265" s="394"/>
      <c r="L4265" s="394"/>
      <c r="M4265" s="394"/>
      <c r="N4265" s="394"/>
    </row>
    <row r="4266" spans="2:14" ht="16.5">
      <c r="B4266" s="1045" t="s">
        <v>13807</v>
      </c>
      <c r="C4266" s="1046" t="s">
        <v>13794</v>
      </c>
      <c r="D4266" s="1046" t="s">
        <v>13795</v>
      </c>
      <c r="E4266" s="1043" t="s">
        <v>4290</v>
      </c>
      <c r="F4266" s="1047">
        <v>4277.9425000000001</v>
      </c>
      <c r="G4266" s="1052" t="s">
        <v>5005</v>
      </c>
      <c r="H4266" s="1055" t="s">
        <v>13808</v>
      </c>
      <c r="I4266" s="394"/>
      <c r="J4266" s="394"/>
      <c r="K4266" s="394"/>
      <c r="L4266" s="394"/>
      <c r="M4266" s="394"/>
      <c r="N4266" s="394"/>
    </row>
    <row r="4267" spans="2:14" ht="16.5">
      <c r="B4267" s="1045" t="s">
        <v>13809</v>
      </c>
      <c r="C4267" s="1046" t="s">
        <v>13794</v>
      </c>
      <c r="D4267" s="1046" t="s">
        <v>13795</v>
      </c>
      <c r="E4267" s="1043" t="s">
        <v>4290</v>
      </c>
      <c r="F4267" s="1047">
        <v>4277.9425000000001</v>
      </c>
      <c r="G4267" s="1052" t="s">
        <v>5005</v>
      </c>
      <c r="H4267" s="1055" t="s">
        <v>13810</v>
      </c>
      <c r="I4267" s="394"/>
      <c r="J4267" s="394"/>
      <c r="K4267" s="394"/>
      <c r="L4267" s="394"/>
      <c r="M4267" s="394"/>
      <c r="N4267" s="394"/>
    </row>
    <row r="4268" spans="2:14" ht="16.5">
      <c r="B4268" s="1045" t="s">
        <v>13811</v>
      </c>
      <c r="C4268" s="1046" t="s">
        <v>13794</v>
      </c>
      <c r="D4268" s="1046" t="s">
        <v>13795</v>
      </c>
      <c r="E4268" s="1043" t="s">
        <v>4290</v>
      </c>
      <c r="F4268" s="1047">
        <v>4277.9425000000001</v>
      </c>
      <c r="G4268" s="1052" t="s">
        <v>5005</v>
      </c>
      <c r="H4268" s="1055" t="s">
        <v>13812</v>
      </c>
      <c r="I4268" s="394"/>
      <c r="J4268" s="394"/>
      <c r="K4268" s="394"/>
      <c r="L4268" s="394"/>
      <c r="M4268" s="394"/>
      <c r="N4268" s="394"/>
    </row>
    <row r="4269" spans="2:14" ht="16.5">
      <c r="B4269" s="1045" t="s">
        <v>13813</v>
      </c>
      <c r="C4269" s="1046" t="s">
        <v>13794</v>
      </c>
      <c r="D4269" s="1046" t="s">
        <v>13795</v>
      </c>
      <c r="E4269" s="1043" t="s">
        <v>4290</v>
      </c>
      <c r="F4269" s="1047">
        <v>4277.9425000000001</v>
      </c>
      <c r="G4269" s="1052" t="s">
        <v>5005</v>
      </c>
      <c r="H4269" s="1055" t="s">
        <v>13814</v>
      </c>
      <c r="I4269" s="394"/>
      <c r="J4269" s="394"/>
      <c r="K4269" s="394"/>
      <c r="L4269" s="394"/>
      <c r="M4269" s="394"/>
      <c r="N4269" s="394"/>
    </row>
    <row r="4270" spans="2:14" ht="16.5">
      <c r="B4270" s="1045" t="s">
        <v>13815</v>
      </c>
      <c r="C4270" s="1046" t="s">
        <v>13794</v>
      </c>
      <c r="D4270" s="1046" t="s">
        <v>13795</v>
      </c>
      <c r="E4270" s="1043" t="s">
        <v>4290</v>
      </c>
      <c r="F4270" s="1047">
        <v>4277.9425000000001</v>
      </c>
      <c r="G4270" s="1052" t="s">
        <v>5005</v>
      </c>
      <c r="H4270" s="1055" t="s">
        <v>13816</v>
      </c>
      <c r="I4270" s="394"/>
      <c r="J4270" s="394"/>
      <c r="K4270" s="394"/>
      <c r="L4270" s="394"/>
      <c r="M4270" s="394"/>
      <c r="N4270" s="394"/>
    </row>
    <row r="4271" spans="2:14" ht="16.5">
      <c r="B4271" s="1045" t="s">
        <v>13817</v>
      </c>
      <c r="C4271" s="1046" t="s">
        <v>13794</v>
      </c>
      <c r="D4271" s="1046" t="s">
        <v>13795</v>
      </c>
      <c r="E4271" s="1043" t="s">
        <v>4290</v>
      </c>
      <c r="F4271" s="1047">
        <v>4277.9425000000001</v>
      </c>
      <c r="G4271" s="1052" t="s">
        <v>5005</v>
      </c>
      <c r="H4271" s="1055" t="s">
        <v>13818</v>
      </c>
      <c r="I4271" s="394"/>
      <c r="J4271" s="394"/>
      <c r="K4271" s="394"/>
      <c r="L4271" s="394"/>
      <c r="M4271" s="394"/>
      <c r="N4271" s="394"/>
    </row>
    <row r="4272" spans="2:14" ht="16.5">
      <c r="B4272" s="1045" t="s">
        <v>13819</v>
      </c>
      <c r="C4272" s="1046" t="s">
        <v>13794</v>
      </c>
      <c r="D4272" s="1046" t="s">
        <v>13795</v>
      </c>
      <c r="E4272" s="1043" t="s">
        <v>4290</v>
      </c>
      <c r="F4272" s="1047">
        <v>4277.9425000000001</v>
      </c>
      <c r="G4272" s="1052" t="s">
        <v>5005</v>
      </c>
      <c r="H4272" s="1055" t="s">
        <v>13820</v>
      </c>
      <c r="I4272" s="394"/>
      <c r="J4272" s="394"/>
      <c r="K4272" s="394"/>
      <c r="L4272" s="394"/>
      <c r="M4272" s="394"/>
      <c r="N4272" s="394"/>
    </row>
    <row r="4273" spans="2:14" ht="16.5">
      <c r="B4273" s="1045" t="s">
        <v>13821</v>
      </c>
      <c r="C4273" s="1046" t="s">
        <v>13794</v>
      </c>
      <c r="D4273" s="1046" t="s">
        <v>13795</v>
      </c>
      <c r="E4273" s="1043" t="s">
        <v>4290</v>
      </c>
      <c r="F4273" s="1047">
        <v>4277.9425000000001</v>
      </c>
      <c r="G4273" s="1052" t="s">
        <v>5005</v>
      </c>
      <c r="H4273" s="1055" t="s">
        <v>13822</v>
      </c>
      <c r="I4273" s="394"/>
      <c r="J4273" s="394"/>
      <c r="K4273" s="394"/>
      <c r="L4273" s="394"/>
      <c r="M4273" s="394"/>
      <c r="N4273" s="394"/>
    </row>
    <row r="4274" spans="2:14" ht="16.5">
      <c r="B4274" s="1045" t="s">
        <v>13823</v>
      </c>
      <c r="C4274" s="1046" t="s">
        <v>13794</v>
      </c>
      <c r="D4274" s="1046" t="s">
        <v>13795</v>
      </c>
      <c r="E4274" s="1043" t="s">
        <v>4290</v>
      </c>
      <c r="F4274" s="1047">
        <v>4277.9425000000001</v>
      </c>
      <c r="G4274" s="1052" t="s">
        <v>5005</v>
      </c>
      <c r="H4274" s="1055" t="s">
        <v>13824</v>
      </c>
      <c r="I4274" s="394"/>
      <c r="J4274" s="394"/>
      <c r="K4274" s="394"/>
      <c r="L4274" s="394"/>
      <c r="M4274" s="394"/>
      <c r="N4274" s="394"/>
    </row>
    <row r="4275" spans="2:14" ht="16.5">
      <c r="B4275" s="1045" t="s">
        <v>13825</v>
      </c>
      <c r="C4275" s="1046" t="s">
        <v>13794</v>
      </c>
      <c r="D4275" s="1046" t="s">
        <v>13795</v>
      </c>
      <c r="E4275" s="1043" t="s">
        <v>4290</v>
      </c>
      <c r="F4275" s="1047">
        <v>4277.9425000000001</v>
      </c>
      <c r="G4275" s="1052" t="s">
        <v>5005</v>
      </c>
      <c r="H4275" s="1055" t="s">
        <v>13826</v>
      </c>
      <c r="I4275" s="394"/>
      <c r="J4275" s="394"/>
      <c r="K4275" s="394"/>
      <c r="L4275" s="394"/>
      <c r="M4275" s="394"/>
      <c r="N4275" s="394"/>
    </row>
    <row r="4276" spans="2:14" ht="16.5">
      <c r="B4276" s="1045" t="s">
        <v>13827</v>
      </c>
      <c r="C4276" s="1046" t="s">
        <v>13794</v>
      </c>
      <c r="D4276" s="1046" t="s">
        <v>13795</v>
      </c>
      <c r="E4276" s="1043" t="s">
        <v>4290</v>
      </c>
      <c r="F4276" s="1047">
        <v>4277.9425000000001</v>
      </c>
      <c r="G4276" s="1052" t="s">
        <v>5005</v>
      </c>
      <c r="H4276" s="1055" t="s">
        <v>13828</v>
      </c>
      <c r="I4276" s="394"/>
      <c r="J4276" s="394"/>
      <c r="K4276" s="394"/>
      <c r="L4276" s="394"/>
      <c r="M4276" s="394"/>
      <c r="N4276" s="394"/>
    </row>
    <row r="4277" spans="2:14" ht="16.5">
      <c r="B4277" s="1045" t="s">
        <v>13829</v>
      </c>
      <c r="C4277" s="1046" t="s">
        <v>13794</v>
      </c>
      <c r="D4277" s="1046" t="s">
        <v>13795</v>
      </c>
      <c r="E4277" s="1043" t="s">
        <v>4290</v>
      </c>
      <c r="F4277" s="1047">
        <v>4277.9425000000001</v>
      </c>
      <c r="G4277" s="1052" t="s">
        <v>5005</v>
      </c>
      <c r="H4277" s="1055" t="s">
        <v>13830</v>
      </c>
      <c r="I4277" s="394"/>
      <c r="J4277" s="394"/>
      <c r="K4277" s="394"/>
      <c r="L4277" s="394"/>
      <c r="M4277" s="394"/>
      <c r="N4277" s="394"/>
    </row>
    <row r="4278" spans="2:14" ht="16.5">
      <c r="B4278" s="1045" t="s">
        <v>13831</v>
      </c>
      <c r="C4278" s="1046" t="s">
        <v>13794</v>
      </c>
      <c r="D4278" s="1046" t="s">
        <v>13795</v>
      </c>
      <c r="E4278" s="1043" t="s">
        <v>4290</v>
      </c>
      <c r="F4278" s="1047">
        <v>4277.9425000000001</v>
      </c>
      <c r="G4278" s="1052" t="s">
        <v>5005</v>
      </c>
      <c r="H4278" s="1055" t="s">
        <v>13832</v>
      </c>
      <c r="I4278" s="394"/>
      <c r="J4278" s="394"/>
      <c r="K4278" s="394"/>
      <c r="L4278" s="394"/>
      <c r="M4278" s="394"/>
      <c r="N4278" s="394"/>
    </row>
    <row r="4279" spans="2:14" ht="16.5">
      <c r="B4279" s="1045" t="s">
        <v>13833</v>
      </c>
      <c r="C4279" s="1046" t="s">
        <v>13794</v>
      </c>
      <c r="D4279" s="1046" t="s">
        <v>13795</v>
      </c>
      <c r="E4279" s="1043" t="s">
        <v>4290</v>
      </c>
      <c r="F4279" s="1047">
        <v>4277.9425000000001</v>
      </c>
      <c r="G4279" s="1052" t="s">
        <v>5005</v>
      </c>
      <c r="H4279" s="1055" t="s">
        <v>13834</v>
      </c>
      <c r="I4279" s="394"/>
      <c r="J4279" s="394"/>
      <c r="K4279" s="394"/>
      <c r="L4279" s="394"/>
      <c r="M4279" s="394"/>
      <c r="N4279" s="394"/>
    </row>
    <row r="4280" spans="2:14" ht="16.5">
      <c r="B4280" s="1045" t="s">
        <v>13835</v>
      </c>
      <c r="C4280" s="1046" t="s">
        <v>11898</v>
      </c>
      <c r="D4280" s="1046" t="s">
        <v>13836</v>
      </c>
      <c r="E4280" s="1043" t="s">
        <v>4290</v>
      </c>
      <c r="F4280" s="1047">
        <v>5083</v>
      </c>
      <c r="G4280" s="1052" t="s">
        <v>5005</v>
      </c>
      <c r="H4280" s="1055" t="s">
        <v>13837</v>
      </c>
      <c r="I4280" s="394"/>
      <c r="J4280" s="394"/>
      <c r="K4280" s="394"/>
      <c r="L4280" s="394"/>
      <c r="M4280" s="394"/>
      <c r="N4280" s="394"/>
    </row>
    <row r="4281" spans="2:14" ht="16.5">
      <c r="B4281" s="1045" t="s">
        <v>13838</v>
      </c>
      <c r="C4281" s="1046" t="s">
        <v>4736</v>
      </c>
      <c r="D4281" s="1046" t="s">
        <v>13839</v>
      </c>
      <c r="E4281" s="1043" t="s">
        <v>4290</v>
      </c>
      <c r="F4281" s="1047">
        <v>85360.59</v>
      </c>
      <c r="G4281" s="1052" t="s">
        <v>13840</v>
      </c>
      <c r="H4281" s="1055" t="s">
        <v>13841</v>
      </c>
      <c r="I4281" s="394"/>
      <c r="J4281" s="394"/>
      <c r="K4281" s="394"/>
      <c r="L4281" s="394"/>
      <c r="M4281" s="394"/>
      <c r="N4281" s="394"/>
    </row>
    <row r="4282" spans="2:14" ht="16.5">
      <c r="B4282" s="1045" t="s">
        <v>13842</v>
      </c>
      <c r="C4282" s="1046" t="s">
        <v>13705</v>
      </c>
      <c r="D4282" s="1046" t="s">
        <v>13843</v>
      </c>
      <c r="E4282" s="1043" t="s">
        <v>4290</v>
      </c>
      <c r="F4282" s="1047">
        <v>29272.1</v>
      </c>
      <c r="G4282" s="1052" t="s">
        <v>5005</v>
      </c>
      <c r="H4282" s="1055" t="s">
        <v>13844</v>
      </c>
      <c r="I4282" s="394"/>
      <c r="J4282" s="394"/>
      <c r="K4282" s="394"/>
      <c r="L4282" s="394"/>
      <c r="M4282" s="394"/>
      <c r="N4282" s="394"/>
    </row>
    <row r="4283" spans="2:14" ht="16.5">
      <c r="B4283" s="1045" t="s">
        <v>13845</v>
      </c>
      <c r="C4283" s="1046" t="s">
        <v>13705</v>
      </c>
      <c r="D4283" s="1046" t="s">
        <v>13843</v>
      </c>
      <c r="E4283" s="1043" t="s">
        <v>4290</v>
      </c>
      <c r="F4283" s="1047">
        <v>29272.1</v>
      </c>
      <c r="G4283" s="1052" t="s">
        <v>5005</v>
      </c>
      <c r="H4283" s="1055" t="s">
        <v>13846</v>
      </c>
      <c r="I4283" s="394"/>
      <c r="J4283" s="394"/>
      <c r="K4283" s="394"/>
      <c r="L4283" s="394"/>
      <c r="M4283" s="394"/>
      <c r="N4283" s="394"/>
    </row>
    <row r="4284" spans="2:14" ht="16.5">
      <c r="B4284" s="1045" t="s">
        <v>13847</v>
      </c>
      <c r="C4284" s="1046" t="s">
        <v>13705</v>
      </c>
      <c r="D4284" s="1046" t="s">
        <v>13843</v>
      </c>
      <c r="E4284" s="1043" t="s">
        <v>4290</v>
      </c>
      <c r="F4284" s="1047">
        <v>29272.1</v>
      </c>
      <c r="G4284" s="1052" t="s">
        <v>5005</v>
      </c>
      <c r="H4284" s="1055" t="s">
        <v>13848</v>
      </c>
      <c r="I4284" s="394"/>
      <c r="J4284" s="394"/>
      <c r="K4284" s="394"/>
      <c r="L4284" s="394"/>
      <c r="M4284" s="394"/>
      <c r="N4284" s="394"/>
    </row>
    <row r="4285" spans="2:14" ht="16.5">
      <c r="B4285" s="1045" t="s">
        <v>13849</v>
      </c>
      <c r="C4285" s="1046" t="s">
        <v>13705</v>
      </c>
      <c r="D4285" s="1046" t="s">
        <v>13843</v>
      </c>
      <c r="E4285" s="1043" t="s">
        <v>4290</v>
      </c>
      <c r="F4285" s="1047">
        <v>29272.1</v>
      </c>
      <c r="G4285" s="1052" t="s">
        <v>5005</v>
      </c>
      <c r="H4285" s="1055" t="s">
        <v>13850</v>
      </c>
      <c r="I4285" s="394"/>
      <c r="J4285" s="394"/>
      <c r="K4285" s="394"/>
      <c r="L4285" s="394"/>
      <c r="M4285" s="394"/>
      <c r="N4285" s="394"/>
    </row>
    <row r="4286" spans="2:14" ht="16.5">
      <c r="B4286" s="1045" t="s">
        <v>13851</v>
      </c>
      <c r="C4286" s="1046" t="s">
        <v>13705</v>
      </c>
      <c r="D4286" s="1046" t="s">
        <v>13843</v>
      </c>
      <c r="E4286" s="1043" t="s">
        <v>4290</v>
      </c>
      <c r="F4286" s="1047">
        <v>29272.1</v>
      </c>
      <c r="G4286" s="1052" t="s">
        <v>5005</v>
      </c>
      <c r="H4286" s="1055" t="s">
        <v>13852</v>
      </c>
      <c r="I4286" s="394"/>
      <c r="J4286" s="394"/>
      <c r="K4286" s="394"/>
      <c r="L4286" s="394"/>
      <c r="M4286" s="394"/>
      <c r="N4286" s="394"/>
    </row>
    <row r="4287" spans="2:14" ht="16.5">
      <c r="B4287" s="1045" t="s">
        <v>13853</v>
      </c>
      <c r="C4287" s="1046" t="s">
        <v>13705</v>
      </c>
      <c r="D4287" s="1046" t="s">
        <v>13843</v>
      </c>
      <c r="E4287" s="1043" t="s">
        <v>4290</v>
      </c>
      <c r="F4287" s="1047">
        <v>29272.1</v>
      </c>
      <c r="G4287" s="1052" t="s">
        <v>5005</v>
      </c>
      <c r="H4287" s="1055" t="s">
        <v>13854</v>
      </c>
      <c r="I4287" s="394"/>
      <c r="J4287" s="394"/>
      <c r="K4287" s="394"/>
      <c r="L4287" s="394"/>
      <c r="M4287" s="394"/>
      <c r="N4287" s="394"/>
    </row>
    <row r="4288" spans="2:14" ht="16.5">
      <c r="B4288" s="1045" t="s">
        <v>13855</v>
      </c>
      <c r="C4288" s="1046" t="s">
        <v>13705</v>
      </c>
      <c r="D4288" s="1046" t="s">
        <v>13843</v>
      </c>
      <c r="E4288" s="1043" t="s">
        <v>4290</v>
      </c>
      <c r="F4288" s="1047">
        <v>29272.1</v>
      </c>
      <c r="G4288" s="1052" t="s">
        <v>5005</v>
      </c>
      <c r="H4288" s="1055" t="s">
        <v>13856</v>
      </c>
      <c r="I4288" s="394"/>
      <c r="J4288" s="394"/>
      <c r="K4288" s="394"/>
      <c r="L4288" s="394"/>
      <c r="M4288" s="394"/>
      <c r="N4288" s="394"/>
    </row>
    <row r="4289" spans="2:14" ht="16.5">
      <c r="B4289" s="1045" t="s">
        <v>13857</v>
      </c>
      <c r="C4289" s="1046" t="s">
        <v>13705</v>
      </c>
      <c r="D4289" s="1046" t="s">
        <v>13843</v>
      </c>
      <c r="E4289" s="1043" t="s">
        <v>4290</v>
      </c>
      <c r="F4289" s="1047">
        <v>29272.1</v>
      </c>
      <c r="G4289" s="1052" t="s">
        <v>5005</v>
      </c>
      <c r="H4289" s="1055" t="s">
        <v>13858</v>
      </c>
      <c r="I4289" s="394"/>
      <c r="J4289" s="394"/>
      <c r="K4289" s="394"/>
      <c r="L4289" s="394"/>
      <c r="M4289" s="394"/>
      <c r="N4289" s="394"/>
    </row>
    <row r="4290" spans="2:14" ht="16.5">
      <c r="B4290" s="1045" t="s">
        <v>13859</v>
      </c>
      <c r="C4290" s="1046" t="s">
        <v>13705</v>
      </c>
      <c r="D4290" s="1046" t="s">
        <v>13843</v>
      </c>
      <c r="E4290" s="1043" t="s">
        <v>4290</v>
      </c>
      <c r="F4290" s="1047">
        <v>29272.1</v>
      </c>
      <c r="G4290" s="1052" t="s">
        <v>5005</v>
      </c>
      <c r="H4290" s="1055" t="s">
        <v>13860</v>
      </c>
      <c r="I4290" s="394"/>
      <c r="J4290" s="394"/>
      <c r="K4290" s="394"/>
      <c r="L4290" s="394"/>
      <c r="M4290" s="394"/>
      <c r="N4290" s="394"/>
    </row>
    <row r="4291" spans="2:14" ht="16.5">
      <c r="B4291" s="1045" t="s">
        <v>13861</v>
      </c>
      <c r="C4291" s="1046" t="s">
        <v>13705</v>
      </c>
      <c r="D4291" s="1046" t="s">
        <v>13843</v>
      </c>
      <c r="E4291" s="1043" t="s">
        <v>4290</v>
      </c>
      <c r="F4291" s="1047">
        <v>29272.1</v>
      </c>
      <c r="G4291" s="1052" t="s">
        <v>5005</v>
      </c>
      <c r="H4291" s="1055" t="s">
        <v>13862</v>
      </c>
      <c r="I4291" s="394"/>
      <c r="J4291" s="394"/>
      <c r="K4291" s="394"/>
      <c r="L4291" s="394"/>
      <c r="M4291" s="394"/>
      <c r="N4291" s="394"/>
    </row>
    <row r="4292" spans="2:14" ht="16.5">
      <c r="B4292" s="1045" t="s">
        <v>13863</v>
      </c>
      <c r="C4292" s="1046" t="s">
        <v>13705</v>
      </c>
      <c r="D4292" s="1046" t="s">
        <v>13843</v>
      </c>
      <c r="E4292" s="1043" t="s">
        <v>4290</v>
      </c>
      <c r="F4292" s="1047">
        <v>29272.1</v>
      </c>
      <c r="G4292" s="1052" t="s">
        <v>5005</v>
      </c>
      <c r="H4292" s="1055" t="s">
        <v>13864</v>
      </c>
      <c r="I4292" s="394"/>
      <c r="J4292" s="394"/>
      <c r="K4292" s="394"/>
      <c r="L4292" s="394"/>
      <c r="M4292" s="394"/>
      <c r="N4292" s="394"/>
    </row>
    <row r="4293" spans="2:14" ht="16.5">
      <c r="B4293" s="1045" t="s">
        <v>13865</v>
      </c>
      <c r="C4293" s="1046" t="s">
        <v>13705</v>
      </c>
      <c r="D4293" s="1046" t="s">
        <v>13843</v>
      </c>
      <c r="E4293" s="1043" t="s">
        <v>4290</v>
      </c>
      <c r="F4293" s="1047">
        <v>29272.1</v>
      </c>
      <c r="G4293" s="1052" t="s">
        <v>5005</v>
      </c>
      <c r="H4293" s="1055" t="s">
        <v>13866</v>
      </c>
      <c r="I4293" s="394"/>
      <c r="J4293" s="394"/>
      <c r="K4293" s="394"/>
      <c r="L4293" s="394"/>
      <c r="M4293" s="394"/>
      <c r="N4293" s="394"/>
    </row>
    <row r="4294" spans="2:14" ht="16.5">
      <c r="B4294" s="1045" t="s">
        <v>13867</v>
      </c>
      <c r="C4294" s="1046" t="s">
        <v>13705</v>
      </c>
      <c r="D4294" s="1046" t="s">
        <v>13843</v>
      </c>
      <c r="E4294" s="1043" t="s">
        <v>4290</v>
      </c>
      <c r="F4294" s="1047">
        <v>29272.1</v>
      </c>
      <c r="G4294" s="1052" t="s">
        <v>5005</v>
      </c>
      <c r="H4294" s="1055" t="s">
        <v>13868</v>
      </c>
      <c r="I4294" s="394"/>
      <c r="J4294" s="394"/>
      <c r="K4294" s="394"/>
      <c r="L4294" s="394"/>
      <c r="M4294" s="394"/>
      <c r="N4294" s="394"/>
    </row>
    <row r="4295" spans="2:14" ht="16.5">
      <c r="B4295" s="1045" t="s">
        <v>13869</v>
      </c>
      <c r="C4295" s="1046" t="s">
        <v>13705</v>
      </c>
      <c r="D4295" s="1046" t="s">
        <v>13843</v>
      </c>
      <c r="E4295" s="1043" t="s">
        <v>4290</v>
      </c>
      <c r="F4295" s="1047">
        <v>29272.1</v>
      </c>
      <c r="G4295" s="1052" t="s">
        <v>5005</v>
      </c>
      <c r="H4295" s="1055" t="s">
        <v>13870</v>
      </c>
      <c r="I4295" s="394"/>
      <c r="J4295" s="394"/>
      <c r="K4295" s="394"/>
      <c r="L4295" s="394"/>
      <c r="M4295" s="394"/>
      <c r="N4295" s="394"/>
    </row>
    <row r="4296" spans="2:14" ht="16.5">
      <c r="B4296" s="1045" t="s">
        <v>13871</v>
      </c>
      <c r="C4296" s="1046" t="s">
        <v>13705</v>
      </c>
      <c r="D4296" s="1046" t="s">
        <v>13843</v>
      </c>
      <c r="E4296" s="1043" t="s">
        <v>4290</v>
      </c>
      <c r="F4296" s="1047">
        <v>29272.1</v>
      </c>
      <c r="G4296" s="1052" t="s">
        <v>5005</v>
      </c>
      <c r="H4296" s="1055" t="s">
        <v>13872</v>
      </c>
      <c r="I4296" s="394"/>
      <c r="J4296" s="394"/>
      <c r="K4296" s="394"/>
      <c r="L4296" s="394"/>
      <c r="M4296" s="394"/>
      <c r="N4296" s="394"/>
    </row>
    <row r="4297" spans="2:14" ht="16.5">
      <c r="B4297" s="1045" t="s">
        <v>13873</v>
      </c>
      <c r="C4297" s="1046" t="s">
        <v>13705</v>
      </c>
      <c r="D4297" s="1046" t="s">
        <v>13843</v>
      </c>
      <c r="E4297" s="1043" t="s">
        <v>4290</v>
      </c>
      <c r="F4297" s="1047">
        <v>29272.1</v>
      </c>
      <c r="G4297" s="1052" t="s">
        <v>5005</v>
      </c>
      <c r="H4297" s="1055" t="s">
        <v>13874</v>
      </c>
      <c r="I4297" s="394"/>
      <c r="J4297" s="394"/>
      <c r="K4297" s="394"/>
      <c r="L4297" s="394"/>
      <c r="M4297" s="394"/>
      <c r="N4297" s="394"/>
    </row>
    <row r="4298" spans="2:14" ht="16.5">
      <c r="B4298" s="1045" t="s">
        <v>13875</v>
      </c>
      <c r="C4298" s="1046" t="s">
        <v>13705</v>
      </c>
      <c r="D4298" s="1046" t="s">
        <v>13843</v>
      </c>
      <c r="E4298" s="1043" t="s">
        <v>4290</v>
      </c>
      <c r="F4298" s="1047">
        <v>29272.1</v>
      </c>
      <c r="G4298" s="1052" t="s">
        <v>5005</v>
      </c>
      <c r="H4298" s="1055" t="s">
        <v>13876</v>
      </c>
      <c r="I4298" s="394"/>
      <c r="J4298" s="394"/>
      <c r="K4298" s="394"/>
      <c r="L4298" s="394"/>
      <c r="M4298" s="394"/>
      <c r="N4298" s="394"/>
    </row>
    <row r="4299" spans="2:14" ht="16.5">
      <c r="B4299" s="1045" t="s">
        <v>13877</v>
      </c>
      <c r="C4299" s="1046" t="s">
        <v>13705</v>
      </c>
      <c r="D4299" s="1046" t="s">
        <v>13843</v>
      </c>
      <c r="E4299" s="1043" t="s">
        <v>4290</v>
      </c>
      <c r="F4299" s="1047">
        <v>29272.1</v>
      </c>
      <c r="G4299" s="1052" t="s">
        <v>5005</v>
      </c>
      <c r="H4299" s="1055" t="s">
        <v>13878</v>
      </c>
      <c r="I4299" s="394"/>
      <c r="J4299" s="394"/>
      <c r="K4299" s="394"/>
      <c r="L4299" s="394"/>
      <c r="M4299" s="394"/>
      <c r="N4299" s="394"/>
    </row>
    <row r="4300" spans="2:14" ht="16.5">
      <c r="B4300" s="1045" t="s">
        <v>13879</v>
      </c>
      <c r="C4300" s="1046" t="s">
        <v>13705</v>
      </c>
      <c r="D4300" s="1046" t="s">
        <v>13843</v>
      </c>
      <c r="E4300" s="1043" t="s">
        <v>4290</v>
      </c>
      <c r="F4300" s="1047">
        <v>29272.1</v>
      </c>
      <c r="G4300" s="1052" t="s">
        <v>5005</v>
      </c>
      <c r="H4300" s="1055" t="s">
        <v>13880</v>
      </c>
      <c r="I4300" s="394"/>
      <c r="J4300" s="394"/>
      <c r="K4300" s="394"/>
      <c r="L4300" s="394"/>
      <c r="M4300" s="394"/>
      <c r="N4300" s="394"/>
    </row>
    <row r="4301" spans="2:14" ht="16.5">
      <c r="B4301" s="1045" t="s">
        <v>13881</v>
      </c>
      <c r="C4301" s="1046" t="s">
        <v>13705</v>
      </c>
      <c r="D4301" s="1046" t="s">
        <v>13843</v>
      </c>
      <c r="E4301" s="1043" t="s">
        <v>4290</v>
      </c>
      <c r="F4301" s="1047">
        <v>29272.1</v>
      </c>
      <c r="G4301" s="1052" t="s">
        <v>5005</v>
      </c>
      <c r="H4301" s="1055" t="s">
        <v>13882</v>
      </c>
      <c r="I4301" s="394"/>
      <c r="J4301" s="394"/>
      <c r="K4301" s="394"/>
      <c r="L4301" s="394"/>
      <c r="M4301" s="394"/>
      <c r="N4301" s="394"/>
    </row>
    <row r="4302" spans="2:14" ht="16.5">
      <c r="B4302" s="1045" t="s">
        <v>13881</v>
      </c>
      <c r="C4302" s="1046" t="s">
        <v>13705</v>
      </c>
      <c r="D4302" s="1046" t="s">
        <v>13843</v>
      </c>
      <c r="E4302" s="1043" t="s">
        <v>4290</v>
      </c>
      <c r="F4302" s="1047">
        <v>29272.1</v>
      </c>
      <c r="G4302" s="1052" t="s">
        <v>5005</v>
      </c>
      <c r="H4302" s="1055" t="s">
        <v>13883</v>
      </c>
      <c r="I4302" s="394"/>
      <c r="J4302" s="394"/>
      <c r="K4302" s="394"/>
      <c r="L4302" s="394"/>
      <c r="M4302" s="394"/>
      <c r="N4302" s="394"/>
    </row>
    <row r="4303" spans="2:14" ht="16.5">
      <c r="B4303" s="1045" t="s">
        <v>13884</v>
      </c>
      <c r="C4303" s="1046" t="s">
        <v>12040</v>
      </c>
      <c r="D4303" s="1046" t="s">
        <v>13885</v>
      </c>
      <c r="E4303" s="1043" t="s">
        <v>4290</v>
      </c>
      <c r="F4303" s="1047">
        <v>7417.56</v>
      </c>
      <c r="G4303" s="1052" t="s">
        <v>5005</v>
      </c>
      <c r="H4303" s="1055" t="s">
        <v>13886</v>
      </c>
      <c r="I4303" s="394"/>
      <c r="J4303" s="394"/>
      <c r="K4303" s="394"/>
      <c r="L4303" s="394"/>
      <c r="M4303" s="394"/>
      <c r="N4303" s="394"/>
    </row>
    <row r="4304" spans="2:14" ht="16.5">
      <c r="B4304" s="1045" t="s">
        <v>13887</v>
      </c>
      <c r="C4304" s="1046" t="s">
        <v>12040</v>
      </c>
      <c r="D4304" s="1046" t="s">
        <v>13888</v>
      </c>
      <c r="E4304" s="1043" t="s">
        <v>4290</v>
      </c>
      <c r="F4304" s="1047">
        <v>1002.86</v>
      </c>
      <c r="G4304" s="1052" t="s">
        <v>5005</v>
      </c>
      <c r="H4304" s="1055" t="s">
        <v>13889</v>
      </c>
      <c r="I4304" s="394"/>
      <c r="J4304" s="394"/>
      <c r="K4304" s="394"/>
      <c r="L4304" s="394"/>
      <c r="M4304" s="394"/>
      <c r="N4304" s="394"/>
    </row>
    <row r="4305" spans="2:14" ht="16.5">
      <c r="B4305" s="1045" t="s">
        <v>13890</v>
      </c>
      <c r="C4305" s="1046" t="s">
        <v>12040</v>
      </c>
      <c r="D4305" s="1046" t="s">
        <v>13888</v>
      </c>
      <c r="E4305" s="1043" t="s">
        <v>4290</v>
      </c>
      <c r="F4305" s="1047">
        <v>1002.86</v>
      </c>
      <c r="G4305" s="1052" t="s">
        <v>5005</v>
      </c>
      <c r="H4305" s="1055" t="s">
        <v>13891</v>
      </c>
      <c r="I4305" s="394"/>
      <c r="J4305" s="394"/>
      <c r="K4305" s="394"/>
      <c r="L4305" s="394"/>
      <c r="M4305" s="394"/>
      <c r="N4305" s="394"/>
    </row>
    <row r="4306" spans="2:14" ht="16.5">
      <c r="B4306" s="1045" t="s">
        <v>13892</v>
      </c>
      <c r="C4306" s="1046" t="s">
        <v>3599</v>
      </c>
      <c r="D4306" s="1046" t="s">
        <v>13893</v>
      </c>
      <c r="E4306" s="1043" t="s">
        <v>4290</v>
      </c>
      <c r="F4306" s="1047">
        <v>11666.75</v>
      </c>
      <c r="G4306" s="1052" t="s">
        <v>5005</v>
      </c>
      <c r="H4306" s="1055" t="s">
        <v>13894</v>
      </c>
      <c r="I4306" s="394"/>
      <c r="J4306" s="394"/>
      <c r="K4306" s="394"/>
      <c r="L4306" s="394"/>
      <c r="M4306" s="394"/>
      <c r="N4306" s="394"/>
    </row>
    <row r="4307" spans="2:14" ht="16.5">
      <c r="B4307" s="1045" t="s">
        <v>13895</v>
      </c>
      <c r="C4307" s="1046" t="s">
        <v>4380</v>
      </c>
      <c r="D4307" s="1046" t="s">
        <v>13896</v>
      </c>
      <c r="E4307" s="1043" t="s">
        <v>4290</v>
      </c>
      <c r="F4307" s="1047">
        <v>18400</v>
      </c>
      <c r="G4307" s="1052" t="s">
        <v>5005</v>
      </c>
      <c r="H4307" s="1055" t="s">
        <v>13897</v>
      </c>
      <c r="I4307" s="394"/>
      <c r="J4307" s="394"/>
      <c r="K4307" s="394"/>
      <c r="L4307" s="394"/>
      <c r="M4307" s="394"/>
      <c r="N4307" s="394"/>
    </row>
    <row r="4308" spans="2:14" ht="16.5">
      <c r="B4308" s="1045" t="s">
        <v>13898</v>
      </c>
      <c r="C4308" s="1046" t="s">
        <v>4380</v>
      </c>
      <c r="D4308" s="1046" t="s">
        <v>13896</v>
      </c>
      <c r="E4308" s="1043" t="s">
        <v>4290</v>
      </c>
      <c r="F4308" s="1047">
        <v>18400</v>
      </c>
      <c r="G4308" s="1052" t="s">
        <v>5005</v>
      </c>
      <c r="H4308" s="1055" t="s">
        <v>13897</v>
      </c>
      <c r="I4308" s="394"/>
      <c r="J4308" s="394"/>
      <c r="K4308" s="394"/>
      <c r="L4308" s="394"/>
      <c r="M4308" s="394"/>
      <c r="N4308" s="394"/>
    </row>
    <row r="4309" spans="2:14" ht="16.5">
      <c r="B4309" s="1045" t="s">
        <v>13899</v>
      </c>
      <c r="C4309" s="1046" t="s">
        <v>4736</v>
      </c>
      <c r="D4309" s="1046" t="s">
        <v>13900</v>
      </c>
      <c r="E4309" s="1043" t="s">
        <v>4290</v>
      </c>
      <c r="F4309" s="1047">
        <v>27594.25</v>
      </c>
      <c r="G4309" s="1052" t="s">
        <v>5005</v>
      </c>
      <c r="H4309" s="1055" t="s">
        <v>13901</v>
      </c>
      <c r="I4309" s="394"/>
      <c r="J4309" s="394"/>
      <c r="K4309" s="394"/>
      <c r="L4309" s="394"/>
      <c r="M4309" s="394"/>
      <c r="N4309" s="394"/>
    </row>
    <row r="4310" spans="2:14" ht="16.5">
      <c r="B4310" s="1045" t="s">
        <v>13902</v>
      </c>
      <c r="C4310" s="1046" t="s">
        <v>4736</v>
      </c>
      <c r="D4310" s="1046" t="s">
        <v>13900</v>
      </c>
      <c r="E4310" s="1043" t="s">
        <v>4290</v>
      </c>
      <c r="F4310" s="1047">
        <v>27594.25</v>
      </c>
      <c r="G4310" s="1052" t="s">
        <v>5005</v>
      </c>
      <c r="H4310" s="1055" t="s">
        <v>13903</v>
      </c>
      <c r="I4310" s="394"/>
      <c r="J4310" s="394"/>
      <c r="K4310" s="394"/>
      <c r="L4310" s="394"/>
      <c r="M4310" s="394"/>
      <c r="N4310" s="394"/>
    </row>
    <row r="4311" spans="2:14" ht="16.5">
      <c r="B4311" s="1045" t="s">
        <v>13904</v>
      </c>
      <c r="C4311" s="1046" t="s">
        <v>4736</v>
      </c>
      <c r="D4311" s="1046" t="s">
        <v>13900</v>
      </c>
      <c r="E4311" s="1043" t="s">
        <v>4290</v>
      </c>
      <c r="F4311" s="1047">
        <v>27594.25</v>
      </c>
      <c r="G4311" s="1052" t="s">
        <v>5005</v>
      </c>
      <c r="H4311" s="1055" t="s">
        <v>13905</v>
      </c>
      <c r="I4311" s="394"/>
      <c r="J4311" s="394"/>
      <c r="K4311" s="394"/>
      <c r="L4311" s="394"/>
      <c r="M4311" s="394"/>
      <c r="N4311" s="394"/>
    </row>
    <row r="4312" spans="2:14" ht="16.5">
      <c r="B4312" s="1045" t="s">
        <v>13906</v>
      </c>
      <c r="C4312" s="1046" t="s">
        <v>12040</v>
      </c>
      <c r="D4312" s="1046" t="s">
        <v>13907</v>
      </c>
      <c r="E4312" s="1043" t="s">
        <v>4290</v>
      </c>
      <c r="F4312" s="1047">
        <v>700</v>
      </c>
      <c r="G4312" s="1052" t="s">
        <v>5005</v>
      </c>
      <c r="H4312" s="1055" t="s">
        <v>13908</v>
      </c>
      <c r="I4312" s="394"/>
      <c r="J4312" s="394"/>
      <c r="K4312" s="394"/>
      <c r="L4312" s="394"/>
      <c r="M4312" s="394"/>
      <c r="N4312" s="394"/>
    </row>
    <row r="4313" spans="2:14" ht="16.5">
      <c r="B4313" s="1045" t="s">
        <v>13909</v>
      </c>
      <c r="C4313" s="1046" t="s">
        <v>12040</v>
      </c>
      <c r="D4313" s="1046" t="s">
        <v>13907</v>
      </c>
      <c r="E4313" s="1043" t="s">
        <v>4290</v>
      </c>
      <c r="F4313" s="1047">
        <v>700</v>
      </c>
      <c r="G4313" s="1052" t="s">
        <v>5005</v>
      </c>
      <c r="H4313" s="1055" t="s">
        <v>13910</v>
      </c>
      <c r="I4313" s="394"/>
      <c r="J4313" s="394"/>
      <c r="K4313" s="394"/>
      <c r="L4313" s="394"/>
      <c r="M4313" s="394"/>
      <c r="N4313" s="394"/>
    </row>
    <row r="4314" spans="2:14" ht="16.5">
      <c r="B4314" s="1045" t="s">
        <v>13911</v>
      </c>
      <c r="C4314" s="1046" t="s">
        <v>12040</v>
      </c>
      <c r="D4314" s="1046" t="s">
        <v>13912</v>
      </c>
      <c r="E4314" s="1043" t="s">
        <v>4290</v>
      </c>
      <c r="F4314" s="1047">
        <v>1552.5</v>
      </c>
      <c r="G4314" s="1052" t="s">
        <v>5005</v>
      </c>
      <c r="H4314" s="1055" t="s">
        <v>13913</v>
      </c>
      <c r="I4314" s="394"/>
      <c r="J4314" s="394"/>
      <c r="K4314" s="394"/>
      <c r="L4314" s="394"/>
      <c r="M4314" s="394"/>
      <c r="N4314" s="394"/>
    </row>
    <row r="4315" spans="2:14" ht="16.5">
      <c r="B4315" s="1045" t="s">
        <v>13914</v>
      </c>
      <c r="C4315" s="1046" t="s">
        <v>12040</v>
      </c>
      <c r="D4315" s="1046" t="s">
        <v>13912</v>
      </c>
      <c r="E4315" s="1043" t="s">
        <v>4290</v>
      </c>
      <c r="F4315" s="1047">
        <v>1552.5</v>
      </c>
      <c r="G4315" s="1052" t="s">
        <v>5005</v>
      </c>
      <c r="H4315" s="1055" t="s">
        <v>13915</v>
      </c>
      <c r="I4315" s="394"/>
      <c r="J4315" s="394"/>
      <c r="K4315" s="394"/>
      <c r="L4315" s="394"/>
      <c r="M4315" s="394"/>
      <c r="N4315" s="394"/>
    </row>
    <row r="4316" spans="2:14" ht="16.5">
      <c r="B4316" s="1045" t="s">
        <v>13916</v>
      </c>
      <c r="C4316" s="1046" t="s">
        <v>12040</v>
      </c>
      <c r="D4316" s="1046" t="s">
        <v>13917</v>
      </c>
      <c r="E4316" s="1043" t="s">
        <v>4290</v>
      </c>
      <c r="F4316" s="1047">
        <v>1138.5</v>
      </c>
      <c r="G4316" s="1052" t="s">
        <v>5005</v>
      </c>
      <c r="H4316" s="1055" t="s">
        <v>13918</v>
      </c>
      <c r="I4316" s="394"/>
      <c r="J4316" s="394"/>
      <c r="K4316" s="394"/>
      <c r="L4316" s="394"/>
      <c r="M4316" s="394"/>
      <c r="N4316" s="394"/>
    </row>
    <row r="4317" spans="2:14" ht="16.5">
      <c r="B4317" s="1045" t="s">
        <v>13919</v>
      </c>
      <c r="C4317" s="1046" t="s">
        <v>12040</v>
      </c>
      <c r="D4317" s="1046" t="s">
        <v>13917</v>
      </c>
      <c r="E4317" s="1043" t="s">
        <v>4290</v>
      </c>
      <c r="F4317" s="1047">
        <v>1138.5</v>
      </c>
      <c r="G4317" s="1052" t="s">
        <v>5005</v>
      </c>
      <c r="H4317" s="1055" t="s">
        <v>13920</v>
      </c>
      <c r="I4317" s="394"/>
      <c r="J4317" s="394"/>
      <c r="K4317" s="394"/>
      <c r="L4317" s="394"/>
      <c r="M4317" s="394"/>
      <c r="N4317" s="394"/>
    </row>
    <row r="4318" spans="2:14" ht="16.5">
      <c r="B4318" s="1045" t="s">
        <v>13921</v>
      </c>
      <c r="C4318" s="1046" t="s">
        <v>12040</v>
      </c>
      <c r="D4318" s="1046" t="s">
        <v>13917</v>
      </c>
      <c r="E4318" s="1043" t="s">
        <v>4290</v>
      </c>
      <c r="F4318" s="1047">
        <v>1138.5</v>
      </c>
      <c r="G4318" s="1052" t="s">
        <v>5005</v>
      </c>
      <c r="H4318" s="1055" t="s">
        <v>13922</v>
      </c>
      <c r="I4318" s="394"/>
      <c r="J4318" s="394"/>
      <c r="K4318" s="394"/>
      <c r="L4318" s="394"/>
      <c r="M4318" s="394"/>
      <c r="N4318" s="394"/>
    </row>
    <row r="4319" spans="2:14" ht="16.5">
      <c r="B4319" s="1045" t="s">
        <v>13923</v>
      </c>
      <c r="C4319" s="1046" t="s">
        <v>12040</v>
      </c>
      <c r="D4319" s="1046" t="s">
        <v>13917</v>
      </c>
      <c r="E4319" s="1043" t="s">
        <v>4290</v>
      </c>
      <c r="F4319" s="1047">
        <v>1138.5</v>
      </c>
      <c r="G4319" s="1052" t="s">
        <v>5005</v>
      </c>
      <c r="H4319" s="1055" t="s">
        <v>13924</v>
      </c>
      <c r="I4319" s="394"/>
      <c r="J4319" s="394"/>
      <c r="K4319" s="394"/>
      <c r="L4319" s="394"/>
      <c r="M4319" s="394"/>
      <c r="N4319" s="394"/>
    </row>
    <row r="4320" spans="2:14" ht="16.5">
      <c r="B4320" s="1045" t="s">
        <v>13925</v>
      </c>
      <c r="C4320" s="1046" t="s">
        <v>12040</v>
      </c>
      <c r="D4320" s="1046" t="s">
        <v>13917</v>
      </c>
      <c r="E4320" s="1043" t="s">
        <v>4290</v>
      </c>
      <c r="F4320" s="1047">
        <v>1138.5</v>
      </c>
      <c r="G4320" s="1052" t="s">
        <v>5005</v>
      </c>
      <c r="H4320" s="1055" t="s">
        <v>13926</v>
      </c>
      <c r="I4320" s="394"/>
      <c r="J4320" s="394"/>
      <c r="K4320" s="394"/>
      <c r="L4320" s="394"/>
      <c r="M4320" s="394"/>
      <c r="N4320" s="394"/>
    </row>
    <row r="4321" spans="2:14" ht="16.5">
      <c r="B4321" s="1045" t="s">
        <v>13927</v>
      </c>
      <c r="C4321" s="1046" t="s">
        <v>12040</v>
      </c>
      <c r="D4321" s="1046" t="s">
        <v>13917</v>
      </c>
      <c r="E4321" s="1043" t="s">
        <v>4290</v>
      </c>
      <c r="F4321" s="1047">
        <v>1138.5</v>
      </c>
      <c r="G4321" s="1052" t="s">
        <v>5005</v>
      </c>
      <c r="H4321" s="1055" t="s">
        <v>13928</v>
      </c>
      <c r="I4321" s="394"/>
      <c r="J4321" s="394"/>
      <c r="K4321" s="394"/>
      <c r="L4321" s="394"/>
      <c r="M4321" s="394"/>
      <c r="N4321" s="394"/>
    </row>
    <row r="4322" spans="2:14" ht="16.5">
      <c r="B4322" s="1045" t="s">
        <v>13929</v>
      </c>
      <c r="C4322" s="1046" t="s">
        <v>12040</v>
      </c>
      <c r="D4322" s="1046" t="s">
        <v>13917</v>
      </c>
      <c r="E4322" s="1043" t="s">
        <v>4290</v>
      </c>
      <c r="F4322" s="1047">
        <v>1138.5</v>
      </c>
      <c r="G4322" s="1052" t="s">
        <v>5005</v>
      </c>
      <c r="H4322" s="1055" t="s">
        <v>13930</v>
      </c>
      <c r="I4322" s="394"/>
      <c r="J4322" s="394"/>
      <c r="K4322" s="394"/>
      <c r="L4322" s="394"/>
      <c r="M4322" s="394"/>
      <c r="N4322" s="394"/>
    </row>
    <row r="4323" spans="2:14" ht="16.5">
      <c r="B4323" s="1045" t="s">
        <v>13931</v>
      </c>
      <c r="C4323" s="1046" t="s">
        <v>12040</v>
      </c>
      <c r="D4323" s="1046" t="s">
        <v>13917</v>
      </c>
      <c r="E4323" s="1043" t="s">
        <v>4290</v>
      </c>
      <c r="F4323" s="1047">
        <v>1138.5</v>
      </c>
      <c r="G4323" s="1052" t="s">
        <v>5005</v>
      </c>
      <c r="H4323" s="1055" t="s">
        <v>13932</v>
      </c>
      <c r="I4323" s="394"/>
      <c r="J4323" s="394"/>
      <c r="K4323" s="394"/>
      <c r="L4323" s="394"/>
      <c r="M4323" s="394"/>
      <c r="N4323" s="394"/>
    </row>
    <row r="4324" spans="2:14" ht="16.5">
      <c r="B4324" s="1045" t="s">
        <v>13933</v>
      </c>
      <c r="C4324" s="1046" t="s">
        <v>12040</v>
      </c>
      <c r="D4324" s="1046" t="s">
        <v>13917</v>
      </c>
      <c r="E4324" s="1043" t="s">
        <v>4290</v>
      </c>
      <c r="F4324" s="1047">
        <v>1138.5</v>
      </c>
      <c r="G4324" s="1052" t="s">
        <v>5005</v>
      </c>
      <c r="H4324" s="1055" t="s">
        <v>13934</v>
      </c>
      <c r="I4324" s="394"/>
      <c r="J4324" s="394"/>
      <c r="K4324" s="394"/>
      <c r="L4324" s="394"/>
      <c r="M4324" s="394"/>
      <c r="N4324" s="394"/>
    </row>
    <row r="4325" spans="2:14" ht="16.5">
      <c r="B4325" s="1045" t="s">
        <v>13935</v>
      </c>
      <c r="C4325" s="1046" t="s">
        <v>12040</v>
      </c>
      <c r="D4325" s="1046" t="s">
        <v>13917</v>
      </c>
      <c r="E4325" s="1043" t="s">
        <v>4290</v>
      </c>
      <c r="F4325" s="1047">
        <v>1138.5</v>
      </c>
      <c r="G4325" s="1052" t="s">
        <v>5005</v>
      </c>
      <c r="H4325" s="1055" t="s">
        <v>13936</v>
      </c>
      <c r="I4325" s="394"/>
      <c r="J4325" s="394"/>
      <c r="K4325" s="394"/>
      <c r="L4325" s="394"/>
      <c r="M4325" s="394"/>
      <c r="N4325" s="394"/>
    </row>
    <row r="4326" spans="2:14" ht="16.5">
      <c r="B4326" s="1045" t="s">
        <v>13937</v>
      </c>
      <c r="C4326" s="1046" t="s">
        <v>13705</v>
      </c>
      <c r="D4326" s="1046" t="s">
        <v>13938</v>
      </c>
      <c r="E4326" s="1043" t="s">
        <v>4290</v>
      </c>
      <c r="F4326" s="1047">
        <v>23103.1</v>
      </c>
      <c r="G4326" s="1052" t="s">
        <v>5005</v>
      </c>
      <c r="H4326" s="1055" t="s">
        <v>13939</v>
      </c>
      <c r="I4326" s="394"/>
      <c r="J4326" s="394"/>
      <c r="K4326" s="394"/>
      <c r="L4326" s="394"/>
      <c r="M4326" s="394"/>
      <c r="N4326" s="394"/>
    </row>
    <row r="4327" spans="2:14" ht="16.5">
      <c r="B4327" s="1045" t="s">
        <v>13940</v>
      </c>
      <c r="C4327" s="1046" t="s">
        <v>13705</v>
      </c>
      <c r="D4327" s="1046" t="s">
        <v>13938</v>
      </c>
      <c r="E4327" s="1043" t="s">
        <v>4290</v>
      </c>
      <c r="F4327" s="1047">
        <v>23103.1</v>
      </c>
      <c r="G4327" s="1052" t="s">
        <v>5005</v>
      </c>
      <c r="H4327" s="1055" t="s">
        <v>13941</v>
      </c>
      <c r="I4327" s="394"/>
      <c r="J4327" s="394"/>
      <c r="K4327" s="394"/>
      <c r="L4327" s="394"/>
      <c r="M4327" s="394"/>
      <c r="N4327" s="394"/>
    </row>
    <row r="4328" spans="2:14" ht="16.5">
      <c r="B4328" s="1045" t="s">
        <v>13942</v>
      </c>
      <c r="C4328" s="1046" t="s">
        <v>5861</v>
      </c>
      <c r="D4328" s="1046" t="s">
        <v>5861</v>
      </c>
      <c r="E4328" s="1043" t="s">
        <v>4290</v>
      </c>
      <c r="F4328" s="1047">
        <v>40790.5</v>
      </c>
      <c r="G4328" s="1052" t="s">
        <v>5005</v>
      </c>
      <c r="H4328" s="1055" t="s">
        <v>13943</v>
      </c>
      <c r="I4328" s="394"/>
      <c r="J4328" s="394"/>
      <c r="K4328" s="394"/>
      <c r="L4328" s="394"/>
      <c r="M4328" s="394"/>
      <c r="N4328" s="394"/>
    </row>
    <row r="4329" spans="2:14" ht="16.5">
      <c r="B4329" s="1045" t="s">
        <v>13944</v>
      </c>
      <c r="C4329" s="1046" t="s">
        <v>4380</v>
      </c>
      <c r="D4329" s="1046" t="s">
        <v>13945</v>
      </c>
      <c r="E4329" s="1043" t="s">
        <v>4290</v>
      </c>
      <c r="F4329" s="1047">
        <v>16222.0278</v>
      </c>
      <c r="G4329" s="1052" t="s">
        <v>5005</v>
      </c>
      <c r="H4329" s="1055" t="s">
        <v>13946</v>
      </c>
      <c r="I4329" s="394"/>
      <c r="J4329" s="394"/>
      <c r="K4329" s="394"/>
      <c r="L4329" s="394"/>
      <c r="M4329" s="394"/>
      <c r="N4329" s="394"/>
    </row>
    <row r="4330" spans="2:14" ht="16.5">
      <c r="B4330" s="1045" t="s">
        <v>13947</v>
      </c>
      <c r="C4330" s="1046" t="s">
        <v>4380</v>
      </c>
      <c r="D4330" s="1046" t="s">
        <v>13945</v>
      </c>
      <c r="E4330" s="1043" t="s">
        <v>4290</v>
      </c>
      <c r="F4330" s="1047">
        <v>16222.0278</v>
      </c>
      <c r="G4330" s="1052" t="s">
        <v>5005</v>
      </c>
      <c r="H4330" s="1055" t="s">
        <v>13948</v>
      </c>
      <c r="I4330" s="394"/>
      <c r="J4330" s="394"/>
      <c r="K4330" s="394"/>
      <c r="L4330" s="394"/>
      <c r="M4330" s="394"/>
      <c r="N4330" s="394"/>
    </row>
    <row r="4331" spans="2:14" ht="16.5">
      <c r="B4331" s="1045" t="s">
        <v>13949</v>
      </c>
      <c r="C4331" s="1046" t="s">
        <v>4380</v>
      </c>
      <c r="D4331" s="1046" t="s">
        <v>13945</v>
      </c>
      <c r="E4331" s="1043" t="s">
        <v>4290</v>
      </c>
      <c r="F4331" s="1047">
        <v>16222.0278</v>
      </c>
      <c r="G4331" s="1052" t="s">
        <v>5005</v>
      </c>
      <c r="H4331" s="1055" t="s">
        <v>13950</v>
      </c>
      <c r="I4331" s="394"/>
      <c r="J4331" s="394"/>
      <c r="K4331" s="394"/>
      <c r="L4331" s="394"/>
      <c r="M4331" s="394"/>
      <c r="N4331" s="394"/>
    </row>
    <row r="4332" spans="2:14" ht="16.5">
      <c r="B4332" s="1045" t="s">
        <v>13951</v>
      </c>
      <c r="C4332" s="1046" t="s">
        <v>4380</v>
      </c>
      <c r="D4332" s="1046" t="s">
        <v>13945</v>
      </c>
      <c r="E4332" s="1043" t="s">
        <v>4290</v>
      </c>
      <c r="F4332" s="1047">
        <v>16222.0278</v>
      </c>
      <c r="G4332" s="1052" t="s">
        <v>5005</v>
      </c>
      <c r="H4332" s="1055" t="s">
        <v>13952</v>
      </c>
      <c r="I4332" s="394"/>
      <c r="J4332" s="394"/>
      <c r="K4332" s="394"/>
      <c r="L4332" s="394"/>
      <c r="M4332" s="394"/>
      <c r="N4332" s="394"/>
    </row>
    <row r="4333" spans="2:14" ht="16.5">
      <c r="B4333" s="1045" t="s">
        <v>13953</v>
      </c>
      <c r="C4333" s="1046" t="s">
        <v>4380</v>
      </c>
      <c r="D4333" s="1046" t="s">
        <v>13945</v>
      </c>
      <c r="E4333" s="1043" t="s">
        <v>4290</v>
      </c>
      <c r="F4333" s="1047">
        <v>16222.0278</v>
      </c>
      <c r="G4333" s="1052" t="s">
        <v>5005</v>
      </c>
      <c r="H4333" s="1055" t="s">
        <v>13954</v>
      </c>
      <c r="I4333" s="394"/>
      <c r="J4333" s="394"/>
      <c r="K4333" s="394"/>
      <c r="L4333" s="394"/>
      <c r="M4333" s="394"/>
      <c r="N4333" s="394"/>
    </row>
    <row r="4334" spans="2:14" ht="16.5">
      <c r="B4334" s="1045" t="s">
        <v>13955</v>
      </c>
      <c r="C4334" s="1046" t="s">
        <v>4380</v>
      </c>
      <c r="D4334" s="1046" t="s">
        <v>13945</v>
      </c>
      <c r="E4334" s="1043" t="s">
        <v>4290</v>
      </c>
      <c r="F4334" s="1047">
        <v>16222.0278</v>
      </c>
      <c r="G4334" s="1052" t="s">
        <v>5005</v>
      </c>
      <c r="H4334" s="1055" t="s">
        <v>13956</v>
      </c>
      <c r="I4334" s="394"/>
      <c r="J4334" s="394"/>
      <c r="K4334" s="394"/>
      <c r="L4334" s="394"/>
      <c r="M4334" s="394"/>
      <c r="N4334" s="394"/>
    </row>
    <row r="4335" spans="2:14" ht="16.5">
      <c r="B4335" s="1045" t="s">
        <v>13957</v>
      </c>
      <c r="C4335" s="1046" t="s">
        <v>4380</v>
      </c>
      <c r="D4335" s="1046" t="s">
        <v>13945</v>
      </c>
      <c r="E4335" s="1043" t="s">
        <v>4290</v>
      </c>
      <c r="F4335" s="1047">
        <v>16222.0278</v>
      </c>
      <c r="G4335" s="1052" t="s">
        <v>5005</v>
      </c>
      <c r="H4335" s="1055" t="s">
        <v>13958</v>
      </c>
      <c r="I4335" s="394"/>
      <c r="J4335" s="394"/>
      <c r="K4335" s="394"/>
      <c r="L4335" s="394"/>
      <c r="M4335" s="394"/>
      <c r="N4335" s="394"/>
    </row>
    <row r="4336" spans="2:14" ht="16.5">
      <c r="B4336" s="1045" t="s">
        <v>13959</v>
      </c>
      <c r="C4336" s="1046" t="s">
        <v>4380</v>
      </c>
      <c r="D4336" s="1046" t="s">
        <v>13945</v>
      </c>
      <c r="E4336" s="1043" t="s">
        <v>4290</v>
      </c>
      <c r="F4336" s="1047">
        <v>16222.0278</v>
      </c>
      <c r="G4336" s="1052" t="s">
        <v>5005</v>
      </c>
      <c r="H4336" s="1055" t="s">
        <v>13960</v>
      </c>
      <c r="I4336" s="394"/>
      <c r="J4336" s="394"/>
      <c r="K4336" s="394"/>
      <c r="L4336" s="394"/>
      <c r="M4336" s="394"/>
      <c r="N4336" s="394"/>
    </row>
    <row r="4337" spans="2:14" ht="16.5">
      <c r="B4337" s="1045" t="s">
        <v>13961</v>
      </c>
      <c r="C4337" s="1046" t="s">
        <v>4380</v>
      </c>
      <c r="D4337" s="1046" t="s">
        <v>13945</v>
      </c>
      <c r="E4337" s="1043" t="s">
        <v>4290</v>
      </c>
      <c r="F4337" s="1047">
        <v>16222.0278</v>
      </c>
      <c r="G4337" s="1052" t="s">
        <v>5005</v>
      </c>
      <c r="H4337" s="1055" t="s">
        <v>13962</v>
      </c>
      <c r="I4337" s="394"/>
      <c r="J4337" s="394"/>
      <c r="K4337" s="394"/>
      <c r="L4337" s="394"/>
      <c r="M4337" s="394"/>
      <c r="N4337" s="394"/>
    </row>
    <row r="4338" spans="2:14" ht="16.5">
      <c r="B4338" s="1045" t="s">
        <v>13963</v>
      </c>
      <c r="C4338" s="1046" t="s">
        <v>3518</v>
      </c>
      <c r="D4338" s="1046" t="s">
        <v>13964</v>
      </c>
      <c r="E4338" s="1043" t="s">
        <v>4290</v>
      </c>
      <c r="F4338" s="1047">
        <v>110398.85</v>
      </c>
      <c r="G4338" s="1052" t="s">
        <v>5005</v>
      </c>
      <c r="H4338" s="1055" t="s">
        <v>13965</v>
      </c>
      <c r="I4338" s="394"/>
      <c r="J4338" s="394"/>
      <c r="K4338" s="394"/>
      <c r="L4338" s="394"/>
      <c r="M4338" s="394"/>
      <c r="N4338" s="394"/>
    </row>
    <row r="4339" spans="2:14" ht="16.5">
      <c r="B4339" s="1045" t="s">
        <v>13966</v>
      </c>
      <c r="C4339" s="1046" t="s">
        <v>12040</v>
      </c>
      <c r="D4339" s="1046" t="s">
        <v>13967</v>
      </c>
      <c r="E4339" s="1043" t="s">
        <v>4290</v>
      </c>
      <c r="F4339" s="1047">
        <v>552</v>
      </c>
      <c r="G4339" s="1052" t="s">
        <v>5005</v>
      </c>
      <c r="H4339" s="1055" t="s">
        <v>13968</v>
      </c>
      <c r="I4339" s="394"/>
      <c r="J4339" s="394"/>
      <c r="K4339" s="394"/>
      <c r="L4339" s="394"/>
      <c r="M4339" s="394"/>
      <c r="N4339" s="394"/>
    </row>
    <row r="4340" spans="2:14" ht="16.5">
      <c r="B4340" s="1045" t="s">
        <v>13969</v>
      </c>
      <c r="C4340" s="1046" t="s">
        <v>12040</v>
      </c>
      <c r="D4340" s="1046" t="s">
        <v>13967</v>
      </c>
      <c r="E4340" s="1043" t="s">
        <v>4290</v>
      </c>
      <c r="F4340" s="1047">
        <v>552</v>
      </c>
      <c r="G4340" s="1052" t="s">
        <v>5005</v>
      </c>
      <c r="H4340" s="1055" t="s">
        <v>13970</v>
      </c>
      <c r="I4340" s="394"/>
      <c r="J4340" s="394"/>
      <c r="K4340" s="394"/>
      <c r="L4340" s="394"/>
      <c r="M4340" s="394"/>
      <c r="N4340" s="394"/>
    </row>
    <row r="4341" spans="2:14" ht="16.5">
      <c r="B4341" s="1045" t="s">
        <v>13971</v>
      </c>
      <c r="C4341" s="1046" t="s">
        <v>12040</v>
      </c>
      <c r="D4341" s="1046" t="s">
        <v>13967</v>
      </c>
      <c r="E4341" s="1043" t="s">
        <v>4290</v>
      </c>
      <c r="F4341" s="1047">
        <v>552</v>
      </c>
      <c r="G4341" s="1052" t="s">
        <v>5005</v>
      </c>
      <c r="H4341" s="1055" t="s">
        <v>13972</v>
      </c>
      <c r="I4341" s="394"/>
      <c r="J4341" s="394"/>
      <c r="K4341" s="394"/>
      <c r="L4341" s="394"/>
      <c r="M4341" s="394"/>
      <c r="N4341" s="394"/>
    </row>
    <row r="4342" spans="2:14" ht="16.5">
      <c r="B4342" s="1045" t="s">
        <v>13973</v>
      </c>
      <c r="C4342" s="1046" t="s">
        <v>12040</v>
      </c>
      <c r="D4342" s="1046" t="s">
        <v>13967</v>
      </c>
      <c r="E4342" s="1043" t="s">
        <v>4290</v>
      </c>
      <c r="F4342" s="1047">
        <v>552</v>
      </c>
      <c r="G4342" s="1052" t="s">
        <v>5005</v>
      </c>
      <c r="H4342" s="1055" t="s">
        <v>13974</v>
      </c>
      <c r="I4342" s="394"/>
      <c r="J4342" s="394"/>
      <c r="K4342" s="394"/>
      <c r="L4342" s="394"/>
      <c r="M4342" s="394"/>
      <c r="N4342" s="394"/>
    </row>
    <row r="4343" spans="2:14" ht="16.5">
      <c r="B4343" s="1045" t="s">
        <v>13975</v>
      </c>
      <c r="C4343" s="1046" t="s">
        <v>12040</v>
      </c>
      <c r="D4343" s="1046" t="s">
        <v>13967</v>
      </c>
      <c r="E4343" s="1043" t="s">
        <v>4290</v>
      </c>
      <c r="F4343" s="1047">
        <v>552</v>
      </c>
      <c r="G4343" s="1052" t="s">
        <v>5005</v>
      </c>
      <c r="H4343" s="1055" t="s">
        <v>13976</v>
      </c>
      <c r="I4343" s="394"/>
      <c r="J4343" s="394"/>
      <c r="K4343" s="394"/>
      <c r="L4343" s="394"/>
      <c r="M4343" s="394"/>
      <c r="N4343" s="394"/>
    </row>
    <row r="4344" spans="2:14" ht="16.5">
      <c r="B4344" s="1045" t="s">
        <v>13977</v>
      </c>
      <c r="C4344" s="1046" t="s">
        <v>12040</v>
      </c>
      <c r="D4344" s="1046" t="s">
        <v>13967</v>
      </c>
      <c r="E4344" s="1043" t="s">
        <v>4290</v>
      </c>
      <c r="F4344" s="1047">
        <v>552</v>
      </c>
      <c r="G4344" s="1052" t="s">
        <v>5005</v>
      </c>
      <c r="H4344" s="1055" t="s">
        <v>13978</v>
      </c>
      <c r="I4344" s="394"/>
      <c r="J4344" s="394"/>
      <c r="K4344" s="394"/>
      <c r="L4344" s="394"/>
      <c r="M4344" s="394"/>
      <c r="N4344" s="394"/>
    </row>
    <row r="4345" spans="2:14" ht="16.5">
      <c r="B4345" s="1045" t="s">
        <v>13979</v>
      </c>
      <c r="C4345" s="1046" t="s">
        <v>12040</v>
      </c>
      <c r="D4345" s="1046" t="s">
        <v>13967</v>
      </c>
      <c r="E4345" s="1043" t="s">
        <v>4290</v>
      </c>
      <c r="F4345" s="1047">
        <v>552</v>
      </c>
      <c r="G4345" s="1052" t="s">
        <v>5005</v>
      </c>
      <c r="H4345" s="1055" t="s">
        <v>13980</v>
      </c>
      <c r="I4345" s="394"/>
      <c r="J4345" s="394"/>
      <c r="K4345" s="394"/>
      <c r="L4345" s="394"/>
      <c r="M4345" s="394"/>
      <c r="N4345" s="394"/>
    </row>
    <row r="4346" spans="2:14" ht="16.5">
      <c r="B4346" s="1045" t="s">
        <v>13981</v>
      </c>
      <c r="C4346" s="1046" t="s">
        <v>12040</v>
      </c>
      <c r="D4346" s="1046" t="s">
        <v>13967</v>
      </c>
      <c r="E4346" s="1043" t="s">
        <v>4290</v>
      </c>
      <c r="F4346" s="1047">
        <v>552</v>
      </c>
      <c r="G4346" s="1052" t="s">
        <v>5005</v>
      </c>
      <c r="H4346" s="1055" t="s">
        <v>13982</v>
      </c>
      <c r="I4346" s="394"/>
      <c r="J4346" s="394"/>
      <c r="K4346" s="394"/>
      <c r="L4346" s="394"/>
      <c r="M4346" s="394"/>
      <c r="N4346" s="394"/>
    </row>
    <row r="4347" spans="2:14" ht="16.5">
      <c r="B4347" s="1045" t="s">
        <v>13983</v>
      </c>
      <c r="C4347" s="1046" t="s">
        <v>12040</v>
      </c>
      <c r="D4347" s="1046" t="s">
        <v>13967</v>
      </c>
      <c r="E4347" s="1043" t="s">
        <v>4290</v>
      </c>
      <c r="F4347" s="1047">
        <v>552</v>
      </c>
      <c r="G4347" s="1052" t="s">
        <v>5005</v>
      </c>
      <c r="H4347" s="1055" t="s">
        <v>13984</v>
      </c>
      <c r="I4347" s="394"/>
      <c r="J4347" s="394"/>
      <c r="K4347" s="394"/>
      <c r="L4347" s="394"/>
      <c r="M4347" s="394"/>
      <c r="N4347" s="394"/>
    </row>
    <row r="4348" spans="2:14" ht="16.5">
      <c r="B4348" s="1045" t="s">
        <v>13985</v>
      </c>
      <c r="C4348" s="1046" t="s">
        <v>5551</v>
      </c>
      <c r="D4348" s="1046" t="s">
        <v>13986</v>
      </c>
      <c r="E4348" s="1043" t="s">
        <v>4290</v>
      </c>
      <c r="F4348" s="1047">
        <v>113096.75</v>
      </c>
      <c r="G4348" s="1052" t="s">
        <v>5005</v>
      </c>
      <c r="H4348" s="1055" t="s">
        <v>13987</v>
      </c>
      <c r="I4348" s="394"/>
      <c r="J4348" s="394"/>
      <c r="K4348" s="394"/>
      <c r="L4348" s="394"/>
      <c r="M4348" s="394"/>
      <c r="N4348" s="394"/>
    </row>
    <row r="4349" spans="2:14" ht="16.5">
      <c r="B4349" s="1045" t="s">
        <v>13988</v>
      </c>
      <c r="C4349" s="1046" t="s">
        <v>12287</v>
      </c>
      <c r="D4349" s="1046" t="s">
        <v>13989</v>
      </c>
      <c r="E4349" s="1043" t="s">
        <v>4290</v>
      </c>
      <c r="F4349" s="1047">
        <v>594320</v>
      </c>
      <c r="G4349" s="1052">
        <v>1</v>
      </c>
      <c r="H4349" s="1055" t="s">
        <v>13990</v>
      </c>
      <c r="I4349" s="394"/>
      <c r="J4349" s="394"/>
      <c r="K4349" s="394"/>
      <c r="L4349" s="394"/>
      <c r="M4349" s="394"/>
      <c r="N4349" s="394"/>
    </row>
    <row r="4350" spans="2:14" ht="16.5">
      <c r="B4350" s="1045" t="s">
        <v>13991</v>
      </c>
      <c r="C4350" s="1046" t="s">
        <v>11632</v>
      </c>
      <c r="D4350" s="1046" t="s">
        <v>13992</v>
      </c>
      <c r="E4350" s="1043" t="s">
        <v>4290</v>
      </c>
      <c r="F4350" s="1047">
        <v>7015</v>
      </c>
      <c r="G4350" s="1052" t="s">
        <v>5005</v>
      </c>
      <c r="H4350" s="1055" t="s">
        <v>13993</v>
      </c>
      <c r="I4350" s="394"/>
      <c r="J4350" s="394"/>
      <c r="K4350" s="394"/>
      <c r="L4350" s="394"/>
      <c r="M4350" s="394"/>
      <c r="N4350" s="394"/>
    </row>
    <row r="4351" spans="2:14" ht="16.5">
      <c r="B4351" s="1045" t="s">
        <v>13994</v>
      </c>
      <c r="C4351" s="1046" t="s">
        <v>12218</v>
      </c>
      <c r="D4351" s="1046" t="s">
        <v>13995</v>
      </c>
      <c r="E4351" s="1043" t="s">
        <v>4290</v>
      </c>
      <c r="F4351" s="1047">
        <v>2573.13</v>
      </c>
      <c r="G4351" s="1052" t="s">
        <v>5005</v>
      </c>
      <c r="H4351" s="1055" t="s">
        <v>13996</v>
      </c>
      <c r="I4351" s="394"/>
      <c r="J4351" s="394"/>
      <c r="K4351" s="394"/>
      <c r="L4351" s="394"/>
      <c r="M4351" s="394"/>
      <c r="N4351" s="394"/>
    </row>
    <row r="4352" spans="2:14" ht="16.5">
      <c r="B4352" s="1045" t="s">
        <v>13997</v>
      </c>
      <c r="C4352" s="1046" t="s">
        <v>3889</v>
      </c>
      <c r="D4352" s="1046" t="s">
        <v>13998</v>
      </c>
      <c r="E4352" s="1043" t="s">
        <v>4290</v>
      </c>
      <c r="F4352" s="1047">
        <v>24598.5</v>
      </c>
      <c r="G4352" s="1052" t="s">
        <v>5005</v>
      </c>
      <c r="H4352" s="1055" t="s">
        <v>13999</v>
      </c>
      <c r="I4352" s="394"/>
      <c r="J4352" s="394"/>
      <c r="K4352" s="394"/>
      <c r="L4352" s="394"/>
      <c r="M4352" s="394"/>
      <c r="N4352" s="394"/>
    </row>
    <row r="4353" spans="2:14" ht="16.5">
      <c r="B4353" s="1045" t="s">
        <v>14000</v>
      </c>
      <c r="C4353" s="1046" t="s">
        <v>12218</v>
      </c>
      <c r="D4353" s="1046" t="s">
        <v>14001</v>
      </c>
      <c r="E4353" s="1043" t="s">
        <v>4290</v>
      </c>
      <c r="F4353" s="1070">
        <v>111537.35</v>
      </c>
      <c r="G4353" s="1052" t="s">
        <v>5005</v>
      </c>
      <c r="H4353" s="1055" t="s">
        <v>14002</v>
      </c>
      <c r="I4353" s="394"/>
      <c r="J4353" s="394"/>
      <c r="K4353" s="394"/>
      <c r="L4353" s="394"/>
      <c r="M4353" s="394"/>
      <c r="N4353" s="394"/>
    </row>
    <row r="4354" spans="2:14" ht="16.5">
      <c r="B4354" s="1045" t="s">
        <v>14003</v>
      </c>
      <c r="C4354" s="1046" t="s">
        <v>5551</v>
      </c>
      <c r="D4354" s="1046" t="s">
        <v>14004</v>
      </c>
      <c r="E4354" s="1043" t="s">
        <v>4290</v>
      </c>
      <c r="F4354" s="1047">
        <v>113096.75</v>
      </c>
      <c r="G4354" s="1052" t="s">
        <v>5005</v>
      </c>
      <c r="H4354" s="1055" t="s">
        <v>14005</v>
      </c>
      <c r="I4354" s="394"/>
      <c r="J4354" s="394"/>
      <c r="K4354" s="394"/>
      <c r="L4354" s="394"/>
      <c r="M4354" s="394"/>
      <c r="N4354" s="394"/>
    </row>
    <row r="4355" spans="2:14" ht="16.5">
      <c r="B4355" s="1045" t="s">
        <v>14006</v>
      </c>
      <c r="C4355" s="1046" t="s">
        <v>4845</v>
      </c>
      <c r="D4355" s="1046" t="s">
        <v>14007</v>
      </c>
      <c r="E4355" s="1043" t="s">
        <v>4290</v>
      </c>
      <c r="F4355" s="1047">
        <v>18181.64</v>
      </c>
      <c r="G4355" s="1052" t="s">
        <v>5005</v>
      </c>
      <c r="H4355" s="1055" t="s">
        <v>14008</v>
      </c>
      <c r="I4355" s="394"/>
      <c r="J4355" s="394"/>
      <c r="K4355" s="394"/>
      <c r="L4355" s="394"/>
      <c r="M4355" s="394"/>
      <c r="N4355" s="394"/>
    </row>
    <row r="4356" spans="2:14" ht="16.5">
      <c r="B4356" s="1063" t="s">
        <v>14009</v>
      </c>
      <c r="C4356" s="1046" t="s">
        <v>4736</v>
      </c>
      <c r="D4356" s="1046" t="s">
        <v>14010</v>
      </c>
      <c r="E4356" s="1043" t="s">
        <v>4290</v>
      </c>
      <c r="F4356" s="1047">
        <v>4275.76</v>
      </c>
      <c r="G4356" s="1052" t="s">
        <v>5005</v>
      </c>
      <c r="H4356" s="1055" t="s">
        <v>14011</v>
      </c>
      <c r="I4356" s="394"/>
      <c r="J4356" s="394"/>
      <c r="K4356" s="394"/>
      <c r="L4356" s="394"/>
      <c r="M4356" s="394"/>
      <c r="N4356" s="394"/>
    </row>
    <row r="4357" spans="2:14" ht="16.5">
      <c r="B4357" s="1045" t="s">
        <v>14012</v>
      </c>
      <c r="C4357" s="1046" t="s">
        <v>3943</v>
      </c>
      <c r="D4357" s="1046" t="s">
        <v>14013</v>
      </c>
      <c r="E4357" s="1043" t="s">
        <v>4290</v>
      </c>
      <c r="F4357" s="1047">
        <v>34572.582000000002</v>
      </c>
      <c r="G4357" s="1052" t="s">
        <v>5005</v>
      </c>
      <c r="H4357" s="1055" t="s">
        <v>14014</v>
      </c>
      <c r="I4357" s="394"/>
      <c r="J4357" s="394"/>
      <c r="K4357" s="394"/>
      <c r="L4357" s="394"/>
      <c r="M4357" s="394"/>
      <c r="N4357" s="394"/>
    </row>
    <row r="4358" spans="2:14" ht="16.5">
      <c r="B4358" s="1045" t="s">
        <v>14015</v>
      </c>
      <c r="C4358" s="1046" t="s">
        <v>3599</v>
      </c>
      <c r="D4358" s="1046" t="s">
        <v>14016</v>
      </c>
      <c r="E4358" s="1043" t="s">
        <v>4290</v>
      </c>
      <c r="F4358" s="1047">
        <v>9752.2360000000008</v>
      </c>
      <c r="G4358" s="1052" t="s">
        <v>5005</v>
      </c>
      <c r="H4358" s="1055" t="s">
        <v>14017</v>
      </c>
      <c r="I4358" s="394"/>
      <c r="J4358" s="394"/>
      <c r="K4358" s="394"/>
      <c r="L4358" s="394"/>
      <c r="M4358" s="394"/>
      <c r="N4358" s="394"/>
    </row>
    <row r="4359" spans="2:14" ht="16.5">
      <c r="B4359" s="1045" t="s">
        <v>14018</v>
      </c>
      <c r="C4359" s="1046" t="s">
        <v>11898</v>
      </c>
      <c r="D4359" s="1046" t="s">
        <v>14019</v>
      </c>
      <c r="E4359" s="1043" t="s">
        <v>4290</v>
      </c>
      <c r="F4359" s="1047">
        <v>1195.425</v>
      </c>
      <c r="G4359" s="1052" t="s">
        <v>5005</v>
      </c>
      <c r="H4359" s="1055" t="s">
        <v>14020</v>
      </c>
      <c r="I4359" s="394"/>
      <c r="J4359" s="394"/>
      <c r="K4359" s="394"/>
      <c r="L4359" s="394"/>
      <c r="M4359" s="394"/>
      <c r="N4359" s="394"/>
    </row>
    <row r="4360" spans="2:14" ht="16.5">
      <c r="B4360" s="1063" t="s">
        <v>14021</v>
      </c>
      <c r="C4360" s="1046" t="s">
        <v>13705</v>
      </c>
      <c r="D4360" s="1046" t="s">
        <v>14022</v>
      </c>
      <c r="E4360" s="1043" t="s">
        <v>4290</v>
      </c>
      <c r="F4360" s="1047">
        <v>24794</v>
      </c>
      <c r="G4360" s="1052" t="s">
        <v>5005</v>
      </c>
      <c r="H4360" s="1055" t="s">
        <v>14023</v>
      </c>
      <c r="I4360" s="394"/>
      <c r="J4360" s="394"/>
      <c r="K4360" s="394"/>
      <c r="L4360" s="394"/>
      <c r="M4360" s="394"/>
      <c r="N4360" s="394"/>
    </row>
    <row r="4361" spans="2:14" ht="16.5">
      <c r="B4361" s="1045" t="s">
        <v>14024</v>
      </c>
      <c r="C4361" s="1046" t="s">
        <v>12040</v>
      </c>
      <c r="D4361" s="1046" t="s">
        <v>14025</v>
      </c>
      <c r="E4361" s="1043" t="s">
        <v>4290</v>
      </c>
      <c r="F4361" s="1047">
        <v>3714.68</v>
      </c>
      <c r="G4361" s="1052" t="s">
        <v>5005</v>
      </c>
      <c r="H4361" s="1055" t="s">
        <v>14026</v>
      </c>
      <c r="I4361" s="394"/>
      <c r="J4361" s="394"/>
      <c r="K4361" s="394"/>
      <c r="L4361" s="394"/>
      <c r="M4361" s="394"/>
      <c r="N4361" s="394"/>
    </row>
    <row r="4362" spans="2:14" ht="16.5">
      <c r="B4362" s="1045" t="s">
        <v>14024</v>
      </c>
      <c r="C4362" s="1046" t="s">
        <v>4736</v>
      </c>
      <c r="D4362" s="1046" t="s">
        <v>14027</v>
      </c>
      <c r="E4362" s="1043" t="s">
        <v>4290</v>
      </c>
      <c r="F4362" s="1047">
        <v>93104</v>
      </c>
      <c r="G4362" s="1052" t="s">
        <v>5005</v>
      </c>
      <c r="H4362" s="1055" t="s">
        <v>14028</v>
      </c>
      <c r="I4362" s="394"/>
      <c r="J4362" s="394"/>
      <c r="K4362" s="394"/>
      <c r="L4362" s="394"/>
      <c r="M4362" s="394"/>
      <c r="N4362" s="394"/>
    </row>
    <row r="4363" spans="2:14" ht="16.5">
      <c r="B4363" s="1045" t="s">
        <v>13961</v>
      </c>
      <c r="C4363" s="1046" t="s">
        <v>4380</v>
      </c>
      <c r="D4363" s="1046" t="s">
        <v>14029</v>
      </c>
      <c r="E4363" s="1043" t="s">
        <v>4290</v>
      </c>
      <c r="F4363" s="1047">
        <v>23032.4185</v>
      </c>
      <c r="G4363" s="1052" t="s">
        <v>5005</v>
      </c>
      <c r="H4363" s="1055" t="s">
        <v>14030</v>
      </c>
      <c r="I4363" s="394"/>
      <c r="J4363" s="394"/>
      <c r="K4363" s="394"/>
      <c r="L4363" s="394"/>
      <c r="M4363" s="394"/>
      <c r="N4363" s="394"/>
    </row>
    <row r="4364" spans="2:14" ht="16.5">
      <c r="B4364" s="1045" t="s">
        <v>14031</v>
      </c>
      <c r="C4364" s="1046" t="s">
        <v>4380</v>
      </c>
      <c r="D4364" s="1046" t="s">
        <v>14029</v>
      </c>
      <c r="E4364" s="1043" t="s">
        <v>4290</v>
      </c>
      <c r="F4364" s="1047">
        <v>23032.4185</v>
      </c>
      <c r="G4364" s="1052" t="s">
        <v>5005</v>
      </c>
      <c r="H4364" s="1055" t="s">
        <v>14032</v>
      </c>
      <c r="I4364" s="394"/>
      <c r="J4364" s="394"/>
      <c r="K4364" s="394"/>
      <c r="L4364" s="394"/>
      <c r="M4364" s="394"/>
      <c r="N4364" s="394"/>
    </row>
    <row r="4365" spans="2:14" ht="16.5">
      <c r="B4365" s="1045" t="s">
        <v>14033</v>
      </c>
      <c r="C4365" s="1046" t="s">
        <v>4380</v>
      </c>
      <c r="D4365" s="1046" t="s">
        <v>14029</v>
      </c>
      <c r="E4365" s="1043" t="s">
        <v>4290</v>
      </c>
      <c r="F4365" s="1047">
        <v>23032.4185</v>
      </c>
      <c r="G4365" s="1052" t="s">
        <v>5005</v>
      </c>
      <c r="H4365" s="1055" t="s">
        <v>14034</v>
      </c>
      <c r="I4365" s="394"/>
      <c r="J4365" s="394"/>
      <c r="K4365" s="394"/>
      <c r="L4365" s="394"/>
      <c r="M4365" s="394"/>
      <c r="N4365" s="394"/>
    </row>
    <row r="4366" spans="2:14" ht="16.5">
      <c r="B4366" s="1045" t="s">
        <v>14035</v>
      </c>
      <c r="C4366" s="1046" t="s">
        <v>4380</v>
      </c>
      <c r="D4366" s="1046" t="s">
        <v>14029</v>
      </c>
      <c r="E4366" s="1043" t="s">
        <v>4290</v>
      </c>
      <c r="F4366" s="1047">
        <v>23032.4185</v>
      </c>
      <c r="G4366" s="1052" t="s">
        <v>5005</v>
      </c>
      <c r="H4366" s="1055" t="s">
        <v>14036</v>
      </c>
      <c r="I4366" s="394"/>
      <c r="J4366" s="394"/>
      <c r="K4366" s="394"/>
      <c r="L4366" s="394"/>
      <c r="M4366" s="394"/>
      <c r="N4366" s="394"/>
    </row>
    <row r="4367" spans="2:14" ht="16.5">
      <c r="B4367" s="1045" t="s">
        <v>14037</v>
      </c>
      <c r="C4367" s="1046" t="s">
        <v>4380</v>
      </c>
      <c r="D4367" s="1046" t="s">
        <v>14029</v>
      </c>
      <c r="E4367" s="1043" t="s">
        <v>4290</v>
      </c>
      <c r="F4367" s="1047">
        <v>23032.4185</v>
      </c>
      <c r="G4367" s="1052" t="s">
        <v>5005</v>
      </c>
      <c r="H4367" s="1055" t="s">
        <v>14038</v>
      </c>
      <c r="I4367" s="394"/>
      <c r="J4367" s="394"/>
      <c r="K4367" s="394"/>
      <c r="L4367" s="394"/>
      <c r="M4367" s="394"/>
      <c r="N4367" s="394"/>
    </row>
    <row r="4368" spans="2:14" ht="16.5">
      <c r="B4368" s="1045" t="s">
        <v>14039</v>
      </c>
      <c r="C4368" s="1046" t="s">
        <v>4380</v>
      </c>
      <c r="D4368" s="1046" t="s">
        <v>14029</v>
      </c>
      <c r="E4368" s="1043" t="s">
        <v>4290</v>
      </c>
      <c r="F4368" s="1047">
        <v>23032.4185</v>
      </c>
      <c r="G4368" s="1052" t="s">
        <v>5005</v>
      </c>
      <c r="H4368" s="1055" t="s">
        <v>14040</v>
      </c>
      <c r="I4368" s="394"/>
      <c r="J4368" s="394"/>
      <c r="K4368" s="394"/>
      <c r="L4368" s="394"/>
      <c r="M4368" s="394"/>
      <c r="N4368" s="394"/>
    </row>
    <row r="4369" spans="2:14" ht="16.5">
      <c r="B4369" s="1045" t="s">
        <v>14041</v>
      </c>
      <c r="C4369" s="1046" t="s">
        <v>4380</v>
      </c>
      <c r="D4369" s="1046" t="s">
        <v>14029</v>
      </c>
      <c r="E4369" s="1043" t="s">
        <v>4290</v>
      </c>
      <c r="F4369" s="1047">
        <v>23032.4185</v>
      </c>
      <c r="G4369" s="1052" t="s">
        <v>5005</v>
      </c>
      <c r="H4369" s="1055" t="s">
        <v>14042</v>
      </c>
      <c r="I4369" s="394"/>
      <c r="J4369" s="394"/>
      <c r="K4369" s="394"/>
      <c r="L4369" s="394"/>
      <c r="M4369" s="394"/>
      <c r="N4369" s="394"/>
    </row>
    <row r="4370" spans="2:14" ht="16.5">
      <c r="B4370" s="1045" t="s">
        <v>14043</v>
      </c>
      <c r="C4370" s="1046" t="s">
        <v>4380</v>
      </c>
      <c r="D4370" s="1046" t="s">
        <v>14029</v>
      </c>
      <c r="E4370" s="1043" t="s">
        <v>4290</v>
      </c>
      <c r="F4370" s="1047">
        <v>23032.4185</v>
      </c>
      <c r="G4370" s="1052" t="s">
        <v>5005</v>
      </c>
      <c r="H4370" s="1055" t="s">
        <v>14044</v>
      </c>
      <c r="I4370" s="394"/>
      <c r="J4370" s="394"/>
      <c r="K4370" s="394"/>
      <c r="L4370" s="394"/>
      <c r="M4370" s="394"/>
      <c r="N4370" s="394"/>
    </row>
    <row r="4371" spans="2:14" ht="16.5">
      <c r="B4371" s="1045" t="s">
        <v>14045</v>
      </c>
      <c r="C4371" s="1046" t="s">
        <v>4380</v>
      </c>
      <c r="D4371" s="1046" t="s">
        <v>14029</v>
      </c>
      <c r="E4371" s="1043" t="s">
        <v>4290</v>
      </c>
      <c r="F4371" s="1047">
        <v>23032.4185</v>
      </c>
      <c r="G4371" s="1052" t="s">
        <v>5005</v>
      </c>
      <c r="H4371" s="1055" t="s">
        <v>14046</v>
      </c>
      <c r="I4371" s="394"/>
      <c r="J4371" s="394"/>
      <c r="K4371" s="394"/>
      <c r="L4371" s="394"/>
      <c r="M4371" s="394"/>
      <c r="N4371" s="394"/>
    </row>
    <row r="4372" spans="2:14" ht="16.5">
      <c r="B4372" s="1045" t="s">
        <v>14047</v>
      </c>
      <c r="C4372" s="1046" t="s">
        <v>4380</v>
      </c>
      <c r="D4372" s="1046" t="s">
        <v>14029</v>
      </c>
      <c r="E4372" s="1043" t="s">
        <v>4290</v>
      </c>
      <c r="F4372" s="1047">
        <v>23032.4185</v>
      </c>
      <c r="G4372" s="1052" t="s">
        <v>5005</v>
      </c>
      <c r="H4372" s="1055" t="s">
        <v>14048</v>
      </c>
      <c r="I4372" s="394"/>
      <c r="J4372" s="394"/>
      <c r="K4372" s="394"/>
      <c r="L4372" s="394"/>
      <c r="M4372" s="394"/>
      <c r="N4372" s="394"/>
    </row>
    <row r="4373" spans="2:14" ht="16.5">
      <c r="B4373" s="1045" t="s">
        <v>14049</v>
      </c>
      <c r="C4373" s="1046" t="s">
        <v>4380</v>
      </c>
      <c r="D4373" s="1046" t="s">
        <v>14029</v>
      </c>
      <c r="E4373" s="1043" t="s">
        <v>4290</v>
      </c>
      <c r="F4373" s="1047">
        <v>23032.4185</v>
      </c>
      <c r="G4373" s="1052" t="s">
        <v>5005</v>
      </c>
      <c r="H4373" s="1055" t="s">
        <v>14050</v>
      </c>
      <c r="I4373" s="394"/>
      <c r="J4373" s="394"/>
      <c r="K4373" s="394"/>
      <c r="L4373" s="394"/>
      <c r="M4373" s="394"/>
      <c r="N4373" s="394"/>
    </row>
    <row r="4374" spans="2:14" ht="16.5">
      <c r="B4374" s="1045" t="s">
        <v>14051</v>
      </c>
      <c r="C4374" s="1046" t="s">
        <v>4380</v>
      </c>
      <c r="D4374" s="1046" t="s">
        <v>14029</v>
      </c>
      <c r="E4374" s="1043" t="s">
        <v>4290</v>
      </c>
      <c r="F4374" s="1047">
        <v>23032.4185</v>
      </c>
      <c r="G4374" s="1052" t="s">
        <v>5005</v>
      </c>
      <c r="H4374" s="1055" t="s">
        <v>14052</v>
      </c>
      <c r="I4374" s="394"/>
      <c r="J4374" s="394"/>
      <c r="K4374" s="394"/>
      <c r="L4374" s="394"/>
      <c r="M4374" s="394"/>
      <c r="N4374" s="394"/>
    </row>
    <row r="4375" spans="2:14" ht="16.5">
      <c r="B4375" s="1045" t="s">
        <v>14053</v>
      </c>
      <c r="C4375" s="1046" t="s">
        <v>4380</v>
      </c>
      <c r="D4375" s="1046" t="s">
        <v>14029</v>
      </c>
      <c r="E4375" s="1043" t="s">
        <v>4290</v>
      </c>
      <c r="F4375" s="1047">
        <v>23032.4185</v>
      </c>
      <c r="G4375" s="1052" t="s">
        <v>5005</v>
      </c>
      <c r="H4375" s="1055" t="s">
        <v>14054</v>
      </c>
      <c r="I4375" s="394"/>
      <c r="J4375" s="394"/>
      <c r="K4375" s="394"/>
      <c r="L4375" s="394"/>
      <c r="M4375" s="394"/>
      <c r="N4375" s="394"/>
    </row>
    <row r="4376" spans="2:14" ht="16.5">
      <c r="B4376" s="1045" t="s">
        <v>14055</v>
      </c>
      <c r="C4376" s="1046" t="s">
        <v>4380</v>
      </c>
      <c r="D4376" s="1046" t="s">
        <v>14029</v>
      </c>
      <c r="E4376" s="1043" t="s">
        <v>4290</v>
      </c>
      <c r="F4376" s="1047">
        <v>23032.4185</v>
      </c>
      <c r="G4376" s="1052" t="s">
        <v>5005</v>
      </c>
      <c r="H4376" s="1055" t="s">
        <v>14056</v>
      </c>
      <c r="I4376" s="394"/>
      <c r="J4376" s="394"/>
      <c r="K4376" s="394"/>
      <c r="L4376" s="394"/>
      <c r="M4376" s="394"/>
      <c r="N4376" s="394"/>
    </row>
    <row r="4377" spans="2:14" ht="16.5">
      <c r="B4377" s="1045" t="s">
        <v>14057</v>
      </c>
      <c r="C4377" s="1046" t="s">
        <v>4380</v>
      </c>
      <c r="D4377" s="1046" t="s">
        <v>14029</v>
      </c>
      <c r="E4377" s="1043" t="s">
        <v>4290</v>
      </c>
      <c r="F4377" s="1047">
        <v>23032.4185</v>
      </c>
      <c r="G4377" s="1052" t="s">
        <v>5005</v>
      </c>
      <c r="H4377" s="1055" t="s">
        <v>14058</v>
      </c>
      <c r="I4377" s="394"/>
      <c r="J4377" s="394"/>
      <c r="K4377" s="394"/>
      <c r="L4377" s="394"/>
      <c r="M4377" s="394"/>
      <c r="N4377" s="394"/>
    </row>
    <row r="4378" spans="2:14" ht="16.5">
      <c r="B4378" s="1045" t="s">
        <v>14059</v>
      </c>
      <c r="C4378" s="1046" t="s">
        <v>3889</v>
      </c>
      <c r="D4378" s="1046" t="s">
        <v>14060</v>
      </c>
      <c r="E4378" s="1043" t="s">
        <v>4290</v>
      </c>
      <c r="F4378" s="1047">
        <v>22330.240000000002</v>
      </c>
      <c r="G4378" s="1052" t="s">
        <v>5005</v>
      </c>
      <c r="H4378" s="1055" t="s">
        <v>14061</v>
      </c>
      <c r="I4378" s="394"/>
      <c r="J4378" s="394"/>
      <c r="K4378" s="394"/>
      <c r="L4378" s="394"/>
      <c r="M4378" s="394"/>
      <c r="N4378" s="394"/>
    </row>
    <row r="4379" spans="2:14" ht="16.5">
      <c r="B4379" s="1045" t="s">
        <v>14062</v>
      </c>
      <c r="C4379" s="1046" t="s">
        <v>3889</v>
      </c>
      <c r="D4379" s="1046" t="s">
        <v>14060</v>
      </c>
      <c r="E4379" s="1043" t="s">
        <v>4290</v>
      </c>
      <c r="F4379" s="1047">
        <v>22330.240000000002</v>
      </c>
      <c r="G4379" s="1052" t="s">
        <v>5005</v>
      </c>
      <c r="H4379" s="1055" t="s">
        <v>14063</v>
      </c>
      <c r="I4379" s="394"/>
      <c r="J4379" s="394"/>
      <c r="K4379" s="394"/>
      <c r="L4379" s="394"/>
      <c r="M4379" s="394"/>
      <c r="N4379" s="394"/>
    </row>
    <row r="4380" spans="2:14" ht="16.5">
      <c r="B4380" s="1045" t="s">
        <v>14064</v>
      </c>
      <c r="C4380" s="1046" t="s">
        <v>3889</v>
      </c>
      <c r="D4380" s="1046" t="s">
        <v>14060</v>
      </c>
      <c r="E4380" s="1043" t="s">
        <v>4290</v>
      </c>
      <c r="F4380" s="1047">
        <v>22330.240000000002</v>
      </c>
      <c r="G4380" s="1052" t="s">
        <v>5005</v>
      </c>
      <c r="H4380" s="1055" t="s">
        <v>14065</v>
      </c>
      <c r="I4380" s="394"/>
      <c r="J4380" s="394"/>
      <c r="K4380" s="394"/>
      <c r="L4380" s="394"/>
      <c r="M4380" s="394"/>
      <c r="N4380" s="394"/>
    </row>
    <row r="4381" spans="2:14" ht="16.5">
      <c r="B4381" s="1045" t="s">
        <v>14066</v>
      </c>
      <c r="C4381" s="1046" t="s">
        <v>3889</v>
      </c>
      <c r="D4381" s="1046" t="s">
        <v>14060</v>
      </c>
      <c r="E4381" s="1043" t="s">
        <v>4290</v>
      </c>
      <c r="F4381" s="1047">
        <v>22330.240000000002</v>
      </c>
      <c r="G4381" s="1052" t="s">
        <v>5005</v>
      </c>
      <c r="H4381" s="1055" t="s">
        <v>14067</v>
      </c>
      <c r="I4381" s="394"/>
      <c r="J4381" s="394"/>
      <c r="K4381" s="394"/>
      <c r="L4381" s="394"/>
      <c r="M4381" s="394"/>
      <c r="N4381" s="394"/>
    </row>
    <row r="4382" spans="2:14" ht="16.5">
      <c r="B4382" s="1045" t="s">
        <v>14068</v>
      </c>
      <c r="C4382" s="1046" t="s">
        <v>3889</v>
      </c>
      <c r="D4382" s="1046" t="s">
        <v>14060</v>
      </c>
      <c r="E4382" s="1043" t="s">
        <v>4290</v>
      </c>
      <c r="F4382" s="1047">
        <v>22330.240000000002</v>
      </c>
      <c r="G4382" s="1052" t="s">
        <v>5005</v>
      </c>
      <c r="H4382" s="1055" t="s">
        <v>14069</v>
      </c>
      <c r="I4382" s="394"/>
      <c r="J4382" s="394"/>
      <c r="K4382" s="394"/>
      <c r="L4382" s="394"/>
      <c r="M4382" s="394"/>
      <c r="N4382" s="394"/>
    </row>
    <row r="4383" spans="2:14" ht="16.5">
      <c r="B4383" s="1045" t="s">
        <v>14070</v>
      </c>
      <c r="C4383" s="1046" t="s">
        <v>3889</v>
      </c>
      <c r="D4383" s="1046" t="s">
        <v>14060</v>
      </c>
      <c r="E4383" s="1043" t="s">
        <v>4290</v>
      </c>
      <c r="F4383" s="1047">
        <v>22330.240000000002</v>
      </c>
      <c r="G4383" s="1052" t="s">
        <v>5005</v>
      </c>
      <c r="H4383" s="1055" t="s">
        <v>14071</v>
      </c>
      <c r="I4383" s="394"/>
      <c r="J4383" s="394"/>
      <c r="K4383" s="394"/>
      <c r="L4383" s="394"/>
      <c r="M4383" s="394"/>
      <c r="N4383" s="394"/>
    </row>
    <row r="4384" spans="2:14" ht="16.5">
      <c r="B4384" s="1045" t="s">
        <v>14072</v>
      </c>
      <c r="C4384" s="1046" t="s">
        <v>3889</v>
      </c>
      <c r="D4384" s="1046" t="s">
        <v>14060</v>
      </c>
      <c r="E4384" s="1043" t="s">
        <v>4290</v>
      </c>
      <c r="F4384" s="1047">
        <v>22330.240000000002</v>
      </c>
      <c r="G4384" s="1052" t="s">
        <v>5005</v>
      </c>
      <c r="H4384" s="1055" t="s">
        <v>14073</v>
      </c>
      <c r="I4384" s="394"/>
      <c r="J4384" s="394"/>
      <c r="K4384" s="394"/>
      <c r="L4384" s="394"/>
      <c r="M4384" s="394"/>
      <c r="N4384" s="394"/>
    </row>
    <row r="4385" spans="2:14" ht="16.5">
      <c r="B4385" s="1045" t="s">
        <v>14074</v>
      </c>
      <c r="C4385" s="1046" t="s">
        <v>3889</v>
      </c>
      <c r="D4385" s="1046" t="s">
        <v>14060</v>
      </c>
      <c r="E4385" s="1043" t="s">
        <v>4290</v>
      </c>
      <c r="F4385" s="1047">
        <v>22330.240000000002</v>
      </c>
      <c r="G4385" s="1052" t="s">
        <v>5005</v>
      </c>
      <c r="H4385" s="1055" t="s">
        <v>14075</v>
      </c>
      <c r="I4385" s="394"/>
      <c r="J4385" s="394"/>
      <c r="K4385" s="394"/>
      <c r="L4385" s="394"/>
      <c r="M4385" s="394"/>
      <c r="N4385" s="394"/>
    </row>
    <row r="4386" spans="2:14" ht="16.5">
      <c r="B4386" s="1045" t="s">
        <v>14076</v>
      </c>
      <c r="C4386" s="1046" t="s">
        <v>4736</v>
      </c>
      <c r="D4386" s="1046" t="s">
        <v>12234</v>
      </c>
      <c r="E4386" s="1043" t="s">
        <v>4290</v>
      </c>
      <c r="F4386" s="1047">
        <v>24811.445500000002</v>
      </c>
      <c r="G4386" s="1052" t="s">
        <v>5005</v>
      </c>
      <c r="H4386" s="1055" t="s">
        <v>14077</v>
      </c>
      <c r="I4386" s="394"/>
      <c r="J4386" s="394"/>
      <c r="K4386" s="394"/>
      <c r="L4386" s="394"/>
      <c r="M4386" s="394"/>
      <c r="N4386" s="394"/>
    </row>
    <row r="4387" spans="2:14" ht="16.5">
      <c r="B4387" s="1045" t="s">
        <v>14078</v>
      </c>
      <c r="C4387" s="1046" t="s">
        <v>4175</v>
      </c>
      <c r="D4387" s="1046" t="s">
        <v>14079</v>
      </c>
      <c r="E4387" s="1043" t="s">
        <v>4290</v>
      </c>
      <c r="F4387" s="1047">
        <v>6728</v>
      </c>
      <c r="G4387" s="1052">
        <v>1</v>
      </c>
      <c r="H4387" s="1055" t="s">
        <v>14080</v>
      </c>
      <c r="I4387" s="394"/>
      <c r="J4387" s="394"/>
      <c r="K4387" s="394"/>
      <c r="L4387" s="394"/>
      <c r="M4387" s="394"/>
      <c r="N4387" s="394"/>
    </row>
    <row r="4388" spans="2:14" ht="16.5">
      <c r="B4388" s="1045" t="s">
        <v>14078</v>
      </c>
      <c r="C4388" s="1046" t="s">
        <v>4175</v>
      </c>
      <c r="D4388" s="1046" t="s">
        <v>14079</v>
      </c>
      <c r="E4388" s="1043" t="s">
        <v>4290</v>
      </c>
      <c r="F4388" s="1047">
        <v>6728</v>
      </c>
      <c r="G4388" s="1052">
        <v>1</v>
      </c>
      <c r="H4388" s="1055" t="s">
        <v>14081</v>
      </c>
      <c r="I4388" s="394"/>
      <c r="J4388" s="394"/>
      <c r="K4388" s="394"/>
      <c r="L4388" s="394"/>
      <c r="M4388" s="394"/>
      <c r="N4388" s="394"/>
    </row>
    <row r="4389" spans="2:14" ht="16.5">
      <c r="B4389" s="1045" t="s">
        <v>14082</v>
      </c>
      <c r="C4389" s="1046" t="s">
        <v>14083</v>
      </c>
      <c r="D4389" s="1046" t="s">
        <v>14084</v>
      </c>
      <c r="E4389" s="1043" t="s">
        <v>4290</v>
      </c>
      <c r="F4389" s="1047">
        <v>1270.75</v>
      </c>
      <c r="G4389" s="1052" t="s">
        <v>5005</v>
      </c>
      <c r="H4389" s="1071" t="s">
        <v>12259</v>
      </c>
      <c r="I4389" s="394"/>
      <c r="J4389" s="394"/>
      <c r="K4389" s="394"/>
      <c r="L4389" s="394"/>
      <c r="M4389" s="394"/>
      <c r="N4389" s="394"/>
    </row>
    <row r="4390" spans="2:14" ht="16.5">
      <c r="B4390" s="1045" t="s">
        <v>14085</v>
      </c>
      <c r="C4390" s="1046" t="s">
        <v>14083</v>
      </c>
      <c r="D4390" s="1046" t="s">
        <v>14084</v>
      </c>
      <c r="E4390" s="1043" t="s">
        <v>4290</v>
      </c>
      <c r="F4390" s="1047">
        <v>1270.75</v>
      </c>
      <c r="G4390" s="1052" t="s">
        <v>5005</v>
      </c>
      <c r="H4390" s="1071" t="s">
        <v>12259</v>
      </c>
      <c r="I4390" s="394"/>
      <c r="J4390" s="394"/>
      <c r="K4390" s="394"/>
      <c r="L4390" s="394"/>
      <c r="M4390" s="394"/>
      <c r="N4390" s="394"/>
    </row>
    <row r="4391" spans="2:14" ht="16.5">
      <c r="B4391" s="1045" t="s">
        <v>14086</v>
      </c>
      <c r="C4391" s="1046" t="s">
        <v>14083</v>
      </c>
      <c r="D4391" s="1046" t="s">
        <v>14084</v>
      </c>
      <c r="E4391" s="1043" t="s">
        <v>4290</v>
      </c>
      <c r="F4391" s="1047">
        <v>1270.75</v>
      </c>
      <c r="G4391" s="1052" t="s">
        <v>5005</v>
      </c>
      <c r="H4391" s="1071" t="s">
        <v>12259</v>
      </c>
      <c r="I4391" s="394"/>
      <c r="J4391" s="394"/>
      <c r="K4391" s="394"/>
      <c r="L4391" s="394"/>
      <c r="M4391" s="394"/>
      <c r="N4391" s="394"/>
    </row>
    <row r="4392" spans="2:14" ht="16.5">
      <c r="B4392" s="1045" t="s">
        <v>14087</v>
      </c>
      <c r="C4392" s="1046" t="s">
        <v>14083</v>
      </c>
      <c r="D4392" s="1046" t="s">
        <v>14088</v>
      </c>
      <c r="E4392" s="1043" t="s">
        <v>4290</v>
      </c>
      <c r="F4392" s="1047">
        <v>1380</v>
      </c>
      <c r="G4392" s="1052" t="s">
        <v>5005</v>
      </c>
      <c r="H4392" s="1055" t="s">
        <v>14089</v>
      </c>
      <c r="I4392" s="394"/>
      <c r="J4392" s="394"/>
      <c r="K4392" s="394"/>
      <c r="L4392" s="394"/>
      <c r="M4392" s="394"/>
      <c r="N4392" s="394"/>
    </row>
    <row r="4393" spans="2:14" ht="16.5">
      <c r="B4393" s="1045" t="s">
        <v>14090</v>
      </c>
      <c r="C4393" s="1046" t="s">
        <v>14083</v>
      </c>
      <c r="D4393" s="1046" t="s">
        <v>14091</v>
      </c>
      <c r="E4393" s="1043" t="s">
        <v>4290</v>
      </c>
      <c r="F4393" s="1047">
        <v>1650.25</v>
      </c>
      <c r="G4393" s="1052" t="s">
        <v>5005</v>
      </c>
      <c r="H4393" s="1055" t="s">
        <v>14092</v>
      </c>
      <c r="I4393" s="394"/>
      <c r="J4393" s="394"/>
      <c r="K4393" s="394"/>
      <c r="L4393" s="394"/>
      <c r="M4393" s="394"/>
      <c r="N4393" s="394"/>
    </row>
    <row r="4394" spans="2:14" ht="16.5">
      <c r="B4394" s="1045" t="s">
        <v>14093</v>
      </c>
      <c r="C4394" s="1046" t="s">
        <v>3579</v>
      </c>
      <c r="D4394" s="1046" t="s">
        <v>14094</v>
      </c>
      <c r="E4394" s="1043" t="s">
        <v>4290</v>
      </c>
      <c r="F4394" s="1047">
        <v>3835.25</v>
      </c>
      <c r="G4394" s="1052" t="s">
        <v>5005</v>
      </c>
      <c r="H4394" s="1055" t="s">
        <v>3500</v>
      </c>
      <c r="I4394" s="394"/>
      <c r="J4394" s="394"/>
      <c r="K4394" s="394"/>
      <c r="L4394" s="394"/>
      <c r="M4394" s="394"/>
      <c r="N4394" s="394"/>
    </row>
    <row r="4395" spans="2:14" ht="16.5">
      <c r="B4395" s="1045" t="s">
        <v>14095</v>
      </c>
      <c r="C4395" s="1046" t="s">
        <v>3579</v>
      </c>
      <c r="D4395" s="1046" t="s">
        <v>14094</v>
      </c>
      <c r="E4395" s="1043" t="s">
        <v>4290</v>
      </c>
      <c r="F4395" s="1047">
        <v>3835.25</v>
      </c>
      <c r="G4395" s="1052" t="s">
        <v>5005</v>
      </c>
      <c r="H4395" s="1055" t="s">
        <v>3500</v>
      </c>
      <c r="I4395" s="394"/>
      <c r="J4395" s="394"/>
      <c r="K4395" s="394"/>
      <c r="L4395" s="394"/>
      <c r="M4395" s="394"/>
      <c r="N4395" s="394"/>
    </row>
    <row r="4396" spans="2:14" ht="16.5">
      <c r="B4396" s="1045" t="s">
        <v>14096</v>
      </c>
      <c r="C4396" s="1046" t="s">
        <v>3579</v>
      </c>
      <c r="D4396" s="1046" t="s">
        <v>14094</v>
      </c>
      <c r="E4396" s="1043" t="s">
        <v>4290</v>
      </c>
      <c r="F4396" s="1047">
        <v>3835.25</v>
      </c>
      <c r="G4396" s="1052" t="s">
        <v>5005</v>
      </c>
      <c r="H4396" s="1055" t="s">
        <v>3500</v>
      </c>
      <c r="I4396" s="394"/>
      <c r="J4396" s="394"/>
      <c r="K4396" s="394"/>
      <c r="L4396" s="394"/>
      <c r="M4396" s="394"/>
      <c r="N4396" s="394"/>
    </row>
    <row r="4397" spans="2:14" ht="16.5">
      <c r="B4397" s="1045" t="s">
        <v>14097</v>
      </c>
      <c r="C4397" s="1046" t="s">
        <v>3579</v>
      </c>
      <c r="D4397" s="1046" t="s">
        <v>14094</v>
      </c>
      <c r="E4397" s="1043" t="s">
        <v>4290</v>
      </c>
      <c r="F4397" s="1047">
        <v>3835.25</v>
      </c>
      <c r="G4397" s="1052" t="s">
        <v>5005</v>
      </c>
      <c r="H4397" s="1055" t="s">
        <v>3500</v>
      </c>
      <c r="I4397" s="394"/>
      <c r="J4397" s="394"/>
      <c r="K4397" s="394"/>
      <c r="L4397" s="394"/>
      <c r="M4397" s="394"/>
      <c r="N4397" s="394"/>
    </row>
    <row r="4398" spans="2:14" ht="16.5">
      <c r="B4398" s="1045" t="s">
        <v>14098</v>
      </c>
      <c r="C4398" s="1046" t="s">
        <v>3579</v>
      </c>
      <c r="D4398" s="1046" t="s">
        <v>14094</v>
      </c>
      <c r="E4398" s="1043" t="s">
        <v>4290</v>
      </c>
      <c r="F4398" s="1047">
        <v>3835.25</v>
      </c>
      <c r="G4398" s="1052" t="s">
        <v>5005</v>
      </c>
      <c r="H4398" s="1055" t="s">
        <v>3500</v>
      </c>
      <c r="I4398" s="394"/>
      <c r="J4398" s="394"/>
      <c r="K4398" s="394"/>
      <c r="L4398" s="394"/>
      <c r="M4398" s="394"/>
      <c r="N4398" s="394"/>
    </row>
    <row r="4399" spans="2:14" ht="16.5">
      <c r="B4399" s="1045" t="s">
        <v>14099</v>
      </c>
      <c r="C4399" s="1046" t="s">
        <v>3579</v>
      </c>
      <c r="D4399" s="1046" t="s">
        <v>14094</v>
      </c>
      <c r="E4399" s="1043" t="s">
        <v>4290</v>
      </c>
      <c r="F4399" s="1047">
        <v>3835.25</v>
      </c>
      <c r="G4399" s="1052" t="s">
        <v>5005</v>
      </c>
      <c r="H4399" s="1055" t="s">
        <v>3500</v>
      </c>
      <c r="I4399" s="394"/>
      <c r="J4399" s="394"/>
      <c r="K4399" s="394"/>
      <c r="L4399" s="394"/>
      <c r="M4399" s="394"/>
      <c r="N4399" s="394"/>
    </row>
    <row r="4400" spans="2:14" ht="16.5">
      <c r="B4400" s="1045" t="s">
        <v>14100</v>
      </c>
      <c r="C4400" s="1046" t="s">
        <v>3579</v>
      </c>
      <c r="D4400" s="1046" t="s">
        <v>14094</v>
      </c>
      <c r="E4400" s="1043" t="s">
        <v>4290</v>
      </c>
      <c r="F4400" s="1047">
        <v>3835.25</v>
      </c>
      <c r="G4400" s="1052" t="s">
        <v>5005</v>
      </c>
      <c r="H4400" s="1055" t="s">
        <v>3500</v>
      </c>
      <c r="I4400" s="394"/>
      <c r="J4400" s="394"/>
      <c r="K4400" s="394"/>
      <c r="L4400" s="394"/>
      <c r="M4400" s="394"/>
      <c r="N4400" s="394"/>
    </row>
    <row r="4401" spans="2:14" ht="16.5">
      <c r="B4401" s="1045" t="s">
        <v>14101</v>
      </c>
      <c r="C4401" s="1046" t="s">
        <v>3579</v>
      </c>
      <c r="D4401" s="1046" t="s">
        <v>14094</v>
      </c>
      <c r="E4401" s="1043" t="s">
        <v>4290</v>
      </c>
      <c r="F4401" s="1047">
        <v>3835.25</v>
      </c>
      <c r="G4401" s="1052" t="s">
        <v>5005</v>
      </c>
      <c r="H4401" s="1055" t="s">
        <v>3500</v>
      </c>
      <c r="I4401" s="394"/>
      <c r="J4401" s="394"/>
      <c r="K4401" s="394"/>
      <c r="L4401" s="394"/>
      <c r="M4401" s="394"/>
      <c r="N4401" s="394"/>
    </row>
    <row r="4402" spans="2:14" ht="16.5">
      <c r="B4402" s="1045" t="s">
        <v>14102</v>
      </c>
      <c r="C4402" s="1046" t="s">
        <v>3579</v>
      </c>
      <c r="D4402" s="1046" t="s">
        <v>14094</v>
      </c>
      <c r="E4402" s="1043" t="s">
        <v>4290</v>
      </c>
      <c r="F4402" s="1047">
        <v>3835.25</v>
      </c>
      <c r="G4402" s="1052" t="s">
        <v>5005</v>
      </c>
      <c r="H4402" s="1055" t="s">
        <v>3500</v>
      </c>
      <c r="I4402" s="394"/>
      <c r="J4402" s="394"/>
      <c r="K4402" s="394"/>
      <c r="L4402" s="394"/>
      <c r="M4402" s="394"/>
      <c r="N4402" s="394"/>
    </row>
    <row r="4403" spans="2:14" ht="16.5">
      <c r="B4403" s="1045" t="s">
        <v>14103</v>
      </c>
      <c r="C4403" s="1046" t="s">
        <v>3579</v>
      </c>
      <c r="D4403" s="1046" t="s">
        <v>14094</v>
      </c>
      <c r="E4403" s="1043" t="s">
        <v>4290</v>
      </c>
      <c r="F4403" s="1047">
        <v>3835.25</v>
      </c>
      <c r="G4403" s="1052" t="s">
        <v>5005</v>
      </c>
      <c r="H4403" s="1055" t="s">
        <v>3500</v>
      </c>
      <c r="I4403" s="394"/>
      <c r="J4403" s="394"/>
      <c r="K4403" s="394"/>
      <c r="L4403" s="394"/>
      <c r="M4403" s="394"/>
      <c r="N4403" s="394"/>
    </row>
    <row r="4404" spans="2:14" ht="16.5">
      <c r="B4404" s="1045" t="s">
        <v>14104</v>
      </c>
      <c r="C4404" s="1046" t="s">
        <v>3579</v>
      </c>
      <c r="D4404" s="1046" t="s">
        <v>14094</v>
      </c>
      <c r="E4404" s="1043" t="s">
        <v>4290</v>
      </c>
      <c r="F4404" s="1047">
        <v>3835.25</v>
      </c>
      <c r="G4404" s="1052" t="s">
        <v>5005</v>
      </c>
      <c r="H4404" s="1055" t="s">
        <v>3500</v>
      </c>
      <c r="I4404" s="394"/>
      <c r="J4404" s="394"/>
      <c r="K4404" s="394"/>
      <c r="L4404" s="394"/>
      <c r="M4404" s="394"/>
      <c r="N4404" s="394"/>
    </row>
    <row r="4405" spans="2:14" ht="16.5">
      <c r="B4405" s="1045" t="s">
        <v>14105</v>
      </c>
      <c r="C4405" s="1046" t="s">
        <v>3579</v>
      </c>
      <c r="D4405" s="1046" t="s">
        <v>14094</v>
      </c>
      <c r="E4405" s="1043" t="s">
        <v>4290</v>
      </c>
      <c r="F4405" s="1047">
        <v>3835.25</v>
      </c>
      <c r="G4405" s="1052" t="s">
        <v>5005</v>
      </c>
      <c r="H4405" s="1055" t="s">
        <v>3500</v>
      </c>
      <c r="I4405" s="394"/>
      <c r="J4405" s="394"/>
      <c r="K4405" s="394"/>
      <c r="L4405" s="394"/>
      <c r="M4405" s="394"/>
      <c r="N4405" s="394"/>
    </row>
    <row r="4406" spans="2:14" ht="16.5">
      <c r="B4406" s="1045" t="s">
        <v>14106</v>
      </c>
      <c r="C4406" s="1046" t="s">
        <v>3579</v>
      </c>
      <c r="D4406" s="1046" t="s">
        <v>14094</v>
      </c>
      <c r="E4406" s="1043" t="s">
        <v>4290</v>
      </c>
      <c r="F4406" s="1047">
        <v>3835.25</v>
      </c>
      <c r="G4406" s="1052" t="s">
        <v>5005</v>
      </c>
      <c r="H4406" s="1055" t="s">
        <v>3500</v>
      </c>
      <c r="I4406" s="394"/>
      <c r="J4406" s="394"/>
      <c r="K4406" s="394"/>
      <c r="L4406" s="394"/>
      <c r="M4406" s="394"/>
      <c r="N4406" s="394"/>
    </row>
    <row r="4407" spans="2:14" ht="16.5">
      <c r="B4407" s="1045" t="s">
        <v>14107</v>
      </c>
      <c r="C4407" s="1046" t="s">
        <v>3579</v>
      </c>
      <c r="D4407" s="1046" t="s">
        <v>14094</v>
      </c>
      <c r="E4407" s="1043" t="s">
        <v>4290</v>
      </c>
      <c r="F4407" s="1047">
        <v>3835.25</v>
      </c>
      <c r="G4407" s="1052" t="s">
        <v>5005</v>
      </c>
      <c r="H4407" s="1055" t="s">
        <v>3500</v>
      </c>
      <c r="I4407" s="394"/>
      <c r="J4407" s="394"/>
      <c r="K4407" s="394"/>
      <c r="L4407" s="394"/>
      <c r="M4407" s="394"/>
      <c r="N4407" s="394"/>
    </row>
    <row r="4408" spans="2:14" ht="16.5">
      <c r="B4408" s="1045" t="s">
        <v>14108</v>
      </c>
      <c r="C4408" s="1046" t="s">
        <v>3579</v>
      </c>
      <c r="D4408" s="1046" t="s">
        <v>14094</v>
      </c>
      <c r="E4408" s="1043" t="s">
        <v>4290</v>
      </c>
      <c r="F4408" s="1047">
        <v>3835.25</v>
      </c>
      <c r="G4408" s="1052" t="s">
        <v>5005</v>
      </c>
      <c r="H4408" s="1055" t="s">
        <v>3500</v>
      </c>
      <c r="I4408" s="394"/>
      <c r="J4408" s="394"/>
      <c r="K4408" s="394"/>
      <c r="L4408" s="394"/>
      <c r="M4408" s="394"/>
      <c r="N4408" s="394"/>
    </row>
    <row r="4409" spans="2:14" ht="16.5">
      <c r="B4409" s="1045" t="s">
        <v>14109</v>
      </c>
      <c r="C4409" s="1046" t="s">
        <v>3579</v>
      </c>
      <c r="D4409" s="1046" t="s">
        <v>14094</v>
      </c>
      <c r="E4409" s="1043" t="s">
        <v>4290</v>
      </c>
      <c r="F4409" s="1047">
        <v>3835.25</v>
      </c>
      <c r="G4409" s="1052" t="s">
        <v>5005</v>
      </c>
      <c r="H4409" s="1055" t="s">
        <v>3500</v>
      </c>
      <c r="I4409" s="394"/>
      <c r="J4409" s="394"/>
      <c r="K4409" s="394"/>
      <c r="L4409" s="394"/>
      <c r="M4409" s="394"/>
      <c r="N4409" s="394"/>
    </row>
    <row r="4410" spans="2:14" ht="16.5">
      <c r="B4410" s="1045" t="s">
        <v>14110</v>
      </c>
      <c r="C4410" s="1046" t="s">
        <v>3579</v>
      </c>
      <c r="D4410" s="1046" t="s">
        <v>14111</v>
      </c>
      <c r="E4410" s="1043" t="s">
        <v>4290</v>
      </c>
      <c r="F4410" s="1047">
        <v>5214.2250000000004</v>
      </c>
      <c r="G4410" s="1052" t="s">
        <v>5005</v>
      </c>
      <c r="H4410" s="1055" t="s">
        <v>3500</v>
      </c>
      <c r="I4410" s="394"/>
      <c r="J4410" s="394"/>
      <c r="K4410" s="394"/>
      <c r="L4410" s="394"/>
      <c r="M4410" s="394"/>
      <c r="N4410" s="394"/>
    </row>
    <row r="4411" spans="2:14" ht="16.5">
      <c r="B4411" s="1045" t="s">
        <v>14112</v>
      </c>
      <c r="C4411" s="1046" t="s">
        <v>3579</v>
      </c>
      <c r="D4411" s="1046" t="s">
        <v>14111</v>
      </c>
      <c r="E4411" s="1043" t="s">
        <v>4290</v>
      </c>
      <c r="F4411" s="1047">
        <v>5214.2250000000004</v>
      </c>
      <c r="G4411" s="1052" t="s">
        <v>5005</v>
      </c>
      <c r="H4411" s="1055" t="s">
        <v>3500</v>
      </c>
      <c r="I4411" s="394"/>
      <c r="J4411" s="394"/>
      <c r="K4411" s="394"/>
      <c r="L4411" s="394"/>
      <c r="M4411" s="394"/>
      <c r="N4411" s="394"/>
    </row>
    <row r="4412" spans="2:14" ht="16.5">
      <c r="B4412" s="1045" t="s">
        <v>14113</v>
      </c>
      <c r="C4412" s="1046" t="s">
        <v>3579</v>
      </c>
      <c r="D4412" s="1046" t="s">
        <v>14111</v>
      </c>
      <c r="E4412" s="1043" t="s">
        <v>4290</v>
      </c>
      <c r="F4412" s="1047">
        <v>5214.2250000000004</v>
      </c>
      <c r="G4412" s="1052" t="s">
        <v>5005</v>
      </c>
      <c r="H4412" s="1055" t="s">
        <v>3500</v>
      </c>
      <c r="I4412" s="394"/>
      <c r="J4412" s="394"/>
      <c r="K4412" s="394"/>
      <c r="L4412" s="394"/>
      <c r="M4412" s="394"/>
      <c r="N4412" s="394"/>
    </row>
    <row r="4413" spans="2:14" ht="16.5">
      <c r="B4413" s="1045" t="s">
        <v>14114</v>
      </c>
      <c r="C4413" s="1046" t="s">
        <v>3579</v>
      </c>
      <c r="D4413" s="1046" t="s">
        <v>14111</v>
      </c>
      <c r="E4413" s="1043" t="s">
        <v>4290</v>
      </c>
      <c r="F4413" s="1047">
        <v>5214.2250000000004</v>
      </c>
      <c r="G4413" s="1052" t="s">
        <v>5005</v>
      </c>
      <c r="H4413" s="1055" t="s">
        <v>3500</v>
      </c>
      <c r="I4413" s="394"/>
      <c r="J4413" s="394"/>
      <c r="K4413" s="394"/>
      <c r="L4413" s="394"/>
      <c r="M4413" s="394"/>
      <c r="N4413" s="394"/>
    </row>
    <row r="4414" spans="2:14" ht="16.5">
      <c r="B4414" s="1045" t="s">
        <v>14115</v>
      </c>
      <c r="C4414" s="1046" t="s">
        <v>180</v>
      </c>
      <c r="D4414" s="1046" t="s">
        <v>14116</v>
      </c>
      <c r="E4414" s="1043" t="s">
        <v>3499</v>
      </c>
      <c r="F4414" s="1072">
        <v>1190102</v>
      </c>
      <c r="G4414" s="1052" t="s">
        <v>5005</v>
      </c>
      <c r="H4414" s="1055" t="s">
        <v>14117</v>
      </c>
      <c r="I4414" s="394"/>
      <c r="J4414" s="394"/>
      <c r="K4414" s="394"/>
      <c r="L4414" s="394"/>
      <c r="M4414" s="394"/>
      <c r="N4414" s="394"/>
    </row>
    <row r="4415" spans="2:14" ht="16.5">
      <c r="B4415" s="1045" t="s">
        <v>14118</v>
      </c>
      <c r="C4415" s="1046" t="s">
        <v>180</v>
      </c>
      <c r="D4415" s="1046" t="s">
        <v>5008</v>
      </c>
      <c r="E4415" s="1043" t="s">
        <v>4290</v>
      </c>
      <c r="F4415" s="1047">
        <v>203464</v>
      </c>
      <c r="G4415" s="1052" t="s">
        <v>5005</v>
      </c>
      <c r="H4415" s="1055" t="s">
        <v>14119</v>
      </c>
      <c r="I4415" s="394"/>
      <c r="J4415" s="394"/>
      <c r="K4415" s="394"/>
      <c r="L4415" s="394"/>
      <c r="M4415" s="394"/>
      <c r="N4415" s="394"/>
    </row>
    <row r="4416" spans="2:14" ht="16.5">
      <c r="B4416" s="1045" t="s">
        <v>14120</v>
      </c>
      <c r="C4416" s="1046" t="s">
        <v>14121</v>
      </c>
      <c r="D4416" s="1046" t="s">
        <v>5011</v>
      </c>
      <c r="E4416" s="1043" t="s">
        <v>4290</v>
      </c>
      <c r="F4416" s="1047">
        <v>41771.599999999999</v>
      </c>
      <c r="G4416" s="1052" t="s">
        <v>5005</v>
      </c>
      <c r="H4416" s="1055" t="s">
        <v>14122</v>
      </c>
      <c r="I4416" s="394"/>
      <c r="J4416" s="394"/>
      <c r="K4416" s="394"/>
      <c r="L4416" s="394"/>
      <c r="M4416" s="394"/>
      <c r="N4416" s="394"/>
    </row>
    <row r="4417" spans="2:14" ht="16.5">
      <c r="B4417" s="1045" t="s">
        <v>14123</v>
      </c>
      <c r="C4417" s="1046" t="s">
        <v>4380</v>
      </c>
      <c r="D4417" s="1046" t="s">
        <v>5016</v>
      </c>
      <c r="E4417" s="1043" t="s">
        <v>4290</v>
      </c>
      <c r="F4417" s="1047">
        <v>229871.4</v>
      </c>
      <c r="G4417" s="1052" t="s">
        <v>5005</v>
      </c>
      <c r="H4417" s="1055" t="s">
        <v>14124</v>
      </c>
      <c r="I4417" s="394"/>
      <c r="J4417" s="394"/>
      <c r="K4417" s="394"/>
      <c r="L4417" s="394"/>
      <c r="M4417" s="394"/>
      <c r="N4417" s="394"/>
    </row>
    <row r="4418" spans="2:14" ht="16.5">
      <c r="B4418" s="1045" t="s">
        <v>14125</v>
      </c>
      <c r="C4418" s="1046" t="s">
        <v>4736</v>
      </c>
      <c r="D4418" s="1046" t="s">
        <v>11636</v>
      </c>
      <c r="E4418" s="1043" t="s">
        <v>4290</v>
      </c>
      <c r="F4418" s="1047">
        <v>26308.799999999999</v>
      </c>
      <c r="G4418" s="1052" t="s">
        <v>5005</v>
      </c>
      <c r="H4418" s="1055" t="s">
        <v>14126</v>
      </c>
      <c r="I4418" s="394"/>
      <c r="J4418" s="394"/>
      <c r="K4418" s="394"/>
      <c r="L4418" s="394"/>
      <c r="M4418" s="394"/>
      <c r="N4418" s="394"/>
    </row>
    <row r="4419" spans="2:14" ht="16.5">
      <c r="B4419" s="1045" t="s">
        <v>14127</v>
      </c>
      <c r="C4419" s="1046" t="s">
        <v>4736</v>
      </c>
      <c r="D4419" s="1046" t="s">
        <v>5020</v>
      </c>
      <c r="E4419" s="1043" t="s">
        <v>4290</v>
      </c>
      <c r="F4419" s="1047">
        <v>26308.799999999999</v>
      </c>
      <c r="G4419" s="1052" t="s">
        <v>5005</v>
      </c>
      <c r="H4419" s="1055" t="s">
        <v>14128</v>
      </c>
      <c r="I4419" s="394"/>
      <c r="J4419" s="394"/>
      <c r="K4419" s="394"/>
      <c r="L4419" s="394"/>
      <c r="M4419" s="394"/>
      <c r="N4419" s="394"/>
    </row>
    <row r="4420" spans="2:14" ht="16.5">
      <c r="B4420" s="1045" t="s">
        <v>14129</v>
      </c>
      <c r="C4420" s="1046" t="s">
        <v>13612</v>
      </c>
      <c r="D4420" s="1046" t="s">
        <v>5026</v>
      </c>
      <c r="E4420" s="1043" t="s">
        <v>4290</v>
      </c>
      <c r="F4420" s="1047">
        <v>47560</v>
      </c>
      <c r="G4420" s="1052" t="s">
        <v>5027</v>
      </c>
      <c r="H4420" s="1055" t="s">
        <v>14130</v>
      </c>
      <c r="I4420" s="394"/>
      <c r="J4420" s="394"/>
      <c r="K4420" s="394"/>
      <c r="L4420" s="394"/>
      <c r="M4420" s="394"/>
      <c r="N4420" s="394"/>
    </row>
    <row r="4421" spans="2:14" ht="16.5">
      <c r="B4421" s="1045" t="s">
        <v>14131</v>
      </c>
      <c r="C4421" s="1046" t="s">
        <v>13612</v>
      </c>
      <c r="D4421" s="1046" t="s">
        <v>5038</v>
      </c>
      <c r="E4421" s="1043" t="s">
        <v>4290</v>
      </c>
      <c r="F4421" s="1047">
        <v>66091.92</v>
      </c>
      <c r="G4421" s="1048" t="s">
        <v>14132</v>
      </c>
      <c r="H4421" s="1044" t="s">
        <v>14133</v>
      </c>
      <c r="I4421" s="394"/>
      <c r="J4421" s="394"/>
      <c r="K4421" s="394"/>
      <c r="L4421" s="394"/>
      <c r="M4421" s="394"/>
      <c r="N4421" s="394"/>
    </row>
    <row r="4422" spans="2:14" ht="16.5">
      <c r="B4422" s="1045" t="s">
        <v>14134</v>
      </c>
      <c r="C4422" s="1046" t="s">
        <v>14135</v>
      </c>
      <c r="D4422" s="1046" t="s">
        <v>5067</v>
      </c>
      <c r="E4422" s="1043" t="s">
        <v>3499</v>
      </c>
      <c r="F4422" s="1047">
        <v>20431.080000000002</v>
      </c>
      <c r="G4422" s="1048" t="s">
        <v>5005</v>
      </c>
      <c r="H4422" s="1049" t="s">
        <v>5068</v>
      </c>
      <c r="I4422" s="394"/>
      <c r="J4422" s="394"/>
      <c r="K4422" s="394"/>
      <c r="L4422" s="394"/>
      <c r="M4422" s="394"/>
      <c r="N4422" s="394"/>
    </row>
    <row r="4423" spans="2:14" ht="16.5">
      <c r="B4423" s="1045" t="s">
        <v>14136</v>
      </c>
      <c r="C4423" s="1046" t="s">
        <v>14137</v>
      </c>
      <c r="D4423" s="1046" t="s">
        <v>5070</v>
      </c>
      <c r="E4423" s="1043" t="s">
        <v>3499</v>
      </c>
      <c r="F4423" s="1047">
        <v>10579.2</v>
      </c>
      <c r="G4423" s="1052" t="s">
        <v>5005</v>
      </c>
      <c r="H4423" s="1049" t="s">
        <v>5071</v>
      </c>
      <c r="I4423" s="394"/>
      <c r="J4423" s="394"/>
      <c r="K4423" s="394"/>
      <c r="L4423" s="394"/>
      <c r="M4423" s="394"/>
      <c r="N4423" s="394"/>
    </row>
    <row r="4424" spans="2:14" ht="30.75">
      <c r="B4424" s="1045" t="s">
        <v>14138</v>
      </c>
      <c r="C4424" s="1046" t="s">
        <v>14139</v>
      </c>
      <c r="D4424" s="1046" t="s">
        <v>14140</v>
      </c>
      <c r="E4424" s="1043" t="s">
        <v>3499</v>
      </c>
      <c r="F4424" s="1047">
        <v>5180.0032000000001</v>
      </c>
      <c r="G4424" s="1052" t="s">
        <v>5005</v>
      </c>
      <c r="H4424" s="1049" t="s">
        <v>5080</v>
      </c>
      <c r="I4424" s="394"/>
      <c r="J4424" s="394"/>
      <c r="K4424" s="394"/>
      <c r="L4424" s="394"/>
      <c r="M4424" s="394"/>
      <c r="N4424" s="394"/>
    </row>
    <row r="4425" spans="2:14" ht="30.75">
      <c r="B4425" s="1045" t="s">
        <v>14141</v>
      </c>
      <c r="C4425" s="1046" t="s">
        <v>3599</v>
      </c>
      <c r="D4425" s="1046" t="s">
        <v>5086</v>
      </c>
      <c r="E4425" s="1043" t="s">
        <v>3499</v>
      </c>
      <c r="F4425" s="1047">
        <v>3784.9987999999998</v>
      </c>
      <c r="G4425" s="1052" t="s">
        <v>5005</v>
      </c>
      <c r="H4425" s="1049" t="s">
        <v>5080</v>
      </c>
      <c r="I4425" s="394"/>
      <c r="J4425" s="394"/>
      <c r="K4425" s="394"/>
      <c r="L4425" s="394"/>
      <c r="M4425" s="394"/>
      <c r="N4425" s="394"/>
    </row>
    <row r="4426" spans="2:14" ht="30.75">
      <c r="B4426" s="1045" t="s">
        <v>14142</v>
      </c>
      <c r="C4426" s="1046" t="s">
        <v>3599</v>
      </c>
      <c r="D4426" s="1046" t="s">
        <v>5086</v>
      </c>
      <c r="E4426" s="1043" t="s">
        <v>3499</v>
      </c>
      <c r="F4426" s="1047">
        <v>3784.9987999999998</v>
      </c>
      <c r="G4426" s="1052" t="s">
        <v>5005</v>
      </c>
      <c r="H4426" s="1049" t="s">
        <v>5080</v>
      </c>
      <c r="I4426" s="394"/>
      <c r="J4426" s="394"/>
      <c r="K4426" s="394"/>
      <c r="L4426" s="394"/>
      <c r="M4426" s="394"/>
      <c r="N4426" s="394"/>
    </row>
    <row r="4427" spans="2:14" ht="16.5">
      <c r="B4427" s="1045" t="s">
        <v>14143</v>
      </c>
      <c r="C4427" s="1046" t="s">
        <v>14144</v>
      </c>
      <c r="D4427" s="1046" t="s">
        <v>5100</v>
      </c>
      <c r="E4427" s="1043" t="s">
        <v>3499</v>
      </c>
      <c r="F4427" s="1047">
        <v>39962</v>
      </c>
      <c r="G4427" s="1052" t="s">
        <v>5005</v>
      </c>
      <c r="H4427" s="1049" t="s">
        <v>5101</v>
      </c>
      <c r="I4427" s="394"/>
      <c r="J4427" s="394"/>
      <c r="K4427" s="394"/>
      <c r="L4427" s="394"/>
      <c r="M4427" s="394"/>
      <c r="N4427" s="394"/>
    </row>
    <row r="4428" spans="2:14" ht="16.5">
      <c r="B4428" s="1045" t="s">
        <v>14145</v>
      </c>
      <c r="C4428" s="1046" t="s">
        <v>14146</v>
      </c>
      <c r="D4428" s="1046" t="s">
        <v>5103</v>
      </c>
      <c r="E4428" s="1043" t="s">
        <v>3499</v>
      </c>
      <c r="F4428" s="1047">
        <v>24731.200000000001</v>
      </c>
      <c r="G4428" s="1052" t="s">
        <v>5005</v>
      </c>
      <c r="H4428" s="1049" t="s">
        <v>5104</v>
      </c>
      <c r="I4428" s="394"/>
      <c r="J4428" s="394"/>
      <c r="K4428" s="394"/>
      <c r="L4428" s="394"/>
      <c r="M4428" s="394"/>
      <c r="N4428" s="394"/>
    </row>
    <row r="4429" spans="2:14" ht="16.5">
      <c r="B4429" s="1045" t="s">
        <v>14147</v>
      </c>
      <c r="C4429" s="1046" t="s">
        <v>3809</v>
      </c>
      <c r="D4429" s="1046" t="s">
        <v>5106</v>
      </c>
      <c r="E4429" s="1043" t="s">
        <v>3499</v>
      </c>
      <c r="F4429" s="1047">
        <v>27880.6</v>
      </c>
      <c r="G4429" s="1052" t="s">
        <v>5005</v>
      </c>
      <c r="H4429" s="1049" t="s">
        <v>5107</v>
      </c>
      <c r="I4429" s="394"/>
      <c r="J4429" s="394"/>
      <c r="K4429" s="394"/>
      <c r="L4429" s="394"/>
      <c r="M4429" s="394"/>
      <c r="N4429" s="394"/>
    </row>
    <row r="4430" spans="2:14" ht="16.5">
      <c r="B4430" s="1045" t="s">
        <v>14148</v>
      </c>
      <c r="C4430" s="1046" t="s">
        <v>14149</v>
      </c>
      <c r="D4430" s="1046" t="s">
        <v>14150</v>
      </c>
      <c r="E4430" s="1043" t="s">
        <v>3499</v>
      </c>
      <c r="F4430" s="1047">
        <v>6171</v>
      </c>
      <c r="G4430" s="1052" t="s">
        <v>5005</v>
      </c>
      <c r="H4430" s="1049" t="s">
        <v>5112</v>
      </c>
      <c r="I4430" s="394"/>
      <c r="J4430" s="394"/>
      <c r="K4430" s="394"/>
      <c r="L4430" s="394"/>
      <c r="M4430" s="394"/>
      <c r="N4430" s="394"/>
    </row>
    <row r="4431" spans="2:14" ht="16.5">
      <c r="B4431" s="1045" t="s">
        <v>14151</v>
      </c>
      <c r="C4431" s="1046" t="s">
        <v>14152</v>
      </c>
      <c r="D4431" s="1046" t="s">
        <v>5114</v>
      </c>
      <c r="E4431" s="1043" t="s">
        <v>3499</v>
      </c>
      <c r="F4431" s="1047">
        <v>4162.2700000000004</v>
      </c>
      <c r="G4431" s="1048">
        <v>1</v>
      </c>
      <c r="H4431" s="1049" t="s">
        <v>3500</v>
      </c>
      <c r="I4431" s="394"/>
      <c r="J4431" s="394"/>
      <c r="K4431" s="394"/>
      <c r="L4431" s="394"/>
      <c r="M4431" s="394"/>
      <c r="N4431" s="394"/>
    </row>
    <row r="4432" spans="2:14" ht="16.5">
      <c r="B4432" s="1045" t="s">
        <v>14153</v>
      </c>
      <c r="C4432" s="1046" t="s">
        <v>14152</v>
      </c>
      <c r="D4432" s="1046" t="s">
        <v>5114</v>
      </c>
      <c r="E4432" s="1043" t="s">
        <v>3499</v>
      </c>
      <c r="F4432" s="1047">
        <v>4162.2700000000004</v>
      </c>
      <c r="G4432" s="1048">
        <v>1</v>
      </c>
      <c r="H4432" s="1049" t="s">
        <v>3500</v>
      </c>
      <c r="I4432" s="394"/>
      <c r="J4432" s="394"/>
      <c r="K4432" s="394"/>
      <c r="L4432" s="394"/>
      <c r="M4432" s="394"/>
      <c r="N4432" s="394"/>
    </row>
    <row r="4433" spans="2:14" ht="16.5">
      <c r="B4433" s="1045" t="s">
        <v>14154</v>
      </c>
      <c r="C4433" s="1046" t="s">
        <v>14152</v>
      </c>
      <c r="D4433" s="1046" t="s">
        <v>5114</v>
      </c>
      <c r="E4433" s="1043" t="s">
        <v>3499</v>
      </c>
      <c r="F4433" s="1047">
        <v>4162.2700000000004</v>
      </c>
      <c r="G4433" s="1048">
        <v>1</v>
      </c>
      <c r="H4433" s="1049" t="s">
        <v>3500</v>
      </c>
      <c r="I4433" s="394"/>
      <c r="J4433" s="394"/>
      <c r="K4433" s="394"/>
      <c r="L4433" s="394"/>
      <c r="M4433" s="394"/>
      <c r="N4433" s="394"/>
    </row>
    <row r="4434" spans="2:14" ht="16.5">
      <c r="B4434" s="1045" t="s">
        <v>14155</v>
      </c>
      <c r="C4434" s="1046" t="s">
        <v>14152</v>
      </c>
      <c r="D4434" s="1046" t="s">
        <v>5114</v>
      </c>
      <c r="E4434" s="1043" t="s">
        <v>3499</v>
      </c>
      <c r="F4434" s="1047">
        <v>4162.2700000000004</v>
      </c>
      <c r="G4434" s="1048">
        <v>1</v>
      </c>
      <c r="H4434" s="1049" t="s">
        <v>3500</v>
      </c>
      <c r="I4434" s="394"/>
      <c r="J4434" s="394"/>
      <c r="K4434" s="394"/>
      <c r="L4434" s="394"/>
      <c r="M4434" s="394"/>
      <c r="N4434" s="394"/>
    </row>
    <row r="4435" spans="2:14" ht="16.5">
      <c r="B4435" s="1045" t="s">
        <v>14156</v>
      </c>
      <c r="C4435" s="1046" t="s">
        <v>14152</v>
      </c>
      <c r="D4435" s="1046" t="s">
        <v>5114</v>
      </c>
      <c r="E4435" s="1043" t="s">
        <v>3499</v>
      </c>
      <c r="F4435" s="1047">
        <v>4162.2700000000004</v>
      </c>
      <c r="G4435" s="1048">
        <v>1</v>
      </c>
      <c r="H4435" s="1049" t="s">
        <v>3500</v>
      </c>
      <c r="I4435" s="394"/>
      <c r="J4435" s="394"/>
      <c r="K4435" s="394"/>
      <c r="L4435" s="394"/>
      <c r="M4435" s="394"/>
      <c r="N4435" s="394"/>
    </row>
    <row r="4436" spans="2:14" ht="16.5">
      <c r="B4436" s="1045" t="s">
        <v>14157</v>
      </c>
      <c r="C4436" s="1046" t="s">
        <v>14152</v>
      </c>
      <c r="D4436" s="1046" t="s">
        <v>5114</v>
      </c>
      <c r="E4436" s="1043" t="s">
        <v>3499</v>
      </c>
      <c r="F4436" s="1047">
        <v>4162.2700000000004</v>
      </c>
      <c r="G4436" s="1048">
        <v>1</v>
      </c>
      <c r="H4436" s="1049" t="s">
        <v>3500</v>
      </c>
      <c r="I4436" s="394"/>
      <c r="J4436" s="394"/>
      <c r="K4436" s="394"/>
      <c r="L4436" s="394"/>
      <c r="M4436" s="394"/>
      <c r="N4436" s="394"/>
    </row>
    <row r="4437" spans="2:14" ht="16.5">
      <c r="B4437" s="1045" t="s">
        <v>14158</v>
      </c>
      <c r="C4437" s="1046" t="s">
        <v>3579</v>
      </c>
      <c r="D4437" s="1046" t="s">
        <v>5118</v>
      </c>
      <c r="E4437" s="1043" t="s">
        <v>4290</v>
      </c>
      <c r="F4437" s="1047">
        <v>6593.9490383838238</v>
      </c>
      <c r="G4437" s="1052" t="s">
        <v>5005</v>
      </c>
      <c r="H4437" s="1049" t="s">
        <v>3500</v>
      </c>
      <c r="I4437" s="394"/>
      <c r="J4437" s="394"/>
      <c r="K4437" s="394"/>
      <c r="L4437" s="394"/>
      <c r="M4437" s="394"/>
      <c r="N4437" s="394"/>
    </row>
    <row r="4438" spans="2:14" ht="16.5">
      <c r="B4438" s="1045" t="s">
        <v>14159</v>
      </c>
      <c r="C4438" s="1046" t="s">
        <v>3579</v>
      </c>
      <c r="D4438" s="1046" t="s">
        <v>5118</v>
      </c>
      <c r="E4438" s="1043" t="s">
        <v>4290</v>
      </c>
      <c r="F4438" s="1047">
        <v>6593.9490383838238</v>
      </c>
      <c r="G4438" s="1052" t="s">
        <v>5005</v>
      </c>
      <c r="H4438" s="1049" t="s">
        <v>3500</v>
      </c>
      <c r="I4438" s="394"/>
      <c r="J4438" s="394"/>
      <c r="K4438" s="394"/>
      <c r="L4438" s="394"/>
      <c r="M4438" s="394"/>
      <c r="N4438" s="394"/>
    </row>
    <row r="4439" spans="2:14" ht="16.5">
      <c r="B4439" s="1045" t="s">
        <v>14160</v>
      </c>
      <c r="C4439" s="1046" t="s">
        <v>3579</v>
      </c>
      <c r="D4439" s="1046" t="s">
        <v>5118</v>
      </c>
      <c r="E4439" s="1043" t="s">
        <v>4290</v>
      </c>
      <c r="F4439" s="1047">
        <v>6593.9490383838238</v>
      </c>
      <c r="G4439" s="1052" t="s">
        <v>5005</v>
      </c>
      <c r="H4439" s="1049" t="s">
        <v>3500</v>
      </c>
      <c r="I4439" s="394"/>
      <c r="J4439" s="394"/>
      <c r="K4439" s="394"/>
      <c r="L4439" s="394"/>
      <c r="M4439" s="394"/>
      <c r="N4439" s="394"/>
    </row>
    <row r="4440" spans="2:14" ht="16.5">
      <c r="B4440" s="1045" t="s">
        <v>14161</v>
      </c>
      <c r="C4440" s="1046" t="s">
        <v>3579</v>
      </c>
      <c r="D4440" s="1046" t="s">
        <v>5118</v>
      </c>
      <c r="E4440" s="1043" t="s">
        <v>4290</v>
      </c>
      <c r="F4440" s="1047">
        <v>6593.9490383838238</v>
      </c>
      <c r="G4440" s="1052" t="s">
        <v>5005</v>
      </c>
      <c r="H4440" s="1049" t="s">
        <v>3500</v>
      </c>
      <c r="I4440" s="394"/>
      <c r="J4440" s="394"/>
      <c r="K4440" s="394"/>
      <c r="L4440" s="394"/>
      <c r="M4440" s="394"/>
      <c r="N4440" s="394"/>
    </row>
    <row r="4441" spans="2:14" ht="16.5">
      <c r="B4441" s="1045" t="s">
        <v>14162</v>
      </c>
      <c r="C4441" s="1046" t="s">
        <v>3579</v>
      </c>
      <c r="D4441" s="1046" t="s">
        <v>5118</v>
      </c>
      <c r="E4441" s="1043" t="s">
        <v>4290</v>
      </c>
      <c r="F4441" s="1047">
        <v>6593.9490383838238</v>
      </c>
      <c r="G4441" s="1052" t="s">
        <v>5005</v>
      </c>
      <c r="H4441" s="1049" t="s">
        <v>3500</v>
      </c>
      <c r="I4441" s="394"/>
      <c r="J4441" s="394"/>
      <c r="K4441" s="394"/>
      <c r="L4441" s="394"/>
      <c r="M4441" s="394"/>
      <c r="N4441" s="394"/>
    </row>
    <row r="4442" spans="2:14" ht="16.5">
      <c r="B4442" s="1045" t="s">
        <v>14163</v>
      </c>
      <c r="C4442" s="1046" t="s">
        <v>3579</v>
      </c>
      <c r="D4442" s="1046" t="s">
        <v>5118</v>
      </c>
      <c r="E4442" s="1043" t="s">
        <v>4290</v>
      </c>
      <c r="F4442" s="1047">
        <v>6593.9490383838238</v>
      </c>
      <c r="G4442" s="1052" t="s">
        <v>5005</v>
      </c>
      <c r="H4442" s="1049" t="s">
        <v>3500</v>
      </c>
      <c r="I4442" s="394"/>
      <c r="J4442" s="394"/>
      <c r="K4442" s="394"/>
      <c r="L4442" s="394"/>
      <c r="M4442" s="394"/>
      <c r="N4442" s="394"/>
    </row>
    <row r="4443" spans="2:14" ht="16.5">
      <c r="B4443" s="1045" t="s">
        <v>14164</v>
      </c>
      <c r="C4443" s="1046" t="s">
        <v>3579</v>
      </c>
      <c r="D4443" s="1046" t="s">
        <v>5118</v>
      </c>
      <c r="E4443" s="1043" t="s">
        <v>4290</v>
      </c>
      <c r="F4443" s="1047">
        <v>6593.9490383838238</v>
      </c>
      <c r="G4443" s="1052" t="s">
        <v>5005</v>
      </c>
      <c r="H4443" s="1049" t="s">
        <v>3500</v>
      </c>
      <c r="I4443" s="394"/>
      <c r="J4443" s="394"/>
      <c r="K4443" s="394"/>
      <c r="L4443" s="394"/>
      <c r="M4443" s="394"/>
      <c r="N4443" s="394"/>
    </row>
    <row r="4444" spans="2:14" ht="16.5">
      <c r="B4444" s="1045" t="s">
        <v>14165</v>
      </c>
      <c r="C4444" s="1046" t="s">
        <v>3579</v>
      </c>
      <c r="D4444" s="1046" t="s">
        <v>5118</v>
      </c>
      <c r="E4444" s="1043" t="s">
        <v>4290</v>
      </c>
      <c r="F4444" s="1047">
        <v>6593.9490383838238</v>
      </c>
      <c r="G4444" s="1052" t="s">
        <v>5005</v>
      </c>
      <c r="H4444" s="1049" t="s">
        <v>3500</v>
      </c>
      <c r="I4444" s="394"/>
      <c r="J4444" s="394"/>
      <c r="K4444" s="394"/>
      <c r="L4444" s="394"/>
      <c r="M4444" s="394"/>
      <c r="N4444" s="394"/>
    </row>
    <row r="4445" spans="2:14" ht="16.5">
      <c r="B4445" s="1045" t="s">
        <v>14166</v>
      </c>
      <c r="C4445" s="1046" t="s">
        <v>3579</v>
      </c>
      <c r="D4445" s="1046" t="s">
        <v>5118</v>
      </c>
      <c r="E4445" s="1043" t="s">
        <v>4290</v>
      </c>
      <c r="F4445" s="1047">
        <v>6593.9490383838238</v>
      </c>
      <c r="G4445" s="1052" t="s">
        <v>5005</v>
      </c>
      <c r="H4445" s="1049" t="s">
        <v>3500</v>
      </c>
      <c r="I4445" s="394"/>
      <c r="J4445" s="394"/>
      <c r="K4445" s="394"/>
      <c r="L4445" s="394"/>
      <c r="M4445" s="394"/>
      <c r="N4445" s="394"/>
    </row>
    <row r="4446" spans="2:14" ht="16.5">
      <c r="B4446" s="1045" t="s">
        <v>14167</v>
      </c>
      <c r="C4446" s="1046" t="s">
        <v>12040</v>
      </c>
      <c r="D4446" s="1046" t="s">
        <v>5127</v>
      </c>
      <c r="E4446" s="1043" t="s">
        <v>4290</v>
      </c>
      <c r="F4446" s="1047">
        <v>6593.9490383838238</v>
      </c>
      <c r="G4446" s="1052" t="s">
        <v>5005</v>
      </c>
      <c r="H4446" s="1055" t="s">
        <v>5128</v>
      </c>
      <c r="I4446" s="394"/>
      <c r="J4446" s="394"/>
      <c r="K4446" s="394"/>
      <c r="L4446" s="394"/>
      <c r="M4446" s="394"/>
      <c r="N4446" s="394"/>
    </row>
    <row r="4447" spans="2:14" ht="16.5">
      <c r="B4447" s="1045" t="s">
        <v>14168</v>
      </c>
      <c r="C4447" s="1046" t="s">
        <v>12040</v>
      </c>
      <c r="D4447" s="1046" t="s">
        <v>5127</v>
      </c>
      <c r="E4447" s="1043" t="s">
        <v>4290</v>
      </c>
      <c r="F4447" s="1047">
        <v>4336.0809161621146</v>
      </c>
      <c r="G4447" s="1052" t="s">
        <v>5005</v>
      </c>
      <c r="H4447" s="1055" t="s">
        <v>5128</v>
      </c>
      <c r="I4447" s="394"/>
      <c r="J4447" s="394"/>
      <c r="K4447" s="394"/>
      <c r="L4447" s="394"/>
      <c r="M4447" s="394"/>
      <c r="N4447" s="394"/>
    </row>
    <row r="4448" spans="2:14" ht="16.5">
      <c r="B4448" s="1045" t="s">
        <v>14169</v>
      </c>
      <c r="C4448" s="1046" t="s">
        <v>3579</v>
      </c>
      <c r="D4448" s="1046" t="s">
        <v>5143</v>
      </c>
      <c r="E4448" s="1043" t="s">
        <v>4290</v>
      </c>
      <c r="F4448" s="1047">
        <v>107.8125</v>
      </c>
      <c r="G4448" s="1052" t="s">
        <v>5005</v>
      </c>
      <c r="H4448" s="1049" t="s">
        <v>3500</v>
      </c>
      <c r="I4448" s="394"/>
      <c r="J4448" s="394"/>
      <c r="K4448" s="394"/>
      <c r="L4448" s="394"/>
      <c r="M4448" s="394"/>
      <c r="N4448" s="394"/>
    </row>
    <row r="4449" spans="2:14" ht="16.5">
      <c r="B4449" s="1045" t="s">
        <v>14170</v>
      </c>
      <c r="C4449" s="1046" t="s">
        <v>3579</v>
      </c>
      <c r="D4449" s="1046" t="s">
        <v>5143</v>
      </c>
      <c r="E4449" s="1043" t="s">
        <v>4290</v>
      </c>
      <c r="F4449" s="1047">
        <v>107.8125</v>
      </c>
      <c r="G4449" s="1052" t="s">
        <v>5005</v>
      </c>
      <c r="H4449" s="1049" t="s">
        <v>3500</v>
      </c>
      <c r="I4449" s="394"/>
      <c r="J4449" s="394"/>
      <c r="K4449" s="394"/>
      <c r="L4449" s="394"/>
      <c r="M4449" s="394"/>
      <c r="N4449" s="394"/>
    </row>
    <row r="4450" spans="2:14" ht="16.5">
      <c r="B4450" s="1045" t="s">
        <v>14171</v>
      </c>
      <c r="C4450" s="1046" t="s">
        <v>3579</v>
      </c>
      <c r="D4450" s="1046" t="s">
        <v>5143</v>
      </c>
      <c r="E4450" s="1043" t="s">
        <v>4290</v>
      </c>
      <c r="F4450" s="1047">
        <v>107.8125</v>
      </c>
      <c r="G4450" s="1052" t="s">
        <v>5005</v>
      </c>
      <c r="H4450" s="1049" t="s">
        <v>3500</v>
      </c>
      <c r="I4450" s="394"/>
      <c r="J4450" s="394"/>
      <c r="K4450" s="394"/>
      <c r="L4450" s="394"/>
      <c r="M4450" s="394"/>
      <c r="N4450" s="394"/>
    </row>
    <row r="4451" spans="2:14" ht="16.5">
      <c r="B4451" s="1045" t="s">
        <v>14172</v>
      </c>
      <c r="C4451" s="1046" t="s">
        <v>3579</v>
      </c>
      <c r="D4451" s="1046" t="s">
        <v>5143</v>
      </c>
      <c r="E4451" s="1043" t="s">
        <v>4290</v>
      </c>
      <c r="F4451" s="1047">
        <v>107.8125</v>
      </c>
      <c r="G4451" s="1052" t="s">
        <v>5005</v>
      </c>
      <c r="H4451" s="1049" t="s">
        <v>3500</v>
      </c>
      <c r="I4451" s="394"/>
      <c r="J4451" s="394"/>
      <c r="K4451" s="394"/>
      <c r="L4451" s="394"/>
      <c r="M4451" s="394"/>
      <c r="N4451" s="394"/>
    </row>
    <row r="4452" spans="2:14" ht="16.5">
      <c r="B4452" s="1045" t="s">
        <v>14173</v>
      </c>
      <c r="C4452" s="1046" t="s">
        <v>3579</v>
      </c>
      <c r="D4452" s="1046" t="s">
        <v>5148</v>
      </c>
      <c r="E4452" s="1043" t="s">
        <v>4290</v>
      </c>
      <c r="F4452" s="1047">
        <v>5498.4375</v>
      </c>
      <c r="G4452" s="1052" t="s">
        <v>5005</v>
      </c>
      <c r="H4452" s="1049" t="s">
        <v>3500</v>
      </c>
      <c r="I4452" s="394"/>
      <c r="J4452" s="394"/>
      <c r="K4452" s="394"/>
      <c r="L4452" s="394"/>
      <c r="M4452" s="394"/>
      <c r="N4452" s="394"/>
    </row>
    <row r="4453" spans="2:14" ht="16.5">
      <c r="B4453" s="1045" t="s">
        <v>14174</v>
      </c>
      <c r="C4453" s="1046" t="s">
        <v>3579</v>
      </c>
      <c r="D4453" s="1046" t="s">
        <v>5148</v>
      </c>
      <c r="E4453" s="1043" t="s">
        <v>4290</v>
      </c>
      <c r="F4453" s="1047">
        <v>5498.4375</v>
      </c>
      <c r="G4453" s="1052" t="s">
        <v>5005</v>
      </c>
      <c r="H4453" s="1049" t="s">
        <v>3500</v>
      </c>
      <c r="I4453" s="394"/>
      <c r="J4453" s="394"/>
      <c r="K4453" s="394"/>
      <c r="L4453" s="394"/>
      <c r="M4453" s="394"/>
      <c r="N4453" s="394"/>
    </row>
    <row r="4454" spans="2:14" ht="16.5">
      <c r="B4454" s="1045" t="s">
        <v>14175</v>
      </c>
      <c r="C4454" s="1046" t="s">
        <v>4783</v>
      </c>
      <c r="D4454" s="1046" t="s">
        <v>5151</v>
      </c>
      <c r="E4454" s="1043" t="s">
        <v>4290</v>
      </c>
      <c r="F4454" s="1047">
        <v>7426.0866699999997</v>
      </c>
      <c r="G4454" s="1052" t="s">
        <v>5005</v>
      </c>
      <c r="H4454" s="1055" t="s">
        <v>5152</v>
      </c>
      <c r="I4454" s="394"/>
      <c r="J4454" s="394"/>
      <c r="K4454" s="394"/>
      <c r="L4454" s="394"/>
      <c r="M4454" s="394"/>
      <c r="N4454" s="394"/>
    </row>
    <row r="4455" spans="2:14" ht="16.5">
      <c r="B4455" s="1045" t="s">
        <v>14176</v>
      </c>
      <c r="C4455" s="1046" t="s">
        <v>4783</v>
      </c>
      <c r="D4455" s="1046" t="s">
        <v>5151</v>
      </c>
      <c r="E4455" s="1043" t="s">
        <v>4290</v>
      </c>
      <c r="F4455" s="1047">
        <v>7426.0866699999997</v>
      </c>
      <c r="G4455" s="1052" t="s">
        <v>5005</v>
      </c>
      <c r="H4455" s="1055" t="s">
        <v>5152</v>
      </c>
      <c r="I4455" s="394"/>
      <c r="J4455" s="394"/>
      <c r="K4455" s="394"/>
      <c r="L4455" s="394"/>
      <c r="M4455" s="394"/>
      <c r="N4455" s="394"/>
    </row>
    <row r="4456" spans="2:14" ht="16.5">
      <c r="B4456" s="1045" t="s">
        <v>14177</v>
      </c>
      <c r="C4456" s="1046" t="s">
        <v>4783</v>
      </c>
      <c r="D4456" s="1046" t="s">
        <v>5151</v>
      </c>
      <c r="E4456" s="1043" t="s">
        <v>4290</v>
      </c>
      <c r="F4456" s="1047">
        <v>7426.0866699999997</v>
      </c>
      <c r="G4456" s="1052" t="s">
        <v>5005</v>
      </c>
      <c r="H4456" s="1055" t="s">
        <v>5152</v>
      </c>
      <c r="I4456" s="394"/>
      <c r="J4456" s="394"/>
      <c r="K4456" s="394"/>
      <c r="L4456" s="394"/>
      <c r="M4456" s="394"/>
      <c r="N4456" s="394"/>
    </row>
    <row r="4457" spans="2:14" ht="16.5">
      <c r="B4457" s="1045" t="s">
        <v>14178</v>
      </c>
      <c r="C4457" s="1046" t="s">
        <v>12040</v>
      </c>
      <c r="D4457" s="1046" t="s">
        <v>5155</v>
      </c>
      <c r="E4457" s="1043" t="s">
        <v>4290</v>
      </c>
      <c r="F4457" s="1047">
        <v>31165</v>
      </c>
      <c r="G4457" s="1052" t="s">
        <v>5005</v>
      </c>
      <c r="H4457" s="1055" t="s">
        <v>5156</v>
      </c>
      <c r="I4457" s="394"/>
      <c r="J4457" s="394"/>
      <c r="K4457" s="394"/>
      <c r="L4457" s="394"/>
      <c r="M4457" s="394"/>
      <c r="N4457" s="394"/>
    </row>
    <row r="4458" spans="2:14" ht="16.5">
      <c r="B4458" s="1045" t="s">
        <v>14179</v>
      </c>
      <c r="C4458" s="1046" t="s">
        <v>12040</v>
      </c>
      <c r="D4458" s="1046" t="s">
        <v>5155</v>
      </c>
      <c r="E4458" s="1043" t="s">
        <v>4290</v>
      </c>
      <c r="F4458" s="1047">
        <v>31165</v>
      </c>
      <c r="G4458" s="1052" t="s">
        <v>5005</v>
      </c>
      <c r="H4458" s="1071" t="s">
        <v>12259</v>
      </c>
      <c r="I4458" s="394"/>
      <c r="J4458" s="394"/>
      <c r="K4458" s="394"/>
      <c r="L4458" s="394"/>
      <c r="M4458" s="394"/>
      <c r="N4458" s="394"/>
    </row>
    <row r="4459" spans="2:14" ht="16.5">
      <c r="B4459" s="1045" t="s">
        <v>14180</v>
      </c>
      <c r="C4459" s="1046" t="s">
        <v>11632</v>
      </c>
      <c r="D4459" s="1046" t="s">
        <v>5166</v>
      </c>
      <c r="E4459" s="1043" t="s">
        <v>4290</v>
      </c>
      <c r="F4459" s="1047">
        <v>3914.6</v>
      </c>
      <c r="G4459" s="1052" t="s">
        <v>5005</v>
      </c>
      <c r="H4459" s="1071" t="s">
        <v>12259</v>
      </c>
      <c r="I4459" s="394"/>
      <c r="J4459" s="394"/>
      <c r="K4459" s="394"/>
      <c r="L4459" s="394"/>
      <c r="M4459" s="394"/>
      <c r="N4459" s="394"/>
    </row>
    <row r="4460" spans="2:14" ht="30.75">
      <c r="B4460" s="1045" t="s">
        <v>14181</v>
      </c>
      <c r="C4460" s="1046" t="s">
        <v>3579</v>
      </c>
      <c r="D4460" s="1046" t="s">
        <v>5168</v>
      </c>
      <c r="E4460" s="1043" t="s">
        <v>4290</v>
      </c>
      <c r="F4460" s="1047">
        <v>7843</v>
      </c>
      <c r="G4460" s="1052" t="s">
        <v>5005</v>
      </c>
      <c r="H4460" s="1055" t="s">
        <v>5169</v>
      </c>
      <c r="I4460" s="394"/>
      <c r="J4460" s="394"/>
      <c r="K4460" s="394"/>
      <c r="L4460" s="394"/>
      <c r="M4460" s="394"/>
      <c r="N4460" s="394"/>
    </row>
    <row r="4461" spans="2:14" ht="30.75">
      <c r="B4461" s="1045" t="s">
        <v>14182</v>
      </c>
      <c r="C4461" s="1046" t="s">
        <v>12042</v>
      </c>
      <c r="D4461" s="1046" t="s">
        <v>5171</v>
      </c>
      <c r="E4461" s="1043" t="s">
        <v>4290</v>
      </c>
      <c r="F4461" s="1047">
        <v>4421.75</v>
      </c>
      <c r="G4461" s="1052" t="s">
        <v>5005</v>
      </c>
      <c r="H4461" s="1055" t="s">
        <v>5169</v>
      </c>
      <c r="I4461" s="394"/>
      <c r="J4461" s="394"/>
      <c r="K4461" s="394"/>
      <c r="L4461" s="394"/>
      <c r="M4461" s="394"/>
      <c r="N4461" s="394"/>
    </row>
    <row r="4462" spans="2:14" ht="16.5">
      <c r="B4462" s="1045" t="s">
        <v>14183</v>
      </c>
      <c r="C4462" s="1046" t="s">
        <v>3518</v>
      </c>
      <c r="D4462" s="1046" t="s">
        <v>3519</v>
      </c>
      <c r="E4462" s="1043" t="s">
        <v>3499</v>
      </c>
      <c r="F4462" s="1047">
        <v>221840</v>
      </c>
      <c r="G4462" s="1054" t="s">
        <v>5005</v>
      </c>
      <c r="H4462" s="1049" t="s">
        <v>3520</v>
      </c>
      <c r="I4462" s="394"/>
      <c r="J4462" s="394"/>
      <c r="K4462" s="394"/>
      <c r="L4462" s="394"/>
      <c r="M4462" s="394"/>
      <c r="N4462" s="394"/>
    </row>
    <row r="4463" spans="2:14" ht="16.5">
      <c r="B4463" s="1045" t="s">
        <v>14184</v>
      </c>
      <c r="C4463" s="1046" t="s">
        <v>3599</v>
      </c>
      <c r="D4463" s="1046" t="s">
        <v>3600</v>
      </c>
      <c r="E4463" s="1043" t="s">
        <v>3507</v>
      </c>
      <c r="F4463" s="1047">
        <v>4980</v>
      </c>
      <c r="G4463" s="1054" t="s">
        <v>5005</v>
      </c>
      <c r="H4463" s="1049" t="s">
        <v>3601</v>
      </c>
      <c r="I4463" s="394"/>
      <c r="J4463" s="394"/>
      <c r="K4463" s="394"/>
      <c r="L4463" s="394"/>
      <c r="M4463" s="394"/>
      <c r="N4463" s="394"/>
    </row>
    <row r="4464" spans="2:14" ht="16.5">
      <c r="B4464" s="1045" t="s">
        <v>14185</v>
      </c>
      <c r="C4464" s="1046" t="s">
        <v>3599</v>
      </c>
      <c r="D4464" s="1046" t="s">
        <v>3600</v>
      </c>
      <c r="E4464" s="1043" t="s">
        <v>3507</v>
      </c>
      <c r="F4464" s="1047">
        <v>4980</v>
      </c>
      <c r="G4464" s="1054" t="s">
        <v>5005</v>
      </c>
      <c r="H4464" s="1049" t="s">
        <v>3602</v>
      </c>
      <c r="I4464" s="394"/>
      <c r="J4464" s="394"/>
      <c r="K4464" s="394"/>
      <c r="L4464" s="394"/>
      <c r="M4464" s="394"/>
      <c r="N4464" s="394"/>
    </row>
    <row r="4465" spans="2:14" ht="16.5">
      <c r="B4465" s="1045" t="s">
        <v>14186</v>
      </c>
      <c r="C4465" s="1046" t="s">
        <v>3599</v>
      </c>
      <c r="D4465" s="1046" t="s">
        <v>3600</v>
      </c>
      <c r="E4465" s="1043" t="s">
        <v>3507</v>
      </c>
      <c r="F4465" s="1047">
        <v>4980</v>
      </c>
      <c r="G4465" s="1054" t="s">
        <v>5005</v>
      </c>
      <c r="H4465" s="1049" t="s">
        <v>3603</v>
      </c>
      <c r="I4465" s="394"/>
      <c r="J4465" s="394"/>
      <c r="K4465" s="394"/>
      <c r="L4465" s="394"/>
      <c r="M4465" s="394"/>
      <c r="N4465" s="394"/>
    </row>
    <row r="4466" spans="2:14" ht="16.5">
      <c r="B4466" s="1045" t="s">
        <v>14187</v>
      </c>
      <c r="C4466" s="1046" t="s">
        <v>3599</v>
      </c>
      <c r="D4466" s="1046" t="s">
        <v>3600</v>
      </c>
      <c r="E4466" s="1043" t="s">
        <v>3507</v>
      </c>
      <c r="F4466" s="1047">
        <v>4980</v>
      </c>
      <c r="G4466" s="1054" t="s">
        <v>5005</v>
      </c>
      <c r="H4466" s="1049" t="s">
        <v>3604</v>
      </c>
      <c r="I4466" s="394"/>
      <c r="J4466" s="394"/>
      <c r="K4466" s="394"/>
      <c r="L4466" s="394"/>
      <c r="M4466" s="394"/>
      <c r="N4466" s="394"/>
    </row>
    <row r="4467" spans="2:14" ht="16.5">
      <c r="B4467" s="1045" t="s">
        <v>14188</v>
      </c>
      <c r="C4467" s="1046" t="s">
        <v>3599</v>
      </c>
      <c r="D4467" s="1046" t="s">
        <v>3600</v>
      </c>
      <c r="E4467" s="1043" t="s">
        <v>3507</v>
      </c>
      <c r="F4467" s="1047">
        <v>4980</v>
      </c>
      <c r="G4467" s="1054" t="s">
        <v>5005</v>
      </c>
      <c r="H4467" s="1049" t="s">
        <v>3605</v>
      </c>
      <c r="I4467" s="394"/>
      <c r="J4467" s="394"/>
      <c r="K4467" s="394"/>
      <c r="L4467" s="394"/>
      <c r="M4467" s="394"/>
      <c r="N4467" s="394"/>
    </row>
    <row r="4468" spans="2:14" ht="16.5">
      <c r="B4468" s="1045" t="s">
        <v>14189</v>
      </c>
      <c r="C4468" s="1046" t="s">
        <v>3599</v>
      </c>
      <c r="D4468" s="1046" t="s">
        <v>3600</v>
      </c>
      <c r="E4468" s="1043" t="s">
        <v>3507</v>
      </c>
      <c r="F4468" s="1047">
        <v>4980</v>
      </c>
      <c r="G4468" s="1054" t="s">
        <v>5005</v>
      </c>
      <c r="H4468" s="1049" t="s">
        <v>3606</v>
      </c>
      <c r="I4468" s="394"/>
      <c r="J4468" s="394"/>
      <c r="K4468" s="394"/>
      <c r="L4468" s="394"/>
      <c r="M4468" s="394"/>
      <c r="N4468" s="394"/>
    </row>
    <row r="4469" spans="2:14" ht="16.5">
      <c r="B4469" s="1045" t="s">
        <v>14190</v>
      </c>
      <c r="C4469" s="1046" t="s">
        <v>3599</v>
      </c>
      <c r="D4469" s="1046" t="s">
        <v>3600</v>
      </c>
      <c r="E4469" s="1043" t="s">
        <v>3507</v>
      </c>
      <c r="F4469" s="1047">
        <v>4980</v>
      </c>
      <c r="G4469" s="1054" t="s">
        <v>5005</v>
      </c>
      <c r="H4469" s="1049" t="s">
        <v>3607</v>
      </c>
      <c r="I4469" s="394"/>
      <c r="J4469" s="394"/>
      <c r="K4469" s="394"/>
      <c r="L4469" s="394"/>
      <c r="M4469" s="394"/>
      <c r="N4469" s="394"/>
    </row>
    <row r="4470" spans="2:14" ht="16.5">
      <c r="B4470" s="1045" t="s">
        <v>14191</v>
      </c>
      <c r="C4470" s="1046" t="s">
        <v>3599</v>
      </c>
      <c r="D4470" s="1046" t="s">
        <v>3600</v>
      </c>
      <c r="E4470" s="1043" t="s">
        <v>3507</v>
      </c>
      <c r="F4470" s="1047">
        <v>4980</v>
      </c>
      <c r="G4470" s="1054" t="s">
        <v>5005</v>
      </c>
      <c r="H4470" s="1049" t="s">
        <v>3608</v>
      </c>
      <c r="I4470" s="394"/>
      <c r="J4470" s="394"/>
      <c r="K4470" s="394"/>
      <c r="L4470" s="394"/>
      <c r="M4470" s="394"/>
      <c r="N4470" s="394"/>
    </row>
    <row r="4471" spans="2:14" ht="16.5">
      <c r="B4471" s="1045" t="s">
        <v>14192</v>
      </c>
      <c r="C4471" s="1046" t="s">
        <v>3599</v>
      </c>
      <c r="D4471" s="1046" t="s">
        <v>3600</v>
      </c>
      <c r="E4471" s="1043" t="s">
        <v>3507</v>
      </c>
      <c r="F4471" s="1047">
        <v>4980</v>
      </c>
      <c r="G4471" s="1054" t="s">
        <v>5005</v>
      </c>
      <c r="H4471" s="1049" t="s">
        <v>3609</v>
      </c>
      <c r="I4471" s="394"/>
      <c r="J4471" s="394"/>
      <c r="K4471" s="394"/>
      <c r="L4471" s="394"/>
      <c r="M4471" s="394"/>
      <c r="N4471" s="394"/>
    </row>
    <row r="4472" spans="2:14" ht="16.5">
      <c r="B4472" s="1045" t="s">
        <v>14193</v>
      </c>
      <c r="C4472" s="1046" t="s">
        <v>3599</v>
      </c>
      <c r="D4472" s="1046" t="s">
        <v>3600</v>
      </c>
      <c r="E4472" s="1043" t="s">
        <v>3507</v>
      </c>
      <c r="F4472" s="1047">
        <v>4980</v>
      </c>
      <c r="G4472" s="1054" t="s">
        <v>5005</v>
      </c>
      <c r="H4472" s="1049" t="s">
        <v>3610</v>
      </c>
      <c r="I4472" s="394"/>
      <c r="J4472" s="394"/>
      <c r="K4472" s="394"/>
      <c r="L4472" s="394"/>
      <c r="M4472" s="394"/>
      <c r="N4472" s="394"/>
    </row>
    <row r="4473" spans="2:14" ht="16.5">
      <c r="B4473" s="1045" t="s">
        <v>14194</v>
      </c>
      <c r="C4473" s="1046" t="s">
        <v>3599</v>
      </c>
      <c r="D4473" s="1046" t="s">
        <v>3600</v>
      </c>
      <c r="E4473" s="1043" t="s">
        <v>3507</v>
      </c>
      <c r="F4473" s="1047">
        <v>4980</v>
      </c>
      <c r="G4473" s="1054" t="s">
        <v>5005</v>
      </c>
      <c r="H4473" s="1049" t="s">
        <v>3611</v>
      </c>
      <c r="I4473" s="394"/>
      <c r="J4473" s="394"/>
      <c r="K4473" s="394"/>
      <c r="L4473" s="394"/>
      <c r="M4473" s="394"/>
      <c r="N4473" s="394"/>
    </row>
    <row r="4474" spans="2:14" ht="16.5">
      <c r="B4474" s="1045" t="s">
        <v>14195</v>
      </c>
      <c r="C4474" s="1046" t="s">
        <v>3599</v>
      </c>
      <c r="D4474" s="1046" t="s">
        <v>3600</v>
      </c>
      <c r="E4474" s="1043" t="s">
        <v>3507</v>
      </c>
      <c r="F4474" s="1047">
        <v>4980</v>
      </c>
      <c r="G4474" s="1054" t="s">
        <v>5005</v>
      </c>
      <c r="H4474" s="1049" t="s">
        <v>3612</v>
      </c>
      <c r="I4474" s="394"/>
      <c r="J4474" s="394"/>
      <c r="K4474" s="394"/>
      <c r="L4474" s="394"/>
      <c r="M4474" s="394"/>
      <c r="N4474" s="394"/>
    </row>
    <row r="4475" spans="2:14" ht="16.5">
      <c r="B4475" s="1045" t="s">
        <v>14196</v>
      </c>
      <c r="C4475" s="1046" t="s">
        <v>3599</v>
      </c>
      <c r="D4475" s="1046" t="s">
        <v>3600</v>
      </c>
      <c r="E4475" s="1043" t="s">
        <v>3507</v>
      </c>
      <c r="F4475" s="1047">
        <v>4980</v>
      </c>
      <c r="G4475" s="1054" t="s">
        <v>5005</v>
      </c>
      <c r="H4475" s="1049" t="s">
        <v>3613</v>
      </c>
      <c r="I4475" s="394"/>
      <c r="J4475" s="394"/>
      <c r="K4475" s="394"/>
      <c r="L4475" s="394"/>
      <c r="M4475" s="394"/>
      <c r="N4475" s="394"/>
    </row>
    <row r="4476" spans="2:14" ht="16.5">
      <c r="B4476" s="1045" t="s">
        <v>14197</v>
      </c>
      <c r="C4476" s="1046" t="s">
        <v>3599</v>
      </c>
      <c r="D4476" s="1046" t="s">
        <v>3600</v>
      </c>
      <c r="E4476" s="1043" t="s">
        <v>3507</v>
      </c>
      <c r="F4476" s="1047">
        <v>4980</v>
      </c>
      <c r="G4476" s="1054" t="s">
        <v>5005</v>
      </c>
      <c r="H4476" s="1049" t="s">
        <v>3614</v>
      </c>
      <c r="I4476" s="394"/>
      <c r="J4476" s="394"/>
      <c r="K4476" s="394"/>
      <c r="L4476" s="394"/>
      <c r="M4476" s="394"/>
      <c r="N4476" s="394"/>
    </row>
    <row r="4477" spans="2:14" ht="16.5">
      <c r="B4477" s="1045" t="s">
        <v>14198</v>
      </c>
      <c r="C4477" s="1046" t="s">
        <v>3599</v>
      </c>
      <c r="D4477" s="1046" t="s">
        <v>3600</v>
      </c>
      <c r="E4477" s="1043" t="s">
        <v>3507</v>
      </c>
      <c r="F4477" s="1047">
        <v>4980</v>
      </c>
      <c r="G4477" s="1054" t="s">
        <v>5005</v>
      </c>
      <c r="H4477" s="1049" t="s">
        <v>3615</v>
      </c>
      <c r="I4477" s="394"/>
      <c r="J4477" s="394"/>
      <c r="K4477" s="394"/>
      <c r="L4477" s="394"/>
      <c r="M4477" s="394"/>
      <c r="N4477" s="394"/>
    </row>
    <row r="4478" spans="2:14" ht="16.5">
      <c r="B4478" s="1045" t="s">
        <v>14199</v>
      </c>
      <c r="C4478" s="1046" t="s">
        <v>3599</v>
      </c>
      <c r="D4478" s="1046" t="s">
        <v>3600</v>
      </c>
      <c r="E4478" s="1043" t="s">
        <v>3507</v>
      </c>
      <c r="F4478" s="1047">
        <v>4980</v>
      </c>
      <c r="G4478" s="1054" t="s">
        <v>5005</v>
      </c>
      <c r="H4478" s="1049" t="s">
        <v>3616</v>
      </c>
      <c r="I4478" s="394"/>
      <c r="J4478" s="394"/>
      <c r="K4478" s="394"/>
      <c r="L4478" s="394"/>
      <c r="M4478" s="394"/>
      <c r="N4478" s="394"/>
    </row>
    <row r="4479" spans="2:14" ht="16.5">
      <c r="B4479" s="1045" t="s">
        <v>14200</v>
      </c>
      <c r="C4479" s="1046" t="s">
        <v>3599</v>
      </c>
      <c r="D4479" s="1046" t="s">
        <v>3600</v>
      </c>
      <c r="E4479" s="1043" t="s">
        <v>3507</v>
      </c>
      <c r="F4479" s="1047">
        <v>4980</v>
      </c>
      <c r="G4479" s="1054" t="s">
        <v>5005</v>
      </c>
      <c r="H4479" s="1049" t="s">
        <v>3617</v>
      </c>
      <c r="I4479" s="394"/>
      <c r="J4479" s="394"/>
      <c r="K4479" s="394"/>
      <c r="L4479" s="394"/>
      <c r="M4479" s="394"/>
      <c r="N4479" s="394"/>
    </row>
    <row r="4480" spans="2:14" ht="16.5">
      <c r="B4480" s="1045" t="s">
        <v>14201</v>
      </c>
      <c r="C4480" s="1046" t="s">
        <v>3599</v>
      </c>
      <c r="D4480" s="1046" t="s">
        <v>3600</v>
      </c>
      <c r="E4480" s="1043" t="s">
        <v>3507</v>
      </c>
      <c r="F4480" s="1047">
        <v>4980</v>
      </c>
      <c r="G4480" s="1054" t="s">
        <v>5005</v>
      </c>
      <c r="H4480" s="1049" t="s">
        <v>3618</v>
      </c>
      <c r="I4480" s="394"/>
      <c r="J4480" s="394"/>
      <c r="K4480" s="394"/>
      <c r="L4480" s="394"/>
      <c r="M4480" s="394"/>
      <c r="N4480" s="394"/>
    </row>
    <row r="4481" spans="2:14" ht="16.5">
      <c r="B4481" s="1045" t="s">
        <v>14202</v>
      </c>
      <c r="C4481" s="1046" t="s">
        <v>3599</v>
      </c>
      <c r="D4481" s="1046" t="s">
        <v>3600</v>
      </c>
      <c r="E4481" s="1043" t="s">
        <v>3507</v>
      </c>
      <c r="F4481" s="1047">
        <v>4980</v>
      </c>
      <c r="G4481" s="1054" t="s">
        <v>5005</v>
      </c>
      <c r="H4481" s="1049" t="s">
        <v>3619</v>
      </c>
      <c r="I4481" s="394"/>
      <c r="J4481" s="394"/>
      <c r="K4481" s="394"/>
      <c r="L4481" s="394"/>
      <c r="M4481" s="394"/>
      <c r="N4481" s="394"/>
    </row>
    <row r="4482" spans="2:14" ht="16.5">
      <c r="B4482" s="1045" t="s">
        <v>14203</v>
      </c>
      <c r="C4482" s="1046" t="s">
        <v>3599</v>
      </c>
      <c r="D4482" s="1046" t="s">
        <v>3600</v>
      </c>
      <c r="E4482" s="1043" t="s">
        <v>3507</v>
      </c>
      <c r="F4482" s="1047">
        <v>4980</v>
      </c>
      <c r="G4482" s="1054" t="s">
        <v>5005</v>
      </c>
      <c r="H4482" s="1049" t="s">
        <v>3620</v>
      </c>
      <c r="I4482" s="394"/>
      <c r="J4482" s="394"/>
      <c r="K4482" s="394"/>
      <c r="L4482" s="394"/>
      <c r="M4482" s="394"/>
      <c r="N4482" s="394"/>
    </row>
    <row r="4483" spans="2:14" ht="16.5">
      <c r="B4483" s="1045" t="s">
        <v>14204</v>
      </c>
      <c r="C4483" s="1046" t="s">
        <v>3599</v>
      </c>
      <c r="D4483" s="1046" t="s">
        <v>3600</v>
      </c>
      <c r="E4483" s="1043" t="s">
        <v>3507</v>
      </c>
      <c r="F4483" s="1047">
        <v>4980</v>
      </c>
      <c r="G4483" s="1054" t="s">
        <v>5005</v>
      </c>
      <c r="H4483" s="1049" t="s">
        <v>3621</v>
      </c>
      <c r="I4483" s="394"/>
      <c r="J4483" s="394"/>
      <c r="K4483" s="394"/>
      <c r="L4483" s="394"/>
      <c r="M4483" s="394"/>
      <c r="N4483" s="394"/>
    </row>
    <row r="4484" spans="2:14" ht="16.5">
      <c r="B4484" s="1045" t="s">
        <v>14205</v>
      </c>
      <c r="C4484" s="1046" t="s">
        <v>3599</v>
      </c>
      <c r="D4484" s="1046" t="s">
        <v>3600</v>
      </c>
      <c r="E4484" s="1043" t="s">
        <v>3507</v>
      </c>
      <c r="F4484" s="1047">
        <v>4980</v>
      </c>
      <c r="G4484" s="1054" t="s">
        <v>5005</v>
      </c>
      <c r="H4484" s="1049" t="s">
        <v>3622</v>
      </c>
      <c r="I4484" s="394"/>
      <c r="J4484" s="394"/>
      <c r="K4484" s="394"/>
      <c r="L4484" s="394"/>
      <c r="M4484" s="394"/>
      <c r="N4484" s="394"/>
    </row>
    <row r="4485" spans="2:14" ht="16.5">
      <c r="B4485" s="1045" t="s">
        <v>14206</v>
      </c>
      <c r="C4485" s="1046" t="s">
        <v>3599</v>
      </c>
      <c r="D4485" s="1046" t="s">
        <v>3600</v>
      </c>
      <c r="E4485" s="1043" t="s">
        <v>3507</v>
      </c>
      <c r="F4485" s="1047">
        <v>4980</v>
      </c>
      <c r="G4485" s="1054" t="s">
        <v>5005</v>
      </c>
      <c r="H4485" s="1049" t="s">
        <v>3623</v>
      </c>
      <c r="I4485" s="394"/>
      <c r="J4485" s="394"/>
      <c r="K4485" s="394"/>
      <c r="L4485" s="394"/>
      <c r="M4485" s="394"/>
      <c r="N4485" s="394"/>
    </row>
    <row r="4486" spans="2:14" ht="16.5">
      <c r="B4486" s="1045" t="s">
        <v>14207</v>
      </c>
      <c r="C4486" s="1046" t="s">
        <v>3599</v>
      </c>
      <c r="D4486" s="1046" t="s">
        <v>3600</v>
      </c>
      <c r="E4486" s="1043" t="s">
        <v>3507</v>
      </c>
      <c r="F4486" s="1047">
        <v>4980</v>
      </c>
      <c r="G4486" s="1054" t="s">
        <v>5005</v>
      </c>
      <c r="H4486" s="1049" t="s">
        <v>3624</v>
      </c>
      <c r="I4486" s="394"/>
      <c r="J4486" s="394"/>
      <c r="K4486" s="394"/>
      <c r="L4486" s="394"/>
      <c r="M4486" s="394"/>
      <c r="N4486" s="394"/>
    </row>
    <row r="4487" spans="2:14" ht="16.5">
      <c r="B4487" s="1045" t="s">
        <v>14208</v>
      </c>
      <c r="C4487" s="1046" t="s">
        <v>3599</v>
      </c>
      <c r="D4487" s="1046" t="s">
        <v>3600</v>
      </c>
      <c r="E4487" s="1043" t="s">
        <v>3507</v>
      </c>
      <c r="F4487" s="1047">
        <v>4980</v>
      </c>
      <c r="G4487" s="1054" t="s">
        <v>5005</v>
      </c>
      <c r="H4487" s="1049" t="s">
        <v>3625</v>
      </c>
      <c r="I4487" s="394"/>
      <c r="J4487" s="394"/>
      <c r="K4487" s="394"/>
      <c r="L4487" s="394"/>
      <c r="M4487" s="394"/>
      <c r="N4487" s="394"/>
    </row>
    <row r="4488" spans="2:14" ht="16.5">
      <c r="B4488" s="1045" t="s">
        <v>14209</v>
      </c>
      <c r="C4488" s="1046" t="s">
        <v>3599</v>
      </c>
      <c r="D4488" s="1046" t="s">
        <v>3600</v>
      </c>
      <c r="E4488" s="1043" t="s">
        <v>3507</v>
      </c>
      <c r="F4488" s="1047">
        <v>4980</v>
      </c>
      <c r="G4488" s="1054" t="s">
        <v>5005</v>
      </c>
      <c r="H4488" s="1049" t="s">
        <v>3626</v>
      </c>
      <c r="I4488" s="394"/>
      <c r="J4488" s="394"/>
      <c r="K4488" s="394"/>
      <c r="L4488" s="394"/>
      <c r="M4488" s="394"/>
      <c r="N4488" s="394"/>
    </row>
    <row r="4489" spans="2:14" ht="16.5">
      <c r="B4489" s="1045" t="s">
        <v>14210</v>
      </c>
      <c r="C4489" s="1046" t="s">
        <v>3599</v>
      </c>
      <c r="D4489" s="1046" t="s">
        <v>3600</v>
      </c>
      <c r="E4489" s="1043" t="s">
        <v>3507</v>
      </c>
      <c r="F4489" s="1047">
        <v>4980</v>
      </c>
      <c r="G4489" s="1054" t="s">
        <v>5005</v>
      </c>
      <c r="H4489" s="1049" t="s">
        <v>3627</v>
      </c>
      <c r="I4489" s="394"/>
      <c r="J4489" s="394"/>
      <c r="K4489" s="394"/>
      <c r="L4489" s="394"/>
      <c r="M4489" s="394"/>
      <c r="N4489" s="394"/>
    </row>
    <row r="4490" spans="2:14" ht="16.5">
      <c r="B4490" s="1045" t="s">
        <v>14211</v>
      </c>
      <c r="C4490" s="1046" t="s">
        <v>3599</v>
      </c>
      <c r="D4490" s="1046" t="s">
        <v>3600</v>
      </c>
      <c r="E4490" s="1043" t="s">
        <v>3507</v>
      </c>
      <c r="F4490" s="1047">
        <v>4980</v>
      </c>
      <c r="G4490" s="1054" t="s">
        <v>5005</v>
      </c>
      <c r="H4490" s="1049" t="s">
        <v>3628</v>
      </c>
      <c r="I4490" s="394"/>
      <c r="J4490" s="394"/>
      <c r="K4490" s="394"/>
      <c r="L4490" s="394"/>
      <c r="M4490" s="394"/>
      <c r="N4490" s="394"/>
    </row>
    <row r="4491" spans="2:14" ht="16.5">
      <c r="B4491" s="1045" t="s">
        <v>14212</v>
      </c>
      <c r="C4491" s="1046" t="s">
        <v>3599</v>
      </c>
      <c r="D4491" s="1046" t="s">
        <v>3600</v>
      </c>
      <c r="E4491" s="1043" t="s">
        <v>3507</v>
      </c>
      <c r="F4491" s="1047">
        <v>4980</v>
      </c>
      <c r="G4491" s="1054" t="s">
        <v>5005</v>
      </c>
      <c r="H4491" s="1049" t="s">
        <v>3629</v>
      </c>
      <c r="I4491" s="394"/>
      <c r="J4491" s="394"/>
      <c r="K4491" s="394"/>
      <c r="L4491" s="394"/>
      <c r="M4491" s="394"/>
      <c r="N4491" s="394"/>
    </row>
    <row r="4492" spans="2:14" ht="16.5">
      <c r="B4492" s="1045" t="s">
        <v>14213</v>
      </c>
      <c r="C4492" s="1046" t="s">
        <v>3599</v>
      </c>
      <c r="D4492" s="1046" t="s">
        <v>3600</v>
      </c>
      <c r="E4492" s="1043" t="s">
        <v>3507</v>
      </c>
      <c r="F4492" s="1047">
        <v>4980</v>
      </c>
      <c r="G4492" s="1054" t="s">
        <v>5005</v>
      </c>
      <c r="H4492" s="1049" t="s">
        <v>3630</v>
      </c>
      <c r="I4492" s="394"/>
      <c r="J4492" s="394"/>
      <c r="K4492" s="394"/>
      <c r="L4492" s="394"/>
      <c r="M4492" s="394"/>
      <c r="N4492" s="394"/>
    </row>
    <row r="4493" spans="2:14" ht="16.5">
      <c r="B4493" s="1045" t="s">
        <v>14214</v>
      </c>
      <c r="C4493" s="1046" t="s">
        <v>3599</v>
      </c>
      <c r="D4493" s="1046" t="s">
        <v>3600</v>
      </c>
      <c r="E4493" s="1043" t="s">
        <v>3507</v>
      </c>
      <c r="F4493" s="1047">
        <v>4980</v>
      </c>
      <c r="G4493" s="1054" t="s">
        <v>5005</v>
      </c>
      <c r="H4493" s="1049" t="s">
        <v>3631</v>
      </c>
      <c r="I4493" s="394"/>
      <c r="J4493" s="394"/>
      <c r="K4493" s="394"/>
      <c r="L4493" s="394"/>
      <c r="M4493" s="394"/>
      <c r="N4493" s="394"/>
    </row>
    <row r="4494" spans="2:14" ht="16.5">
      <c r="B4494" s="1045" t="s">
        <v>14215</v>
      </c>
      <c r="C4494" s="1046" t="s">
        <v>3599</v>
      </c>
      <c r="D4494" s="1046" t="s">
        <v>3600</v>
      </c>
      <c r="E4494" s="1043" t="s">
        <v>3507</v>
      </c>
      <c r="F4494" s="1047">
        <v>4980</v>
      </c>
      <c r="G4494" s="1054" t="s">
        <v>5005</v>
      </c>
      <c r="H4494" s="1049" t="s">
        <v>3632</v>
      </c>
      <c r="I4494" s="394"/>
      <c r="J4494" s="394"/>
      <c r="K4494" s="394"/>
      <c r="L4494" s="394"/>
      <c r="M4494" s="394"/>
      <c r="N4494" s="394"/>
    </row>
    <row r="4495" spans="2:14" ht="16.5">
      <c r="B4495" s="1045" t="s">
        <v>14216</v>
      </c>
      <c r="C4495" s="1046" t="s">
        <v>3599</v>
      </c>
      <c r="D4495" s="1046" t="s">
        <v>3600</v>
      </c>
      <c r="E4495" s="1043" t="s">
        <v>3507</v>
      </c>
      <c r="F4495" s="1047">
        <v>4980</v>
      </c>
      <c r="G4495" s="1054" t="s">
        <v>5005</v>
      </c>
      <c r="H4495" s="1049" t="s">
        <v>3633</v>
      </c>
      <c r="I4495" s="394"/>
      <c r="J4495" s="394"/>
      <c r="K4495" s="394"/>
      <c r="L4495" s="394"/>
      <c r="M4495" s="394"/>
      <c r="N4495" s="394"/>
    </row>
    <row r="4496" spans="2:14" ht="16.5">
      <c r="B4496" s="1045" t="s">
        <v>14217</v>
      </c>
      <c r="C4496" s="1046" t="s">
        <v>3599</v>
      </c>
      <c r="D4496" s="1046" t="s">
        <v>3600</v>
      </c>
      <c r="E4496" s="1043" t="s">
        <v>3507</v>
      </c>
      <c r="F4496" s="1047">
        <v>4980</v>
      </c>
      <c r="G4496" s="1054" t="s">
        <v>5005</v>
      </c>
      <c r="H4496" s="1049" t="s">
        <v>3634</v>
      </c>
      <c r="I4496" s="394"/>
      <c r="J4496" s="394"/>
      <c r="K4496" s="394"/>
      <c r="L4496" s="394"/>
      <c r="M4496" s="394"/>
      <c r="N4496" s="394"/>
    </row>
    <row r="4497" spans="2:14" ht="16.5">
      <c r="B4497" s="1045" t="s">
        <v>14218</v>
      </c>
      <c r="C4497" s="1046" t="s">
        <v>3599</v>
      </c>
      <c r="D4497" s="1046" t="s">
        <v>3600</v>
      </c>
      <c r="E4497" s="1043" t="s">
        <v>3507</v>
      </c>
      <c r="F4497" s="1047">
        <v>4980</v>
      </c>
      <c r="G4497" s="1054" t="s">
        <v>5005</v>
      </c>
      <c r="H4497" s="1049" t="s">
        <v>3635</v>
      </c>
      <c r="I4497" s="394"/>
      <c r="J4497" s="394"/>
      <c r="K4497" s="394"/>
      <c r="L4497" s="394"/>
      <c r="M4497" s="394"/>
      <c r="N4497" s="394"/>
    </row>
    <row r="4498" spans="2:14" ht="16.5">
      <c r="B4498" s="1045" t="s">
        <v>14219</v>
      </c>
      <c r="C4498" s="1046" t="s">
        <v>3599</v>
      </c>
      <c r="D4498" s="1046" t="s">
        <v>3600</v>
      </c>
      <c r="E4498" s="1043" t="s">
        <v>3507</v>
      </c>
      <c r="F4498" s="1047">
        <v>4980</v>
      </c>
      <c r="G4498" s="1054" t="s">
        <v>5005</v>
      </c>
      <c r="H4498" s="1049" t="s">
        <v>3636</v>
      </c>
      <c r="I4498" s="394"/>
      <c r="J4498" s="394"/>
      <c r="K4498" s="394"/>
      <c r="L4498" s="394"/>
      <c r="M4498" s="394"/>
      <c r="N4498" s="394"/>
    </row>
    <row r="4499" spans="2:14" ht="16.5">
      <c r="B4499" s="1045" t="s">
        <v>14220</v>
      </c>
      <c r="C4499" s="1046" t="s">
        <v>3599</v>
      </c>
      <c r="D4499" s="1046" t="s">
        <v>3600</v>
      </c>
      <c r="E4499" s="1043" t="s">
        <v>3507</v>
      </c>
      <c r="F4499" s="1047">
        <v>4980</v>
      </c>
      <c r="G4499" s="1054" t="s">
        <v>5005</v>
      </c>
      <c r="H4499" s="1049" t="s">
        <v>3637</v>
      </c>
      <c r="I4499" s="394"/>
      <c r="J4499" s="394"/>
      <c r="K4499" s="394"/>
      <c r="L4499" s="394"/>
      <c r="M4499" s="394"/>
      <c r="N4499" s="394"/>
    </row>
    <row r="4500" spans="2:14" ht="16.5">
      <c r="B4500" s="1045" t="s">
        <v>14221</v>
      </c>
      <c r="C4500" s="1046" t="s">
        <v>3599</v>
      </c>
      <c r="D4500" s="1046" t="s">
        <v>3600</v>
      </c>
      <c r="E4500" s="1043" t="s">
        <v>3507</v>
      </c>
      <c r="F4500" s="1047">
        <v>4980</v>
      </c>
      <c r="G4500" s="1054" t="s">
        <v>5005</v>
      </c>
      <c r="H4500" s="1049" t="s">
        <v>3638</v>
      </c>
      <c r="I4500" s="394"/>
      <c r="J4500" s="394"/>
      <c r="K4500" s="394"/>
      <c r="L4500" s="394"/>
      <c r="M4500" s="394"/>
      <c r="N4500" s="394"/>
    </row>
    <row r="4501" spans="2:14" ht="16.5">
      <c r="B4501" s="1045" t="s">
        <v>14222</v>
      </c>
      <c r="C4501" s="1046" t="s">
        <v>3599</v>
      </c>
      <c r="D4501" s="1046" t="s">
        <v>3600</v>
      </c>
      <c r="E4501" s="1043" t="s">
        <v>3507</v>
      </c>
      <c r="F4501" s="1047">
        <v>4980</v>
      </c>
      <c r="G4501" s="1054" t="s">
        <v>5005</v>
      </c>
      <c r="H4501" s="1049" t="s">
        <v>3639</v>
      </c>
      <c r="I4501" s="394"/>
      <c r="J4501" s="394"/>
      <c r="K4501" s="394"/>
      <c r="L4501" s="394"/>
      <c r="M4501" s="394"/>
      <c r="N4501" s="394"/>
    </row>
    <row r="4502" spans="2:14" ht="16.5">
      <c r="B4502" s="1045" t="s">
        <v>14223</v>
      </c>
      <c r="C4502" s="1046" t="s">
        <v>3599</v>
      </c>
      <c r="D4502" s="1046" t="s">
        <v>3600</v>
      </c>
      <c r="E4502" s="1043" t="s">
        <v>3507</v>
      </c>
      <c r="F4502" s="1047">
        <v>4980</v>
      </c>
      <c r="G4502" s="1054" t="s">
        <v>5005</v>
      </c>
      <c r="H4502" s="1049" t="s">
        <v>3640</v>
      </c>
      <c r="I4502" s="394"/>
      <c r="J4502" s="394"/>
      <c r="K4502" s="394"/>
      <c r="L4502" s="394"/>
      <c r="M4502" s="394"/>
      <c r="N4502" s="394"/>
    </row>
    <row r="4503" spans="2:14" ht="16.5">
      <c r="B4503" s="1045" t="s">
        <v>14224</v>
      </c>
      <c r="C4503" s="1046" t="s">
        <v>3599</v>
      </c>
      <c r="D4503" s="1046" t="s">
        <v>3600</v>
      </c>
      <c r="E4503" s="1043" t="s">
        <v>3507</v>
      </c>
      <c r="F4503" s="1047">
        <v>4980</v>
      </c>
      <c r="G4503" s="1054" t="s">
        <v>5005</v>
      </c>
      <c r="H4503" s="1049" t="s">
        <v>3641</v>
      </c>
      <c r="I4503" s="394"/>
      <c r="J4503" s="394"/>
      <c r="K4503" s="394"/>
      <c r="L4503" s="394"/>
      <c r="M4503" s="394"/>
      <c r="N4503" s="394"/>
    </row>
    <row r="4504" spans="2:14" ht="16.5">
      <c r="B4504" s="1045" t="s">
        <v>14225</v>
      </c>
      <c r="C4504" s="1046" t="s">
        <v>3599</v>
      </c>
      <c r="D4504" s="1046" t="s">
        <v>3600</v>
      </c>
      <c r="E4504" s="1043" t="s">
        <v>3507</v>
      </c>
      <c r="F4504" s="1047">
        <v>4980</v>
      </c>
      <c r="G4504" s="1054" t="s">
        <v>5005</v>
      </c>
      <c r="H4504" s="1049" t="s">
        <v>3642</v>
      </c>
      <c r="I4504" s="394"/>
      <c r="J4504" s="394"/>
      <c r="K4504" s="394"/>
      <c r="L4504" s="394"/>
      <c r="M4504" s="394"/>
      <c r="N4504" s="394"/>
    </row>
    <row r="4505" spans="2:14" ht="16.5">
      <c r="B4505" s="1045" t="s">
        <v>14226</v>
      </c>
      <c r="C4505" s="1046" t="s">
        <v>3599</v>
      </c>
      <c r="D4505" s="1046" t="s">
        <v>3600</v>
      </c>
      <c r="E4505" s="1043" t="s">
        <v>3507</v>
      </c>
      <c r="F4505" s="1047">
        <v>4980</v>
      </c>
      <c r="G4505" s="1054" t="s">
        <v>5005</v>
      </c>
      <c r="H4505" s="1049" t="s">
        <v>3643</v>
      </c>
      <c r="I4505" s="394"/>
      <c r="J4505" s="394"/>
      <c r="K4505" s="394"/>
      <c r="L4505" s="394"/>
      <c r="M4505" s="394"/>
      <c r="N4505" s="394"/>
    </row>
    <row r="4506" spans="2:14" ht="16.5">
      <c r="B4506" s="1045" t="s">
        <v>14227</v>
      </c>
      <c r="C4506" s="1046" t="s">
        <v>3599</v>
      </c>
      <c r="D4506" s="1046" t="s">
        <v>3600</v>
      </c>
      <c r="E4506" s="1043" t="s">
        <v>3507</v>
      </c>
      <c r="F4506" s="1047">
        <v>4980</v>
      </c>
      <c r="G4506" s="1054" t="s">
        <v>5005</v>
      </c>
      <c r="H4506" s="1049" t="s">
        <v>3644</v>
      </c>
      <c r="I4506" s="394"/>
      <c r="J4506" s="394"/>
      <c r="K4506" s="394"/>
      <c r="L4506" s="394"/>
      <c r="M4506" s="394"/>
      <c r="N4506" s="394"/>
    </row>
    <row r="4507" spans="2:14" ht="16.5">
      <c r="B4507" s="1045" t="s">
        <v>14228</v>
      </c>
      <c r="C4507" s="1046" t="s">
        <v>3599</v>
      </c>
      <c r="D4507" s="1046" t="s">
        <v>3600</v>
      </c>
      <c r="E4507" s="1043" t="s">
        <v>3507</v>
      </c>
      <c r="F4507" s="1047">
        <v>4980</v>
      </c>
      <c r="G4507" s="1054" t="s">
        <v>5005</v>
      </c>
      <c r="H4507" s="1049" t="s">
        <v>3645</v>
      </c>
      <c r="I4507" s="394"/>
      <c r="J4507" s="394"/>
      <c r="K4507" s="394"/>
      <c r="L4507" s="394"/>
      <c r="M4507" s="394"/>
      <c r="N4507" s="394"/>
    </row>
    <row r="4508" spans="2:14" ht="16.5">
      <c r="B4508" s="1045" t="s">
        <v>14229</v>
      </c>
      <c r="C4508" s="1046" t="s">
        <v>3599</v>
      </c>
      <c r="D4508" s="1046" t="s">
        <v>3600</v>
      </c>
      <c r="E4508" s="1043" t="s">
        <v>3507</v>
      </c>
      <c r="F4508" s="1047">
        <v>4980</v>
      </c>
      <c r="G4508" s="1054" t="s">
        <v>5005</v>
      </c>
      <c r="H4508" s="1049" t="s">
        <v>3646</v>
      </c>
      <c r="I4508" s="394"/>
      <c r="J4508" s="394"/>
      <c r="K4508" s="394"/>
      <c r="L4508" s="394"/>
      <c r="M4508" s="394"/>
      <c r="N4508" s="394"/>
    </row>
    <row r="4509" spans="2:14" ht="16.5">
      <c r="B4509" s="1045" t="s">
        <v>14230</v>
      </c>
      <c r="C4509" s="1046" t="s">
        <v>3599</v>
      </c>
      <c r="D4509" s="1046" t="s">
        <v>3600</v>
      </c>
      <c r="E4509" s="1043" t="s">
        <v>3507</v>
      </c>
      <c r="F4509" s="1047">
        <v>4980</v>
      </c>
      <c r="G4509" s="1054" t="s">
        <v>5005</v>
      </c>
      <c r="H4509" s="1049" t="s">
        <v>3647</v>
      </c>
      <c r="I4509" s="394"/>
      <c r="J4509" s="394"/>
      <c r="K4509" s="394"/>
      <c r="L4509" s="394"/>
      <c r="M4509" s="394"/>
      <c r="N4509" s="394"/>
    </row>
    <row r="4510" spans="2:14" ht="16.5">
      <c r="B4510" s="1045" t="s">
        <v>14231</v>
      </c>
      <c r="C4510" s="1046" t="s">
        <v>3599</v>
      </c>
      <c r="D4510" s="1046" t="s">
        <v>3600</v>
      </c>
      <c r="E4510" s="1043" t="s">
        <v>3507</v>
      </c>
      <c r="F4510" s="1047">
        <v>4980</v>
      </c>
      <c r="G4510" s="1054" t="s">
        <v>5005</v>
      </c>
      <c r="H4510" s="1049" t="s">
        <v>3648</v>
      </c>
      <c r="I4510" s="394"/>
      <c r="J4510" s="394"/>
      <c r="K4510" s="394"/>
      <c r="L4510" s="394"/>
      <c r="M4510" s="394"/>
      <c r="N4510" s="394"/>
    </row>
    <row r="4511" spans="2:14" ht="16.5">
      <c r="B4511" s="1045" t="s">
        <v>14232</v>
      </c>
      <c r="C4511" s="1046" t="s">
        <v>3599</v>
      </c>
      <c r="D4511" s="1046" t="s">
        <v>3600</v>
      </c>
      <c r="E4511" s="1043" t="s">
        <v>3507</v>
      </c>
      <c r="F4511" s="1047">
        <v>4980</v>
      </c>
      <c r="G4511" s="1054" t="s">
        <v>5005</v>
      </c>
      <c r="H4511" s="1049" t="s">
        <v>3649</v>
      </c>
      <c r="I4511" s="404"/>
      <c r="J4511" s="404"/>
      <c r="K4511" s="404"/>
      <c r="L4511" s="404"/>
      <c r="M4511" s="404"/>
      <c r="N4511" s="404"/>
    </row>
    <row r="4512" spans="2:14" ht="16.5">
      <c r="B4512" s="1045" t="s">
        <v>14233</v>
      </c>
      <c r="C4512" s="1046" t="s">
        <v>3599</v>
      </c>
      <c r="D4512" s="1046" t="s">
        <v>3600</v>
      </c>
      <c r="E4512" s="1043" t="s">
        <v>3507</v>
      </c>
      <c r="F4512" s="1047">
        <v>4980</v>
      </c>
      <c r="G4512" s="1054" t="s">
        <v>5005</v>
      </c>
      <c r="H4512" s="1049" t="s">
        <v>3650</v>
      </c>
      <c r="I4512" s="404"/>
      <c r="J4512" s="404"/>
      <c r="K4512" s="404"/>
      <c r="L4512" s="404"/>
      <c r="M4512" s="404"/>
      <c r="N4512" s="404"/>
    </row>
    <row r="4513" spans="2:14" ht="30">
      <c r="B4513" s="1045" t="s">
        <v>14234</v>
      </c>
      <c r="C4513" s="1046" t="s">
        <v>3789</v>
      </c>
      <c r="D4513" s="1046" t="s">
        <v>3790</v>
      </c>
      <c r="E4513" s="1043" t="s">
        <v>3507</v>
      </c>
      <c r="F4513" s="1047">
        <v>42630</v>
      </c>
      <c r="G4513" s="1054" t="s">
        <v>5005</v>
      </c>
      <c r="H4513" s="1049" t="s">
        <v>3500</v>
      </c>
      <c r="I4513" s="404"/>
      <c r="J4513" s="404"/>
      <c r="K4513" s="404"/>
      <c r="L4513" s="404"/>
      <c r="M4513" s="404"/>
      <c r="N4513" s="404"/>
    </row>
    <row r="4514" spans="2:14" ht="16.5">
      <c r="B4514" s="1045" t="s">
        <v>14235</v>
      </c>
      <c r="C4514" s="1046" t="s">
        <v>3809</v>
      </c>
      <c r="D4514" s="1046" t="s">
        <v>3810</v>
      </c>
      <c r="E4514" s="1043" t="s">
        <v>3507</v>
      </c>
      <c r="F4514" s="1047">
        <v>8526</v>
      </c>
      <c r="G4514" s="1054" t="s">
        <v>5005</v>
      </c>
      <c r="H4514" s="1049" t="s">
        <v>3811</v>
      </c>
      <c r="I4514" s="404"/>
      <c r="J4514" s="404"/>
      <c r="K4514" s="404"/>
      <c r="L4514" s="404"/>
      <c r="M4514" s="404"/>
      <c r="N4514" s="404"/>
    </row>
    <row r="4515" spans="2:14" ht="16.5">
      <c r="B4515" s="1045" t="s">
        <v>14236</v>
      </c>
      <c r="C4515" s="1046" t="s">
        <v>3943</v>
      </c>
      <c r="D4515" s="1046" t="s">
        <v>3944</v>
      </c>
      <c r="E4515" s="1043" t="s">
        <v>3499</v>
      </c>
      <c r="F4515" s="1047">
        <v>76410</v>
      </c>
      <c r="G4515" s="1054" t="s">
        <v>5005</v>
      </c>
      <c r="H4515" s="1049" t="s">
        <v>3945</v>
      </c>
      <c r="I4515" s="404"/>
      <c r="J4515" s="404"/>
      <c r="K4515" s="404"/>
      <c r="L4515" s="404"/>
      <c r="M4515" s="404"/>
      <c r="N4515" s="404"/>
    </row>
    <row r="4516" spans="2:14" ht="16.5">
      <c r="B4516" s="1045" t="s">
        <v>14237</v>
      </c>
      <c r="C4516" s="1046" t="s">
        <v>3943</v>
      </c>
      <c r="D4516" s="1046" t="s">
        <v>3944</v>
      </c>
      <c r="E4516" s="1043" t="s">
        <v>3499</v>
      </c>
      <c r="F4516" s="1047">
        <v>76410</v>
      </c>
      <c r="G4516" s="1054" t="s">
        <v>5005</v>
      </c>
      <c r="H4516" s="1049" t="s">
        <v>3947</v>
      </c>
      <c r="I4516" s="404"/>
      <c r="J4516" s="404"/>
      <c r="K4516" s="404"/>
      <c r="L4516" s="404"/>
      <c r="M4516" s="404"/>
      <c r="N4516" s="404"/>
    </row>
    <row r="4517" spans="2:14">
      <c r="B4517" s="1045" t="s">
        <v>14238</v>
      </c>
      <c r="C4517" s="1046" t="s">
        <v>3943</v>
      </c>
      <c r="D4517" s="1046" t="s">
        <v>3944</v>
      </c>
      <c r="E4517" s="1043" t="s">
        <v>3499</v>
      </c>
      <c r="F4517" s="1047">
        <v>76410</v>
      </c>
      <c r="G4517" s="1054" t="s">
        <v>5005</v>
      </c>
      <c r="H4517" s="1049" t="s">
        <v>3949</v>
      </c>
    </row>
    <row r="4518" spans="2:14">
      <c r="B4518" s="1045" t="s">
        <v>14239</v>
      </c>
      <c r="C4518" s="1046" t="s">
        <v>3943</v>
      </c>
      <c r="D4518" s="1046" t="s">
        <v>3944</v>
      </c>
      <c r="E4518" s="1043" t="s">
        <v>3499</v>
      </c>
      <c r="F4518" s="1047">
        <v>76410</v>
      </c>
      <c r="G4518" s="1054" t="s">
        <v>5005</v>
      </c>
      <c r="H4518" s="1049" t="s">
        <v>3951</v>
      </c>
    </row>
    <row r="4519" spans="2:14">
      <c r="B4519" s="1045" t="s">
        <v>14240</v>
      </c>
      <c r="C4519" s="1046" t="s">
        <v>3943</v>
      </c>
      <c r="D4519" s="1046" t="s">
        <v>3944</v>
      </c>
      <c r="E4519" s="1043" t="s">
        <v>3499</v>
      </c>
      <c r="F4519" s="1047">
        <v>76410</v>
      </c>
      <c r="G4519" s="1054" t="s">
        <v>5005</v>
      </c>
      <c r="H4519" s="1049" t="s">
        <v>3953</v>
      </c>
    </row>
    <row r="4520" spans="2:14">
      <c r="B4520" s="1045" t="s">
        <v>14241</v>
      </c>
      <c r="C4520" s="1046" t="s">
        <v>4175</v>
      </c>
      <c r="D4520" s="1046" t="s">
        <v>4176</v>
      </c>
      <c r="E4520" s="1043" t="s">
        <v>3507</v>
      </c>
      <c r="F4520" s="1047">
        <v>78995</v>
      </c>
      <c r="G4520" s="1052" t="s">
        <v>5005</v>
      </c>
      <c r="H4520" s="1049" t="s">
        <v>3500</v>
      </c>
    </row>
    <row r="4521" spans="2:14">
      <c r="B4521" s="1045" t="s">
        <v>14242</v>
      </c>
      <c r="C4521" s="1046" t="s">
        <v>2259</v>
      </c>
      <c r="D4521" s="1046" t="s">
        <v>5010</v>
      </c>
      <c r="E4521" s="1043" t="s">
        <v>4290</v>
      </c>
      <c r="F4521" s="1047">
        <v>601.95299999999997</v>
      </c>
      <c r="G4521" s="1052" t="s">
        <v>5005</v>
      </c>
      <c r="H4521" s="1055" t="s">
        <v>14243</v>
      </c>
    </row>
    <row r="4522" spans="2:14">
      <c r="B4522" s="1045" t="s">
        <v>14244</v>
      </c>
      <c r="C4522" s="1046" t="s">
        <v>2259</v>
      </c>
      <c r="D4522" s="1046" t="s">
        <v>5010</v>
      </c>
      <c r="E4522" s="1043" t="s">
        <v>4290</v>
      </c>
      <c r="F4522" s="1047">
        <v>601.95299999999997</v>
      </c>
      <c r="G4522" s="1052" t="s">
        <v>5005</v>
      </c>
      <c r="H4522" s="1055" t="s">
        <v>14245</v>
      </c>
    </row>
    <row r="4523" spans="2:14">
      <c r="B4523" s="1045" t="s">
        <v>14246</v>
      </c>
      <c r="C4523" s="1046" t="s">
        <v>2259</v>
      </c>
      <c r="D4523" s="1046" t="s">
        <v>5010</v>
      </c>
      <c r="E4523" s="1043" t="s">
        <v>4290</v>
      </c>
      <c r="F4523" s="1047">
        <v>601.95299999999997</v>
      </c>
      <c r="G4523" s="1052" t="s">
        <v>5005</v>
      </c>
      <c r="H4523" s="1055" t="s">
        <v>14247</v>
      </c>
    </row>
    <row r="4524" spans="2:14">
      <c r="B4524" s="1045" t="s">
        <v>14248</v>
      </c>
      <c r="C4524" s="1046" t="s">
        <v>2259</v>
      </c>
      <c r="D4524" s="1046" t="s">
        <v>5010</v>
      </c>
      <c r="E4524" s="1043" t="s">
        <v>4290</v>
      </c>
      <c r="F4524" s="1047">
        <v>601.95299999999997</v>
      </c>
      <c r="G4524" s="1052" t="s">
        <v>5005</v>
      </c>
      <c r="H4524" s="1055" t="s">
        <v>14249</v>
      </c>
    </row>
    <row r="4525" spans="2:14">
      <c r="B4525" s="1045" t="s">
        <v>14250</v>
      </c>
      <c r="C4525" s="1046" t="s">
        <v>2259</v>
      </c>
      <c r="D4525" s="1046" t="s">
        <v>5010</v>
      </c>
      <c r="E4525" s="1043" t="s">
        <v>4290</v>
      </c>
      <c r="F4525" s="1047">
        <v>601.95299999999997</v>
      </c>
      <c r="G4525" s="1052" t="s">
        <v>5005</v>
      </c>
      <c r="H4525" s="1055" t="s">
        <v>14251</v>
      </c>
    </row>
    <row r="4526" spans="2:14">
      <c r="B4526" s="1045" t="s">
        <v>14252</v>
      </c>
      <c r="C4526" s="1046" t="s">
        <v>2259</v>
      </c>
      <c r="D4526" s="1046" t="s">
        <v>5010</v>
      </c>
      <c r="E4526" s="1043" t="s">
        <v>4290</v>
      </c>
      <c r="F4526" s="1047">
        <v>601.95299999999997</v>
      </c>
      <c r="G4526" s="1052" t="s">
        <v>5005</v>
      </c>
      <c r="H4526" s="1055" t="s">
        <v>14253</v>
      </c>
    </row>
    <row r="4527" spans="2:14">
      <c r="B4527" s="1045" t="s">
        <v>14254</v>
      </c>
      <c r="C4527" s="1046" t="s">
        <v>2259</v>
      </c>
      <c r="D4527" s="1046" t="s">
        <v>5010</v>
      </c>
      <c r="E4527" s="1043" t="s">
        <v>4290</v>
      </c>
      <c r="F4527" s="1047">
        <v>601.95299999999997</v>
      </c>
      <c r="G4527" s="1052" t="s">
        <v>5005</v>
      </c>
      <c r="H4527" s="1055" t="s">
        <v>14255</v>
      </c>
    </row>
    <row r="4528" spans="2:14">
      <c r="B4528" s="1045" t="s">
        <v>14256</v>
      </c>
      <c r="C4528" s="1046" t="s">
        <v>2259</v>
      </c>
      <c r="D4528" s="1046" t="s">
        <v>5010</v>
      </c>
      <c r="E4528" s="1043" t="s">
        <v>4290</v>
      </c>
      <c r="F4528" s="1047">
        <v>601.95299999999997</v>
      </c>
      <c r="G4528" s="1052" t="s">
        <v>5005</v>
      </c>
      <c r="H4528" s="1055" t="s">
        <v>14257</v>
      </c>
    </row>
    <row r="4529" spans="2:8">
      <c r="B4529" s="1045" t="s">
        <v>14258</v>
      </c>
      <c r="C4529" s="1046" t="s">
        <v>2259</v>
      </c>
      <c r="D4529" s="1046" t="s">
        <v>5010</v>
      </c>
      <c r="E4529" s="1043" t="s">
        <v>4290</v>
      </c>
      <c r="F4529" s="1047">
        <v>601.95299999999997</v>
      </c>
      <c r="G4529" s="1052" t="s">
        <v>5005</v>
      </c>
      <c r="H4529" s="1055" t="s">
        <v>14259</v>
      </c>
    </row>
    <row r="4530" spans="2:8">
      <c r="B4530" s="1045" t="s">
        <v>14260</v>
      </c>
      <c r="C4530" s="1046" t="s">
        <v>2259</v>
      </c>
      <c r="D4530" s="1046" t="s">
        <v>5010</v>
      </c>
      <c r="E4530" s="1043" t="s">
        <v>4290</v>
      </c>
      <c r="F4530" s="1047">
        <v>601.95299999999997</v>
      </c>
      <c r="G4530" s="1052" t="s">
        <v>5005</v>
      </c>
      <c r="H4530" s="1055" t="s">
        <v>14261</v>
      </c>
    </row>
    <row r="4531" spans="2:8">
      <c r="B4531" s="1045" t="s">
        <v>14262</v>
      </c>
      <c r="C4531" s="1046" t="s">
        <v>2259</v>
      </c>
      <c r="D4531" s="1046" t="s">
        <v>5010</v>
      </c>
      <c r="E4531" s="1043" t="s">
        <v>4290</v>
      </c>
      <c r="F4531" s="1047">
        <v>601.95299999999997</v>
      </c>
      <c r="G4531" s="1052" t="s">
        <v>5005</v>
      </c>
      <c r="H4531" s="1055" t="s">
        <v>14263</v>
      </c>
    </row>
    <row r="4532" spans="2:8">
      <c r="B4532" s="1045" t="s">
        <v>14264</v>
      </c>
      <c r="C4532" s="1046" t="s">
        <v>2259</v>
      </c>
      <c r="D4532" s="1046" t="s">
        <v>5010</v>
      </c>
      <c r="E4532" s="1043" t="s">
        <v>4290</v>
      </c>
      <c r="F4532" s="1047">
        <v>601.95299999999997</v>
      </c>
      <c r="G4532" s="1052" t="s">
        <v>5005</v>
      </c>
      <c r="H4532" s="1055" t="s">
        <v>14265</v>
      </c>
    </row>
    <row r="4533" spans="2:8">
      <c r="B4533" s="1045" t="s">
        <v>14266</v>
      </c>
      <c r="C4533" s="1046" t="s">
        <v>2259</v>
      </c>
      <c r="D4533" s="1046" t="s">
        <v>5010</v>
      </c>
      <c r="E4533" s="1043" t="s">
        <v>4290</v>
      </c>
      <c r="F4533" s="1047">
        <v>601.95299999999997</v>
      </c>
      <c r="G4533" s="1052" t="s">
        <v>5005</v>
      </c>
      <c r="H4533" s="1055" t="s">
        <v>14267</v>
      </c>
    </row>
    <row r="4534" spans="2:8">
      <c r="B4534" s="1045" t="s">
        <v>14268</v>
      </c>
      <c r="C4534" s="1046" t="s">
        <v>2259</v>
      </c>
      <c r="D4534" s="1046" t="s">
        <v>5010</v>
      </c>
      <c r="E4534" s="1043" t="s">
        <v>4290</v>
      </c>
      <c r="F4534" s="1047">
        <v>601.95299999999997</v>
      </c>
      <c r="G4534" s="1052" t="s">
        <v>5005</v>
      </c>
      <c r="H4534" s="1055" t="s">
        <v>14269</v>
      </c>
    </row>
    <row r="4535" spans="2:8">
      <c r="B4535" s="1045" t="s">
        <v>14270</v>
      </c>
      <c r="C4535" s="1046" t="s">
        <v>2259</v>
      </c>
      <c r="D4535" s="1046" t="s">
        <v>5010</v>
      </c>
      <c r="E4535" s="1043" t="s">
        <v>4290</v>
      </c>
      <c r="F4535" s="1047">
        <v>601.95299999999997</v>
      </c>
      <c r="G4535" s="1052" t="s">
        <v>5005</v>
      </c>
      <c r="H4535" s="1055" t="s">
        <v>14271</v>
      </c>
    </row>
    <row r="4536" spans="2:8">
      <c r="B4536" s="1045" t="s">
        <v>14272</v>
      </c>
      <c r="C4536" s="1046" t="s">
        <v>2259</v>
      </c>
      <c r="D4536" s="1046" t="s">
        <v>5010</v>
      </c>
      <c r="E4536" s="1043" t="s">
        <v>4290</v>
      </c>
      <c r="F4536" s="1047">
        <v>601.95299999999997</v>
      </c>
      <c r="G4536" s="1052" t="s">
        <v>5005</v>
      </c>
      <c r="H4536" s="1055" t="s">
        <v>14273</v>
      </c>
    </row>
    <row r="4537" spans="2:8">
      <c r="B4537" s="1045" t="s">
        <v>14274</v>
      </c>
      <c r="C4537" s="1046" t="s">
        <v>2259</v>
      </c>
      <c r="D4537" s="1046" t="s">
        <v>5010</v>
      </c>
      <c r="E4537" s="1043" t="s">
        <v>4290</v>
      </c>
      <c r="F4537" s="1047">
        <v>601.95299999999997</v>
      </c>
      <c r="G4537" s="1052" t="s">
        <v>5005</v>
      </c>
      <c r="H4537" s="1055" t="s">
        <v>14275</v>
      </c>
    </row>
    <row r="4538" spans="2:8">
      <c r="B4538" s="1045" t="s">
        <v>14276</v>
      </c>
      <c r="C4538" s="1046" t="s">
        <v>2259</v>
      </c>
      <c r="D4538" s="1046" t="s">
        <v>5010</v>
      </c>
      <c r="E4538" s="1043" t="s">
        <v>4290</v>
      </c>
      <c r="F4538" s="1047">
        <v>601.95299999999997</v>
      </c>
      <c r="G4538" s="1052" t="s">
        <v>5005</v>
      </c>
      <c r="H4538" s="1055" t="s">
        <v>14277</v>
      </c>
    </row>
    <row r="4539" spans="2:8">
      <c r="B4539" s="1045" t="s">
        <v>14278</v>
      </c>
      <c r="C4539" s="1046" t="s">
        <v>2259</v>
      </c>
      <c r="D4539" s="1046" t="s">
        <v>5010</v>
      </c>
      <c r="E4539" s="1043" t="s">
        <v>4290</v>
      </c>
      <c r="F4539" s="1047">
        <v>601.95299999999997</v>
      </c>
      <c r="G4539" s="1052" t="s">
        <v>5005</v>
      </c>
      <c r="H4539" s="1055" t="s">
        <v>14279</v>
      </c>
    </row>
    <row r="4540" spans="2:8">
      <c r="B4540" s="1045" t="s">
        <v>14280</v>
      </c>
      <c r="C4540" s="1046" t="s">
        <v>2259</v>
      </c>
      <c r="D4540" s="1046" t="s">
        <v>5010</v>
      </c>
      <c r="E4540" s="1043" t="s">
        <v>4290</v>
      </c>
      <c r="F4540" s="1047">
        <v>601.95299999999997</v>
      </c>
      <c r="G4540" s="1052" t="s">
        <v>5005</v>
      </c>
      <c r="H4540" s="1055" t="s">
        <v>14281</v>
      </c>
    </row>
    <row r="4541" spans="2:8">
      <c r="B4541" s="1045" t="s">
        <v>14282</v>
      </c>
      <c r="C4541" s="1046" t="s">
        <v>2259</v>
      </c>
      <c r="D4541" s="1046" t="s">
        <v>5010</v>
      </c>
      <c r="E4541" s="1043" t="s">
        <v>4290</v>
      </c>
      <c r="F4541" s="1047">
        <v>601.95299999999997</v>
      </c>
      <c r="G4541" s="1052" t="s">
        <v>5005</v>
      </c>
      <c r="H4541" s="1055" t="s">
        <v>14283</v>
      </c>
    </row>
    <row r="4542" spans="2:8">
      <c r="B4542" s="1045" t="s">
        <v>14284</v>
      </c>
      <c r="C4542" s="1046" t="s">
        <v>2259</v>
      </c>
      <c r="D4542" s="1046" t="s">
        <v>5010</v>
      </c>
      <c r="E4542" s="1043" t="s">
        <v>4290</v>
      </c>
      <c r="F4542" s="1047">
        <v>601.95299999999997</v>
      </c>
      <c r="G4542" s="1052" t="s">
        <v>5005</v>
      </c>
      <c r="H4542" s="1055" t="s">
        <v>14285</v>
      </c>
    </row>
    <row r="4543" spans="2:8">
      <c r="B4543" s="1045" t="s">
        <v>14286</v>
      </c>
      <c r="C4543" s="1046" t="s">
        <v>2259</v>
      </c>
      <c r="D4543" s="1046" t="s">
        <v>5010</v>
      </c>
      <c r="E4543" s="1043" t="s">
        <v>4290</v>
      </c>
      <c r="F4543" s="1047">
        <v>601.95299999999997</v>
      </c>
      <c r="G4543" s="1052" t="s">
        <v>5005</v>
      </c>
      <c r="H4543" s="1055" t="s">
        <v>14287</v>
      </c>
    </row>
    <row r="4544" spans="2:8">
      <c r="B4544" s="1045" t="s">
        <v>14288</v>
      </c>
      <c r="C4544" s="1046" t="s">
        <v>2259</v>
      </c>
      <c r="D4544" s="1046" t="s">
        <v>5010</v>
      </c>
      <c r="E4544" s="1043" t="s">
        <v>4290</v>
      </c>
      <c r="F4544" s="1047">
        <v>601.95299999999997</v>
      </c>
      <c r="G4544" s="1052" t="s">
        <v>5005</v>
      </c>
      <c r="H4544" s="1055" t="s">
        <v>14289</v>
      </c>
    </row>
    <row r="4545" spans="2:8">
      <c r="B4545" s="1045" t="s">
        <v>14290</v>
      </c>
      <c r="C4545" s="1046" t="s">
        <v>2259</v>
      </c>
      <c r="D4545" s="1046" t="s">
        <v>5010</v>
      </c>
      <c r="E4545" s="1043" t="s">
        <v>4290</v>
      </c>
      <c r="F4545" s="1047">
        <v>601.95299999999997</v>
      </c>
      <c r="G4545" s="1052" t="s">
        <v>5005</v>
      </c>
      <c r="H4545" s="1055" t="s">
        <v>14291</v>
      </c>
    </row>
    <row r="4546" spans="2:8">
      <c r="B4546" s="1045" t="s">
        <v>14292</v>
      </c>
      <c r="C4546" s="1046" t="s">
        <v>2259</v>
      </c>
      <c r="D4546" s="1046" t="s">
        <v>5010</v>
      </c>
      <c r="E4546" s="1043" t="s">
        <v>4290</v>
      </c>
      <c r="F4546" s="1047">
        <v>601.95299999999997</v>
      </c>
      <c r="G4546" s="1052" t="s">
        <v>5005</v>
      </c>
      <c r="H4546" s="1055" t="s">
        <v>14293</v>
      </c>
    </row>
    <row r="4547" spans="2:8">
      <c r="B4547" s="1045" t="s">
        <v>14294</v>
      </c>
      <c r="C4547" s="1046" t="s">
        <v>2259</v>
      </c>
      <c r="D4547" s="1046" t="s">
        <v>5010</v>
      </c>
      <c r="E4547" s="1043" t="s">
        <v>4290</v>
      </c>
      <c r="F4547" s="1047">
        <v>601.95299999999997</v>
      </c>
      <c r="G4547" s="1052" t="s">
        <v>5005</v>
      </c>
      <c r="H4547" s="1055" t="s">
        <v>14295</v>
      </c>
    </row>
    <row r="4548" spans="2:8">
      <c r="B4548" s="1045" t="s">
        <v>14296</v>
      </c>
      <c r="C4548" s="1046" t="s">
        <v>2259</v>
      </c>
      <c r="D4548" s="1046" t="s">
        <v>5010</v>
      </c>
      <c r="E4548" s="1043" t="s">
        <v>4290</v>
      </c>
      <c r="F4548" s="1047">
        <v>601.95299999999997</v>
      </c>
      <c r="G4548" s="1052" t="s">
        <v>5005</v>
      </c>
      <c r="H4548" s="1055" t="s">
        <v>14297</v>
      </c>
    </row>
    <row r="4549" spans="2:8">
      <c r="B4549" s="1045" t="s">
        <v>14298</v>
      </c>
      <c r="C4549" s="1046" t="s">
        <v>2259</v>
      </c>
      <c r="D4549" s="1046" t="s">
        <v>5010</v>
      </c>
      <c r="E4549" s="1043" t="s">
        <v>4290</v>
      </c>
      <c r="F4549" s="1047">
        <v>601.95299999999997</v>
      </c>
      <c r="G4549" s="1052" t="s">
        <v>5005</v>
      </c>
      <c r="H4549" s="1055" t="s">
        <v>14299</v>
      </c>
    </row>
    <row r="4550" spans="2:8">
      <c r="B4550" s="1045" t="s">
        <v>14300</v>
      </c>
      <c r="C4550" s="1046" t="s">
        <v>2259</v>
      </c>
      <c r="D4550" s="1046" t="s">
        <v>5010</v>
      </c>
      <c r="E4550" s="1043" t="s">
        <v>4290</v>
      </c>
      <c r="F4550" s="1047">
        <v>601.95299999999997</v>
      </c>
      <c r="G4550" s="1052" t="s">
        <v>5005</v>
      </c>
      <c r="H4550" s="1055" t="s">
        <v>14301</v>
      </c>
    </row>
    <row r="4551" spans="2:8">
      <c r="B4551" s="1045" t="s">
        <v>14302</v>
      </c>
      <c r="C4551" s="1046" t="s">
        <v>2259</v>
      </c>
      <c r="D4551" s="1046" t="s">
        <v>5010</v>
      </c>
      <c r="E4551" s="1043" t="s">
        <v>4290</v>
      </c>
      <c r="F4551" s="1047">
        <v>601.95299999999997</v>
      </c>
      <c r="G4551" s="1052" t="s">
        <v>5005</v>
      </c>
      <c r="H4551" s="1055" t="s">
        <v>14303</v>
      </c>
    </row>
    <row r="4552" spans="2:8">
      <c r="B4552" s="1045" t="s">
        <v>14304</v>
      </c>
      <c r="C4552" s="1046" t="s">
        <v>2259</v>
      </c>
      <c r="D4552" s="1046" t="s">
        <v>5010</v>
      </c>
      <c r="E4552" s="1043" t="s">
        <v>4290</v>
      </c>
      <c r="F4552" s="1047">
        <v>601.95299999999997</v>
      </c>
      <c r="G4552" s="1052" t="s">
        <v>5005</v>
      </c>
      <c r="H4552" s="1055" t="s">
        <v>14305</v>
      </c>
    </row>
    <row r="4553" spans="2:8">
      <c r="B4553" s="1045" t="s">
        <v>14306</v>
      </c>
      <c r="C4553" s="1046" t="s">
        <v>2259</v>
      </c>
      <c r="D4553" s="1046" t="s">
        <v>5010</v>
      </c>
      <c r="E4553" s="1043" t="s">
        <v>4290</v>
      </c>
      <c r="F4553" s="1047">
        <v>601.95299999999997</v>
      </c>
      <c r="G4553" s="1052" t="s">
        <v>5005</v>
      </c>
      <c r="H4553" s="1055" t="s">
        <v>14307</v>
      </c>
    </row>
    <row r="4554" spans="2:8">
      <c r="B4554" s="1045" t="s">
        <v>14308</v>
      </c>
      <c r="C4554" s="1046" t="s">
        <v>2259</v>
      </c>
      <c r="D4554" s="1046" t="s">
        <v>5010</v>
      </c>
      <c r="E4554" s="1043" t="s">
        <v>4290</v>
      </c>
      <c r="F4554" s="1047">
        <v>601.95299999999997</v>
      </c>
      <c r="G4554" s="1052" t="s">
        <v>5005</v>
      </c>
      <c r="H4554" s="1055" t="s">
        <v>14309</v>
      </c>
    </row>
    <row r="4555" spans="2:8">
      <c r="B4555" s="1045" t="s">
        <v>14310</v>
      </c>
      <c r="C4555" s="1046" t="s">
        <v>2259</v>
      </c>
      <c r="D4555" s="1046" t="s">
        <v>5010</v>
      </c>
      <c r="E4555" s="1043" t="s">
        <v>4290</v>
      </c>
      <c r="F4555" s="1047">
        <v>601.95299999999997</v>
      </c>
      <c r="G4555" s="1052" t="s">
        <v>5005</v>
      </c>
      <c r="H4555" s="1055" t="s">
        <v>14311</v>
      </c>
    </row>
    <row r="4556" spans="2:8">
      <c r="B4556" s="1045" t="s">
        <v>14312</v>
      </c>
      <c r="C4556" s="1046" t="s">
        <v>2259</v>
      </c>
      <c r="D4556" s="1046" t="s">
        <v>5010</v>
      </c>
      <c r="E4556" s="1043" t="s">
        <v>4290</v>
      </c>
      <c r="F4556" s="1047">
        <v>601.95299999999997</v>
      </c>
      <c r="G4556" s="1052" t="s">
        <v>5005</v>
      </c>
      <c r="H4556" s="1055" t="s">
        <v>14313</v>
      </c>
    </row>
    <row r="4557" spans="2:8">
      <c r="B4557" s="1045" t="s">
        <v>14314</v>
      </c>
      <c r="C4557" s="1046" t="s">
        <v>2259</v>
      </c>
      <c r="D4557" s="1046" t="s">
        <v>5010</v>
      </c>
      <c r="E4557" s="1043" t="s">
        <v>4290</v>
      </c>
      <c r="F4557" s="1047">
        <v>601.95299999999997</v>
      </c>
      <c r="G4557" s="1052" t="s">
        <v>5005</v>
      </c>
      <c r="H4557" s="1055" t="s">
        <v>14315</v>
      </c>
    </row>
    <row r="4558" spans="2:8">
      <c r="B4558" s="1045" t="s">
        <v>14316</v>
      </c>
      <c r="C4558" s="1046" t="s">
        <v>2259</v>
      </c>
      <c r="D4558" s="1046" t="s">
        <v>5010</v>
      </c>
      <c r="E4558" s="1043" t="s">
        <v>4290</v>
      </c>
      <c r="F4558" s="1047">
        <v>601.95299999999997</v>
      </c>
      <c r="G4558" s="1052" t="s">
        <v>5005</v>
      </c>
      <c r="H4558" s="1055" t="s">
        <v>14317</v>
      </c>
    </row>
    <row r="4559" spans="2:8">
      <c r="B4559" s="1045" t="s">
        <v>14318</v>
      </c>
      <c r="C4559" s="1046" t="s">
        <v>2259</v>
      </c>
      <c r="D4559" s="1046" t="s">
        <v>5010</v>
      </c>
      <c r="E4559" s="1043" t="s">
        <v>4290</v>
      </c>
      <c r="F4559" s="1047">
        <v>601.95299999999997</v>
      </c>
      <c r="G4559" s="1052" t="s">
        <v>5005</v>
      </c>
      <c r="H4559" s="1055" t="s">
        <v>14319</v>
      </c>
    </row>
    <row r="4560" spans="2:8">
      <c r="B4560" s="1045" t="s">
        <v>14320</v>
      </c>
      <c r="C4560" s="1046" t="s">
        <v>2259</v>
      </c>
      <c r="D4560" s="1046" t="s">
        <v>5010</v>
      </c>
      <c r="E4560" s="1043" t="s">
        <v>4290</v>
      </c>
      <c r="F4560" s="1047">
        <v>601.95299999999997</v>
      </c>
      <c r="G4560" s="1052" t="s">
        <v>5005</v>
      </c>
      <c r="H4560" s="1055" t="s">
        <v>14321</v>
      </c>
    </row>
    <row r="4561" spans="2:8">
      <c r="B4561" s="1045" t="s">
        <v>14322</v>
      </c>
      <c r="C4561" s="1046" t="s">
        <v>2259</v>
      </c>
      <c r="D4561" s="1046" t="s">
        <v>5010</v>
      </c>
      <c r="E4561" s="1043" t="s">
        <v>4290</v>
      </c>
      <c r="F4561" s="1047">
        <v>601.95299999999997</v>
      </c>
      <c r="G4561" s="1052" t="s">
        <v>5005</v>
      </c>
      <c r="H4561" s="1055" t="s">
        <v>14323</v>
      </c>
    </row>
    <row r="4562" spans="2:8">
      <c r="B4562" s="1045" t="s">
        <v>14324</v>
      </c>
      <c r="C4562" s="1046" t="s">
        <v>2259</v>
      </c>
      <c r="D4562" s="1046" t="s">
        <v>5010</v>
      </c>
      <c r="E4562" s="1043" t="s">
        <v>4290</v>
      </c>
      <c r="F4562" s="1047">
        <v>601.95299999999997</v>
      </c>
      <c r="G4562" s="1052" t="s">
        <v>5005</v>
      </c>
      <c r="H4562" s="1055" t="s">
        <v>14325</v>
      </c>
    </row>
    <row r="4563" spans="2:8">
      <c r="B4563" s="1045" t="s">
        <v>14326</v>
      </c>
      <c r="C4563" s="1046" t="s">
        <v>2259</v>
      </c>
      <c r="D4563" s="1046" t="s">
        <v>5010</v>
      </c>
      <c r="E4563" s="1043" t="s">
        <v>4290</v>
      </c>
      <c r="F4563" s="1047">
        <v>601.95299999999997</v>
      </c>
      <c r="G4563" s="1052" t="s">
        <v>5005</v>
      </c>
      <c r="H4563" s="1055" t="s">
        <v>14327</v>
      </c>
    </row>
    <row r="4564" spans="2:8">
      <c r="B4564" s="1045" t="s">
        <v>14328</v>
      </c>
      <c r="C4564" s="1046" t="s">
        <v>2259</v>
      </c>
      <c r="D4564" s="1046" t="s">
        <v>5010</v>
      </c>
      <c r="E4564" s="1043" t="s">
        <v>4290</v>
      </c>
      <c r="F4564" s="1047">
        <v>601.95299999999997</v>
      </c>
      <c r="G4564" s="1052" t="s">
        <v>5005</v>
      </c>
      <c r="H4564" s="1055" t="s">
        <v>14329</v>
      </c>
    </row>
    <row r="4565" spans="2:8">
      <c r="B4565" s="1045" t="s">
        <v>14330</v>
      </c>
      <c r="C4565" s="1046" t="s">
        <v>2259</v>
      </c>
      <c r="D4565" s="1046" t="s">
        <v>5010</v>
      </c>
      <c r="E4565" s="1043" t="s">
        <v>4290</v>
      </c>
      <c r="F4565" s="1047">
        <v>601.95299999999997</v>
      </c>
      <c r="G4565" s="1052" t="s">
        <v>5005</v>
      </c>
      <c r="H4565" s="1055" t="s">
        <v>14331</v>
      </c>
    </row>
    <row r="4566" spans="2:8">
      <c r="B4566" s="1045" t="s">
        <v>14332</v>
      </c>
      <c r="C4566" s="1046" t="s">
        <v>2259</v>
      </c>
      <c r="D4566" s="1046" t="s">
        <v>5010</v>
      </c>
      <c r="E4566" s="1043" t="s">
        <v>4290</v>
      </c>
      <c r="F4566" s="1047">
        <v>601.95299999999997</v>
      </c>
      <c r="G4566" s="1052" t="s">
        <v>5005</v>
      </c>
      <c r="H4566" s="1055" t="s">
        <v>14333</v>
      </c>
    </row>
    <row r="4567" spans="2:8">
      <c r="B4567" s="1045" t="s">
        <v>14334</v>
      </c>
      <c r="C4567" s="1046" t="s">
        <v>2259</v>
      </c>
      <c r="D4567" s="1046" t="s">
        <v>5010</v>
      </c>
      <c r="E4567" s="1043" t="s">
        <v>4290</v>
      </c>
      <c r="F4567" s="1047">
        <v>601.95299999999997</v>
      </c>
      <c r="G4567" s="1052" t="s">
        <v>5005</v>
      </c>
      <c r="H4567" s="1055" t="s">
        <v>14335</v>
      </c>
    </row>
    <row r="4568" spans="2:8">
      <c r="B4568" s="1045" t="s">
        <v>14336</v>
      </c>
      <c r="C4568" s="1046" t="s">
        <v>2259</v>
      </c>
      <c r="D4568" s="1046" t="s">
        <v>5010</v>
      </c>
      <c r="E4568" s="1043" t="s">
        <v>4290</v>
      </c>
      <c r="F4568" s="1047">
        <v>601.95299999999997</v>
      </c>
      <c r="G4568" s="1052" t="s">
        <v>5005</v>
      </c>
      <c r="H4568" s="1055" t="s">
        <v>14337</v>
      </c>
    </row>
    <row r="4569" spans="2:8">
      <c r="B4569" s="1045" t="s">
        <v>14338</v>
      </c>
      <c r="C4569" s="1046" t="s">
        <v>2259</v>
      </c>
      <c r="D4569" s="1046" t="s">
        <v>5010</v>
      </c>
      <c r="E4569" s="1043" t="s">
        <v>4290</v>
      </c>
      <c r="F4569" s="1047">
        <v>601.95299999999997</v>
      </c>
      <c r="G4569" s="1052" t="s">
        <v>5005</v>
      </c>
      <c r="H4569" s="1055" t="s">
        <v>14339</v>
      </c>
    </row>
    <row r="4570" spans="2:8">
      <c r="B4570" s="1045" t="s">
        <v>14340</v>
      </c>
      <c r="C4570" s="1046" t="s">
        <v>2259</v>
      </c>
      <c r="D4570" s="1046" t="s">
        <v>5010</v>
      </c>
      <c r="E4570" s="1043" t="s">
        <v>4290</v>
      </c>
      <c r="F4570" s="1047">
        <v>601.95299999999997</v>
      </c>
      <c r="G4570" s="1052" t="s">
        <v>5005</v>
      </c>
      <c r="H4570" s="1055" t="s">
        <v>14341</v>
      </c>
    </row>
    <row r="4571" spans="2:8">
      <c r="B4571" s="1045" t="s">
        <v>14342</v>
      </c>
      <c r="C4571" s="1046" t="s">
        <v>2259</v>
      </c>
      <c r="D4571" s="1046" t="s">
        <v>5010</v>
      </c>
      <c r="E4571" s="1043" t="s">
        <v>4290</v>
      </c>
      <c r="F4571" s="1047">
        <v>601.95299999999997</v>
      </c>
      <c r="G4571" s="1052" t="s">
        <v>5005</v>
      </c>
      <c r="H4571" s="1055" t="s">
        <v>14343</v>
      </c>
    </row>
    <row r="4572" spans="2:8">
      <c r="B4572" s="1045" t="s">
        <v>14344</v>
      </c>
      <c r="C4572" s="1046" t="s">
        <v>2259</v>
      </c>
      <c r="D4572" s="1046" t="s">
        <v>5010</v>
      </c>
      <c r="E4572" s="1043" t="s">
        <v>4290</v>
      </c>
      <c r="F4572" s="1047">
        <v>601.95299999999997</v>
      </c>
      <c r="G4572" s="1052" t="s">
        <v>5005</v>
      </c>
      <c r="H4572" s="1055" t="s">
        <v>14345</v>
      </c>
    </row>
    <row r="4573" spans="2:8">
      <c r="B4573" s="1045" t="s">
        <v>14346</v>
      </c>
      <c r="C4573" s="1046" t="s">
        <v>2259</v>
      </c>
      <c r="D4573" s="1046" t="s">
        <v>5010</v>
      </c>
      <c r="E4573" s="1043" t="s">
        <v>4290</v>
      </c>
      <c r="F4573" s="1047">
        <v>601.95299999999997</v>
      </c>
      <c r="G4573" s="1052" t="s">
        <v>5005</v>
      </c>
      <c r="H4573" s="1055" t="s">
        <v>14347</v>
      </c>
    </row>
    <row r="4574" spans="2:8">
      <c r="B4574" s="1045" t="s">
        <v>14348</v>
      </c>
      <c r="C4574" s="1046" t="s">
        <v>2259</v>
      </c>
      <c r="D4574" s="1046" t="s">
        <v>5010</v>
      </c>
      <c r="E4574" s="1043" t="s">
        <v>4290</v>
      </c>
      <c r="F4574" s="1047">
        <v>601.95299999999997</v>
      </c>
      <c r="G4574" s="1052" t="s">
        <v>5005</v>
      </c>
      <c r="H4574" s="1055" t="s">
        <v>14349</v>
      </c>
    </row>
    <row r="4575" spans="2:8">
      <c r="B4575" s="1045" t="s">
        <v>14350</v>
      </c>
      <c r="C4575" s="1046" t="s">
        <v>2259</v>
      </c>
      <c r="D4575" s="1046" t="s">
        <v>5010</v>
      </c>
      <c r="E4575" s="1043" t="s">
        <v>4290</v>
      </c>
      <c r="F4575" s="1047">
        <v>601.95299999999997</v>
      </c>
      <c r="G4575" s="1052" t="s">
        <v>5005</v>
      </c>
      <c r="H4575" s="1055" t="s">
        <v>14351</v>
      </c>
    </row>
    <row r="4576" spans="2:8">
      <c r="B4576" s="1045" t="s">
        <v>14352</v>
      </c>
      <c r="C4576" s="1046" t="s">
        <v>2259</v>
      </c>
      <c r="D4576" s="1046" t="s">
        <v>5010</v>
      </c>
      <c r="E4576" s="1043" t="s">
        <v>4290</v>
      </c>
      <c r="F4576" s="1047">
        <v>601.95299999999997</v>
      </c>
      <c r="G4576" s="1052" t="s">
        <v>5005</v>
      </c>
      <c r="H4576" s="1055" t="s">
        <v>14353</v>
      </c>
    </row>
    <row r="4577" spans="2:8">
      <c r="B4577" s="1045" t="s">
        <v>14354</v>
      </c>
      <c r="C4577" s="1046" t="s">
        <v>2259</v>
      </c>
      <c r="D4577" s="1046" t="s">
        <v>5010</v>
      </c>
      <c r="E4577" s="1043" t="s">
        <v>4290</v>
      </c>
      <c r="F4577" s="1047">
        <v>601.95299999999997</v>
      </c>
      <c r="G4577" s="1052" t="s">
        <v>5005</v>
      </c>
      <c r="H4577" s="1055" t="s">
        <v>14355</v>
      </c>
    </row>
    <row r="4578" spans="2:8">
      <c r="B4578" s="1045" t="s">
        <v>14356</v>
      </c>
      <c r="C4578" s="1046" t="s">
        <v>2259</v>
      </c>
      <c r="D4578" s="1046" t="s">
        <v>5010</v>
      </c>
      <c r="E4578" s="1043" t="s">
        <v>4290</v>
      </c>
      <c r="F4578" s="1047">
        <v>601.95299999999997</v>
      </c>
      <c r="G4578" s="1052" t="s">
        <v>5005</v>
      </c>
      <c r="H4578" s="1055" t="s">
        <v>14357</v>
      </c>
    </row>
    <row r="4579" spans="2:8">
      <c r="B4579" s="1045" t="s">
        <v>14358</v>
      </c>
      <c r="C4579" s="1046" t="s">
        <v>2259</v>
      </c>
      <c r="D4579" s="1046" t="s">
        <v>5010</v>
      </c>
      <c r="E4579" s="1043" t="s">
        <v>4290</v>
      </c>
      <c r="F4579" s="1047">
        <v>601.95299999999997</v>
      </c>
      <c r="G4579" s="1052" t="s">
        <v>5005</v>
      </c>
      <c r="H4579" s="1055" t="s">
        <v>14359</v>
      </c>
    </row>
    <row r="4580" spans="2:8">
      <c r="B4580" s="1045" t="s">
        <v>14360</v>
      </c>
      <c r="C4580" s="1046" t="s">
        <v>2259</v>
      </c>
      <c r="D4580" s="1046" t="s">
        <v>5010</v>
      </c>
      <c r="E4580" s="1043" t="s">
        <v>4290</v>
      </c>
      <c r="F4580" s="1047">
        <v>601.95299999999997</v>
      </c>
      <c r="G4580" s="1052" t="s">
        <v>5005</v>
      </c>
      <c r="H4580" s="1055" t="s">
        <v>14361</v>
      </c>
    </row>
    <row r="4581" spans="2:8">
      <c r="B4581" s="1045" t="s">
        <v>14362</v>
      </c>
      <c r="C4581" s="1046" t="s">
        <v>2259</v>
      </c>
      <c r="D4581" s="1046" t="s">
        <v>5010</v>
      </c>
      <c r="E4581" s="1043" t="s">
        <v>4290</v>
      </c>
      <c r="F4581" s="1047">
        <v>601.95299999999997</v>
      </c>
      <c r="G4581" s="1052" t="s">
        <v>5005</v>
      </c>
      <c r="H4581" s="1055" t="s">
        <v>14363</v>
      </c>
    </row>
    <row r="4582" spans="2:8">
      <c r="B4582" s="1045" t="s">
        <v>14364</v>
      </c>
      <c r="C4582" s="1046" t="s">
        <v>2259</v>
      </c>
      <c r="D4582" s="1046" t="s">
        <v>5010</v>
      </c>
      <c r="E4582" s="1043" t="s">
        <v>4290</v>
      </c>
      <c r="F4582" s="1047">
        <v>601.95299999999997</v>
      </c>
      <c r="G4582" s="1052" t="s">
        <v>5005</v>
      </c>
      <c r="H4582" s="1055" t="s">
        <v>14365</v>
      </c>
    </row>
    <row r="4583" spans="2:8">
      <c r="B4583" s="1045" t="s">
        <v>14366</v>
      </c>
      <c r="C4583" s="1046" t="s">
        <v>2259</v>
      </c>
      <c r="D4583" s="1046" t="s">
        <v>5010</v>
      </c>
      <c r="E4583" s="1043" t="s">
        <v>4290</v>
      </c>
      <c r="F4583" s="1047">
        <v>601.95299999999997</v>
      </c>
      <c r="G4583" s="1052" t="s">
        <v>5005</v>
      </c>
      <c r="H4583" s="1055" t="s">
        <v>14367</v>
      </c>
    </row>
    <row r="4584" spans="2:8">
      <c r="B4584" s="1045" t="s">
        <v>14368</v>
      </c>
      <c r="C4584" s="1046" t="s">
        <v>2259</v>
      </c>
      <c r="D4584" s="1046" t="s">
        <v>5010</v>
      </c>
      <c r="E4584" s="1043" t="s">
        <v>4290</v>
      </c>
      <c r="F4584" s="1047">
        <v>601.95299999999997</v>
      </c>
      <c r="G4584" s="1052" t="s">
        <v>5005</v>
      </c>
      <c r="H4584" s="1055" t="s">
        <v>14369</v>
      </c>
    </row>
    <row r="4585" spans="2:8">
      <c r="B4585" s="1045" t="s">
        <v>14370</v>
      </c>
      <c r="C4585" s="1046" t="s">
        <v>2259</v>
      </c>
      <c r="D4585" s="1046" t="s">
        <v>5010</v>
      </c>
      <c r="E4585" s="1043" t="s">
        <v>4290</v>
      </c>
      <c r="F4585" s="1047">
        <v>601.95299999999997</v>
      </c>
      <c r="G4585" s="1052" t="s">
        <v>5005</v>
      </c>
      <c r="H4585" s="1055" t="s">
        <v>14371</v>
      </c>
    </row>
    <row r="4586" spans="2:8">
      <c r="B4586" s="1045" t="s">
        <v>14372</v>
      </c>
      <c r="C4586" s="1046" t="s">
        <v>2259</v>
      </c>
      <c r="D4586" s="1046" t="s">
        <v>5010</v>
      </c>
      <c r="E4586" s="1043" t="s">
        <v>4290</v>
      </c>
      <c r="F4586" s="1047">
        <v>601.95299999999997</v>
      </c>
      <c r="G4586" s="1052" t="s">
        <v>5005</v>
      </c>
      <c r="H4586" s="1055" t="s">
        <v>14373</v>
      </c>
    </row>
    <row r="4587" spans="2:8">
      <c r="B4587" s="1045" t="s">
        <v>14374</v>
      </c>
      <c r="C4587" s="1046" t="s">
        <v>2259</v>
      </c>
      <c r="D4587" s="1046" t="s">
        <v>5010</v>
      </c>
      <c r="E4587" s="1043" t="s">
        <v>4290</v>
      </c>
      <c r="F4587" s="1047">
        <v>601.95299999999997</v>
      </c>
      <c r="G4587" s="1052" t="s">
        <v>5005</v>
      </c>
      <c r="H4587" s="1055" t="s">
        <v>14375</v>
      </c>
    </row>
    <row r="4588" spans="2:8">
      <c r="B4588" s="1045" t="s">
        <v>14376</v>
      </c>
      <c r="C4588" s="1046" t="s">
        <v>2259</v>
      </c>
      <c r="D4588" s="1046" t="s">
        <v>5010</v>
      </c>
      <c r="E4588" s="1043" t="s">
        <v>4290</v>
      </c>
      <c r="F4588" s="1047">
        <v>601.95299999999997</v>
      </c>
      <c r="G4588" s="1052" t="s">
        <v>5005</v>
      </c>
      <c r="H4588" s="1055" t="s">
        <v>14377</v>
      </c>
    </row>
    <row r="4589" spans="2:8">
      <c r="B4589" s="1045" t="s">
        <v>14378</v>
      </c>
      <c r="C4589" s="1046" t="s">
        <v>2259</v>
      </c>
      <c r="D4589" s="1046" t="s">
        <v>5010</v>
      </c>
      <c r="E4589" s="1043" t="s">
        <v>4290</v>
      </c>
      <c r="F4589" s="1047">
        <v>601.95299999999997</v>
      </c>
      <c r="G4589" s="1052" t="s">
        <v>5005</v>
      </c>
      <c r="H4589" s="1055" t="s">
        <v>14379</v>
      </c>
    </row>
    <row r="4590" spans="2:8">
      <c r="B4590" s="1045" t="s">
        <v>14380</v>
      </c>
      <c r="C4590" s="1046" t="s">
        <v>2259</v>
      </c>
      <c r="D4590" s="1046" t="s">
        <v>5010</v>
      </c>
      <c r="E4590" s="1043" t="s">
        <v>4290</v>
      </c>
      <c r="F4590" s="1047">
        <v>601.95299999999997</v>
      </c>
      <c r="G4590" s="1052" t="s">
        <v>5005</v>
      </c>
      <c r="H4590" s="1055" t="s">
        <v>14381</v>
      </c>
    </row>
    <row r="4591" spans="2:8">
      <c r="B4591" s="1045" t="s">
        <v>14382</v>
      </c>
      <c r="C4591" s="1046" t="s">
        <v>2259</v>
      </c>
      <c r="D4591" s="1046" t="s">
        <v>5010</v>
      </c>
      <c r="E4591" s="1043" t="s">
        <v>4290</v>
      </c>
      <c r="F4591" s="1047">
        <v>601.95299999999997</v>
      </c>
      <c r="G4591" s="1052" t="s">
        <v>5005</v>
      </c>
      <c r="H4591" s="1055" t="s">
        <v>14383</v>
      </c>
    </row>
    <row r="4592" spans="2:8">
      <c r="B4592" s="1045" t="s">
        <v>14384</v>
      </c>
      <c r="C4592" s="1046" t="s">
        <v>2259</v>
      </c>
      <c r="D4592" s="1046" t="s">
        <v>5010</v>
      </c>
      <c r="E4592" s="1043" t="s">
        <v>4290</v>
      </c>
      <c r="F4592" s="1047">
        <v>601.95299999999997</v>
      </c>
      <c r="G4592" s="1052" t="s">
        <v>5005</v>
      </c>
      <c r="H4592" s="1055" t="s">
        <v>14385</v>
      </c>
    </row>
    <row r="4593" spans="2:8">
      <c r="B4593" s="1045" t="s">
        <v>14386</v>
      </c>
      <c r="C4593" s="1046" t="s">
        <v>2259</v>
      </c>
      <c r="D4593" s="1046" t="s">
        <v>5010</v>
      </c>
      <c r="E4593" s="1043" t="s">
        <v>4290</v>
      </c>
      <c r="F4593" s="1047">
        <v>601.95299999999997</v>
      </c>
      <c r="G4593" s="1052" t="s">
        <v>5005</v>
      </c>
      <c r="H4593" s="1055" t="s">
        <v>14387</v>
      </c>
    </row>
    <row r="4594" spans="2:8">
      <c r="B4594" s="1045" t="s">
        <v>14388</v>
      </c>
      <c r="C4594" s="1046" t="s">
        <v>2259</v>
      </c>
      <c r="D4594" s="1046" t="s">
        <v>5010</v>
      </c>
      <c r="E4594" s="1043" t="s">
        <v>4290</v>
      </c>
      <c r="F4594" s="1047">
        <v>601.95299999999997</v>
      </c>
      <c r="G4594" s="1052" t="s">
        <v>5005</v>
      </c>
      <c r="H4594" s="1055" t="s">
        <v>14389</v>
      </c>
    </row>
    <row r="4595" spans="2:8">
      <c r="B4595" s="1045" t="s">
        <v>14390</v>
      </c>
      <c r="C4595" s="1046" t="s">
        <v>2259</v>
      </c>
      <c r="D4595" s="1046" t="s">
        <v>5010</v>
      </c>
      <c r="E4595" s="1043" t="s">
        <v>4290</v>
      </c>
      <c r="F4595" s="1047">
        <v>601.95299999999997</v>
      </c>
      <c r="G4595" s="1052" t="s">
        <v>5005</v>
      </c>
      <c r="H4595" s="1055" t="s">
        <v>14391</v>
      </c>
    </row>
    <row r="4596" spans="2:8">
      <c r="B4596" s="1045" t="s">
        <v>14392</v>
      </c>
      <c r="C4596" s="1046" t="s">
        <v>2259</v>
      </c>
      <c r="D4596" s="1046" t="s">
        <v>5010</v>
      </c>
      <c r="E4596" s="1043" t="s">
        <v>4290</v>
      </c>
      <c r="F4596" s="1047">
        <v>601.95299999999997</v>
      </c>
      <c r="G4596" s="1052" t="s">
        <v>5005</v>
      </c>
      <c r="H4596" s="1055" t="s">
        <v>14393</v>
      </c>
    </row>
    <row r="4597" spans="2:8">
      <c r="B4597" s="1045" t="s">
        <v>14394</v>
      </c>
      <c r="C4597" s="1046" t="s">
        <v>2259</v>
      </c>
      <c r="D4597" s="1046" t="s">
        <v>5010</v>
      </c>
      <c r="E4597" s="1043" t="s">
        <v>4290</v>
      </c>
      <c r="F4597" s="1047">
        <v>601.95299999999997</v>
      </c>
      <c r="G4597" s="1052" t="s">
        <v>5005</v>
      </c>
      <c r="H4597" s="1055" t="s">
        <v>14395</v>
      </c>
    </row>
    <row r="4598" spans="2:8">
      <c r="B4598" s="1045" t="s">
        <v>14396</v>
      </c>
      <c r="C4598" s="1046" t="s">
        <v>2259</v>
      </c>
      <c r="D4598" s="1046" t="s">
        <v>5010</v>
      </c>
      <c r="E4598" s="1043" t="s">
        <v>4290</v>
      </c>
      <c r="F4598" s="1047">
        <v>601.95299999999997</v>
      </c>
      <c r="G4598" s="1052" t="s">
        <v>5005</v>
      </c>
      <c r="H4598" s="1055" t="s">
        <v>14397</v>
      </c>
    </row>
    <row r="4599" spans="2:8">
      <c r="B4599" s="1045" t="s">
        <v>14398</v>
      </c>
      <c r="C4599" s="1046" t="s">
        <v>2259</v>
      </c>
      <c r="D4599" s="1046" t="s">
        <v>5010</v>
      </c>
      <c r="E4599" s="1043" t="s">
        <v>4290</v>
      </c>
      <c r="F4599" s="1047">
        <v>601.95299999999997</v>
      </c>
      <c r="G4599" s="1052" t="s">
        <v>5005</v>
      </c>
      <c r="H4599" s="1055" t="s">
        <v>14399</v>
      </c>
    </row>
    <row r="4600" spans="2:8">
      <c r="B4600" s="1045" t="s">
        <v>14400</v>
      </c>
      <c r="C4600" s="1046" t="s">
        <v>2259</v>
      </c>
      <c r="D4600" s="1046" t="s">
        <v>5010</v>
      </c>
      <c r="E4600" s="1043" t="s">
        <v>4290</v>
      </c>
      <c r="F4600" s="1047">
        <v>601.95299999999997</v>
      </c>
      <c r="G4600" s="1052" t="s">
        <v>5005</v>
      </c>
      <c r="H4600" s="1055" t="s">
        <v>14401</v>
      </c>
    </row>
    <row r="4601" spans="2:8">
      <c r="B4601" s="1045" t="s">
        <v>14402</v>
      </c>
      <c r="C4601" s="1046" t="s">
        <v>2259</v>
      </c>
      <c r="D4601" s="1046" t="s">
        <v>5010</v>
      </c>
      <c r="E4601" s="1043" t="s">
        <v>4290</v>
      </c>
      <c r="F4601" s="1047">
        <v>601.95299999999997</v>
      </c>
      <c r="G4601" s="1052" t="s">
        <v>5005</v>
      </c>
      <c r="H4601" s="1055" t="s">
        <v>14403</v>
      </c>
    </row>
    <row r="4602" spans="2:8">
      <c r="B4602" s="1045" t="s">
        <v>14404</v>
      </c>
      <c r="C4602" s="1046" t="s">
        <v>2259</v>
      </c>
      <c r="D4602" s="1046" t="s">
        <v>5010</v>
      </c>
      <c r="E4602" s="1043" t="s">
        <v>4290</v>
      </c>
      <c r="F4602" s="1047">
        <v>601.95299999999997</v>
      </c>
      <c r="G4602" s="1052" t="s">
        <v>5005</v>
      </c>
      <c r="H4602" s="1055" t="s">
        <v>14405</v>
      </c>
    </row>
    <row r="4603" spans="2:8">
      <c r="B4603" s="1045" t="s">
        <v>14406</v>
      </c>
      <c r="C4603" s="1046" t="s">
        <v>2259</v>
      </c>
      <c r="D4603" s="1046" t="s">
        <v>5010</v>
      </c>
      <c r="E4603" s="1043" t="s">
        <v>4290</v>
      </c>
      <c r="F4603" s="1047">
        <v>601.95299999999997</v>
      </c>
      <c r="G4603" s="1052" t="s">
        <v>5005</v>
      </c>
      <c r="H4603" s="1055" t="s">
        <v>14407</v>
      </c>
    </row>
    <row r="4604" spans="2:8">
      <c r="B4604" s="1045" t="s">
        <v>14408</v>
      </c>
      <c r="C4604" s="1046" t="s">
        <v>2259</v>
      </c>
      <c r="D4604" s="1046" t="s">
        <v>5010</v>
      </c>
      <c r="E4604" s="1043" t="s">
        <v>4290</v>
      </c>
      <c r="F4604" s="1047">
        <v>601.95299999999997</v>
      </c>
      <c r="G4604" s="1052" t="s">
        <v>5005</v>
      </c>
      <c r="H4604" s="1055" t="s">
        <v>14409</v>
      </c>
    </row>
    <row r="4605" spans="2:8">
      <c r="B4605" s="1045" t="s">
        <v>14410</v>
      </c>
      <c r="C4605" s="1046" t="s">
        <v>2259</v>
      </c>
      <c r="D4605" s="1046" t="s">
        <v>5010</v>
      </c>
      <c r="E4605" s="1043" t="s">
        <v>4290</v>
      </c>
      <c r="F4605" s="1047">
        <v>601.95299999999997</v>
      </c>
      <c r="G4605" s="1052" t="s">
        <v>5005</v>
      </c>
      <c r="H4605" s="1055" t="s">
        <v>14411</v>
      </c>
    </row>
    <row r="4606" spans="2:8">
      <c r="B4606" s="1045" t="s">
        <v>14412</v>
      </c>
      <c r="C4606" s="1046" t="s">
        <v>2259</v>
      </c>
      <c r="D4606" s="1046" t="s">
        <v>5010</v>
      </c>
      <c r="E4606" s="1043" t="s">
        <v>4290</v>
      </c>
      <c r="F4606" s="1047">
        <v>601.95299999999997</v>
      </c>
      <c r="G4606" s="1052" t="s">
        <v>5005</v>
      </c>
      <c r="H4606" s="1055" t="s">
        <v>14413</v>
      </c>
    </row>
    <row r="4607" spans="2:8">
      <c r="B4607" s="1045" t="s">
        <v>14414</v>
      </c>
      <c r="C4607" s="1046" t="s">
        <v>2259</v>
      </c>
      <c r="D4607" s="1046" t="s">
        <v>5010</v>
      </c>
      <c r="E4607" s="1043" t="s">
        <v>4290</v>
      </c>
      <c r="F4607" s="1047">
        <v>601.95299999999997</v>
      </c>
      <c r="G4607" s="1052" t="s">
        <v>5005</v>
      </c>
      <c r="H4607" s="1055" t="s">
        <v>14415</v>
      </c>
    </row>
    <row r="4608" spans="2:8">
      <c r="B4608" s="1045" t="s">
        <v>14416</v>
      </c>
      <c r="C4608" s="1046" t="s">
        <v>2259</v>
      </c>
      <c r="D4608" s="1046" t="s">
        <v>5010</v>
      </c>
      <c r="E4608" s="1043" t="s">
        <v>4290</v>
      </c>
      <c r="F4608" s="1047">
        <v>601.95299999999997</v>
      </c>
      <c r="G4608" s="1052" t="s">
        <v>5005</v>
      </c>
      <c r="H4608" s="1055" t="s">
        <v>14417</v>
      </c>
    </row>
    <row r="4609" spans="2:8">
      <c r="B4609" s="1045" t="s">
        <v>14418</v>
      </c>
      <c r="C4609" s="1046" t="s">
        <v>2259</v>
      </c>
      <c r="D4609" s="1046" t="s">
        <v>5010</v>
      </c>
      <c r="E4609" s="1043" t="s">
        <v>4290</v>
      </c>
      <c r="F4609" s="1047">
        <v>601.95299999999997</v>
      </c>
      <c r="G4609" s="1052" t="s">
        <v>5005</v>
      </c>
      <c r="H4609" s="1055" t="s">
        <v>14419</v>
      </c>
    </row>
    <row r="4610" spans="2:8">
      <c r="B4610" s="1045" t="s">
        <v>14420</v>
      </c>
      <c r="C4610" s="1046" t="s">
        <v>2259</v>
      </c>
      <c r="D4610" s="1046" t="s">
        <v>5010</v>
      </c>
      <c r="E4610" s="1043" t="s">
        <v>4290</v>
      </c>
      <c r="F4610" s="1047">
        <v>601.95299999999997</v>
      </c>
      <c r="G4610" s="1052" t="s">
        <v>5005</v>
      </c>
      <c r="H4610" s="1055" t="s">
        <v>14421</v>
      </c>
    </row>
    <row r="4611" spans="2:8">
      <c r="B4611" s="1045" t="s">
        <v>14422</v>
      </c>
      <c r="C4611" s="1046" t="s">
        <v>2259</v>
      </c>
      <c r="D4611" s="1046" t="s">
        <v>5010</v>
      </c>
      <c r="E4611" s="1043" t="s">
        <v>4290</v>
      </c>
      <c r="F4611" s="1047">
        <v>601.95299999999997</v>
      </c>
      <c r="G4611" s="1052" t="s">
        <v>5005</v>
      </c>
      <c r="H4611" s="1055" t="s">
        <v>14423</v>
      </c>
    </row>
    <row r="4612" spans="2:8">
      <c r="B4612" s="1045" t="s">
        <v>14424</v>
      </c>
      <c r="C4612" s="1046" t="s">
        <v>2259</v>
      </c>
      <c r="D4612" s="1046" t="s">
        <v>5010</v>
      </c>
      <c r="E4612" s="1043" t="s">
        <v>4290</v>
      </c>
      <c r="F4612" s="1047">
        <v>601.95299999999997</v>
      </c>
      <c r="G4612" s="1052" t="s">
        <v>5005</v>
      </c>
      <c r="H4612" s="1055" t="s">
        <v>14425</v>
      </c>
    </row>
    <row r="4613" spans="2:8">
      <c r="B4613" s="1045" t="s">
        <v>14426</v>
      </c>
      <c r="C4613" s="1046" t="s">
        <v>2259</v>
      </c>
      <c r="D4613" s="1046" t="s">
        <v>5010</v>
      </c>
      <c r="E4613" s="1043" t="s">
        <v>4290</v>
      </c>
      <c r="F4613" s="1047">
        <v>601.95299999999997</v>
      </c>
      <c r="G4613" s="1052" t="s">
        <v>5005</v>
      </c>
      <c r="H4613" s="1055" t="s">
        <v>14427</v>
      </c>
    </row>
    <row r="4614" spans="2:8">
      <c r="B4614" s="1045" t="s">
        <v>14428</v>
      </c>
      <c r="C4614" s="1046" t="s">
        <v>2259</v>
      </c>
      <c r="D4614" s="1046" t="s">
        <v>5010</v>
      </c>
      <c r="E4614" s="1043" t="s">
        <v>4290</v>
      </c>
      <c r="F4614" s="1047">
        <v>601.95299999999997</v>
      </c>
      <c r="G4614" s="1052" t="s">
        <v>5005</v>
      </c>
      <c r="H4614" s="1055" t="s">
        <v>14429</v>
      </c>
    </row>
    <row r="4615" spans="2:8">
      <c r="B4615" s="1045" t="s">
        <v>14430</v>
      </c>
      <c r="C4615" s="1046" t="s">
        <v>2259</v>
      </c>
      <c r="D4615" s="1046" t="s">
        <v>5010</v>
      </c>
      <c r="E4615" s="1043" t="s">
        <v>4290</v>
      </c>
      <c r="F4615" s="1047">
        <v>601.95299999999997</v>
      </c>
      <c r="G4615" s="1052" t="s">
        <v>5005</v>
      </c>
      <c r="H4615" s="1055" t="s">
        <v>14431</v>
      </c>
    </row>
    <row r="4616" spans="2:8">
      <c r="B4616" s="1045" t="s">
        <v>14432</v>
      </c>
      <c r="C4616" s="1046" t="s">
        <v>2259</v>
      </c>
      <c r="D4616" s="1046" t="s">
        <v>5010</v>
      </c>
      <c r="E4616" s="1043" t="s">
        <v>4290</v>
      </c>
      <c r="F4616" s="1047">
        <v>601.95299999999997</v>
      </c>
      <c r="G4616" s="1052" t="s">
        <v>5005</v>
      </c>
      <c r="H4616" s="1055" t="s">
        <v>14433</v>
      </c>
    </row>
    <row r="4617" spans="2:8">
      <c r="B4617" s="1045" t="s">
        <v>14434</v>
      </c>
      <c r="C4617" s="1046" t="s">
        <v>2259</v>
      </c>
      <c r="D4617" s="1046" t="s">
        <v>5010</v>
      </c>
      <c r="E4617" s="1043" t="s">
        <v>4290</v>
      </c>
      <c r="F4617" s="1047">
        <v>601.95299999999997</v>
      </c>
      <c r="G4617" s="1052" t="s">
        <v>5005</v>
      </c>
      <c r="H4617" s="1055" t="s">
        <v>14435</v>
      </c>
    </row>
    <row r="4618" spans="2:8">
      <c r="B4618" s="1045" t="s">
        <v>14436</v>
      </c>
      <c r="C4618" s="1046" t="s">
        <v>2259</v>
      </c>
      <c r="D4618" s="1046" t="s">
        <v>5010</v>
      </c>
      <c r="E4618" s="1043" t="s">
        <v>4290</v>
      </c>
      <c r="F4618" s="1047">
        <v>601.95299999999997</v>
      </c>
      <c r="G4618" s="1052" t="s">
        <v>5005</v>
      </c>
      <c r="H4618" s="1055" t="s">
        <v>14437</v>
      </c>
    </row>
    <row r="4619" spans="2:8">
      <c r="B4619" s="1045" t="s">
        <v>14438</v>
      </c>
      <c r="C4619" s="1046" t="s">
        <v>2259</v>
      </c>
      <c r="D4619" s="1046" t="s">
        <v>5010</v>
      </c>
      <c r="E4619" s="1043" t="s">
        <v>4290</v>
      </c>
      <c r="F4619" s="1047">
        <v>601.95299999999997</v>
      </c>
      <c r="G4619" s="1052" t="s">
        <v>5005</v>
      </c>
      <c r="H4619" s="1055" t="s">
        <v>14439</v>
      </c>
    </row>
    <row r="4620" spans="2:8">
      <c r="B4620" s="1045" t="s">
        <v>14440</v>
      </c>
      <c r="C4620" s="1046" t="s">
        <v>2259</v>
      </c>
      <c r="D4620" s="1046" t="s">
        <v>5010</v>
      </c>
      <c r="E4620" s="1043" t="s">
        <v>4290</v>
      </c>
      <c r="F4620" s="1047">
        <v>601.95299999999997</v>
      </c>
      <c r="G4620" s="1052" t="s">
        <v>5005</v>
      </c>
      <c r="H4620" s="1055" t="s">
        <v>14441</v>
      </c>
    </row>
    <row r="4621" spans="2:8">
      <c r="B4621" s="1045" t="s">
        <v>14442</v>
      </c>
      <c r="C4621" s="1046" t="s">
        <v>2259</v>
      </c>
      <c r="D4621" s="1046" t="s">
        <v>5010</v>
      </c>
      <c r="E4621" s="1043" t="s">
        <v>4290</v>
      </c>
      <c r="F4621" s="1047">
        <v>601.95299999999997</v>
      </c>
      <c r="G4621" s="1052" t="s">
        <v>5005</v>
      </c>
      <c r="H4621" s="1055" t="s">
        <v>14443</v>
      </c>
    </row>
    <row r="4622" spans="2:8">
      <c r="B4622" s="1045" t="s">
        <v>14444</v>
      </c>
      <c r="C4622" s="1046" t="s">
        <v>2259</v>
      </c>
      <c r="D4622" s="1046" t="s">
        <v>5010</v>
      </c>
      <c r="E4622" s="1043" t="s">
        <v>4290</v>
      </c>
      <c r="F4622" s="1047">
        <v>601.95299999999997</v>
      </c>
      <c r="G4622" s="1052" t="s">
        <v>5005</v>
      </c>
      <c r="H4622" s="1055" t="s">
        <v>14445</v>
      </c>
    </row>
    <row r="4623" spans="2:8">
      <c r="B4623" s="1045" t="s">
        <v>14446</v>
      </c>
      <c r="C4623" s="1046" t="s">
        <v>2259</v>
      </c>
      <c r="D4623" s="1046" t="s">
        <v>5010</v>
      </c>
      <c r="E4623" s="1043" t="s">
        <v>4290</v>
      </c>
      <c r="F4623" s="1047">
        <v>601.95299999999997</v>
      </c>
      <c r="G4623" s="1052" t="s">
        <v>5005</v>
      </c>
      <c r="H4623" s="1055" t="s">
        <v>14447</v>
      </c>
    </row>
    <row r="4624" spans="2:8">
      <c r="B4624" s="1045" t="s">
        <v>14448</v>
      </c>
      <c r="C4624" s="1046" t="s">
        <v>2259</v>
      </c>
      <c r="D4624" s="1046" t="s">
        <v>5010</v>
      </c>
      <c r="E4624" s="1043" t="s">
        <v>4290</v>
      </c>
      <c r="F4624" s="1047">
        <v>601.95299999999997</v>
      </c>
      <c r="G4624" s="1052" t="s">
        <v>5005</v>
      </c>
      <c r="H4624" s="1055" t="s">
        <v>14449</v>
      </c>
    </row>
    <row r="4625" spans="2:8">
      <c r="B4625" s="1045" t="s">
        <v>14450</v>
      </c>
      <c r="C4625" s="1046" t="s">
        <v>2259</v>
      </c>
      <c r="D4625" s="1046" t="s">
        <v>5010</v>
      </c>
      <c r="E4625" s="1043" t="s">
        <v>4290</v>
      </c>
      <c r="F4625" s="1047">
        <v>601.95299999999997</v>
      </c>
      <c r="G4625" s="1052" t="s">
        <v>5005</v>
      </c>
      <c r="H4625" s="1055" t="s">
        <v>14451</v>
      </c>
    </row>
    <row r="4626" spans="2:8">
      <c r="B4626" s="1045" t="s">
        <v>14452</v>
      </c>
      <c r="C4626" s="1046" t="s">
        <v>2259</v>
      </c>
      <c r="D4626" s="1046" t="s">
        <v>5010</v>
      </c>
      <c r="E4626" s="1043" t="s">
        <v>4290</v>
      </c>
      <c r="F4626" s="1047">
        <v>601.95299999999997</v>
      </c>
      <c r="G4626" s="1052" t="s">
        <v>5005</v>
      </c>
      <c r="H4626" s="1055" t="s">
        <v>14453</v>
      </c>
    </row>
    <row r="4627" spans="2:8">
      <c r="B4627" s="1045" t="s">
        <v>14454</v>
      </c>
      <c r="C4627" s="1046" t="s">
        <v>2259</v>
      </c>
      <c r="D4627" s="1046" t="s">
        <v>5010</v>
      </c>
      <c r="E4627" s="1043" t="s">
        <v>4290</v>
      </c>
      <c r="F4627" s="1047">
        <v>601.95299999999997</v>
      </c>
      <c r="G4627" s="1052" t="s">
        <v>5005</v>
      </c>
      <c r="H4627" s="1055" t="s">
        <v>14455</v>
      </c>
    </row>
    <row r="4628" spans="2:8">
      <c r="B4628" s="1045" t="s">
        <v>14456</v>
      </c>
      <c r="C4628" s="1046" t="s">
        <v>2259</v>
      </c>
      <c r="D4628" s="1046" t="s">
        <v>5010</v>
      </c>
      <c r="E4628" s="1043" t="s">
        <v>4290</v>
      </c>
      <c r="F4628" s="1047">
        <v>601.95299999999997</v>
      </c>
      <c r="G4628" s="1052" t="s">
        <v>5005</v>
      </c>
      <c r="H4628" s="1055" t="s">
        <v>14457</v>
      </c>
    </row>
    <row r="4629" spans="2:8">
      <c r="B4629" s="1045" t="s">
        <v>14458</v>
      </c>
      <c r="C4629" s="1046" t="s">
        <v>2259</v>
      </c>
      <c r="D4629" s="1046" t="s">
        <v>5010</v>
      </c>
      <c r="E4629" s="1043" t="s">
        <v>4290</v>
      </c>
      <c r="F4629" s="1047">
        <v>601.95299999999997</v>
      </c>
      <c r="G4629" s="1052" t="s">
        <v>5005</v>
      </c>
      <c r="H4629" s="1055" t="s">
        <v>14459</v>
      </c>
    </row>
    <row r="4630" spans="2:8">
      <c r="B4630" s="1045" t="s">
        <v>14460</v>
      </c>
      <c r="C4630" s="1046" t="s">
        <v>2259</v>
      </c>
      <c r="D4630" s="1046" t="s">
        <v>5010</v>
      </c>
      <c r="E4630" s="1043" t="s">
        <v>4290</v>
      </c>
      <c r="F4630" s="1047">
        <v>601.95299999999997</v>
      </c>
      <c r="G4630" s="1052" t="s">
        <v>5005</v>
      </c>
      <c r="H4630" s="1055" t="s">
        <v>14461</v>
      </c>
    </row>
    <row r="4631" spans="2:8">
      <c r="B4631" s="1045" t="s">
        <v>14462</v>
      </c>
      <c r="C4631" s="1046" t="s">
        <v>2259</v>
      </c>
      <c r="D4631" s="1046" t="s">
        <v>5010</v>
      </c>
      <c r="E4631" s="1043" t="s">
        <v>4290</v>
      </c>
      <c r="F4631" s="1047">
        <v>601.95299999999997</v>
      </c>
      <c r="G4631" s="1052" t="s">
        <v>5005</v>
      </c>
      <c r="H4631" s="1055" t="s">
        <v>14463</v>
      </c>
    </row>
    <row r="4632" spans="2:8">
      <c r="B4632" s="1045" t="s">
        <v>14464</v>
      </c>
      <c r="C4632" s="1046" t="s">
        <v>2259</v>
      </c>
      <c r="D4632" s="1046" t="s">
        <v>5010</v>
      </c>
      <c r="E4632" s="1043" t="s">
        <v>4290</v>
      </c>
      <c r="F4632" s="1047">
        <v>601.95299999999997</v>
      </c>
      <c r="G4632" s="1052" t="s">
        <v>5005</v>
      </c>
      <c r="H4632" s="1055" t="s">
        <v>14465</v>
      </c>
    </row>
    <row r="4633" spans="2:8">
      <c r="B4633" s="1045" t="s">
        <v>14466</v>
      </c>
      <c r="C4633" s="1046" t="s">
        <v>2259</v>
      </c>
      <c r="D4633" s="1046" t="s">
        <v>5010</v>
      </c>
      <c r="E4633" s="1043" t="s">
        <v>4290</v>
      </c>
      <c r="F4633" s="1047">
        <v>601.95299999999997</v>
      </c>
      <c r="G4633" s="1052" t="s">
        <v>5005</v>
      </c>
      <c r="H4633" s="1055" t="s">
        <v>14467</v>
      </c>
    </row>
    <row r="4634" spans="2:8">
      <c r="B4634" s="1045" t="s">
        <v>14468</v>
      </c>
      <c r="C4634" s="1046" t="s">
        <v>2259</v>
      </c>
      <c r="D4634" s="1046" t="s">
        <v>5010</v>
      </c>
      <c r="E4634" s="1043" t="s">
        <v>4290</v>
      </c>
      <c r="F4634" s="1047">
        <v>601.95299999999997</v>
      </c>
      <c r="G4634" s="1052" t="s">
        <v>5005</v>
      </c>
      <c r="H4634" s="1055" t="s">
        <v>14469</v>
      </c>
    </row>
    <row r="4635" spans="2:8">
      <c r="B4635" s="1045" t="s">
        <v>14470</v>
      </c>
      <c r="C4635" s="1046" t="s">
        <v>2259</v>
      </c>
      <c r="D4635" s="1046" t="s">
        <v>5010</v>
      </c>
      <c r="E4635" s="1043" t="s">
        <v>4290</v>
      </c>
      <c r="F4635" s="1047">
        <v>601.95299999999997</v>
      </c>
      <c r="G4635" s="1052" t="s">
        <v>5005</v>
      </c>
      <c r="H4635" s="1055" t="s">
        <v>14471</v>
      </c>
    </row>
    <row r="4636" spans="2:8">
      <c r="B4636" s="1045" t="s">
        <v>14472</v>
      </c>
      <c r="C4636" s="1046" t="s">
        <v>2259</v>
      </c>
      <c r="D4636" s="1046" t="s">
        <v>5010</v>
      </c>
      <c r="E4636" s="1043" t="s">
        <v>4290</v>
      </c>
      <c r="F4636" s="1047">
        <v>601.95299999999997</v>
      </c>
      <c r="G4636" s="1052" t="s">
        <v>5005</v>
      </c>
      <c r="H4636" s="1055" t="s">
        <v>14473</v>
      </c>
    </row>
    <row r="4637" spans="2:8">
      <c r="B4637" s="1045" t="s">
        <v>14474</v>
      </c>
      <c r="C4637" s="1046" t="s">
        <v>2259</v>
      </c>
      <c r="D4637" s="1046" t="s">
        <v>5010</v>
      </c>
      <c r="E4637" s="1043" t="s">
        <v>4290</v>
      </c>
      <c r="F4637" s="1047">
        <v>601.95299999999997</v>
      </c>
      <c r="G4637" s="1052" t="s">
        <v>5005</v>
      </c>
      <c r="H4637" s="1055" t="s">
        <v>14475</v>
      </c>
    </row>
    <row r="4638" spans="2:8">
      <c r="B4638" s="1045" t="s">
        <v>14476</v>
      </c>
      <c r="C4638" s="1046" t="s">
        <v>2259</v>
      </c>
      <c r="D4638" s="1046" t="s">
        <v>5010</v>
      </c>
      <c r="E4638" s="1043" t="s">
        <v>4290</v>
      </c>
      <c r="F4638" s="1047">
        <v>601.95299999999997</v>
      </c>
      <c r="G4638" s="1052" t="s">
        <v>5005</v>
      </c>
      <c r="H4638" s="1055" t="s">
        <v>14477</v>
      </c>
    </row>
    <row r="4639" spans="2:8">
      <c r="B4639" s="1045" t="s">
        <v>14478</v>
      </c>
      <c r="C4639" s="1046" t="s">
        <v>2259</v>
      </c>
      <c r="D4639" s="1046" t="s">
        <v>5010</v>
      </c>
      <c r="E4639" s="1043" t="s">
        <v>4290</v>
      </c>
      <c r="F4639" s="1047">
        <v>601.95299999999997</v>
      </c>
      <c r="G4639" s="1052" t="s">
        <v>5005</v>
      </c>
      <c r="H4639" s="1055" t="s">
        <v>14479</v>
      </c>
    </row>
    <row r="4640" spans="2:8">
      <c r="B4640" s="1045" t="s">
        <v>14480</v>
      </c>
      <c r="C4640" s="1046" t="s">
        <v>2259</v>
      </c>
      <c r="D4640" s="1046" t="s">
        <v>5010</v>
      </c>
      <c r="E4640" s="1043" t="s">
        <v>4290</v>
      </c>
      <c r="F4640" s="1047">
        <v>601.95299999999997</v>
      </c>
      <c r="G4640" s="1052" t="s">
        <v>5005</v>
      </c>
      <c r="H4640" s="1055" t="s">
        <v>14481</v>
      </c>
    </row>
    <row r="4641" spans="2:8">
      <c r="B4641" s="1045" t="s">
        <v>14482</v>
      </c>
      <c r="C4641" s="1046" t="s">
        <v>2259</v>
      </c>
      <c r="D4641" s="1046" t="s">
        <v>5010</v>
      </c>
      <c r="E4641" s="1043" t="s">
        <v>4290</v>
      </c>
      <c r="F4641" s="1047">
        <v>601.95299999999997</v>
      </c>
      <c r="G4641" s="1052" t="s">
        <v>5005</v>
      </c>
      <c r="H4641" s="1055" t="s">
        <v>14483</v>
      </c>
    </row>
    <row r="4642" spans="2:8">
      <c r="B4642" s="1045" t="s">
        <v>14484</v>
      </c>
      <c r="C4642" s="1046" t="s">
        <v>2259</v>
      </c>
      <c r="D4642" s="1046" t="s">
        <v>5010</v>
      </c>
      <c r="E4642" s="1043" t="s">
        <v>4290</v>
      </c>
      <c r="F4642" s="1047">
        <v>601.95299999999997</v>
      </c>
      <c r="G4642" s="1052" t="s">
        <v>5005</v>
      </c>
      <c r="H4642" s="1055" t="s">
        <v>14485</v>
      </c>
    </row>
    <row r="4643" spans="2:8">
      <c r="B4643" s="1045" t="s">
        <v>14486</v>
      </c>
      <c r="C4643" s="1046" t="s">
        <v>2259</v>
      </c>
      <c r="D4643" s="1046" t="s">
        <v>5010</v>
      </c>
      <c r="E4643" s="1043" t="s">
        <v>4290</v>
      </c>
      <c r="F4643" s="1047">
        <v>601.95299999999997</v>
      </c>
      <c r="G4643" s="1052" t="s">
        <v>5005</v>
      </c>
      <c r="H4643" s="1055" t="s">
        <v>14487</v>
      </c>
    </row>
    <row r="4644" spans="2:8">
      <c r="B4644" s="1045" t="s">
        <v>14488</v>
      </c>
      <c r="C4644" s="1046" t="s">
        <v>2259</v>
      </c>
      <c r="D4644" s="1046" t="s">
        <v>5010</v>
      </c>
      <c r="E4644" s="1043" t="s">
        <v>4290</v>
      </c>
      <c r="F4644" s="1047">
        <v>601.95299999999997</v>
      </c>
      <c r="G4644" s="1052" t="s">
        <v>5005</v>
      </c>
      <c r="H4644" s="1055" t="s">
        <v>14489</v>
      </c>
    </row>
    <row r="4645" spans="2:8">
      <c r="B4645" s="1045" t="s">
        <v>14490</v>
      </c>
      <c r="C4645" s="1046" t="s">
        <v>2259</v>
      </c>
      <c r="D4645" s="1046" t="s">
        <v>5010</v>
      </c>
      <c r="E4645" s="1043" t="s">
        <v>4290</v>
      </c>
      <c r="F4645" s="1047">
        <v>601.95299999999997</v>
      </c>
      <c r="G4645" s="1052" t="s">
        <v>5005</v>
      </c>
      <c r="H4645" s="1055" t="s">
        <v>14491</v>
      </c>
    </row>
    <row r="4646" spans="2:8">
      <c r="B4646" s="1045" t="s">
        <v>14492</v>
      </c>
      <c r="C4646" s="1046" t="s">
        <v>2259</v>
      </c>
      <c r="D4646" s="1046" t="s">
        <v>5010</v>
      </c>
      <c r="E4646" s="1043" t="s">
        <v>4290</v>
      </c>
      <c r="F4646" s="1047">
        <v>601.95299999999997</v>
      </c>
      <c r="G4646" s="1052" t="s">
        <v>5005</v>
      </c>
      <c r="H4646" s="1055" t="s">
        <v>14493</v>
      </c>
    </row>
    <row r="4647" spans="2:8">
      <c r="B4647" s="1045" t="s">
        <v>14494</v>
      </c>
      <c r="C4647" s="1046" t="s">
        <v>2259</v>
      </c>
      <c r="D4647" s="1046" t="s">
        <v>5010</v>
      </c>
      <c r="E4647" s="1043" t="s">
        <v>4290</v>
      </c>
      <c r="F4647" s="1047">
        <v>601.95299999999997</v>
      </c>
      <c r="G4647" s="1052" t="s">
        <v>5005</v>
      </c>
      <c r="H4647" s="1055" t="s">
        <v>14495</v>
      </c>
    </row>
    <row r="4648" spans="2:8">
      <c r="B4648" s="1045" t="s">
        <v>14496</v>
      </c>
      <c r="C4648" s="1046" t="s">
        <v>2259</v>
      </c>
      <c r="D4648" s="1046" t="s">
        <v>5010</v>
      </c>
      <c r="E4648" s="1043" t="s">
        <v>4290</v>
      </c>
      <c r="F4648" s="1047">
        <v>601.95299999999997</v>
      </c>
      <c r="G4648" s="1052" t="s">
        <v>5005</v>
      </c>
      <c r="H4648" s="1055" t="s">
        <v>14497</v>
      </c>
    </row>
    <row r="4649" spans="2:8">
      <c r="B4649" s="1045" t="s">
        <v>14498</v>
      </c>
      <c r="C4649" s="1046" t="s">
        <v>2259</v>
      </c>
      <c r="D4649" s="1046" t="s">
        <v>5010</v>
      </c>
      <c r="E4649" s="1043" t="s">
        <v>4290</v>
      </c>
      <c r="F4649" s="1047">
        <v>601.95299999999997</v>
      </c>
      <c r="G4649" s="1052" t="s">
        <v>5005</v>
      </c>
      <c r="H4649" s="1055" t="s">
        <v>14499</v>
      </c>
    </row>
    <row r="4650" spans="2:8">
      <c r="B4650" s="1045" t="s">
        <v>14500</v>
      </c>
      <c r="C4650" s="1046" t="s">
        <v>2259</v>
      </c>
      <c r="D4650" s="1046" t="s">
        <v>5010</v>
      </c>
      <c r="E4650" s="1043" t="s">
        <v>4290</v>
      </c>
      <c r="F4650" s="1047">
        <v>601.95299999999997</v>
      </c>
      <c r="G4650" s="1052" t="s">
        <v>5005</v>
      </c>
      <c r="H4650" s="1055" t="s">
        <v>14501</v>
      </c>
    </row>
    <row r="4651" spans="2:8">
      <c r="B4651" s="1045" t="s">
        <v>14502</v>
      </c>
      <c r="C4651" s="1046" t="s">
        <v>2259</v>
      </c>
      <c r="D4651" s="1046" t="s">
        <v>5010</v>
      </c>
      <c r="E4651" s="1043" t="s">
        <v>4290</v>
      </c>
      <c r="F4651" s="1047">
        <v>601.95299999999997</v>
      </c>
      <c r="G4651" s="1052" t="s">
        <v>5005</v>
      </c>
      <c r="H4651" s="1055" t="s">
        <v>14503</v>
      </c>
    </row>
    <row r="4652" spans="2:8">
      <c r="B4652" s="1045" t="s">
        <v>14504</v>
      </c>
      <c r="C4652" s="1046" t="s">
        <v>2259</v>
      </c>
      <c r="D4652" s="1046" t="s">
        <v>5010</v>
      </c>
      <c r="E4652" s="1043" t="s">
        <v>4290</v>
      </c>
      <c r="F4652" s="1047">
        <v>601.95299999999997</v>
      </c>
      <c r="G4652" s="1052" t="s">
        <v>5005</v>
      </c>
      <c r="H4652" s="1055" t="s">
        <v>14505</v>
      </c>
    </row>
    <row r="4653" spans="2:8">
      <c r="B4653" s="1045" t="s">
        <v>14506</v>
      </c>
      <c r="C4653" s="1046" t="s">
        <v>2259</v>
      </c>
      <c r="D4653" s="1046" t="s">
        <v>5010</v>
      </c>
      <c r="E4653" s="1043" t="s">
        <v>4290</v>
      </c>
      <c r="F4653" s="1047">
        <v>601.95299999999997</v>
      </c>
      <c r="G4653" s="1052" t="s">
        <v>5005</v>
      </c>
      <c r="H4653" s="1055" t="s">
        <v>14507</v>
      </c>
    </row>
    <row r="4654" spans="2:8">
      <c r="B4654" s="1045" t="s">
        <v>14508</v>
      </c>
      <c r="C4654" s="1046" t="s">
        <v>2259</v>
      </c>
      <c r="D4654" s="1046" t="s">
        <v>5010</v>
      </c>
      <c r="E4654" s="1043" t="s">
        <v>4290</v>
      </c>
      <c r="F4654" s="1047">
        <v>601.95299999999997</v>
      </c>
      <c r="G4654" s="1052" t="s">
        <v>5005</v>
      </c>
      <c r="H4654" s="1055" t="s">
        <v>14509</v>
      </c>
    </row>
    <row r="4655" spans="2:8">
      <c r="B4655" s="1045" t="s">
        <v>14510</v>
      </c>
      <c r="C4655" s="1046" t="s">
        <v>2259</v>
      </c>
      <c r="D4655" s="1046" t="s">
        <v>5010</v>
      </c>
      <c r="E4655" s="1043" t="s">
        <v>4290</v>
      </c>
      <c r="F4655" s="1047">
        <v>601.95299999999997</v>
      </c>
      <c r="G4655" s="1052" t="s">
        <v>5005</v>
      </c>
      <c r="H4655" s="1055" t="s">
        <v>14511</v>
      </c>
    </row>
    <row r="4656" spans="2:8">
      <c r="B4656" s="1045" t="s">
        <v>14512</v>
      </c>
      <c r="C4656" s="1046" t="s">
        <v>2259</v>
      </c>
      <c r="D4656" s="1046" t="s">
        <v>5010</v>
      </c>
      <c r="E4656" s="1043" t="s">
        <v>4290</v>
      </c>
      <c r="F4656" s="1047">
        <v>601.95299999999997</v>
      </c>
      <c r="G4656" s="1052" t="s">
        <v>5005</v>
      </c>
      <c r="H4656" s="1055" t="s">
        <v>14513</v>
      </c>
    </row>
    <row r="4657" spans="2:8">
      <c r="B4657" s="1045" t="s">
        <v>14514</v>
      </c>
      <c r="C4657" s="1046" t="s">
        <v>2259</v>
      </c>
      <c r="D4657" s="1046" t="s">
        <v>5010</v>
      </c>
      <c r="E4657" s="1043" t="s">
        <v>4290</v>
      </c>
      <c r="F4657" s="1047">
        <v>601.95299999999997</v>
      </c>
      <c r="G4657" s="1052" t="s">
        <v>5005</v>
      </c>
      <c r="H4657" s="1055" t="s">
        <v>14515</v>
      </c>
    </row>
    <row r="4658" spans="2:8">
      <c r="B4658" s="1045" t="s">
        <v>14516</v>
      </c>
      <c r="C4658" s="1046" t="s">
        <v>2259</v>
      </c>
      <c r="D4658" s="1046" t="s">
        <v>5010</v>
      </c>
      <c r="E4658" s="1043" t="s">
        <v>4290</v>
      </c>
      <c r="F4658" s="1047">
        <v>601.95299999999997</v>
      </c>
      <c r="G4658" s="1052" t="s">
        <v>5005</v>
      </c>
      <c r="H4658" s="1055" t="s">
        <v>14517</v>
      </c>
    </row>
    <row r="4659" spans="2:8">
      <c r="B4659" s="1045" t="s">
        <v>14518</v>
      </c>
      <c r="C4659" s="1046" t="s">
        <v>2259</v>
      </c>
      <c r="D4659" s="1046" t="s">
        <v>5010</v>
      </c>
      <c r="E4659" s="1043" t="s">
        <v>4290</v>
      </c>
      <c r="F4659" s="1047">
        <v>601.95299999999997</v>
      </c>
      <c r="G4659" s="1052" t="s">
        <v>5005</v>
      </c>
      <c r="H4659" s="1055" t="s">
        <v>14519</v>
      </c>
    </row>
    <row r="4660" spans="2:8">
      <c r="B4660" s="1045" t="s">
        <v>14520</v>
      </c>
      <c r="C4660" s="1046" t="s">
        <v>2259</v>
      </c>
      <c r="D4660" s="1046" t="s">
        <v>5010</v>
      </c>
      <c r="E4660" s="1043" t="s">
        <v>4290</v>
      </c>
      <c r="F4660" s="1047">
        <v>601.95299999999997</v>
      </c>
      <c r="G4660" s="1052" t="s">
        <v>5005</v>
      </c>
      <c r="H4660" s="1055" t="s">
        <v>14521</v>
      </c>
    </row>
    <row r="4661" spans="2:8">
      <c r="B4661" s="1045" t="s">
        <v>14522</v>
      </c>
      <c r="C4661" s="1046" t="s">
        <v>2259</v>
      </c>
      <c r="D4661" s="1046" t="s">
        <v>5010</v>
      </c>
      <c r="E4661" s="1043" t="s">
        <v>4290</v>
      </c>
      <c r="F4661" s="1047">
        <v>601.95299999999997</v>
      </c>
      <c r="G4661" s="1052" t="s">
        <v>5005</v>
      </c>
      <c r="H4661" s="1055" t="s">
        <v>14523</v>
      </c>
    </row>
    <row r="4662" spans="2:8">
      <c r="B4662" s="1045" t="s">
        <v>14524</v>
      </c>
      <c r="C4662" s="1046" t="s">
        <v>2259</v>
      </c>
      <c r="D4662" s="1046" t="s">
        <v>5010</v>
      </c>
      <c r="E4662" s="1043" t="s">
        <v>4290</v>
      </c>
      <c r="F4662" s="1047">
        <v>601.95299999999997</v>
      </c>
      <c r="G4662" s="1052" t="s">
        <v>5005</v>
      </c>
      <c r="H4662" s="1055" t="s">
        <v>14525</v>
      </c>
    </row>
    <row r="4663" spans="2:8">
      <c r="B4663" s="1045" t="s">
        <v>14526</v>
      </c>
      <c r="C4663" s="1046" t="s">
        <v>2259</v>
      </c>
      <c r="D4663" s="1046" t="s">
        <v>5010</v>
      </c>
      <c r="E4663" s="1043" t="s">
        <v>4290</v>
      </c>
      <c r="F4663" s="1047">
        <v>601.95299999999997</v>
      </c>
      <c r="G4663" s="1052" t="s">
        <v>5005</v>
      </c>
      <c r="H4663" s="1055" t="s">
        <v>14527</v>
      </c>
    </row>
    <row r="4664" spans="2:8">
      <c r="B4664" s="1045" t="s">
        <v>14528</v>
      </c>
      <c r="C4664" s="1046" t="s">
        <v>2259</v>
      </c>
      <c r="D4664" s="1046" t="s">
        <v>5010</v>
      </c>
      <c r="E4664" s="1043" t="s">
        <v>4290</v>
      </c>
      <c r="F4664" s="1047">
        <v>601.95299999999997</v>
      </c>
      <c r="G4664" s="1052" t="s">
        <v>5005</v>
      </c>
      <c r="H4664" s="1055" t="s">
        <v>14529</v>
      </c>
    </row>
    <row r="4665" spans="2:8">
      <c r="B4665" s="1045" t="s">
        <v>14530</v>
      </c>
      <c r="C4665" s="1046" t="s">
        <v>2259</v>
      </c>
      <c r="D4665" s="1046" t="s">
        <v>5010</v>
      </c>
      <c r="E4665" s="1043" t="s">
        <v>4290</v>
      </c>
      <c r="F4665" s="1047">
        <v>601.95299999999997</v>
      </c>
      <c r="G4665" s="1052" t="s">
        <v>5005</v>
      </c>
      <c r="H4665" s="1055" t="s">
        <v>14531</v>
      </c>
    </row>
    <row r="4666" spans="2:8">
      <c r="B4666" s="1045" t="s">
        <v>14532</v>
      </c>
      <c r="C4666" s="1046" t="s">
        <v>2259</v>
      </c>
      <c r="D4666" s="1046" t="s">
        <v>5010</v>
      </c>
      <c r="E4666" s="1043" t="s">
        <v>4290</v>
      </c>
      <c r="F4666" s="1047">
        <v>601.95299999999997</v>
      </c>
      <c r="G4666" s="1052" t="s">
        <v>5005</v>
      </c>
      <c r="H4666" s="1055" t="s">
        <v>14533</v>
      </c>
    </row>
    <row r="4667" spans="2:8">
      <c r="B4667" s="1045" t="s">
        <v>14534</v>
      </c>
      <c r="C4667" s="1046" t="s">
        <v>2259</v>
      </c>
      <c r="D4667" s="1046" t="s">
        <v>5010</v>
      </c>
      <c r="E4667" s="1043" t="s">
        <v>4290</v>
      </c>
      <c r="F4667" s="1047">
        <v>601.95299999999997</v>
      </c>
      <c r="G4667" s="1052" t="s">
        <v>5005</v>
      </c>
      <c r="H4667" s="1055" t="s">
        <v>14535</v>
      </c>
    </row>
    <row r="4668" spans="2:8">
      <c r="B4668" s="1045" t="s">
        <v>14536</v>
      </c>
      <c r="C4668" s="1046" t="s">
        <v>2259</v>
      </c>
      <c r="D4668" s="1046" t="s">
        <v>5010</v>
      </c>
      <c r="E4668" s="1043" t="s">
        <v>4290</v>
      </c>
      <c r="F4668" s="1047">
        <v>601.95299999999997</v>
      </c>
      <c r="G4668" s="1052" t="s">
        <v>5005</v>
      </c>
      <c r="H4668" s="1055" t="s">
        <v>14537</v>
      </c>
    </row>
    <row r="4669" spans="2:8">
      <c r="B4669" s="1045" t="s">
        <v>14538</v>
      </c>
      <c r="C4669" s="1046" t="s">
        <v>2259</v>
      </c>
      <c r="D4669" s="1046" t="s">
        <v>5010</v>
      </c>
      <c r="E4669" s="1043" t="s">
        <v>4290</v>
      </c>
      <c r="F4669" s="1047">
        <v>601.95299999999997</v>
      </c>
      <c r="G4669" s="1052" t="s">
        <v>5005</v>
      </c>
      <c r="H4669" s="1055" t="s">
        <v>14539</v>
      </c>
    </row>
    <row r="4670" spans="2:8">
      <c r="B4670" s="1045" t="s">
        <v>14540</v>
      </c>
      <c r="C4670" s="1046" t="s">
        <v>2259</v>
      </c>
      <c r="D4670" s="1046" t="s">
        <v>5010</v>
      </c>
      <c r="E4670" s="1043" t="s">
        <v>4290</v>
      </c>
      <c r="F4670" s="1047">
        <v>601.95299999999997</v>
      </c>
      <c r="G4670" s="1052" t="s">
        <v>5005</v>
      </c>
      <c r="H4670" s="1055" t="s">
        <v>14541</v>
      </c>
    </row>
    <row r="4671" spans="2:8">
      <c r="B4671" s="1045" t="s">
        <v>14542</v>
      </c>
      <c r="C4671" s="1046" t="s">
        <v>2259</v>
      </c>
      <c r="D4671" s="1046" t="s">
        <v>5010</v>
      </c>
      <c r="E4671" s="1043" t="s">
        <v>4290</v>
      </c>
      <c r="F4671" s="1047">
        <v>601.95299999999997</v>
      </c>
      <c r="G4671" s="1052" t="s">
        <v>5005</v>
      </c>
      <c r="H4671" s="1055" t="s">
        <v>14543</v>
      </c>
    </row>
    <row r="4672" spans="2:8">
      <c r="B4672" s="1045" t="s">
        <v>14544</v>
      </c>
      <c r="C4672" s="1046" t="s">
        <v>2259</v>
      </c>
      <c r="D4672" s="1046" t="s">
        <v>5010</v>
      </c>
      <c r="E4672" s="1043" t="s">
        <v>4290</v>
      </c>
      <c r="F4672" s="1047">
        <v>601.95299999999997</v>
      </c>
      <c r="G4672" s="1052" t="s">
        <v>5005</v>
      </c>
      <c r="H4672" s="1055" t="s">
        <v>14545</v>
      </c>
    </row>
    <row r="4673" spans="2:8">
      <c r="B4673" s="1045" t="s">
        <v>14546</v>
      </c>
      <c r="C4673" s="1046" t="s">
        <v>2259</v>
      </c>
      <c r="D4673" s="1046" t="s">
        <v>5010</v>
      </c>
      <c r="E4673" s="1043" t="s">
        <v>4290</v>
      </c>
      <c r="F4673" s="1047">
        <v>601.95299999999997</v>
      </c>
      <c r="G4673" s="1052" t="s">
        <v>5005</v>
      </c>
      <c r="H4673" s="1055" t="s">
        <v>14547</v>
      </c>
    </row>
    <row r="4674" spans="2:8">
      <c r="B4674" s="1045" t="s">
        <v>14548</v>
      </c>
      <c r="C4674" s="1046" t="s">
        <v>2259</v>
      </c>
      <c r="D4674" s="1046" t="s">
        <v>5010</v>
      </c>
      <c r="E4674" s="1043" t="s">
        <v>4290</v>
      </c>
      <c r="F4674" s="1047">
        <v>601.95299999999997</v>
      </c>
      <c r="G4674" s="1052" t="s">
        <v>5005</v>
      </c>
      <c r="H4674" s="1055" t="s">
        <v>14549</v>
      </c>
    </row>
    <row r="4675" spans="2:8">
      <c r="B4675" s="1045" t="s">
        <v>14550</v>
      </c>
      <c r="C4675" s="1046" t="s">
        <v>2259</v>
      </c>
      <c r="D4675" s="1046" t="s">
        <v>5010</v>
      </c>
      <c r="E4675" s="1043" t="s">
        <v>4290</v>
      </c>
      <c r="F4675" s="1047">
        <v>601.95299999999997</v>
      </c>
      <c r="G4675" s="1052" t="s">
        <v>5005</v>
      </c>
      <c r="H4675" s="1055" t="s">
        <v>14551</v>
      </c>
    </row>
    <row r="4676" spans="2:8">
      <c r="B4676" s="1045" t="s">
        <v>14552</v>
      </c>
      <c r="C4676" s="1046" t="s">
        <v>2259</v>
      </c>
      <c r="D4676" s="1046" t="s">
        <v>5010</v>
      </c>
      <c r="E4676" s="1043" t="s">
        <v>4290</v>
      </c>
      <c r="F4676" s="1047">
        <v>601.95299999999997</v>
      </c>
      <c r="G4676" s="1052" t="s">
        <v>5005</v>
      </c>
      <c r="H4676" s="1055" t="s">
        <v>14553</v>
      </c>
    </row>
    <row r="4677" spans="2:8">
      <c r="B4677" s="1045" t="s">
        <v>14554</v>
      </c>
      <c r="C4677" s="1046" t="s">
        <v>2259</v>
      </c>
      <c r="D4677" s="1046" t="s">
        <v>5010</v>
      </c>
      <c r="E4677" s="1043" t="s">
        <v>4290</v>
      </c>
      <c r="F4677" s="1047">
        <v>601.95299999999997</v>
      </c>
      <c r="G4677" s="1052" t="s">
        <v>5005</v>
      </c>
      <c r="H4677" s="1055" t="s">
        <v>14555</v>
      </c>
    </row>
    <row r="4678" spans="2:8">
      <c r="B4678" s="1045" t="s">
        <v>14556</v>
      </c>
      <c r="C4678" s="1046" t="s">
        <v>2259</v>
      </c>
      <c r="D4678" s="1046" t="s">
        <v>5010</v>
      </c>
      <c r="E4678" s="1043" t="s">
        <v>4290</v>
      </c>
      <c r="F4678" s="1047">
        <v>601.95299999999997</v>
      </c>
      <c r="G4678" s="1052" t="s">
        <v>5005</v>
      </c>
      <c r="H4678" s="1055" t="s">
        <v>14557</v>
      </c>
    </row>
    <row r="4679" spans="2:8">
      <c r="B4679" s="1045" t="s">
        <v>14558</v>
      </c>
      <c r="C4679" s="1046" t="s">
        <v>2259</v>
      </c>
      <c r="D4679" s="1046" t="s">
        <v>5010</v>
      </c>
      <c r="E4679" s="1043" t="s">
        <v>4290</v>
      </c>
      <c r="F4679" s="1047">
        <v>601.95299999999997</v>
      </c>
      <c r="G4679" s="1052" t="s">
        <v>5005</v>
      </c>
      <c r="H4679" s="1055" t="s">
        <v>14559</v>
      </c>
    </row>
    <row r="4680" spans="2:8">
      <c r="B4680" s="1045" t="s">
        <v>14560</v>
      </c>
      <c r="C4680" s="1046" t="s">
        <v>2259</v>
      </c>
      <c r="D4680" s="1046" t="s">
        <v>5010</v>
      </c>
      <c r="E4680" s="1043" t="s">
        <v>4290</v>
      </c>
      <c r="F4680" s="1047">
        <v>601.95299999999997</v>
      </c>
      <c r="G4680" s="1052" t="s">
        <v>5005</v>
      </c>
      <c r="H4680" s="1055" t="s">
        <v>14561</v>
      </c>
    </row>
    <row r="4681" spans="2:8">
      <c r="B4681" s="1045" t="s">
        <v>14562</v>
      </c>
      <c r="C4681" s="1046" t="s">
        <v>2259</v>
      </c>
      <c r="D4681" s="1046" t="s">
        <v>5010</v>
      </c>
      <c r="E4681" s="1043" t="s">
        <v>4290</v>
      </c>
      <c r="F4681" s="1047">
        <v>601.95299999999997</v>
      </c>
      <c r="G4681" s="1052" t="s">
        <v>5005</v>
      </c>
      <c r="H4681" s="1055" t="s">
        <v>14563</v>
      </c>
    </row>
    <row r="4682" spans="2:8">
      <c r="B4682" s="1045" t="s">
        <v>14564</v>
      </c>
      <c r="C4682" s="1046" t="s">
        <v>2259</v>
      </c>
      <c r="D4682" s="1046" t="s">
        <v>5010</v>
      </c>
      <c r="E4682" s="1043" t="s">
        <v>4290</v>
      </c>
      <c r="F4682" s="1047">
        <v>601.95299999999997</v>
      </c>
      <c r="G4682" s="1052" t="s">
        <v>5005</v>
      </c>
      <c r="H4682" s="1055" t="s">
        <v>14565</v>
      </c>
    </row>
    <row r="4683" spans="2:8">
      <c r="B4683" s="1045" t="s">
        <v>14566</v>
      </c>
      <c r="C4683" s="1046" t="s">
        <v>2259</v>
      </c>
      <c r="D4683" s="1046" t="s">
        <v>5010</v>
      </c>
      <c r="E4683" s="1043" t="s">
        <v>4290</v>
      </c>
      <c r="F4683" s="1047">
        <v>601.95299999999997</v>
      </c>
      <c r="G4683" s="1052" t="s">
        <v>5005</v>
      </c>
      <c r="H4683" s="1055" t="s">
        <v>14567</v>
      </c>
    </row>
    <row r="4684" spans="2:8">
      <c r="B4684" s="1045" t="s">
        <v>14568</v>
      </c>
      <c r="C4684" s="1046" t="s">
        <v>2259</v>
      </c>
      <c r="D4684" s="1046" t="s">
        <v>5010</v>
      </c>
      <c r="E4684" s="1043" t="s">
        <v>4290</v>
      </c>
      <c r="F4684" s="1047">
        <v>601.95299999999997</v>
      </c>
      <c r="G4684" s="1052" t="s">
        <v>5005</v>
      </c>
      <c r="H4684" s="1055" t="s">
        <v>14569</v>
      </c>
    </row>
    <row r="4685" spans="2:8">
      <c r="B4685" s="1045" t="s">
        <v>14570</v>
      </c>
      <c r="C4685" s="1046" t="s">
        <v>2259</v>
      </c>
      <c r="D4685" s="1046" t="s">
        <v>5010</v>
      </c>
      <c r="E4685" s="1043" t="s">
        <v>4290</v>
      </c>
      <c r="F4685" s="1047">
        <v>601.95299999999997</v>
      </c>
      <c r="G4685" s="1052" t="s">
        <v>5005</v>
      </c>
      <c r="H4685" s="1055" t="s">
        <v>14571</v>
      </c>
    </row>
    <row r="4686" spans="2:8">
      <c r="B4686" s="1045" t="s">
        <v>14572</v>
      </c>
      <c r="C4686" s="1046" t="s">
        <v>2259</v>
      </c>
      <c r="D4686" s="1046" t="s">
        <v>5010</v>
      </c>
      <c r="E4686" s="1043" t="s">
        <v>4290</v>
      </c>
      <c r="F4686" s="1047">
        <v>601.95299999999997</v>
      </c>
      <c r="G4686" s="1052" t="s">
        <v>5005</v>
      </c>
      <c r="H4686" s="1055" t="s">
        <v>14573</v>
      </c>
    </row>
    <row r="4687" spans="2:8">
      <c r="B4687" s="1045" t="s">
        <v>14574</v>
      </c>
      <c r="C4687" s="1046" t="s">
        <v>2259</v>
      </c>
      <c r="D4687" s="1046" t="s">
        <v>5010</v>
      </c>
      <c r="E4687" s="1043" t="s">
        <v>4290</v>
      </c>
      <c r="F4687" s="1047">
        <v>601.95299999999997</v>
      </c>
      <c r="G4687" s="1052" t="s">
        <v>5005</v>
      </c>
      <c r="H4687" s="1055" t="s">
        <v>14575</v>
      </c>
    </row>
    <row r="4688" spans="2:8">
      <c r="B4688" s="1045" t="s">
        <v>14576</v>
      </c>
      <c r="C4688" s="1046" t="s">
        <v>2259</v>
      </c>
      <c r="D4688" s="1046" t="s">
        <v>5010</v>
      </c>
      <c r="E4688" s="1043" t="s">
        <v>4290</v>
      </c>
      <c r="F4688" s="1047">
        <v>601.95299999999997</v>
      </c>
      <c r="G4688" s="1052" t="s">
        <v>5005</v>
      </c>
      <c r="H4688" s="1055" t="s">
        <v>14577</v>
      </c>
    </row>
    <row r="4689" spans="2:8">
      <c r="B4689" s="1045" t="s">
        <v>14578</v>
      </c>
      <c r="C4689" s="1046" t="s">
        <v>2259</v>
      </c>
      <c r="D4689" s="1046" t="s">
        <v>5010</v>
      </c>
      <c r="E4689" s="1043" t="s">
        <v>4290</v>
      </c>
      <c r="F4689" s="1047">
        <v>601.95299999999997</v>
      </c>
      <c r="G4689" s="1052" t="s">
        <v>5005</v>
      </c>
      <c r="H4689" s="1055" t="s">
        <v>14579</v>
      </c>
    </row>
    <row r="4690" spans="2:8">
      <c r="B4690" s="1045" t="s">
        <v>14580</v>
      </c>
      <c r="C4690" s="1046" t="s">
        <v>2259</v>
      </c>
      <c r="D4690" s="1046" t="s">
        <v>5010</v>
      </c>
      <c r="E4690" s="1043" t="s">
        <v>4290</v>
      </c>
      <c r="F4690" s="1047">
        <v>601.95299999999997</v>
      </c>
      <c r="G4690" s="1052" t="s">
        <v>5005</v>
      </c>
      <c r="H4690" s="1055" t="s">
        <v>14581</v>
      </c>
    </row>
    <row r="4691" spans="2:8">
      <c r="B4691" s="1045" t="s">
        <v>14582</v>
      </c>
      <c r="C4691" s="1046" t="s">
        <v>2259</v>
      </c>
      <c r="D4691" s="1046" t="s">
        <v>5010</v>
      </c>
      <c r="E4691" s="1043" t="s">
        <v>4290</v>
      </c>
      <c r="F4691" s="1047">
        <v>601.95299999999997</v>
      </c>
      <c r="G4691" s="1052" t="s">
        <v>5005</v>
      </c>
      <c r="H4691" s="1055" t="s">
        <v>14583</v>
      </c>
    </row>
    <row r="4692" spans="2:8">
      <c r="B4692" s="1045" t="s">
        <v>14584</v>
      </c>
      <c r="C4692" s="1046" t="s">
        <v>2259</v>
      </c>
      <c r="D4692" s="1046" t="s">
        <v>5010</v>
      </c>
      <c r="E4692" s="1043" t="s">
        <v>4290</v>
      </c>
      <c r="F4692" s="1047">
        <v>601.95299999999997</v>
      </c>
      <c r="G4692" s="1052" t="s">
        <v>5005</v>
      </c>
      <c r="H4692" s="1055" t="s">
        <v>14585</v>
      </c>
    </row>
    <row r="4693" spans="2:8">
      <c r="B4693" s="1045" t="s">
        <v>14586</v>
      </c>
      <c r="C4693" s="1046" t="s">
        <v>2259</v>
      </c>
      <c r="D4693" s="1046" t="s">
        <v>5010</v>
      </c>
      <c r="E4693" s="1043" t="s">
        <v>4290</v>
      </c>
      <c r="F4693" s="1047">
        <v>601.95299999999997</v>
      </c>
      <c r="G4693" s="1052" t="s">
        <v>5005</v>
      </c>
      <c r="H4693" s="1055" t="s">
        <v>14587</v>
      </c>
    </row>
    <row r="4694" spans="2:8">
      <c r="B4694" s="1045" t="s">
        <v>14588</v>
      </c>
      <c r="C4694" s="1046" t="s">
        <v>2259</v>
      </c>
      <c r="D4694" s="1046" t="s">
        <v>5010</v>
      </c>
      <c r="E4694" s="1043" t="s">
        <v>4290</v>
      </c>
      <c r="F4694" s="1047">
        <v>601.95299999999997</v>
      </c>
      <c r="G4694" s="1052" t="s">
        <v>5005</v>
      </c>
      <c r="H4694" s="1055" t="s">
        <v>14589</v>
      </c>
    </row>
    <row r="4695" spans="2:8">
      <c r="B4695" s="1045" t="s">
        <v>14590</v>
      </c>
      <c r="C4695" s="1046" t="s">
        <v>2259</v>
      </c>
      <c r="D4695" s="1046" t="s">
        <v>5010</v>
      </c>
      <c r="E4695" s="1043" t="s">
        <v>4290</v>
      </c>
      <c r="F4695" s="1047">
        <v>601.95299999999997</v>
      </c>
      <c r="G4695" s="1052" t="s">
        <v>5005</v>
      </c>
      <c r="H4695" s="1055" t="s">
        <v>14591</v>
      </c>
    </row>
    <row r="4696" spans="2:8">
      <c r="B4696" s="1045" t="s">
        <v>14592</v>
      </c>
      <c r="C4696" s="1046" t="s">
        <v>2259</v>
      </c>
      <c r="D4696" s="1046" t="s">
        <v>5010</v>
      </c>
      <c r="E4696" s="1043" t="s">
        <v>4290</v>
      </c>
      <c r="F4696" s="1047">
        <v>601.95299999999997</v>
      </c>
      <c r="G4696" s="1052" t="s">
        <v>5005</v>
      </c>
      <c r="H4696" s="1055" t="s">
        <v>14593</v>
      </c>
    </row>
    <row r="4697" spans="2:8">
      <c r="B4697" s="1045" t="s">
        <v>14594</v>
      </c>
      <c r="C4697" s="1046" t="s">
        <v>2259</v>
      </c>
      <c r="D4697" s="1046" t="s">
        <v>5010</v>
      </c>
      <c r="E4697" s="1043" t="s">
        <v>4290</v>
      </c>
      <c r="F4697" s="1047">
        <v>601.95299999999997</v>
      </c>
      <c r="G4697" s="1052" t="s">
        <v>5005</v>
      </c>
      <c r="H4697" s="1055" t="s">
        <v>14595</v>
      </c>
    </row>
    <row r="4698" spans="2:8">
      <c r="B4698" s="1045" t="s">
        <v>14596</v>
      </c>
      <c r="C4698" s="1046" t="s">
        <v>2259</v>
      </c>
      <c r="D4698" s="1046" t="s">
        <v>5010</v>
      </c>
      <c r="E4698" s="1043" t="s">
        <v>4290</v>
      </c>
      <c r="F4698" s="1047">
        <v>601.95299999999997</v>
      </c>
      <c r="G4698" s="1052" t="s">
        <v>5005</v>
      </c>
      <c r="H4698" s="1055" t="s">
        <v>14597</v>
      </c>
    </row>
    <row r="4699" spans="2:8">
      <c r="B4699" s="1045" t="s">
        <v>14598</v>
      </c>
      <c r="C4699" s="1046" t="s">
        <v>2259</v>
      </c>
      <c r="D4699" s="1046" t="s">
        <v>5010</v>
      </c>
      <c r="E4699" s="1043" t="s">
        <v>4290</v>
      </c>
      <c r="F4699" s="1047">
        <v>601.95299999999997</v>
      </c>
      <c r="G4699" s="1052" t="s">
        <v>5005</v>
      </c>
      <c r="H4699" s="1055" t="s">
        <v>14599</v>
      </c>
    </row>
    <row r="4700" spans="2:8">
      <c r="B4700" s="1045" t="s">
        <v>14600</v>
      </c>
      <c r="C4700" s="1046" t="s">
        <v>2259</v>
      </c>
      <c r="D4700" s="1046" t="s">
        <v>5010</v>
      </c>
      <c r="E4700" s="1043" t="s">
        <v>4290</v>
      </c>
      <c r="F4700" s="1047">
        <v>601.95299999999997</v>
      </c>
      <c r="G4700" s="1052" t="s">
        <v>5005</v>
      </c>
      <c r="H4700" s="1055" t="s">
        <v>14601</v>
      </c>
    </row>
    <row r="4701" spans="2:8">
      <c r="B4701" s="1045" t="s">
        <v>14602</v>
      </c>
      <c r="C4701" s="1046" t="s">
        <v>2259</v>
      </c>
      <c r="D4701" s="1046" t="s">
        <v>5010</v>
      </c>
      <c r="E4701" s="1043" t="s">
        <v>4290</v>
      </c>
      <c r="F4701" s="1047">
        <v>601.95299999999997</v>
      </c>
      <c r="G4701" s="1052" t="s">
        <v>5005</v>
      </c>
      <c r="H4701" s="1055" t="s">
        <v>14603</v>
      </c>
    </row>
    <row r="4702" spans="2:8">
      <c r="B4702" s="1045" t="s">
        <v>14604</v>
      </c>
      <c r="C4702" s="1046" t="s">
        <v>2259</v>
      </c>
      <c r="D4702" s="1046" t="s">
        <v>5010</v>
      </c>
      <c r="E4702" s="1043" t="s">
        <v>4290</v>
      </c>
      <c r="F4702" s="1047">
        <v>601.95299999999997</v>
      </c>
      <c r="G4702" s="1052" t="s">
        <v>5005</v>
      </c>
      <c r="H4702" s="1055" t="s">
        <v>14605</v>
      </c>
    </row>
    <row r="4703" spans="2:8">
      <c r="B4703" s="1045" t="s">
        <v>14606</v>
      </c>
      <c r="C4703" s="1046" t="s">
        <v>2259</v>
      </c>
      <c r="D4703" s="1046" t="s">
        <v>5010</v>
      </c>
      <c r="E4703" s="1043" t="s">
        <v>4290</v>
      </c>
      <c r="F4703" s="1047">
        <v>601.95299999999997</v>
      </c>
      <c r="G4703" s="1052" t="s">
        <v>5005</v>
      </c>
      <c r="H4703" s="1055" t="s">
        <v>14607</v>
      </c>
    </row>
    <row r="4704" spans="2:8">
      <c r="B4704" s="1045" t="s">
        <v>14608</v>
      </c>
      <c r="C4704" s="1046" t="s">
        <v>2259</v>
      </c>
      <c r="D4704" s="1046" t="s">
        <v>5010</v>
      </c>
      <c r="E4704" s="1043" t="s">
        <v>4290</v>
      </c>
      <c r="F4704" s="1047">
        <v>601.95299999999997</v>
      </c>
      <c r="G4704" s="1052" t="s">
        <v>5005</v>
      </c>
      <c r="H4704" s="1055" t="s">
        <v>14609</v>
      </c>
    </row>
    <row r="4705" spans="2:8">
      <c r="B4705" s="1045" t="s">
        <v>14610</v>
      </c>
      <c r="C4705" s="1046" t="s">
        <v>2259</v>
      </c>
      <c r="D4705" s="1046" t="s">
        <v>5010</v>
      </c>
      <c r="E4705" s="1043" t="s">
        <v>4290</v>
      </c>
      <c r="F4705" s="1047">
        <v>601.95299999999997</v>
      </c>
      <c r="G4705" s="1052" t="s">
        <v>5005</v>
      </c>
      <c r="H4705" s="1055" t="s">
        <v>14611</v>
      </c>
    </row>
    <row r="4706" spans="2:8">
      <c r="B4706" s="1045" t="s">
        <v>14612</v>
      </c>
      <c r="C4706" s="1046" t="s">
        <v>2259</v>
      </c>
      <c r="D4706" s="1046" t="s">
        <v>5010</v>
      </c>
      <c r="E4706" s="1043" t="s">
        <v>4290</v>
      </c>
      <c r="F4706" s="1047">
        <v>601.95299999999997</v>
      </c>
      <c r="G4706" s="1052" t="s">
        <v>5005</v>
      </c>
      <c r="H4706" s="1055" t="s">
        <v>14613</v>
      </c>
    </row>
    <row r="4707" spans="2:8">
      <c r="B4707" s="1045" t="s">
        <v>14614</v>
      </c>
      <c r="C4707" s="1046" t="s">
        <v>2259</v>
      </c>
      <c r="D4707" s="1046" t="s">
        <v>5010</v>
      </c>
      <c r="E4707" s="1043" t="s">
        <v>4290</v>
      </c>
      <c r="F4707" s="1047">
        <v>601.95299999999997</v>
      </c>
      <c r="G4707" s="1052" t="s">
        <v>5005</v>
      </c>
      <c r="H4707" s="1055" t="s">
        <v>14615</v>
      </c>
    </row>
    <row r="4708" spans="2:8">
      <c r="B4708" s="1045" t="s">
        <v>14616</v>
      </c>
      <c r="C4708" s="1046" t="s">
        <v>2259</v>
      </c>
      <c r="D4708" s="1046" t="s">
        <v>5010</v>
      </c>
      <c r="E4708" s="1043" t="s">
        <v>4290</v>
      </c>
      <c r="F4708" s="1047">
        <v>601.95299999999997</v>
      </c>
      <c r="G4708" s="1052" t="s">
        <v>5005</v>
      </c>
      <c r="H4708" s="1055" t="s">
        <v>14617</v>
      </c>
    </row>
    <row r="4709" spans="2:8">
      <c r="B4709" s="1045" t="s">
        <v>14618</v>
      </c>
      <c r="C4709" s="1046" t="s">
        <v>2259</v>
      </c>
      <c r="D4709" s="1046" t="s">
        <v>5010</v>
      </c>
      <c r="E4709" s="1043" t="s">
        <v>4290</v>
      </c>
      <c r="F4709" s="1047">
        <v>601.95299999999997</v>
      </c>
      <c r="G4709" s="1052" t="s">
        <v>5005</v>
      </c>
      <c r="H4709" s="1055" t="s">
        <v>14619</v>
      </c>
    </row>
    <row r="4710" spans="2:8">
      <c r="B4710" s="1045" t="s">
        <v>14620</v>
      </c>
      <c r="C4710" s="1046" t="s">
        <v>2259</v>
      </c>
      <c r="D4710" s="1046" t="s">
        <v>5010</v>
      </c>
      <c r="E4710" s="1043" t="s">
        <v>4290</v>
      </c>
      <c r="F4710" s="1047">
        <v>601.95299999999997</v>
      </c>
      <c r="G4710" s="1052" t="s">
        <v>5005</v>
      </c>
      <c r="H4710" s="1055" t="s">
        <v>14621</v>
      </c>
    </row>
    <row r="4711" spans="2:8">
      <c r="B4711" s="1045" t="s">
        <v>14622</v>
      </c>
      <c r="C4711" s="1046" t="s">
        <v>2259</v>
      </c>
      <c r="D4711" s="1046" t="s">
        <v>5010</v>
      </c>
      <c r="E4711" s="1043" t="s">
        <v>4290</v>
      </c>
      <c r="F4711" s="1047">
        <v>601.95299999999997</v>
      </c>
      <c r="G4711" s="1052" t="s">
        <v>5005</v>
      </c>
      <c r="H4711" s="1055" t="s">
        <v>14623</v>
      </c>
    </row>
    <row r="4712" spans="2:8">
      <c r="B4712" s="1045" t="s">
        <v>14624</v>
      </c>
      <c r="C4712" s="1046" t="s">
        <v>2259</v>
      </c>
      <c r="D4712" s="1046" t="s">
        <v>5010</v>
      </c>
      <c r="E4712" s="1043" t="s">
        <v>4290</v>
      </c>
      <c r="F4712" s="1047">
        <v>601.95299999999997</v>
      </c>
      <c r="G4712" s="1052" t="s">
        <v>5005</v>
      </c>
      <c r="H4712" s="1055" t="s">
        <v>14625</v>
      </c>
    </row>
    <row r="4713" spans="2:8">
      <c r="B4713" s="1045" t="s">
        <v>14626</v>
      </c>
      <c r="C4713" s="1046" t="s">
        <v>2259</v>
      </c>
      <c r="D4713" s="1046" t="s">
        <v>5010</v>
      </c>
      <c r="E4713" s="1043" t="s">
        <v>4290</v>
      </c>
      <c r="F4713" s="1047">
        <v>601.95299999999997</v>
      </c>
      <c r="G4713" s="1052" t="s">
        <v>5005</v>
      </c>
      <c r="H4713" s="1055" t="s">
        <v>14627</v>
      </c>
    </row>
    <row r="4714" spans="2:8">
      <c r="B4714" s="1045" t="s">
        <v>14628</v>
      </c>
      <c r="C4714" s="1046" t="s">
        <v>2259</v>
      </c>
      <c r="D4714" s="1046" t="s">
        <v>5010</v>
      </c>
      <c r="E4714" s="1043" t="s">
        <v>4290</v>
      </c>
      <c r="F4714" s="1047">
        <v>601.95299999999997</v>
      </c>
      <c r="G4714" s="1052" t="s">
        <v>5005</v>
      </c>
      <c r="H4714" s="1055" t="s">
        <v>14629</v>
      </c>
    </row>
    <row r="4715" spans="2:8">
      <c r="B4715" s="1045" t="s">
        <v>14630</v>
      </c>
      <c r="C4715" s="1046" t="s">
        <v>2259</v>
      </c>
      <c r="D4715" s="1046" t="s">
        <v>5010</v>
      </c>
      <c r="E4715" s="1043" t="s">
        <v>4290</v>
      </c>
      <c r="F4715" s="1047">
        <v>601.95299999999997</v>
      </c>
      <c r="G4715" s="1052" t="s">
        <v>5005</v>
      </c>
      <c r="H4715" s="1055" t="s">
        <v>14631</v>
      </c>
    </row>
    <row r="4716" spans="2:8">
      <c r="B4716" s="1045" t="s">
        <v>14632</v>
      </c>
      <c r="C4716" s="1046" t="s">
        <v>2259</v>
      </c>
      <c r="D4716" s="1046" t="s">
        <v>5010</v>
      </c>
      <c r="E4716" s="1043" t="s">
        <v>4290</v>
      </c>
      <c r="F4716" s="1047">
        <v>601.95299999999997</v>
      </c>
      <c r="G4716" s="1052" t="s">
        <v>5005</v>
      </c>
      <c r="H4716" s="1055" t="s">
        <v>14633</v>
      </c>
    </row>
    <row r="4717" spans="2:8">
      <c r="B4717" s="1045" t="s">
        <v>14634</v>
      </c>
      <c r="C4717" s="1046" t="s">
        <v>2259</v>
      </c>
      <c r="D4717" s="1046" t="s">
        <v>5010</v>
      </c>
      <c r="E4717" s="1043" t="s">
        <v>4290</v>
      </c>
      <c r="F4717" s="1047">
        <v>601.95299999999997</v>
      </c>
      <c r="G4717" s="1052" t="s">
        <v>5005</v>
      </c>
      <c r="H4717" s="1055" t="s">
        <v>14635</v>
      </c>
    </row>
    <row r="4718" spans="2:8">
      <c r="B4718" s="1045" t="s">
        <v>14636</v>
      </c>
      <c r="C4718" s="1046" t="s">
        <v>2259</v>
      </c>
      <c r="D4718" s="1046" t="s">
        <v>5010</v>
      </c>
      <c r="E4718" s="1043" t="s">
        <v>4290</v>
      </c>
      <c r="F4718" s="1047">
        <v>601.95299999999997</v>
      </c>
      <c r="G4718" s="1052" t="s">
        <v>5005</v>
      </c>
      <c r="H4718" s="1055" t="s">
        <v>14637</v>
      </c>
    </row>
    <row r="4719" spans="2:8">
      <c r="B4719" s="1045" t="s">
        <v>14638</v>
      </c>
      <c r="C4719" s="1046" t="s">
        <v>2259</v>
      </c>
      <c r="D4719" s="1046" t="s">
        <v>5010</v>
      </c>
      <c r="E4719" s="1043" t="s">
        <v>4290</v>
      </c>
      <c r="F4719" s="1047">
        <v>601.95299999999997</v>
      </c>
      <c r="G4719" s="1052" t="s">
        <v>5005</v>
      </c>
      <c r="H4719" s="1055" t="s">
        <v>14639</v>
      </c>
    </row>
    <row r="4720" spans="2:8">
      <c r="B4720" s="1045" t="s">
        <v>14640</v>
      </c>
      <c r="C4720" s="1046" t="s">
        <v>2259</v>
      </c>
      <c r="D4720" s="1046" t="s">
        <v>5010</v>
      </c>
      <c r="E4720" s="1043" t="s">
        <v>4290</v>
      </c>
      <c r="F4720" s="1047">
        <v>601.95299999999997</v>
      </c>
      <c r="G4720" s="1052" t="s">
        <v>5005</v>
      </c>
      <c r="H4720" s="1055" t="s">
        <v>14641</v>
      </c>
    </row>
    <row r="4721" spans="2:8">
      <c r="B4721" s="1045" t="s">
        <v>14642</v>
      </c>
      <c r="C4721" s="1046" t="s">
        <v>2259</v>
      </c>
      <c r="D4721" s="1046" t="s">
        <v>5010</v>
      </c>
      <c r="E4721" s="1043" t="s">
        <v>4290</v>
      </c>
      <c r="F4721" s="1047">
        <v>601.95299999999997</v>
      </c>
      <c r="G4721" s="1052" t="s">
        <v>5005</v>
      </c>
      <c r="H4721" s="1055" t="s">
        <v>14643</v>
      </c>
    </row>
    <row r="4722" spans="2:8">
      <c r="B4722" s="1045" t="s">
        <v>14644</v>
      </c>
      <c r="C4722" s="1046" t="s">
        <v>2259</v>
      </c>
      <c r="D4722" s="1046" t="s">
        <v>5010</v>
      </c>
      <c r="E4722" s="1043" t="s">
        <v>4290</v>
      </c>
      <c r="F4722" s="1047">
        <v>601.95299999999997</v>
      </c>
      <c r="G4722" s="1052" t="s">
        <v>5005</v>
      </c>
      <c r="H4722" s="1055" t="s">
        <v>14645</v>
      </c>
    </row>
    <row r="4723" spans="2:8">
      <c r="B4723" s="1045" t="s">
        <v>14646</v>
      </c>
      <c r="C4723" s="1046" t="s">
        <v>2259</v>
      </c>
      <c r="D4723" s="1046" t="s">
        <v>5010</v>
      </c>
      <c r="E4723" s="1043" t="s">
        <v>4290</v>
      </c>
      <c r="F4723" s="1047">
        <v>601.95299999999997</v>
      </c>
      <c r="G4723" s="1052" t="s">
        <v>5005</v>
      </c>
      <c r="H4723" s="1055" t="s">
        <v>14647</v>
      </c>
    </row>
    <row r="4724" spans="2:8">
      <c r="B4724" s="1045" t="s">
        <v>14648</v>
      </c>
      <c r="C4724" s="1046" t="s">
        <v>2259</v>
      </c>
      <c r="D4724" s="1046" t="s">
        <v>5010</v>
      </c>
      <c r="E4724" s="1043" t="s">
        <v>4290</v>
      </c>
      <c r="F4724" s="1047">
        <v>601.95299999999997</v>
      </c>
      <c r="G4724" s="1052" t="s">
        <v>5005</v>
      </c>
      <c r="H4724" s="1055" t="s">
        <v>14649</v>
      </c>
    </row>
    <row r="4725" spans="2:8">
      <c r="B4725" s="1045" t="s">
        <v>14650</v>
      </c>
      <c r="C4725" s="1046" t="s">
        <v>2259</v>
      </c>
      <c r="D4725" s="1046" t="s">
        <v>5010</v>
      </c>
      <c r="E4725" s="1043" t="s">
        <v>4290</v>
      </c>
      <c r="F4725" s="1047">
        <v>601.95299999999997</v>
      </c>
      <c r="G4725" s="1052" t="s">
        <v>5005</v>
      </c>
      <c r="H4725" s="1055" t="s">
        <v>14651</v>
      </c>
    </row>
    <row r="4726" spans="2:8">
      <c r="B4726" s="1045" t="s">
        <v>14652</v>
      </c>
      <c r="C4726" s="1046" t="s">
        <v>2259</v>
      </c>
      <c r="D4726" s="1046" t="s">
        <v>5010</v>
      </c>
      <c r="E4726" s="1043" t="s">
        <v>4290</v>
      </c>
      <c r="F4726" s="1047">
        <v>601.95299999999997</v>
      </c>
      <c r="G4726" s="1052" t="s">
        <v>5005</v>
      </c>
      <c r="H4726" s="1055" t="s">
        <v>14653</v>
      </c>
    </row>
    <row r="4727" spans="2:8">
      <c r="B4727" s="1045" t="s">
        <v>14654</v>
      </c>
      <c r="C4727" s="1046" t="s">
        <v>2259</v>
      </c>
      <c r="D4727" s="1046" t="s">
        <v>5010</v>
      </c>
      <c r="E4727" s="1043" t="s">
        <v>4290</v>
      </c>
      <c r="F4727" s="1047">
        <v>601.95299999999997</v>
      </c>
      <c r="G4727" s="1052" t="s">
        <v>5005</v>
      </c>
      <c r="H4727" s="1055" t="s">
        <v>14655</v>
      </c>
    </row>
    <row r="4728" spans="2:8">
      <c r="B4728" s="1045" t="s">
        <v>14656</v>
      </c>
      <c r="C4728" s="1046" t="s">
        <v>2259</v>
      </c>
      <c r="D4728" s="1046" t="s">
        <v>5010</v>
      </c>
      <c r="E4728" s="1043" t="s">
        <v>4290</v>
      </c>
      <c r="F4728" s="1047">
        <v>601.95299999999997</v>
      </c>
      <c r="G4728" s="1052" t="s">
        <v>5005</v>
      </c>
      <c r="H4728" s="1055" t="s">
        <v>14657</v>
      </c>
    </row>
    <row r="4729" spans="2:8">
      <c r="B4729" s="1045" t="s">
        <v>14658</v>
      </c>
      <c r="C4729" s="1046" t="s">
        <v>2259</v>
      </c>
      <c r="D4729" s="1046" t="s">
        <v>5010</v>
      </c>
      <c r="E4729" s="1043" t="s">
        <v>4290</v>
      </c>
      <c r="F4729" s="1047">
        <v>601.95299999999997</v>
      </c>
      <c r="G4729" s="1052" t="s">
        <v>5005</v>
      </c>
      <c r="H4729" s="1055" t="s">
        <v>14659</v>
      </c>
    </row>
    <row r="4730" spans="2:8">
      <c r="B4730" s="1045" t="s">
        <v>14660</v>
      </c>
      <c r="C4730" s="1046" t="s">
        <v>2259</v>
      </c>
      <c r="D4730" s="1046" t="s">
        <v>5010</v>
      </c>
      <c r="E4730" s="1043" t="s">
        <v>4290</v>
      </c>
      <c r="F4730" s="1047">
        <v>601.95299999999997</v>
      </c>
      <c r="G4730" s="1052" t="s">
        <v>5005</v>
      </c>
      <c r="H4730" s="1055" t="s">
        <v>14661</v>
      </c>
    </row>
    <row r="4731" spans="2:8">
      <c r="B4731" s="1045" t="s">
        <v>14662</v>
      </c>
      <c r="C4731" s="1046" t="s">
        <v>2259</v>
      </c>
      <c r="D4731" s="1046" t="s">
        <v>5010</v>
      </c>
      <c r="E4731" s="1043" t="s">
        <v>4290</v>
      </c>
      <c r="F4731" s="1047">
        <v>601.95299999999997</v>
      </c>
      <c r="G4731" s="1052" t="s">
        <v>5005</v>
      </c>
      <c r="H4731" s="1055" t="s">
        <v>14663</v>
      </c>
    </row>
    <row r="4732" spans="2:8">
      <c r="B4732" s="1045" t="s">
        <v>14664</v>
      </c>
      <c r="C4732" s="1046" t="s">
        <v>2259</v>
      </c>
      <c r="D4732" s="1046" t="s">
        <v>5010</v>
      </c>
      <c r="E4732" s="1043" t="s">
        <v>4290</v>
      </c>
      <c r="F4732" s="1047">
        <v>601.95299999999997</v>
      </c>
      <c r="G4732" s="1052" t="s">
        <v>5005</v>
      </c>
      <c r="H4732" s="1055" t="s">
        <v>14665</v>
      </c>
    </row>
    <row r="4733" spans="2:8">
      <c r="B4733" s="1045" t="s">
        <v>14666</v>
      </c>
      <c r="C4733" s="1046" t="s">
        <v>2259</v>
      </c>
      <c r="D4733" s="1046" t="s">
        <v>5010</v>
      </c>
      <c r="E4733" s="1043" t="s">
        <v>4290</v>
      </c>
      <c r="F4733" s="1047">
        <v>601.95299999999997</v>
      </c>
      <c r="G4733" s="1052" t="s">
        <v>5005</v>
      </c>
      <c r="H4733" s="1055" t="s">
        <v>14667</v>
      </c>
    </row>
    <row r="4734" spans="2:8">
      <c r="B4734" s="1045" t="s">
        <v>14668</v>
      </c>
      <c r="C4734" s="1046" t="s">
        <v>2259</v>
      </c>
      <c r="D4734" s="1046" t="s">
        <v>5010</v>
      </c>
      <c r="E4734" s="1043" t="s">
        <v>4290</v>
      </c>
      <c r="F4734" s="1047">
        <v>601.95299999999997</v>
      </c>
      <c r="G4734" s="1052" t="s">
        <v>5005</v>
      </c>
      <c r="H4734" s="1055" t="s">
        <v>14669</v>
      </c>
    </row>
    <row r="4735" spans="2:8">
      <c r="B4735" s="1045" t="s">
        <v>14670</v>
      </c>
      <c r="C4735" s="1046" t="s">
        <v>2259</v>
      </c>
      <c r="D4735" s="1046" t="s">
        <v>5010</v>
      </c>
      <c r="E4735" s="1043" t="s">
        <v>4290</v>
      </c>
      <c r="F4735" s="1047">
        <v>601.95299999999997</v>
      </c>
      <c r="G4735" s="1052" t="s">
        <v>5005</v>
      </c>
      <c r="H4735" s="1055" t="s">
        <v>14671</v>
      </c>
    </row>
    <row r="4736" spans="2:8">
      <c r="B4736" s="1045" t="s">
        <v>14672</v>
      </c>
      <c r="C4736" s="1046" t="s">
        <v>2259</v>
      </c>
      <c r="D4736" s="1046" t="s">
        <v>5010</v>
      </c>
      <c r="E4736" s="1043" t="s">
        <v>4290</v>
      </c>
      <c r="F4736" s="1047">
        <v>601.95299999999997</v>
      </c>
      <c r="G4736" s="1052" t="s">
        <v>5005</v>
      </c>
      <c r="H4736" s="1055" t="s">
        <v>14673</v>
      </c>
    </row>
    <row r="4737" spans="2:8">
      <c r="B4737" s="1045" t="s">
        <v>14674</v>
      </c>
      <c r="C4737" s="1046" t="s">
        <v>2259</v>
      </c>
      <c r="D4737" s="1046" t="s">
        <v>5010</v>
      </c>
      <c r="E4737" s="1043" t="s">
        <v>4290</v>
      </c>
      <c r="F4737" s="1047">
        <v>601.95299999999997</v>
      </c>
      <c r="G4737" s="1052" t="s">
        <v>5005</v>
      </c>
      <c r="H4737" s="1055" t="s">
        <v>14675</v>
      </c>
    </row>
    <row r="4738" spans="2:8">
      <c r="B4738" s="1045" t="s">
        <v>14676</v>
      </c>
      <c r="C4738" s="1046" t="s">
        <v>2259</v>
      </c>
      <c r="D4738" s="1046" t="s">
        <v>5010</v>
      </c>
      <c r="E4738" s="1043" t="s">
        <v>4290</v>
      </c>
      <c r="F4738" s="1047">
        <v>601.95299999999997</v>
      </c>
      <c r="G4738" s="1052" t="s">
        <v>5005</v>
      </c>
      <c r="H4738" s="1055" t="s">
        <v>14677</v>
      </c>
    </row>
    <row r="4739" spans="2:8">
      <c r="B4739" s="1045" t="s">
        <v>14678</v>
      </c>
      <c r="C4739" s="1046" t="s">
        <v>2259</v>
      </c>
      <c r="D4739" s="1046" t="s">
        <v>5010</v>
      </c>
      <c r="E4739" s="1043" t="s">
        <v>4290</v>
      </c>
      <c r="F4739" s="1047">
        <v>601.95299999999997</v>
      </c>
      <c r="G4739" s="1052" t="s">
        <v>5005</v>
      </c>
      <c r="H4739" s="1055" t="s">
        <v>14679</v>
      </c>
    </row>
    <row r="4740" spans="2:8">
      <c r="B4740" s="1045" t="s">
        <v>14680</v>
      </c>
      <c r="C4740" s="1046" t="s">
        <v>2259</v>
      </c>
      <c r="D4740" s="1046" t="s">
        <v>5010</v>
      </c>
      <c r="E4740" s="1043" t="s">
        <v>4290</v>
      </c>
      <c r="F4740" s="1047">
        <v>601.95299999999997</v>
      </c>
      <c r="G4740" s="1052" t="s">
        <v>5005</v>
      </c>
      <c r="H4740" s="1055" t="s">
        <v>14681</v>
      </c>
    </row>
    <row r="4741" spans="2:8">
      <c r="B4741" s="1045" t="s">
        <v>14682</v>
      </c>
      <c r="C4741" s="1046" t="s">
        <v>2259</v>
      </c>
      <c r="D4741" s="1046" t="s">
        <v>5010</v>
      </c>
      <c r="E4741" s="1043" t="s">
        <v>4290</v>
      </c>
      <c r="F4741" s="1047">
        <v>601.95299999999997</v>
      </c>
      <c r="G4741" s="1052" t="s">
        <v>5005</v>
      </c>
      <c r="H4741" s="1055" t="s">
        <v>14683</v>
      </c>
    </row>
    <row r="4742" spans="2:8">
      <c r="B4742" s="1045" t="s">
        <v>14684</v>
      </c>
      <c r="C4742" s="1046" t="s">
        <v>2259</v>
      </c>
      <c r="D4742" s="1046" t="s">
        <v>5010</v>
      </c>
      <c r="E4742" s="1043" t="s">
        <v>4290</v>
      </c>
      <c r="F4742" s="1047">
        <v>601.95299999999997</v>
      </c>
      <c r="G4742" s="1052" t="s">
        <v>5005</v>
      </c>
      <c r="H4742" s="1055" t="s">
        <v>14685</v>
      </c>
    </row>
    <row r="4743" spans="2:8">
      <c r="B4743" s="1045" t="s">
        <v>14686</v>
      </c>
      <c r="C4743" s="1046" t="s">
        <v>2259</v>
      </c>
      <c r="D4743" s="1046" t="s">
        <v>5010</v>
      </c>
      <c r="E4743" s="1043" t="s">
        <v>4290</v>
      </c>
      <c r="F4743" s="1047">
        <v>601.95299999999997</v>
      </c>
      <c r="G4743" s="1052" t="s">
        <v>5005</v>
      </c>
      <c r="H4743" s="1055" t="s">
        <v>14687</v>
      </c>
    </row>
    <row r="4744" spans="2:8">
      <c r="B4744" s="1045" t="s">
        <v>14688</v>
      </c>
      <c r="C4744" s="1046" t="s">
        <v>2259</v>
      </c>
      <c r="D4744" s="1046" t="s">
        <v>5010</v>
      </c>
      <c r="E4744" s="1043" t="s">
        <v>4290</v>
      </c>
      <c r="F4744" s="1047">
        <v>601.95299999999997</v>
      </c>
      <c r="G4744" s="1052" t="s">
        <v>5005</v>
      </c>
      <c r="H4744" s="1055" t="s">
        <v>14689</v>
      </c>
    </row>
    <row r="4745" spans="2:8">
      <c r="B4745" s="1045" t="s">
        <v>14690</v>
      </c>
      <c r="C4745" s="1046" t="s">
        <v>2259</v>
      </c>
      <c r="D4745" s="1046" t="s">
        <v>5010</v>
      </c>
      <c r="E4745" s="1043" t="s">
        <v>4290</v>
      </c>
      <c r="F4745" s="1047">
        <v>601.95299999999997</v>
      </c>
      <c r="G4745" s="1052" t="s">
        <v>5005</v>
      </c>
      <c r="H4745" s="1055" t="s">
        <v>14691</v>
      </c>
    </row>
    <row r="4746" spans="2:8">
      <c r="B4746" s="1045" t="s">
        <v>14692</v>
      </c>
      <c r="C4746" s="1046" t="s">
        <v>2259</v>
      </c>
      <c r="D4746" s="1046" t="s">
        <v>5010</v>
      </c>
      <c r="E4746" s="1043" t="s">
        <v>4290</v>
      </c>
      <c r="F4746" s="1047">
        <v>601.95299999999997</v>
      </c>
      <c r="G4746" s="1052" t="s">
        <v>5005</v>
      </c>
      <c r="H4746" s="1055" t="s">
        <v>14693</v>
      </c>
    </row>
    <row r="4747" spans="2:8">
      <c r="B4747" s="1045" t="s">
        <v>14694</v>
      </c>
      <c r="C4747" s="1046" t="s">
        <v>2259</v>
      </c>
      <c r="D4747" s="1046" t="s">
        <v>5010</v>
      </c>
      <c r="E4747" s="1043" t="s">
        <v>4290</v>
      </c>
      <c r="F4747" s="1047">
        <v>601.95299999999997</v>
      </c>
      <c r="G4747" s="1052" t="s">
        <v>5005</v>
      </c>
      <c r="H4747" s="1055" t="s">
        <v>14695</v>
      </c>
    </row>
    <row r="4748" spans="2:8">
      <c r="B4748" s="1045" t="s">
        <v>14696</v>
      </c>
      <c r="C4748" s="1046" t="s">
        <v>2259</v>
      </c>
      <c r="D4748" s="1046" t="s">
        <v>5010</v>
      </c>
      <c r="E4748" s="1043" t="s">
        <v>4290</v>
      </c>
      <c r="F4748" s="1047">
        <v>601.95299999999997</v>
      </c>
      <c r="G4748" s="1052" t="s">
        <v>5005</v>
      </c>
      <c r="H4748" s="1055" t="s">
        <v>14697</v>
      </c>
    </row>
    <row r="4749" spans="2:8">
      <c r="B4749" s="1045" t="s">
        <v>14698</v>
      </c>
      <c r="C4749" s="1046" t="s">
        <v>2259</v>
      </c>
      <c r="D4749" s="1046" t="s">
        <v>5010</v>
      </c>
      <c r="E4749" s="1043" t="s">
        <v>4290</v>
      </c>
      <c r="F4749" s="1047">
        <v>601.95299999999997</v>
      </c>
      <c r="G4749" s="1052" t="s">
        <v>5005</v>
      </c>
      <c r="H4749" s="1055" t="s">
        <v>14699</v>
      </c>
    </row>
    <row r="4750" spans="2:8">
      <c r="B4750" s="1045" t="s">
        <v>14700</v>
      </c>
      <c r="C4750" s="1046" t="s">
        <v>2259</v>
      </c>
      <c r="D4750" s="1046" t="s">
        <v>5010</v>
      </c>
      <c r="E4750" s="1043" t="s">
        <v>4290</v>
      </c>
      <c r="F4750" s="1047">
        <v>601.95299999999997</v>
      </c>
      <c r="G4750" s="1052" t="s">
        <v>5005</v>
      </c>
      <c r="H4750" s="1055" t="s">
        <v>14701</v>
      </c>
    </row>
    <row r="4751" spans="2:8">
      <c r="B4751" s="1045" t="s">
        <v>14702</v>
      </c>
      <c r="C4751" s="1046" t="s">
        <v>2259</v>
      </c>
      <c r="D4751" s="1046" t="s">
        <v>5010</v>
      </c>
      <c r="E4751" s="1043" t="s">
        <v>4290</v>
      </c>
      <c r="F4751" s="1047">
        <v>601.95299999999997</v>
      </c>
      <c r="G4751" s="1052" t="s">
        <v>5005</v>
      </c>
      <c r="H4751" s="1055" t="s">
        <v>14703</v>
      </c>
    </row>
    <row r="4752" spans="2:8">
      <c r="B4752" s="1045" t="s">
        <v>14704</v>
      </c>
      <c r="C4752" s="1046" t="s">
        <v>2259</v>
      </c>
      <c r="D4752" s="1046" t="s">
        <v>5010</v>
      </c>
      <c r="E4752" s="1043" t="s">
        <v>4290</v>
      </c>
      <c r="F4752" s="1047">
        <v>601.95299999999997</v>
      </c>
      <c r="G4752" s="1052" t="s">
        <v>5005</v>
      </c>
      <c r="H4752" s="1055" t="s">
        <v>14705</v>
      </c>
    </row>
    <row r="4753" spans="2:8">
      <c r="B4753" s="1045" t="s">
        <v>14706</v>
      </c>
      <c r="C4753" s="1046" t="s">
        <v>2259</v>
      </c>
      <c r="D4753" s="1046" t="s">
        <v>5010</v>
      </c>
      <c r="E4753" s="1043" t="s">
        <v>4290</v>
      </c>
      <c r="F4753" s="1047">
        <v>601.95299999999997</v>
      </c>
      <c r="G4753" s="1052" t="s">
        <v>5005</v>
      </c>
      <c r="H4753" s="1055" t="s">
        <v>14707</v>
      </c>
    </row>
    <row r="4754" spans="2:8">
      <c r="B4754" s="1045" t="s">
        <v>14708</v>
      </c>
      <c r="C4754" s="1046" t="s">
        <v>2259</v>
      </c>
      <c r="D4754" s="1046" t="s">
        <v>5010</v>
      </c>
      <c r="E4754" s="1043" t="s">
        <v>4290</v>
      </c>
      <c r="F4754" s="1047">
        <v>601.95299999999997</v>
      </c>
      <c r="G4754" s="1052" t="s">
        <v>5005</v>
      </c>
      <c r="H4754" s="1055" t="s">
        <v>14709</v>
      </c>
    </row>
    <row r="4755" spans="2:8">
      <c r="B4755" s="1045" t="s">
        <v>14710</v>
      </c>
      <c r="C4755" s="1046" t="s">
        <v>2259</v>
      </c>
      <c r="D4755" s="1046" t="s">
        <v>5010</v>
      </c>
      <c r="E4755" s="1043" t="s">
        <v>4290</v>
      </c>
      <c r="F4755" s="1047">
        <v>601.95299999999997</v>
      </c>
      <c r="G4755" s="1052" t="s">
        <v>5005</v>
      </c>
      <c r="H4755" s="1055" t="s">
        <v>14711</v>
      </c>
    </row>
    <row r="4756" spans="2:8">
      <c r="B4756" s="1045" t="s">
        <v>14712</v>
      </c>
      <c r="C4756" s="1046" t="s">
        <v>2259</v>
      </c>
      <c r="D4756" s="1046" t="s">
        <v>5010</v>
      </c>
      <c r="E4756" s="1043" t="s">
        <v>4290</v>
      </c>
      <c r="F4756" s="1047">
        <v>601.95299999999997</v>
      </c>
      <c r="G4756" s="1052" t="s">
        <v>5005</v>
      </c>
      <c r="H4756" s="1055" t="s">
        <v>14713</v>
      </c>
    </row>
    <row r="4757" spans="2:8">
      <c r="B4757" s="1045" t="s">
        <v>14714</v>
      </c>
      <c r="C4757" s="1046" t="s">
        <v>2259</v>
      </c>
      <c r="D4757" s="1046" t="s">
        <v>5010</v>
      </c>
      <c r="E4757" s="1043" t="s">
        <v>4290</v>
      </c>
      <c r="F4757" s="1047">
        <v>601.95299999999997</v>
      </c>
      <c r="G4757" s="1052" t="s">
        <v>5005</v>
      </c>
      <c r="H4757" s="1055" t="s">
        <v>14715</v>
      </c>
    </row>
    <row r="4758" spans="2:8">
      <c r="B4758" s="1045" t="s">
        <v>14716</v>
      </c>
      <c r="C4758" s="1046" t="s">
        <v>2259</v>
      </c>
      <c r="D4758" s="1046" t="s">
        <v>5010</v>
      </c>
      <c r="E4758" s="1043" t="s">
        <v>4290</v>
      </c>
      <c r="F4758" s="1047">
        <v>601.95299999999997</v>
      </c>
      <c r="G4758" s="1052" t="s">
        <v>5005</v>
      </c>
      <c r="H4758" s="1055" t="s">
        <v>14717</v>
      </c>
    </row>
    <row r="4759" spans="2:8">
      <c r="B4759" s="1045" t="s">
        <v>14718</v>
      </c>
      <c r="C4759" s="1046" t="s">
        <v>2259</v>
      </c>
      <c r="D4759" s="1046" t="s">
        <v>5010</v>
      </c>
      <c r="E4759" s="1043" t="s">
        <v>4290</v>
      </c>
      <c r="F4759" s="1047">
        <v>601.95299999999997</v>
      </c>
      <c r="G4759" s="1052" t="s">
        <v>5005</v>
      </c>
      <c r="H4759" s="1055" t="s">
        <v>14719</v>
      </c>
    </row>
    <row r="4760" spans="2:8">
      <c r="B4760" s="1045" t="s">
        <v>14720</v>
      </c>
      <c r="C4760" s="1046" t="s">
        <v>2259</v>
      </c>
      <c r="D4760" s="1046" t="s">
        <v>5010</v>
      </c>
      <c r="E4760" s="1043" t="s">
        <v>4290</v>
      </c>
      <c r="F4760" s="1047">
        <v>601.95299999999997</v>
      </c>
      <c r="G4760" s="1052" t="s">
        <v>5005</v>
      </c>
      <c r="H4760" s="1055" t="s">
        <v>14721</v>
      </c>
    </row>
    <row r="4761" spans="2:8">
      <c r="B4761" s="1045" t="s">
        <v>14722</v>
      </c>
      <c r="C4761" s="1046" t="s">
        <v>2259</v>
      </c>
      <c r="D4761" s="1046" t="s">
        <v>5010</v>
      </c>
      <c r="E4761" s="1043" t="s">
        <v>4290</v>
      </c>
      <c r="F4761" s="1047">
        <v>601.95299999999997</v>
      </c>
      <c r="G4761" s="1052" t="s">
        <v>5005</v>
      </c>
      <c r="H4761" s="1055" t="s">
        <v>14723</v>
      </c>
    </row>
    <row r="4762" spans="2:8">
      <c r="B4762" s="1045" t="s">
        <v>14724</v>
      </c>
      <c r="C4762" s="1046" t="s">
        <v>2259</v>
      </c>
      <c r="D4762" s="1046" t="s">
        <v>5010</v>
      </c>
      <c r="E4762" s="1043" t="s">
        <v>4290</v>
      </c>
      <c r="F4762" s="1047">
        <v>601.95299999999997</v>
      </c>
      <c r="G4762" s="1052" t="s">
        <v>5005</v>
      </c>
      <c r="H4762" s="1055" t="s">
        <v>14725</v>
      </c>
    </row>
    <row r="4763" spans="2:8">
      <c r="B4763" s="1045" t="s">
        <v>14726</v>
      </c>
      <c r="C4763" s="1046" t="s">
        <v>2259</v>
      </c>
      <c r="D4763" s="1046" t="s">
        <v>5010</v>
      </c>
      <c r="E4763" s="1043" t="s">
        <v>4290</v>
      </c>
      <c r="F4763" s="1047">
        <v>601.95299999999997</v>
      </c>
      <c r="G4763" s="1052" t="s">
        <v>5005</v>
      </c>
      <c r="H4763" s="1055" t="s">
        <v>14727</v>
      </c>
    </row>
    <row r="4764" spans="2:8">
      <c r="B4764" s="1045" t="s">
        <v>14728</v>
      </c>
      <c r="C4764" s="1046" t="s">
        <v>2259</v>
      </c>
      <c r="D4764" s="1046" t="s">
        <v>5010</v>
      </c>
      <c r="E4764" s="1043" t="s">
        <v>4290</v>
      </c>
      <c r="F4764" s="1047">
        <v>601.95299999999997</v>
      </c>
      <c r="G4764" s="1052" t="s">
        <v>5005</v>
      </c>
      <c r="H4764" s="1055" t="s">
        <v>14729</v>
      </c>
    </row>
    <row r="4765" spans="2:8">
      <c r="B4765" s="1045" t="s">
        <v>14730</v>
      </c>
      <c r="C4765" s="1046" t="s">
        <v>2259</v>
      </c>
      <c r="D4765" s="1046" t="s">
        <v>5010</v>
      </c>
      <c r="E4765" s="1043" t="s">
        <v>4290</v>
      </c>
      <c r="F4765" s="1047">
        <v>601.95299999999997</v>
      </c>
      <c r="G4765" s="1052" t="s">
        <v>5005</v>
      </c>
      <c r="H4765" s="1055" t="s">
        <v>14731</v>
      </c>
    </row>
    <row r="4766" spans="2:8">
      <c r="B4766" s="1045" t="s">
        <v>14732</v>
      </c>
      <c r="C4766" s="1046" t="s">
        <v>2259</v>
      </c>
      <c r="D4766" s="1046" t="s">
        <v>5010</v>
      </c>
      <c r="E4766" s="1043" t="s">
        <v>4290</v>
      </c>
      <c r="F4766" s="1047">
        <v>601.95299999999997</v>
      </c>
      <c r="G4766" s="1052" t="s">
        <v>5005</v>
      </c>
      <c r="H4766" s="1055" t="s">
        <v>14733</v>
      </c>
    </row>
    <row r="4767" spans="2:8">
      <c r="B4767" s="1045" t="s">
        <v>14734</v>
      </c>
      <c r="C4767" s="1046" t="s">
        <v>2259</v>
      </c>
      <c r="D4767" s="1046" t="s">
        <v>5010</v>
      </c>
      <c r="E4767" s="1043" t="s">
        <v>4290</v>
      </c>
      <c r="F4767" s="1047">
        <v>601.95299999999997</v>
      </c>
      <c r="G4767" s="1052" t="s">
        <v>5005</v>
      </c>
      <c r="H4767" s="1055" t="s">
        <v>14735</v>
      </c>
    </row>
    <row r="4768" spans="2:8">
      <c r="B4768" s="1045" t="s">
        <v>14736</v>
      </c>
      <c r="C4768" s="1046" t="s">
        <v>2259</v>
      </c>
      <c r="D4768" s="1046" t="s">
        <v>5010</v>
      </c>
      <c r="E4768" s="1043" t="s">
        <v>4290</v>
      </c>
      <c r="F4768" s="1047">
        <v>601.95299999999997</v>
      </c>
      <c r="G4768" s="1052" t="s">
        <v>5005</v>
      </c>
      <c r="H4768" s="1055" t="s">
        <v>14737</v>
      </c>
    </row>
    <row r="4769" spans="2:8">
      <c r="B4769" s="1045" t="s">
        <v>14738</v>
      </c>
      <c r="C4769" s="1046" t="s">
        <v>2259</v>
      </c>
      <c r="D4769" s="1046" t="s">
        <v>5010</v>
      </c>
      <c r="E4769" s="1043" t="s">
        <v>4290</v>
      </c>
      <c r="F4769" s="1047">
        <v>601.95299999999997</v>
      </c>
      <c r="G4769" s="1052" t="s">
        <v>5005</v>
      </c>
      <c r="H4769" s="1055" t="s">
        <v>14739</v>
      </c>
    </row>
    <row r="4770" spans="2:8">
      <c r="B4770" s="1045" t="s">
        <v>14740</v>
      </c>
      <c r="C4770" s="1046" t="s">
        <v>2259</v>
      </c>
      <c r="D4770" s="1046" t="s">
        <v>5010</v>
      </c>
      <c r="E4770" s="1043" t="s">
        <v>4290</v>
      </c>
      <c r="F4770" s="1047">
        <v>601.95299999999997</v>
      </c>
      <c r="G4770" s="1052" t="s">
        <v>5005</v>
      </c>
      <c r="H4770" s="1055" t="s">
        <v>14741</v>
      </c>
    </row>
    <row r="4771" spans="2:8">
      <c r="B4771" s="1045" t="s">
        <v>14742</v>
      </c>
      <c r="C4771" s="1046" t="s">
        <v>2259</v>
      </c>
      <c r="D4771" s="1046" t="s">
        <v>5010</v>
      </c>
      <c r="E4771" s="1043" t="s">
        <v>4290</v>
      </c>
      <c r="F4771" s="1047">
        <v>601.95299999999997</v>
      </c>
      <c r="G4771" s="1052" t="s">
        <v>5005</v>
      </c>
      <c r="H4771" s="1055" t="s">
        <v>14743</v>
      </c>
    </row>
    <row r="4772" spans="2:8">
      <c r="B4772" s="1045" t="s">
        <v>14744</v>
      </c>
      <c r="C4772" s="1046" t="s">
        <v>2259</v>
      </c>
      <c r="D4772" s="1046" t="s">
        <v>5010</v>
      </c>
      <c r="E4772" s="1043" t="s">
        <v>4290</v>
      </c>
      <c r="F4772" s="1047">
        <v>601.95299999999997</v>
      </c>
      <c r="G4772" s="1052" t="s">
        <v>5005</v>
      </c>
      <c r="H4772" s="1055" t="s">
        <v>14745</v>
      </c>
    </row>
    <row r="4773" spans="2:8">
      <c r="B4773" s="1045" t="s">
        <v>14746</v>
      </c>
      <c r="C4773" s="1046" t="s">
        <v>2259</v>
      </c>
      <c r="D4773" s="1046" t="s">
        <v>5010</v>
      </c>
      <c r="E4773" s="1043" t="s">
        <v>4290</v>
      </c>
      <c r="F4773" s="1047">
        <v>601.95299999999997</v>
      </c>
      <c r="G4773" s="1052" t="s">
        <v>5005</v>
      </c>
      <c r="H4773" s="1055" t="s">
        <v>14747</v>
      </c>
    </row>
    <row r="4774" spans="2:8">
      <c r="B4774" s="1045" t="s">
        <v>14748</v>
      </c>
      <c r="C4774" s="1046" t="s">
        <v>2259</v>
      </c>
      <c r="D4774" s="1046" t="s">
        <v>5010</v>
      </c>
      <c r="E4774" s="1043" t="s">
        <v>4290</v>
      </c>
      <c r="F4774" s="1047">
        <v>601.95299999999997</v>
      </c>
      <c r="G4774" s="1052" t="s">
        <v>5005</v>
      </c>
      <c r="H4774" s="1055" t="s">
        <v>14749</v>
      </c>
    </row>
    <row r="4775" spans="2:8">
      <c r="B4775" s="1045" t="s">
        <v>14750</v>
      </c>
      <c r="C4775" s="1046" t="s">
        <v>2259</v>
      </c>
      <c r="D4775" s="1046" t="s">
        <v>5010</v>
      </c>
      <c r="E4775" s="1043" t="s">
        <v>4290</v>
      </c>
      <c r="F4775" s="1047">
        <v>601.95299999999997</v>
      </c>
      <c r="G4775" s="1052" t="s">
        <v>5005</v>
      </c>
      <c r="H4775" s="1055" t="s">
        <v>14751</v>
      </c>
    </row>
    <row r="4776" spans="2:8">
      <c r="B4776" s="1045" t="s">
        <v>14752</v>
      </c>
      <c r="C4776" s="1046" t="s">
        <v>2259</v>
      </c>
      <c r="D4776" s="1046" t="s">
        <v>5010</v>
      </c>
      <c r="E4776" s="1043" t="s">
        <v>4290</v>
      </c>
      <c r="F4776" s="1047">
        <v>601.95299999999997</v>
      </c>
      <c r="G4776" s="1052" t="s">
        <v>5005</v>
      </c>
      <c r="H4776" s="1055" t="s">
        <v>14753</v>
      </c>
    </row>
    <row r="4777" spans="2:8">
      <c r="B4777" s="1045" t="s">
        <v>14754</v>
      </c>
      <c r="C4777" s="1046" t="s">
        <v>2259</v>
      </c>
      <c r="D4777" s="1046" t="s">
        <v>5010</v>
      </c>
      <c r="E4777" s="1043" t="s">
        <v>4290</v>
      </c>
      <c r="F4777" s="1047">
        <v>601.95299999999997</v>
      </c>
      <c r="G4777" s="1052" t="s">
        <v>5005</v>
      </c>
      <c r="H4777" s="1055" t="s">
        <v>14755</v>
      </c>
    </row>
    <row r="4778" spans="2:8">
      <c r="B4778" s="1045" t="s">
        <v>14756</v>
      </c>
      <c r="C4778" s="1046" t="s">
        <v>2259</v>
      </c>
      <c r="D4778" s="1046" t="s">
        <v>5010</v>
      </c>
      <c r="E4778" s="1043" t="s">
        <v>4290</v>
      </c>
      <c r="F4778" s="1047">
        <v>601.95299999999997</v>
      </c>
      <c r="G4778" s="1052" t="s">
        <v>5005</v>
      </c>
      <c r="H4778" s="1055" t="s">
        <v>14757</v>
      </c>
    </row>
    <row r="4779" spans="2:8">
      <c r="B4779" s="1045" t="s">
        <v>14758</v>
      </c>
      <c r="C4779" s="1046" t="s">
        <v>2259</v>
      </c>
      <c r="D4779" s="1046" t="s">
        <v>5010</v>
      </c>
      <c r="E4779" s="1043" t="s">
        <v>4290</v>
      </c>
      <c r="F4779" s="1047">
        <v>601.95299999999997</v>
      </c>
      <c r="G4779" s="1052" t="s">
        <v>5005</v>
      </c>
      <c r="H4779" s="1055" t="s">
        <v>14759</v>
      </c>
    </row>
    <row r="4780" spans="2:8">
      <c r="B4780" s="1045" t="s">
        <v>14760</v>
      </c>
      <c r="C4780" s="1046" t="s">
        <v>2259</v>
      </c>
      <c r="D4780" s="1046" t="s">
        <v>5010</v>
      </c>
      <c r="E4780" s="1043" t="s">
        <v>4290</v>
      </c>
      <c r="F4780" s="1047">
        <v>601.95299999999997</v>
      </c>
      <c r="G4780" s="1052" t="s">
        <v>5005</v>
      </c>
      <c r="H4780" s="1055" t="s">
        <v>14761</v>
      </c>
    </row>
    <row r="4781" spans="2:8">
      <c r="B4781" s="1045" t="s">
        <v>14762</v>
      </c>
      <c r="C4781" s="1046" t="s">
        <v>2259</v>
      </c>
      <c r="D4781" s="1046" t="s">
        <v>5010</v>
      </c>
      <c r="E4781" s="1043" t="s">
        <v>4290</v>
      </c>
      <c r="F4781" s="1047">
        <v>601.95299999999997</v>
      </c>
      <c r="G4781" s="1052" t="s">
        <v>5005</v>
      </c>
      <c r="H4781" s="1055" t="s">
        <v>14763</v>
      </c>
    </row>
    <row r="4782" spans="2:8">
      <c r="B4782" s="1045" t="s">
        <v>14764</v>
      </c>
      <c r="C4782" s="1046" t="s">
        <v>2259</v>
      </c>
      <c r="D4782" s="1046" t="s">
        <v>5010</v>
      </c>
      <c r="E4782" s="1043" t="s">
        <v>4290</v>
      </c>
      <c r="F4782" s="1047">
        <v>601.95299999999997</v>
      </c>
      <c r="G4782" s="1052" t="s">
        <v>5005</v>
      </c>
      <c r="H4782" s="1055" t="s">
        <v>14765</v>
      </c>
    </row>
    <row r="4783" spans="2:8">
      <c r="B4783" s="1045" t="s">
        <v>14766</v>
      </c>
      <c r="C4783" s="1046" t="s">
        <v>2259</v>
      </c>
      <c r="D4783" s="1046" t="s">
        <v>5010</v>
      </c>
      <c r="E4783" s="1043" t="s">
        <v>4290</v>
      </c>
      <c r="F4783" s="1047">
        <v>601.95299999999997</v>
      </c>
      <c r="G4783" s="1052" t="s">
        <v>5005</v>
      </c>
      <c r="H4783" s="1055" t="s">
        <v>14767</v>
      </c>
    </row>
    <row r="4784" spans="2:8">
      <c r="B4784" s="1045" t="s">
        <v>14768</v>
      </c>
      <c r="C4784" s="1046" t="s">
        <v>2259</v>
      </c>
      <c r="D4784" s="1046" t="s">
        <v>5010</v>
      </c>
      <c r="E4784" s="1043" t="s">
        <v>4290</v>
      </c>
      <c r="F4784" s="1047">
        <v>601.95299999999997</v>
      </c>
      <c r="G4784" s="1052" t="s">
        <v>5005</v>
      </c>
      <c r="H4784" s="1055" t="s">
        <v>14769</v>
      </c>
    </row>
    <row r="4785" spans="2:8">
      <c r="B4785" s="1045" t="s">
        <v>14770</v>
      </c>
      <c r="C4785" s="1046" t="s">
        <v>2259</v>
      </c>
      <c r="D4785" s="1046" t="s">
        <v>5010</v>
      </c>
      <c r="E4785" s="1043" t="s">
        <v>4290</v>
      </c>
      <c r="F4785" s="1047">
        <v>601.95299999999997</v>
      </c>
      <c r="G4785" s="1052" t="s">
        <v>5005</v>
      </c>
      <c r="H4785" s="1055" t="s">
        <v>14771</v>
      </c>
    </row>
    <row r="4786" spans="2:8">
      <c r="B4786" s="1045" t="s">
        <v>14772</v>
      </c>
      <c r="C4786" s="1046" t="s">
        <v>2259</v>
      </c>
      <c r="D4786" s="1046" t="s">
        <v>5010</v>
      </c>
      <c r="E4786" s="1043" t="s">
        <v>4290</v>
      </c>
      <c r="F4786" s="1047">
        <v>601.95299999999997</v>
      </c>
      <c r="G4786" s="1052" t="s">
        <v>5005</v>
      </c>
      <c r="H4786" s="1055" t="s">
        <v>14773</v>
      </c>
    </row>
    <row r="4787" spans="2:8">
      <c r="B4787" s="1045" t="s">
        <v>14774</v>
      </c>
      <c r="C4787" s="1046" t="s">
        <v>2259</v>
      </c>
      <c r="D4787" s="1046" t="s">
        <v>5010</v>
      </c>
      <c r="E4787" s="1043" t="s">
        <v>4290</v>
      </c>
      <c r="F4787" s="1047">
        <v>601.95299999999997</v>
      </c>
      <c r="G4787" s="1052" t="s">
        <v>5005</v>
      </c>
      <c r="H4787" s="1055" t="s">
        <v>14775</v>
      </c>
    </row>
    <row r="4788" spans="2:8">
      <c r="B4788" s="1045" t="s">
        <v>14776</v>
      </c>
      <c r="C4788" s="1046" t="s">
        <v>2259</v>
      </c>
      <c r="D4788" s="1046" t="s">
        <v>5010</v>
      </c>
      <c r="E4788" s="1043" t="s">
        <v>4290</v>
      </c>
      <c r="F4788" s="1047">
        <v>601.95299999999997</v>
      </c>
      <c r="G4788" s="1052" t="s">
        <v>5005</v>
      </c>
      <c r="H4788" s="1055" t="s">
        <v>14777</v>
      </c>
    </row>
    <row r="4789" spans="2:8">
      <c r="B4789" s="1045" t="s">
        <v>14778</v>
      </c>
      <c r="C4789" s="1046" t="s">
        <v>2259</v>
      </c>
      <c r="D4789" s="1046" t="s">
        <v>5010</v>
      </c>
      <c r="E4789" s="1043" t="s">
        <v>4290</v>
      </c>
      <c r="F4789" s="1047">
        <v>601.95299999999997</v>
      </c>
      <c r="G4789" s="1052" t="s">
        <v>5005</v>
      </c>
      <c r="H4789" s="1055" t="s">
        <v>14779</v>
      </c>
    </row>
    <row r="4790" spans="2:8">
      <c r="B4790" s="1045" t="s">
        <v>14780</v>
      </c>
      <c r="C4790" s="1046" t="s">
        <v>2259</v>
      </c>
      <c r="D4790" s="1046" t="s">
        <v>5010</v>
      </c>
      <c r="E4790" s="1043" t="s">
        <v>4290</v>
      </c>
      <c r="F4790" s="1047">
        <v>601.95299999999997</v>
      </c>
      <c r="G4790" s="1052" t="s">
        <v>5005</v>
      </c>
      <c r="H4790" s="1055" t="s">
        <v>14781</v>
      </c>
    </row>
    <row r="4791" spans="2:8">
      <c r="B4791" s="1045" t="s">
        <v>14782</v>
      </c>
      <c r="C4791" s="1046" t="s">
        <v>2259</v>
      </c>
      <c r="D4791" s="1046" t="s">
        <v>5010</v>
      </c>
      <c r="E4791" s="1043" t="s">
        <v>4290</v>
      </c>
      <c r="F4791" s="1047">
        <v>601.95299999999997</v>
      </c>
      <c r="G4791" s="1052" t="s">
        <v>5005</v>
      </c>
      <c r="H4791" s="1055" t="s">
        <v>14783</v>
      </c>
    </row>
    <row r="4792" spans="2:8">
      <c r="B4792" s="1045" t="s">
        <v>14784</v>
      </c>
      <c r="C4792" s="1046" t="s">
        <v>2259</v>
      </c>
      <c r="D4792" s="1046" t="s">
        <v>5010</v>
      </c>
      <c r="E4792" s="1043" t="s">
        <v>4290</v>
      </c>
      <c r="F4792" s="1047">
        <v>601.95299999999997</v>
      </c>
      <c r="G4792" s="1052" t="s">
        <v>5005</v>
      </c>
      <c r="H4792" s="1055" t="s">
        <v>14785</v>
      </c>
    </row>
    <row r="4793" spans="2:8">
      <c r="B4793" s="1045" t="s">
        <v>14786</v>
      </c>
      <c r="C4793" s="1046" t="s">
        <v>2259</v>
      </c>
      <c r="D4793" s="1046" t="s">
        <v>5010</v>
      </c>
      <c r="E4793" s="1043" t="s">
        <v>4290</v>
      </c>
      <c r="F4793" s="1047">
        <v>601.95299999999997</v>
      </c>
      <c r="G4793" s="1052" t="s">
        <v>5005</v>
      </c>
      <c r="H4793" s="1055" t="s">
        <v>14787</v>
      </c>
    </row>
    <row r="4794" spans="2:8">
      <c r="B4794" s="1045" t="s">
        <v>14788</v>
      </c>
      <c r="C4794" s="1046" t="s">
        <v>2259</v>
      </c>
      <c r="D4794" s="1046" t="s">
        <v>5010</v>
      </c>
      <c r="E4794" s="1043" t="s">
        <v>4290</v>
      </c>
      <c r="F4794" s="1047">
        <v>601.95299999999997</v>
      </c>
      <c r="G4794" s="1052" t="s">
        <v>5005</v>
      </c>
      <c r="H4794" s="1055" t="s">
        <v>14789</v>
      </c>
    </row>
    <row r="4795" spans="2:8">
      <c r="B4795" s="1045" t="s">
        <v>14790</v>
      </c>
      <c r="C4795" s="1046" t="s">
        <v>2259</v>
      </c>
      <c r="D4795" s="1046" t="s">
        <v>5010</v>
      </c>
      <c r="E4795" s="1043" t="s">
        <v>4290</v>
      </c>
      <c r="F4795" s="1047">
        <v>601.95299999999997</v>
      </c>
      <c r="G4795" s="1052" t="s">
        <v>5005</v>
      </c>
      <c r="H4795" s="1055" t="s">
        <v>14791</v>
      </c>
    </row>
    <row r="4796" spans="2:8">
      <c r="B4796" s="1045" t="s">
        <v>14792</v>
      </c>
      <c r="C4796" s="1046" t="s">
        <v>2259</v>
      </c>
      <c r="D4796" s="1046" t="s">
        <v>5010</v>
      </c>
      <c r="E4796" s="1043" t="s">
        <v>4290</v>
      </c>
      <c r="F4796" s="1047">
        <v>601.95299999999997</v>
      </c>
      <c r="G4796" s="1052" t="s">
        <v>5005</v>
      </c>
      <c r="H4796" s="1055" t="s">
        <v>14793</v>
      </c>
    </row>
    <row r="4797" spans="2:8">
      <c r="B4797" s="1045" t="s">
        <v>14794</v>
      </c>
      <c r="C4797" s="1046" t="s">
        <v>2259</v>
      </c>
      <c r="D4797" s="1046" t="s">
        <v>5010</v>
      </c>
      <c r="E4797" s="1043" t="s">
        <v>4290</v>
      </c>
      <c r="F4797" s="1047">
        <v>601.95299999999997</v>
      </c>
      <c r="G4797" s="1052" t="s">
        <v>5005</v>
      </c>
      <c r="H4797" s="1055" t="s">
        <v>14795</v>
      </c>
    </row>
    <row r="4798" spans="2:8">
      <c r="B4798" s="1045" t="s">
        <v>14796</v>
      </c>
      <c r="C4798" s="1046" t="s">
        <v>2259</v>
      </c>
      <c r="D4798" s="1046" t="s">
        <v>5010</v>
      </c>
      <c r="E4798" s="1043" t="s">
        <v>4290</v>
      </c>
      <c r="F4798" s="1047">
        <v>601.95299999999997</v>
      </c>
      <c r="G4798" s="1052" t="s">
        <v>5005</v>
      </c>
      <c r="H4798" s="1055" t="s">
        <v>14797</v>
      </c>
    </row>
    <row r="4799" spans="2:8">
      <c r="B4799" s="1045" t="s">
        <v>14798</v>
      </c>
      <c r="C4799" s="1046" t="s">
        <v>2259</v>
      </c>
      <c r="D4799" s="1046" t="s">
        <v>5010</v>
      </c>
      <c r="E4799" s="1043" t="s">
        <v>4290</v>
      </c>
      <c r="F4799" s="1047">
        <v>601.95299999999997</v>
      </c>
      <c r="G4799" s="1052" t="s">
        <v>5005</v>
      </c>
      <c r="H4799" s="1055" t="s">
        <v>14799</v>
      </c>
    </row>
    <row r="4800" spans="2:8">
      <c r="B4800" s="1045" t="s">
        <v>14800</v>
      </c>
      <c r="C4800" s="1046" t="s">
        <v>2259</v>
      </c>
      <c r="D4800" s="1046" t="s">
        <v>5010</v>
      </c>
      <c r="E4800" s="1043" t="s">
        <v>4290</v>
      </c>
      <c r="F4800" s="1047">
        <v>601.95299999999997</v>
      </c>
      <c r="G4800" s="1052" t="s">
        <v>5005</v>
      </c>
      <c r="H4800" s="1055" t="s">
        <v>14801</v>
      </c>
    </row>
    <row r="4801" spans="2:8">
      <c r="B4801" s="1045" t="s">
        <v>14802</v>
      </c>
      <c r="C4801" s="1046" t="s">
        <v>2259</v>
      </c>
      <c r="D4801" s="1046" t="s">
        <v>5010</v>
      </c>
      <c r="E4801" s="1043" t="s">
        <v>4290</v>
      </c>
      <c r="F4801" s="1047">
        <v>601.95299999999997</v>
      </c>
      <c r="G4801" s="1052" t="s">
        <v>5005</v>
      </c>
      <c r="H4801" s="1055" t="s">
        <v>14803</v>
      </c>
    </row>
    <row r="4802" spans="2:8">
      <c r="B4802" s="1045" t="s">
        <v>14804</v>
      </c>
      <c r="C4802" s="1046" t="s">
        <v>2259</v>
      </c>
      <c r="D4802" s="1046" t="s">
        <v>5010</v>
      </c>
      <c r="E4802" s="1043" t="s">
        <v>4290</v>
      </c>
      <c r="F4802" s="1047">
        <v>601.95299999999997</v>
      </c>
      <c r="G4802" s="1052" t="s">
        <v>5005</v>
      </c>
      <c r="H4802" s="1055" t="s">
        <v>14805</v>
      </c>
    </row>
    <row r="4803" spans="2:8">
      <c r="B4803" s="1045" t="s">
        <v>14806</v>
      </c>
      <c r="C4803" s="1046" t="s">
        <v>2259</v>
      </c>
      <c r="D4803" s="1046" t="s">
        <v>5010</v>
      </c>
      <c r="E4803" s="1043" t="s">
        <v>4290</v>
      </c>
      <c r="F4803" s="1047">
        <v>601.95299999999997</v>
      </c>
      <c r="G4803" s="1052" t="s">
        <v>5005</v>
      </c>
      <c r="H4803" s="1055" t="s">
        <v>14807</v>
      </c>
    </row>
    <row r="4804" spans="2:8">
      <c r="B4804" s="1045" t="s">
        <v>14808</v>
      </c>
      <c r="C4804" s="1046" t="s">
        <v>2259</v>
      </c>
      <c r="D4804" s="1046" t="s">
        <v>5010</v>
      </c>
      <c r="E4804" s="1043" t="s">
        <v>4290</v>
      </c>
      <c r="F4804" s="1047">
        <v>601.95299999999997</v>
      </c>
      <c r="G4804" s="1052" t="s">
        <v>5005</v>
      </c>
      <c r="H4804" s="1055" t="s">
        <v>14809</v>
      </c>
    </row>
    <row r="4805" spans="2:8">
      <c r="B4805" s="1045" t="s">
        <v>14810</v>
      </c>
      <c r="C4805" s="1046" t="s">
        <v>2259</v>
      </c>
      <c r="D4805" s="1046" t="s">
        <v>5010</v>
      </c>
      <c r="E4805" s="1043" t="s">
        <v>4290</v>
      </c>
      <c r="F4805" s="1047">
        <v>601.95299999999997</v>
      </c>
      <c r="G4805" s="1052" t="s">
        <v>5005</v>
      </c>
      <c r="H4805" s="1055" t="s">
        <v>14811</v>
      </c>
    </row>
    <row r="4806" spans="2:8">
      <c r="B4806" s="1045" t="s">
        <v>14812</v>
      </c>
      <c r="C4806" s="1046" t="s">
        <v>2259</v>
      </c>
      <c r="D4806" s="1046" t="s">
        <v>5010</v>
      </c>
      <c r="E4806" s="1043" t="s">
        <v>4290</v>
      </c>
      <c r="F4806" s="1047">
        <v>601.95299999999997</v>
      </c>
      <c r="G4806" s="1052" t="s">
        <v>5005</v>
      </c>
      <c r="H4806" s="1055" t="s">
        <v>14813</v>
      </c>
    </row>
    <row r="4807" spans="2:8">
      <c r="B4807" s="1045" t="s">
        <v>14814</v>
      </c>
      <c r="C4807" s="1046" t="s">
        <v>2259</v>
      </c>
      <c r="D4807" s="1046" t="s">
        <v>5010</v>
      </c>
      <c r="E4807" s="1043" t="s">
        <v>4290</v>
      </c>
      <c r="F4807" s="1047">
        <v>601.95299999999997</v>
      </c>
      <c r="G4807" s="1052" t="s">
        <v>5005</v>
      </c>
      <c r="H4807" s="1055" t="s">
        <v>14815</v>
      </c>
    </row>
    <row r="4808" spans="2:8">
      <c r="B4808" s="1045" t="s">
        <v>14816</v>
      </c>
      <c r="C4808" s="1046" t="s">
        <v>2259</v>
      </c>
      <c r="D4808" s="1046" t="s">
        <v>5010</v>
      </c>
      <c r="E4808" s="1043" t="s">
        <v>4290</v>
      </c>
      <c r="F4808" s="1047">
        <v>601.95299999999997</v>
      </c>
      <c r="G4808" s="1052" t="s">
        <v>5005</v>
      </c>
      <c r="H4808" s="1055" t="s">
        <v>14817</v>
      </c>
    </row>
    <row r="4809" spans="2:8">
      <c r="B4809" s="1045" t="s">
        <v>14818</v>
      </c>
      <c r="C4809" s="1046" t="s">
        <v>2259</v>
      </c>
      <c r="D4809" s="1046" t="s">
        <v>5010</v>
      </c>
      <c r="E4809" s="1043" t="s">
        <v>4290</v>
      </c>
      <c r="F4809" s="1047">
        <v>601.95299999999997</v>
      </c>
      <c r="G4809" s="1052" t="s">
        <v>5005</v>
      </c>
      <c r="H4809" s="1055" t="s">
        <v>14819</v>
      </c>
    </row>
    <row r="4810" spans="2:8">
      <c r="B4810" s="1045" t="s">
        <v>14820</v>
      </c>
      <c r="C4810" s="1046" t="s">
        <v>2259</v>
      </c>
      <c r="D4810" s="1046" t="s">
        <v>5010</v>
      </c>
      <c r="E4810" s="1043" t="s">
        <v>4290</v>
      </c>
      <c r="F4810" s="1047">
        <v>601.95299999999997</v>
      </c>
      <c r="G4810" s="1052" t="s">
        <v>5005</v>
      </c>
      <c r="H4810" s="1055" t="s">
        <v>14821</v>
      </c>
    </row>
    <row r="4811" spans="2:8">
      <c r="B4811" s="1045" t="s">
        <v>14822</v>
      </c>
      <c r="C4811" s="1046" t="s">
        <v>2259</v>
      </c>
      <c r="D4811" s="1046" t="s">
        <v>5010</v>
      </c>
      <c r="E4811" s="1043" t="s">
        <v>4290</v>
      </c>
      <c r="F4811" s="1047">
        <v>601.95299999999997</v>
      </c>
      <c r="G4811" s="1052" t="s">
        <v>5005</v>
      </c>
      <c r="H4811" s="1055" t="s">
        <v>14823</v>
      </c>
    </row>
    <row r="4812" spans="2:8">
      <c r="B4812" s="1045" t="s">
        <v>14824</v>
      </c>
      <c r="C4812" s="1046" t="s">
        <v>2259</v>
      </c>
      <c r="D4812" s="1046" t="s">
        <v>5010</v>
      </c>
      <c r="E4812" s="1043" t="s">
        <v>4290</v>
      </c>
      <c r="F4812" s="1047">
        <v>601.95299999999997</v>
      </c>
      <c r="G4812" s="1052" t="s">
        <v>5005</v>
      </c>
      <c r="H4812" s="1055" t="s">
        <v>14825</v>
      </c>
    </row>
    <row r="4813" spans="2:8">
      <c r="B4813" s="1045" t="s">
        <v>14826</v>
      </c>
      <c r="C4813" s="1046" t="s">
        <v>2259</v>
      </c>
      <c r="D4813" s="1046" t="s">
        <v>5010</v>
      </c>
      <c r="E4813" s="1043" t="s">
        <v>4290</v>
      </c>
      <c r="F4813" s="1047">
        <v>601.95299999999997</v>
      </c>
      <c r="G4813" s="1052" t="s">
        <v>5005</v>
      </c>
      <c r="H4813" s="1055" t="s">
        <v>14827</v>
      </c>
    </row>
    <row r="4814" spans="2:8">
      <c r="B4814" s="1045" t="s">
        <v>14828</v>
      </c>
      <c r="C4814" s="1046" t="s">
        <v>2259</v>
      </c>
      <c r="D4814" s="1046" t="s">
        <v>5010</v>
      </c>
      <c r="E4814" s="1043" t="s">
        <v>4290</v>
      </c>
      <c r="F4814" s="1047">
        <v>601.95299999999997</v>
      </c>
      <c r="G4814" s="1052" t="s">
        <v>5005</v>
      </c>
      <c r="H4814" s="1055" t="s">
        <v>14829</v>
      </c>
    </row>
    <row r="4815" spans="2:8">
      <c r="B4815" s="1045" t="s">
        <v>14830</v>
      </c>
      <c r="C4815" s="1046" t="s">
        <v>2259</v>
      </c>
      <c r="D4815" s="1046" t="s">
        <v>5010</v>
      </c>
      <c r="E4815" s="1043" t="s">
        <v>4290</v>
      </c>
      <c r="F4815" s="1047">
        <v>601.95299999999997</v>
      </c>
      <c r="G4815" s="1052" t="s">
        <v>5005</v>
      </c>
      <c r="H4815" s="1055" t="s">
        <v>14831</v>
      </c>
    </row>
    <row r="4816" spans="2:8">
      <c r="B4816" s="1045" t="s">
        <v>14832</v>
      </c>
      <c r="C4816" s="1046" t="s">
        <v>2259</v>
      </c>
      <c r="D4816" s="1046" t="s">
        <v>5010</v>
      </c>
      <c r="E4816" s="1043" t="s">
        <v>4290</v>
      </c>
      <c r="F4816" s="1047">
        <v>601.95299999999997</v>
      </c>
      <c r="G4816" s="1052" t="s">
        <v>5005</v>
      </c>
      <c r="H4816" s="1055" t="s">
        <v>14833</v>
      </c>
    </row>
    <row r="4817" spans="2:8">
      <c r="B4817" s="1045" t="s">
        <v>14834</v>
      </c>
      <c r="C4817" s="1046" t="s">
        <v>2259</v>
      </c>
      <c r="D4817" s="1046" t="s">
        <v>5010</v>
      </c>
      <c r="E4817" s="1043" t="s">
        <v>4290</v>
      </c>
      <c r="F4817" s="1047">
        <v>601.95299999999997</v>
      </c>
      <c r="G4817" s="1052" t="s">
        <v>5005</v>
      </c>
      <c r="H4817" s="1055" t="s">
        <v>14835</v>
      </c>
    </row>
    <row r="4818" spans="2:8">
      <c r="B4818" s="1045" t="s">
        <v>14836</v>
      </c>
      <c r="C4818" s="1046" t="s">
        <v>2259</v>
      </c>
      <c r="D4818" s="1046" t="s">
        <v>5010</v>
      </c>
      <c r="E4818" s="1043" t="s">
        <v>4290</v>
      </c>
      <c r="F4818" s="1047">
        <v>601.95299999999997</v>
      </c>
      <c r="G4818" s="1052" t="s">
        <v>5005</v>
      </c>
      <c r="H4818" s="1055" t="s">
        <v>14837</v>
      </c>
    </row>
    <row r="4819" spans="2:8">
      <c r="B4819" s="1045" t="s">
        <v>14838</v>
      </c>
      <c r="C4819" s="1046" t="s">
        <v>2259</v>
      </c>
      <c r="D4819" s="1046" t="s">
        <v>5010</v>
      </c>
      <c r="E4819" s="1043" t="s">
        <v>4290</v>
      </c>
      <c r="F4819" s="1047">
        <v>601.95299999999997</v>
      </c>
      <c r="G4819" s="1052" t="s">
        <v>5005</v>
      </c>
      <c r="H4819" s="1055" t="s">
        <v>14839</v>
      </c>
    </row>
    <row r="4820" spans="2:8">
      <c r="B4820" s="1045" t="s">
        <v>14840</v>
      </c>
      <c r="C4820" s="1046" t="s">
        <v>2259</v>
      </c>
      <c r="D4820" s="1046" t="s">
        <v>5010</v>
      </c>
      <c r="E4820" s="1043" t="s">
        <v>4290</v>
      </c>
      <c r="F4820" s="1047">
        <v>601.95299999999997</v>
      </c>
      <c r="G4820" s="1052" t="s">
        <v>5005</v>
      </c>
      <c r="H4820" s="1055" t="s">
        <v>14841</v>
      </c>
    </row>
    <row r="4821" spans="2:8">
      <c r="B4821" s="1045" t="s">
        <v>14842</v>
      </c>
      <c r="C4821" s="1046" t="s">
        <v>2259</v>
      </c>
      <c r="D4821" s="1046" t="s">
        <v>5010</v>
      </c>
      <c r="E4821" s="1043" t="s">
        <v>4290</v>
      </c>
      <c r="F4821" s="1047">
        <v>601.95299999999997</v>
      </c>
      <c r="G4821" s="1052" t="s">
        <v>5005</v>
      </c>
      <c r="H4821" s="1055" t="s">
        <v>14843</v>
      </c>
    </row>
    <row r="4822" spans="2:8">
      <c r="B4822" s="1045" t="s">
        <v>14844</v>
      </c>
      <c r="C4822" s="1046" t="s">
        <v>2259</v>
      </c>
      <c r="D4822" s="1046" t="s">
        <v>5010</v>
      </c>
      <c r="E4822" s="1043" t="s">
        <v>4290</v>
      </c>
      <c r="F4822" s="1047">
        <v>601.95299999999997</v>
      </c>
      <c r="G4822" s="1052" t="s">
        <v>5005</v>
      </c>
      <c r="H4822" s="1055" t="s">
        <v>14845</v>
      </c>
    </row>
    <row r="4823" spans="2:8">
      <c r="B4823" s="1045" t="s">
        <v>14846</v>
      </c>
      <c r="C4823" s="1046" t="s">
        <v>2259</v>
      </c>
      <c r="D4823" s="1046" t="s">
        <v>5010</v>
      </c>
      <c r="E4823" s="1043" t="s">
        <v>4290</v>
      </c>
      <c r="F4823" s="1047">
        <v>601.95299999999997</v>
      </c>
      <c r="G4823" s="1052" t="s">
        <v>5005</v>
      </c>
      <c r="H4823" s="1055" t="s">
        <v>14847</v>
      </c>
    </row>
    <row r="4824" spans="2:8">
      <c r="B4824" s="1045" t="s">
        <v>14848</v>
      </c>
      <c r="C4824" s="1046" t="s">
        <v>2259</v>
      </c>
      <c r="D4824" s="1046" t="s">
        <v>5010</v>
      </c>
      <c r="E4824" s="1043" t="s">
        <v>4290</v>
      </c>
      <c r="F4824" s="1047">
        <v>601.95299999999997</v>
      </c>
      <c r="G4824" s="1052" t="s">
        <v>5005</v>
      </c>
      <c r="H4824" s="1055" t="s">
        <v>14849</v>
      </c>
    </row>
    <row r="4825" spans="2:8">
      <c r="B4825" s="1045" t="s">
        <v>14850</v>
      </c>
      <c r="C4825" s="1046" t="s">
        <v>2259</v>
      </c>
      <c r="D4825" s="1046" t="s">
        <v>5010</v>
      </c>
      <c r="E4825" s="1043" t="s">
        <v>4290</v>
      </c>
      <c r="F4825" s="1047">
        <v>601.95299999999997</v>
      </c>
      <c r="G4825" s="1052" t="s">
        <v>5005</v>
      </c>
      <c r="H4825" s="1055" t="s">
        <v>14851</v>
      </c>
    </row>
    <row r="4826" spans="2:8">
      <c r="B4826" s="1045" t="s">
        <v>14852</v>
      </c>
      <c r="C4826" s="1046" t="s">
        <v>2259</v>
      </c>
      <c r="D4826" s="1046" t="s">
        <v>5010</v>
      </c>
      <c r="E4826" s="1043" t="s">
        <v>4290</v>
      </c>
      <c r="F4826" s="1047">
        <v>601.95299999999997</v>
      </c>
      <c r="G4826" s="1052" t="s">
        <v>5005</v>
      </c>
      <c r="H4826" s="1055" t="s">
        <v>14853</v>
      </c>
    </row>
    <row r="4827" spans="2:8">
      <c r="B4827" s="1045" t="s">
        <v>14854</v>
      </c>
      <c r="C4827" s="1046" t="s">
        <v>2259</v>
      </c>
      <c r="D4827" s="1046" t="s">
        <v>5010</v>
      </c>
      <c r="E4827" s="1043" t="s">
        <v>4290</v>
      </c>
      <c r="F4827" s="1047">
        <v>601.95299999999997</v>
      </c>
      <c r="G4827" s="1052" t="s">
        <v>5005</v>
      </c>
      <c r="H4827" s="1055" t="s">
        <v>14855</v>
      </c>
    </row>
    <row r="4828" spans="2:8">
      <c r="B4828" s="1045" t="s">
        <v>14856</v>
      </c>
      <c r="C4828" s="1046" t="s">
        <v>2259</v>
      </c>
      <c r="D4828" s="1046" t="s">
        <v>5010</v>
      </c>
      <c r="E4828" s="1043" t="s">
        <v>4290</v>
      </c>
      <c r="F4828" s="1047">
        <v>601.95299999999997</v>
      </c>
      <c r="G4828" s="1052" t="s">
        <v>5005</v>
      </c>
      <c r="H4828" s="1055" t="s">
        <v>14857</v>
      </c>
    </row>
    <row r="4829" spans="2:8">
      <c r="B4829" s="1045" t="s">
        <v>14858</v>
      </c>
      <c r="C4829" s="1046" t="s">
        <v>2259</v>
      </c>
      <c r="D4829" s="1046" t="s">
        <v>5010</v>
      </c>
      <c r="E4829" s="1043" t="s">
        <v>4290</v>
      </c>
      <c r="F4829" s="1047">
        <v>601.95299999999997</v>
      </c>
      <c r="G4829" s="1052" t="s">
        <v>5005</v>
      </c>
      <c r="H4829" s="1055" t="s">
        <v>14859</v>
      </c>
    </row>
    <row r="4830" spans="2:8">
      <c r="B4830" s="1045" t="s">
        <v>14860</v>
      </c>
      <c r="C4830" s="1046" t="s">
        <v>2259</v>
      </c>
      <c r="D4830" s="1046" t="s">
        <v>5010</v>
      </c>
      <c r="E4830" s="1043" t="s">
        <v>4290</v>
      </c>
      <c r="F4830" s="1047">
        <v>601.95299999999997</v>
      </c>
      <c r="G4830" s="1052" t="s">
        <v>5005</v>
      </c>
      <c r="H4830" s="1055" t="s">
        <v>14861</v>
      </c>
    </row>
    <row r="4831" spans="2:8">
      <c r="B4831" s="1045" t="s">
        <v>14862</v>
      </c>
      <c r="C4831" s="1046" t="s">
        <v>2259</v>
      </c>
      <c r="D4831" s="1046" t="s">
        <v>5010</v>
      </c>
      <c r="E4831" s="1043" t="s">
        <v>4290</v>
      </c>
      <c r="F4831" s="1047">
        <v>601.95299999999997</v>
      </c>
      <c r="G4831" s="1052" t="s">
        <v>5005</v>
      </c>
      <c r="H4831" s="1055" t="s">
        <v>14863</v>
      </c>
    </row>
    <row r="4832" spans="2:8">
      <c r="B4832" s="1045" t="s">
        <v>14864</v>
      </c>
      <c r="C4832" s="1046" t="s">
        <v>2259</v>
      </c>
      <c r="D4832" s="1046" t="s">
        <v>5010</v>
      </c>
      <c r="E4832" s="1043" t="s">
        <v>4290</v>
      </c>
      <c r="F4832" s="1047">
        <v>601.95299999999997</v>
      </c>
      <c r="G4832" s="1052" t="s">
        <v>5005</v>
      </c>
      <c r="H4832" s="1055" t="s">
        <v>14865</v>
      </c>
    </row>
    <row r="4833" spans="2:8">
      <c r="B4833" s="1045" t="s">
        <v>14866</v>
      </c>
      <c r="C4833" s="1046" t="s">
        <v>2259</v>
      </c>
      <c r="D4833" s="1046" t="s">
        <v>5010</v>
      </c>
      <c r="E4833" s="1043" t="s">
        <v>4290</v>
      </c>
      <c r="F4833" s="1047">
        <v>601.95299999999997</v>
      </c>
      <c r="G4833" s="1052" t="s">
        <v>5005</v>
      </c>
      <c r="H4833" s="1055" t="s">
        <v>14867</v>
      </c>
    </row>
    <row r="4834" spans="2:8">
      <c r="B4834" s="1045" t="s">
        <v>14868</v>
      </c>
      <c r="C4834" s="1046" t="s">
        <v>2259</v>
      </c>
      <c r="D4834" s="1046" t="s">
        <v>5010</v>
      </c>
      <c r="E4834" s="1043" t="s">
        <v>4290</v>
      </c>
      <c r="F4834" s="1047">
        <v>601.95299999999997</v>
      </c>
      <c r="G4834" s="1052" t="s">
        <v>5005</v>
      </c>
      <c r="H4834" s="1055" t="s">
        <v>14869</v>
      </c>
    </row>
    <row r="4835" spans="2:8">
      <c r="B4835" s="1045" t="s">
        <v>14870</v>
      </c>
      <c r="C4835" s="1046" t="s">
        <v>2259</v>
      </c>
      <c r="D4835" s="1046" t="s">
        <v>5010</v>
      </c>
      <c r="E4835" s="1043" t="s">
        <v>4290</v>
      </c>
      <c r="F4835" s="1047">
        <v>601.95299999999997</v>
      </c>
      <c r="G4835" s="1052" t="s">
        <v>5005</v>
      </c>
      <c r="H4835" s="1055" t="s">
        <v>14871</v>
      </c>
    </row>
    <row r="4836" spans="2:8">
      <c r="B4836" s="1045" t="s">
        <v>14872</v>
      </c>
      <c r="C4836" s="1046" t="s">
        <v>2259</v>
      </c>
      <c r="D4836" s="1046" t="s">
        <v>5010</v>
      </c>
      <c r="E4836" s="1043" t="s">
        <v>4290</v>
      </c>
      <c r="F4836" s="1047">
        <v>601.95299999999997</v>
      </c>
      <c r="G4836" s="1052" t="s">
        <v>5005</v>
      </c>
      <c r="H4836" s="1055" t="s">
        <v>14873</v>
      </c>
    </row>
    <row r="4837" spans="2:8">
      <c r="B4837" s="1045" t="s">
        <v>14874</v>
      </c>
      <c r="C4837" s="1046" t="s">
        <v>2259</v>
      </c>
      <c r="D4837" s="1046" t="s">
        <v>5010</v>
      </c>
      <c r="E4837" s="1043" t="s">
        <v>4290</v>
      </c>
      <c r="F4837" s="1047">
        <v>601.95299999999997</v>
      </c>
      <c r="G4837" s="1052" t="s">
        <v>5005</v>
      </c>
      <c r="H4837" s="1055" t="s">
        <v>14875</v>
      </c>
    </row>
    <row r="4838" spans="2:8">
      <c r="B4838" s="1045" t="s">
        <v>14876</v>
      </c>
      <c r="C4838" s="1046" t="s">
        <v>2259</v>
      </c>
      <c r="D4838" s="1046" t="s">
        <v>5010</v>
      </c>
      <c r="E4838" s="1043" t="s">
        <v>4290</v>
      </c>
      <c r="F4838" s="1047">
        <v>601.95299999999997</v>
      </c>
      <c r="G4838" s="1052" t="s">
        <v>5005</v>
      </c>
      <c r="H4838" s="1055" t="s">
        <v>14877</v>
      </c>
    </row>
    <row r="4839" spans="2:8">
      <c r="B4839" s="1045" t="s">
        <v>14878</v>
      </c>
      <c r="C4839" s="1046" t="s">
        <v>2259</v>
      </c>
      <c r="D4839" s="1046" t="s">
        <v>5010</v>
      </c>
      <c r="E4839" s="1043" t="s">
        <v>4290</v>
      </c>
      <c r="F4839" s="1047">
        <v>601.95299999999997</v>
      </c>
      <c r="G4839" s="1052" t="s">
        <v>5005</v>
      </c>
      <c r="H4839" s="1055" t="s">
        <v>14879</v>
      </c>
    </row>
    <row r="4840" spans="2:8">
      <c r="B4840" s="1045" t="s">
        <v>14880</v>
      </c>
      <c r="C4840" s="1046" t="s">
        <v>2259</v>
      </c>
      <c r="D4840" s="1046" t="s">
        <v>5010</v>
      </c>
      <c r="E4840" s="1043" t="s">
        <v>4290</v>
      </c>
      <c r="F4840" s="1047">
        <v>601.95299999999997</v>
      </c>
      <c r="G4840" s="1052" t="s">
        <v>5005</v>
      </c>
      <c r="H4840" s="1055" t="s">
        <v>14881</v>
      </c>
    </row>
    <row r="4841" spans="2:8">
      <c r="B4841" s="1045" t="s">
        <v>14882</v>
      </c>
      <c r="C4841" s="1046" t="s">
        <v>2259</v>
      </c>
      <c r="D4841" s="1046" t="s">
        <v>5010</v>
      </c>
      <c r="E4841" s="1043" t="s">
        <v>4290</v>
      </c>
      <c r="F4841" s="1047">
        <v>601.95299999999997</v>
      </c>
      <c r="G4841" s="1052" t="s">
        <v>5005</v>
      </c>
      <c r="H4841" s="1055" t="s">
        <v>14883</v>
      </c>
    </row>
    <row r="4842" spans="2:8">
      <c r="B4842" s="1045" t="s">
        <v>14884</v>
      </c>
      <c r="C4842" s="1046" t="s">
        <v>2259</v>
      </c>
      <c r="D4842" s="1046" t="s">
        <v>5010</v>
      </c>
      <c r="E4842" s="1043" t="s">
        <v>4290</v>
      </c>
      <c r="F4842" s="1047">
        <v>601.95299999999997</v>
      </c>
      <c r="G4842" s="1052" t="s">
        <v>5005</v>
      </c>
      <c r="H4842" s="1055" t="s">
        <v>14885</v>
      </c>
    </row>
    <row r="4843" spans="2:8">
      <c r="B4843" s="1045" t="s">
        <v>14886</v>
      </c>
      <c r="C4843" s="1046" t="s">
        <v>2259</v>
      </c>
      <c r="D4843" s="1046" t="s">
        <v>5010</v>
      </c>
      <c r="E4843" s="1043" t="s">
        <v>4290</v>
      </c>
      <c r="F4843" s="1047">
        <v>601.95299999999997</v>
      </c>
      <c r="G4843" s="1052" t="s">
        <v>5005</v>
      </c>
      <c r="H4843" s="1055" t="s">
        <v>14887</v>
      </c>
    </row>
    <row r="4844" spans="2:8">
      <c r="B4844" s="1045" t="s">
        <v>14888</v>
      </c>
      <c r="C4844" s="1046" t="s">
        <v>2259</v>
      </c>
      <c r="D4844" s="1046" t="s">
        <v>5010</v>
      </c>
      <c r="E4844" s="1043" t="s">
        <v>4290</v>
      </c>
      <c r="F4844" s="1047">
        <v>601.95299999999997</v>
      </c>
      <c r="G4844" s="1052" t="s">
        <v>5005</v>
      </c>
      <c r="H4844" s="1055" t="s">
        <v>14889</v>
      </c>
    </row>
    <row r="4845" spans="2:8">
      <c r="B4845" s="1045" t="s">
        <v>14890</v>
      </c>
      <c r="C4845" s="1046" t="s">
        <v>2259</v>
      </c>
      <c r="D4845" s="1046" t="s">
        <v>5010</v>
      </c>
      <c r="E4845" s="1043" t="s">
        <v>4290</v>
      </c>
      <c r="F4845" s="1047">
        <v>601.95299999999997</v>
      </c>
      <c r="G4845" s="1052" t="s">
        <v>5005</v>
      </c>
      <c r="H4845" s="1055" t="s">
        <v>14891</v>
      </c>
    </row>
    <row r="4846" spans="2:8">
      <c r="B4846" s="1045" t="s">
        <v>14892</v>
      </c>
      <c r="C4846" s="1046" t="s">
        <v>2259</v>
      </c>
      <c r="D4846" s="1046" t="s">
        <v>5010</v>
      </c>
      <c r="E4846" s="1043" t="s">
        <v>4290</v>
      </c>
      <c r="F4846" s="1047">
        <v>601.95299999999997</v>
      </c>
      <c r="G4846" s="1052" t="s">
        <v>5005</v>
      </c>
      <c r="H4846" s="1055" t="s">
        <v>14893</v>
      </c>
    </row>
    <row r="4847" spans="2:8">
      <c r="B4847" s="1045" t="s">
        <v>14894</v>
      </c>
      <c r="C4847" s="1046" t="s">
        <v>2259</v>
      </c>
      <c r="D4847" s="1046" t="s">
        <v>5010</v>
      </c>
      <c r="E4847" s="1043" t="s">
        <v>4290</v>
      </c>
      <c r="F4847" s="1047">
        <v>601.95299999999997</v>
      </c>
      <c r="G4847" s="1052" t="s">
        <v>5005</v>
      </c>
      <c r="H4847" s="1055" t="s">
        <v>14895</v>
      </c>
    </row>
    <row r="4848" spans="2:8">
      <c r="B4848" s="1045" t="s">
        <v>14896</v>
      </c>
      <c r="C4848" s="1046" t="s">
        <v>2259</v>
      </c>
      <c r="D4848" s="1046" t="s">
        <v>5010</v>
      </c>
      <c r="E4848" s="1043" t="s">
        <v>4290</v>
      </c>
      <c r="F4848" s="1047">
        <v>601.95299999999997</v>
      </c>
      <c r="G4848" s="1052" t="s">
        <v>5005</v>
      </c>
      <c r="H4848" s="1055" t="s">
        <v>14897</v>
      </c>
    </row>
    <row r="4849" spans="2:8">
      <c r="B4849" s="1045" t="s">
        <v>14898</v>
      </c>
      <c r="C4849" s="1046" t="s">
        <v>2259</v>
      </c>
      <c r="D4849" s="1046" t="s">
        <v>5010</v>
      </c>
      <c r="E4849" s="1043" t="s">
        <v>4290</v>
      </c>
      <c r="F4849" s="1047">
        <v>601.95299999999997</v>
      </c>
      <c r="G4849" s="1052" t="s">
        <v>5005</v>
      </c>
      <c r="H4849" s="1055" t="s">
        <v>14899</v>
      </c>
    </row>
    <row r="4850" spans="2:8">
      <c r="B4850" s="1045" t="s">
        <v>14900</v>
      </c>
      <c r="C4850" s="1046" t="s">
        <v>2259</v>
      </c>
      <c r="D4850" s="1046" t="s">
        <v>5010</v>
      </c>
      <c r="E4850" s="1043" t="s">
        <v>4290</v>
      </c>
      <c r="F4850" s="1047">
        <v>601.95299999999997</v>
      </c>
      <c r="G4850" s="1052" t="s">
        <v>5005</v>
      </c>
      <c r="H4850" s="1055" t="s">
        <v>14901</v>
      </c>
    </row>
    <row r="4851" spans="2:8">
      <c r="B4851" s="1045" t="s">
        <v>14902</v>
      </c>
      <c r="C4851" s="1046" t="s">
        <v>2259</v>
      </c>
      <c r="D4851" s="1046" t="s">
        <v>5010</v>
      </c>
      <c r="E4851" s="1043" t="s">
        <v>4290</v>
      </c>
      <c r="F4851" s="1047">
        <v>601.95299999999997</v>
      </c>
      <c r="G4851" s="1052" t="s">
        <v>5005</v>
      </c>
      <c r="H4851" s="1055" t="s">
        <v>14903</v>
      </c>
    </row>
    <row r="4852" spans="2:8">
      <c r="B4852" s="1045" t="s">
        <v>14904</v>
      </c>
      <c r="C4852" s="1046" t="s">
        <v>2259</v>
      </c>
      <c r="D4852" s="1046" t="s">
        <v>5010</v>
      </c>
      <c r="E4852" s="1043" t="s">
        <v>4290</v>
      </c>
      <c r="F4852" s="1047">
        <v>601.95299999999997</v>
      </c>
      <c r="G4852" s="1052" t="s">
        <v>5005</v>
      </c>
      <c r="H4852" s="1055" t="s">
        <v>14905</v>
      </c>
    </row>
    <row r="4853" spans="2:8">
      <c r="B4853" s="1045" t="s">
        <v>14906</v>
      </c>
      <c r="C4853" s="1046" t="s">
        <v>2259</v>
      </c>
      <c r="D4853" s="1046" t="s">
        <v>5010</v>
      </c>
      <c r="E4853" s="1043" t="s">
        <v>4290</v>
      </c>
      <c r="F4853" s="1047">
        <v>601.95299999999997</v>
      </c>
      <c r="G4853" s="1052" t="s">
        <v>5005</v>
      </c>
      <c r="H4853" s="1055" t="s">
        <v>14907</v>
      </c>
    </row>
    <row r="4854" spans="2:8">
      <c r="B4854" s="1045" t="s">
        <v>14908</v>
      </c>
      <c r="C4854" s="1046" t="s">
        <v>2259</v>
      </c>
      <c r="D4854" s="1046" t="s">
        <v>5010</v>
      </c>
      <c r="E4854" s="1043" t="s">
        <v>4290</v>
      </c>
      <c r="F4854" s="1047">
        <v>601.95299999999997</v>
      </c>
      <c r="G4854" s="1052" t="s">
        <v>5005</v>
      </c>
      <c r="H4854" s="1055" t="s">
        <v>14909</v>
      </c>
    </row>
    <row r="4855" spans="2:8">
      <c r="B4855" s="1045" t="s">
        <v>14910</v>
      </c>
      <c r="C4855" s="1046" t="s">
        <v>2259</v>
      </c>
      <c r="D4855" s="1046" t="s">
        <v>5010</v>
      </c>
      <c r="E4855" s="1043" t="s">
        <v>4290</v>
      </c>
      <c r="F4855" s="1047">
        <v>601.95299999999997</v>
      </c>
      <c r="G4855" s="1052" t="s">
        <v>5005</v>
      </c>
      <c r="H4855" s="1055" t="s">
        <v>14911</v>
      </c>
    </row>
    <row r="4856" spans="2:8">
      <c r="B4856" s="1045" t="s">
        <v>14912</v>
      </c>
      <c r="C4856" s="1046" t="s">
        <v>2259</v>
      </c>
      <c r="D4856" s="1046" t="s">
        <v>5010</v>
      </c>
      <c r="E4856" s="1043" t="s">
        <v>4290</v>
      </c>
      <c r="F4856" s="1047">
        <v>601.95299999999997</v>
      </c>
      <c r="G4856" s="1052" t="s">
        <v>5005</v>
      </c>
      <c r="H4856" s="1055" t="s">
        <v>14913</v>
      </c>
    </row>
    <row r="4857" spans="2:8">
      <c r="B4857" s="1045" t="s">
        <v>14914</v>
      </c>
      <c r="C4857" s="1046" t="s">
        <v>2259</v>
      </c>
      <c r="D4857" s="1046" t="s">
        <v>5010</v>
      </c>
      <c r="E4857" s="1043" t="s">
        <v>4290</v>
      </c>
      <c r="F4857" s="1047">
        <v>601.95299999999997</v>
      </c>
      <c r="G4857" s="1052" t="s">
        <v>5005</v>
      </c>
      <c r="H4857" s="1055" t="s">
        <v>14915</v>
      </c>
    </row>
    <row r="4858" spans="2:8">
      <c r="B4858" s="1045" t="s">
        <v>14916</v>
      </c>
      <c r="C4858" s="1046" t="s">
        <v>2259</v>
      </c>
      <c r="D4858" s="1046" t="s">
        <v>5010</v>
      </c>
      <c r="E4858" s="1043" t="s">
        <v>4290</v>
      </c>
      <c r="F4858" s="1047">
        <v>601.95299999999997</v>
      </c>
      <c r="G4858" s="1052" t="s">
        <v>5005</v>
      </c>
      <c r="H4858" s="1055" t="s">
        <v>14917</v>
      </c>
    </row>
    <row r="4859" spans="2:8">
      <c r="B4859" s="1045" t="s">
        <v>14918</v>
      </c>
      <c r="C4859" s="1046" t="s">
        <v>2259</v>
      </c>
      <c r="D4859" s="1046" t="s">
        <v>5010</v>
      </c>
      <c r="E4859" s="1043" t="s">
        <v>4290</v>
      </c>
      <c r="F4859" s="1047">
        <v>601.95299999999997</v>
      </c>
      <c r="G4859" s="1052" t="s">
        <v>5005</v>
      </c>
      <c r="H4859" s="1055" t="s">
        <v>14919</v>
      </c>
    </row>
    <row r="4860" spans="2:8">
      <c r="B4860" s="1045" t="s">
        <v>14920</v>
      </c>
      <c r="C4860" s="1046" t="s">
        <v>2259</v>
      </c>
      <c r="D4860" s="1046" t="s">
        <v>5010</v>
      </c>
      <c r="E4860" s="1043" t="s">
        <v>4290</v>
      </c>
      <c r="F4860" s="1047">
        <v>601.95299999999997</v>
      </c>
      <c r="G4860" s="1052" t="s">
        <v>5005</v>
      </c>
      <c r="H4860" s="1055" t="s">
        <v>14921</v>
      </c>
    </row>
    <row r="4861" spans="2:8">
      <c r="B4861" s="1045" t="s">
        <v>14922</v>
      </c>
      <c r="C4861" s="1046" t="s">
        <v>2259</v>
      </c>
      <c r="D4861" s="1046" t="s">
        <v>5010</v>
      </c>
      <c r="E4861" s="1043" t="s">
        <v>4290</v>
      </c>
      <c r="F4861" s="1047">
        <v>601.95299999999997</v>
      </c>
      <c r="G4861" s="1052" t="s">
        <v>5005</v>
      </c>
      <c r="H4861" s="1055" t="s">
        <v>14923</v>
      </c>
    </row>
    <row r="4862" spans="2:8">
      <c r="B4862" s="1045" t="s">
        <v>14924</v>
      </c>
      <c r="C4862" s="1046" t="s">
        <v>2259</v>
      </c>
      <c r="D4862" s="1046" t="s">
        <v>5010</v>
      </c>
      <c r="E4862" s="1043" t="s">
        <v>4290</v>
      </c>
      <c r="F4862" s="1047">
        <v>601.95299999999997</v>
      </c>
      <c r="G4862" s="1052" t="s">
        <v>5005</v>
      </c>
      <c r="H4862" s="1055" t="s">
        <v>14925</v>
      </c>
    </row>
    <row r="4863" spans="2:8">
      <c r="B4863" s="1045" t="s">
        <v>14926</v>
      </c>
      <c r="C4863" s="1046" t="s">
        <v>2259</v>
      </c>
      <c r="D4863" s="1046" t="s">
        <v>5010</v>
      </c>
      <c r="E4863" s="1043" t="s">
        <v>4290</v>
      </c>
      <c r="F4863" s="1047">
        <v>601.95299999999997</v>
      </c>
      <c r="G4863" s="1052" t="s">
        <v>5005</v>
      </c>
      <c r="H4863" s="1055" t="s">
        <v>14927</v>
      </c>
    </row>
    <row r="4864" spans="2:8">
      <c r="B4864" s="1045" t="s">
        <v>14928</v>
      </c>
      <c r="C4864" s="1046" t="s">
        <v>2259</v>
      </c>
      <c r="D4864" s="1046" t="s">
        <v>5010</v>
      </c>
      <c r="E4864" s="1043" t="s">
        <v>4290</v>
      </c>
      <c r="F4864" s="1047">
        <v>601.95299999999997</v>
      </c>
      <c r="G4864" s="1052" t="s">
        <v>5005</v>
      </c>
      <c r="H4864" s="1055" t="s">
        <v>14929</v>
      </c>
    </row>
    <row r="4865" spans="2:8">
      <c r="B4865" s="1045" t="s">
        <v>14930</v>
      </c>
      <c r="C4865" s="1046" t="s">
        <v>2259</v>
      </c>
      <c r="D4865" s="1046" t="s">
        <v>5010</v>
      </c>
      <c r="E4865" s="1043" t="s">
        <v>4290</v>
      </c>
      <c r="F4865" s="1047">
        <v>601.95299999999997</v>
      </c>
      <c r="G4865" s="1052" t="s">
        <v>5005</v>
      </c>
      <c r="H4865" s="1055" t="s">
        <v>14931</v>
      </c>
    </row>
    <row r="4866" spans="2:8">
      <c r="B4866" s="1045" t="s">
        <v>14932</v>
      </c>
      <c r="C4866" s="1046" t="s">
        <v>2259</v>
      </c>
      <c r="D4866" s="1046" t="s">
        <v>5010</v>
      </c>
      <c r="E4866" s="1043" t="s">
        <v>4290</v>
      </c>
      <c r="F4866" s="1047">
        <v>601.95299999999997</v>
      </c>
      <c r="G4866" s="1052" t="s">
        <v>5005</v>
      </c>
      <c r="H4866" s="1055" t="s">
        <v>14933</v>
      </c>
    </row>
    <row r="4867" spans="2:8">
      <c r="B4867" s="1045" t="s">
        <v>14934</v>
      </c>
      <c r="C4867" s="1046" t="s">
        <v>2259</v>
      </c>
      <c r="D4867" s="1046" t="s">
        <v>5010</v>
      </c>
      <c r="E4867" s="1043" t="s">
        <v>4290</v>
      </c>
      <c r="F4867" s="1047">
        <v>601.95299999999997</v>
      </c>
      <c r="G4867" s="1052" t="s">
        <v>5005</v>
      </c>
      <c r="H4867" s="1055" t="s">
        <v>14935</v>
      </c>
    </row>
    <row r="4868" spans="2:8">
      <c r="B4868" s="1045" t="s">
        <v>14936</v>
      </c>
      <c r="C4868" s="1046" t="s">
        <v>2259</v>
      </c>
      <c r="D4868" s="1046" t="s">
        <v>5010</v>
      </c>
      <c r="E4868" s="1043" t="s">
        <v>4290</v>
      </c>
      <c r="F4868" s="1047">
        <v>601.95299999999997</v>
      </c>
      <c r="G4868" s="1052" t="s">
        <v>5005</v>
      </c>
      <c r="H4868" s="1055" t="s">
        <v>14937</v>
      </c>
    </row>
    <row r="4869" spans="2:8">
      <c r="B4869" s="1045" t="s">
        <v>14938</v>
      </c>
      <c r="C4869" s="1046" t="s">
        <v>2259</v>
      </c>
      <c r="D4869" s="1046" t="s">
        <v>5010</v>
      </c>
      <c r="E4869" s="1043" t="s">
        <v>4290</v>
      </c>
      <c r="F4869" s="1047">
        <v>601.95299999999997</v>
      </c>
      <c r="G4869" s="1052" t="s">
        <v>5005</v>
      </c>
      <c r="H4869" s="1055" t="s">
        <v>14939</v>
      </c>
    </row>
    <row r="4870" spans="2:8">
      <c r="B4870" s="1045" t="s">
        <v>14940</v>
      </c>
      <c r="C4870" s="1046" t="s">
        <v>2259</v>
      </c>
      <c r="D4870" s="1046" t="s">
        <v>5010</v>
      </c>
      <c r="E4870" s="1043" t="s">
        <v>4290</v>
      </c>
      <c r="F4870" s="1047">
        <v>601.95299999999997</v>
      </c>
      <c r="G4870" s="1052" t="s">
        <v>5005</v>
      </c>
      <c r="H4870" s="1055" t="s">
        <v>14941</v>
      </c>
    </row>
    <row r="4871" spans="2:8">
      <c r="B4871" s="1045" t="s">
        <v>14942</v>
      </c>
      <c r="C4871" s="1046" t="s">
        <v>2259</v>
      </c>
      <c r="D4871" s="1046" t="s">
        <v>5010</v>
      </c>
      <c r="E4871" s="1043" t="s">
        <v>4290</v>
      </c>
      <c r="F4871" s="1047">
        <v>601.95299999999997</v>
      </c>
      <c r="G4871" s="1052" t="s">
        <v>5005</v>
      </c>
      <c r="H4871" s="1055" t="s">
        <v>14943</v>
      </c>
    </row>
    <row r="4872" spans="2:8">
      <c r="B4872" s="1045" t="s">
        <v>14944</v>
      </c>
      <c r="C4872" s="1046" t="s">
        <v>2259</v>
      </c>
      <c r="D4872" s="1046" t="s">
        <v>5010</v>
      </c>
      <c r="E4872" s="1043" t="s">
        <v>4290</v>
      </c>
      <c r="F4872" s="1047">
        <v>601.95299999999997</v>
      </c>
      <c r="G4872" s="1052" t="s">
        <v>5005</v>
      </c>
      <c r="H4872" s="1055" t="s">
        <v>14945</v>
      </c>
    </row>
    <row r="4873" spans="2:8">
      <c r="B4873" s="1045" t="s">
        <v>14946</v>
      </c>
      <c r="C4873" s="1046" t="s">
        <v>2259</v>
      </c>
      <c r="D4873" s="1046" t="s">
        <v>5010</v>
      </c>
      <c r="E4873" s="1043" t="s">
        <v>4290</v>
      </c>
      <c r="F4873" s="1047">
        <v>601.95299999999997</v>
      </c>
      <c r="G4873" s="1052" t="s">
        <v>5005</v>
      </c>
      <c r="H4873" s="1055" t="s">
        <v>14947</v>
      </c>
    </row>
    <row r="4874" spans="2:8">
      <c r="B4874" s="1045" t="s">
        <v>14948</v>
      </c>
      <c r="C4874" s="1046" t="s">
        <v>2259</v>
      </c>
      <c r="D4874" s="1046" t="s">
        <v>5010</v>
      </c>
      <c r="E4874" s="1043" t="s">
        <v>4290</v>
      </c>
      <c r="F4874" s="1047">
        <v>601.95299999999997</v>
      </c>
      <c r="G4874" s="1052" t="s">
        <v>5005</v>
      </c>
      <c r="H4874" s="1055" t="s">
        <v>14949</v>
      </c>
    </row>
    <row r="4875" spans="2:8">
      <c r="B4875" s="1045" t="s">
        <v>14950</v>
      </c>
      <c r="C4875" s="1046" t="s">
        <v>2259</v>
      </c>
      <c r="D4875" s="1046" t="s">
        <v>5010</v>
      </c>
      <c r="E4875" s="1043" t="s">
        <v>4290</v>
      </c>
      <c r="F4875" s="1047">
        <v>601.95299999999997</v>
      </c>
      <c r="G4875" s="1052" t="s">
        <v>5005</v>
      </c>
      <c r="H4875" s="1055" t="s">
        <v>14951</v>
      </c>
    </row>
    <row r="4876" spans="2:8">
      <c r="B4876" s="1045" t="s">
        <v>14952</v>
      </c>
      <c r="C4876" s="1046" t="s">
        <v>2259</v>
      </c>
      <c r="D4876" s="1046" t="s">
        <v>5010</v>
      </c>
      <c r="E4876" s="1043" t="s">
        <v>4290</v>
      </c>
      <c r="F4876" s="1047">
        <v>601.95299999999997</v>
      </c>
      <c r="G4876" s="1052" t="s">
        <v>5005</v>
      </c>
      <c r="H4876" s="1055" t="s">
        <v>14953</v>
      </c>
    </row>
    <row r="4877" spans="2:8">
      <c r="B4877" s="1045" t="s">
        <v>14954</v>
      </c>
      <c r="C4877" s="1046" t="s">
        <v>2259</v>
      </c>
      <c r="D4877" s="1046" t="s">
        <v>5010</v>
      </c>
      <c r="E4877" s="1043" t="s">
        <v>4290</v>
      </c>
      <c r="F4877" s="1047">
        <v>601.95299999999997</v>
      </c>
      <c r="G4877" s="1052" t="s">
        <v>5005</v>
      </c>
      <c r="H4877" s="1055" t="s">
        <v>14955</v>
      </c>
    </row>
    <row r="4878" spans="2:8">
      <c r="B4878" s="1045" t="s">
        <v>14956</v>
      </c>
      <c r="C4878" s="1046" t="s">
        <v>2259</v>
      </c>
      <c r="D4878" s="1046" t="s">
        <v>5010</v>
      </c>
      <c r="E4878" s="1043" t="s">
        <v>4290</v>
      </c>
      <c r="F4878" s="1047">
        <v>601.95299999999997</v>
      </c>
      <c r="G4878" s="1052" t="s">
        <v>5005</v>
      </c>
      <c r="H4878" s="1055" t="s">
        <v>14957</v>
      </c>
    </row>
    <row r="4879" spans="2:8">
      <c r="B4879" s="1045" t="s">
        <v>14958</v>
      </c>
      <c r="C4879" s="1046" t="s">
        <v>2259</v>
      </c>
      <c r="D4879" s="1046" t="s">
        <v>5010</v>
      </c>
      <c r="E4879" s="1043" t="s">
        <v>4290</v>
      </c>
      <c r="F4879" s="1047">
        <v>601.95299999999997</v>
      </c>
      <c r="G4879" s="1052" t="s">
        <v>5005</v>
      </c>
      <c r="H4879" s="1055" t="s">
        <v>14959</v>
      </c>
    </row>
    <row r="4880" spans="2:8">
      <c r="B4880" s="1045" t="s">
        <v>14960</v>
      </c>
      <c r="C4880" s="1046" t="s">
        <v>2259</v>
      </c>
      <c r="D4880" s="1046" t="s">
        <v>5010</v>
      </c>
      <c r="E4880" s="1043" t="s">
        <v>4290</v>
      </c>
      <c r="F4880" s="1047">
        <v>601.95299999999997</v>
      </c>
      <c r="G4880" s="1052" t="s">
        <v>5005</v>
      </c>
      <c r="H4880" s="1055" t="s">
        <v>14961</v>
      </c>
    </row>
    <row r="4881" spans="2:8">
      <c r="B4881" s="1045" t="s">
        <v>14962</v>
      </c>
      <c r="C4881" s="1046" t="s">
        <v>2259</v>
      </c>
      <c r="D4881" s="1046" t="s">
        <v>5010</v>
      </c>
      <c r="E4881" s="1043" t="s">
        <v>4290</v>
      </c>
      <c r="F4881" s="1047">
        <v>601.95299999999997</v>
      </c>
      <c r="G4881" s="1052" t="s">
        <v>5005</v>
      </c>
      <c r="H4881" s="1055" t="s">
        <v>14963</v>
      </c>
    </row>
    <row r="4882" spans="2:8">
      <c r="B4882" s="1045" t="s">
        <v>14964</v>
      </c>
      <c r="C4882" s="1046" t="s">
        <v>2259</v>
      </c>
      <c r="D4882" s="1046" t="s">
        <v>5010</v>
      </c>
      <c r="E4882" s="1043" t="s">
        <v>4290</v>
      </c>
      <c r="F4882" s="1047">
        <v>601.95299999999997</v>
      </c>
      <c r="G4882" s="1052" t="s">
        <v>5005</v>
      </c>
      <c r="H4882" s="1055" t="s">
        <v>14965</v>
      </c>
    </row>
    <row r="4883" spans="2:8">
      <c r="B4883" s="1045" t="s">
        <v>14966</v>
      </c>
      <c r="C4883" s="1046" t="s">
        <v>2259</v>
      </c>
      <c r="D4883" s="1046" t="s">
        <v>5010</v>
      </c>
      <c r="E4883" s="1043" t="s">
        <v>4290</v>
      </c>
      <c r="F4883" s="1047">
        <v>601.95299999999997</v>
      </c>
      <c r="G4883" s="1052" t="s">
        <v>5005</v>
      </c>
      <c r="H4883" s="1055" t="s">
        <v>14967</v>
      </c>
    </row>
    <row r="4884" spans="2:8">
      <c r="B4884" s="1045" t="s">
        <v>14968</v>
      </c>
      <c r="C4884" s="1046" t="s">
        <v>2259</v>
      </c>
      <c r="D4884" s="1046" t="s">
        <v>5010</v>
      </c>
      <c r="E4884" s="1043" t="s">
        <v>4290</v>
      </c>
      <c r="F4884" s="1047">
        <v>601.95299999999997</v>
      </c>
      <c r="G4884" s="1052" t="s">
        <v>5005</v>
      </c>
      <c r="H4884" s="1055" t="s">
        <v>14969</v>
      </c>
    </row>
    <row r="4885" spans="2:8">
      <c r="B4885" s="1045" t="s">
        <v>14970</v>
      </c>
      <c r="C4885" s="1046" t="s">
        <v>2259</v>
      </c>
      <c r="D4885" s="1046" t="s">
        <v>5010</v>
      </c>
      <c r="E4885" s="1043" t="s">
        <v>4290</v>
      </c>
      <c r="F4885" s="1047">
        <v>601.95299999999997</v>
      </c>
      <c r="G4885" s="1052" t="s">
        <v>5005</v>
      </c>
      <c r="H4885" s="1055" t="s">
        <v>14971</v>
      </c>
    </row>
    <row r="4886" spans="2:8">
      <c r="B4886" s="1045" t="s">
        <v>14972</v>
      </c>
      <c r="C4886" s="1046" t="s">
        <v>2259</v>
      </c>
      <c r="D4886" s="1046" t="s">
        <v>5010</v>
      </c>
      <c r="E4886" s="1043" t="s">
        <v>4290</v>
      </c>
      <c r="F4886" s="1047">
        <v>601.95299999999997</v>
      </c>
      <c r="G4886" s="1052" t="s">
        <v>5005</v>
      </c>
      <c r="H4886" s="1055" t="s">
        <v>14973</v>
      </c>
    </row>
    <row r="4887" spans="2:8">
      <c r="B4887" s="1045" t="s">
        <v>14974</v>
      </c>
      <c r="C4887" s="1046" t="s">
        <v>2259</v>
      </c>
      <c r="D4887" s="1046" t="s">
        <v>5010</v>
      </c>
      <c r="E4887" s="1043" t="s">
        <v>4290</v>
      </c>
      <c r="F4887" s="1047">
        <v>601.95299999999997</v>
      </c>
      <c r="G4887" s="1052" t="s">
        <v>5005</v>
      </c>
      <c r="H4887" s="1055" t="s">
        <v>14975</v>
      </c>
    </row>
    <row r="4888" spans="2:8">
      <c r="B4888" s="1045" t="s">
        <v>14976</v>
      </c>
      <c r="C4888" s="1046" t="s">
        <v>2259</v>
      </c>
      <c r="D4888" s="1046" t="s">
        <v>5010</v>
      </c>
      <c r="E4888" s="1043" t="s">
        <v>4290</v>
      </c>
      <c r="F4888" s="1047">
        <v>601.95299999999997</v>
      </c>
      <c r="G4888" s="1052" t="s">
        <v>5005</v>
      </c>
      <c r="H4888" s="1055" t="s">
        <v>14977</v>
      </c>
    </row>
    <row r="4889" spans="2:8">
      <c r="B4889" s="1045" t="s">
        <v>14978</v>
      </c>
      <c r="C4889" s="1046" t="s">
        <v>2259</v>
      </c>
      <c r="D4889" s="1046" t="s">
        <v>5010</v>
      </c>
      <c r="E4889" s="1043" t="s">
        <v>4290</v>
      </c>
      <c r="F4889" s="1047">
        <v>601.95299999999997</v>
      </c>
      <c r="G4889" s="1052" t="s">
        <v>5005</v>
      </c>
      <c r="H4889" s="1055" t="s">
        <v>14979</v>
      </c>
    </row>
    <row r="4890" spans="2:8">
      <c r="B4890" s="1045" t="s">
        <v>14980</v>
      </c>
      <c r="C4890" s="1046" t="s">
        <v>2259</v>
      </c>
      <c r="D4890" s="1046" t="s">
        <v>5010</v>
      </c>
      <c r="E4890" s="1043" t="s">
        <v>4290</v>
      </c>
      <c r="F4890" s="1047">
        <v>601.95299999999997</v>
      </c>
      <c r="G4890" s="1052" t="s">
        <v>5005</v>
      </c>
      <c r="H4890" s="1055" t="s">
        <v>14981</v>
      </c>
    </row>
    <row r="4891" spans="2:8">
      <c r="B4891" s="1045" t="s">
        <v>14982</v>
      </c>
      <c r="C4891" s="1046" t="s">
        <v>2259</v>
      </c>
      <c r="D4891" s="1046" t="s">
        <v>5010</v>
      </c>
      <c r="E4891" s="1043" t="s">
        <v>4290</v>
      </c>
      <c r="F4891" s="1047">
        <v>601.95299999999997</v>
      </c>
      <c r="G4891" s="1052" t="s">
        <v>5005</v>
      </c>
      <c r="H4891" s="1055" t="s">
        <v>14983</v>
      </c>
    </row>
    <row r="4892" spans="2:8">
      <c r="B4892" s="1045" t="s">
        <v>14984</v>
      </c>
      <c r="C4892" s="1046" t="s">
        <v>2259</v>
      </c>
      <c r="D4892" s="1046" t="s">
        <v>5010</v>
      </c>
      <c r="E4892" s="1043" t="s">
        <v>4290</v>
      </c>
      <c r="F4892" s="1047">
        <v>601.95299999999997</v>
      </c>
      <c r="G4892" s="1052" t="s">
        <v>5005</v>
      </c>
      <c r="H4892" s="1055" t="s">
        <v>14985</v>
      </c>
    </row>
    <row r="4893" spans="2:8">
      <c r="B4893" s="1045" t="s">
        <v>14986</v>
      </c>
      <c r="C4893" s="1046" t="s">
        <v>2259</v>
      </c>
      <c r="D4893" s="1046" t="s">
        <v>5010</v>
      </c>
      <c r="E4893" s="1043" t="s">
        <v>4290</v>
      </c>
      <c r="F4893" s="1047">
        <v>601.95299999999997</v>
      </c>
      <c r="G4893" s="1052" t="s">
        <v>5005</v>
      </c>
      <c r="H4893" s="1055" t="s">
        <v>14987</v>
      </c>
    </row>
    <row r="4894" spans="2:8">
      <c r="B4894" s="1045" t="s">
        <v>14988</v>
      </c>
      <c r="C4894" s="1046" t="s">
        <v>2259</v>
      </c>
      <c r="D4894" s="1046" t="s">
        <v>5010</v>
      </c>
      <c r="E4894" s="1043" t="s">
        <v>4290</v>
      </c>
      <c r="F4894" s="1047">
        <v>601.95299999999997</v>
      </c>
      <c r="G4894" s="1052" t="s">
        <v>5005</v>
      </c>
      <c r="H4894" s="1055" t="s">
        <v>14989</v>
      </c>
    </row>
    <row r="4895" spans="2:8">
      <c r="B4895" s="1045" t="s">
        <v>14990</v>
      </c>
      <c r="C4895" s="1046" t="s">
        <v>2259</v>
      </c>
      <c r="D4895" s="1046" t="s">
        <v>5010</v>
      </c>
      <c r="E4895" s="1043" t="s">
        <v>4290</v>
      </c>
      <c r="F4895" s="1047">
        <v>601.95299999999997</v>
      </c>
      <c r="G4895" s="1052" t="s">
        <v>5005</v>
      </c>
      <c r="H4895" s="1055" t="s">
        <v>14991</v>
      </c>
    </row>
    <row r="4896" spans="2:8">
      <c r="B4896" s="1045" t="s">
        <v>14992</v>
      </c>
      <c r="C4896" s="1046" t="s">
        <v>2259</v>
      </c>
      <c r="D4896" s="1046" t="s">
        <v>5010</v>
      </c>
      <c r="E4896" s="1043" t="s">
        <v>4290</v>
      </c>
      <c r="F4896" s="1047">
        <v>601.95299999999997</v>
      </c>
      <c r="G4896" s="1052" t="s">
        <v>5005</v>
      </c>
      <c r="H4896" s="1055" t="s">
        <v>14993</v>
      </c>
    </row>
    <row r="4897" spans="2:8">
      <c r="B4897" s="1045" t="s">
        <v>14994</v>
      </c>
      <c r="C4897" s="1046" t="s">
        <v>2259</v>
      </c>
      <c r="D4897" s="1046" t="s">
        <v>5010</v>
      </c>
      <c r="E4897" s="1043" t="s">
        <v>4290</v>
      </c>
      <c r="F4897" s="1047">
        <v>601.95299999999997</v>
      </c>
      <c r="G4897" s="1052" t="s">
        <v>5005</v>
      </c>
      <c r="H4897" s="1055" t="s">
        <v>14995</v>
      </c>
    </row>
    <row r="4898" spans="2:8">
      <c r="B4898" s="1045" t="s">
        <v>14996</v>
      </c>
      <c r="C4898" s="1046" t="s">
        <v>2259</v>
      </c>
      <c r="D4898" s="1046" t="s">
        <v>5010</v>
      </c>
      <c r="E4898" s="1043" t="s">
        <v>4290</v>
      </c>
      <c r="F4898" s="1047">
        <v>601.95299999999997</v>
      </c>
      <c r="G4898" s="1052" t="s">
        <v>5005</v>
      </c>
      <c r="H4898" s="1055" t="s">
        <v>14997</v>
      </c>
    </row>
    <row r="4899" spans="2:8">
      <c r="B4899" s="1045" t="s">
        <v>14998</v>
      </c>
      <c r="C4899" s="1046" t="s">
        <v>2259</v>
      </c>
      <c r="D4899" s="1046" t="s">
        <v>5010</v>
      </c>
      <c r="E4899" s="1043" t="s">
        <v>4290</v>
      </c>
      <c r="F4899" s="1047">
        <v>601.95299999999997</v>
      </c>
      <c r="G4899" s="1052" t="s">
        <v>5005</v>
      </c>
      <c r="H4899" s="1055" t="s">
        <v>14999</v>
      </c>
    </row>
    <row r="4900" spans="2:8">
      <c r="B4900" s="1045" t="s">
        <v>15000</v>
      </c>
      <c r="C4900" s="1046" t="s">
        <v>2259</v>
      </c>
      <c r="D4900" s="1046" t="s">
        <v>5010</v>
      </c>
      <c r="E4900" s="1043" t="s">
        <v>4290</v>
      </c>
      <c r="F4900" s="1047">
        <v>601.95299999999997</v>
      </c>
      <c r="G4900" s="1052" t="s">
        <v>5005</v>
      </c>
      <c r="H4900" s="1055" t="s">
        <v>15001</v>
      </c>
    </row>
    <row r="4901" spans="2:8">
      <c r="B4901" s="1045" t="s">
        <v>15002</v>
      </c>
      <c r="C4901" s="1046" t="s">
        <v>2259</v>
      </c>
      <c r="D4901" s="1046" t="s">
        <v>5010</v>
      </c>
      <c r="E4901" s="1043" t="s">
        <v>4290</v>
      </c>
      <c r="F4901" s="1047">
        <v>601.95299999999997</v>
      </c>
      <c r="G4901" s="1052" t="s">
        <v>5005</v>
      </c>
      <c r="H4901" s="1055" t="s">
        <v>15003</v>
      </c>
    </row>
    <row r="4902" spans="2:8">
      <c r="B4902" s="1045" t="s">
        <v>15004</v>
      </c>
      <c r="C4902" s="1046" t="s">
        <v>2259</v>
      </c>
      <c r="D4902" s="1046" t="s">
        <v>5010</v>
      </c>
      <c r="E4902" s="1043" t="s">
        <v>4290</v>
      </c>
      <c r="F4902" s="1047">
        <v>601.95299999999997</v>
      </c>
      <c r="G4902" s="1052" t="s">
        <v>5005</v>
      </c>
      <c r="H4902" s="1055" t="s">
        <v>15005</v>
      </c>
    </row>
    <row r="4903" spans="2:8">
      <c r="B4903" s="1045" t="s">
        <v>15006</v>
      </c>
      <c r="C4903" s="1046" t="s">
        <v>2259</v>
      </c>
      <c r="D4903" s="1046" t="s">
        <v>5010</v>
      </c>
      <c r="E4903" s="1043" t="s">
        <v>4290</v>
      </c>
      <c r="F4903" s="1047">
        <v>601.95299999999997</v>
      </c>
      <c r="G4903" s="1052" t="s">
        <v>5005</v>
      </c>
      <c r="H4903" s="1055" t="s">
        <v>15007</v>
      </c>
    </row>
    <row r="4904" spans="2:8">
      <c r="B4904" s="1045" t="s">
        <v>15008</v>
      </c>
      <c r="C4904" s="1046" t="s">
        <v>2259</v>
      </c>
      <c r="D4904" s="1046" t="s">
        <v>5010</v>
      </c>
      <c r="E4904" s="1043" t="s">
        <v>4290</v>
      </c>
      <c r="F4904" s="1047">
        <v>601.95299999999997</v>
      </c>
      <c r="G4904" s="1052" t="s">
        <v>5005</v>
      </c>
      <c r="H4904" s="1055" t="s">
        <v>15009</v>
      </c>
    </row>
    <row r="4905" spans="2:8">
      <c r="B4905" s="1045" t="s">
        <v>15010</v>
      </c>
      <c r="C4905" s="1046" t="s">
        <v>2259</v>
      </c>
      <c r="D4905" s="1046" t="s">
        <v>5010</v>
      </c>
      <c r="E4905" s="1043" t="s">
        <v>4290</v>
      </c>
      <c r="F4905" s="1047">
        <v>601.95299999999997</v>
      </c>
      <c r="G4905" s="1052" t="s">
        <v>5005</v>
      </c>
      <c r="H4905" s="1055" t="s">
        <v>15011</v>
      </c>
    </row>
    <row r="4906" spans="2:8">
      <c r="B4906" s="1045" t="s">
        <v>15012</v>
      </c>
      <c r="C4906" s="1046" t="s">
        <v>2259</v>
      </c>
      <c r="D4906" s="1046" t="s">
        <v>5010</v>
      </c>
      <c r="E4906" s="1043" t="s">
        <v>4290</v>
      </c>
      <c r="F4906" s="1047">
        <v>601.95299999999997</v>
      </c>
      <c r="G4906" s="1052" t="s">
        <v>5005</v>
      </c>
      <c r="H4906" s="1055" t="s">
        <v>15013</v>
      </c>
    </row>
    <row r="4907" spans="2:8">
      <c r="B4907" s="1045" t="s">
        <v>15014</v>
      </c>
      <c r="C4907" s="1046" t="s">
        <v>2259</v>
      </c>
      <c r="D4907" s="1046" t="s">
        <v>5010</v>
      </c>
      <c r="E4907" s="1043" t="s">
        <v>4290</v>
      </c>
      <c r="F4907" s="1047">
        <v>601.95299999999997</v>
      </c>
      <c r="G4907" s="1052" t="s">
        <v>5005</v>
      </c>
      <c r="H4907" s="1055" t="s">
        <v>15015</v>
      </c>
    </row>
    <row r="4908" spans="2:8">
      <c r="B4908" s="1045" t="s">
        <v>15016</v>
      </c>
      <c r="C4908" s="1046" t="s">
        <v>2259</v>
      </c>
      <c r="D4908" s="1046" t="s">
        <v>5010</v>
      </c>
      <c r="E4908" s="1043" t="s">
        <v>4290</v>
      </c>
      <c r="F4908" s="1047">
        <v>601.95299999999997</v>
      </c>
      <c r="G4908" s="1052" t="s">
        <v>5005</v>
      </c>
      <c r="H4908" s="1055" t="s">
        <v>15017</v>
      </c>
    </row>
    <row r="4909" spans="2:8">
      <c r="B4909" s="1045" t="s">
        <v>15018</v>
      </c>
      <c r="C4909" s="1046" t="s">
        <v>2259</v>
      </c>
      <c r="D4909" s="1046" t="s">
        <v>5010</v>
      </c>
      <c r="E4909" s="1043" t="s">
        <v>4290</v>
      </c>
      <c r="F4909" s="1047">
        <v>601.95299999999997</v>
      </c>
      <c r="G4909" s="1052" t="s">
        <v>5005</v>
      </c>
      <c r="H4909" s="1055" t="s">
        <v>15019</v>
      </c>
    </row>
    <row r="4910" spans="2:8">
      <c r="B4910" s="1045" t="s">
        <v>15020</v>
      </c>
      <c r="C4910" s="1046" t="s">
        <v>2259</v>
      </c>
      <c r="D4910" s="1046" t="s">
        <v>5010</v>
      </c>
      <c r="E4910" s="1043" t="s">
        <v>4290</v>
      </c>
      <c r="F4910" s="1047">
        <v>601.95299999999997</v>
      </c>
      <c r="G4910" s="1052" t="s">
        <v>5005</v>
      </c>
      <c r="H4910" s="1055" t="s">
        <v>15021</v>
      </c>
    </row>
    <row r="4911" spans="2:8">
      <c r="B4911" s="1045" t="s">
        <v>15022</v>
      </c>
      <c r="C4911" s="1046" t="s">
        <v>2259</v>
      </c>
      <c r="D4911" s="1046" t="s">
        <v>5010</v>
      </c>
      <c r="E4911" s="1043" t="s">
        <v>4290</v>
      </c>
      <c r="F4911" s="1047">
        <v>601.95299999999997</v>
      </c>
      <c r="G4911" s="1052" t="s">
        <v>5005</v>
      </c>
      <c r="H4911" s="1055" t="s">
        <v>15023</v>
      </c>
    </row>
    <row r="4912" spans="2:8">
      <c r="B4912" s="1045" t="s">
        <v>15024</v>
      </c>
      <c r="C4912" s="1046" t="s">
        <v>2259</v>
      </c>
      <c r="D4912" s="1046" t="s">
        <v>5010</v>
      </c>
      <c r="E4912" s="1043" t="s">
        <v>4290</v>
      </c>
      <c r="F4912" s="1047">
        <v>601.95299999999997</v>
      </c>
      <c r="G4912" s="1052" t="s">
        <v>5005</v>
      </c>
      <c r="H4912" s="1055" t="s">
        <v>15025</v>
      </c>
    </row>
    <row r="4913" spans="2:8">
      <c r="B4913" s="1045" t="s">
        <v>15026</v>
      </c>
      <c r="C4913" s="1046" t="s">
        <v>2259</v>
      </c>
      <c r="D4913" s="1046" t="s">
        <v>5010</v>
      </c>
      <c r="E4913" s="1043" t="s">
        <v>4290</v>
      </c>
      <c r="F4913" s="1047">
        <v>601.95299999999997</v>
      </c>
      <c r="G4913" s="1052" t="s">
        <v>5005</v>
      </c>
      <c r="H4913" s="1055" t="s">
        <v>15027</v>
      </c>
    </row>
    <row r="4914" spans="2:8">
      <c r="B4914" s="1045" t="s">
        <v>15028</v>
      </c>
      <c r="C4914" s="1046" t="s">
        <v>2259</v>
      </c>
      <c r="D4914" s="1046" t="s">
        <v>5010</v>
      </c>
      <c r="E4914" s="1043" t="s">
        <v>4290</v>
      </c>
      <c r="F4914" s="1047">
        <v>601.95299999999997</v>
      </c>
      <c r="G4914" s="1052" t="s">
        <v>5005</v>
      </c>
      <c r="H4914" s="1055" t="s">
        <v>15029</v>
      </c>
    </row>
    <row r="4915" spans="2:8">
      <c r="B4915" s="1045" t="s">
        <v>15030</v>
      </c>
      <c r="C4915" s="1046" t="s">
        <v>2259</v>
      </c>
      <c r="D4915" s="1046" t="s">
        <v>5010</v>
      </c>
      <c r="E4915" s="1043" t="s">
        <v>4290</v>
      </c>
      <c r="F4915" s="1047">
        <v>601.95299999999997</v>
      </c>
      <c r="G4915" s="1052" t="s">
        <v>5005</v>
      </c>
      <c r="H4915" s="1055" t="s">
        <v>15031</v>
      </c>
    </row>
    <row r="4916" spans="2:8">
      <c r="B4916" s="1045" t="s">
        <v>15032</v>
      </c>
      <c r="C4916" s="1046" t="s">
        <v>2259</v>
      </c>
      <c r="D4916" s="1046" t="s">
        <v>5010</v>
      </c>
      <c r="E4916" s="1043" t="s">
        <v>4290</v>
      </c>
      <c r="F4916" s="1047">
        <v>601.95299999999997</v>
      </c>
      <c r="G4916" s="1052" t="s">
        <v>5005</v>
      </c>
      <c r="H4916" s="1055" t="s">
        <v>15033</v>
      </c>
    </row>
    <row r="4917" spans="2:8">
      <c r="B4917" s="1045" t="s">
        <v>15034</v>
      </c>
      <c r="C4917" s="1046" t="s">
        <v>2259</v>
      </c>
      <c r="D4917" s="1046" t="s">
        <v>5010</v>
      </c>
      <c r="E4917" s="1043" t="s">
        <v>4290</v>
      </c>
      <c r="F4917" s="1047">
        <v>601.95299999999997</v>
      </c>
      <c r="G4917" s="1052" t="s">
        <v>5005</v>
      </c>
      <c r="H4917" s="1055" t="s">
        <v>15035</v>
      </c>
    </row>
    <row r="4918" spans="2:8">
      <c r="B4918" s="1045" t="s">
        <v>15036</v>
      </c>
      <c r="C4918" s="1046" t="s">
        <v>2259</v>
      </c>
      <c r="D4918" s="1046" t="s">
        <v>5010</v>
      </c>
      <c r="E4918" s="1043" t="s">
        <v>4290</v>
      </c>
      <c r="F4918" s="1047">
        <v>601.95299999999997</v>
      </c>
      <c r="G4918" s="1052" t="s">
        <v>5005</v>
      </c>
      <c r="H4918" s="1055" t="s">
        <v>15037</v>
      </c>
    </row>
    <row r="4919" spans="2:8">
      <c r="B4919" s="1045" t="s">
        <v>15038</v>
      </c>
      <c r="C4919" s="1046" t="s">
        <v>2259</v>
      </c>
      <c r="D4919" s="1046" t="s">
        <v>5010</v>
      </c>
      <c r="E4919" s="1043" t="s">
        <v>4290</v>
      </c>
      <c r="F4919" s="1047">
        <v>601.95299999999997</v>
      </c>
      <c r="G4919" s="1052" t="s">
        <v>5005</v>
      </c>
      <c r="H4919" s="1055" t="s">
        <v>15039</v>
      </c>
    </row>
    <row r="4920" spans="2:8">
      <c r="B4920" s="1045" t="s">
        <v>15040</v>
      </c>
      <c r="C4920" s="1046" t="s">
        <v>2259</v>
      </c>
      <c r="D4920" s="1046" t="s">
        <v>5010</v>
      </c>
      <c r="E4920" s="1043" t="s">
        <v>4290</v>
      </c>
      <c r="F4920" s="1047">
        <v>601.95299999999997</v>
      </c>
      <c r="G4920" s="1052" t="s">
        <v>5005</v>
      </c>
      <c r="H4920" s="1055" t="s">
        <v>15041</v>
      </c>
    </row>
    <row r="4921" spans="2:8">
      <c r="B4921" s="1045" t="s">
        <v>15042</v>
      </c>
      <c r="C4921" s="1046" t="s">
        <v>2259</v>
      </c>
      <c r="D4921" s="1046" t="s">
        <v>5010</v>
      </c>
      <c r="E4921" s="1043" t="s">
        <v>4290</v>
      </c>
      <c r="F4921" s="1047">
        <v>601.95299999999997</v>
      </c>
      <c r="G4921" s="1052" t="s">
        <v>5005</v>
      </c>
      <c r="H4921" s="1055" t="s">
        <v>15043</v>
      </c>
    </row>
    <row r="4922" spans="2:8">
      <c r="B4922" s="1045" t="s">
        <v>15044</v>
      </c>
      <c r="C4922" s="1046" t="s">
        <v>2259</v>
      </c>
      <c r="D4922" s="1046" t="s">
        <v>5010</v>
      </c>
      <c r="E4922" s="1043" t="s">
        <v>4290</v>
      </c>
      <c r="F4922" s="1047">
        <v>601.95299999999997</v>
      </c>
      <c r="G4922" s="1052" t="s">
        <v>5005</v>
      </c>
      <c r="H4922" s="1055" t="s">
        <v>15045</v>
      </c>
    </row>
    <row r="4923" spans="2:8">
      <c r="B4923" s="1045" t="s">
        <v>15046</v>
      </c>
      <c r="C4923" s="1046" t="s">
        <v>2259</v>
      </c>
      <c r="D4923" s="1046" t="s">
        <v>5010</v>
      </c>
      <c r="E4923" s="1043" t="s">
        <v>4290</v>
      </c>
      <c r="F4923" s="1047">
        <v>601.95299999999997</v>
      </c>
      <c r="G4923" s="1052" t="s">
        <v>5005</v>
      </c>
      <c r="H4923" s="1055" t="s">
        <v>15047</v>
      </c>
    </row>
    <row r="4924" spans="2:8">
      <c r="B4924" s="1045" t="s">
        <v>15048</v>
      </c>
      <c r="C4924" s="1046" t="s">
        <v>2259</v>
      </c>
      <c r="D4924" s="1046" t="s">
        <v>5010</v>
      </c>
      <c r="E4924" s="1043" t="s">
        <v>4290</v>
      </c>
      <c r="F4924" s="1047">
        <v>601.95299999999997</v>
      </c>
      <c r="G4924" s="1052" t="s">
        <v>5005</v>
      </c>
      <c r="H4924" s="1055" t="s">
        <v>15049</v>
      </c>
    </row>
    <row r="4925" spans="2:8">
      <c r="B4925" s="1045" t="s">
        <v>15050</v>
      </c>
      <c r="C4925" s="1046" t="s">
        <v>2259</v>
      </c>
      <c r="D4925" s="1046" t="s">
        <v>5010</v>
      </c>
      <c r="E4925" s="1043" t="s">
        <v>4290</v>
      </c>
      <c r="F4925" s="1047">
        <v>601.95299999999997</v>
      </c>
      <c r="G4925" s="1052" t="s">
        <v>5005</v>
      </c>
      <c r="H4925" s="1055" t="s">
        <v>15051</v>
      </c>
    </row>
    <row r="4926" spans="2:8">
      <c r="B4926" s="1045" t="s">
        <v>15052</v>
      </c>
      <c r="C4926" s="1046" t="s">
        <v>2259</v>
      </c>
      <c r="D4926" s="1046" t="s">
        <v>5010</v>
      </c>
      <c r="E4926" s="1043" t="s">
        <v>4290</v>
      </c>
      <c r="F4926" s="1047">
        <v>601.95299999999997</v>
      </c>
      <c r="G4926" s="1052" t="s">
        <v>5005</v>
      </c>
      <c r="H4926" s="1055" t="s">
        <v>15053</v>
      </c>
    </row>
    <row r="4927" spans="2:8">
      <c r="B4927" s="1045" t="s">
        <v>15054</v>
      </c>
      <c r="C4927" s="1046" t="s">
        <v>2259</v>
      </c>
      <c r="D4927" s="1046" t="s">
        <v>5010</v>
      </c>
      <c r="E4927" s="1043" t="s">
        <v>4290</v>
      </c>
      <c r="F4927" s="1047">
        <v>601.95299999999997</v>
      </c>
      <c r="G4927" s="1052" t="s">
        <v>5005</v>
      </c>
      <c r="H4927" s="1055" t="s">
        <v>15055</v>
      </c>
    </row>
    <row r="4928" spans="2:8">
      <c r="B4928" s="1045" t="s">
        <v>15056</v>
      </c>
      <c r="C4928" s="1046" t="s">
        <v>2259</v>
      </c>
      <c r="D4928" s="1046" t="s">
        <v>5010</v>
      </c>
      <c r="E4928" s="1043" t="s">
        <v>4290</v>
      </c>
      <c r="F4928" s="1047">
        <v>601.95299999999997</v>
      </c>
      <c r="G4928" s="1052" t="s">
        <v>5005</v>
      </c>
      <c r="H4928" s="1055" t="s">
        <v>15057</v>
      </c>
    </row>
    <row r="4929" spans="2:8">
      <c r="B4929" s="1045" t="s">
        <v>15058</v>
      </c>
      <c r="C4929" s="1046" t="s">
        <v>2259</v>
      </c>
      <c r="D4929" s="1046" t="s">
        <v>5010</v>
      </c>
      <c r="E4929" s="1043" t="s">
        <v>4290</v>
      </c>
      <c r="F4929" s="1047">
        <v>601.95299999999997</v>
      </c>
      <c r="G4929" s="1052" t="s">
        <v>5005</v>
      </c>
      <c r="H4929" s="1055" t="s">
        <v>15059</v>
      </c>
    </row>
    <row r="4930" spans="2:8">
      <c r="B4930" s="1045" t="s">
        <v>15060</v>
      </c>
      <c r="C4930" s="1046" t="s">
        <v>2259</v>
      </c>
      <c r="D4930" s="1046" t="s">
        <v>5010</v>
      </c>
      <c r="E4930" s="1043" t="s">
        <v>4290</v>
      </c>
      <c r="F4930" s="1047">
        <v>601.95299999999997</v>
      </c>
      <c r="G4930" s="1052" t="s">
        <v>5005</v>
      </c>
      <c r="H4930" s="1055" t="s">
        <v>15061</v>
      </c>
    </row>
    <row r="4931" spans="2:8">
      <c r="B4931" s="1045" t="s">
        <v>15062</v>
      </c>
      <c r="C4931" s="1046" t="s">
        <v>2259</v>
      </c>
      <c r="D4931" s="1046" t="s">
        <v>5010</v>
      </c>
      <c r="E4931" s="1043" t="s">
        <v>4290</v>
      </c>
      <c r="F4931" s="1047">
        <v>601.95299999999997</v>
      </c>
      <c r="G4931" s="1052" t="s">
        <v>5005</v>
      </c>
      <c r="H4931" s="1055" t="s">
        <v>15063</v>
      </c>
    </row>
    <row r="4932" spans="2:8">
      <c r="B4932" s="1045" t="s">
        <v>15064</v>
      </c>
      <c r="C4932" s="1046" t="s">
        <v>2259</v>
      </c>
      <c r="D4932" s="1046" t="s">
        <v>5010</v>
      </c>
      <c r="E4932" s="1043" t="s">
        <v>4290</v>
      </c>
      <c r="F4932" s="1047">
        <v>601.95299999999997</v>
      </c>
      <c r="G4932" s="1052" t="s">
        <v>5005</v>
      </c>
      <c r="H4932" s="1055" t="s">
        <v>15065</v>
      </c>
    </row>
    <row r="4933" spans="2:8">
      <c r="B4933" s="1045" t="s">
        <v>15066</v>
      </c>
      <c r="C4933" s="1046" t="s">
        <v>2259</v>
      </c>
      <c r="D4933" s="1046" t="s">
        <v>5010</v>
      </c>
      <c r="E4933" s="1043" t="s">
        <v>4290</v>
      </c>
      <c r="F4933" s="1047">
        <v>601.95299999999997</v>
      </c>
      <c r="G4933" s="1052" t="s">
        <v>5005</v>
      </c>
      <c r="H4933" s="1055" t="s">
        <v>15067</v>
      </c>
    </row>
    <row r="4934" spans="2:8">
      <c r="B4934" s="1045" t="s">
        <v>15068</v>
      </c>
      <c r="C4934" s="1046" t="s">
        <v>2259</v>
      </c>
      <c r="D4934" s="1046" t="s">
        <v>5010</v>
      </c>
      <c r="E4934" s="1043" t="s">
        <v>4290</v>
      </c>
      <c r="F4934" s="1047">
        <v>601.95299999999997</v>
      </c>
      <c r="G4934" s="1052" t="s">
        <v>5005</v>
      </c>
      <c r="H4934" s="1055" t="s">
        <v>15069</v>
      </c>
    </row>
    <row r="4935" spans="2:8">
      <c r="B4935" s="1045" t="s">
        <v>15070</v>
      </c>
      <c r="C4935" s="1046" t="s">
        <v>2259</v>
      </c>
      <c r="D4935" s="1046" t="s">
        <v>5010</v>
      </c>
      <c r="E4935" s="1043" t="s">
        <v>4290</v>
      </c>
      <c r="F4935" s="1047">
        <v>601.95299999999997</v>
      </c>
      <c r="G4935" s="1052" t="s">
        <v>5005</v>
      </c>
      <c r="H4935" s="1055" t="s">
        <v>15071</v>
      </c>
    </row>
    <row r="4936" spans="2:8">
      <c r="B4936" s="1045" t="s">
        <v>15072</v>
      </c>
      <c r="C4936" s="1046" t="s">
        <v>2259</v>
      </c>
      <c r="D4936" s="1046" t="s">
        <v>5010</v>
      </c>
      <c r="E4936" s="1043" t="s">
        <v>4290</v>
      </c>
      <c r="F4936" s="1047">
        <v>601.95299999999997</v>
      </c>
      <c r="G4936" s="1052" t="s">
        <v>5005</v>
      </c>
      <c r="H4936" s="1055" t="s">
        <v>15073</v>
      </c>
    </row>
    <row r="4937" spans="2:8">
      <c r="B4937" s="1045" t="s">
        <v>15074</v>
      </c>
      <c r="C4937" s="1046" t="s">
        <v>2259</v>
      </c>
      <c r="D4937" s="1046" t="s">
        <v>5010</v>
      </c>
      <c r="E4937" s="1043" t="s">
        <v>4290</v>
      </c>
      <c r="F4937" s="1047">
        <v>601.95299999999997</v>
      </c>
      <c r="G4937" s="1052" t="s">
        <v>5005</v>
      </c>
      <c r="H4937" s="1055" t="s">
        <v>15075</v>
      </c>
    </row>
    <row r="4938" spans="2:8">
      <c r="B4938" s="1045" t="s">
        <v>15076</v>
      </c>
      <c r="C4938" s="1046" t="s">
        <v>2259</v>
      </c>
      <c r="D4938" s="1046" t="s">
        <v>5010</v>
      </c>
      <c r="E4938" s="1043" t="s">
        <v>4290</v>
      </c>
      <c r="F4938" s="1047">
        <v>601.95299999999997</v>
      </c>
      <c r="G4938" s="1052" t="s">
        <v>5005</v>
      </c>
      <c r="H4938" s="1055" t="s">
        <v>15077</v>
      </c>
    </row>
    <row r="4939" spans="2:8">
      <c r="B4939" s="1045" t="s">
        <v>15078</v>
      </c>
      <c r="C4939" s="1046" t="s">
        <v>2259</v>
      </c>
      <c r="D4939" s="1046" t="s">
        <v>5010</v>
      </c>
      <c r="E4939" s="1043" t="s">
        <v>4290</v>
      </c>
      <c r="F4939" s="1047">
        <v>601.95299999999997</v>
      </c>
      <c r="G4939" s="1052" t="s">
        <v>5005</v>
      </c>
      <c r="H4939" s="1055" t="s">
        <v>15079</v>
      </c>
    </row>
    <row r="4940" spans="2:8">
      <c r="B4940" s="1045" t="s">
        <v>15080</v>
      </c>
      <c r="C4940" s="1046" t="s">
        <v>2259</v>
      </c>
      <c r="D4940" s="1046" t="s">
        <v>5010</v>
      </c>
      <c r="E4940" s="1043" t="s">
        <v>4290</v>
      </c>
      <c r="F4940" s="1047">
        <v>601.95299999999997</v>
      </c>
      <c r="G4940" s="1052" t="s">
        <v>5005</v>
      </c>
      <c r="H4940" s="1055" t="s">
        <v>15081</v>
      </c>
    </row>
    <row r="4941" spans="2:8">
      <c r="B4941" s="1045" t="s">
        <v>15082</v>
      </c>
      <c r="C4941" s="1046" t="s">
        <v>2259</v>
      </c>
      <c r="D4941" s="1046" t="s">
        <v>5010</v>
      </c>
      <c r="E4941" s="1043" t="s">
        <v>4290</v>
      </c>
      <c r="F4941" s="1047">
        <v>601.95299999999997</v>
      </c>
      <c r="G4941" s="1052" t="s">
        <v>5005</v>
      </c>
      <c r="H4941" s="1055" t="s">
        <v>15083</v>
      </c>
    </row>
    <row r="4942" spans="2:8">
      <c r="B4942" s="1045" t="s">
        <v>15084</v>
      </c>
      <c r="C4942" s="1046" t="s">
        <v>2259</v>
      </c>
      <c r="D4942" s="1046" t="s">
        <v>5010</v>
      </c>
      <c r="E4942" s="1043" t="s">
        <v>4290</v>
      </c>
      <c r="F4942" s="1047">
        <v>601.95299999999997</v>
      </c>
      <c r="G4942" s="1052" t="s">
        <v>5005</v>
      </c>
      <c r="H4942" s="1055" t="s">
        <v>15085</v>
      </c>
    </row>
    <row r="4943" spans="2:8">
      <c r="B4943" s="1045" t="s">
        <v>15086</v>
      </c>
      <c r="C4943" s="1046" t="s">
        <v>2259</v>
      </c>
      <c r="D4943" s="1046" t="s">
        <v>5010</v>
      </c>
      <c r="E4943" s="1043" t="s">
        <v>4290</v>
      </c>
      <c r="F4943" s="1047">
        <v>601.95299999999997</v>
      </c>
      <c r="G4943" s="1052" t="s">
        <v>5005</v>
      </c>
      <c r="H4943" s="1055" t="s">
        <v>15087</v>
      </c>
    </row>
    <row r="4944" spans="2:8">
      <c r="B4944" s="1045" t="s">
        <v>15088</v>
      </c>
      <c r="C4944" s="1046" t="s">
        <v>2259</v>
      </c>
      <c r="D4944" s="1046" t="s">
        <v>5010</v>
      </c>
      <c r="E4944" s="1043" t="s">
        <v>4290</v>
      </c>
      <c r="F4944" s="1047">
        <v>601.95299999999997</v>
      </c>
      <c r="G4944" s="1052" t="s">
        <v>5005</v>
      </c>
      <c r="H4944" s="1055" t="s">
        <v>15089</v>
      </c>
    </row>
    <row r="4945" spans="2:8">
      <c r="B4945" s="1045" t="s">
        <v>15090</v>
      </c>
      <c r="C4945" s="1046" t="s">
        <v>2259</v>
      </c>
      <c r="D4945" s="1046" t="s">
        <v>5010</v>
      </c>
      <c r="E4945" s="1043" t="s">
        <v>4290</v>
      </c>
      <c r="F4945" s="1047">
        <v>601.95299999999997</v>
      </c>
      <c r="G4945" s="1052" t="s">
        <v>5005</v>
      </c>
      <c r="H4945" s="1055" t="s">
        <v>15091</v>
      </c>
    </row>
    <row r="4946" spans="2:8">
      <c r="B4946" s="1045" t="s">
        <v>15092</v>
      </c>
      <c r="C4946" s="1046" t="s">
        <v>2259</v>
      </c>
      <c r="D4946" s="1046" t="s">
        <v>5010</v>
      </c>
      <c r="E4946" s="1043" t="s">
        <v>4290</v>
      </c>
      <c r="F4946" s="1047">
        <v>601.95299999999997</v>
      </c>
      <c r="G4946" s="1052" t="s">
        <v>5005</v>
      </c>
      <c r="H4946" s="1055" t="s">
        <v>15093</v>
      </c>
    </row>
    <row r="4947" spans="2:8">
      <c r="B4947" s="1045" t="s">
        <v>15094</v>
      </c>
      <c r="C4947" s="1046" t="s">
        <v>2259</v>
      </c>
      <c r="D4947" s="1046" t="s">
        <v>5010</v>
      </c>
      <c r="E4947" s="1043" t="s">
        <v>4290</v>
      </c>
      <c r="F4947" s="1047">
        <v>601.95299999999997</v>
      </c>
      <c r="G4947" s="1052" t="s">
        <v>5005</v>
      </c>
      <c r="H4947" s="1055" t="s">
        <v>15095</v>
      </c>
    </row>
    <row r="4948" spans="2:8">
      <c r="B4948" s="1045" t="s">
        <v>15096</v>
      </c>
      <c r="C4948" s="1046" t="s">
        <v>2259</v>
      </c>
      <c r="D4948" s="1046" t="s">
        <v>5010</v>
      </c>
      <c r="E4948" s="1043" t="s">
        <v>4290</v>
      </c>
      <c r="F4948" s="1047">
        <v>601.95299999999997</v>
      </c>
      <c r="G4948" s="1052" t="s">
        <v>5005</v>
      </c>
      <c r="H4948" s="1055" t="s">
        <v>15097</v>
      </c>
    </row>
    <row r="4949" spans="2:8">
      <c r="B4949" s="1045" t="s">
        <v>15098</v>
      </c>
      <c r="C4949" s="1046" t="s">
        <v>2259</v>
      </c>
      <c r="D4949" s="1046" t="s">
        <v>5010</v>
      </c>
      <c r="E4949" s="1043" t="s">
        <v>4290</v>
      </c>
      <c r="F4949" s="1047">
        <v>601.95299999999997</v>
      </c>
      <c r="G4949" s="1052" t="s">
        <v>5005</v>
      </c>
      <c r="H4949" s="1055" t="s">
        <v>15099</v>
      </c>
    </row>
    <row r="4950" spans="2:8">
      <c r="B4950" s="1045" t="s">
        <v>15100</v>
      </c>
      <c r="C4950" s="1046" t="s">
        <v>2259</v>
      </c>
      <c r="D4950" s="1046" t="s">
        <v>5010</v>
      </c>
      <c r="E4950" s="1043" t="s">
        <v>4290</v>
      </c>
      <c r="F4950" s="1047">
        <v>601.95299999999997</v>
      </c>
      <c r="G4950" s="1052" t="s">
        <v>5005</v>
      </c>
      <c r="H4950" s="1055" t="s">
        <v>15101</v>
      </c>
    </row>
    <row r="4951" spans="2:8">
      <c r="B4951" s="1045" t="s">
        <v>15102</v>
      </c>
      <c r="C4951" s="1046" t="s">
        <v>2259</v>
      </c>
      <c r="D4951" s="1046" t="s">
        <v>5010</v>
      </c>
      <c r="E4951" s="1043" t="s">
        <v>4290</v>
      </c>
      <c r="F4951" s="1047">
        <v>601.95299999999997</v>
      </c>
      <c r="G4951" s="1052" t="s">
        <v>5005</v>
      </c>
      <c r="H4951" s="1055" t="s">
        <v>15103</v>
      </c>
    </row>
    <row r="4952" spans="2:8">
      <c r="B4952" s="1045" t="s">
        <v>15104</v>
      </c>
      <c r="C4952" s="1046" t="s">
        <v>2259</v>
      </c>
      <c r="D4952" s="1046" t="s">
        <v>5010</v>
      </c>
      <c r="E4952" s="1043" t="s">
        <v>4290</v>
      </c>
      <c r="F4952" s="1047">
        <v>601.95299999999997</v>
      </c>
      <c r="G4952" s="1052" t="s">
        <v>5005</v>
      </c>
      <c r="H4952" s="1055" t="s">
        <v>15105</v>
      </c>
    </row>
    <row r="4953" spans="2:8">
      <c r="B4953" s="1045" t="s">
        <v>15106</v>
      </c>
      <c r="C4953" s="1046" t="s">
        <v>2259</v>
      </c>
      <c r="D4953" s="1046" t="s">
        <v>5010</v>
      </c>
      <c r="E4953" s="1043" t="s">
        <v>4290</v>
      </c>
      <c r="F4953" s="1047">
        <v>601.95299999999997</v>
      </c>
      <c r="G4953" s="1052" t="s">
        <v>5005</v>
      </c>
      <c r="H4953" s="1055" t="s">
        <v>15107</v>
      </c>
    </row>
    <row r="4954" spans="2:8">
      <c r="B4954" s="1045" t="s">
        <v>15108</v>
      </c>
      <c r="C4954" s="1046" t="s">
        <v>2259</v>
      </c>
      <c r="D4954" s="1046" t="s">
        <v>5010</v>
      </c>
      <c r="E4954" s="1043" t="s">
        <v>4290</v>
      </c>
      <c r="F4954" s="1047">
        <v>601.95299999999997</v>
      </c>
      <c r="G4954" s="1052" t="s">
        <v>5005</v>
      </c>
      <c r="H4954" s="1055" t="s">
        <v>15109</v>
      </c>
    </row>
    <row r="4955" spans="2:8">
      <c r="B4955" s="1045" t="s">
        <v>15110</v>
      </c>
      <c r="C4955" s="1046" t="s">
        <v>2259</v>
      </c>
      <c r="D4955" s="1046" t="s">
        <v>5010</v>
      </c>
      <c r="E4955" s="1043" t="s">
        <v>4290</v>
      </c>
      <c r="F4955" s="1047">
        <v>601.95299999999997</v>
      </c>
      <c r="G4955" s="1052" t="s">
        <v>5005</v>
      </c>
      <c r="H4955" s="1055" t="s">
        <v>15111</v>
      </c>
    </row>
    <row r="4956" spans="2:8">
      <c r="B4956" s="1045" t="s">
        <v>15112</v>
      </c>
      <c r="C4956" s="1046" t="s">
        <v>2259</v>
      </c>
      <c r="D4956" s="1046" t="s">
        <v>5010</v>
      </c>
      <c r="E4956" s="1043" t="s">
        <v>4290</v>
      </c>
      <c r="F4956" s="1047">
        <v>601.95299999999997</v>
      </c>
      <c r="G4956" s="1052" t="s">
        <v>5005</v>
      </c>
      <c r="H4956" s="1055" t="s">
        <v>15113</v>
      </c>
    </row>
    <row r="4957" spans="2:8">
      <c r="B4957" s="1045" t="s">
        <v>15114</v>
      </c>
      <c r="C4957" s="1046" t="s">
        <v>2259</v>
      </c>
      <c r="D4957" s="1046" t="s">
        <v>5010</v>
      </c>
      <c r="E4957" s="1043" t="s">
        <v>4290</v>
      </c>
      <c r="F4957" s="1047">
        <v>601.95299999999997</v>
      </c>
      <c r="G4957" s="1052" t="s">
        <v>5005</v>
      </c>
      <c r="H4957" s="1055" t="s">
        <v>15115</v>
      </c>
    </row>
    <row r="4958" spans="2:8">
      <c r="B4958" s="1045" t="s">
        <v>15116</v>
      </c>
      <c r="C4958" s="1046" t="s">
        <v>2259</v>
      </c>
      <c r="D4958" s="1046" t="s">
        <v>5010</v>
      </c>
      <c r="E4958" s="1043" t="s">
        <v>4290</v>
      </c>
      <c r="F4958" s="1047">
        <v>601.95299999999997</v>
      </c>
      <c r="G4958" s="1052" t="s">
        <v>5005</v>
      </c>
      <c r="H4958" s="1055" t="s">
        <v>15117</v>
      </c>
    </row>
    <row r="4959" spans="2:8">
      <c r="B4959" s="1045" t="s">
        <v>15118</v>
      </c>
      <c r="C4959" s="1046" t="s">
        <v>2259</v>
      </c>
      <c r="D4959" s="1046" t="s">
        <v>5010</v>
      </c>
      <c r="E4959" s="1043" t="s">
        <v>4290</v>
      </c>
      <c r="F4959" s="1047">
        <v>601.95299999999997</v>
      </c>
      <c r="G4959" s="1052" t="s">
        <v>5005</v>
      </c>
      <c r="H4959" s="1055" t="s">
        <v>15119</v>
      </c>
    </row>
    <row r="4960" spans="2:8">
      <c r="B4960" s="1045" t="s">
        <v>15120</v>
      </c>
      <c r="C4960" s="1046" t="s">
        <v>2259</v>
      </c>
      <c r="D4960" s="1046" t="s">
        <v>5010</v>
      </c>
      <c r="E4960" s="1043" t="s">
        <v>4290</v>
      </c>
      <c r="F4960" s="1047">
        <v>601.95299999999997</v>
      </c>
      <c r="G4960" s="1052" t="s">
        <v>5005</v>
      </c>
      <c r="H4960" s="1055" t="s">
        <v>15121</v>
      </c>
    </row>
    <row r="4961" spans="2:8">
      <c r="B4961" s="1045" t="s">
        <v>15122</v>
      </c>
      <c r="C4961" s="1046" t="s">
        <v>2259</v>
      </c>
      <c r="D4961" s="1046" t="s">
        <v>5010</v>
      </c>
      <c r="E4961" s="1043" t="s">
        <v>4290</v>
      </c>
      <c r="F4961" s="1047">
        <v>601.95299999999997</v>
      </c>
      <c r="G4961" s="1052" t="s">
        <v>5005</v>
      </c>
      <c r="H4961" s="1055" t="s">
        <v>15123</v>
      </c>
    </row>
    <row r="4962" spans="2:8">
      <c r="B4962" s="1045" t="s">
        <v>15124</v>
      </c>
      <c r="C4962" s="1046" t="s">
        <v>2259</v>
      </c>
      <c r="D4962" s="1046" t="s">
        <v>5010</v>
      </c>
      <c r="E4962" s="1043" t="s">
        <v>4290</v>
      </c>
      <c r="F4962" s="1047">
        <v>601.95299999999997</v>
      </c>
      <c r="G4962" s="1052" t="s">
        <v>5005</v>
      </c>
      <c r="H4962" s="1055" t="s">
        <v>15125</v>
      </c>
    </row>
    <row r="4963" spans="2:8">
      <c r="B4963" s="1045" t="s">
        <v>15126</v>
      </c>
      <c r="C4963" s="1046" t="s">
        <v>2259</v>
      </c>
      <c r="D4963" s="1046" t="s">
        <v>5010</v>
      </c>
      <c r="E4963" s="1043" t="s">
        <v>4290</v>
      </c>
      <c r="F4963" s="1047">
        <v>601.95299999999997</v>
      </c>
      <c r="G4963" s="1052" t="s">
        <v>5005</v>
      </c>
      <c r="H4963" s="1055" t="s">
        <v>15127</v>
      </c>
    </row>
    <row r="4964" spans="2:8">
      <c r="B4964" s="1045" t="s">
        <v>15128</v>
      </c>
      <c r="C4964" s="1046" t="s">
        <v>2259</v>
      </c>
      <c r="D4964" s="1046" t="s">
        <v>5010</v>
      </c>
      <c r="E4964" s="1043" t="s">
        <v>4290</v>
      </c>
      <c r="F4964" s="1047">
        <v>601.95299999999997</v>
      </c>
      <c r="G4964" s="1052" t="s">
        <v>5005</v>
      </c>
      <c r="H4964" s="1055" t="s">
        <v>15129</v>
      </c>
    </row>
    <row r="4965" spans="2:8">
      <c r="B4965" s="1045" t="s">
        <v>15130</v>
      </c>
      <c r="C4965" s="1046" t="s">
        <v>2259</v>
      </c>
      <c r="D4965" s="1046" t="s">
        <v>5010</v>
      </c>
      <c r="E4965" s="1043" t="s">
        <v>4290</v>
      </c>
      <c r="F4965" s="1047">
        <v>601.95299999999997</v>
      </c>
      <c r="G4965" s="1052" t="s">
        <v>5005</v>
      </c>
      <c r="H4965" s="1055" t="s">
        <v>15131</v>
      </c>
    </row>
    <row r="4966" spans="2:8">
      <c r="B4966" s="1045" t="s">
        <v>15132</v>
      </c>
      <c r="C4966" s="1046" t="s">
        <v>2259</v>
      </c>
      <c r="D4966" s="1046" t="s">
        <v>5010</v>
      </c>
      <c r="E4966" s="1043" t="s">
        <v>4290</v>
      </c>
      <c r="F4966" s="1047">
        <v>601.95299999999997</v>
      </c>
      <c r="G4966" s="1052" t="s">
        <v>5005</v>
      </c>
      <c r="H4966" s="1055" t="s">
        <v>15133</v>
      </c>
    </row>
    <row r="4967" spans="2:8">
      <c r="B4967" s="1045" t="s">
        <v>15134</v>
      </c>
      <c r="C4967" s="1046" t="s">
        <v>2259</v>
      </c>
      <c r="D4967" s="1046" t="s">
        <v>5010</v>
      </c>
      <c r="E4967" s="1043" t="s">
        <v>4290</v>
      </c>
      <c r="F4967" s="1047">
        <v>601.95299999999997</v>
      </c>
      <c r="G4967" s="1052" t="s">
        <v>5005</v>
      </c>
      <c r="H4967" s="1055" t="s">
        <v>15135</v>
      </c>
    </row>
    <row r="4968" spans="2:8">
      <c r="B4968" s="1045" t="s">
        <v>15136</v>
      </c>
      <c r="C4968" s="1046" t="s">
        <v>2259</v>
      </c>
      <c r="D4968" s="1046" t="s">
        <v>5010</v>
      </c>
      <c r="E4968" s="1043" t="s">
        <v>4290</v>
      </c>
      <c r="F4968" s="1047">
        <v>601.95299999999997</v>
      </c>
      <c r="G4968" s="1052" t="s">
        <v>5005</v>
      </c>
      <c r="H4968" s="1055" t="s">
        <v>15137</v>
      </c>
    </row>
    <row r="4969" spans="2:8">
      <c r="B4969" s="1045" t="s">
        <v>15138</v>
      </c>
      <c r="C4969" s="1046" t="s">
        <v>2259</v>
      </c>
      <c r="D4969" s="1046" t="s">
        <v>5010</v>
      </c>
      <c r="E4969" s="1043" t="s">
        <v>4290</v>
      </c>
      <c r="F4969" s="1047">
        <v>601.95299999999997</v>
      </c>
      <c r="G4969" s="1052" t="s">
        <v>5005</v>
      </c>
      <c r="H4969" s="1055" t="s">
        <v>15139</v>
      </c>
    </row>
    <row r="4970" spans="2:8">
      <c r="B4970" s="1045" t="s">
        <v>15140</v>
      </c>
      <c r="C4970" s="1046" t="s">
        <v>2259</v>
      </c>
      <c r="D4970" s="1046" t="s">
        <v>5010</v>
      </c>
      <c r="E4970" s="1043" t="s">
        <v>4290</v>
      </c>
      <c r="F4970" s="1047">
        <v>601.95299999999997</v>
      </c>
      <c r="G4970" s="1052" t="s">
        <v>5005</v>
      </c>
      <c r="H4970" s="1055" t="s">
        <v>15141</v>
      </c>
    </row>
    <row r="4971" spans="2:8">
      <c r="B4971" s="1045" t="s">
        <v>15142</v>
      </c>
      <c r="C4971" s="1046" t="s">
        <v>2259</v>
      </c>
      <c r="D4971" s="1046" t="s">
        <v>5010</v>
      </c>
      <c r="E4971" s="1043" t="s">
        <v>4290</v>
      </c>
      <c r="F4971" s="1047">
        <v>601.95299999999997</v>
      </c>
      <c r="G4971" s="1052" t="s">
        <v>5005</v>
      </c>
      <c r="H4971" s="1055" t="s">
        <v>15143</v>
      </c>
    </row>
    <row r="4972" spans="2:8">
      <c r="B4972" s="1045" t="s">
        <v>15144</v>
      </c>
      <c r="C4972" s="1046" t="s">
        <v>2259</v>
      </c>
      <c r="D4972" s="1046" t="s">
        <v>5010</v>
      </c>
      <c r="E4972" s="1043" t="s">
        <v>4290</v>
      </c>
      <c r="F4972" s="1047">
        <v>601.95299999999997</v>
      </c>
      <c r="G4972" s="1052" t="s">
        <v>5005</v>
      </c>
      <c r="H4972" s="1055" t="s">
        <v>15145</v>
      </c>
    </row>
    <row r="4973" spans="2:8">
      <c r="B4973" s="1045" t="s">
        <v>15146</v>
      </c>
      <c r="C4973" s="1046" t="s">
        <v>2259</v>
      </c>
      <c r="D4973" s="1046" t="s">
        <v>5010</v>
      </c>
      <c r="E4973" s="1043" t="s">
        <v>4290</v>
      </c>
      <c r="F4973" s="1047">
        <v>601.95299999999997</v>
      </c>
      <c r="G4973" s="1052" t="s">
        <v>5005</v>
      </c>
      <c r="H4973" s="1055" t="s">
        <v>15147</v>
      </c>
    </row>
    <row r="4974" spans="2:8">
      <c r="B4974" s="1045" t="s">
        <v>15148</v>
      </c>
      <c r="C4974" s="1046" t="s">
        <v>2259</v>
      </c>
      <c r="D4974" s="1046" t="s">
        <v>5010</v>
      </c>
      <c r="E4974" s="1043" t="s">
        <v>4290</v>
      </c>
      <c r="F4974" s="1047">
        <v>601.95299999999997</v>
      </c>
      <c r="G4974" s="1052" t="s">
        <v>5005</v>
      </c>
      <c r="H4974" s="1055" t="s">
        <v>15149</v>
      </c>
    </row>
    <row r="4975" spans="2:8">
      <c r="B4975" s="1045" t="s">
        <v>15150</v>
      </c>
      <c r="C4975" s="1046" t="s">
        <v>2259</v>
      </c>
      <c r="D4975" s="1046" t="s">
        <v>5010</v>
      </c>
      <c r="E4975" s="1043" t="s">
        <v>4290</v>
      </c>
      <c r="F4975" s="1047">
        <v>601.95299999999997</v>
      </c>
      <c r="G4975" s="1052" t="s">
        <v>5005</v>
      </c>
      <c r="H4975" s="1055" t="s">
        <v>15151</v>
      </c>
    </row>
    <row r="4976" spans="2:8">
      <c r="B4976" s="1045" t="s">
        <v>15152</v>
      </c>
      <c r="C4976" s="1046" t="s">
        <v>2259</v>
      </c>
      <c r="D4976" s="1046" t="s">
        <v>5010</v>
      </c>
      <c r="E4976" s="1043" t="s">
        <v>4290</v>
      </c>
      <c r="F4976" s="1047">
        <v>601.95299999999997</v>
      </c>
      <c r="G4976" s="1052" t="s">
        <v>5005</v>
      </c>
      <c r="H4976" s="1055" t="s">
        <v>15153</v>
      </c>
    </row>
    <row r="4977" spans="2:8">
      <c r="B4977" s="1045" t="s">
        <v>15154</v>
      </c>
      <c r="C4977" s="1046" t="s">
        <v>2259</v>
      </c>
      <c r="D4977" s="1046" t="s">
        <v>5010</v>
      </c>
      <c r="E4977" s="1043" t="s">
        <v>4290</v>
      </c>
      <c r="F4977" s="1047">
        <v>601.95299999999997</v>
      </c>
      <c r="G4977" s="1052" t="s">
        <v>5005</v>
      </c>
      <c r="H4977" s="1055" t="s">
        <v>15155</v>
      </c>
    </row>
    <row r="4978" spans="2:8">
      <c r="B4978" s="1045" t="s">
        <v>15156</v>
      </c>
      <c r="C4978" s="1046" t="s">
        <v>2259</v>
      </c>
      <c r="D4978" s="1046" t="s">
        <v>5010</v>
      </c>
      <c r="E4978" s="1043" t="s">
        <v>4290</v>
      </c>
      <c r="F4978" s="1047">
        <v>601.95299999999997</v>
      </c>
      <c r="G4978" s="1052" t="s">
        <v>5005</v>
      </c>
      <c r="H4978" s="1055" t="s">
        <v>15157</v>
      </c>
    </row>
    <row r="4979" spans="2:8">
      <c r="B4979" s="1045" t="s">
        <v>15158</v>
      </c>
      <c r="C4979" s="1046" t="s">
        <v>2259</v>
      </c>
      <c r="D4979" s="1046" t="s">
        <v>5010</v>
      </c>
      <c r="E4979" s="1043" t="s">
        <v>4290</v>
      </c>
      <c r="F4979" s="1047">
        <v>601.95299999999997</v>
      </c>
      <c r="G4979" s="1052" t="s">
        <v>5005</v>
      </c>
      <c r="H4979" s="1055" t="s">
        <v>15159</v>
      </c>
    </row>
    <row r="4980" spans="2:8">
      <c r="B4980" s="1045" t="s">
        <v>15160</v>
      </c>
      <c r="C4980" s="1046" t="s">
        <v>2259</v>
      </c>
      <c r="D4980" s="1046" t="s">
        <v>5010</v>
      </c>
      <c r="E4980" s="1043" t="s">
        <v>4290</v>
      </c>
      <c r="F4980" s="1047">
        <v>601.95299999999997</v>
      </c>
      <c r="G4980" s="1052" t="s">
        <v>5005</v>
      </c>
      <c r="H4980" s="1055" t="s">
        <v>15161</v>
      </c>
    </row>
    <row r="4981" spans="2:8">
      <c r="B4981" s="1045" t="s">
        <v>15162</v>
      </c>
      <c r="C4981" s="1046" t="s">
        <v>2259</v>
      </c>
      <c r="D4981" s="1046" t="s">
        <v>5010</v>
      </c>
      <c r="E4981" s="1043" t="s">
        <v>4290</v>
      </c>
      <c r="F4981" s="1047">
        <v>601.95299999999997</v>
      </c>
      <c r="G4981" s="1052" t="s">
        <v>5005</v>
      </c>
      <c r="H4981" s="1055" t="s">
        <v>15163</v>
      </c>
    </row>
    <row r="4982" spans="2:8">
      <c r="B4982" s="1045" t="s">
        <v>15164</v>
      </c>
      <c r="C4982" s="1046" t="s">
        <v>2259</v>
      </c>
      <c r="D4982" s="1046" t="s">
        <v>5010</v>
      </c>
      <c r="E4982" s="1043" t="s">
        <v>4290</v>
      </c>
      <c r="F4982" s="1047">
        <v>601.95299999999997</v>
      </c>
      <c r="G4982" s="1052" t="s">
        <v>5005</v>
      </c>
      <c r="H4982" s="1055" t="s">
        <v>15165</v>
      </c>
    </row>
    <row r="4983" spans="2:8">
      <c r="B4983" s="1045" t="s">
        <v>15166</v>
      </c>
      <c r="C4983" s="1046" t="s">
        <v>2259</v>
      </c>
      <c r="D4983" s="1046" t="s">
        <v>5010</v>
      </c>
      <c r="E4983" s="1043" t="s">
        <v>4290</v>
      </c>
      <c r="F4983" s="1047">
        <v>601.95299999999997</v>
      </c>
      <c r="G4983" s="1052" t="s">
        <v>5005</v>
      </c>
      <c r="H4983" s="1055" t="s">
        <v>15167</v>
      </c>
    </row>
    <row r="4984" spans="2:8">
      <c r="B4984" s="1045" t="s">
        <v>15168</v>
      </c>
      <c r="C4984" s="1046" t="s">
        <v>2259</v>
      </c>
      <c r="D4984" s="1046" t="s">
        <v>5010</v>
      </c>
      <c r="E4984" s="1043" t="s">
        <v>4290</v>
      </c>
      <c r="F4984" s="1047">
        <v>601.95299999999997</v>
      </c>
      <c r="G4984" s="1052" t="s">
        <v>5005</v>
      </c>
      <c r="H4984" s="1055" t="s">
        <v>15169</v>
      </c>
    </row>
    <row r="4985" spans="2:8">
      <c r="B4985" s="1045" t="s">
        <v>15170</v>
      </c>
      <c r="C4985" s="1046" t="s">
        <v>2259</v>
      </c>
      <c r="D4985" s="1046" t="s">
        <v>5010</v>
      </c>
      <c r="E4985" s="1043" t="s">
        <v>4290</v>
      </c>
      <c r="F4985" s="1047">
        <v>601.95299999999997</v>
      </c>
      <c r="G4985" s="1052" t="s">
        <v>5005</v>
      </c>
      <c r="H4985" s="1055" t="s">
        <v>15171</v>
      </c>
    </row>
    <row r="4986" spans="2:8">
      <c r="B4986" s="1045" t="s">
        <v>15172</v>
      </c>
      <c r="C4986" s="1046" t="s">
        <v>2259</v>
      </c>
      <c r="D4986" s="1046" t="s">
        <v>5010</v>
      </c>
      <c r="E4986" s="1043" t="s">
        <v>4290</v>
      </c>
      <c r="F4986" s="1047">
        <v>601.95299999999997</v>
      </c>
      <c r="G4986" s="1052" t="s">
        <v>5005</v>
      </c>
      <c r="H4986" s="1055" t="s">
        <v>15173</v>
      </c>
    </row>
    <row r="4987" spans="2:8">
      <c r="B4987" s="1045" t="s">
        <v>15174</v>
      </c>
      <c r="C4987" s="1046" t="s">
        <v>2259</v>
      </c>
      <c r="D4987" s="1046" t="s">
        <v>5010</v>
      </c>
      <c r="E4987" s="1043" t="s">
        <v>4290</v>
      </c>
      <c r="F4987" s="1047">
        <v>601.95299999999997</v>
      </c>
      <c r="G4987" s="1052" t="s">
        <v>5005</v>
      </c>
      <c r="H4987" s="1055" t="s">
        <v>15175</v>
      </c>
    </row>
    <row r="4988" spans="2:8">
      <c r="B4988" s="1045" t="s">
        <v>15176</v>
      </c>
      <c r="C4988" s="1046" t="s">
        <v>2259</v>
      </c>
      <c r="D4988" s="1046" t="s">
        <v>5010</v>
      </c>
      <c r="E4988" s="1043" t="s">
        <v>4290</v>
      </c>
      <c r="F4988" s="1047">
        <v>601.95299999999997</v>
      </c>
      <c r="G4988" s="1052" t="s">
        <v>5005</v>
      </c>
      <c r="H4988" s="1055" t="s">
        <v>15177</v>
      </c>
    </row>
    <row r="4989" spans="2:8">
      <c r="B4989" s="1045" t="s">
        <v>15178</v>
      </c>
      <c r="C4989" s="1046" t="s">
        <v>2259</v>
      </c>
      <c r="D4989" s="1046" t="s">
        <v>5010</v>
      </c>
      <c r="E4989" s="1043" t="s">
        <v>4290</v>
      </c>
      <c r="F4989" s="1047">
        <v>601.95299999999997</v>
      </c>
      <c r="G4989" s="1052" t="s">
        <v>5005</v>
      </c>
      <c r="H4989" s="1055" t="s">
        <v>15179</v>
      </c>
    </row>
    <row r="4990" spans="2:8">
      <c r="B4990" s="1045" t="s">
        <v>15180</v>
      </c>
      <c r="C4990" s="1046" t="s">
        <v>2259</v>
      </c>
      <c r="D4990" s="1046" t="s">
        <v>5010</v>
      </c>
      <c r="E4990" s="1043" t="s">
        <v>4290</v>
      </c>
      <c r="F4990" s="1047">
        <v>601.95299999999997</v>
      </c>
      <c r="G4990" s="1052" t="s">
        <v>5005</v>
      </c>
      <c r="H4990" s="1055" t="s">
        <v>15181</v>
      </c>
    </row>
    <row r="4991" spans="2:8">
      <c r="B4991" s="1045" t="s">
        <v>15182</v>
      </c>
      <c r="C4991" s="1046" t="s">
        <v>2259</v>
      </c>
      <c r="D4991" s="1046" t="s">
        <v>5010</v>
      </c>
      <c r="E4991" s="1043" t="s">
        <v>4290</v>
      </c>
      <c r="F4991" s="1047">
        <v>601.95299999999997</v>
      </c>
      <c r="G4991" s="1052" t="s">
        <v>5005</v>
      </c>
      <c r="H4991" s="1055" t="s">
        <v>15183</v>
      </c>
    </row>
    <row r="4992" spans="2:8">
      <c r="B4992" s="1045" t="s">
        <v>15184</v>
      </c>
      <c r="C4992" s="1046" t="s">
        <v>2259</v>
      </c>
      <c r="D4992" s="1046" t="s">
        <v>5010</v>
      </c>
      <c r="E4992" s="1043" t="s">
        <v>4290</v>
      </c>
      <c r="F4992" s="1047">
        <v>601.95299999999997</v>
      </c>
      <c r="G4992" s="1052" t="s">
        <v>5005</v>
      </c>
      <c r="H4992" s="1055" t="s">
        <v>15185</v>
      </c>
    </row>
    <row r="4993" spans="2:8">
      <c r="B4993" s="1045" t="s">
        <v>15186</v>
      </c>
      <c r="C4993" s="1046" t="s">
        <v>2259</v>
      </c>
      <c r="D4993" s="1046" t="s">
        <v>5010</v>
      </c>
      <c r="E4993" s="1043" t="s">
        <v>4290</v>
      </c>
      <c r="F4993" s="1047">
        <v>601.95299999999997</v>
      </c>
      <c r="G4993" s="1052" t="s">
        <v>5005</v>
      </c>
      <c r="H4993" s="1055" t="s">
        <v>15187</v>
      </c>
    </row>
    <row r="4994" spans="2:8">
      <c r="B4994" s="1045" t="s">
        <v>15188</v>
      </c>
      <c r="C4994" s="1046" t="s">
        <v>2259</v>
      </c>
      <c r="D4994" s="1046" t="s">
        <v>5010</v>
      </c>
      <c r="E4994" s="1043" t="s">
        <v>4290</v>
      </c>
      <c r="F4994" s="1047">
        <v>601.95299999999997</v>
      </c>
      <c r="G4994" s="1052" t="s">
        <v>5005</v>
      </c>
      <c r="H4994" s="1055" t="s">
        <v>15189</v>
      </c>
    </row>
    <row r="4995" spans="2:8">
      <c r="B4995" s="1045" t="s">
        <v>15190</v>
      </c>
      <c r="C4995" s="1046" t="s">
        <v>2259</v>
      </c>
      <c r="D4995" s="1046" t="s">
        <v>5010</v>
      </c>
      <c r="E4995" s="1043" t="s">
        <v>4290</v>
      </c>
      <c r="F4995" s="1047">
        <v>601.95299999999997</v>
      </c>
      <c r="G4995" s="1052" t="s">
        <v>5005</v>
      </c>
      <c r="H4995" s="1055" t="s">
        <v>15191</v>
      </c>
    </row>
    <row r="4996" spans="2:8">
      <c r="B4996" s="1045" t="s">
        <v>15192</v>
      </c>
      <c r="C4996" s="1046" t="s">
        <v>2259</v>
      </c>
      <c r="D4996" s="1046" t="s">
        <v>5010</v>
      </c>
      <c r="E4996" s="1043" t="s">
        <v>4290</v>
      </c>
      <c r="F4996" s="1047">
        <v>601.95299999999997</v>
      </c>
      <c r="G4996" s="1052" t="s">
        <v>5005</v>
      </c>
      <c r="H4996" s="1055" t="s">
        <v>15193</v>
      </c>
    </row>
    <row r="4997" spans="2:8">
      <c r="B4997" s="1045" t="s">
        <v>15194</v>
      </c>
      <c r="C4997" s="1046" t="s">
        <v>2259</v>
      </c>
      <c r="D4997" s="1046" t="s">
        <v>5010</v>
      </c>
      <c r="E4997" s="1043" t="s">
        <v>4290</v>
      </c>
      <c r="F4997" s="1047">
        <v>601.95299999999997</v>
      </c>
      <c r="G4997" s="1052" t="s">
        <v>5005</v>
      </c>
      <c r="H4997" s="1055" t="s">
        <v>15195</v>
      </c>
    </row>
    <row r="4998" spans="2:8">
      <c r="B4998" s="1045" t="s">
        <v>15196</v>
      </c>
      <c r="C4998" s="1046" t="s">
        <v>2259</v>
      </c>
      <c r="D4998" s="1046" t="s">
        <v>5010</v>
      </c>
      <c r="E4998" s="1043" t="s">
        <v>4290</v>
      </c>
      <c r="F4998" s="1047">
        <v>601.95299999999997</v>
      </c>
      <c r="G4998" s="1052" t="s">
        <v>5005</v>
      </c>
      <c r="H4998" s="1055" t="s">
        <v>15197</v>
      </c>
    </row>
    <row r="4999" spans="2:8">
      <c r="B4999" s="1045" t="s">
        <v>15198</v>
      </c>
      <c r="C4999" s="1046" t="s">
        <v>2259</v>
      </c>
      <c r="D4999" s="1046" t="s">
        <v>5010</v>
      </c>
      <c r="E4999" s="1043" t="s">
        <v>4290</v>
      </c>
      <c r="F4999" s="1047">
        <v>601.95299999999997</v>
      </c>
      <c r="G4999" s="1052" t="s">
        <v>5005</v>
      </c>
      <c r="H4999" s="1055" t="s">
        <v>15199</v>
      </c>
    </row>
    <row r="5000" spans="2:8">
      <c r="B5000" s="1045" t="s">
        <v>15200</v>
      </c>
      <c r="C5000" s="1046" t="s">
        <v>2259</v>
      </c>
      <c r="D5000" s="1046" t="s">
        <v>5010</v>
      </c>
      <c r="E5000" s="1043" t="s">
        <v>4290</v>
      </c>
      <c r="F5000" s="1047">
        <v>601.95299999999997</v>
      </c>
      <c r="G5000" s="1052" t="s">
        <v>5005</v>
      </c>
      <c r="H5000" s="1055" t="s">
        <v>15201</v>
      </c>
    </row>
    <row r="5001" spans="2:8">
      <c r="B5001" s="1045" t="s">
        <v>15202</v>
      </c>
      <c r="C5001" s="1046" t="s">
        <v>2259</v>
      </c>
      <c r="D5001" s="1046" t="s">
        <v>5010</v>
      </c>
      <c r="E5001" s="1043" t="s">
        <v>4290</v>
      </c>
      <c r="F5001" s="1047">
        <v>601.95299999999997</v>
      </c>
      <c r="G5001" s="1052" t="s">
        <v>5005</v>
      </c>
      <c r="H5001" s="1055" t="s">
        <v>15203</v>
      </c>
    </row>
    <row r="5002" spans="2:8">
      <c r="B5002" s="1045" t="s">
        <v>15204</v>
      </c>
      <c r="C5002" s="1046" t="s">
        <v>2259</v>
      </c>
      <c r="D5002" s="1046" t="s">
        <v>5010</v>
      </c>
      <c r="E5002" s="1043" t="s">
        <v>4290</v>
      </c>
      <c r="F5002" s="1047">
        <v>601.95299999999997</v>
      </c>
      <c r="G5002" s="1052" t="s">
        <v>5005</v>
      </c>
      <c r="H5002" s="1055" t="s">
        <v>15205</v>
      </c>
    </row>
    <row r="5003" spans="2:8">
      <c r="B5003" s="1045" t="s">
        <v>15206</v>
      </c>
      <c r="C5003" s="1046" t="s">
        <v>2259</v>
      </c>
      <c r="D5003" s="1046" t="s">
        <v>5010</v>
      </c>
      <c r="E5003" s="1043" t="s">
        <v>4290</v>
      </c>
      <c r="F5003" s="1047">
        <v>601.95299999999997</v>
      </c>
      <c r="G5003" s="1052" t="s">
        <v>5005</v>
      </c>
      <c r="H5003" s="1055" t="s">
        <v>15207</v>
      </c>
    </row>
    <row r="5004" spans="2:8">
      <c r="B5004" s="1045" t="s">
        <v>15208</v>
      </c>
      <c r="C5004" s="1046" t="s">
        <v>2259</v>
      </c>
      <c r="D5004" s="1046" t="s">
        <v>5010</v>
      </c>
      <c r="E5004" s="1043" t="s">
        <v>4290</v>
      </c>
      <c r="F5004" s="1047">
        <v>601.95299999999997</v>
      </c>
      <c r="G5004" s="1052" t="s">
        <v>5005</v>
      </c>
      <c r="H5004" s="1055" t="s">
        <v>15209</v>
      </c>
    </row>
    <row r="5005" spans="2:8">
      <c r="B5005" s="1045" t="s">
        <v>15210</v>
      </c>
      <c r="C5005" s="1046" t="s">
        <v>2259</v>
      </c>
      <c r="D5005" s="1046" t="s">
        <v>5010</v>
      </c>
      <c r="E5005" s="1043" t="s">
        <v>4290</v>
      </c>
      <c r="F5005" s="1047">
        <v>601.95299999999997</v>
      </c>
      <c r="G5005" s="1052" t="s">
        <v>5005</v>
      </c>
      <c r="H5005" s="1055" t="s">
        <v>15211</v>
      </c>
    </row>
    <row r="5006" spans="2:8">
      <c r="B5006" s="1045" t="s">
        <v>15212</v>
      </c>
      <c r="C5006" s="1046" t="s">
        <v>2259</v>
      </c>
      <c r="D5006" s="1046" t="s">
        <v>5010</v>
      </c>
      <c r="E5006" s="1043" t="s">
        <v>4290</v>
      </c>
      <c r="F5006" s="1047">
        <v>601.95299999999997</v>
      </c>
      <c r="G5006" s="1052" t="s">
        <v>5005</v>
      </c>
      <c r="H5006" s="1055" t="s">
        <v>15213</v>
      </c>
    </row>
    <row r="5007" spans="2:8">
      <c r="B5007" s="1045" t="s">
        <v>15214</v>
      </c>
      <c r="C5007" s="1046" t="s">
        <v>2259</v>
      </c>
      <c r="D5007" s="1046" t="s">
        <v>5010</v>
      </c>
      <c r="E5007" s="1043" t="s">
        <v>4290</v>
      </c>
      <c r="F5007" s="1047">
        <v>601.95299999999997</v>
      </c>
      <c r="G5007" s="1052" t="s">
        <v>5005</v>
      </c>
      <c r="H5007" s="1055" t="s">
        <v>15215</v>
      </c>
    </row>
    <row r="5008" spans="2:8">
      <c r="B5008" s="1045" t="s">
        <v>15216</v>
      </c>
      <c r="C5008" s="1046" t="s">
        <v>2259</v>
      </c>
      <c r="D5008" s="1046" t="s">
        <v>5010</v>
      </c>
      <c r="E5008" s="1043" t="s">
        <v>4290</v>
      </c>
      <c r="F5008" s="1047">
        <v>601.95299999999997</v>
      </c>
      <c r="G5008" s="1052" t="s">
        <v>5005</v>
      </c>
      <c r="H5008" s="1055" t="s">
        <v>15217</v>
      </c>
    </row>
    <row r="5009" spans="2:8">
      <c r="B5009" s="1045" t="s">
        <v>15218</v>
      </c>
      <c r="C5009" s="1046" t="s">
        <v>2259</v>
      </c>
      <c r="D5009" s="1046" t="s">
        <v>5010</v>
      </c>
      <c r="E5009" s="1043" t="s">
        <v>4290</v>
      </c>
      <c r="F5009" s="1047">
        <v>601.95299999999997</v>
      </c>
      <c r="G5009" s="1052" t="s">
        <v>5005</v>
      </c>
      <c r="H5009" s="1055" t="s">
        <v>15219</v>
      </c>
    </row>
    <row r="5010" spans="2:8">
      <c r="B5010" s="1045" t="s">
        <v>15220</v>
      </c>
      <c r="C5010" s="1046" t="s">
        <v>2259</v>
      </c>
      <c r="D5010" s="1046" t="s">
        <v>5010</v>
      </c>
      <c r="E5010" s="1043" t="s">
        <v>4290</v>
      </c>
      <c r="F5010" s="1047">
        <v>601.95299999999997</v>
      </c>
      <c r="G5010" s="1052" t="s">
        <v>5005</v>
      </c>
      <c r="H5010" s="1055" t="s">
        <v>15221</v>
      </c>
    </row>
    <row r="5011" spans="2:8">
      <c r="B5011" s="1045" t="s">
        <v>15222</v>
      </c>
      <c r="C5011" s="1046" t="s">
        <v>2259</v>
      </c>
      <c r="D5011" s="1046" t="s">
        <v>5010</v>
      </c>
      <c r="E5011" s="1043" t="s">
        <v>4290</v>
      </c>
      <c r="F5011" s="1047">
        <v>601.95299999999997</v>
      </c>
      <c r="G5011" s="1052" t="s">
        <v>5005</v>
      </c>
      <c r="H5011" s="1055" t="s">
        <v>15223</v>
      </c>
    </row>
    <row r="5012" spans="2:8">
      <c r="B5012" s="1045" t="s">
        <v>15224</v>
      </c>
      <c r="C5012" s="1046" t="s">
        <v>2259</v>
      </c>
      <c r="D5012" s="1046" t="s">
        <v>5010</v>
      </c>
      <c r="E5012" s="1043" t="s">
        <v>4290</v>
      </c>
      <c r="F5012" s="1047">
        <v>601.95299999999997</v>
      </c>
      <c r="G5012" s="1052" t="s">
        <v>5005</v>
      </c>
      <c r="H5012" s="1055" t="s">
        <v>15225</v>
      </c>
    </row>
    <row r="5013" spans="2:8">
      <c r="B5013" s="1045" t="s">
        <v>15226</v>
      </c>
      <c r="C5013" s="1046" t="s">
        <v>2259</v>
      </c>
      <c r="D5013" s="1046" t="s">
        <v>5010</v>
      </c>
      <c r="E5013" s="1043" t="s">
        <v>4290</v>
      </c>
      <c r="F5013" s="1047">
        <v>601.95299999999997</v>
      </c>
      <c r="G5013" s="1052" t="s">
        <v>5005</v>
      </c>
      <c r="H5013" s="1055" t="s">
        <v>15227</v>
      </c>
    </row>
    <row r="5014" spans="2:8">
      <c r="B5014" s="1045" t="s">
        <v>15228</v>
      </c>
      <c r="C5014" s="1046" t="s">
        <v>2259</v>
      </c>
      <c r="D5014" s="1046" t="s">
        <v>5010</v>
      </c>
      <c r="E5014" s="1043" t="s">
        <v>4290</v>
      </c>
      <c r="F5014" s="1047">
        <v>601.95299999999997</v>
      </c>
      <c r="G5014" s="1052" t="s">
        <v>5005</v>
      </c>
      <c r="H5014" s="1055" t="s">
        <v>15229</v>
      </c>
    </row>
    <row r="5015" spans="2:8">
      <c r="B5015" s="1045" t="s">
        <v>15230</v>
      </c>
      <c r="C5015" s="1046" t="s">
        <v>2259</v>
      </c>
      <c r="D5015" s="1046" t="s">
        <v>5010</v>
      </c>
      <c r="E5015" s="1043" t="s">
        <v>4290</v>
      </c>
      <c r="F5015" s="1047">
        <v>601.95299999999997</v>
      </c>
      <c r="G5015" s="1052" t="s">
        <v>5005</v>
      </c>
      <c r="H5015" s="1055" t="s">
        <v>15231</v>
      </c>
    </row>
    <row r="5016" spans="2:8">
      <c r="B5016" s="1045" t="s">
        <v>15232</v>
      </c>
      <c r="C5016" s="1046" t="s">
        <v>2259</v>
      </c>
      <c r="D5016" s="1046" t="s">
        <v>5010</v>
      </c>
      <c r="E5016" s="1043" t="s">
        <v>4290</v>
      </c>
      <c r="F5016" s="1047">
        <v>601.95299999999997</v>
      </c>
      <c r="G5016" s="1052" t="s">
        <v>5005</v>
      </c>
      <c r="H5016" s="1055" t="s">
        <v>15233</v>
      </c>
    </row>
    <row r="5017" spans="2:8">
      <c r="B5017" s="1045" t="s">
        <v>15234</v>
      </c>
      <c r="C5017" s="1046" t="s">
        <v>2259</v>
      </c>
      <c r="D5017" s="1046" t="s">
        <v>5010</v>
      </c>
      <c r="E5017" s="1043" t="s">
        <v>4290</v>
      </c>
      <c r="F5017" s="1047">
        <v>601.95299999999997</v>
      </c>
      <c r="G5017" s="1052" t="s">
        <v>5005</v>
      </c>
      <c r="H5017" s="1055" t="s">
        <v>15235</v>
      </c>
    </row>
    <row r="5018" spans="2:8">
      <c r="B5018" s="1045" t="s">
        <v>15236</v>
      </c>
      <c r="C5018" s="1046" t="s">
        <v>2259</v>
      </c>
      <c r="D5018" s="1046" t="s">
        <v>5010</v>
      </c>
      <c r="E5018" s="1043" t="s">
        <v>4290</v>
      </c>
      <c r="F5018" s="1047">
        <v>601.95299999999997</v>
      </c>
      <c r="G5018" s="1052" t="s">
        <v>5005</v>
      </c>
      <c r="H5018" s="1055" t="s">
        <v>15237</v>
      </c>
    </row>
    <row r="5019" spans="2:8">
      <c r="B5019" s="1045" t="s">
        <v>15238</v>
      </c>
      <c r="C5019" s="1046" t="s">
        <v>2259</v>
      </c>
      <c r="D5019" s="1046" t="s">
        <v>5010</v>
      </c>
      <c r="E5019" s="1043" t="s">
        <v>4290</v>
      </c>
      <c r="F5019" s="1047">
        <v>601.95299999999997</v>
      </c>
      <c r="G5019" s="1052" t="s">
        <v>5005</v>
      </c>
      <c r="H5019" s="1055" t="s">
        <v>15239</v>
      </c>
    </row>
    <row r="5020" spans="2:8">
      <c r="B5020" s="1045" t="s">
        <v>15240</v>
      </c>
      <c r="C5020" s="1046" t="s">
        <v>2259</v>
      </c>
      <c r="D5020" s="1046" t="s">
        <v>5010</v>
      </c>
      <c r="E5020" s="1043" t="s">
        <v>4290</v>
      </c>
      <c r="F5020" s="1047">
        <v>601.95299999999997</v>
      </c>
      <c r="G5020" s="1052" t="s">
        <v>5005</v>
      </c>
      <c r="H5020" s="1055" t="s">
        <v>15241</v>
      </c>
    </row>
    <row r="5021" spans="2:8">
      <c r="B5021" s="1045" t="s">
        <v>15242</v>
      </c>
      <c r="C5021" s="1046" t="s">
        <v>2259</v>
      </c>
      <c r="D5021" s="1046" t="s">
        <v>5010</v>
      </c>
      <c r="E5021" s="1043" t="s">
        <v>4290</v>
      </c>
      <c r="F5021" s="1047">
        <v>601.95299999999997</v>
      </c>
      <c r="G5021" s="1052" t="s">
        <v>5005</v>
      </c>
      <c r="H5021" s="1055" t="s">
        <v>15243</v>
      </c>
    </row>
    <row r="5022" spans="2:8">
      <c r="B5022" s="1045" t="s">
        <v>15244</v>
      </c>
      <c r="C5022" s="1046" t="s">
        <v>2259</v>
      </c>
      <c r="D5022" s="1046" t="s">
        <v>5010</v>
      </c>
      <c r="E5022" s="1043" t="s">
        <v>4290</v>
      </c>
      <c r="F5022" s="1047">
        <v>601.95299999999997</v>
      </c>
      <c r="G5022" s="1052" t="s">
        <v>5005</v>
      </c>
      <c r="H5022" s="1055" t="s">
        <v>15245</v>
      </c>
    </row>
    <row r="5023" spans="2:8">
      <c r="B5023" s="1045" t="s">
        <v>15246</v>
      </c>
      <c r="C5023" s="1046" t="s">
        <v>2259</v>
      </c>
      <c r="D5023" s="1046" t="s">
        <v>5010</v>
      </c>
      <c r="E5023" s="1043" t="s">
        <v>4290</v>
      </c>
      <c r="F5023" s="1047">
        <v>601.95299999999997</v>
      </c>
      <c r="G5023" s="1052" t="s">
        <v>5005</v>
      </c>
      <c r="H5023" s="1055" t="s">
        <v>15247</v>
      </c>
    </row>
    <row r="5024" spans="2:8">
      <c r="B5024" s="1045" t="s">
        <v>15248</v>
      </c>
      <c r="C5024" s="1046" t="s">
        <v>2259</v>
      </c>
      <c r="D5024" s="1046" t="s">
        <v>5010</v>
      </c>
      <c r="E5024" s="1043" t="s">
        <v>4290</v>
      </c>
      <c r="F5024" s="1047">
        <v>601.95299999999997</v>
      </c>
      <c r="G5024" s="1052" t="s">
        <v>5005</v>
      </c>
      <c r="H5024" s="1055" t="s">
        <v>15249</v>
      </c>
    </row>
    <row r="5025" spans="2:8">
      <c r="B5025" s="1045" t="s">
        <v>15250</v>
      </c>
      <c r="C5025" s="1046" t="s">
        <v>2259</v>
      </c>
      <c r="D5025" s="1046" t="s">
        <v>5010</v>
      </c>
      <c r="E5025" s="1043" t="s">
        <v>4290</v>
      </c>
      <c r="F5025" s="1047">
        <v>601.95299999999997</v>
      </c>
      <c r="G5025" s="1052" t="s">
        <v>5005</v>
      </c>
      <c r="H5025" s="1055" t="s">
        <v>15251</v>
      </c>
    </row>
    <row r="5026" spans="2:8">
      <c r="B5026" s="1045" t="s">
        <v>15252</v>
      </c>
      <c r="C5026" s="1046" t="s">
        <v>2259</v>
      </c>
      <c r="D5026" s="1046" t="s">
        <v>5010</v>
      </c>
      <c r="E5026" s="1043" t="s">
        <v>4290</v>
      </c>
      <c r="F5026" s="1047">
        <v>601.95299999999997</v>
      </c>
      <c r="G5026" s="1052" t="s">
        <v>5005</v>
      </c>
      <c r="H5026" s="1055" t="s">
        <v>15253</v>
      </c>
    </row>
    <row r="5027" spans="2:8">
      <c r="B5027" s="1045" t="s">
        <v>15254</v>
      </c>
      <c r="C5027" s="1046" t="s">
        <v>2259</v>
      </c>
      <c r="D5027" s="1046" t="s">
        <v>5010</v>
      </c>
      <c r="E5027" s="1043" t="s">
        <v>4290</v>
      </c>
      <c r="F5027" s="1047">
        <v>601.95299999999997</v>
      </c>
      <c r="G5027" s="1052" t="s">
        <v>5005</v>
      </c>
      <c r="H5027" s="1055" t="s">
        <v>15255</v>
      </c>
    </row>
    <row r="5028" spans="2:8">
      <c r="B5028" s="1045" t="s">
        <v>15256</v>
      </c>
      <c r="C5028" s="1046" t="s">
        <v>2259</v>
      </c>
      <c r="D5028" s="1046" t="s">
        <v>5010</v>
      </c>
      <c r="E5028" s="1043" t="s">
        <v>4290</v>
      </c>
      <c r="F5028" s="1047">
        <v>601.95299999999997</v>
      </c>
      <c r="G5028" s="1052" t="s">
        <v>5005</v>
      </c>
      <c r="H5028" s="1055" t="s">
        <v>15257</v>
      </c>
    </row>
    <row r="5029" spans="2:8">
      <c r="B5029" s="1045" t="s">
        <v>15258</v>
      </c>
      <c r="C5029" s="1046" t="s">
        <v>2259</v>
      </c>
      <c r="D5029" s="1046" t="s">
        <v>5010</v>
      </c>
      <c r="E5029" s="1043" t="s">
        <v>4290</v>
      </c>
      <c r="F5029" s="1047">
        <v>601.95299999999997</v>
      </c>
      <c r="G5029" s="1052" t="s">
        <v>5005</v>
      </c>
      <c r="H5029" s="1055" t="s">
        <v>15259</v>
      </c>
    </row>
    <row r="5030" spans="2:8">
      <c r="B5030" s="1045" t="s">
        <v>15260</v>
      </c>
      <c r="C5030" s="1046" t="s">
        <v>2259</v>
      </c>
      <c r="D5030" s="1046" t="s">
        <v>5010</v>
      </c>
      <c r="E5030" s="1043" t="s">
        <v>4290</v>
      </c>
      <c r="F5030" s="1047">
        <v>601.95299999999997</v>
      </c>
      <c r="G5030" s="1052" t="s">
        <v>5005</v>
      </c>
      <c r="H5030" s="1055" t="s">
        <v>15261</v>
      </c>
    </row>
    <row r="5031" spans="2:8">
      <c r="B5031" s="1045" t="s">
        <v>15262</v>
      </c>
      <c r="C5031" s="1046" t="s">
        <v>2259</v>
      </c>
      <c r="D5031" s="1046" t="s">
        <v>5010</v>
      </c>
      <c r="E5031" s="1043" t="s">
        <v>4290</v>
      </c>
      <c r="F5031" s="1047">
        <v>601.95299999999997</v>
      </c>
      <c r="G5031" s="1052" t="s">
        <v>5005</v>
      </c>
      <c r="H5031" s="1055" t="s">
        <v>15263</v>
      </c>
    </row>
    <row r="5032" spans="2:8">
      <c r="B5032" s="1045" t="s">
        <v>15264</v>
      </c>
      <c r="C5032" s="1046" t="s">
        <v>2259</v>
      </c>
      <c r="D5032" s="1046" t="s">
        <v>5010</v>
      </c>
      <c r="E5032" s="1043" t="s">
        <v>4290</v>
      </c>
      <c r="F5032" s="1047">
        <v>601.95299999999997</v>
      </c>
      <c r="G5032" s="1052" t="s">
        <v>5005</v>
      </c>
      <c r="H5032" s="1055" t="s">
        <v>15265</v>
      </c>
    </row>
    <row r="5033" spans="2:8">
      <c r="B5033" s="1045" t="s">
        <v>15266</v>
      </c>
      <c r="C5033" s="1046" t="s">
        <v>2259</v>
      </c>
      <c r="D5033" s="1046" t="s">
        <v>5010</v>
      </c>
      <c r="E5033" s="1043" t="s">
        <v>4290</v>
      </c>
      <c r="F5033" s="1047">
        <v>601.95299999999997</v>
      </c>
      <c r="G5033" s="1052" t="s">
        <v>5005</v>
      </c>
      <c r="H5033" s="1055" t="s">
        <v>15267</v>
      </c>
    </row>
    <row r="5034" spans="2:8">
      <c r="B5034" s="1045" t="s">
        <v>15268</v>
      </c>
      <c r="C5034" s="1046" t="s">
        <v>2259</v>
      </c>
      <c r="D5034" s="1046" t="s">
        <v>5010</v>
      </c>
      <c r="E5034" s="1043" t="s">
        <v>4290</v>
      </c>
      <c r="F5034" s="1047">
        <v>601.95299999999997</v>
      </c>
      <c r="G5034" s="1052" t="s">
        <v>5005</v>
      </c>
      <c r="H5034" s="1055" t="s">
        <v>15269</v>
      </c>
    </row>
    <row r="5035" spans="2:8">
      <c r="B5035" s="1045" t="s">
        <v>15270</v>
      </c>
      <c r="C5035" s="1046" t="s">
        <v>2259</v>
      </c>
      <c r="D5035" s="1046" t="s">
        <v>5010</v>
      </c>
      <c r="E5035" s="1043" t="s">
        <v>4290</v>
      </c>
      <c r="F5035" s="1047">
        <v>601.95299999999997</v>
      </c>
      <c r="G5035" s="1052" t="s">
        <v>5005</v>
      </c>
      <c r="H5035" s="1055" t="s">
        <v>15271</v>
      </c>
    </row>
    <row r="5036" spans="2:8">
      <c r="B5036" s="1045" t="s">
        <v>15272</v>
      </c>
      <c r="C5036" s="1046" t="s">
        <v>2259</v>
      </c>
      <c r="D5036" s="1046" t="s">
        <v>5010</v>
      </c>
      <c r="E5036" s="1043" t="s">
        <v>4290</v>
      </c>
      <c r="F5036" s="1047">
        <v>601.95299999999997</v>
      </c>
      <c r="G5036" s="1052" t="s">
        <v>5005</v>
      </c>
      <c r="H5036" s="1055" t="s">
        <v>15273</v>
      </c>
    </row>
    <row r="5037" spans="2:8">
      <c r="B5037" s="1045" t="s">
        <v>15274</v>
      </c>
      <c r="C5037" s="1046" t="s">
        <v>2259</v>
      </c>
      <c r="D5037" s="1046" t="s">
        <v>5010</v>
      </c>
      <c r="E5037" s="1043" t="s">
        <v>4290</v>
      </c>
      <c r="F5037" s="1047">
        <v>601.95299999999997</v>
      </c>
      <c r="G5037" s="1052" t="s">
        <v>5005</v>
      </c>
      <c r="H5037" s="1055" t="s">
        <v>15275</v>
      </c>
    </row>
    <row r="5038" spans="2:8">
      <c r="B5038" s="1045" t="s">
        <v>15276</v>
      </c>
      <c r="C5038" s="1046" t="s">
        <v>2259</v>
      </c>
      <c r="D5038" s="1046" t="s">
        <v>5010</v>
      </c>
      <c r="E5038" s="1043" t="s">
        <v>4290</v>
      </c>
      <c r="F5038" s="1047">
        <v>601.95299999999997</v>
      </c>
      <c r="G5038" s="1052" t="s">
        <v>5005</v>
      </c>
      <c r="H5038" s="1055" t="s">
        <v>15277</v>
      </c>
    </row>
    <row r="5039" spans="2:8">
      <c r="B5039" s="1045" t="s">
        <v>15278</v>
      </c>
      <c r="C5039" s="1046" t="s">
        <v>2259</v>
      </c>
      <c r="D5039" s="1046" t="s">
        <v>5010</v>
      </c>
      <c r="E5039" s="1043" t="s">
        <v>4290</v>
      </c>
      <c r="F5039" s="1047">
        <v>601.95299999999997</v>
      </c>
      <c r="G5039" s="1052" t="s">
        <v>5005</v>
      </c>
      <c r="H5039" s="1055" t="s">
        <v>15279</v>
      </c>
    </row>
    <row r="5040" spans="2:8">
      <c r="B5040" s="1045" t="s">
        <v>15280</v>
      </c>
      <c r="C5040" s="1046" t="s">
        <v>2259</v>
      </c>
      <c r="D5040" s="1046" t="s">
        <v>5010</v>
      </c>
      <c r="E5040" s="1043" t="s">
        <v>4290</v>
      </c>
      <c r="F5040" s="1047">
        <v>601.95299999999997</v>
      </c>
      <c r="G5040" s="1052" t="s">
        <v>5005</v>
      </c>
      <c r="H5040" s="1055" t="s">
        <v>15281</v>
      </c>
    </row>
    <row r="5041" spans="2:8">
      <c r="B5041" s="1045" t="s">
        <v>15282</v>
      </c>
      <c r="C5041" s="1046" t="s">
        <v>2259</v>
      </c>
      <c r="D5041" s="1046" t="s">
        <v>5010</v>
      </c>
      <c r="E5041" s="1043" t="s">
        <v>4290</v>
      </c>
      <c r="F5041" s="1047">
        <v>601.95299999999997</v>
      </c>
      <c r="G5041" s="1052" t="s">
        <v>5005</v>
      </c>
      <c r="H5041" s="1055" t="s">
        <v>15283</v>
      </c>
    </row>
    <row r="5042" spans="2:8">
      <c r="B5042" s="1045" t="s">
        <v>15284</v>
      </c>
      <c r="C5042" s="1046" t="s">
        <v>2259</v>
      </c>
      <c r="D5042" s="1046" t="s">
        <v>5010</v>
      </c>
      <c r="E5042" s="1043" t="s">
        <v>4290</v>
      </c>
      <c r="F5042" s="1047">
        <v>601.95299999999997</v>
      </c>
      <c r="G5042" s="1052" t="s">
        <v>5005</v>
      </c>
      <c r="H5042" s="1055" t="s">
        <v>15285</v>
      </c>
    </row>
    <row r="5043" spans="2:8">
      <c r="B5043" s="1045" t="s">
        <v>15286</v>
      </c>
      <c r="C5043" s="1046" t="s">
        <v>2259</v>
      </c>
      <c r="D5043" s="1046" t="s">
        <v>5010</v>
      </c>
      <c r="E5043" s="1043" t="s">
        <v>4290</v>
      </c>
      <c r="F5043" s="1047">
        <v>601.95299999999997</v>
      </c>
      <c r="G5043" s="1052" t="s">
        <v>5005</v>
      </c>
      <c r="H5043" s="1055" t="s">
        <v>15287</v>
      </c>
    </row>
    <row r="5044" spans="2:8">
      <c r="B5044" s="1045" t="s">
        <v>15288</v>
      </c>
      <c r="C5044" s="1046" t="s">
        <v>2259</v>
      </c>
      <c r="D5044" s="1046" t="s">
        <v>5010</v>
      </c>
      <c r="E5044" s="1043" t="s">
        <v>4290</v>
      </c>
      <c r="F5044" s="1047">
        <v>601.95299999999997</v>
      </c>
      <c r="G5044" s="1052" t="s">
        <v>5005</v>
      </c>
      <c r="H5044" s="1055" t="s">
        <v>15289</v>
      </c>
    </row>
    <row r="5045" spans="2:8">
      <c r="B5045" s="1045" t="s">
        <v>15290</v>
      </c>
      <c r="C5045" s="1046" t="s">
        <v>2259</v>
      </c>
      <c r="D5045" s="1046" t="s">
        <v>5010</v>
      </c>
      <c r="E5045" s="1043" t="s">
        <v>4290</v>
      </c>
      <c r="F5045" s="1047">
        <v>601.95299999999997</v>
      </c>
      <c r="G5045" s="1052" t="s">
        <v>5005</v>
      </c>
      <c r="H5045" s="1055" t="s">
        <v>15291</v>
      </c>
    </row>
    <row r="5046" spans="2:8">
      <c r="B5046" s="1045" t="s">
        <v>15292</v>
      </c>
      <c r="C5046" s="1046" t="s">
        <v>2259</v>
      </c>
      <c r="D5046" s="1046" t="s">
        <v>5010</v>
      </c>
      <c r="E5046" s="1043" t="s">
        <v>4290</v>
      </c>
      <c r="F5046" s="1047">
        <v>601.95299999999997</v>
      </c>
      <c r="G5046" s="1052" t="s">
        <v>5005</v>
      </c>
      <c r="H5046" s="1055" t="s">
        <v>15293</v>
      </c>
    </row>
    <row r="5047" spans="2:8">
      <c r="B5047" s="1045" t="s">
        <v>15294</v>
      </c>
      <c r="C5047" s="1046" t="s">
        <v>2259</v>
      </c>
      <c r="D5047" s="1046" t="s">
        <v>5010</v>
      </c>
      <c r="E5047" s="1043" t="s">
        <v>4290</v>
      </c>
      <c r="F5047" s="1047">
        <v>601.95299999999997</v>
      </c>
      <c r="G5047" s="1052" t="s">
        <v>5005</v>
      </c>
      <c r="H5047" s="1055" t="s">
        <v>15295</v>
      </c>
    </row>
    <row r="5048" spans="2:8">
      <c r="B5048" s="1045" t="s">
        <v>15296</v>
      </c>
      <c r="C5048" s="1046" t="s">
        <v>2259</v>
      </c>
      <c r="D5048" s="1046" t="s">
        <v>5010</v>
      </c>
      <c r="E5048" s="1043" t="s">
        <v>4290</v>
      </c>
      <c r="F5048" s="1047">
        <v>601.95299999999997</v>
      </c>
      <c r="G5048" s="1052" t="s">
        <v>5005</v>
      </c>
      <c r="H5048" s="1055" t="s">
        <v>15297</v>
      </c>
    </row>
    <row r="5049" spans="2:8">
      <c r="B5049" s="1045" t="s">
        <v>15298</v>
      </c>
      <c r="C5049" s="1046" t="s">
        <v>2259</v>
      </c>
      <c r="D5049" s="1046" t="s">
        <v>5010</v>
      </c>
      <c r="E5049" s="1043" t="s">
        <v>4290</v>
      </c>
      <c r="F5049" s="1047">
        <v>601.95299999999997</v>
      </c>
      <c r="G5049" s="1052" t="s">
        <v>5005</v>
      </c>
      <c r="H5049" s="1055" t="s">
        <v>15299</v>
      </c>
    </row>
    <row r="5050" spans="2:8">
      <c r="B5050" s="1045" t="s">
        <v>15300</v>
      </c>
      <c r="C5050" s="1046" t="s">
        <v>2259</v>
      </c>
      <c r="D5050" s="1046" t="s">
        <v>5010</v>
      </c>
      <c r="E5050" s="1043" t="s">
        <v>4290</v>
      </c>
      <c r="F5050" s="1047">
        <v>601.95299999999997</v>
      </c>
      <c r="G5050" s="1052" t="s">
        <v>5005</v>
      </c>
      <c r="H5050" s="1055" t="s">
        <v>15301</v>
      </c>
    </row>
    <row r="5051" spans="2:8">
      <c r="B5051" s="1045" t="s">
        <v>15302</v>
      </c>
      <c r="C5051" s="1046" t="s">
        <v>2259</v>
      </c>
      <c r="D5051" s="1046" t="s">
        <v>5010</v>
      </c>
      <c r="E5051" s="1043" t="s">
        <v>4290</v>
      </c>
      <c r="F5051" s="1047">
        <v>601.95299999999997</v>
      </c>
      <c r="G5051" s="1052" t="s">
        <v>5005</v>
      </c>
      <c r="H5051" s="1055" t="s">
        <v>15303</v>
      </c>
    </row>
    <row r="5052" spans="2:8">
      <c r="B5052" s="1045" t="s">
        <v>15304</v>
      </c>
      <c r="C5052" s="1046" t="s">
        <v>2259</v>
      </c>
      <c r="D5052" s="1046" t="s">
        <v>5010</v>
      </c>
      <c r="E5052" s="1043" t="s">
        <v>4290</v>
      </c>
      <c r="F5052" s="1047">
        <v>601.95299999999997</v>
      </c>
      <c r="G5052" s="1052" t="s">
        <v>5005</v>
      </c>
      <c r="H5052" s="1055" t="s">
        <v>15305</v>
      </c>
    </row>
    <row r="5053" spans="2:8">
      <c r="B5053" s="1045" t="s">
        <v>15306</v>
      </c>
      <c r="C5053" s="1046" t="s">
        <v>2259</v>
      </c>
      <c r="D5053" s="1046" t="s">
        <v>5010</v>
      </c>
      <c r="E5053" s="1043" t="s">
        <v>4290</v>
      </c>
      <c r="F5053" s="1047">
        <v>601.95299999999997</v>
      </c>
      <c r="G5053" s="1052" t="s">
        <v>5005</v>
      </c>
      <c r="H5053" s="1055" t="s">
        <v>15307</v>
      </c>
    </row>
    <row r="5054" spans="2:8">
      <c r="B5054" s="1045" t="s">
        <v>15308</v>
      </c>
      <c r="C5054" s="1046" t="s">
        <v>2259</v>
      </c>
      <c r="D5054" s="1046" t="s">
        <v>5010</v>
      </c>
      <c r="E5054" s="1043" t="s">
        <v>4290</v>
      </c>
      <c r="F5054" s="1047">
        <v>601.95299999999997</v>
      </c>
      <c r="G5054" s="1052" t="s">
        <v>5005</v>
      </c>
      <c r="H5054" s="1055" t="s">
        <v>15309</v>
      </c>
    </row>
    <row r="5055" spans="2:8">
      <c r="B5055" s="1045" t="s">
        <v>15310</v>
      </c>
      <c r="C5055" s="1046" t="s">
        <v>2259</v>
      </c>
      <c r="D5055" s="1046" t="s">
        <v>5010</v>
      </c>
      <c r="E5055" s="1043" t="s">
        <v>4290</v>
      </c>
      <c r="F5055" s="1047">
        <v>601.95299999999997</v>
      </c>
      <c r="G5055" s="1052" t="s">
        <v>5005</v>
      </c>
      <c r="H5055" s="1055" t="s">
        <v>15311</v>
      </c>
    </row>
    <row r="5056" spans="2:8">
      <c r="B5056" s="1045" t="s">
        <v>15312</v>
      </c>
      <c r="C5056" s="1046" t="s">
        <v>2259</v>
      </c>
      <c r="D5056" s="1046" t="s">
        <v>5010</v>
      </c>
      <c r="E5056" s="1043" t="s">
        <v>4290</v>
      </c>
      <c r="F5056" s="1047">
        <v>601.95299999999997</v>
      </c>
      <c r="G5056" s="1052" t="s">
        <v>5005</v>
      </c>
      <c r="H5056" s="1055" t="s">
        <v>15313</v>
      </c>
    </row>
    <row r="5057" spans="2:8">
      <c r="B5057" s="1045" t="s">
        <v>15314</v>
      </c>
      <c r="C5057" s="1046" t="s">
        <v>2259</v>
      </c>
      <c r="D5057" s="1046" t="s">
        <v>5010</v>
      </c>
      <c r="E5057" s="1043" t="s">
        <v>4290</v>
      </c>
      <c r="F5057" s="1047">
        <v>601.95299999999997</v>
      </c>
      <c r="G5057" s="1052" t="s">
        <v>5005</v>
      </c>
      <c r="H5057" s="1055" t="s">
        <v>15315</v>
      </c>
    </row>
    <row r="5058" spans="2:8">
      <c r="B5058" s="1045" t="s">
        <v>15316</v>
      </c>
      <c r="C5058" s="1046" t="s">
        <v>2259</v>
      </c>
      <c r="D5058" s="1046" t="s">
        <v>5010</v>
      </c>
      <c r="E5058" s="1043" t="s">
        <v>4290</v>
      </c>
      <c r="F5058" s="1047">
        <v>601.95299999999997</v>
      </c>
      <c r="G5058" s="1052" t="s">
        <v>5005</v>
      </c>
      <c r="H5058" s="1055" t="s">
        <v>15317</v>
      </c>
    </row>
    <row r="5059" spans="2:8">
      <c r="B5059" s="1045" t="s">
        <v>15318</v>
      </c>
      <c r="C5059" s="1046" t="s">
        <v>2259</v>
      </c>
      <c r="D5059" s="1046" t="s">
        <v>5010</v>
      </c>
      <c r="E5059" s="1043" t="s">
        <v>4290</v>
      </c>
      <c r="F5059" s="1047">
        <v>601.95299999999997</v>
      </c>
      <c r="G5059" s="1052" t="s">
        <v>5005</v>
      </c>
      <c r="H5059" s="1055" t="s">
        <v>15319</v>
      </c>
    </row>
    <row r="5060" spans="2:8">
      <c r="B5060" s="1045" t="s">
        <v>15320</v>
      </c>
      <c r="C5060" s="1046" t="s">
        <v>2259</v>
      </c>
      <c r="D5060" s="1046" t="s">
        <v>5010</v>
      </c>
      <c r="E5060" s="1043" t="s">
        <v>4290</v>
      </c>
      <c r="F5060" s="1047">
        <v>601.95299999999997</v>
      </c>
      <c r="G5060" s="1052" t="s">
        <v>5005</v>
      </c>
      <c r="H5060" s="1055" t="s">
        <v>15321</v>
      </c>
    </row>
    <row r="5061" spans="2:8">
      <c r="B5061" s="1045" t="s">
        <v>15322</v>
      </c>
      <c r="C5061" s="1046" t="s">
        <v>2259</v>
      </c>
      <c r="D5061" s="1046" t="s">
        <v>5010</v>
      </c>
      <c r="E5061" s="1043" t="s">
        <v>4290</v>
      </c>
      <c r="F5061" s="1047">
        <v>601.95299999999997</v>
      </c>
      <c r="G5061" s="1052" t="s">
        <v>5005</v>
      </c>
      <c r="H5061" s="1055" t="s">
        <v>15323</v>
      </c>
    </row>
    <row r="5062" spans="2:8">
      <c r="B5062" s="1045" t="s">
        <v>15324</v>
      </c>
      <c r="C5062" s="1046" t="s">
        <v>2259</v>
      </c>
      <c r="D5062" s="1046" t="s">
        <v>5010</v>
      </c>
      <c r="E5062" s="1043" t="s">
        <v>4290</v>
      </c>
      <c r="F5062" s="1047">
        <v>601.95299999999997</v>
      </c>
      <c r="G5062" s="1052" t="s">
        <v>5005</v>
      </c>
      <c r="H5062" s="1055" t="s">
        <v>15325</v>
      </c>
    </row>
    <row r="5063" spans="2:8">
      <c r="B5063" s="1045" t="s">
        <v>15326</v>
      </c>
      <c r="C5063" s="1046" t="s">
        <v>2259</v>
      </c>
      <c r="D5063" s="1046" t="s">
        <v>5010</v>
      </c>
      <c r="E5063" s="1043" t="s">
        <v>4290</v>
      </c>
      <c r="F5063" s="1047">
        <v>601.95299999999997</v>
      </c>
      <c r="G5063" s="1052" t="s">
        <v>5005</v>
      </c>
      <c r="H5063" s="1055" t="s">
        <v>15327</v>
      </c>
    </row>
    <row r="5064" spans="2:8">
      <c r="B5064" s="1045" t="s">
        <v>15328</v>
      </c>
      <c r="C5064" s="1046" t="s">
        <v>2259</v>
      </c>
      <c r="D5064" s="1046" t="s">
        <v>5010</v>
      </c>
      <c r="E5064" s="1043" t="s">
        <v>4290</v>
      </c>
      <c r="F5064" s="1047">
        <v>601.95299999999997</v>
      </c>
      <c r="G5064" s="1052" t="s">
        <v>5005</v>
      </c>
      <c r="H5064" s="1055" t="s">
        <v>15329</v>
      </c>
    </row>
    <row r="5065" spans="2:8">
      <c r="B5065" s="1045" t="s">
        <v>15330</v>
      </c>
      <c r="C5065" s="1046" t="s">
        <v>2259</v>
      </c>
      <c r="D5065" s="1046" t="s">
        <v>5010</v>
      </c>
      <c r="E5065" s="1043" t="s">
        <v>4290</v>
      </c>
      <c r="F5065" s="1047">
        <v>601.95299999999997</v>
      </c>
      <c r="G5065" s="1052" t="s">
        <v>5005</v>
      </c>
      <c r="H5065" s="1055" t="s">
        <v>15331</v>
      </c>
    </row>
    <row r="5066" spans="2:8">
      <c r="B5066" s="1045" t="s">
        <v>15332</v>
      </c>
      <c r="C5066" s="1046" t="s">
        <v>2259</v>
      </c>
      <c r="D5066" s="1046" t="s">
        <v>5010</v>
      </c>
      <c r="E5066" s="1043" t="s">
        <v>4290</v>
      </c>
      <c r="F5066" s="1047">
        <v>601.95299999999997</v>
      </c>
      <c r="G5066" s="1052" t="s">
        <v>5005</v>
      </c>
      <c r="H5066" s="1055" t="s">
        <v>15333</v>
      </c>
    </row>
    <row r="5067" spans="2:8">
      <c r="B5067" s="1045" t="s">
        <v>15334</v>
      </c>
      <c r="C5067" s="1046" t="s">
        <v>2259</v>
      </c>
      <c r="D5067" s="1046" t="s">
        <v>5010</v>
      </c>
      <c r="E5067" s="1043" t="s">
        <v>4290</v>
      </c>
      <c r="F5067" s="1047">
        <v>601.95299999999997</v>
      </c>
      <c r="G5067" s="1052" t="s">
        <v>5005</v>
      </c>
      <c r="H5067" s="1055" t="s">
        <v>15335</v>
      </c>
    </row>
    <row r="5068" spans="2:8">
      <c r="B5068" s="1045" t="s">
        <v>15336</v>
      </c>
      <c r="C5068" s="1046" t="s">
        <v>2259</v>
      </c>
      <c r="D5068" s="1046" t="s">
        <v>5010</v>
      </c>
      <c r="E5068" s="1043" t="s">
        <v>4290</v>
      </c>
      <c r="F5068" s="1047">
        <v>601.95299999999997</v>
      </c>
      <c r="G5068" s="1052" t="s">
        <v>5005</v>
      </c>
      <c r="H5068" s="1055" t="s">
        <v>15337</v>
      </c>
    </row>
    <row r="5069" spans="2:8">
      <c r="B5069" s="1045" t="s">
        <v>15338</v>
      </c>
      <c r="C5069" s="1046" t="s">
        <v>2259</v>
      </c>
      <c r="D5069" s="1046" t="s">
        <v>5010</v>
      </c>
      <c r="E5069" s="1043" t="s">
        <v>4290</v>
      </c>
      <c r="F5069" s="1047">
        <v>601.95299999999997</v>
      </c>
      <c r="G5069" s="1052" t="s">
        <v>5005</v>
      </c>
      <c r="H5069" s="1055" t="s">
        <v>15339</v>
      </c>
    </row>
    <row r="5070" spans="2:8">
      <c r="B5070" s="1045" t="s">
        <v>15340</v>
      </c>
      <c r="C5070" s="1046" t="s">
        <v>2259</v>
      </c>
      <c r="D5070" s="1046" t="s">
        <v>5010</v>
      </c>
      <c r="E5070" s="1043" t="s">
        <v>4290</v>
      </c>
      <c r="F5070" s="1047">
        <v>601.95299999999997</v>
      </c>
      <c r="G5070" s="1052" t="s">
        <v>5005</v>
      </c>
      <c r="H5070" s="1055" t="s">
        <v>15341</v>
      </c>
    </row>
    <row r="5071" spans="2:8">
      <c r="B5071" s="1045" t="s">
        <v>15342</v>
      </c>
      <c r="C5071" s="1046" t="s">
        <v>2259</v>
      </c>
      <c r="D5071" s="1046" t="s">
        <v>5010</v>
      </c>
      <c r="E5071" s="1043" t="s">
        <v>4290</v>
      </c>
      <c r="F5071" s="1047">
        <v>601.95299999999997</v>
      </c>
      <c r="G5071" s="1052" t="s">
        <v>5005</v>
      </c>
      <c r="H5071" s="1055" t="s">
        <v>15343</v>
      </c>
    </row>
    <row r="5072" spans="2:8">
      <c r="B5072" s="1045" t="s">
        <v>15344</v>
      </c>
      <c r="C5072" s="1046" t="s">
        <v>2259</v>
      </c>
      <c r="D5072" s="1046" t="s">
        <v>5010</v>
      </c>
      <c r="E5072" s="1043" t="s">
        <v>4290</v>
      </c>
      <c r="F5072" s="1047">
        <v>601.95299999999997</v>
      </c>
      <c r="G5072" s="1052" t="s">
        <v>5005</v>
      </c>
      <c r="H5072" s="1055" t="s">
        <v>15345</v>
      </c>
    </row>
    <row r="5073" spans="2:8">
      <c r="B5073" s="1045" t="s">
        <v>15346</v>
      </c>
      <c r="C5073" s="1046" t="s">
        <v>2259</v>
      </c>
      <c r="D5073" s="1046" t="s">
        <v>5010</v>
      </c>
      <c r="E5073" s="1043" t="s">
        <v>4290</v>
      </c>
      <c r="F5073" s="1047">
        <v>601.95299999999997</v>
      </c>
      <c r="G5073" s="1052" t="s">
        <v>5005</v>
      </c>
      <c r="H5073" s="1055" t="s">
        <v>15347</v>
      </c>
    </row>
    <row r="5074" spans="2:8">
      <c r="B5074" s="1045" t="s">
        <v>15348</v>
      </c>
      <c r="C5074" s="1046" t="s">
        <v>2259</v>
      </c>
      <c r="D5074" s="1046" t="s">
        <v>5010</v>
      </c>
      <c r="E5074" s="1043" t="s">
        <v>4290</v>
      </c>
      <c r="F5074" s="1047">
        <v>601.95299999999997</v>
      </c>
      <c r="G5074" s="1052" t="s">
        <v>5005</v>
      </c>
      <c r="H5074" s="1055" t="s">
        <v>15349</v>
      </c>
    </row>
    <row r="5075" spans="2:8">
      <c r="B5075" s="1045" t="s">
        <v>15350</v>
      </c>
      <c r="C5075" s="1046" t="s">
        <v>2259</v>
      </c>
      <c r="D5075" s="1046" t="s">
        <v>5010</v>
      </c>
      <c r="E5075" s="1043" t="s">
        <v>4290</v>
      </c>
      <c r="F5075" s="1047">
        <v>601.95299999999997</v>
      </c>
      <c r="G5075" s="1052" t="s">
        <v>5005</v>
      </c>
      <c r="H5075" s="1055" t="s">
        <v>15351</v>
      </c>
    </row>
    <row r="5076" spans="2:8">
      <c r="B5076" s="1045" t="s">
        <v>15352</v>
      </c>
      <c r="C5076" s="1046" t="s">
        <v>2259</v>
      </c>
      <c r="D5076" s="1046" t="s">
        <v>5010</v>
      </c>
      <c r="E5076" s="1043" t="s">
        <v>4290</v>
      </c>
      <c r="F5076" s="1047">
        <v>601.95299999999997</v>
      </c>
      <c r="G5076" s="1052" t="s">
        <v>5005</v>
      </c>
      <c r="H5076" s="1055" t="s">
        <v>15353</v>
      </c>
    </row>
    <row r="5077" spans="2:8">
      <c r="B5077" s="1045" t="s">
        <v>15354</v>
      </c>
      <c r="C5077" s="1046" t="s">
        <v>2259</v>
      </c>
      <c r="D5077" s="1046" t="s">
        <v>5010</v>
      </c>
      <c r="E5077" s="1043" t="s">
        <v>4290</v>
      </c>
      <c r="F5077" s="1047">
        <v>601.95299999999997</v>
      </c>
      <c r="G5077" s="1052" t="s">
        <v>5005</v>
      </c>
      <c r="H5077" s="1055" t="s">
        <v>15355</v>
      </c>
    </row>
    <row r="5078" spans="2:8">
      <c r="B5078" s="1045" t="s">
        <v>15356</v>
      </c>
      <c r="C5078" s="1046" t="s">
        <v>2259</v>
      </c>
      <c r="D5078" s="1046" t="s">
        <v>5010</v>
      </c>
      <c r="E5078" s="1043" t="s">
        <v>4290</v>
      </c>
      <c r="F5078" s="1047">
        <v>601.95299999999997</v>
      </c>
      <c r="G5078" s="1052" t="s">
        <v>5005</v>
      </c>
      <c r="H5078" s="1055" t="s">
        <v>15357</v>
      </c>
    </row>
    <row r="5079" spans="2:8">
      <c r="B5079" s="1045" t="s">
        <v>15358</v>
      </c>
      <c r="C5079" s="1046" t="s">
        <v>2259</v>
      </c>
      <c r="D5079" s="1046" t="s">
        <v>5010</v>
      </c>
      <c r="E5079" s="1043" t="s">
        <v>4290</v>
      </c>
      <c r="F5079" s="1047">
        <v>601.95299999999997</v>
      </c>
      <c r="G5079" s="1052" t="s">
        <v>5005</v>
      </c>
      <c r="H5079" s="1055" t="s">
        <v>15359</v>
      </c>
    </row>
    <row r="5080" spans="2:8">
      <c r="B5080" s="1045" t="s">
        <v>15360</v>
      </c>
      <c r="C5080" s="1046" t="s">
        <v>2259</v>
      </c>
      <c r="D5080" s="1046" t="s">
        <v>5010</v>
      </c>
      <c r="E5080" s="1043" t="s">
        <v>4290</v>
      </c>
      <c r="F5080" s="1047">
        <v>601.95299999999997</v>
      </c>
      <c r="G5080" s="1052" t="s">
        <v>5005</v>
      </c>
      <c r="H5080" s="1055" t="s">
        <v>15361</v>
      </c>
    </row>
    <row r="5081" spans="2:8">
      <c r="B5081" s="1045" t="s">
        <v>15362</v>
      </c>
      <c r="C5081" s="1046" t="s">
        <v>2259</v>
      </c>
      <c r="D5081" s="1046" t="s">
        <v>5010</v>
      </c>
      <c r="E5081" s="1043" t="s">
        <v>4290</v>
      </c>
      <c r="F5081" s="1047">
        <v>601.95299999999997</v>
      </c>
      <c r="G5081" s="1052" t="s">
        <v>5005</v>
      </c>
      <c r="H5081" s="1055" t="s">
        <v>15363</v>
      </c>
    </row>
    <row r="5082" spans="2:8" ht="30">
      <c r="B5082" s="1045" t="s">
        <v>15364</v>
      </c>
      <c r="C5082" s="1046" t="s">
        <v>5011</v>
      </c>
      <c r="D5082" s="1046" t="s">
        <v>5011</v>
      </c>
      <c r="E5082" s="1043" t="s">
        <v>4290</v>
      </c>
      <c r="F5082" s="1047">
        <v>41771.599999999999</v>
      </c>
      <c r="G5082" s="1052" t="s">
        <v>5005</v>
      </c>
      <c r="H5082" s="1055" t="s">
        <v>15365</v>
      </c>
    </row>
    <row r="5083" spans="2:8">
      <c r="B5083" s="1045" t="s">
        <v>15366</v>
      </c>
      <c r="C5083" s="1046" t="s">
        <v>15367</v>
      </c>
      <c r="D5083" s="1046" t="s">
        <v>15368</v>
      </c>
      <c r="E5083" s="1043" t="s">
        <v>4290</v>
      </c>
      <c r="F5083" s="1047">
        <v>10293.84</v>
      </c>
      <c r="G5083" s="1052" t="s">
        <v>5012</v>
      </c>
      <c r="H5083" s="1055" t="s">
        <v>15369</v>
      </c>
    </row>
    <row r="5084" spans="2:8">
      <c r="B5084" s="1045" t="s">
        <v>15370</v>
      </c>
      <c r="C5084" s="1046" t="s">
        <v>15371</v>
      </c>
      <c r="D5084" s="1046" t="s">
        <v>15372</v>
      </c>
      <c r="E5084" s="1043" t="s">
        <v>4290</v>
      </c>
      <c r="F5084" s="1047">
        <v>10293.84</v>
      </c>
      <c r="G5084" s="1048" t="s">
        <v>5005</v>
      </c>
      <c r="H5084" s="1055" t="s">
        <v>15373</v>
      </c>
    </row>
    <row r="5085" spans="2:8" ht="30">
      <c r="B5085" s="1045" t="s">
        <v>15374</v>
      </c>
      <c r="C5085" s="1046" t="s">
        <v>5013</v>
      </c>
      <c r="D5085" s="1046" t="s">
        <v>5013</v>
      </c>
      <c r="E5085" s="1043" t="s">
        <v>4290</v>
      </c>
      <c r="F5085" s="1047">
        <v>3003.24</v>
      </c>
      <c r="G5085" s="1052" t="s">
        <v>5005</v>
      </c>
      <c r="H5085" s="1060" t="s">
        <v>15375</v>
      </c>
    </row>
    <row r="5086" spans="2:8" ht="30">
      <c r="B5086" s="1045" t="s">
        <v>15376</v>
      </c>
      <c r="C5086" s="1046" t="s">
        <v>5013</v>
      </c>
      <c r="D5086" s="1046" t="s">
        <v>5013</v>
      </c>
      <c r="E5086" s="1043" t="s">
        <v>4290</v>
      </c>
      <c r="F5086" s="1047">
        <v>3003.24</v>
      </c>
      <c r="G5086" s="1052" t="s">
        <v>5005</v>
      </c>
      <c r="H5086" s="1060" t="s">
        <v>15377</v>
      </c>
    </row>
    <row r="5087" spans="2:8" ht="30">
      <c r="B5087" s="1045" t="s">
        <v>15378</v>
      </c>
      <c r="C5087" s="1046" t="s">
        <v>5013</v>
      </c>
      <c r="D5087" s="1046" t="s">
        <v>5013</v>
      </c>
      <c r="E5087" s="1043" t="s">
        <v>4290</v>
      </c>
      <c r="F5087" s="1047">
        <v>3003.24</v>
      </c>
      <c r="G5087" s="1052" t="s">
        <v>5005</v>
      </c>
      <c r="H5087" s="1060" t="s">
        <v>15379</v>
      </c>
    </row>
    <row r="5088" spans="2:8" ht="30">
      <c r="B5088" s="1045" t="s">
        <v>15380</v>
      </c>
      <c r="C5088" s="1046" t="s">
        <v>5013</v>
      </c>
      <c r="D5088" s="1046" t="s">
        <v>5013</v>
      </c>
      <c r="E5088" s="1043" t="s">
        <v>4290</v>
      </c>
      <c r="F5088" s="1047">
        <v>3003.24</v>
      </c>
      <c r="G5088" s="1052" t="s">
        <v>5005</v>
      </c>
      <c r="H5088" s="1060" t="s">
        <v>15381</v>
      </c>
    </row>
    <row r="5089" spans="2:8" ht="30">
      <c r="B5089" s="1045" t="s">
        <v>15382</v>
      </c>
      <c r="C5089" s="1046" t="s">
        <v>5013</v>
      </c>
      <c r="D5089" s="1046" t="s">
        <v>5013</v>
      </c>
      <c r="E5089" s="1043" t="s">
        <v>4290</v>
      </c>
      <c r="F5089" s="1047">
        <v>3003.24</v>
      </c>
      <c r="G5089" s="1052" t="s">
        <v>5005</v>
      </c>
      <c r="H5089" s="1060" t="s">
        <v>15383</v>
      </c>
    </row>
    <row r="5090" spans="2:8" ht="30">
      <c r="B5090" s="1045" t="s">
        <v>15384</v>
      </c>
      <c r="C5090" s="1046" t="s">
        <v>5013</v>
      </c>
      <c r="D5090" s="1046" t="s">
        <v>5013</v>
      </c>
      <c r="E5090" s="1043" t="s">
        <v>4290</v>
      </c>
      <c r="F5090" s="1047">
        <v>3003.24</v>
      </c>
      <c r="G5090" s="1052" t="s">
        <v>5005</v>
      </c>
      <c r="H5090" s="1060" t="s">
        <v>15385</v>
      </c>
    </row>
    <row r="5091" spans="2:8" ht="30">
      <c r="B5091" s="1045" t="s">
        <v>15386</v>
      </c>
      <c r="C5091" s="1046" t="s">
        <v>5013</v>
      </c>
      <c r="D5091" s="1046" t="s">
        <v>5013</v>
      </c>
      <c r="E5091" s="1043" t="s">
        <v>4290</v>
      </c>
      <c r="F5091" s="1047">
        <v>3003.24</v>
      </c>
      <c r="G5091" s="1052" t="s">
        <v>5005</v>
      </c>
      <c r="H5091" s="1060" t="s">
        <v>15387</v>
      </c>
    </row>
    <row r="5092" spans="2:8" ht="30">
      <c r="B5092" s="1045" t="s">
        <v>15388</v>
      </c>
      <c r="C5092" s="1046" t="s">
        <v>5013</v>
      </c>
      <c r="D5092" s="1046" t="s">
        <v>5013</v>
      </c>
      <c r="E5092" s="1043" t="s">
        <v>4290</v>
      </c>
      <c r="F5092" s="1047">
        <v>3003.24</v>
      </c>
      <c r="G5092" s="1052" t="s">
        <v>5005</v>
      </c>
      <c r="H5092" s="1060" t="s">
        <v>15389</v>
      </c>
    </row>
    <row r="5093" spans="2:8" ht="30">
      <c r="B5093" s="1045" t="s">
        <v>15390</v>
      </c>
      <c r="C5093" s="1046" t="s">
        <v>5013</v>
      </c>
      <c r="D5093" s="1046" t="s">
        <v>5013</v>
      </c>
      <c r="E5093" s="1043" t="s">
        <v>4290</v>
      </c>
      <c r="F5093" s="1047">
        <v>3003.24</v>
      </c>
      <c r="G5093" s="1052" t="s">
        <v>5005</v>
      </c>
      <c r="H5093" s="1060" t="s">
        <v>15391</v>
      </c>
    </row>
    <row r="5094" spans="2:8" ht="30">
      <c r="B5094" s="1045" t="s">
        <v>15392</v>
      </c>
      <c r="C5094" s="1046" t="s">
        <v>5013</v>
      </c>
      <c r="D5094" s="1046" t="s">
        <v>5013</v>
      </c>
      <c r="E5094" s="1043" t="s">
        <v>4290</v>
      </c>
      <c r="F5094" s="1047">
        <v>3003.24</v>
      </c>
      <c r="G5094" s="1052" t="s">
        <v>5005</v>
      </c>
      <c r="H5094" s="1060" t="s">
        <v>15393</v>
      </c>
    </row>
    <row r="5095" spans="2:8" ht="30">
      <c r="B5095" s="1045" t="s">
        <v>15394</v>
      </c>
      <c r="C5095" s="1046" t="s">
        <v>5013</v>
      </c>
      <c r="D5095" s="1046" t="s">
        <v>5013</v>
      </c>
      <c r="E5095" s="1043" t="s">
        <v>4290</v>
      </c>
      <c r="F5095" s="1047">
        <v>3003.24</v>
      </c>
      <c r="G5095" s="1052" t="s">
        <v>5005</v>
      </c>
      <c r="H5095" s="1060" t="s">
        <v>15395</v>
      </c>
    </row>
    <row r="5096" spans="2:8" ht="30">
      <c r="B5096" s="1045" t="s">
        <v>15396</v>
      </c>
      <c r="C5096" s="1046" t="s">
        <v>5013</v>
      </c>
      <c r="D5096" s="1046" t="s">
        <v>5013</v>
      </c>
      <c r="E5096" s="1043" t="s">
        <v>4290</v>
      </c>
      <c r="F5096" s="1047">
        <v>3003.24</v>
      </c>
      <c r="G5096" s="1052" t="s">
        <v>5005</v>
      </c>
      <c r="H5096" s="1060" t="s">
        <v>15397</v>
      </c>
    </row>
    <row r="5097" spans="2:8" ht="30">
      <c r="B5097" s="1045" t="s">
        <v>15398</v>
      </c>
      <c r="C5097" s="1046" t="s">
        <v>5013</v>
      </c>
      <c r="D5097" s="1046" t="s">
        <v>5013</v>
      </c>
      <c r="E5097" s="1043" t="s">
        <v>4290</v>
      </c>
      <c r="F5097" s="1047">
        <v>3003.24</v>
      </c>
      <c r="G5097" s="1052" t="s">
        <v>5005</v>
      </c>
      <c r="H5097" s="1060" t="s">
        <v>15399</v>
      </c>
    </row>
    <row r="5098" spans="2:8" ht="30">
      <c r="B5098" s="1045" t="s">
        <v>15400</v>
      </c>
      <c r="C5098" s="1046" t="s">
        <v>5013</v>
      </c>
      <c r="D5098" s="1046" t="s">
        <v>5013</v>
      </c>
      <c r="E5098" s="1043" t="s">
        <v>4290</v>
      </c>
      <c r="F5098" s="1047">
        <v>3003.24</v>
      </c>
      <c r="G5098" s="1052" t="s">
        <v>5005</v>
      </c>
      <c r="H5098" s="1060" t="s">
        <v>15401</v>
      </c>
    </row>
    <row r="5099" spans="2:8" ht="30">
      <c r="B5099" s="1045" t="s">
        <v>15402</v>
      </c>
      <c r="C5099" s="1046" t="s">
        <v>5013</v>
      </c>
      <c r="D5099" s="1046" t="s">
        <v>5013</v>
      </c>
      <c r="E5099" s="1043" t="s">
        <v>4290</v>
      </c>
      <c r="F5099" s="1047">
        <v>3003.24</v>
      </c>
      <c r="G5099" s="1052" t="s">
        <v>5005</v>
      </c>
      <c r="H5099" s="1060" t="s">
        <v>15403</v>
      </c>
    </row>
    <row r="5100" spans="2:8" ht="30">
      <c r="B5100" s="1045" t="s">
        <v>15404</v>
      </c>
      <c r="C5100" s="1046" t="s">
        <v>5013</v>
      </c>
      <c r="D5100" s="1046" t="s">
        <v>5013</v>
      </c>
      <c r="E5100" s="1043" t="s">
        <v>4290</v>
      </c>
      <c r="F5100" s="1047">
        <v>3003.24</v>
      </c>
      <c r="G5100" s="1052" t="s">
        <v>5005</v>
      </c>
      <c r="H5100" s="1060" t="s">
        <v>15405</v>
      </c>
    </row>
    <row r="5101" spans="2:8" ht="30">
      <c r="B5101" s="1045" t="s">
        <v>15406</v>
      </c>
      <c r="C5101" s="1046" t="s">
        <v>5013</v>
      </c>
      <c r="D5101" s="1046" t="s">
        <v>5013</v>
      </c>
      <c r="E5101" s="1043" t="s">
        <v>4290</v>
      </c>
      <c r="F5101" s="1047">
        <v>3003.24</v>
      </c>
      <c r="G5101" s="1052" t="s">
        <v>5005</v>
      </c>
      <c r="H5101" s="1060" t="s">
        <v>15407</v>
      </c>
    </row>
    <row r="5102" spans="2:8" ht="30">
      <c r="B5102" s="1045" t="s">
        <v>15408</v>
      </c>
      <c r="C5102" s="1046" t="s">
        <v>5013</v>
      </c>
      <c r="D5102" s="1046" t="s">
        <v>5013</v>
      </c>
      <c r="E5102" s="1043" t="s">
        <v>4290</v>
      </c>
      <c r="F5102" s="1047">
        <v>3003.24</v>
      </c>
      <c r="G5102" s="1052" t="s">
        <v>5005</v>
      </c>
      <c r="H5102" s="1060" t="s">
        <v>15409</v>
      </c>
    </row>
    <row r="5103" spans="2:8" ht="30">
      <c r="B5103" s="1045" t="s">
        <v>15410</v>
      </c>
      <c r="C5103" s="1046" t="s">
        <v>5013</v>
      </c>
      <c r="D5103" s="1046" t="s">
        <v>5013</v>
      </c>
      <c r="E5103" s="1043" t="s">
        <v>4290</v>
      </c>
      <c r="F5103" s="1047">
        <v>3003.24</v>
      </c>
      <c r="G5103" s="1052" t="s">
        <v>5005</v>
      </c>
      <c r="H5103" s="1060" t="s">
        <v>15411</v>
      </c>
    </row>
    <row r="5104" spans="2:8" ht="30">
      <c r="B5104" s="1045" t="s">
        <v>15412</v>
      </c>
      <c r="C5104" s="1046" t="s">
        <v>5013</v>
      </c>
      <c r="D5104" s="1046" t="s">
        <v>5013</v>
      </c>
      <c r="E5104" s="1043" t="s">
        <v>4290</v>
      </c>
      <c r="F5104" s="1047">
        <v>3003.24</v>
      </c>
      <c r="G5104" s="1052" t="s">
        <v>5005</v>
      </c>
      <c r="H5104" s="1060" t="s">
        <v>15413</v>
      </c>
    </row>
    <row r="5105" spans="2:8" ht="30">
      <c r="B5105" s="1045" t="s">
        <v>15414</v>
      </c>
      <c r="C5105" s="1046" t="s">
        <v>5013</v>
      </c>
      <c r="D5105" s="1046" t="s">
        <v>5013</v>
      </c>
      <c r="E5105" s="1043" t="s">
        <v>4290</v>
      </c>
      <c r="F5105" s="1047">
        <v>3003.24</v>
      </c>
      <c r="G5105" s="1052" t="s">
        <v>5005</v>
      </c>
      <c r="H5105" s="1060" t="s">
        <v>15415</v>
      </c>
    </row>
    <row r="5106" spans="2:8" ht="30">
      <c r="B5106" s="1045" t="s">
        <v>15416</v>
      </c>
      <c r="C5106" s="1046" t="s">
        <v>5013</v>
      </c>
      <c r="D5106" s="1046" t="s">
        <v>5013</v>
      </c>
      <c r="E5106" s="1043" t="s">
        <v>4290</v>
      </c>
      <c r="F5106" s="1047">
        <v>3003.24</v>
      </c>
      <c r="G5106" s="1052" t="s">
        <v>5005</v>
      </c>
      <c r="H5106" s="1060" t="s">
        <v>15417</v>
      </c>
    </row>
    <row r="5107" spans="2:8" ht="30">
      <c r="B5107" s="1045" t="s">
        <v>15418</v>
      </c>
      <c r="C5107" s="1046" t="s">
        <v>5013</v>
      </c>
      <c r="D5107" s="1046" t="s">
        <v>5013</v>
      </c>
      <c r="E5107" s="1043" t="s">
        <v>4290</v>
      </c>
      <c r="F5107" s="1047">
        <v>3003.24</v>
      </c>
      <c r="G5107" s="1052" t="s">
        <v>5005</v>
      </c>
      <c r="H5107" s="1060" t="s">
        <v>15419</v>
      </c>
    </row>
    <row r="5108" spans="2:8" ht="30">
      <c r="B5108" s="1045" t="s">
        <v>15420</v>
      </c>
      <c r="C5108" s="1046" t="s">
        <v>5013</v>
      </c>
      <c r="D5108" s="1046" t="s">
        <v>5013</v>
      </c>
      <c r="E5108" s="1043" t="s">
        <v>4290</v>
      </c>
      <c r="F5108" s="1047">
        <v>3003.24</v>
      </c>
      <c r="G5108" s="1052" t="s">
        <v>5005</v>
      </c>
      <c r="H5108" s="1060" t="s">
        <v>15421</v>
      </c>
    </row>
    <row r="5109" spans="2:8" ht="30">
      <c r="B5109" s="1045" t="s">
        <v>15422</v>
      </c>
      <c r="C5109" s="1046" t="s">
        <v>5013</v>
      </c>
      <c r="D5109" s="1046" t="s">
        <v>5013</v>
      </c>
      <c r="E5109" s="1043" t="s">
        <v>4290</v>
      </c>
      <c r="F5109" s="1047">
        <v>3003.24</v>
      </c>
      <c r="G5109" s="1052" t="s">
        <v>5005</v>
      </c>
      <c r="H5109" s="1060" t="s">
        <v>15423</v>
      </c>
    </row>
    <row r="5110" spans="2:8" ht="30">
      <c r="B5110" s="1045" t="s">
        <v>15424</v>
      </c>
      <c r="C5110" s="1046" t="s">
        <v>5013</v>
      </c>
      <c r="D5110" s="1046" t="s">
        <v>5013</v>
      </c>
      <c r="E5110" s="1043" t="s">
        <v>4290</v>
      </c>
      <c r="F5110" s="1047">
        <v>3003.24</v>
      </c>
      <c r="G5110" s="1052" t="s">
        <v>5005</v>
      </c>
      <c r="H5110" s="1060" t="s">
        <v>15425</v>
      </c>
    </row>
    <row r="5111" spans="2:8" ht="30">
      <c r="B5111" s="1045" t="s">
        <v>15426</v>
      </c>
      <c r="C5111" s="1046" t="s">
        <v>5013</v>
      </c>
      <c r="D5111" s="1046" t="s">
        <v>5013</v>
      </c>
      <c r="E5111" s="1043" t="s">
        <v>4290</v>
      </c>
      <c r="F5111" s="1047">
        <v>3003.24</v>
      </c>
      <c r="G5111" s="1052" t="s">
        <v>5005</v>
      </c>
      <c r="H5111" s="1060" t="s">
        <v>15427</v>
      </c>
    </row>
    <row r="5112" spans="2:8" ht="30">
      <c r="B5112" s="1045" t="s">
        <v>15428</v>
      </c>
      <c r="C5112" s="1046" t="s">
        <v>5013</v>
      </c>
      <c r="D5112" s="1046" t="s">
        <v>5013</v>
      </c>
      <c r="E5112" s="1043" t="s">
        <v>4290</v>
      </c>
      <c r="F5112" s="1047">
        <v>3003.24</v>
      </c>
      <c r="G5112" s="1052" t="s">
        <v>5005</v>
      </c>
      <c r="H5112" s="1060" t="s">
        <v>15429</v>
      </c>
    </row>
    <row r="5113" spans="2:8" ht="30">
      <c r="B5113" s="1045" t="s">
        <v>15430</v>
      </c>
      <c r="C5113" s="1046" t="s">
        <v>5013</v>
      </c>
      <c r="D5113" s="1046" t="s">
        <v>5013</v>
      </c>
      <c r="E5113" s="1043" t="s">
        <v>4290</v>
      </c>
      <c r="F5113" s="1047">
        <v>3003.24</v>
      </c>
      <c r="G5113" s="1052" t="s">
        <v>5005</v>
      </c>
      <c r="H5113" s="1060" t="s">
        <v>15431</v>
      </c>
    </row>
    <row r="5114" spans="2:8" ht="30">
      <c r="B5114" s="1045" t="s">
        <v>15432</v>
      </c>
      <c r="C5114" s="1046" t="s">
        <v>5013</v>
      </c>
      <c r="D5114" s="1046" t="s">
        <v>5013</v>
      </c>
      <c r="E5114" s="1043" t="s">
        <v>4290</v>
      </c>
      <c r="F5114" s="1047">
        <v>3003.24</v>
      </c>
      <c r="G5114" s="1052" t="s">
        <v>5005</v>
      </c>
      <c r="H5114" s="1060" t="s">
        <v>15433</v>
      </c>
    </row>
    <row r="5115" spans="2:8" ht="30">
      <c r="B5115" s="1045" t="s">
        <v>15434</v>
      </c>
      <c r="C5115" s="1046" t="s">
        <v>5013</v>
      </c>
      <c r="D5115" s="1046" t="s">
        <v>5013</v>
      </c>
      <c r="E5115" s="1043" t="s">
        <v>4290</v>
      </c>
      <c r="F5115" s="1047">
        <v>3003.24</v>
      </c>
      <c r="G5115" s="1052" t="s">
        <v>5005</v>
      </c>
      <c r="H5115" s="1060" t="s">
        <v>15435</v>
      </c>
    </row>
    <row r="5116" spans="2:8" ht="30">
      <c r="B5116" s="1045" t="s">
        <v>15436</v>
      </c>
      <c r="C5116" s="1046" t="s">
        <v>5013</v>
      </c>
      <c r="D5116" s="1046" t="s">
        <v>5013</v>
      </c>
      <c r="E5116" s="1043" t="s">
        <v>4290</v>
      </c>
      <c r="F5116" s="1047">
        <v>3003.24</v>
      </c>
      <c r="G5116" s="1052" t="s">
        <v>5005</v>
      </c>
      <c r="H5116" s="1060" t="s">
        <v>15437</v>
      </c>
    </row>
    <row r="5117" spans="2:8" ht="30">
      <c r="B5117" s="1045" t="s">
        <v>15438</v>
      </c>
      <c r="C5117" s="1046" t="s">
        <v>5013</v>
      </c>
      <c r="D5117" s="1046" t="s">
        <v>5013</v>
      </c>
      <c r="E5117" s="1043" t="s">
        <v>4290</v>
      </c>
      <c r="F5117" s="1047">
        <v>3003.24</v>
      </c>
      <c r="G5117" s="1052" t="s">
        <v>5005</v>
      </c>
      <c r="H5117" s="1060" t="s">
        <v>15439</v>
      </c>
    </row>
    <row r="5118" spans="2:8" ht="30">
      <c r="B5118" s="1045" t="s">
        <v>15440</v>
      </c>
      <c r="C5118" s="1046" t="s">
        <v>5013</v>
      </c>
      <c r="D5118" s="1046" t="s">
        <v>5013</v>
      </c>
      <c r="E5118" s="1043" t="s">
        <v>4290</v>
      </c>
      <c r="F5118" s="1047">
        <v>3003.24</v>
      </c>
      <c r="G5118" s="1052" t="s">
        <v>5005</v>
      </c>
      <c r="H5118" s="1060" t="s">
        <v>15441</v>
      </c>
    </row>
    <row r="5119" spans="2:8" ht="30">
      <c r="B5119" s="1045" t="s">
        <v>15442</v>
      </c>
      <c r="C5119" s="1046" t="s">
        <v>5013</v>
      </c>
      <c r="D5119" s="1046" t="s">
        <v>5013</v>
      </c>
      <c r="E5119" s="1043" t="s">
        <v>4290</v>
      </c>
      <c r="F5119" s="1047">
        <v>3003.24</v>
      </c>
      <c r="G5119" s="1052" t="s">
        <v>5005</v>
      </c>
      <c r="H5119" s="1060" t="s">
        <v>15443</v>
      </c>
    </row>
    <row r="5120" spans="2:8" ht="30">
      <c r="B5120" s="1045" t="s">
        <v>15444</v>
      </c>
      <c r="C5120" s="1046" t="s">
        <v>5013</v>
      </c>
      <c r="D5120" s="1046" t="s">
        <v>5013</v>
      </c>
      <c r="E5120" s="1043" t="s">
        <v>4290</v>
      </c>
      <c r="F5120" s="1047">
        <v>3003.24</v>
      </c>
      <c r="G5120" s="1052" t="s">
        <v>5005</v>
      </c>
      <c r="H5120" s="1060" t="s">
        <v>15445</v>
      </c>
    </row>
    <row r="5121" spans="2:8" ht="30">
      <c r="B5121" s="1045" t="s">
        <v>15446</v>
      </c>
      <c r="C5121" s="1046" t="s">
        <v>5013</v>
      </c>
      <c r="D5121" s="1046" t="s">
        <v>5013</v>
      </c>
      <c r="E5121" s="1043" t="s">
        <v>4290</v>
      </c>
      <c r="F5121" s="1047">
        <v>3003.24</v>
      </c>
      <c r="G5121" s="1052" t="s">
        <v>5005</v>
      </c>
      <c r="H5121" s="1060" t="s">
        <v>15447</v>
      </c>
    </row>
    <row r="5122" spans="2:8" ht="30">
      <c r="B5122" s="1045" t="s">
        <v>15448</v>
      </c>
      <c r="C5122" s="1046" t="s">
        <v>5013</v>
      </c>
      <c r="D5122" s="1046" t="s">
        <v>5013</v>
      </c>
      <c r="E5122" s="1043" t="s">
        <v>4290</v>
      </c>
      <c r="F5122" s="1047">
        <v>3003.24</v>
      </c>
      <c r="G5122" s="1052" t="s">
        <v>5005</v>
      </c>
      <c r="H5122" s="1060" t="s">
        <v>15449</v>
      </c>
    </row>
    <row r="5123" spans="2:8" ht="30">
      <c r="B5123" s="1045" t="s">
        <v>15450</v>
      </c>
      <c r="C5123" s="1046" t="s">
        <v>5013</v>
      </c>
      <c r="D5123" s="1046" t="s">
        <v>5013</v>
      </c>
      <c r="E5123" s="1043" t="s">
        <v>4290</v>
      </c>
      <c r="F5123" s="1047">
        <v>3003.24</v>
      </c>
      <c r="G5123" s="1052" t="s">
        <v>5005</v>
      </c>
      <c r="H5123" s="1060" t="s">
        <v>15451</v>
      </c>
    </row>
    <row r="5124" spans="2:8" ht="30">
      <c r="B5124" s="1045" t="s">
        <v>15452</v>
      </c>
      <c r="C5124" s="1046" t="s">
        <v>5013</v>
      </c>
      <c r="D5124" s="1046" t="s">
        <v>5013</v>
      </c>
      <c r="E5124" s="1043" t="s">
        <v>4290</v>
      </c>
      <c r="F5124" s="1047">
        <v>3003.24</v>
      </c>
      <c r="G5124" s="1052" t="s">
        <v>5005</v>
      </c>
      <c r="H5124" s="1060" t="s">
        <v>15453</v>
      </c>
    </row>
    <row r="5125" spans="2:8" ht="30">
      <c r="B5125" s="1045" t="s">
        <v>15454</v>
      </c>
      <c r="C5125" s="1046" t="s">
        <v>5013</v>
      </c>
      <c r="D5125" s="1046" t="s">
        <v>5013</v>
      </c>
      <c r="E5125" s="1043" t="s">
        <v>4290</v>
      </c>
      <c r="F5125" s="1047">
        <v>3003.24</v>
      </c>
      <c r="G5125" s="1052" t="s">
        <v>5005</v>
      </c>
      <c r="H5125" s="1060" t="s">
        <v>15455</v>
      </c>
    </row>
    <row r="5126" spans="2:8" ht="30">
      <c r="B5126" s="1045" t="s">
        <v>15456</v>
      </c>
      <c r="C5126" s="1046" t="s">
        <v>5013</v>
      </c>
      <c r="D5126" s="1046" t="s">
        <v>5013</v>
      </c>
      <c r="E5126" s="1043" t="s">
        <v>4290</v>
      </c>
      <c r="F5126" s="1047">
        <v>3003.24</v>
      </c>
      <c r="G5126" s="1052" t="s">
        <v>5005</v>
      </c>
      <c r="H5126" s="1060" t="s">
        <v>15457</v>
      </c>
    </row>
    <row r="5127" spans="2:8" ht="30">
      <c r="B5127" s="1045" t="s">
        <v>15458</v>
      </c>
      <c r="C5127" s="1046" t="s">
        <v>5013</v>
      </c>
      <c r="D5127" s="1046" t="s">
        <v>5013</v>
      </c>
      <c r="E5127" s="1043" t="s">
        <v>4290</v>
      </c>
      <c r="F5127" s="1047">
        <v>3003.24</v>
      </c>
      <c r="G5127" s="1052" t="s">
        <v>5005</v>
      </c>
      <c r="H5127" s="1060" t="s">
        <v>15459</v>
      </c>
    </row>
    <row r="5128" spans="2:8" ht="30">
      <c r="B5128" s="1045" t="s">
        <v>15460</v>
      </c>
      <c r="C5128" s="1046" t="s">
        <v>5013</v>
      </c>
      <c r="D5128" s="1046" t="s">
        <v>5013</v>
      </c>
      <c r="E5128" s="1043" t="s">
        <v>4290</v>
      </c>
      <c r="F5128" s="1047">
        <v>3003.24</v>
      </c>
      <c r="G5128" s="1052" t="s">
        <v>5005</v>
      </c>
      <c r="H5128" s="1060" t="s">
        <v>15461</v>
      </c>
    </row>
    <row r="5129" spans="2:8" ht="30">
      <c r="B5129" s="1045" t="s">
        <v>15462</v>
      </c>
      <c r="C5129" s="1046" t="s">
        <v>5013</v>
      </c>
      <c r="D5129" s="1046" t="s">
        <v>5013</v>
      </c>
      <c r="E5129" s="1043" t="s">
        <v>4290</v>
      </c>
      <c r="F5129" s="1047">
        <v>3003.24</v>
      </c>
      <c r="G5129" s="1052" t="s">
        <v>5005</v>
      </c>
      <c r="H5129" s="1060" t="s">
        <v>15463</v>
      </c>
    </row>
    <row r="5130" spans="2:8" ht="30">
      <c r="B5130" s="1045" t="s">
        <v>15464</v>
      </c>
      <c r="C5130" s="1046" t="s">
        <v>5013</v>
      </c>
      <c r="D5130" s="1046" t="s">
        <v>5013</v>
      </c>
      <c r="E5130" s="1043" t="s">
        <v>4290</v>
      </c>
      <c r="F5130" s="1047">
        <v>3003.24</v>
      </c>
      <c r="G5130" s="1052" t="s">
        <v>5005</v>
      </c>
      <c r="H5130" s="1060" t="s">
        <v>15465</v>
      </c>
    </row>
    <row r="5131" spans="2:8" ht="30">
      <c r="B5131" s="1045" t="s">
        <v>15466</v>
      </c>
      <c r="C5131" s="1046" t="s">
        <v>5013</v>
      </c>
      <c r="D5131" s="1046" t="s">
        <v>5013</v>
      </c>
      <c r="E5131" s="1043" t="s">
        <v>4290</v>
      </c>
      <c r="F5131" s="1047">
        <v>3003.24</v>
      </c>
      <c r="G5131" s="1052" t="s">
        <v>5005</v>
      </c>
      <c r="H5131" s="1060" t="s">
        <v>15467</v>
      </c>
    </row>
    <row r="5132" spans="2:8" ht="30">
      <c r="B5132" s="1045" t="s">
        <v>15468</v>
      </c>
      <c r="C5132" s="1046" t="s">
        <v>5013</v>
      </c>
      <c r="D5132" s="1046" t="s">
        <v>5013</v>
      </c>
      <c r="E5132" s="1043" t="s">
        <v>4290</v>
      </c>
      <c r="F5132" s="1047">
        <v>3003.24</v>
      </c>
      <c r="G5132" s="1052" t="s">
        <v>5005</v>
      </c>
      <c r="H5132" s="1060" t="s">
        <v>15469</v>
      </c>
    </row>
    <row r="5133" spans="2:8" ht="30">
      <c r="B5133" s="1045" t="s">
        <v>15470</v>
      </c>
      <c r="C5133" s="1046" t="s">
        <v>5013</v>
      </c>
      <c r="D5133" s="1046" t="s">
        <v>5013</v>
      </c>
      <c r="E5133" s="1043" t="s">
        <v>4290</v>
      </c>
      <c r="F5133" s="1047">
        <v>3003.24</v>
      </c>
      <c r="G5133" s="1052" t="s">
        <v>5005</v>
      </c>
      <c r="H5133" s="1060" t="s">
        <v>15471</v>
      </c>
    </row>
    <row r="5134" spans="2:8" ht="30">
      <c r="B5134" s="1045" t="s">
        <v>15472</v>
      </c>
      <c r="C5134" s="1046" t="s">
        <v>5013</v>
      </c>
      <c r="D5134" s="1046" t="s">
        <v>5013</v>
      </c>
      <c r="E5134" s="1043" t="s">
        <v>4290</v>
      </c>
      <c r="F5134" s="1047">
        <v>3003.24</v>
      </c>
      <c r="G5134" s="1052" t="s">
        <v>5005</v>
      </c>
      <c r="H5134" s="1060" t="s">
        <v>15473</v>
      </c>
    </row>
    <row r="5135" spans="2:8" ht="30">
      <c r="B5135" s="1045" t="s">
        <v>15474</v>
      </c>
      <c r="C5135" s="1046" t="s">
        <v>5013</v>
      </c>
      <c r="D5135" s="1046" t="s">
        <v>5013</v>
      </c>
      <c r="E5135" s="1043" t="s">
        <v>4290</v>
      </c>
      <c r="F5135" s="1047">
        <v>3003.24</v>
      </c>
      <c r="G5135" s="1052" t="s">
        <v>5005</v>
      </c>
      <c r="H5135" s="1060" t="s">
        <v>15475</v>
      </c>
    </row>
    <row r="5136" spans="2:8" ht="30">
      <c r="B5136" s="1045" t="s">
        <v>15476</v>
      </c>
      <c r="C5136" s="1046" t="s">
        <v>5013</v>
      </c>
      <c r="D5136" s="1046" t="s">
        <v>5013</v>
      </c>
      <c r="E5136" s="1043" t="s">
        <v>4290</v>
      </c>
      <c r="F5136" s="1047">
        <v>3003.24</v>
      </c>
      <c r="G5136" s="1052" t="s">
        <v>5005</v>
      </c>
      <c r="H5136" s="1060" t="s">
        <v>15477</v>
      </c>
    </row>
    <row r="5137" spans="2:8" ht="30">
      <c r="B5137" s="1045" t="s">
        <v>15478</v>
      </c>
      <c r="C5137" s="1046" t="s">
        <v>5013</v>
      </c>
      <c r="D5137" s="1046" t="s">
        <v>5013</v>
      </c>
      <c r="E5137" s="1043" t="s">
        <v>4290</v>
      </c>
      <c r="F5137" s="1047">
        <v>3003.24</v>
      </c>
      <c r="G5137" s="1052" t="s">
        <v>5005</v>
      </c>
      <c r="H5137" s="1060" t="s">
        <v>15479</v>
      </c>
    </row>
    <row r="5138" spans="2:8" ht="30">
      <c r="B5138" s="1045" t="s">
        <v>15480</v>
      </c>
      <c r="C5138" s="1046" t="s">
        <v>5013</v>
      </c>
      <c r="D5138" s="1046" t="s">
        <v>5013</v>
      </c>
      <c r="E5138" s="1043" t="s">
        <v>4290</v>
      </c>
      <c r="F5138" s="1047">
        <v>3003.24</v>
      </c>
      <c r="G5138" s="1052" t="s">
        <v>5005</v>
      </c>
      <c r="H5138" s="1060" t="s">
        <v>15481</v>
      </c>
    </row>
    <row r="5139" spans="2:8" ht="30">
      <c r="B5139" s="1045" t="s">
        <v>15482</v>
      </c>
      <c r="C5139" s="1046" t="s">
        <v>5013</v>
      </c>
      <c r="D5139" s="1046" t="s">
        <v>5013</v>
      </c>
      <c r="E5139" s="1043" t="s">
        <v>4290</v>
      </c>
      <c r="F5139" s="1047">
        <v>3003.24</v>
      </c>
      <c r="G5139" s="1052" t="s">
        <v>5005</v>
      </c>
      <c r="H5139" s="1060" t="s">
        <v>15483</v>
      </c>
    </row>
    <row r="5140" spans="2:8" ht="30">
      <c r="B5140" s="1045" t="s">
        <v>15484</v>
      </c>
      <c r="C5140" s="1046" t="s">
        <v>5013</v>
      </c>
      <c r="D5140" s="1046" t="s">
        <v>5013</v>
      </c>
      <c r="E5140" s="1043" t="s">
        <v>4290</v>
      </c>
      <c r="F5140" s="1047">
        <v>3003.24</v>
      </c>
      <c r="G5140" s="1052" t="s">
        <v>5005</v>
      </c>
      <c r="H5140" s="1060" t="s">
        <v>15485</v>
      </c>
    </row>
    <row r="5141" spans="2:8" ht="30">
      <c r="B5141" s="1045" t="s">
        <v>15486</v>
      </c>
      <c r="C5141" s="1046" t="s">
        <v>5013</v>
      </c>
      <c r="D5141" s="1046" t="s">
        <v>5013</v>
      </c>
      <c r="E5141" s="1043" t="s">
        <v>4290</v>
      </c>
      <c r="F5141" s="1047">
        <v>3003.24</v>
      </c>
      <c r="G5141" s="1052" t="s">
        <v>5005</v>
      </c>
      <c r="H5141" s="1060" t="s">
        <v>15487</v>
      </c>
    </row>
    <row r="5142" spans="2:8" ht="30">
      <c r="B5142" s="1045" t="s">
        <v>15488</v>
      </c>
      <c r="C5142" s="1046" t="s">
        <v>5013</v>
      </c>
      <c r="D5142" s="1046" t="s">
        <v>5013</v>
      </c>
      <c r="E5142" s="1043" t="s">
        <v>4290</v>
      </c>
      <c r="F5142" s="1047">
        <v>3003.24</v>
      </c>
      <c r="G5142" s="1052" t="s">
        <v>5005</v>
      </c>
      <c r="H5142" s="1060" t="s">
        <v>15489</v>
      </c>
    </row>
    <row r="5143" spans="2:8" ht="30">
      <c r="B5143" s="1045" t="s">
        <v>15490</v>
      </c>
      <c r="C5143" s="1046" t="s">
        <v>5013</v>
      </c>
      <c r="D5143" s="1046" t="s">
        <v>5013</v>
      </c>
      <c r="E5143" s="1043" t="s">
        <v>4290</v>
      </c>
      <c r="F5143" s="1047">
        <v>3003.24</v>
      </c>
      <c r="G5143" s="1052" t="s">
        <v>5005</v>
      </c>
      <c r="H5143" s="1060" t="s">
        <v>15491</v>
      </c>
    </row>
    <row r="5144" spans="2:8" ht="30">
      <c r="B5144" s="1045" t="s">
        <v>15492</v>
      </c>
      <c r="C5144" s="1046" t="s">
        <v>5013</v>
      </c>
      <c r="D5144" s="1046" t="s">
        <v>5013</v>
      </c>
      <c r="E5144" s="1043" t="s">
        <v>4290</v>
      </c>
      <c r="F5144" s="1047">
        <v>3003.24</v>
      </c>
      <c r="G5144" s="1052" t="s">
        <v>5005</v>
      </c>
      <c r="H5144" s="1060" t="s">
        <v>15493</v>
      </c>
    </row>
    <row r="5145" spans="2:8" ht="30">
      <c r="B5145" s="1045" t="s">
        <v>15494</v>
      </c>
      <c r="C5145" s="1046" t="s">
        <v>5013</v>
      </c>
      <c r="D5145" s="1046" t="s">
        <v>5013</v>
      </c>
      <c r="E5145" s="1043" t="s">
        <v>4290</v>
      </c>
      <c r="F5145" s="1047">
        <v>3003.24</v>
      </c>
      <c r="G5145" s="1052" t="s">
        <v>5005</v>
      </c>
      <c r="H5145" s="1060" t="s">
        <v>15495</v>
      </c>
    </row>
    <row r="5146" spans="2:8" ht="30">
      <c r="B5146" s="1045" t="s">
        <v>15496</v>
      </c>
      <c r="C5146" s="1046" t="s">
        <v>5013</v>
      </c>
      <c r="D5146" s="1046" t="s">
        <v>5013</v>
      </c>
      <c r="E5146" s="1043" t="s">
        <v>4290</v>
      </c>
      <c r="F5146" s="1047">
        <v>3003.24</v>
      </c>
      <c r="G5146" s="1052" t="s">
        <v>5005</v>
      </c>
      <c r="H5146" s="1060" t="s">
        <v>15497</v>
      </c>
    </row>
    <row r="5147" spans="2:8" ht="30">
      <c r="B5147" s="1045" t="s">
        <v>15498</v>
      </c>
      <c r="C5147" s="1046" t="s">
        <v>5013</v>
      </c>
      <c r="D5147" s="1046" t="s">
        <v>5013</v>
      </c>
      <c r="E5147" s="1043" t="s">
        <v>4290</v>
      </c>
      <c r="F5147" s="1047">
        <v>3003.24</v>
      </c>
      <c r="G5147" s="1052" t="s">
        <v>5005</v>
      </c>
      <c r="H5147" s="1060" t="s">
        <v>15499</v>
      </c>
    </row>
    <row r="5148" spans="2:8" ht="30">
      <c r="B5148" s="1045" t="s">
        <v>15500</v>
      </c>
      <c r="C5148" s="1046" t="s">
        <v>5013</v>
      </c>
      <c r="D5148" s="1046" t="s">
        <v>5013</v>
      </c>
      <c r="E5148" s="1043" t="s">
        <v>4290</v>
      </c>
      <c r="F5148" s="1047">
        <v>3003.24</v>
      </c>
      <c r="G5148" s="1052" t="s">
        <v>5005</v>
      </c>
      <c r="H5148" s="1060" t="s">
        <v>15501</v>
      </c>
    </row>
    <row r="5149" spans="2:8" ht="30">
      <c r="B5149" s="1045" t="s">
        <v>15502</v>
      </c>
      <c r="C5149" s="1046" t="s">
        <v>5013</v>
      </c>
      <c r="D5149" s="1046" t="s">
        <v>5013</v>
      </c>
      <c r="E5149" s="1043" t="s">
        <v>4290</v>
      </c>
      <c r="F5149" s="1047">
        <v>3003.24</v>
      </c>
      <c r="G5149" s="1052" t="s">
        <v>5005</v>
      </c>
      <c r="H5149" s="1060" t="s">
        <v>15503</v>
      </c>
    </row>
    <row r="5150" spans="2:8" ht="30">
      <c r="B5150" s="1045" t="s">
        <v>15504</v>
      </c>
      <c r="C5150" s="1046" t="s">
        <v>5013</v>
      </c>
      <c r="D5150" s="1046" t="s">
        <v>5013</v>
      </c>
      <c r="E5150" s="1043" t="s">
        <v>4290</v>
      </c>
      <c r="F5150" s="1047">
        <v>3003.24</v>
      </c>
      <c r="G5150" s="1052" t="s">
        <v>5005</v>
      </c>
      <c r="H5150" s="1060" t="s">
        <v>15505</v>
      </c>
    </row>
    <row r="5151" spans="2:8" ht="30">
      <c r="B5151" s="1045" t="s">
        <v>15506</v>
      </c>
      <c r="C5151" s="1046" t="s">
        <v>5013</v>
      </c>
      <c r="D5151" s="1046" t="s">
        <v>5013</v>
      </c>
      <c r="E5151" s="1043" t="s">
        <v>4290</v>
      </c>
      <c r="F5151" s="1047">
        <v>3003.24</v>
      </c>
      <c r="G5151" s="1052" t="s">
        <v>5005</v>
      </c>
      <c r="H5151" s="1060" t="s">
        <v>15507</v>
      </c>
    </row>
    <row r="5152" spans="2:8" ht="30">
      <c r="B5152" s="1045" t="s">
        <v>15508</v>
      </c>
      <c r="C5152" s="1046" t="s">
        <v>5013</v>
      </c>
      <c r="D5152" s="1046" t="s">
        <v>5013</v>
      </c>
      <c r="E5152" s="1043" t="s">
        <v>4290</v>
      </c>
      <c r="F5152" s="1047">
        <v>3003.24</v>
      </c>
      <c r="G5152" s="1052" t="s">
        <v>5005</v>
      </c>
      <c r="H5152" s="1060" t="s">
        <v>15509</v>
      </c>
    </row>
    <row r="5153" spans="2:8" ht="30">
      <c r="B5153" s="1045" t="s">
        <v>15510</v>
      </c>
      <c r="C5153" s="1046" t="s">
        <v>5013</v>
      </c>
      <c r="D5153" s="1046" t="s">
        <v>5013</v>
      </c>
      <c r="E5153" s="1043" t="s">
        <v>4290</v>
      </c>
      <c r="F5153" s="1047">
        <v>3003.24</v>
      </c>
      <c r="G5153" s="1052" t="s">
        <v>5005</v>
      </c>
      <c r="H5153" s="1060" t="s">
        <v>15511</v>
      </c>
    </row>
    <row r="5154" spans="2:8" ht="30">
      <c r="B5154" s="1045" t="s">
        <v>15512</v>
      </c>
      <c r="C5154" s="1046" t="s">
        <v>5013</v>
      </c>
      <c r="D5154" s="1046" t="s">
        <v>5013</v>
      </c>
      <c r="E5154" s="1043" t="s">
        <v>4290</v>
      </c>
      <c r="F5154" s="1047">
        <v>3003.24</v>
      </c>
      <c r="G5154" s="1052" t="s">
        <v>5005</v>
      </c>
      <c r="H5154" s="1060" t="s">
        <v>15513</v>
      </c>
    </row>
    <row r="5155" spans="2:8" ht="30">
      <c r="B5155" s="1045" t="s">
        <v>15514</v>
      </c>
      <c r="C5155" s="1046" t="s">
        <v>5013</v>
      </c>
      <c r="D5155" s="1046" t="s">
        <v>5013</v>
      </c>
      <c r="E5155" s="1043" t="s">
        <v>4290</v>
      </c>
      <c r="F5155" s="1047">
        <v>3003.24</v>
      </c>
      <c r="G5155" s="1052" t="s">
        <v>5005</v>
      </c>
      <c r="H5155" s="1060" t="s">
        <v>15515</v>
      </c>
    </row>
    <row r="5156" spans="2:8" ht="30">
      <c r="B5156" s="1045" t="s">
        <v>15516</v>
      </c>
      <c r="C5156" s="1046" t="s">
        <v>5013</v>
      </c>
      <c r="D5156" s="1046" t="s">
        <v>5013</v>
      </c>
      <c r="E5156" s="1043" t="s">
        <v>4290</v>
      </c>
      <c r="F5156" s="1047">
        <v>3003.24</v>
      </c>
      <c r="G5156" s="1052" t="s">
        <v>5005</v>
      </c>
      <c r="H5156" s="1060" t="s">
        <v>15517</v>
      </c>
    </row>
    <row r="5157" spans="2:8" ht="30">
      <c r="B5157" s="1045" t="s">
        <v>15518</v>
      </c>
      <c r="C5157" s="1046" t="s">
        <v>5013</v>
      </c>
      <c r="D5157" s="1046" t="s">
        <v>5013</v>
      </c>
      <c r="E5157" s="1043" t="s">
        <v>4290</v>
      </c>
      <c r="F5157" s="1047">
        <v>3003.24</v>
      </c>
      <c r="G5157" s="1052" t="s">
        <v>5005</v>
      </c>
      <c r="H5157" s="1060" t="s">
        <v>15519</v>
      </c>
    </row>
    <row r="5158" spans="2:8" ht="30">
      <c r="B5158" s="1045" t="s">
        <v>15520</v>
      </c>
      <c r="C5158" s="1046" t="s">
        <v>5013</v>
      </c>
      <c r="D5158" s="1046" t="s">
        <v>5013</v>
      </c>
      <c r="E5158" s="1043" t="s">
        <v>4290</v>
      </c>
      <c r="F5158" s="1047">
        <v>3003.24</v>
      </c>
      <c r="G5158" s="1052" t="s">
        <v>5005</v>
      </c>
      <c r="H5158" s="1060" t="s">
        <v>15521</v>
      </c>
    </row>
    <row r="5159" spans="2:8" ht="30">
      <c r="B5159" s="1045" t="s">
        <v>15522</v>
      </c>
      <c r="C5159" s="1046" t="s">
        <v>5013</v>
      </c>
      <c r="D5159" s="1046" t="s">
        <v>5013</v>
      </c>
      <c r="E5159" s="1043" t="s">
        <v>4290</v>
      </c>
      <c r="F5159" s="1047">
        <v>3003.24</v>
      </c>
      <c r="G5159" s="1052" t="s">
        <v>5005</v>
      </c>
      <c r="H5159" s="1060" t="s">
        <v>15523</v>
      </c>
    </row>
    <row r="5160" spans="2:8" ht="30">
      <c r="B5160" s="1045" t="s">
        <v>15524</v>
      </c>
      <c r="C5160" s="1046" t="s">
        <v>5013</v>
      </c>
      <c r="D5160" s="1046" t="s">
        <v>5013</v>
      </c>
      <c r="E5160" s="1043" t="s">
        <v>4290</v>
      </c>
      <c r="F5160" s="1047">
        <v>3003.24</v>
      </c>
      <c r="G5160" s="1052" t="s">
        <v>5005</v>
      </c>
      <c r="H5160" s="1060" t="s">
        <v>15525</v>
      </c>
    </row>
    <row r="5161" spans="2:8" ht="30">
      <c r="B5161" s="1045" t="s">
        <v>15526</v>
      </c>
      <c r="C5161" s="1046" t="s">
        <v>5013</v>
      </c>
      <c r="D5161" s="1046" t="s">
        <v>5013</v>
      </c>
      <c r="E5161" s="1043" t="s">
        <v>4290</v>
      </c>
      <c r="F5161" s="1047">
        <v>3003.24</v>
      </c>
      <c r="G5161" s="1052" t="s">
        <v>5005</v>
      </c>
      <c r="H5161" s="1060" t="s">
        <v>15527</v>
      </c>
    </row>
    <row r="5162" spans="2:8" ht="30">
      <c r="B5162" s="1045" t="s">
        <v>15528</v>
      </c>
      <c r="C5162" s="1046" t="s">
        <v>5013</v>
      </c>
      <c r="D5162" s="1046" t="s">
        <v>5013</v>
      </c>
      <c r="E5162" s="1043" t="s">
        <v>4290</v>
      </c>
      <c r="F5162" s="1047">
        <v>3003.24</v>
      </c>
      <c r="G5162" s="1052" t="s">
        <v>5005</v>
      </c>
      <c r="H5162" s="1060" t="s">
        <v>15529</v>
      </c>
    </row>
    <row r="5163" spans="2:8" ht="30">
      <c r="B5163" s="1045" t="s">
        <v>15530</v>
      </c>
      <c r="C5163" s="1046" t="s">
        <v>5013</v>
      </c>
      <c r="D5163" s="1046" t="s">
        <v>5013</v>
      </c>
      <c r="E5163" s="1043" t="s">
        <v>4290</v>
      </c>
      <c r="F5163" s="1047">
        <v>3003.24</v>
      </c>
      <c r="G5163" s="1052" t="s">
        <v>5005</v>
      </c>
      <c r="H5163" s="1060" t="s">
        <v>15531</v>
      </c>
    </row>
    <row r="5164" spans="2:8" ht="30">
      <c r="B5164" s="1045" t="s">
        <v>15532</v>
      </c>
      <c r="C5164" s="1046" t="s">
        <v>5013</v>
      </c>
      <c r="D5164" s="1046" t="s">
        <v>5013</v>
      </c>
      <c r="E5164" s="1043" t="s">
        <v>4290</v>
      </c>
      <c r="F5164" s="1047">
        <v>3003.24</v>
      </c>
      <c r="G5164" s="1052" t="s">
        <v>5005</v>
      </c>
      <c r="H5164" s="1060" t="s">
        <v>15533</v>
      </c>
    </row>
    <row r="5165" spans="2:8" ht="30">
      <c r="B5165" s="1045" t="s">
        <v>15534</v>
      </c>
      <c r="C5165" s="1046" t="s">
        <v>5013</v>
      </c>
      <c r="D5165" s="1046" t="s">
        <v>5013</v>
      </c>
      <c r="E5165" s="1043" t="s">
        <v>4290</v>
      </c>
      <c r="F5165" s="1047">
        <v>3003.24</v>
      </c>
      <c r="G5165" s="1052" t="s">
        <v>5005</v>
      </c>
      <c r="H5165" s="1060" t="s">
        <v>15535</v>
      </c>
    </row>
    <row r="5166" spans="2:8" ht="30">
      <c r="B5166" s="1045" t="s">
        <v>15536</v>
      </c>
      <c r="C5166" s="1046" t="s">
        <v>5013</v>
      </c>
      <c r="D5166" s="1046" t="s">
        <v>5013</v>
      </c>
      <c r="E5166" s="1043" t="s">
        <v>4290</v>
      </c>
      <c r="F5166" s="1047">
        <v>3003.24</v>
      </c>
      <c r="G5166" s="1052" t="s">
        <v>5005</v>
      </c>
      <c r="H5166" s="1060" t="s">
        <v>15537</v>
      </c>
    </row>
    <row r="5167" spans="2:8" ht="30">
      <c r="B5167" s="1045" t="s">
        <v>15538</v>
      </c>
      <c r="C5167" s="1046" t="s">
        <v>5013</v>
      </c>
      <c r="D5167" s="1046" t="s">
        <v>5013</v>
      </c>
      <c r="E5167" s="1043" t="s">
        <v>4290</v>
      </c>
      <c r="F5167" s="1047">
        <v>3003.24</v>
      </c>
      <c r="G5167" s="1052" t="s">
        <v>5005</v>
      </c>
      <c r="H5167" s="1060" t="s">
        <v>15539</v>
      </c>
    </row>
    <row r="5168" spans="2:8" ht="30">
      <c r="B5168" s="1045" t="s">
        <v>15540</v>
      </c>
      <c r="C5168" s="1046" t="s">
        <v>5013</v>
      </c>
      <c r="D5168" s="1046" t="s">
        <v>5013</v>
      </c>
      <c r="E5168" s="1043" t="s">
        <v>4290</v>
      </c>
      <c r="F5168" s="1047">
        <v>3003.24</v>
      </c>
      <c r="G5168" s="1052" t="s">
        <v>5005</v>
      </c>
      <c r="H5168" s="1060" t="s">
        <v>15541</v>
      </c>
    </row>
    <row r="5169" spans="2:8" ht="30">
      <c r="B5169" s="1045" t="s">
        <v>15542</v>
      </c>
      <c r="C5169" s="1046" t="s">
        <v>5013</v>
      </c>
      <c r="D5169" s="1046" t="s">
        <v>5013</v>
      </c>
      <c r="E5169" s="1043" t="s">
        <v>4290</v>
      </c>
      <c r="F5169" s="1047">
        <v>3003.24</v>
      </c>
      <c r="G5169" s="1052" t="s">
        <v>5005</v>
      </c>
      <c r="H5169" s="1060" t="s">
        <v>15543</v>
      </c>
    </row>
    <row r="5170" spans="2:8" ht="30">
      <c r="B5170" s="1045" t="s">
        <v>15544</v>
      </c>
      <c r="C5170" s="1046" t="s">
        <v>5013</v>
      </c>
      <c r="D5170" s="1046" t="s">
        <v>5013</v>
      </c>
      <c r="E5170" s="1043" t="s">
        <v>4290</v>
      </c>
      <c r="F5170" s="1047">
        <v>3003.24</v>
      </c>
      <c r="G5170" s="1052" t="s">
        <v>5005</v>
      </c>
      <c r="H5170" s="1060" t="s">
        <v>15545</v>
      </c>
    </row>
    <row r="5171" spans="2:8" ht="30">
      <c r="B5171" s="1045" t="s">
        <v>15546</v>
      </c>
      <c r="C5171" s="1046" t="s">
        <v>5013</v>
      </c>
      <c r="D5171" s="1046" t="s">
        <v>5013</v>
      </c>
      <c r="E5171" s="1043" t="s">
        <v>4290</v>
      </c>
      <c r="F5171" s="1047">
        <v>3003.24</v>
      </c>
      <c r="G5171" s="1052" t="s">
        <v>5005</v>
      </c>
      <c r="H5171" s="1060" t="s">
        <v>15547</v>
      </c>
    </row>
    <row r="5172" spans="2:8" ht="30">
      <c r="B5172" s="1045" t="s">
        <v>15548</v>
      </c>
      <c r="C5172" s="1046" t="s">
        <v>5013</v>
      </c>
      <c r="D5172" s="1046" t="s">
        <v>5013</v>
      </c>
      <c r="E5172" s="1043" t="s">
        <v>4290</v>
      </c>
      <c r="F5172" s="1047">
        <v>3003.24</v>
      </c>
      <c r="G5172" s="1052" t="s">
        <v>5005</v>
      </c>
      <c r="H5172" s="1060" t="s">
        <v>15549</v>
      </c>
    </row>
    <row r="5173" spans="2:8" ht="30">
      <c r="B5173" s="1045" t="s">
        <v>15550</v>
      </c>
      <c r="C5173" s="1046" t="s">
        <v>5013</v>
      </c>
      <c r="D5173" s="1046" t="s">
        <v>5013</v>
      </c>
      <c r="E5173" s="1043" t="s">
        <v>4290</v>
      </c>
      <c r="F5173" s="1047">
        <v>3003.24</v>
      </c>
      <c r="G5173" s="1052" t="s">
        <v>5005</v>
      </c>
      <c r="H5173" s="1060" t="s">
        <v>15551</v>
      </c>
    </row>
    <row r="5174" spans="2:8" ht="30">
      <c r="B5174" s="1045" t="s">
        <v>15552</v>
      </c>
      <c r="C5174" s="1046" t="s">
        <v>5013</v>
      </c>
      <c r="D5174" s="1046" t="s">
        <v>5013</v>
      </c>
      <c r="E5174" s="1043" t="s">
        <v>4290</v>
      </c>
      <c r="F5174" s="1047">
        <v>3003.24</v>
      </c>
      <c r="G5174" s="1052" t="s">
        <v>5005</v>
      </c>
      <c r="H5174" s="1060" t="s">
        <v>15553</v>
      </c>
    </row>
    <row r="5175" spans="2:8" ht="30">
      <c r="B5175" s="1045" t="s">
        <v>15554</v>
      </c>
      <c r="C5175" s="1046" t="s">
        <v>5013</v>
      </c>
      <c r="D5175" s="1046" t="s">
        <v>5013</v>
      </c>
      <c r="E5175" s="1043" t="s">
        <v>4290</v>
      </c>
      <c r="F5175" s="1047">
        <v>3003.24</v>
      </c>
      <c r="G5175" s="1052" t="s">
        <v>5005</v>
      </c>
      <c r="H5175" s="1060" t="s">
        <v>15555</v>
      </c>
    </row>
    <row r="5176" spans="2:8" ht="30">
      <c r="B5176" s="1045" t="s">
        <v>15556</v>
      </c>
      <c r="C5176" s="1046" t="s">
        <v>5013</v>
      </c>
      <c r="D5176" s="1046" t="s">
        <v>5013</v>
      </c>
      <c r="E5176" s="1043" t="s">
        <v>4290</v>
      </c>
      <c r="F5176" s="1047">
        <v>3003.24</v>
      </c>
      <c r="G5176" s="1052" t="s">
        <v>5005</v>
      </c>
      <c r="H5176" s="1060" t="s">
        <v>15557</v>
      </c>
    </row>
    <row r="5177" spans="2:8" ht="30">
      <c r="B5177" s="1045" t="s">
        <v>15558</v>
      </c>
      <c r="C5177" s="1046" t="s">
        <v>5013</v>
      </c>
      <c r="D5177" s="1046" t="s">
        <v>5013</v>
      </c>
      <c r="E5177" s="1043" t="s">
        <v>4290</v>
      </c>
      <c r="F5177" s="1047">
        <v>3003.24</v>
      </c>
      <c r="G5177" s="1052" t="s">
        <v>5005</v>
      </c>
      <c r="H5177" s="1060" t="s">
        <v>15559</v>
      </c>
    </row>
    <row r="5178" spans="2:8" ht="30">
      <c r="B5178" s="1045" t="s">
        <v>15560</v>
      </c>
      <c r="C5178" s="1046" t="s">
        <v>5013</v>
      </c>
      <c r="D5178" s="1046" t="s">
        <v>5013</v>
      </c>
      <c r="E5178" s="1043" t="s">
        <v>4290</v>
      </c>
      <c r="F5178" s="1047">
        <v>3003.24</v>
      </c>
      <c r="G5178" s="1052" t="s">
        <v>5005</v>
      </c>
      <c r="H5178" s="1060" t="s">
        <v>15561</v>
      </c>
    </row>
    <row r="5179" spans="2:8" ht="30">
      <c r="B5179" s="1045" t="s">
        <v>15562</v>
      </c>
      <c r="C5179" s="1046" t="s">
        <v>5013</v>
      </c>
      <c r="D5179" s="1046" t="s">
        <v>5013</v>
      </c>
      <c r="E5179" s="1043" t="s">
        <v>4290</v>
      </c>
      <c r="F5179" s="1047">
        <v>3003.24</v>
      </c>
      <c r="G5179" s="1052" t="s">
        <v>5005</v>
      </c>
      <c r="H5179" s="1060" t="s">
        <v>15563</v>
      </c>
    </row>
    <row r="5180" spans="2:8" ht="30">
      <c r="B5180" s="1045" t="s">
        <v>15564</v>
      </c>
      <c r="C5180" s="1046" t="s">
        <v>5013</v>
      </c>
      <c r="D5180" s="1046" t="s">
        <v>5013</v>
      </c>
      <c r="E5180" s="1043" t="s">
        <v>4290</v>
      </c>
      <c r="F5180" s="1047">
        <v>3003.24</v>
      </c>
      <c r="G5180" s="1052" t="s">
        <v>5005</v>
      </c>
      <c r="H5180" s="1060" t="s">
        <v>15565</v>
      </c>
    </row>
    <row r="5181" spans="2:8" ht="30">
      <c r="B5181" s="1045" t="s">
        <v>15566</v>
      </c>
      <c r="C5181" s="1046" t="s">
        <v>5013</v>
      </c>
      <c r="D5181" s="1046" t="s">
        <v>5013</v>
      </c>
      <c r="E5181" s="1043" t="s">
        <v>4290</v>
      </c>
      <c r="F5181" s="1047">
        <v>3003.24</v>
      </c>
      <c r="G5181" s="1052" t="s">
        <v>5005</v>
      </c>
      <c r="H5181" s="1060" t="s">
        <v>15567</v>
      </c>
    </row>
    <row r="5182" spans="2:8" ht="30">
      <c r="B5182" s="1045" t="s">
        <v>15568</v>
      </c>
      <c r="C5182" s="1046" t="s">
        <v>5013</v>
      </c>
      <c r="D5182" s="1046" t="s">
        <v>5013</v>
      </c>
      <c r="E5182" s="1043" t="s">
        <v>4290</v>
      </c>
      <c r="F5182" s="1047">
        <v>3003.24</v>
      </c>
      <c r="G5182" s="1052" t="s">
        <v>5005</v>
      </c>
      <c r="H5182" s="1060" t="s">
        <v>15569</v>
      </c>
    </row>
    <row r="5183" spans="2:8" ht="30">
      <c r="B5183" s="1045" t="s">
        <v>15570</v>
      </c>
      <c r="C5183" s="1046" t="s">
        <v>5013</v>
      </c>
      <c r="D5183" s="1046" t="s">
        <v>5013</v>
      </c>
      <c r="E5183" s="1043" t="s">
        <v>4290</v>
      </c>
      <c r="F5183" s="1047">
        <v>3003.24</v>
      </c>
      <c r="G5183" s="1052" t="s">
        <v>5005</v>
      </c>
      <c r="H5183" s="1060" t="s">
        <v>15571</v>
      </c>
    </row>
    <row r="5184" spans="2:8" ht="30">
      <c r="B5184" s="1045" t="s">
        <v>15572</v>
      </c>
      <c r="C5184" s="1046" t="s">
        <v>5013</v>
      </c>
      <c r="D5184" s="1046" t="s">
        <v>5013</v>
      </c>
      <c r="E5184" s="1043" t="s">
        <v>4290</v>
      </c>
      <c r="F5184" s="1047">
        <v>3003.24</v>
      </c>
      <c r="G5184" s="1052" t="s">
        <v>5005</v>
      </c>
      <c r="H5184" s="1060" t="s">
        <v>15573</v>
      </c>
    </row>
    <row r="5185" spans="2:8" ht="30">
      <c r="B5185" s="1045" t="s">
        <v>15574</v>
      </c>
      <c r="C5185" s="1046" t="s">
        <v>5013</v>
      </c>
      <c r="D5185" s="1046" t="s">
        <v>5013</v>
      </c>
      <c r="E5185" s="1043" t="s">
        <v>4290</v>
      </c>
      <c r="F5185" s="1047">
        <v>3003.24</v>
      </c>
      <c r="G5185" s="1052" t="s">
        <v>5005</v>
      </c>
      <c r="H5185" s="1060" t="s">
        <v>15575</v>
      </c>
    </row>
    <row r="5186" spans="2:8" ht="30">
      <c r="B5186" s="1045" t="s">
        <v>15576</v>
      </c>
      <c r="C5186" s="1046" t="s">
        <v>5013</v>
      </c>
      <c r="D5186" s="1046" t="s">
        <v>5013</v>
      </c>
      <c r="E5186" s="1043" t="s">
        <v>4290</v>
      </c>
      <c r="F5186" s="1047">
        <v>3003.24</v>
      </c>
      <c r="G5186" s="1052" t="s">
        <v>5005</v>
      </c>
      <c r="H5186" s="1060" t="s">
        <v>15577</v>
      </c>
    </row>
    <row r="5187" spans="2:8" ht="30">
      <c r="B5187" s="1045" t="s">
        <v>15578</v>
      </c>
      <c r="C5187" s="1046" t="s">
        <v>5013</v>
      </c>
      <c r="D5187" s="1046" t="s">
        <v>5013</v>
      </c>
      <c r="E5187" s="1043" t="s">
        <v>4290</v>
      </c>
      <c r="F5187" s="1047">
        <v>3003.24</v>
      </c>
      <c r="G5187" s="1052" t="s">
        <v>5005</v>
      </c>
      <c r="H5187" s="1060" t="s">
        <v>15579</v>
      </c>
    </row>
    <row r="5188" spans="2:8" ht="30">
      <c r="B5188" s="1045" t="s">
        <v>15580</v>
      </c>
      <c r="C5188" s="1046" t="s">
        <v>5013</v>
      </c>
      <c r="D5188" s="1046" t="s">
        <v>5013</v>
      </c>
      <c r="E5188" s="1043" t="s">
        <v>4290</v>
      </c>
      <c r="F5188" s="1047">
        <v>3003.24</v>
      </c>
      <c r="G5188" s="1052" t="s">
        <v>5005</v>
      </c>
      <c r="H5188" s="1060" t="s">
        <v>15581</v>
      </c>
    </row>
    <row r="5189" spans="2:8" ht="30">
      <c r="B5189" s="1045" t="s">
        <v>15582</v>
      </c>
      <c r="C5189" s="1046" t="s">
        <v>5013</v>
      </c>
      <c r="D5189" s="1046" t="s">
        <v>5013</v>
      </c>
      <c r="E5189" s="1043" t="s">
        <v>4290</v>
      </c>
      <c r="F5189" s="1047">
        <v>3003.24</v>
      </c>
      <c r="G5189" s="1052" t="s">
        <v>5005</v>
      </c>
      <c r="H5189" s="1060" t="s">
        <v>15583</v>
      </c>
    </row>
    <row r="5190" spans="2:8" ht="30">
      <c r="B5190" s="1045" t="s">
        <v>15584</v>
      </c>
      <c r="C5190" s="1046" t="s">
        <v>5013</v>
      </c>
      <c r="D5190" s="1046" t="s">
        <v>5013</v>
      </c>
      <c r="E5190" s="1043" t="s">
        <v>4290</v>
      </c>
      <c r="F5190" s="1047">
        <v>3003.24</v>
      </c>
      <c r="G5190" s="1052" t="s">
        <v>5005</v>
      </c>
      <c r="H5190" s="1060" t="s">
        <v>15585</v>
      </c>
    </row>
    <row r="5191" spans="2:8" ht="30">
      <c r="B5191" s="1045" t="s">
        <v>15586</v>
      </c>
      <c r="C5191" s="1046" t="s">
        <v>5013</v>
      </c>
      <c r="D5191" s="1046" t="s">
        <v>5013</v>
      </c>
      <c r="E5191" s="1043" t="s">
        <v>4290</v>
      </c>
      <c r="F5191" s="1047">
        <v>3003.24</v>
      </c>
      <c r="G5191" s="1052" t="s">
        <v>5005</v>
      </c>
      <c r="H5191" s="1060" t="s">
        <v>15587</v>
      </c>
    </row>
    <row r="5192" spans="2:8" ht="30">
      <c r="B5192" s="1045" t="s">
        <v>15588</v>
      </c>
      <c r="C5192" s="1046" t="s">
        <v>5013</v>
      </c>
      <c r="D5192" s="1046" t="s">
        <v>5013</v>
      </c>
      <c r="E5192" s="1043" t="s">
        <v>4290</v>
      </c>
      <c r="F5192" s="1047">
        <v>3003.24</v>
      </c>
      <c r="G5192" s="1052" t="s">
        <v>5005</v>
      </c>
      <c r="H5192" s="1060" t="s">
        <v>15589</v>
      </c>
    </row>
    <row r="5193" spans="2:8" ht="30">
      <c r="B5193" s="1045" t="s">
        <v>15590</v>
      </c>
      <c r="C5193" s="1046" t="s">
        <v>5013</v>
      </c>
      <c r="D5193" s="1046" t="s">
        <v>5013</v>
      </c>
      <c r="E5193" s="1043" t="s">
        <v>4290</v>
      </c>
      <c r="F5193" s="1047">
        <v>3003.24</v>
      </c>
      <c r="G5193" s="1052" t="s">
        <v>5005</v>
      </c>
      <c r="H5193" s="1060" t="s">
        <v>15591</v>
      </c>
    </row>
    <row r="5194" spans="2:8" ht="30">
      <c r="B5194" s="1045" t="s">
        <v>15592</v>
      </c>
      <c r="C5194" s="1046" t="s">
        <v>5013</v>
      </c>
      <c r="D5194" s="1046" t="s">
        <v>5013</v>
      </c>
      <c r="E5194" s="1043" t="s">
        <v>4290</v>
      </c>
      <c r="F5194" s="1047">
        <v>3003.24</v>
      </c>
      <c r="G5194" s="1052" t="s">
        <v>5005</v>
      </c>
      <c r="H5194" s="1060" t="s">
        <v>15593</v>
      </c>
    </row>
    <row r="5195" spans="2:8" ht="30">
      <c r="B5195" s="1045" t="s">
        <v>15594</v>
      </c>
      <c r="C5195" s="1046" t="s">
        <v>5013</v>
      </c>
      <c r="D5195" s="1046" t="s">
        <v>5013</v>
      </c>
      <c r="E5195" s="1043" t="s">
        <v>4290</v>
      </c>
      <c r="F5195" s="1047">
        <v>3003.24</v>
      </c>
      <c r="G5195" s="1052" t="s">
        <v>5005</v>
      </c>
      <c r="H5195" s="1060" t="s">
        <v>15595</v>
      </c>
    </row>
    <row r="5196" spans="2:8" ht="30">
      <c r="B5196" s="1045" t="s">
        <v>15596</v>
      </c>
      <c r="C5196" s="1046" t="s">
        <v>5013</v>
      </c>
      <c r="D5196" s="1046" t="s">
        <v>5013</v>
      </c>
      <c r="E5196" s="1043" t="s">
        <v>4290</v>
      </c>
      <c r="F5196" s="1047">
        <v>3003.24</v>
      </c>
      <c r="G5196" s="1052" t="s">
        <v>5005</v>
      </c>
      <c r="H5196" s="1060" t="s">
        <v>15597</v>
      </c>
    </row>
    <row r="5197" spans="2:8" ht="30">
      <c r="B5197" s="1045" t="s">
        <v>15598</v>
      </c>
      <c r="C5197" s="1046" t="s">
        <v>5013</v>
      </c>
      <c r="D5197" s="1046" t="s">
        <v>5013</v>
      </c>
      <c r="E5197" s="1043" t="s">
        <v>4290</v>
      </c>
      <c r="F5197" s="1047">
        <v>3003.24</v>
      </c>
      <c r="G5197" s="1052" t="s">
        <v>5005</v>
      </c>
      <c r="H5197" s="1060" t="s">
        <v>15599</v>
      </c>
    </row>
    <row r="5198" spans="2:8" ht="30">
      <c r="B5198" s="1045" t="s">
        <v>15600</v>
      </c>
      <c r="C5198" s="1046" t="s">
        <v>5013</v>
      </c>
      <c r="D5198" s="1046" t="s">
        <v>5013</v>
      </c>
      <c r="E5198" s="1043" t="s">
        <v>4290</v>
      </c>
      <c r="F5198" s="1047">
        <v>3003.24</v>
      </c>
      <c r="G5198" s="1052" t="s">
        <v>5005</v>
      </c>
      <c r="H5198" s="1060" t="s">
        <v>15601</v>
      </c>
    </row>
    <row r="5199" spans="2:8" ht="30">
      <c r="B5199" s="1045" t="s">
        <v>15602</v>
      </c>
      <c r="C5199" s="1046" t="s">
        <v>5013</v>
      </c>
      <c r="D5199" s="1046" t="s">
        <v>5013</v>
      </c>
      <c r="E5199" s="1043" t="s">
        <v>4290</v>
      </c>
      <c r="F5199" s="1047">
        <v>3003.24</v>
      </c>
      <c r="G5199" s="1052" t="s">
        <v>5005</v>
      </c>
      <c r="H5199" s="1060" t="s">
        <v>15603</v>
      </c>
    </row>
    <row r="5200" spans="2:8" ht="30">
      <c r="B5200" s="1045" t="s">
        <v>15604</v>
      </c>
      <c r="C5200" s="1046" t="s">
        <v>5013</v>
      </c>
      <c r="D5200" s="1046" t="s">
        <v>5013</v>
      </c>
      <c r="E5200" s="1043" t="s">
        <v>4290</v>
      </c>
      <c r="F5200" s="1047">
        <v>3003.24</v>
      </c>
      <c r="G5200" s="1052" t="s">
        <v>5005</v>
      </c>
      <c r="H5200" s="1060" t="s">
        <v>15605</v>
      </c>
    </row>
    <row r="5201" spans="2:8" ht="30">
      <c r="B5201" s="1045" t="s">
        <v>15606</v>
      </c>
      <c r="C5201" s="1046" t="s">
        <v>5013</v>
      </c>
      <c r="D5201" s="1046" t="s">
        <v>5013</v>
      </c>
      <c r="E5201" s="1043" t="s">
        <v>4290</v>
      </c>
      <c r="F5201" s="1047">
        <v>3003.24</v>
      </c>
      <c r="G5201" s="1052" t="s">
        <v>5005</v>
      </c>
      <c r="H5201" s="1060" t="s">
        <v>15607</v>
      </c>
    </row>
    <row r="5202" spans="2:8" ht="30">
      <c r="B5202" s="1045" t="s">
        <v>15608</v>
      </c>
      <c r="C5202" s="1046" t="s">
        <v>5013</v>
      </c>
      <c r="D5202" s="1046" t="s">
        <v>5013</v>
      </c>
      <c r="E5202" s="1043" t="s">
        <v>4290</v>
      </c>
      <c r="F5202" s="1047">
        <v>3003.24</v>
      </c>
      <c r="G5202" s="1052" t="s">
        <v>5005</v>
      </c>
      <c r="H5202" s="1060" t="s">
        <v>15609</v>
      </c>
    </row>
    <row r="5203" spans="2:8" ht="30">
      <c r="B5203" s="1045" t="s">
        <v>15610</v>
      </c>
      <c r="C5203" s="1046" t="s">
        <v>5013</v>
      </c>
      <c r="D5203" s="1046" t="s">
        <v>5013</v>
      </c>
      <c r="E5203" s="1043" t="s">
        <v>4290</v>
      </c>
      <c r="F5203" s="1047">
        <v>3003.24</v>
      </c>
      <c r="G5203" s="1052" t="s">
        <v>5005</v>
      </c>
      <c r="H5203" s="1060" t="s">
        <v>15611</v>
      </c>
    </row>
    <row r="5204" spans="2:8" ht="30">
      <c r="B5204" s="1045" t="s">
        <v>15612</v>
      </c>
      <c r="C5204" s="1046" t="s">
        <v>5013</v>
      </c>
      <c r="D5204" s="1046" t="s">
        <v>5013</v>
      </c>
      <c r="E5204" s="1043" t="s">
        <v>4290</v>
      </c>
      <c r="F5204" s="1047">
        <v>3003.24</v>
      </c>
      <c r="G5204" s="1052" t="s">
        <v>5005</v>
      </c>
      <c r="H5204" s="1060" t="s">
        <v>15613</v>
      </c>
    </row>
    <row r="5205" spans="2:8" ht="30">
      <c r="B5205" s="1045" t="s">
        <v>15614</v>
      </c>
      <c r="C5205" s="1046" t="s">
        <v>5013</v>
      </c>
      <c r="D5205" s="1046" t="s">
        <v>5013</v>
      </c>
      <c r="E5205" s="1043" t="s">
        <v>4290</v>
      </c>
      <c r="F5205" s="1047">
        <v>3003.24</v>
      </c>
      <c r="G5205" s="1052" t="s">
        <v>5005</v>
      </c>
      <c r="H5205" s="1060" t="s">
        <v>15615</v>
      </c>
    </row>
    <row r="5206" spans="2:8" ht="30">
      <c r="B5206" s="1045" t="s">
        <v>15616</v>
      </c>
      <c r="C5206" s="1046" t="s">
        <v>5013</v>
      </c>
      <c r="D5206" s="1046" t="s">
        <v>5013</v>
      </c>
      <c r="E5206" s="1043" t="s">
        <v>4290</v>
      </c>
      <c r="F5206" s="1047">
        <v>3003.24</v>
      </c>
      <c r="G5206" s="1052" t="s">
        <v>5005</v>
      </c>
      <c r="H5206" s="1060" t="s">
        <v>15617</v>
      </c>
    </row>
    <row r="5207" spans="2:8" ht="30">
      <c r="B5207" s="1045" t="s">
        <v>15618</v>
      </c>
      <c r="C5207" s="1046" t="s">
        <v>5013</v>
      </c>
      <c r="D5207" s="1046" t="s">
        <v>5013</v>
      </c>
      <c r="E5207" s="1043" t="s">
        <v>4290</v>
      </c>
      <c r="F5207" s="1047">
        <v>3003.24</v>
      </c>
      <c r="G5207" s="1052" t="s">
        <v>5005</v>
      </c>
      <c r="H5207" s="1060" t="s">
        <v>15619</v>
      </c>
    </row>
    <row r="5208" spans="2:8" ht="30">
      <c r="B5208" s="1045" t="s">
        <v>15620</v>
      </c>
      <c r="C5208" s="1046" t="s">
        <v>5013</v>
      </c>
      <c r="D5208" s="1046" t="s">
        <v>5013</v>
      </c>
      <c r="E5208" s="1043" t="s">
        <v>4290</v>
      </c>
      <c r="F5208" s="1047">
        <v>3003.24</v>
      </c>
      <c r="G5208" s="1052" t="s">
        <v>5005</v>
      </c>
      <c r="H5208" s="1060" t="s">
        <v>15621</v>
      </c>
    </row>
    <row r="5209" spans="2:8" ht="30">
      <c r="B5209" s="1045" t="s">
        <v>15622</v>
      </c>
      <c r="C5209" s="1046" t="s">
        <v>5013</v>
      </c>
      <c r="D5209" s="1046" t="s">
        <v>5013</v>
      </c>
      <c r="E5209" s="1043" t="s">
        <v>4290</v>
      </c>
      <c r="F5209" s="1047">
        <v>3003.24</v>
      </c>
      <c r="G5209" s="1052" t="s">
        <v>5005</v>
      </c>
      <c r="H5209" s="1060" t="s">
        <v>15623</v>
      </c>
    </row>
    <row r="5210" spans="2:8" ht="30">
      <c r="B5210" s="1045" t="s">
        <v>15624</v>
      </c>
      <c r="C5210" s="1046" t="s">
        <v>5013</v>
      </c>
      <c r="D5210" s="1046" t="s">
        <v>5013</v>
      </c>
      <c r="E5210" s="1043" t="s">
        <v>4290</v>
      </c>
      <c r="F5210" s="1047">
        <v>3003.24</v>
      </c>
      <c r="G5210" s="1052" t="s">
        <v>5005</v>
      </c>
      <c r="H5210" s="1060" t="s">
        <v>15625</v>
      </c>
    </row>
    <row r="5211" spans="2:8" ht="30">
      <c r="B5211" s="1045" t="s">
        <v>15626</v>
      </c>
      <c r="C5211" s="1046" t="s">
        <v>5013</v>
      </c>
      <c r="D5211" s="1046" t="s">
        <v>5013</v>
      </c>
      <c r="E5211" s="1043" t="s">
        <v>4290</v>
      </c>
      <c r="F5211" s="1047">
        <v>3003.24</v>
      </c>
      <c r="G5211" s="1052" t="s">
        <v>5005</v>
      </c>
      <c r="H5211" s="1060" t="s">
        <v>15627</v>
      </c>
    </row>
    <row r="5212" spans="2:8" ht="30">
      <c r="B5212" s="1045" t="s">
        <v>15628</v>
      </c>
      <c r="C5212" s="1046" t="s">
        <v>5013</v>
      </c>
      <c r="D5212" s="1046" t="s">
        <v>5013</v>
      </c>
      <c r="E5212" s="1043" t="s">
        <v>4290</v>
      </c>
      <c r="F5212" s="1047">
        <v>3003.24</v>
      </c>
      <c r="G5212" s="1052" t="s">
        <v>5005</v>
      </c>
      <c r="H5212" s="1060" t="s">
        <v>15629</v>
      </c>
    </row>
    <row r="5213" spans="2:8" ht="30">
      <c r="B5213" s="1045" t="s">
        <v>15630</v>
      </c>
      <c r="C5213" s="1046" t="s">
        <v>5013</v>
      </c>
      <c r="D5213" s="1046" t="s">
        <v>5013</v>
      </c>
      <c r="E5213" s="1043" t="s">
        <v>4290</v>
      </c>
      <c r="F5213" s="1047">
        <v>3003.24</v>
      </c>
      <c r="G5213" s="1052" t="s">
        <v>5005</v>
      </c>
      <c r="H5213" s="1060" t="s">
        <v>15631</v>
      </c>
    </row>
    <row r="5214" spans="2:8" ht="30">
      <c r="B5214" s="1045" t="s">
        <v>15632</v>
      </c>
      <c r="C5214" s="1046" t="s">
        <v>5013</v>
      </c>
      <c r="D5214" s="1046" t="s">
        <v>5013</v>
      </c>
      <c r="E5214" s="1043" t="s">
        <v>4290</v>
      </c>
      <c r="F5214" s="1047">
        <v>3003.24</v>
      </c>
      <c r="G5214" s="1052" t="s">
        <v>5005</v>
      </c>
      <c r="H5214" s="1060" t="s">
        <v>15633</v>
      </c>
    </row>
    <row r="5215" spans="2:8" ht="30">
      <c r="B5215" s="1045" t="s">
        <v>15634</v>
      </c>
      <c r="C5215" s="1046" t="s">
        <v>5013</v>
      </c>
      <c r="D5215" s="1046" t="s">
        <v>5013</v>
      </c>
      <c r="E5215" s="1043" t="s">
        <v>4290</v>
      </c>
      <c r="F5215" s="1047">
        <v>3003.24</v>
      </c>
      <c r="G5215" s="1052" t="s">
        <v>5005</v>
      </c>
      <c r="H5215" s="1060" t="s">
        <v>15635</v>
      </c>
    </row>
    <row r="5216" spans="2:8" ht="30">
      <c r="B5216" s="1045" t="s">
        <v>15636</v>
      </c>
      <c r="C5216" s="1046" t="s">
        <v>5013</v>
      </c>
      <c r="D5216" s="1046" t="s">
        <v>5013</v>
      </c>
      <c r="E5216" s="1043" t="s">
        <v>4290</v>
      </c>
      <c r="F5216" s="1047">
        <v>3003.24</v>
      </c>
      <c r="G5216" s="1052" t="s">
        <v>5005</v>
      </c>
      <c r="H5216" s="1060" t="s">
        <v>15637</v>
      </c>
    </row>
    <row r="5217" spans="2:8" ht="30">
      <c r="B5217" s="1045" t="s">
        <v>15638</v>
      </c>
      <c r="C5217" s="1046" t="s">
        <v>5013</v>
      </c>
      <c r="D5217" s="1046" t="s">
        <v>5013</v>
      </c>
      <c r="E5217" s="1043" t="s">
        <v>4290</v>
      </c>
      <c r="F5217" s="1047">
        <v>3003.24</v>
      </c>
      <c r="G5217" s="1052" t="s">
        <v>5005</v>
      </c>
      <c r="H5217" s="1060" t="s">
        <v>15639</v>
      </c>
    </row>
    <row r="5218" spans="2:8" ht="30">
      <c r="B5218" s="1045" t="s">
        <v>15640</v>
      </c>
      <c r="C5218" s="1046" t="s">
        <v>5013</v>
      </c>
      <c r="D5218" s="1046" t="s">
        <v>5013</v>
      </c>
      <c r="E5218" s="1043" t="s">
        <v>4290</v>
      </c>
      <c r="F5218" s="1047">
        <v>3003.24</v>
      </c>
      <c r="G5218" s="1052" t="s">
        <v>5005</v>
      </c>
      <c r="H5218" s="1060" t="s">
        <v>15641</v>
      </c>
    </row>
    <row r="5219" spans="2:8" ht="30">
      <c r="B5219" s="1045" t="s">
        <v>15642</v>
      </c>
      <c r="C5219" s="1046" t="s">
        <v>5013</v>
      </c>
      <c r="D5219" s="1046" t="s">
        <v>5013</v>
      </c>
      <c r="E5219" s="1043" t="s">
        <v>4290</v>
      </c>
      <c r="F5219" s="1047">
        <v>3003.24</v>
      </c>
      <c r="G5219" s="1052" t="s">
        <v>5005</v>
      </c>
      <c r="H5219" s="1060" t="s">
        <v>15643</v>
      </c>
    </row>
    <row r="5220" spans="2:8" ht="30">
      <c r="B5220" s="1045" t="s">
        <v>15644</v>
      </c>
      <c r="C5220" s="1046" t="s">
        <v>5013</v>
      </c>
      <c r="D5220" s="1046" t="s">
        <v>5013</v>
      </c>
      <c r="E5220" s="1043" t="s">
        <v>4290</v>
      </c>
      <c r="F5220" s="1047">
        <v>3003.24</v>
      </c>
      <c r="G5220" s="1052" t="s">
        <v>5005</v>
      </c>
      <c r="H5220" s="1060" t="s">
        <v>15645</v>
      </c>
    </row>
    <row r="5221" spans="2:8" ht="30">
      <c r="B5221" s="1045" t="s">
        <v>15646</v>
      </c>
      <c r="C5221" s="1046" t="s">
        <v>5013</v>
      </c>
      <c r="D5221" s="1046" t="s">
        <v>5013</v>
      </c>
      <c r="E5221" s="1043" t="s">
        <v>4290</v>
      </c>
      <c r="F5221" s="1047">
        <v>3003.24</v>
      </c>
      <c r="G5221" s="1052" t="s">
        <v>5005</v>
      </c>
      <c r="H5221" s="1060" t="s">
        <v>15647</v>
      </c>
    </row>
    <row r="5222" spans="2:8" ht="30">
      <c r="B5222" s="1045" t="s">
        <v>15648</v>
      </c>
      <c r="C5222" s="1046" t="s">
        <v>5013</v>
      </c>
      <c r="D5222" s="1046" t="s">
        <v>5013</v>
      </c>
      <c r="E5222" s="1043" t="s">
        <v>4290</v>
      </c>
      <c r="F5222" s="1047">
        <v>3003.24</v>
      </c>
      <c r="G5222" s="1052" t="s">
        <v>5005</v>
      </c>
      <c r="H5222" s="1060" t="s">
        <v>15649</v>
      </c>
    </row>
    <row r="5223" spans="2:8" ht="30">
      <c r="B5223" s="1045" t="s">
        <v>15650</v>
      </c>
      <c r="C5223" s="1046" t="s">
        <v>5013</v>
      </c>
      <c r="D5223" s="1046" t="s">
        <v>5013</v>
      </c>
      <c r="E5223" s="1043" t="s">
        <v>4290</v>
      </c>
      <c r="F5223" s="1047">
        <v>3003.24</v>
      </c>
      <c r="G5223" s="1052" t="s">
        <v>5005</v>
      </c>
      <c r="H5223" s="1060" t="s">
        <v>15651</v>
      </c>
    </row>
    <row r="5224" spans="2:8" ht="30">
      <c r="B5224" s="1045" t="s">
        <v>15652</v>
      </c>
      <c r="C5224" s="1046" t="s">
        <v>5013</v>
      </c>
      <c r="D5224" s="1046" t="s">
        <v>5013</v>
      </c>
      <c r="E5224" s="1043" t="s">
        <v>4290</v>
      </c>
      <c r="F5224" s="1047">
        <v>3003.24</v>
      </c>
      <c r="G5224" s="1052" t="s">
        <v>5005</v>
      </c>
      <c r="H5224" s="1060" t="s">
        <v>15653</v>
      </c>
    </row>
    <row r="5225" spans="2:8" ht="30">
      <c r="B5225" s="1045" t="s">
        <v>15654</v>
      </c>
      <c r="C5225" s="1046" t="s">
        <v>5013</v>
      </c>
      <c r="D5225" s="1046" t="s">
        <v>5013</v>
      </c>
      <c r="E5225" s="1043" t="s">
        <v>4290</v>
      </c>
      <c r="F5225" s="1047">
        <v>3003.24</v>
      </c>
      <c r="G5225" s="1052" t="s">
        <v>5005</v>
      </c>
      <c r="H5225" s="1060" t="s">
        <v>15655</v>
      </c>
    </row>
    <row r="5226" spans="2:8" ht="30">
      <c r="B5226" s="1045" t="s">
        <v>15656</v>
      </c>
      <c r="C5226" s="1046" t="s">
        <v>5013</v>
      </c>
      <c r="D5226" s="1046" t="s">
        <v>5013</v>
      </c>
      <c r="E5226" s="1043" t="s">
        <v>4290</v>
      </c>
      <c r="F5226" s="1047">
        <v>3003.24</v>
      </c>
      <c r="G5226" s="1052" t="s">
        <v>5005</v>
      </c>
      <c r="H5226" s="1060" t="s">
        <v>15657</v>
      </c>
    </row>
    <row r="5227" spans="2:8" ht="30">
      <c r="B5227" s="1045" t="s">
        <v>15658</v>
      </c>
      <c r="C5227" s="1046" t="s">
        <v>5013</v>
      </c>
      <c r="D5227" s="1046" t="s">
        <v>5013</v>
      </c>
      <c r="E5227" s="1043" t="s">
        <v>4290</v>
      </c>
      <c r="F5227" s="1047">
        <v>3003.24</v>
      </c>
      <c r="G5227" s="1052" t="s">
        <v>5005</v>
      </c>
      <c r="H5227" s="1060" t="s">
        <v>15659</v>
      </c>
    </row>
    <row r="5228" spans="2:8" ht="30">
      <c r="B5228" s="1045" t="s">
        <v>15660</v>
      </c>
      <c r="C5228" s="1046" t="s">
        <v>5013</v>
      </c>
      <c r="D5228" s="1046" t="s">
        <v>5013</v>
      </c>
      <c r="E5228" s="1043" t="s">
        <v>4290</v>
      </c>
      <c r="F5228" s="1047">
        <v>3003.24</v>
      </c>
      <c r="G5228" s="1052" t="s">
        <v>5005</v>
      </c>
      <c r="H5228" s="1060" t="s">
        <v>15661</v>
      </c>
    </row>
    <row r="5229" spans="2:8" ht="30">
      <c r="B5229" s="1045" t="s">
        <v>15662</v>
      </c>
      <c r="C5229" s="1046" t="s">
        <v>5013</v>
      </c>
      <c r="D5229" s="1046" t="s">
        <v>5013</v>
      </c>
      <c r="E5229" s="1043" t="s">
        <v>4290</v>
      </c>
      <c r="F5229" s="1047">
        <v>3003.24</v>
      </c>
      <c r="G5229" s="1052" t="s">
        <v>5005</v>
      </c>
      <c r="H5229" s="1060" t="s">
        <v>15663</v>
      </c>
    </row>
    <row r="5230" spans="2:8" ht="30">
      <c r="B5230" s="1045" t="s">
        <v>15664</v>
      </c>
      <c r="C5230" s="1046" t="s">
        <v>5013</v>
      </c>
      <c r="D5230" s="1046" t="s">
        <v>5013</v>
      </c>
      <c r="E5230" s="1043" t="s">
        <v>4290</v>
      </c>
      <c r="F5230" s="1047">
        <v>3003.24</v>
      </c>
      <c r="G5230" s="1052" t="s">
        <v>5005</v>
      </c>
      <c r="H5230" s="1060" t="s">
        <v>15665</v>
      </c>
    </row>
    <row r="5231" spans="2:8" ht="30">
      <c r="B5231" s="1045" t="s">
        <v>15666</v>
      </c>
      <c r="C5231" s="1046" t="s">
        <v>5013</v>
      </c>
      <c r="D5231" s="1046" t="s">
        <v>5013</v>
      </c>
      <c r="E5231" s="1043" t="s">
        <v>4290</v>
      </c>
      <c r="F5231" s="1047">
        <v>3003.24</v>
      </c>
      <c r="G5231" s="1052" t="s">
        <v>5005</v>
      </c>
      <c r="H5231" s="1060" t="s">
        <v>15667</v>
      </c>
    </row>
    <row r="5232" spans="2:8" ht="30">
      <c r="B5232" s="1045" t="s">
        <v>15668</v>
      </c>
      <c r="C5232" s="1046" t="s">
        <v>5013</v>
      </c>
      <c r="D5232" s="1046" t="s">
        <v>5013</v>
      </c>
      <c r="E5232" s="1043" t="s">
        <v>4290</v>
      </c>
      <c r="F5232" s="1047">
        <v>3003.24</v>
      </c>
      <c r="G5232" s="1052" t="s">
        <v>5005</v>
      </c>
      <c r="H5232" s="1060" t="s">
        <v>15669</v>
      </c>
    </row>
    <row r="5233" spans="2:8" ht="30">
      <c r="B5233" s="1045" t="s">
        <v>15670</v>
      </c>
      <c r="C5233" s="1046" t="s">
        <v>5013</v>
      </c>
      <c r="D5233" s="1046" t="s">
        <v>5013</v>
      </c>
      <c r="E5233" s="1043" t="s">
        <v>4290</v>
      </c>
      <c r="F5233" s="1047">
        <v>3003.24</v>
      </c>
      <c r="G5233" s="1052" t="s">
        <v>5005</v>
      </c>
      <c r="H5233" s="1060" t="s">
        <v>15671</v>
      </c>
    </row>
    <row r="5234" spans="2:8" ht="30">
      <c r="B5234" s="1045" t="s">
        <v>15672</v>
      </c>
      <c r="C5234" s="1046" t="s">
        <v>5013</v>
      </c>
      <c r="D5234" s="1046" t="s">
        <v>5013</v>
      </c>
      <c r="E5234" s="1043" t="s">
        <v>4290</v>
      </c>
      <c r="F5234" s="1047">
        <v>3003.24</v>
      </c>
      <c r="G5234" s="1052" t="s">
        <v>5005</v>
      </c>
      <c r="H5234" s="1060" t="s">
        <v>15673</v>
      </c>
    </row>
    <row r="5235" spans="2:8" ht="30">
      <c r="B5235" s="1045" t="s">
        <v>15674</v>
      </c>
      <c r="C5235" s="1046" t="s">
        <v>5013</v>
      </c>
      <c r="D5235" s="1046" t="s">
        <v>5013</v>
      </c>
      <c r="E5235" s="1043" t="s">
        <v>4290</v>
      </c>
      <c r="F5235" s="1047">
        <v>3003.24</v>
      </c>
      <c r="G5235" s="1052" t="s">
        <v>5005</v>
      </c>
      <c r="H5235" s="1060" t="s">
        <v>15675</v>
      </c>
    </row>
    <row r="5236" spans="2:8" ht="30">
      <c r="B5236" s="1045" t="s">
        <v>15676</v>
      </c>
      <c r="C5236" s="1046" t="s">
        <v>5013</v>
      </c>
      <c r="D5236" s="1046" t="s">
        <v>5013</v>
      </c>
      <c r="E5236" s="1043" t="s">
        <v>4290</v>
      </c>
      <c r="F5236" s="1047">
        <v>3003.24</v>
      </c>
      <c r="G5236" s="1052" t="s">
        <v>5005</v>
      </c>
      <c r="H5236" s="1060" t="s">
        <v>15677</v>
      </c>
    </row>
    <row r="5237" spans="2:8" ht="30">
      <c r="B5237" s="1045" t="s">
        <v>15678</v>
      </c>
      <c r="C5237" s="1046" t="s">
        <v>5013</v>
      </c>
      <c r="D5237" s="1046" t="s">
        <v>5013</v>
      </c>
      <c r="E5237" s="1043" t="s">
        <v>4290</v>
      </c>
      <c r="F5237" s="1047">
        <v>3003.24</v>
      </c>
      <c r="G5237" s="1052" t="s">
        <v>5005</v>
      </c>
      <c r="H5237" s="1060" t="s">
        <v>15679</v>
      </c>
    </row>
    <row r="5238" spans="2:8" ht="30">
      <c r="B5238" s="1045" t="s">
        <v>15680</v>
      </c>
      <c r="C5238" s="1046" t="s">
        <v>5013</v>
      </c>
      <c r="D5238" s="1046" t="s">
        <v>5013</v>
      </c>
      <c r="E5238" s="1043" t="s">
        <v>4290</v>
      </c>
      <c r="F5238" s="1047">
        <v>3003.24</v>
      </c>
      <c r="G5238" s="1052" t="s">
        <v>5005</v>
      </c>
      <c r="H5238" s="1060" t="s">
        <v>15681</v>
      </c>
    </row>
    <row r="5239" spans="2:8" ht="30">
      <c r="B5239" s="1045" t="s">
        <v>15682</v>
      </c>
      <c r="C5239" s="1046" t="s">
        <v>5013</v>
      </c>
      <c r="D5239" s="1046" t="s">
        <v>5013</v>
      </c>
      <c r="E5239" s="1043" t="s">
        <v>4290</v>
      </c>
      <c r="F5239" s="1047">
        <v>3003.24</v>
      </c>
      <c r="G5239" s="1052" t="s">
        <v>5005</v>
      </c>
      <c r="H5239" s="1060" t="s">
        <v>15683</v>
      </c>
    </row>
    <row r="5240" spans="2:8" ht="30">
      <c r="B5240" s="1045" t="s">
        <v>15684</v>
      </c>
      <c r="C5240" s="1046" t="s">
        <v>5013</v>
      </c>
      <c r="D5240" s="1046" t="s">
        <v>5013</v>
      </c>
      <c r="E5240" s="1043" t="s">
        <v>4290</v>
      </c>
      <c r="F5240" s="1047">
        <v>3003.24</v>
      </c>
      <c r="G5240" s="1052" t="s">
        <v>5005</v>
      </c>
      <c r="H5240" s="1060" t="s">
        <v>15685</v>
      </c>
    </row>
    <row r="5241" spans="2:8" ht="30">
      <c r="B5241" s="1045" t="s">
        <v>15686</v>
      </c>
      <c r="C5241" s="1046" t="s">
        <v>5013</v>
      </c>
      <c r="D5241" s="1046" t="s">
        <v>5013</v>
      </c>
      <c r="E5241" s="1043" t="s">
        <v>4290</v>
      </c>
      <c r="F5241" s="1047">
        <v>3003.24</v>
      </c>
      <c r="G5241" s="1052" t="s">
        <v>5005</v>
      </c>
      <c r="H5241" s="1060" t="s">
        <v>15687</v>
      </c>
    </row>
    <row r="5242" spans="2:8" ht="30">
      <c r="B5242" s="1045" t="s">
        <v>15688</v>
      </c>
      <c r="C5242" s="1046" t="s">
        <v>5013</v>
      </c>
      <c r="D5242" s="1046" t="s">
        <v>5013</v>
      </c>
      <c r="E5242" s="1043" t="s">
        <v>4290</v>
      </c>
      <c r="F5242" s="1047">
        <v>3003.24</v>
      </c>
      <c r="G5242" s="1052" t="s">
        <v>5005</v>
      </c>
      <c r="H5242" s="1060" t="s">
        <v>15689</v>
      </c>
    </row>
    <row r="5243" spans="2:8" ht="30">
      <c r="B5243" s="1045" t="s">
        <v>15690</v>
      </c>
      <c r="C5243" s="1046" t="s">
        <v>5013</v>
      </c>
      <c r="D5243" s="1046" t="s">
        <v>5013</v>
      </c>
      <c r="E5243" s="1043" t="s">
        <v>4290</v>
      </c>
      <c r="F5243" s="1047">
        <v>3003.24</v>
      </c>
      <c r="G5243" s="1052" t="s">
        <v>5005</v>
      </c>
      <c r="H5243" s="1060" t="s">
        <v>15691</v>
      </c>
    </row>
    <row r="5244" spans="2:8" ht="30">
      <c r="B5244" s="1045" t="s">
        <v>15692</v>
      </c>
      <c r="C5244" s="1046" t="s">
        <v>5013</v>
      </c>
      <c r="D5244" s="1046" t="s">
        <v>5013</v>
      </c>
      <c r="E5244" s="1043" t="s">
        <v>4290</v>
      </c>
      <c r="F5244" s="1047">
        <v>3003.24</v>
      </c>
      <c r="G5244" s="1052" t="s">
        <v>5005</v>
      </c>
      <c r="H5244" s="1060" t="s">
        <v>15693</v>
      </c>
    </row>
    <row r="5245" spans="2:8" ht="30">
      <c r="B5245" s="1045" t="s">
        <v>15694</v>
      </c>
      <c r="C5245" s="1046" t="s">
        <v>5013</v>
      </c>
      <c r="D5245" s="1046" t="s">
        <v>5013</v>
      </c>
      <c r="E5245" s="1043" t="s">
        <v>4290</v>
      </c>
      <c r="F5245" s="1047">
        <v>3003.24</v>
      </c>
      <c r="G5245" s="1052" t="s">
        <v>5005</v>
      </c>
      <c r="H5245" s="1060" t="s">
        <v>15695</v>
      </c>
    </row>
    <row r="5246" spans="2:8" ht="30">
      <c r="B5246" s="1045" t="s">
        <v>15696</v>
      </c>
      <c r="C5246" s="1046" t="s">
        <v>5013</v>
      </c>
      <c r="D5246" s="1046" t="s">
        <v>5013</v>
      </c>
      <c r="E5246" s="1043" t="s">
        <v>4290</v>
      </c>
      <c r="F5246" s="1047">
        <v>3003.24</v>
      </c>
      <c r="G5246" s="1052" t="s">
        <v>5005</v>
      </c>
      <c r="H5246" s="1060" t="s">
        <v>15697</v>
      </c>
    </row>
    <row r="5247" spans="2:8" ht="30">
      <c r="B5247" s="1045" t="s">
        <v>15698</v>
      </c>
      <c r="C5247" s="1046" t="s">
        <v>5013</v>
      </c>
      <c r="D5247" s="1046" t="s">
        <v>5013</v>
      </c>
      <c r="E5247" s="1043" t="s">
        <v>4290</v>
      </c>
      <c r="F5247" s="1047">
        <v>3003.24</v>
      </c>
      <c r="G5247" s="1052" t="s">
        <v>5005</v>
      </c>
      <c r="H5247" s="1060" t="s">
        <v>15699</v>
      </c>
    </row>
    <row r="5248" spans="2:8" ht="30">
      <c r="B5248" s="1045" t="s">
        <v>15700</v>
      </c>
      <c r="C5248" s="1046" t="s">
        <v>5013</v>
      </c>
      <c r="D5248" s="1046" t="s">
        <v>5013</v>
      </c>
      <c r="E5248" s="1043" t="s">
        <v>4290</v>
      </c>
      <c r="F5248" s="1047">
        <v>3003.24</v>
      </c>
      <c r="G5248" s="1052" t="s">
        <v>5005</v>
      </c>
      <c r="H5248" s="1060" t="s">
        <v>15701</v>
      </c>
    </row>
    <row r="5249" spans="2:8" ht="30">
      <c r="B5249" s="1045" t="s">
        <v>15702</v>
      </c>
      <c r="C5249" s="1046" t="s">
        <v>5013</v>
      </c>
      <c r="D5249" s="1046" t="s">
        <v>5013</v>
      </c>
      <c r="E5249" s="1043" t="s">
        <v>4290</v>
      </c>
      <c r="F5249" s="1047">
        <v>3003.24</v>
      </c>
      <c r="G5249" s="1052" t="s">
        <v>5005</v>
      </c>
      <c r="H5249" s="1060" t="s">
        <v>15703</v>
      </c>
    </row>
    <row r="5250" spans="2:8" ht="30">
      <c r="B5250" s="1045" t="s">
        <v>15704</v>
      </c>
      <c r="C5250" s="1046" t="s">
        <v>5013</v>
      </c>
      <c r="D5250" s="1046" t="s">
        <v>5013</v>
      </c>
      <c r="E5250" s="1043" t="s">
        <v>4290</v>
      </c>
      <c r="F5250" s="1047">
        <v>3003.24</v>
      </c>
      <c r="G5250" s="1052" t="s">
        <v>5005</v>
      </c>
      <c r="H5250" s="1060" t="s">
        <v>15705</v>
      </c>
    </row>
    <row r="5251" spans="2:8" ht="30">
      <c r="B5251" s="1045" t="s">
        <v>15706</v>
      </c>
      <c r="C5251" s="1046" t="s">
        <v>5013</v>
      </c>
      <c r="D5251" s="1046" t="s">
        <v>5013</v>
      </c>
      <c r="E5251" s="1043" t="s">
        <v>4290</v>
      </c>
      <c r="F5251" s="1047">
        <v>3003.24</v>
      </c>
      <c r="G5251" s="1052" t="s">
        <v>5005</v>
      </c>
      <c r="H5251" s="1060" t="s">
        <v>15707</v>
      </c>
    </row>
    <row r="5252" spans="2:8" ht="30">
      <c r="B5252" s="1045" t="s">
        <v>15708</v>
      </c>
      <c r="C5252" s="1046" t="s">
        <v>5013</v>
      </c>
      <c r="D5252" s="1046" t="s">
        <v>5013</v>
      </c>
      <c r="E5252" s="1043" t="s">
        <v>4290</v>
      </c>
      <c r="F5252" s="1047">
        <v>3003.24</v>
      </c>
      <c r="G5252" s="1052" t="s">
        <v>5005</v>
      </c>
      <c r="H5252" s="1060" t="s">
        <v>15709</v>
      </c>
    </row>
    <row r="5253" spans="2:8" ht="30">
      <c r="B5253" s="1045" t="s">
        <v>15710</v>
      </c>
      <c r="C5253" s="1046" t="s">
        <v>5013</v>
      </c>
      <c r="D5253" s="1046" t="s">
        <v>5013</v>
      </c>
      <c r="E5253" s="1043" t="s">
        <v>4290</v>
      </c>
      <c r="F5253" s="1047">
        <v>3003.24</v>
      </c>
      <c r="G5253" s="1052" t="s">
        <v>5005</v>
      </c>
      <c r="H5253" s="1060" t="s">
        <v>15711</v>
      </c>
    </row>
    <row r="5254" spans="2:8" ht="30">
      <c r="B5254" s="1045" t="s">
        <v>15712</v>
      </c>
      <c r="C5254" s="1046" t="s">
        <v>5013</v>
      </c>
      <c r="D5254" s="1046" t="s">
        <v>5013</v>
      </c>
      <c r="E5254" s="1043" t="s">
        <v>4290</v>
      </c>
      <c r="F5254" s="1047">
        <v>3003.24</v>
      </c>
      <c r="G5254" s="1052" t="s">
        <v>5005</v>
      </c>
      <c r="H5254" s="1060" t="s">
        <v>15713</v>
      </c>
    </row>
    <row r="5255" spans="2:8" ht="30">
      <c r="B5255" s="1045" t="s">
        <v>15714</v>
      </c>
      <c r="C5255" s="1046" t="s">
        <v>5013</v>
      </c>
      <c r="D5255" s="1046" t="s">
        <v>5013</v>
      </c>
      <c r="E5255" s="1043" t="s">
        <v>4290</v>
      </c>
      <c r="F5255" s="1047">
        <v>3003.24</v>
      </c>
      <c r="G5255" s="1052" t="s">
        <v>5005</v>
      </c>
      <c r="H5255" s="1060" t="s">
        <v>15715</v>
      </c>
    </row>
    <row r="5256" spans="2:8" ht="30">
      <c r="B5256" s="1045" t="s">
        <v>15716</v>
      </c>
      <c r="C5256" s="1046" t="s">
        <v>5013</v>
      </c>
      <c r="D5256" s="1046" t="s">
        <v>5013</v>
      </c>
      <c r="E5256" s="1043" t="s">
        <v>4290</v>
      </c>
      <c r="F5256" s="1047">
        <v>3003.24</v>
      </c>
      <c r="G5256" s="1052" t="s">
        <v>5005</v>
      </c>
      <c r="H5256" s="1060" t="s">
        <v>15717</v>
      </c>
    </row>
    <row r="5257" spans="2:8" ht="30">
      <c r="B5257" s="1045" t="s">
        <v>15718</v>
      </c>
      <c r="C5257" s="1046" t="s">
        <v>5013</v>
      </c>
      <c r="D5257" s="1046" t="s">
        <v>5013</v>
      </c>
      <c r="E5257" s="1043" t="s">
        <v>4290</v>
      </c>
      <c r="F5257" s="1047">
        <v>3003.24</v>
      </c>
      <c r="G5257" s="1052" t="s">
        <v>5005</v>
      </c>
      <c r="H5257" s="1060" t="s">
        <v>15719</v>
      </c>
    </row>
    <row r="5258" spans="2:8" ht="30">
      <c r="B5258" s="1045" t="s">
        <v>15720</v>
      </c>
      <c r="C5258" s="1046" t="s">
        <v>5013</v>
      </c>
      <c r="D5258" s="1046" t="s">
        <v>5013</v>
      </c>
      <c r="E5258" s="1043" t="s">
        <v>4290</v>
      </c>
      <c r="F5258" s="1047">
        <v>3003.24</v>
      </c>
      <c r="G5258" s="1052" t="s">
        <v>5005</v>
      </c>
      <c r="H5258" s="1060" t="s">
        <v>15721</v>
      </c>
    </row>
    <row r="5259" spans="2:8" ht="30">
      <c r="B5259" s="1045" t="s">
        <v>15722</v>
      </c>
      <c r="C5259" s="1046" t="s">
        <v>5013</v>
      </c>
      <c r="D5259" s="1046" t="s">
        <v>5013</v>
      </c>
      <c r="E5259" s="1043" t="s">
        <v>4290</v>
      </c>
      <c r="F5259" s="1047">
        <v>3003.24</v>
      </c>
      <c r="G5259" s="1052" t="s">
        <v>5005</v>
      </c>
      <c r="H5259" s="1060" t="s">
        <v>15723</v>
      </c>
    </row>
    <row r="5260" spans="2:8" ht="30">
      <c r="B5260" s="1045" t="s">
        <v>15724</v>
      </c>
      <c r="C5260" s="1046" t="s">
        <v>5013</v>
      </c>
      <c r="D5260" s="1046" t="s">
        <v>5013</v>
      </c>
      <c r="E5260" s="1043" t="s">
        <v>4290</v>
      </c>
      <c r="F5260" s="1047">
        <v>3003.24</v>
      </c>
      <c r="G5260" s="1052" t="s">
        <v>5005</v>
      </c>
      <c r="H5260" s="1060" t="s">
        <v>15725</v>
      </c>
    </row>
    <row r="5261" spans="2:8" ht="30">
      <c r="B5261" s="1045" t="s">
        <v>15726</v>
      </c>
      <c r="C5261" s="1046" t="s">
        <v>5013</v>
      </c>
      <c r="D5261" s="1046" t="s">
        <v>5013</v>
      </c>
      <c r="E5261" s="1043" t="s">
        <v>4290</v>
      </c>
      <c r="F5261" s="1047">
        <v>3003.24</v>
      </c>
      <c r="G5261" s="1052" t="s">
        <v>5005</v>
      </c>
      <c r="H5261" s="1060" t="s">
        <v>15727</v>
      </c>
    </row>
    <row r="5262" spans="2:8" ht="30">
      <c r="B5262" s="1045" t="s">
        <v>15728</v>
      </c>
      <c r="C5262" s="1046" t="s">
        <v>5013</v>
      </c>
      <c r="D5262" s="1046" t="s">
        <v>5013</v>
      </c>
      <c r="E5262" s="1043" t="s">
        <v>4290</v>
      </c>
      <c r="F5262" s="1047">
        <v>3003.24</v>
      </c>
      <c r="G5262" s="1052" t="s">
        <v>5005</v>
      </c>
      <c r="H5262" s="1060" t="s">
        <v>15729</v>
      </c>
    </row>
    <row r="5263" spans="2:8" ht="30">
      <c r="B5263" s="1045" t="s">
        <v>15730</v>
      </c>
      <c r="C5263" s="1046" t="s">
        <v>5013</v>
      </c>
      <c r="D5263" s="1046" t="s">
        <v>5013</v>
      </c>
      <c r="E5263" s="1043" t="s">
        <v>4290</v>
      </c>
      <c r="F5263" s="1047">
        <v>3003.24</v>
      </c>
      <c r="G5263" s="1052" t="s">
        <v>5005</v>
      </c>
      <c r="H5263" s="1060" t="s">
        <v>15731</v>
      </c>
    </row>
    <row r="5264" spans="2:8" ht="30">
      <c r="B5264" s="1045" t="s">
        <v>15732</v>
      </c>
      <c r="C5264" s="1046" t="s">
        <v>5013</v>
      </c>
      <c r="D5264" s="1046" t="s">
        <v>5013</v>
      </c>
      <c r="E5264" s="1043" t="s">
        <v>4290</v>
      </c>
      <c r="F5264" s="1047">
        <v>3003.24</v>
      </c>
      <c r="G5264" s="1052" t="s">
        <v>5005</v>
      </c>
      <c r="H5264" s="1060" t="s">
        <v>15733</v>
      </c>
    </row>
    <row r="5265" spans="2:8" ht="30">
      <c r="B5265" s="1045" t="s">
        <v>15734</v>
      </c>
      <c r="C5265" s="1046" t="s">
        <v>5013</v>
      </c>
      <c r="D5265" s="1046" t="s">
        <v>5013</v>
      </c>
      <c r="E5265" s="1043" t="s">
        <v>4290</v>
      </c>
      <c r="F5265" s="1047">
        <v>3003.24</v>
      </c>
      <c r="G5265" s="1052" t="s">
        <v>5005</v>
      </c>
      <c r="H5265" s="1060" t="s">
        <v>15735</v>
      </c>
    </row>
    <row r="5266" spans="2:8" ht="30">
      <c r="B5266" s="1045" t="s">
        <v>15736</v>
      </c>
      <c r="C5266" s="1046" t="s">
        <v>5013</v>
      </c>
      <c r="D5266" s="1046" t="s">
        <v>5013</v>
      </c>
      <c r="E5266" s="1043" t="s">
        <v>4290</v>
      </c>
      <c r="F5266" s="1047">
        <v>3003.24</v>
      </c>
      <c r="G5266" s="1052" t="s">
        <v>5005</v>
      </c>
      <c r="H5266" s="1060" t="s">
        <v>15737</v>
      </c>
    </row>
    <row r="5267" spans="2:8" ht="30">
      <c r="B5267" s="1045" t="s">
        <v>15738</v>
      </c>
      <c r="C5267" s="1046" t="s">
        <v>5013</v>
      </c>
      <c r="D5267" s="1046" t="s">
        <v>5013</v>
      </c>
      <c r="E5267" s="1043" t="s">
        <v>4290</v>
      </c>
      <c r="F5267" s="1047">
        <v>3003.24</v>
      </c>
      <c r="G5267" s="1052" t="s">
        <v>5005</v>
      </c>
      <c r="H5267" s="1060" t="s">
        <v>15739</v>
      </c>
    </row>
    <row r="5268" spans="2:8" ht="30">
      <c r="B5268" s="1045" t="s">
        <v>15740</v>
      </c>
      <c r="C5268" s="1046" t="s">
        <v>5013</v>
      </c>
      <c r="D5268" s="1046" t="s">
        <v>5013</v>
      </c>
      <c r="E5268" s="1043" t="s">
        <v>4290</v>
      </c>
      <c r="F5268" s="1047">
        <v>3003.24</v>
      </c>
      <c r="G5268" s="1052" t="s">
        <v>5005</v>
      </c>
      <c r="H5268" s="1060" t="s">
        <v>15741</v>
      </c>
    </row>
    <row r="5269" spans="2:8" ht="30">
      <c r="B5269" s="1045" t="s">
        <v>15742</v>
      </c>
      <c r="C5269" s="1046" t="s">
        <v>5013</v>
      </c>
      <c r="D5269" s="1046" t="s">
        <v>5013</v>
      </c>
      <c r="E5269" s="1043" t="s">
        <v>4290</v>
      </c>
      <c r="F5269" s="1047">
        <v>3003.24</v>
      </c>
      <c r="G5269" s="1052" t="s">
        <v>5005</v>
      </c>
      <c r="H5269" s="1060" t="s">
        <v>15743</v>
      </c>
    </row>
    <row r="5270" spans="2:8" ht="30">
      <c r="B5270" s="1045" t="s">
        <v>15744</v>
      </c>
      <c r="C5270" s="1046" t="s">
        <v>5013</v>
      </c>
      <c r="D5270" s="1046" t="s">
        <v>5013</v>
      </c>
      <c r="E5270" s="1043" t="s">
        <v>4290</v>
      </c>
      <c r="F5270" s="1047">
        <v>3003.24</v>
      </c>
      <c r="G5270" s="1052" t="s">
        <v>5005</v>
      </c>
      <c r="H5270" s="1060" t="s">
        <v>15745</v>
      </c>
    </row>
    <row r="5271" spans="2:8" ht="30">
      <c r="B5271" s="1045" t="s">
        <v>15746</v>
      </c>
      <c r="C5271" s="1046" t="s">
        <v>5013</v>
      </c>
      <c r="D5271" s="1046" t="s">
        <v>5013</v>
      </c>
      <c r="E5271" s="1043" t="s">
        <v>4290</v>
      </c>
      <c r="F5271" s="1047">
        <v>3003.24</v>
      </c>
      <c r="G5271" s="1052" t="s">
        <v>5005</v>
      </c>
      <c r="H5271" s="1060" t="s">
        <v>15747</v>
      </c>
    </row>
    <row r="5272" spans="2:8" ht="30">
      <c r="B5272" s="1045" t="s">
        <v>15748</v>
      </c>
      <c r="C5272" s="1046" t="s">
        <v>5013</v>
      </c>
      <c r="D5272" s="1046" t="s">
        <v>5013</v>
      </c>
      <c r="E5272" s="1043" t="s">
        <v>4290</v>
      </c>
      <c r="F5272" s="1047">
        <v>3003.24</v>
      </c>
      <c r="G5272" s="1052" t="s">
        <v>5005</v>
      </c>
      <c r="H5272" s="1060" t="s">
        <v>15749</v>
      </c>
    </row>
    <row r="5273" spans="2:8" ht="30">
      <c r="B5273" s="1045" t="s">
        <v>15750</v>
      </c>
      <c r="C5273" s="1046" t="s">
        <v>5013</v>
      </c>
      <c r="D5273" s="1046" t="s">
        <v>5013</v>
      </c>
      <c r="E5273" s="1043" t="s">
        <v>4290</v>
      </c>
      <c r="F5273" s="1047">
        <v>3003.24</v>
      </c>
      <c r="G5273" s="1052" t="s">
        <v>5005</v>
      </c>
      <c r="H5273" s="1060" t="s">
        <v>15751</v>
      </c>
    </row>
    <row r="5274" spans="2:8" ht="30">
      <c r="B5274" s="1045" t="s">
        <v>15752</v>
      </c>
      <c r="C5274" s="1046" t="s">
        <v>5013</v>
      </c>
      <c r="D5274" s="1046" t="s">
        <v>5013</v>
      </c>
      <c r="E5274" s="1043" t="s">
        <v>4290</v>
      </c>
      <c r="F5274" s="1047">
        <v>3003.24</v>
      </c>
      <c r="G5274" s="1052" t="s">
        <v>5005</v>
      </c>
      <c r="H5274" s="1060" t="s">
        <v>15753</v>
      </c>
    </row>
    <row r="5275" spans="2:8" ht="30">
      <c r="B5275" s="1045" t="s">
        <v>15754</v>
      </c>
      <c r="C5275" s="1046" t="s">
        <v>5013</v>
      </c>
      <c r="D5275" s="1046" t="s">
        <v>5013</v>
      </c>
      <c r="E5275" s="1043" t="s">
        <v>4290</v>
      </c>
      <c r="F5275" s="1047">
        <v>3003.24</v>
      </c>
      <c r="G5275" s="1052" t="s">
        <v>5005</v>
      </c>
      <c r="H5275" s="1060" t="s">
        <v>15755</v>
      </c>
    </row>
    <row r="5276" spans="2:8" ht="30">
      <c r="B5276" s="1045" t="s">
        <v>15756</v>
      </c>
      <c r="C5276" s="1046" t="s">
        <v>5013</v>
      </c>
      <c r="D5276" s="1046" t="s">
        <v>5013</v>
      </c>
      <c r="E5276" s="1043" t="s">
        <v>4290</v>
      </c>
      <c r="F5276" s="1047">
        <v>3003.24</v>
      </c>
      <c r="G5276" s="1052" t="s">
        <v>5005</v>
      </c>
      <c r="H5276" s="1060" t="s">
        <v>15757</v>
      </c>
    </row>
    <row r="5277" spans="2:8" ht="30">
      <c r="B5277" s="1045" t="s">
        <v>15758</v>
      </c>
      <c r="C5277" s="1046" t="s">
        <v>5013</v>
      </c>
      <c r="D5277" s="1046" t="s">
        <v>5013</v>
      </c>
      <c r="E5277" s="1043" t="s">
        <v>4290</v>
      </c>
      <c r="F5277" s="1047">
        <v>3003.24</v>
      </c>
      <c r="G5277" s="1052" t="s">
        <v>5005</v>
      </c>
      <c r="H5277" s="1060" t="s">
        <v>15759</v>
      </c>
    </row>
    <row r="5278" spans="2:8" ht="30">
      <c r="B5278" s="1045" t="s">
        <v>15760</v>
      </c>
      <c r="C5278" s="1046" t="s">
        <v>5013</v>
      </c>
      <c r="D5278" s="1046" t="s">
        <v>5013</v>
      </c>
      <c r="E5278" s="1043" t="s">
        <v>4290</v>
      </c>
      <c r="F5278" s="1047">
        <v>3003.24</v>
      </c>
      <c r="G5278" s="1052" t="s">
        <v>5005</v>
      </c>
      <c r="H5278" s="1060" t="s">
        <v>15761</v>
      </c>
    </row>
    <row r="5279" spans="2:8" ht="30">
      <c r="B5279" s="1045" t="s">
        <v>15762</v>
      </c>
      <c r="C5279" s="1046" t="s">
        <v>5013</v>
      </c>
      <c r="D5279" s="1046" t="s">
        <v>5013</v>
      </c>
      <c r="E5279" s="1043" t="s">
        <v>4290</v>
      </c>
      <c r="F5279" s="1047">
        <v>3003.24</v>
      </c>
      <c r="G5279" s="1052" t="s">
        <v>5005</v>
      </c>
      <c r="H5279" s="1060" t="s">
        <v>15763</v>
      </c>
    </row>
    <row r="5280" spans="2:8" ht="30">
      <c r="B5280" s="1045" t="s">
        <v>15764</v>
      </c>
      <c r="C5280" s="1046" t="s">
        <v>5013</v>
      </c>
      <c r="D5280" s="1046" t="s">
        <v>5013</v>
      </c>
      <c r="E5280" s="1043" t="s">
        <v>4290</v>
      </c>
      <c r="F5280" s="1047">
        <v>3003.24</v>
      </c>
      <c r="G5280" s="1052" t="s">
        <v>5005</v>
      </c>
      <c r="H5280" s="1060" t="s">
        <v>15765</v>
      </c>
    </row>
    <row r="5281" spans="2:8" ht="30">
      <c r="B5281" s="1045" t="s">
        <v>15766</v>
      </c>
      <c r="C5281" s="1046" t="s">
        <v>5013</v>
      </c>
      <c r="D5281" s="1046" t="s">
        <v>5013</v>
      </c>
      <c r="E5281" s="1043" t="s">
        <v>4290</v>
      </c>
      <c r="F5281" s="1047">
        <v>3003.24</v>
      </c>
      <c r="G5281" s="1052" t="s">
        <v>5005</v>
      </c>
      <c r="H5281" s="1060" t="s">
        <v>15767</v>
      </c>
    </row>
    <row r="5282" spans="2:8" ht="30">
      <c r="B5282" s="1045" t="s">
        <v>15768</v>
      </c>
      <c r="C5282" s="1046" t="s">
        <v>5013</v>
      </c>
      <c r="D5282" s="1046" t="s">
        <v>5013</v>
      </c>
      <c r="E5282" s="1043" t="s">
        <v>4290</v>
      </c>
      <c r="F5282" s="1047">
        <v>3003.24</v>
      </c>
      <c r="G5282" s="1052" t="s">
        <v>5005</v>
      </c>
      <c r="H5282" s="1060" t="s">
        <v>15769</v>
      </c>
    </row>
    <row r="5283" spans="2:8" ht="30">
      <c r="B5283" s="1045" t="s">
        <v>15770</v>
      </c>
      <c r="C5283" s="1046" t="s">
        <v>5013</v>
      </c>
      <c r="D5283" s="1046" t="s">
        <v>5013</v>
      </c>
      <c r="E5283" s="1043" t="s">
        <v>4290</v>
      </c>
      <c r="F5283" s="1047">
        <v>3003.24</v>
      </c>
      <c r="G5283" s="1052" t="s">
        <v>5005</v>
      </c>
      <c r="H5283" s="1060" t="s">
        <v>15771</v>
      </c>
    </row>
    <row r="5284" spans="2:8" ht="30">
      <c r="B5284" s="1045" t="s">
        <v>15772</v>
      </c>
      <c r="C5284" s="1046" t="s">
        <v>5013</v>
      </c>
      <c r="D5284" s="1046" t="s">
        <v>5013</v>
      </c>
      <c r="E5284" s="1043" t="s">
        <v>4290</v>
      </c>
      <c r="F5284" s="1047">
        <v>3003.24</v>
      </c>
      <c r="G5284" s="1052" t="s">
        <v>5005</v>
      </c>
      <c r="H5284" s="1060" t="s">
        <v>15773</v>
      </c>
    </row>
    <row r="5285" spans="2:8" ht="30">
      <c r="B5285" s="1045" t="s">
        <v>15774</v>
      </c>
      <c r="C5285" s="1046" t="s">
        <v>5013</v>
      </c>
      <c r="D5285" s="1046" t="s">
        <v>5013</v>
      </c>
      <c r="E5285" s="1043" t="s">
        <v>4290</v>
      </c>
      <c r="F5285" s="1047">
        <v>3003.24</v>
      </c>
      <c r="G5285" s="1052" t="s">
        <v>5005</v>
      </c>
      <c r="H5285" s="1060" t="s">
        <v>15775</v>
      </c>
    </row>
    <row r="5286" spans="2:8" ht="30">
      <c r="B5286" s="1045" t="s">
        <v>15776</v>
      </c>
      <c r="C5286" s="1046" t="s">
        <v>5013</v>
      </c>
      <c r="D5286" s="1046" t="s">
        <v>5013</v>
      </c>
      <c r="E5286" s="1043" t="s">
        <v>4290</v>
      </c>
      <c r="F5286" s="1047">
        <v>3003.24</v>
      </c>
      <c r="G5286" s="1052" t="s">
        <v>5005</v>
      </c>
      <c r="H5286" s="1060" t="s">
        <v>15777</v>
      </c>
    </row>
    <row r="5287" spans="2:8" ht="30">
      <c r="B5287" s="1045" t="s">
        <v>15778</v>
      </c>
      <c r="C5287" s="1046" t="s">
        <v>5013</v>
      </c>
      <c r="D5287" s="1046" t="s">
        <v>5013</v>
      </c>
      <c r="E5287" s="1043" t="s">
        <v>4290</v>
      </c>
      <c r="F5287" s="1047">
        <v>3003.24</v>
      </c>
      <c r="G5287" s="1052" t="s">
        <v>5005</v>
      </c>
      <c r="H5287" s="1060" t="s">
        <v>15779</v>
      </c>
    </row>
    <row r="5288" spans="2:8" ht="30">
      <c r="B5288" s="1045" t="s">
        <v>15780</v>
      </c>
      <c r="C5288" s="1046" t="s">
        <v>5013</v>
      </c>
      <c r="D5288" s="1046" t="s">
        <v>5013</v>
      </c>
      <c r="E5288" s="1043" t="s">
        <v>4290</v>
      </c>
      <c r="F5288" s="1047">
        <v>3003.24</v>
      </c>
      <c r="G5288" s="1052" t="s">
        <v>5005</v>
      </c>
      <c r="H5288" s="1060" t="s">
        <v>15781</v>
      </c>
    </row>
    <row r="5289" spans="2:8" ht="30">
      <c r="B5289" s="1045" t="s">
        <v>15782</v>
      </c>
      <c r="C5289" s="1046" t="s">
        <v>5013</v>
      </c>
      <c r="D5289" s="1046" t="s">
        <v>5013</v>
      </c>
      <c r="E5289" s="1043" t="s">
        <v>4290</v>
      </c>
      <c r="F5289" s="1047">
        <v>3003.24</v>
      </c>
      <c r="G5289" s="1052" t="s">
        <v>5005</v>
      </c>
      <c r="H5289" s="1060" t="s">
        <v>15783</v>
      </c>
    </row>
    <row r="5290" spans="2:8" ht="30">
      <c r="B5290" s="1045" t="s">
        <v>15784</v>
      </c>
      <c r="C5290" s="1046" t="s">
        <v>5013</v>
      </c>
      <c r="D5290" s="1046" t="s">
        <v>5013</v>
      </c>
      <c r="E5290" s="1043" t="s">
        <v>4290</v>
      </c>
      <c r="F5290" s="1047">
        <v>3003.24</v>
      </c>
      <c r="G5290" s="1052" t="s">
        <v>5005</v>
      </c>
      <c r="H5290" s="1060" t="s">
        <v>15785</v>
      </c>
    </row>
    <row r="5291" spans="2:8" ht="30">
      <c r="B5291" s="1045" t="s">
        <v>15786</v>
      </c>
      <c r="C5291" s="1046" t="s">
        <v>5013</v>
      </c>
      <c r="D5291" s="1046" t="s">
        <v>5013</v>
      </c>
      <c r="E5291" s="1043" t="s">
        <v>4290</v>
      </c>
      <c r="F5291" s="1047">
        <v>3003.24</v>
      </c>
      <c r="G5291" s="1052" t="s">
        <v>5005</v>
      </c>
      <c r="H5291" s="1060" t="s">
        <v>15787</v>
      </c>
    </row>
    <row r="5292" spans="2:8" ht="30">
      <c r="B5292" s="1045" t="s">
        <v>15788</v>
      </c>
      <c r="C5292" s="1046" t="s">
        <v>5013</v>
      </c>
      <c r="D5292" s="1046" t="s">
        <v>5013</v>
      </c>
      <c r="E5292" s="1043" t="s">
        <v>4290</v>
      </c>
      <c r="F5292" s="1047">
        <v>3003.24</v>
      </c>
      <c r="G5292" s="1052" t="s">
        <v>5005</v>
      </c>
      <c r="H5292" s="1060" t="s">
        <v>15789</v>
      </c>
    </row>
    <row r="5293" spans="2:8" ht="30">
      <c r="B5293" s="1045" t="s">
        <v>15790</v>
      </c>
      <c r="C5293" s="1046" t="s">
        <v>5013</v>
      </c>
      <c r="D5293" s="1046" t="s">
        <v>5013</v>
      </c>
      <c r="E5293" s="1043" t="s">
        <v>4290</v>
      </c>
      <c r="F5293" s="1047">
        <v>3003.24</v>
      </c>
      <c r="G5293" s="1052" t="s">
        <v>5005</v>
      </c>
      <c r="H5293" s="1060" t="s">
        <v>15791</v>
      </c>
    </row>
    <row r="5294" spans="2:8" ht="30">
      <c r="B5294" s="1045" t="s">
        <v>15792</v>
      </c>
      <c r="C5294" s="1046" t="s">
        <v>5013</v>
      </c>
      <c r="D5294" s="1046" t="s">
        <v>5013</v>
      </c>
      <c r="E5294" s="1043" t="s">
        <v>4290</v>
      </c>
      <c r="F5294" s="1047">
        <v>3003.24</v>
      </c>
      <c r="G5294" s="1052" t="s">
        <v>5005</v>
      </c>
      <c r="H5294" s="1060" t="s">
        <v>15793</v>
      </c>
    </row>
    <row r="5295" spans="2:8" ht="30">
      <c r="B5295" s="1045" t="s">
        <v>15794</v>
      </c>
      <c r="C5295" s="1046" t="s">
        <v>5013</v>
      </c>
      <c r="D5295" s="1046" t="s">
        <v>5013</v>
      </c>
      <c r="E5295" s="1043" t="s">
        <v>4290</v>
      </c>
      <c r="F5295" s="1047">
        <v>3003.24</v>
      </c>
      <c r="G5295" s="1052" t="s">
        <v>5005</v>
      </c>
      <c r="H5295" s="1060" t="s">
        <v>15795</v>
      </c>
    </row>
    <row r="5296" spans="2:8" ht="30">
      <c r="B5296" s="1045" t="s">
        <v>15796</v>
      </c>
      <c r="C5296" s="1046" t="s">
        <v>5013</v>
      </c>
      <c r="D5296" s="1046" t="s">
        <v>5013</v>
      </c>
      <c r="E5296" s="1043" t="s">
        <v>4290</v>
      </c>
      <c r="F5296" s="1047">
        <v>3003.24</v>
      </c>
      <c r="G5296" s="1052" t="s">
        <v>5005</v>
      </c>
      <c r="H5296" s="1060" t="s">
        <v>15797</v>
      </c>
    </row>
    <row r="5297" spans="2:8" ht="30">
      <c r="B5297" s="1045" t="s">
        <v>15798</v>
      </c>
      <c r="C5297" s="1046" t="s">
        <v>5013</v>
      </c>
      <c r="D5297" s="1046" t="s">
        <v>5013</v>
      </c>
      <c r="E5297" s="1043" t="s">
        <v>4290</v>
      </c>
      <c r="F5297" s="1047">
        <v>3003.24</v>
      </c>
      <c r="G5297" s="1052" t="s">
        <v>5005</v>
      </c>
      <c r="H5297" s="1060" t="s">
        <v>15799</v>
      </c>
    </row>
    <row r="5298" spans="2:8" ht="30">
      <c r="B5298" s="1045" t="s">
        <v>15800</v>
      </c>
      <c r="C5298" s="1046" t="s">
        <v>5013</v>
      </c>
      <c r="D5298" s="1046" t="s">
        <v>5013</v>
      </c>
      <c r="E5298" s="1043" t="s">
        <v>4290</v>
      </c>
      <c r="F5298" s="1047">
        <v>3003.24</v>
      </c>
      <c r="G5298" s="1052" t="s">
        <v>5005</v>
      </c>
      <c r="H5298" s="1060" t="s">
        <v>15801</v>
      </c>
    </row>
    <row r="5299" spans="2:8" ht="30">
      <c r="B5299" s="1045" t="s">
        <v>15802</v>
      </c>
      <c r="C5299" s="1046" t="s">
        <v>5013</v>
      </c>
      <c r="D5299" s="1046" t="s">
        <v>5013</v>
      </c>
      <c r="E5299" s="1043" t="s">
        <v>4290</v>
      </c>
      <c r="F5299" s="1047">
        <v>3003.24</v>
      </c>
      <c r="G5299" s="1052" t="s">
        <v>5005</v>
      </c>
      <c r="H5299" s="1060" t="s">
        <v>15803</v>
      </c>
    </row>
    <row r="5300" spans="2:8" ht="30">
      <c r="B5300" s="1045" t="s">
        <v>15804</v>
      </c>
      <c r="C5300" s="1046" t="s">
        <v>5013</v>
      </c>
      <c r="D5300" s="1046" t="s">
        <v>5013</v>
      </c>
      <c r="E5300" s="1043" t="s">
        <v>4290</v>
      </c>
      <c r="F5300" s="1047">
        <v>3003.24</v>
      </c>
      <c r="G5300" s="1052" t="s">
        <v>5005</v>
      </c>
      <c r="H5300" s="1060" t="s">
        <v>15805</v>
      </c>
    </row>
    <row r="5301" spans="2:8" ht="30">
      <c r="B5301" s="1045" t="s">
        <v>15806</v>
      </c>
      <c r="C5301" s="1046" t="s">
        <v>5013</v>
      </c>
      <c r="D5301" s="1046" t="s">
        <v>5013</v>
      </c>
      <c r="E5301" s="1043" t="s">
        <v>4290</v>
      </c>
      <c r="F5301" s="1047">
        <v>3003.24</v>
      </c>
      <c r="G5301" s="1052" t="s">
        <v>5005</v>
      </c>
      <c r="H5301" s="1060" t="s">
        <v>15807</v>
      </c>
    </row>
    <row r="5302" spans="2:8" ht="30">
      <c r="B5302" s="1045" t="s">
        <v>15808</v>
      </c>
      <c r="C5302" s="1046" t="s">
        <v>5013</v>
      </c>
      <c r="D5302" s="1046" t="s">
        <v>5013</v>
      </c>
      <c r="E5302" s="1043" t="s">
        <v>4290</v>
      </c>
      <c r="F5302" s="1047">
        <v>3003.24</v>
      </c>
      <c r="G5302" s="1052" t="s">
        <v>5005</v>
      </c>
      <c r="H5302" s="1060" t="s">
        <v>15809</v>
      </c>
    </row>
    <row r="5303" spans="2:8" ht="30">
      <c r="B5303" s="1045" t="s">
        <v>15810</v>
      </c>
      <c r="C5303" s="1046" t="s">
        <v>5013</v>
      </c>
      <c r="D5303" s="1046" t="s">
        <v>5013</v>
      </c>
      <c r="E5303" s="1043" t="s">
        <v>4290</v>
      </c>
      <c r="F5303" s="1047">
        <v>3003.24</v>
      </c>
      <c r="G5303" s="1052" t="s">
        <v>5005</v>
      </c>
      <c r="H5303" s="1060" t="s">
        <v>15811</v>
      </c>
    </row>
    <row r="5304" spans="2:8" ht="30">
      <c r="B5304" s="1045" t="s">
        <v>15812</v>
      </c>
      <c r="C5304" s="1046" t="s">
        <v>5013</v>
      </c>
      <c r="D5304" s="1046" t="s">
        <v>5013</v>
      </c>
      <c r="E5304" s="1043" t="s">
        <v>4290</v>
      </c>
      <c r="F5304" s="1047">
        <v>3003.24</v>
      </c>
      <c r="G5304" s="1052" t="s">
        <v>5005</v>
      </c>
      <c r="H5304" s="1060" t="s">
        <v>15813</v>
      </c>
    </row>
    <row r="5305" spans="2:8" ht="30">
      <c r="B5305" s="1045" t="s">
        <v>15814</v>
      </c>
      <c r="C5305" s="1046" t="s">
        <v>5013</v>
      </c>
      <c r="D5305" s="1046" t="s">
        <v>5013</v>
      </c>
      <c r="E5305" s="1043" t="s">
        <v>4290</v>
      </c>
      <c r="F5305" s="1047">
        <v>3003.24</v>
      </c>
      <c r="G5305" s="1052" t="s">
        <v>5005</v>
      </c>
      <c r="H5305" s="1060" t="s">
        <v>15815</v>
      </c>
    </row>
    <row r="5306" spans="2:8" ht="30">
      <c r="B5306" s="1045" t="s">
        <v>15816</v>
      </c>
      <c r="C5306" s="1046" t="s">
        <v>5013</v>
      </c>
      <c r="D5306" s="1046" t="s">
        <v>5013</v>
      </c>
      <c r="E5306" s="1043" t="s">
        <v>4290</v>
      </c>
      <c r="F5306" s="1047">
        <v>3003.24</v>
      </c>
      <c r="G5306" s="1052" t="s">
        <v>5005</v>
      </c>
      <c r="H5306" s="1060" t="s">
        <v>15817</v>
      </c>
    </row>
    <row r="5307" spans="2:8" ht="30">
      <c r="B5307" s="1045" t="s">
        <v>15818</v>
      </c>
      <c r="C5307" s="1046" t="s">
        <v>5013</v>
      </c>
      <c r="D5307" s="1046" t="s">
        <v>5013</v>
      </c>
      <c r="E5307" s="1043" t="s">
        <v>4290</v>
      </c>
      <c r="F5307" s="1047">
        <v>3003.24</v>
      </c>
      <c r="G5307" s="1052" t="s">
        <v>5005</v>
      </c>
      <c r="H5307" s="1060" t="s">
        <v>15819</v>
      </c>
    </row>
    <row r="5308" spans="2:8" ht="30">
      <c r="B5308" s="1045" t="s">
        <v>15820</v>
      </c>
      <c r="C5308" s="1046" t="s">
        <v>5013</v>
      </c>
      <c r="D5308" s="1046" t="s">
        <v>5013</v>
      </c>
      <c r="E5308" s="1043" t="s">
        <v>4290</v>
      </c>
      <c r="F5308" s="1047">
        <v>3003.24</v>
      </c>
      <c r="G5308" s="1052" t="s">
        <v>5005</v>
      </c>
      <c r="H5308" s="1060" t="s">
        <v>15821</v>
      </c>
    </row>
    <row r="5309" spans="2:8" ht="30">
      <c r="B5309" s="1045" t="s">
        <v>15822</v>
      </c>
      <c r="C5309" s="1046" t="s">
        <v>5013</v>
      </c>
      <c r="D5309" s="1046" t="s">
        <v>5013</v>
      </c>
      <c r="E5309" s="1043" t="s">
        <v>4290</v>
      </c>
      <c r="F5309" s="1047">
        <v>3003.24</v>
      </c>
      <c r="G5309" s="1052" t="s">
        <v>5005</v>
      </c>
      <c r="H5309" s="1060" t="s">
        <v>15823</v>
      </c>
    </row>
    <row r="5310" spans="2:8" ht="30">
      <c r="B5310" s="1045" t="s">
        <v>15824</v>
      </c>
      <c r="C5310" s="1046" t="s">
        <v>5013</v>
      </c>
      <c r="D5310" s="1046" t="s">
        <v>5013</v>
      </c>
      <c r="E5310" s="1043" t="s">
        <v>4290</v>
      </c>
      <c r="F5310" s="1047">
        <v>3003.24</v>
      </c>
      <c r="G5310" s="1052" t="s">
        <v>5005</v>
      </c>
      <c r="H5310" s="1060" t="s">
        <v>15825</v>
      </c>
    </row>
    <row r="5311" spans="2:8" ht="30">
      <c r="B5311" s="1045" t="s">
        <v>15826</v>
      </c>
      <c r="C5311" s="1046" t="s">
        <v>5013</v>
      </c>
      <c r="D5311" s="1046" t="s">
        <v>5013</v>
      </c>
      <c r="E5311" s="1043" t="s">
        <v>4290</v>
      </c>
      <c r="F5311" s="1047">
        <v>3003.24</v>
      </c>
      <c r="G5311" s="1052" t="s">
        <v>5005</v>
      </c>
      <c r="H5311" s="1060" t="s">
        <v>15827</v>
      </c>
    </row>
    <row r="5312" spans="2:8" ht="30">
      <c r="B5312" s="1045" t="s">
        <v>15828</v>
      </c>
      <c r="C5312" s="1046" t="s">
        <v>5013</v>
      </c>
      <c r="D5312" s="1046" t="s">
        <v>5013</v>
      </c>
      <c r="E5312" s="1043" t="s">
        <v>4290</v>
      </c>
      <c r="F5312" s="1047">
        <v>3003.24</v>
      </c>
      <c r="G5312" s="1052" t="s">
        <v>5005</v>
      </c>
      <c r="H5312" s="1060" t="s">
        <v>15829</v>
      </c>
    </row>
    <row r="5313" spans="2:8" ht="30">
      <c r="B5313" s="1045" t="s">
        <v>15830</v>
      </c>
      <c r="C5313" s="1046" t="s">
        <v>5013</v>
      </c>
      <c r="D5313" s="1046" t="s">
        <v>5013</v>
      </c>
      <c r="E5313" s="1043" t="s">
        <v>4290</v>
      </c>
      <c r="F5313" s="1047">
        <v>3003.24</v>
      </c>
      <c r="G5313" s="1052" t="s">
        <v>5005</v>
      </c>
      <c r="H5313" s="1060" t="s">
        <v>15831</v>
      </c>
    </row>
    <row r="5314" spans="2:8" ht="30">
      <c r="B5314" s="1045" t="s">
        <v>15832</v>
      </c>
      <c r="C5314" s="1046" t="s">
        <v>5013</v>
      </c>
      <c r="D5314" s="1046" t="s">
        <v>5013</v>
      </c>
      <c r="E5314" s="1043" t="s">
        <v>4290</v>
      </c>
      <c r="F5314" s="1047">
        <v>3003.24</v>
      </c>
      <c r="G5314" s="1052" t="s">
        <v>5005</v>
      </c>
      <c r="H5314" s="1060" t="s">
        <v>15833</v>
      </c>
    </row>
    <row r="5315" spans="2:8" ht="30">
      <c r="B5315" s="1045" t="s">
        <v>15834</v>
      </c>
      <c r="C5315" s="1046" t="s">
        <v>5013</v>
      </c>
      <c r="D5315" s="1046" t="s">
        <v>5013</v>
      </c>
      <c r="E5315" s="1043" t="s">
        <v>4290</v>
      </c>
      <c r="F5315" s="1047">
        <v>3003.24</v>
      </c>
      <c r="G5315" s="1052" t="s">
        <v>5005</v>
      </c>
      <c r="H5315" s="1060" t="s">
        <v>15835</v>
      </c>
    </row>
    <row r="5316" spans="2:8" ht="30">
      <c r="B5316" s="1045" t="s">
        <v>15836</v>
      </c>
      <c r="C5316" s="1046" t="s">
        <v>5013</v>
      </c>
      <c r="D5316" s="1046" t="s">
        <v>5013</v>
      </c>
      <c r="E5316" s="1043" t="s">
        <v>4290</v>
      </c>
      <c r="F5316" s="1047">
        <v>3003.24</v>
      </c>
      <c r="G5316" s="1052" t="s">
        <v>5005</v>
      </c>
      <c r="H5316" s="1060" t="s">
        <v>15837</v>
      </c>
    </row>
    <row r="5317" spans="2:8" ht="30">
      <c r="B5317" s="1045" t="s">
        <v>15838</v>
      </c>
      <c r="C5317" s="1046" t="s">
        <v>5013</v>
      </c>
      <c r="D5317" s="1046" t="s">
        <v>5013</v>
      </c>
      <c r="E5317" s="1043" t="s">
        <v>4290</v>
      </c>
      <c r="F5317" s="1047">
        <v>3003.24</v>
      </c>
      <c r="G5317" s="1052" t="s">
        <v>5005</v>
      </c>
      <c r="H5317" s="1060" t="s">
        <v>15839</v>
      </c>
    </row>
    <row r="5318" spans="2:8" ht="30">
      <c r="B5318" s="1045" t="s">
        <v>15840</v>
      </c>
      <c r="C5318" s="1046" t="s">
        <v>5013</v>
      </c>
      <c r="D5318" s="1046" t="s">
        <v>5013</v>
      </c>
      <c r="E5318" s="1043" t="s">
        <v>4290</v>
      </c>
      <c r="F5318" s="1047">
        <v>3003.24</v>
      </c>
      <c r="G5318" s="1052" t="s">
        <v>5005</v>
      </c>
      <c r="H5318" s="1060" t="s">
        <v>15841</v>
      </c>
    </row>
    <row r="5319" spans="2:8" ht="30">
      <c r="B5319" s="1045" t="s">
        <v>15842</v>
      </c>
      <c r="C5319" s="1046" t="s">
        <v>5013</v>
      </c>
      <c r="D5319" s="1046" t="s">
        <v>5013</v>
      </c>
      <c r="E5319" s="1043" t="s">
        <v>4290</v>
      </c>
      <c r="F5319" s="1047">
        <v>3003.24</v>
      </c>
      <c r="G5319" s="1052" t="s">
        <v>5005</v>
      </c>
      <c r="H5319" s="1060" t="s">
        <v>15843</v>
      </c>
    </row>
    <row r="5320" spans="2:8" ht="30">
      <c r="B5320" s="1045" t="s">
        <v>15844</v>
      </c>
      <c r="C5320" s="1046" t="s">
        <v>5013</v>
      </c>
      <c r="D5320" s="1046" t="s">
        <v>5013</v>
      </c>
      <c r="E5320" s="1043" t="s">
        <v>4290</v>
      </c>
      <c r="F5320" s="1047">
        <v>3003.24</v>
      </c>
      <c r="G5320" s="1052" t="s">
        <v>5005</v>
      </c>
      <c r="H5320" s="1060" t="s">
        <v>15845</v>
      </c>
    </row>
    <row r="5321" spans="2:8" ht="30">
      <c r="B5321" s="1045" t="s">
        <v>15846</v>
      </c>
      <c r="C5321" s="1046" t="s">
        <v>5013</v>
      </c>
      <c r="D5321" s="1046" t="s">
        <v>5013</v>
      </c>
      <c r="E5321" s="1043" t="s">
        <v>4290</v>
      </c>
      <c r="F5321" s="1047">
        <v>3003.24</v>
      </c>
      <c r="G5321" s="1052" t="s">
        <v>5005</v>
      </c>
      <c r="H5321" s="1060" t="s">
        <v>15847</v>
      </c>
    </row>
    <row r="5322" spans="2:8" ht="30">
      <c r="B5322" s="1045" t="s">
        <v>15848</v>
      </c>
      <c r="C5322" s="1046" t="s">
        <v>5013</v>
      </c>
      <c r="D5322" s="1046" t="s">
        <v>5013</v>
      </c>
      <c r="E5322" s="1043" t="s">
        <v>4290</v>
      </c>
      <c r="F5322" s="1047">
        <v>3003.24</v>
      </c>
      <c r="G5322" s="1052" t="s">
        <v>5005</v>
      </c>
      <c r="H5322" s="1060" t="s">
        <v>15849</v>
      </c>
    </row>
    <row r="5323" spans="2:8" ht="30">
      <c r="B5323" s="1045" t="s">
        <v>15850</v>
      </c>
      <c r="C5323" s="1046" t="s">
        <v>5013</v>
      </c>
      <c r="D5323" s="1046" t="s">
        <v>5013</v>
      </c>
      <c r="E5323" s="1043" t="s">
        <v>4290</v>
      </c>
      <c r="F5323" s="1047">
        <v>3003.24</v>
      </c>
      <c r="G5323" s="1052" t="s">
        <v>5005</v>
      </c>
      <c r="H5323" s="1060" t="s">
        <v>15851</v>
      </c>
    </row>
    <row r="5324" spans="2:8" ht="30">
      <c r="B5324" s="1045" t="s">
        <v>15852</v>
      </c>
      <c r="C5324" s="1046" t="s">
        <v>5013</v>
      </c>
      <c r="D5324" s="1046" t="s">
        <v>5013</v>
      </c>
      <c r="E5324" s="1043" t="s">
        <v>4290</v>
      </c>
      <c r="F5324" s="1047">
        <v>3003.24</v>
      </c>
      <c r="G5324" s="1052" t="s">
        <v>5005</v>
      </c>
      <c r="H5324" s="1060" t="s">
        <v>15853</v>
      </c>
    </row>
    <row r="5325" spans="2:8" ht="30">
      <c r="B5325" s="1045" t="s">
        <v>15854</v>
      </c>
      <c r="C5325" s="1046" t="s">
        <v>5013</v>
      </c>
      <c r="D5325" s="1046" t="s">
        <v>5013</v>
      </c>
      <c r="E5325" s="1043" t="s">
        <v>4290</v>
      </c>
      <c r="F5325" s="1047">
        <v>3003.24</v>
      </c>
      <c r="G5325" s="1052" t="s">
        <v>5005</v>
      </c>
      <c r="H5325" s="1060" t="s">
        <v>15855</v>
      </c>
    </row>
    <row r="5326" spans="2:8" ht="30">
      <c r="B5326" s="1045" t="s">
        <v>15856</v>
      </c>
      <c r="C5326" s="1046" t="s">
        <v>5013</v>
      </c>
      <c r="D5326" s="1046" t="s">
        <v>5013</v>
      </c>
      <c r="E5326" s="1043" t="s">
        <v>4290</v>
      </c>
      <c r="F5326" s="1047">
        <v>3003.24</v>
      </c>
      <c r="G5326" s="1052" t="s">
        <v>5005</v>
      </c>
      <c r="H5326" s="1060" t="s">
        <v>15857</v>
      </c>
    </row>
    <row r="5327" spans="2:8" ht="30">
      <c r="B5327" s="1045" t="s">
        <v>15858</v>
      </c>
      <c r="C5327" s="1046" t="s">
        <v>5013</v>
      </c>
      <c r="D5327" s="1046" t="s">
        <v>5013</v>
      </c>
      <c r="E5327" s="1043" t="s">
        <v>4290</v>
      </c>
      <c r="F5327" s="1047">
        <v>3003.24</v>
      </c>
      <c r="G5327" s="1052" t="s">
        <v>5005</v>
      </c>
      <c r="H5327" s="1060" t="s">
        <v>15859</v>
      </c>
    </row>
    <row r="5328" spans="2:8" ht="30">
      <c r="B5328" s="1045" t="s">
        <v>15860</v>
      </c>
      <c r="C5328" s="1046" t="s">
        <v>5013</v>
      </c>
      <c r="D5328" s="1046" t="s">
        <v>5013</v>
      </c>
      <c r="E5328" s="1043" t="s">
        <v>4290</v>
      </c>
      <c r="F5328" s="1047">
        <v>3003.24</v>
      </c>
      <c r="G5328" s="1052" t="s">
        <v>5005</v>
      </c>
      <c r="H5328" s="1060" t="s">
        <v>15861</v>
      </c>
    </row>
    <row r="5329" spans="2:8" ht="30">
      <c r="B5329" s="1045" t="s">
        <v>15862</v>
      </c>
      <c r="C5329" s="1046" t="s">
        <v>5013</v>
      </c>
      <c r="D5329" s="1046" t="s">
        <v>5013</v>
      </c>
      <c r="E5329" s="1043" t="s">
        <v>4290</v>
      </c>
      <c r="F5329" s="1047">
        <v>3003.24</v>
      </c>
      <c r="G5329" s="1052" t="s">
        <v>5005</v>
      </c>
      <c r="H5329" s="1060" t="s">
        <v>15863</v>
      </c>
    </row>
    <row r="5330" spans="2:8" ht="30">
      <c r="B5330" s="1045" t="s">
        <v>15864</v>
      </c>
      <c r="C5330" s="1046" t="s">
        <v>5013</v>
      </c>
      <c r="D5330" s="1046" t="s">
        <v>5013</v>
      </c>
      <c r="E5330" s="1043" t="s">
        <v>4290</v>
      </c>
      <c r="F5330" s="1047">
        <v>3003.24</v>
      </c>
      <c r="G5330" s="1052" t="s">
        <v>5005</v>
      </c>
      <c r="H5330" s="1060" t="s">
        <v>15865</v>
      </c>
    </row>
    <row r="5331" spans="2:8" ht="30">
      <c r="B5331" s="1045" t="s">
        <v>15866</v>
      </c>
      <c r="C5331" s="1046" t="s">
        <v>5013</v>
      </c>
      <c r="D5331" s="1046" t="s">
        <v>5013</v>
      </c>
      <c r="E5331" s="1043" t="s">
        <v>4290</v>
      </c>
      <c r="F5331" s="1047">
        <v>3003.24</v>
      </c>
      <c r="G5331" s="1052" t="s">
        <v>5005</v>
      </c>
      <c r="H5331" s="1060" t="s">
        <v>15867</v>
      </c>
    </row>
    <row r="5332" spans="2:8" ht="30">
      <c r="B5332" s="1045" t="s">
        <v>15868</v>
      </c>
      <c r="C5332" s="1046" t="s">
        <v>5013</v>
      </c>
      <c r="D5332" s="1046" t="s">
        <v>5013</v>
      </c>
      <c r="E5332" s="1043" t="s">
        <v>4290</v>
      </c>
      <c r="F5332" s="1047">
        <v>3003.24</v>
      </c>
      <c r="G5332" s="1052" t="s">
        <v>5005</v>
      </c>
      <c r="H5332" s="1060" t="s">
        <v>15869</v>
      </c>
    </row>
    <row r="5333" spans="2:8" ht="30">
      <c r="B5333" s="1045" t="s">
        <v>15870</v>
      </c>
      <c r="C5333" s="1046" t="s">
        <v>5013</v>
      </c>
      <c r="D5333" s="1046" t="s">
        <v>5013</v>
      </c>
      <c r="E5333" s="1043" t="s">
        <v>4290</v>
      </c>
      <c r="F5333" s="1047">
        <v>3003.24</v>
      </c>
      <c r="G5333" s="1052" t="s">
        <v>5005</v>
      </c>
      <c r="H5333" s="1060" t="s">
        <v>15871</v>
      </c>
    </row>
    <row r="5334" spans="2:8" ht="30">
      <c r="B5334" s="1045" t="s">
        <v>15872</v>
      </c>
      <c r="C5334" s="1046" t="s">
        <v>5013</v>
      </c>
      <c r="D5334" s="1046" t="s">
        <v>5013</v>
      </c>
      <c r="E5334" s="1043" t="s">
        <v>4290</v>
      </c>
      <c r="F5334" s="1047">
        <v>3003.24</v>
      </c>
      <c r="G5334" s="1052" t="s">
        <v>5005</v>
      </c>
      <c r="H5334" s="1060" t="s">
        <v>15873</v>
      </c>
    </row>
    <row r="5335" spans="2:8" ht="30">
      <c r="B5335" s="1045" t="s">
        <v>15874</v>
      </c>
      <c r="C5335" s="1046" t="s">
        <v>5014</v>
      </c>
      <c r="D5335" s="1046" t="s">
        <v>5014</v>
      </c>
      <c r="E5335" s="1058" t="s">
        <v>4290</v>
      </c>
      <c r="F5335" s="1059">
        <v>46044.088799999998</v>
      </c>
      <c r="G5335" s="1052" t="s">
        <v>5005</v>
      </c>
      <c r="H5335" s="1060" t="s">
        <v>15875</v>
      </c>
    </row>
    <row r="5336" spans="2:8" ht="30">
      <c r="B5336" s="1045" t="s">
        <v>15876</v>
      </c>
      <c r="C5336" s="1046" t="s">
        <v>5014</v>
      </c>
      <c r="D5336" s="1046" t="s">
        <v>5014</v>
      </c>
      <c r="E5336" s="1058" t="s">
        <v>4290</v>
      </c>
      <c r="F5336" s="1059">
        <v>46044.088799999998</v>
      </c>
      <c r="G5336" s="1052" t="s">
        <v>5005</v>
      </c>
      <c r="H5336" s="1060" t="s">
        <v>15877</v>
      </c>
    </row>
    <row r="5337" spans="2:8" ht="30">
      <c r="B5337" s="1045" t="s">
        <v>15878</v>
      </c>
      <c r="C5337" s="1046" t="s">
        <v>5014</v>
      </c>
      <c r="D5337" s="1046" t="s">
        <v>5014</v>
      </c>
      <c r="E5337" s="1058" t="s">
        <v>4290</v>
      </c>
      <c r="F5337" s="1059">
        <v>4567.5</v>
      </c>
      <c r="G5337" s="1052" t="s">
        <v>5005</v>
      </c>
      <c r="H5337" s="1060" t="s">
        <v>15879</v>
      </c>
    </row>
    <row r="5338" spans="2:8" ht="30">
      <c r="B5338" s="1045" t="s">
        <v>15880</v>
      </c>
      <c r="C5338" s="1046" t="s">
        <v>5014</v>
      </c>
      <c r="D5338" s="1046" t="s">
        <v>5014</v>
      </c>
      <c r="E5338" s="1058" t="s">
        <v>4290</v>
      </c>
      <c r="F5338" s="1059">
        <v>4567.5</v>
      </c>
      <c r="G5338" s="1052" t="s">
        <v>5005</v>
      </c>
      <c r="H5338" s="1060" t="s">
        <v>15881</v>
      </c>
    </row>
    <row r="5339" spans="2:8" ht="30">
      <c r="B5339" s="1045" t="s">
        <v>15882</v>
      </c>
      <c r="C5339" s="1046" t="s">
        <v>5014</v>
      </c>
      <c r="D5339" s="1046" t="s">
        <v>5014</v>
      </c>
      <c r="E5339" s="1058" t="s">
        <v>4290</v>
      </c>
      <c r="F5339" s="1059">
        <v>4567.5</v>
      </c>
      <c r="G5339" s="1052" t="s">
        <v>5005</v>
      </c>
      <c r="H5339" s="1060" t="s">
        <v>15883</v>
      </c>
    </row>
    <row r="5340" spans="2:8" ht="30">
      <c r="B5340" s="1045" t="s">
        <v>15884</v>
      </c>
      <c r="C5340" s="1046" t="s">
        <v>5014</v>
      </c>
      <c r="D5340" s="1046" t="s">
        <v>5014</v>
      </c>
      <c r="E5340" s="1058" t="s">
        <v>4290</v>
      </c>
      <c r="F5340" s="1059">
        <v>4567.5</v>
      </c>
      <c r="G5340" s="1052" t="s">
        <v>5005</v>
      </c>
      <c r="H5340" s="1060" t="s">
        <v>15885</v>
      </c>
    </row>
    <row r="5341" spans="2:8" ht="30">
      <c r="B5341" s="1045" t="s">
        <v>15886</v>
      </c>
      <c r="C5341" s="1046" t="s">
        <v>5014</v>
      </c>
      <c r="D5341" s="1046" t="s">
        <v>5014</v>
      </c>
      <c r="E5341" s="1058" t="s">
        <v>4290</v>
      </c>
      <c r="F5341" s="1059">
        <v>9111.9276000000009</v>
      </c>
      <c r="G5341" s="1052" t="s">
        <v>5005</v>
      </c>
      <c r="H5341" s="1060" t="s">
        <v>15887</v>
      </c>
    </row>
    <row r="5342" spans="2:8" ht="30">
      <c r="B5342" s="1045" t="s">
        <v>15888</v>
      </c>
      <c r="C5342" s="1046" t="s">
        <v>5014</v>
      </c>
      <c r="D5342" s="1046" t="s">
        <v>5014</v>
      </c>
      <c r="E5342" s="1058" t="s">
        <v>4290</v>
      </c>
      <c r="F5342" s="1059">
        <v>9111.9276000000009</v>
      </c>
      <c r="G5342" s="1052" t="s">
        <v>5005</v>
      </c>
      <c r="H5342" s="1060" t="s">
        <v>15889</v>
      </c>
    </row>
    <row r="5343" spans="2:8" ht="30">
      <c r="B5343" s="1045" t="s">
        <v>15890</v>
      </c>
      <c r="C5343" s="1046" t="s">
        <v>5014</v>
      </c>
      <c r="D5343" s="1046" t="s">
        <v>5014</v>
      </c>
      <c r="E5343" s="1058" t="s">
        <v>4290</v>
      </c>
      <c r="F5343" s="1059">
        <v>9111.9276000000009</v>
      </c>
      <c r="G5343" s="1052" t="s">
        <v>5005</v>
      </c>
      <c r="H5343" s="1060" t="s">
        <v>15891</v>
      </c>
    </row>
    <row r="5344" spans="2:8" ht="30">
      <c r="B5344" s="1045" t="s">
        <v>15892</v>
      </c>
      <c r="C5344" s="1046" t="s">
        <v>5014</v>
      </c>
      <c r="D5344" s="1046" t="s">
        <v>5014</v>
      </c>
      <c r="E5344" s="1058" t="s">
        <v>4290</v>
      </c>
      <c r="F5344" s="1059">
        <v>9111.93</v>
      </c>
      <c r="G5344" s="1052" t="s">
        <v>5005</v>
      </c>
      <c r="H5344" s="1060" t="s">
        <v>15893</v>
      </c>
    </row>
    <row r="5345" spans="2:8" ht="30">
      <c r="B5345" s="1045" t="s">
        <v>15894</v>
      </c>
      <c r="C5345" s="1046" t="s">
        <v>5015</v>
      </c>
      <c r="D5345" s="1046" t="s">
        <v>5015</v>
      </c>
      <c r="E5345" s="1043" t="s">
        <v>4290</v>
      </c>
      <c r="F5345" s="1047">
        <v>2992.8</v>
      </c>
      <c r="G5345" s="1052" t="s">
        <v>5005</v>
      </c>
      <c r="H5345" s="1060" t="s">
        <v>15895</v>
      </c>
    </row>
    <row r="5346" spans="2:8" ht="30">
      <c r="B5346" s="1045" t="s">
        <v>15896</v>
      </c>
      <c r="C5346" s="1046" t="s">
        <v>5015</v>
      </c>
      <c r="D5346" s="1046" t="s">
        <v>5015</v>
      </c>
      <c r="E5346" s="1043" t="s">
        <v>4290</v>
      </c>
      <c r="F5346" s="1047">
        <v>2992.8</v>
      </c>
      <c r="G5346" s="1052" t="s">
        <v>5005</v>
      </c>
      <c r="H5346" s="1060" t="s">
        <v>15897</v>
      </c>
    </row>
    <row r="5347" spans="2:8" ht="30">
      <c r="B5347" s="1045" t="s">
        <v>15898</v>
      </c>
      <c r="C5347" s="1046" t="s">
        <v>5015</v>
      </c>
      <c r="D5347" s="1046" t="s">
        <v>5015</v>
      </c>
      <c r="E5347" s="1043" t="s">
        <v>4290</v>
      </c>
      <c r="F5347" s="1047">
        <v>2992.8</v>
      </c>
      <c r="G5347" s="1052" t="s">
        <v>5005</v>
      </c>
      <c r="H5347" s="1060" t="s">
        <v>15899</v>
      </c>
    </row>
    <row r="5348" spans="2:8" ht="30">
      <c r="B5348" s="1045" t="s">
        <v>15900</v>
      </c>
      <c r="C5348" s="1046" t="s">
        <v>5015</v>
      </c>
      <c r="D5348" s="1046" t="s">
        <v>5015</v>
      </c>
      <c r="E5348" s="1043" t="s">
        <v>4290</v>
      </c>
      <c r="F5348" s="1047">
        <v>2992.8</v>
      </c>
      <c r="G5348" s="1052" t="s">
        <v>5005</v>
      </c>
      <c r="H5348" s="1060" t="s">
        <v>15901</v>
      </c>
    </row>
    <row r="5349" spans="2:8" ht="30">
      <c r="B5349" s="1045" t="s">
        <v>15902</v>
      </c>
      <c r="C5349" s="1046" t="s">
        <v>5015</v>
      </c>
      <c r="D5349" s="1046" t="s">
        <v>5015</v>
      </c>
      <c r="E5349" s="1043" t="s">
        <v>4290</v>
      </c>
      <c r="F5349" s="1047">
        <v>2992.8</v>
      </c>
      <c r="G5349" s="1052" t="s">
        <v>5005</v>
      </c>
      <c r="H5349" s="1060" t="s">
        <v>15903</v>
      </c>
    </row>
    <row r="5350" spans="2:8" ht="30">
      <c r="B5350" s="1045" t="s">
        <v>15904</v>
      </c>
      <c r="C5350" s="1046" t="s">
        <v>5015</v>
      </c>
      <c r="D5350" s="1046" t="s">
        <v>5015</v>
      </c>
      <c r="E5350" s="1043" t="s">
        <v>4290</v>
      </c>
      <c r="F5350" s="1047">
        <v>2992.8</v>
      </c>
      <c r="G5350" s="1052" t="s">
        <v>5005</v>
      </c>
      <c r="H5350" s="1060" t="s">
        <v>15905</v>
      </c>
    </row>
    <row r="5351" spans="2:8" ht="30">
      <c r="B5351" s="1045" t="s">
        <v>15906</v>
      </c>
      <c r="C5351" s="1046" t="s">
        <v>5015</v>
      </c>
      <c r="D5351" s="1046" t="s">
        <v>5015</v>
      </c>
      <c r="E5351" s="1043" t="s">
        <v>4290</v>
      </c>
      <c r="F5351" s="1047">
        <v>2992.8</v>
      </c>
      <c r="G5351" s="1052" t="s">
        <v>5005</v>
      </c>
      <c r="H5351" s="1060" t="s">
        <v>15907</v>
      </c>
    </row>
    <row r="5352" spans="2:8" ht="30">
      <c r="B5352" s="1045" t="s">
        <v>15908</v>
      </c>
      <c r="C5352" s="1046" t="s">
        <v>5015</v>
      </c>
      <c r="D5352" s="1046" t="s">
        <v>5015</v>
      </c>
      <c r="E5352" s="1043" t="s">
        <v>4290</v>
      </c>
      <c r="F5352" s="1047">
        <v>2992.8</v>
      </c>
      <c r="G5352" s="1052" t="s">
        <v>5005</v>
      </c>
      <c r="H5352" s="1060" t="s">
        <v>15909</v>
      </c>
    </row>
    <row r="5353" spans="2:8" ht="30">
      <c r="B5353" s="1045" t="s">
        <v>15910</v>
      </c>
      <c r="C5353" s="1046" t="s">
        <v>5015</v>
      </c>
      <c r="D5353" s="1046" t="s">
        <v>5015</v>
      </c>
      <c r="E5353" s="1043" t="s">
        <v>4290</v>
      </c>
      <c r="F5353" s="1047">
        <v>2992.8</v>
      </c>
      <c r="G5353" s="1052" t="s">
        <v>5005</v>
      </c>
      <c r="H5353" s="1060" t="s">
        <v>15911</v>
      </c>
    </row>
    <row r="5354" spans="2:8" ht="30">
      <c r="B5354" s="1045" t="s">
        <v>15912</v>
      </c>
      <c r="C5354" s="1046" t="s">
        <v>5015</v>
      </c>
      <c r="D5354" s="1046" t="s">
        <v>5015</v>
      </c>
      <c r="E5354" s="1043" t="s">
        <v>4290</v>
      </c>
      <c r="F5354" s="1047">
        <v>2992.8</v>
      </c>
      <c r="G5354" s="1052" t="s">
        <v>5005</v>
      </c>
      <c r="H5354" s="1060" t="s">
        <v>15913</v>
      </c>
    </row>
    <row r="5355" spans="2:8" ht="30">
      <c r="B5355" s="1045" t="s">
        <v>15914</v>
      </c>
      <c r="C5355" s="1046" t="s">
        <v>5015</v>
      </c>
      <c r="D5355" s="1046" t="s">
        <v>5015</v>
      </c>
      <c r="E5355" s="1043" t="s">
        <v>4290</v>
      </c>
      <c r="F5355" s="1047">
        <v>2992.8</v>
      </c>
      <c r="G5355" s="1052" t="s">
        <v>5005</v>
      </c>
      <c r="H5355" s="1060" t="s">
        <v>15915</v>
      </c>
    </row>
    <row r="5356" spans="2:8" ht="30">
      <c r="B5356" s="1045" t="s">
        <v>15916</v>
      </c>
      <c r="C5356" s="1046" t="s">
        <v>5015</v>
      </c>
      <c r="D5356" s="1046" t="s">
        <v>5015</v>
      </c>
      <c r="E5356" s="1043" t="s">
        <v>4290</v>
      </c>
      <c r="F5356" s="1047">
        <v>2992.8</v>
      </c>
      <c r="G5356" s="1052" t="s">
        <v>5005</v>
      </c>
      <c r="H5356" s="1060" t="s">
        <v>15917</v>
      </c>
    </row>
    <row r="5357" spans="2:8" ht="30">
      <c r="B5357" s="1045" t="s">
        <v>15918</v>
      </c>
      <c r="C5357" s="1046" t="s">
        <v>5015</v>
      </c>
      <c r="D5357" s="1046" t="s">
        <v>5015</v>
      </c>
      <c r="E5357" s="1043" t="s">
        <v>4290</v>
      </c>
      <c r="F5357" s="1047">
        <v>2992.8</v>
      </c>
      <c r="G5357" s="1052" t="s">
        <v>5005</v>
      </c>
      <c r="H5357" s="1060" t="s">
        <v>15919</v>
      </c>
    </row>
    <row r="5358" spans="2:8" ht="30">
      <c r="B5358" s="1045" t="s">
        <v>15920</v>
      </c>
      <c r="C5358" s="1046" t="s">
        <v>5015</v>
      </c>
      <c r="D5358" s="1046" t="s">
        <v>5015</v>
      </c>
      <c r="E5358" s="1043" t="s">
        <v>4290</v>
      </c>
      <c r="F5358" s="1047">
        <v>2992.8</v>
      </c>
      <c r="G5358" s="1052" t="s">
        <v>5005</v>
      </c>
      <c r="H5358" s="1060" t="s">
        <v>15921</v>
      </c>
    </row>
    <row r="5359" spans="2:8" ht="30">
      <c r="B5359" s="1045" t="s">
        <v>15922</v>
      </c>
      <c r="C5359" s="1046" t="s">
        <v>5015</v>
      </c>
      <c r="D5359" s="1046" t="s">
        <v>5015</v>
      </c>
      <c r="E5359" s="1043" t="s">
        <v>4290</v>
      </c>
      <c r="F5359" s="1047">
        <v>2992.8</v>
      </c>
      <c r="G5359" s="1052" t="s">
        <v>5005</v>
      </c>
      <c r="H5359" s="1060" t="s">
        <v>15923</v>
      </c>
    </row>
    <row r="5360" spans="2:8" ht="30">
      <c r="B5360" s="1045" t="s">
        <v>15924</v>
      </c>
      <c r="C5360" s="1046" t="s">
        <v>5015</v>
      </c>
      <c r="D5360" s="1046" t="s">
        <v>5015</v>
      </c>
      <c r="E5360" s="1043" t="s">
        <v>4290</v>
      </c>
      <c r="F5360" s="1047">
        <v>2992.8</v>
      </c>
      <c r="G5360" s="1052" t="s">
        <v>5005</v>
      </c>
      <c r="H5360" s="1060" t="s">
        <v>15925</v>
      </c>
    </row>
    <row r="5361" spans="2:8" ht="30">
      <c r="B5361" s="1045" t="s">
        <v>15926</v>
      </c>
      <c r="C5361" s="1046" t="s">
        <v>5015</v>
      </c>
      <c r="D5361" s="1046" t="s">
        <v>5015</v>
      </c>
      <c r="E5361" s="1043" t="s">
        <v>4290</v>
      </c>
      <c r="F5361" s="1047">
        <v>2992.8</v>
      </c>
      <c r="G5361" s="1052" t="s">
        <v>5005</v>
      </c>
      <c r="H5361" s="1060" t="s">
        <v>15927</v>
      </c>
    </row>
    <row r="5362" spans="2:8" ht="30">
      <c r="B5362" s="1045" t="s">
        <v>15928</v>
      </c>
      <c r="C5362" s="1046" t="s">
        <v>5015</v>
      </c>
      <c r="D5362" s="1046" t="s">
        <v>5015</v>
      </c>
      <c r="E5362" s="1043" t="s">
        <v>4290</v>
      </c>
      <c r="F5362" s="1047">
        <v>2992.8</v>
      </c>
      <c r="G5362" s="1052" t="s">
        <v>5005</v>
      </c>
      <c r="H5362" s="1060" t="s">
        <v>15929</v>
      </c>
    </row>
    <row r="5363" spans="2:8" ht="30">
      <c r="B5363" s="1045" t="s">
        <v>15930</v>
      </c>
      <c r="C5363" s="1046" t="s">
        <v>5015</v>
      </c>
      <c r="D5363" s="1046" t="s">
        <v>5015</v>
      </c>
      <c r="E5363" s="1043" t="s">
        <v>4290</v>
      </c>
      <c r="F5363" s="1047">
        <v>2992.8</v>
      </c>
      <c r="G5363" s="1052" t="s">
        <v>5005</v>
      </c>
      <c r="H5363" s="1060" t="s">
        <v>15931</v>
      </c>
    </row>
    <row r="5364" spans="2:8" ht="30">
      <c r="B5364" s="1045" t="s">
        <v>15932</v>
      </c>
      <c r="C5364" s="1046" t="s">
        <v>5015</v>
      </c>
      <c r="D5364" s="1046" t="s">
        <v>5015</v>
      </c>
      <c r="E5364" s="1043" t="s">
        <v>4290</v>
      </c>
      <c r="F5364" s="1047">
        <v>2992.8</v>
      </c>
      <c r="G5364" s="1052" t="s">
        <v>5005</v>
      </c>
      <c r="H5364" s="1060" t="s">
        <v>15933</v>
      </c>
    </row>
    <row r="5365" spans="2:8" ht="30">
      <c r="B5365" s="1045" t="s">
        <v>15934</v>
      </c>
      <c r="C5365" s="1046" t="s">
        <v>5015</v>
      </c>
      <c r="D5365" s="1046" t="s">
        <v>5015</v>
      </c>
      <c r="E5365" s="1043" t="s">
        <v>4290</v>
      </c>
      <c r="F5365" s="1047">
        <v>2193.56</v>
      </c>
      <c r="G5365" s="1052" t="s">
        <v>5005</v>
      </c>
      <c r="H5365" s="1060" t="s">
        <v>15935</v>
      </c>
    </row>
    <row r="5366" spans="2:8" ht="30">
      <c r="B5366" s="1045" t="s">
        <v>15936</v>
      </c>
      <c r="C5366" s="1046" t="s">
        <v>5015</v>
      </c>
      <c r="D5366" s="1046" t="s">
        <v>5015</v>
      </c>
      <c r="E5366" s="1043" t="s">
        <v>4290</v>
      </c>
      <c r="F5366" s="1047">
        <v>2193.56</v>
      </c>
      <c r="G5366" s="1052" t="s">
        <v>5005</v>
      </c>
      <c r="H5366" s="1060" t="s">
        <v>15937</v>
      </c>
    </row>
    <row r="5367" spans="2:8" ht="30">
      <c r="B5367" s="1045" t="s">
        <v>15938</v>
      </c>
      <c r="C5367" s="1046" t="s">
        <v>5015</v>
      </c>
      <c r="D5367" s="1046" t="s">
        <v>5015</v>
      </c>
      <c r="E5367" s="1043" t="s">
        <v>4290</v>
      </c>
      <c r="F5367" s="1047">
        <v>2193.56</v>
      </c>
      <c r="G5367" s="1052" t="s">
        <v>5005</v>
      </c>
      <c r="H5367" s="1060" t="s">
        <v>15939</v>
      </c>
    </row>
    <row r="5368" spans="2:8" ht="30">
      <c r="B5368" s="1045" t="s">
        <v>15940</v>
      </c>
      <c r="C5368" s="1046" t="s">
        <v>5015</v>
      </c>
      <c r="D5368" s="1046" t="s">
        <v>5015</v>
      </c>
      <c r="E5368" s="1043" t="s">
        <v>4290</v>
      </c>
      <c r="F5368" s="1047">
        <v>2193.56</v>
      </c>
      <c r="G5368" s="1052" t="s">
        <v>5005</v>
      </c>
      <c r="H5368" s="1060" t="s">
        <v>15941</v>
      </c>
    </row>
    <row r="5369" spans="2:8" ht="30">
      <c r="B5369" s="1045" t="s">
        <v>15942</v>
      </c>
      <c r="C5369" s="1046" t="s">
        <v>5015</v>
      </c>
      <c r="D5369" s="1046" t="s">
        <v>5015</v>
      </c>
      <c r="E5369" s="1043" t="s">
        <v>4290</v>
      </c>
      <c r="F5369" s="1047">
        <v>2193.56</v>
      </c>
      <c r="G5369" s="1052" t="s">
        <v>5005</v>
      </c>
      <c r="H5369" s="1060" t="s">
        <v>15943</v>
      </c>
    </row>
    <row r="5370" spans="2:8" ht="30">
      <c r="B5370" s="1045" t="s">
        <v>15944</v>
      </c>
      <c r="C5370" s="1046" t="s">
        <v>5015</v>
      </c>
      <c r="D5370" s="1046" t="s">
        <v>5015</v>
      </c>
      <c r="E5370" s="1043" t="s">
        <v>4290</v>
      </c>
      <c r="F5370" s="1047">
        <v>2193.56</v>
      </c>
      <c r="G5370" s="1052" t="s">
        <v>5005</v>
      </c>
      <c r="H5370" s="1060" t="s">
        <v>15945</v>
      </c>
    </row>
    <row r="5371" spans="2:8" ht="30">
      <c r="B5371" s="1045" t="s">
        <v>15946</v>
      </c>
      <c r="C5371" s="1046" t="s">
        <v>5015</v>
      </c>
      <c r="D5371" s="1046" t="s">
        <v>5015</v>
      </c>
      <c r="E5371" s="1043" t="s">
        <v>4290</v>
      </c>
      <c r="F5371" s="1047">
        <v>2193.56</v>
      </c>
      <c r="G5371" s="1052" t="s">
        <v>5005</v>
      </c>
      <c r="H5371" s="1060" t="s">
        <v>15947</v>
      </c>
    </row>
    <row r="5372" spans="2:8" ht="30">
      <c r="B5372" s="1045" t="s">
        <v>15948</v>
      </c>
      <c r="C5372" s="1046" t="s">
        <v>5015</v>
      </c>
      <c r="D5372" s="1046" t="s">
        <v>5015</v>
      </c>
      <c r="E5372" s="1043" t="s">
        <v>4290</v>
      </c>
      <c r="F5372" s="1047">
        <v>2193.56</v>
      </c>
      <c r="G5372" s="1052" t="s">
        <v>5005</v>
      </c>
      <c r="H5372" s="1060" t="s">
        <v>15949</v>
      </c>
    </row>
    <row r="5373" spans="2:8" ht="30">
      <c r="B5373" s="1045" t="s">
        <v>15950</v>
      </c>
      <c r="C5373" s="1046" t="s">
        <v>5015</v>
      </c>
      <c r="D5373" s="1046" t="s">
        <v>5015</v>
      </c>
      <c r="E5373" s="1043" t="s">
        <v>4290</v>
      </c>
      <c r="F5373" s="1047">
        <v>2193.56</v>
      </c>
      <c r="G5373" s="1052" t="s">
        <v>5005</v>
      </c>
      <c r="H5373" s="1060" t="s">
        <v>15951</v>
      </c>
    </row>
    <row r="5374" spans="2:8" ht="30">
      <c r="B5374" s="1045" t="s">
        <v>15952</v>
      </c>
      <c r="C5374" s="1046" t="s">
        <v>5015</v>
      </c>
      <c r="D5374" s="1046" t="s">
        <v>5015</v>
      </c>
      <c r="E5374" s="1043" t="s">
        <v>4290</v>
      </c>
      <c r="F5374" s="1047">
        <v>2193.56</v>
      </c>
      <c r="G5374" s="1052" t="s">
        <v>5005</v>
      </c>
      <c r="H5374" s="1060" t="s">
        <v>15953</v>
      </c>
    </row>
    <row r="5375" spans="2:8" ht="30">
      <c r="B5375" s="1045" t="s">
        <v>15954</v>
      </c>
      <c r="C5375" s="1046" t="s">
        <v>5015</v>
      </c>
      <c r="D5375" s="1046" t="s">
        <v>5015</v>
      </c>
      <c r="E5375" s="1043" t="s">
        <v>4290</v>
      </c>
      <c r="F5375" s="1047">
        <v>2193.56</v>
      </c>
      <c r="G5375" s="1052" t="s">
        <v>5005</v>
      </c>
      <c r="H5375" s="1060" t="s">
        <v>15955</v>
      </c>
    </row>
    <row r="5376" spans="2:8" ht="30">
      <c r="B5376" s="1045" t="s">
        <v>15956</v>
      </c>
      <c r="C5376" s="1046" t="s">
        <v>5015</v>
      </c>
      <c r="D5376" s="1046" t="s">
        <v>5015</v>
      </c>
      <c r="E5376" s="1043" t="s">
        <v>4290</v>
      </c>
      <c r="F5376" s="1047">
        <v>2193.56</v>
      </c>
      <c r="G5376" s="1052" t="s">
        <v>5005</v>
      </c>
      <c r="H5376" s="1060" t="s">
        <v>15957</v>
      </c>
    </row>
    <row r="5377" spans="2:8" ht="30">
      <c r="B5377" s="1045" t="s">
        <v>15958</v>
      </c>
      <c r="C5377" s="1046" t="s">
        <v>5015</v>
      </c>
      <c r="D5377" s="1046" t="s">
        <v>5015</v>
      </c>
      <c r="E5377" s="1043" t="s">
        <v>4290</v>
      </c>
      <c r="F5377" s="1047">
        <v>2193.56</v>
      </c>
      <c r="G5377" s="1052" t="s">
        <v>5005</v>
      </c>
      <c r="H5377" s="1060" t="s">
        <v>15959</v>
      </c>
    </row>
    <row r="5378" spans="2:8" ht="30">
      <c r="B5378" s="1045" t="s">
        <v>15960</v>
      </c>
      <c r="C5378" s="1046" t="s">
        <v>5015</v>
      </c>
      <c r="D5378" s="1046" t="s">
        <v>5015</v>
      </c>
      <c r="E5378" s="1043" t="s">
        <v>4290</v>
      </c>
      <c r="F5378" s="1047">
        <v>2193.56</v>
      </c>
      <c r="G5378" s="1052" t="s">
        <v>5005</v>
      </c>
      <c r="H5378" s="1060" t="s">
        <v>15961</v>
      </c>
    </row>
    <row r="5379" spans="2:8" ht="30">
      <c r="B5379" s="1045" t="s">
        <v>15962</v>
      </c>
      <c r="C5379" s="1046" t="s">
        <v>5015</v>
      </c>
      <c r="D5379" s="1046" t="s">
        <v>5015</v>
      </c>
      <c r="E5379" s="1043" t="s">
        <v>4290</v>
      </c>
      <c r="F5379" s="1047">
        <v>2193.56</v>
      </c>
      <c r="G5379" s="1052" t="s">
        <v>5005</v>
      </c>
      <c r="H5379" s="1060" t="s">
        <v>15963</v>
      </c>
    </row>
    <row r="5380" spans="2:8" ht="30">
      <c r="B5380" s="1045" t="s">
        <v>15964</v>
      </c>
      <c r="C5380" s="1046" t="s">
        <v>5015</v>
      </c>
      <c r="D5380" s="1046" t="s">
        <v>5015</v>
      </c>
      <c r="E5380" s="1043" t="s">
        <v>4290</v>
      </c>
      <c r="F5380" s="1047">
        <v>2193.56</v>
      </c>
      <c r="G5380" s="1052" t="s">
        <v>5005</v>
      </c>
      <c r="H5380" s="1060" t="s">
        <v>15965</v>
      </c>
    </row>
    <row r="5381" spans="2:8" ht="30">
      <c r="B5381" s="1045" t="s">
        <v>15966</v>
      </c>
      <c r="C5381" s="1046" t="s">
        <v>5015</v>
      </c>
      <c r="D5381" s="1046" t="s">
        <v>5015</v>
      </c>
      <c r="E5381" s="1043" t="s">
        <v>4290</v>
      </c>
      <c r="F5381" s="1047">
        <v>2193.56</v>
      </c>
      <c r="G5381" s="1052" t="s">
        <v>5005</v>
      </c>
      <c r="H5381" s="1060" t="s">
        <v>15967</v>
      </c>
    </row>
    <row r="5382" spans="2:8" ht="30">
      <c r="B5382" s="1045" t="s">
        <v>15968</v>
      </c>
      <c r="C5382" s="1046" t="s">
        <v>5015</v>
      </c>
      <c r="D5382" s="1046" t="s">
        <v>5015</v>
      </c>
      <c r="E5382" s="1043" t="s">
        <v>4290</v>
      </c>
      <c r="F5382" s="1047">
        <v>2193.56</v>
      </c>
      <c r="G5382" s="1052" t="s">
        <v>5005</v>
      </c>
      <c r="H5382" s="1060" t="s">
        <v>15969</v>
      </c>
    </row>
    <row r="5383" spans="2:8" ht="30">
      <c r="B5383" s="1045" t="s">
        <v>15970</v>
      </c>
      <c r="C5383" s="1046" t="s">
        <v>5015</v>
      </c>
      <c r="D5383" s="1046" t="s">
        <v>5015</v>
      </c>
      <c r="E5383" s="1043" t="s">
        <v>4290</v>
      </c>
      <c r="F5383" s="1047">
        <v>2193.56</v>
      </c>
      <c r="G5383" s="1052" t="s">
        <v>5005</v>
      </c>
      <c r="H5383" s="1060" t="s">
        <v>15971</v>
      </c>
    </row>
    <row r="5384" spans="2:8" ht="30">
      <c r="B5384" s="1045" t="s">
        <v>15972</v>
      </c>
      <c r="C5384" s="1046" t="s">
        <v>5015</v>
      </c>
      <c r="D5384" s="1046" t="s">
        <v>5015</v>
      </c>
      <c r="E5384" s="1043" t="s">
        <v>4290</v>
      </c>
      <c r="F5384" s="1047">
        <v>2193.56</v>
      </c>
      <c r="G5384" s="1052" t="s">
        <v>5005</v>
      </c>
      <c r="H5384" s="1060" t="s">
        <v>15973</v>
      </c>
    </row>
    <row r="5385" spans="2:8" ht="30">
      <c r="B5385" s="1045" t="s">
        <v>15974</v>
      </c>
      <c r="C5385" s="1046" t="s">
        <v>5015</v>
      </c>
      <c r="D5385" s="1046" t="s">
        <v>5015</v>
      </c>
      <c r="E5385" s="1043" t="s">
        <v>4290</v>
      </c>
      <c r="F5385" s="1047">
        <v>2193.56</v>
      </c>
      <c r="G5385" s="1052" t="s">
        <v>5005</v>
      </c>
      <c r="H5385" s="1060" t="s">
        <v>15975</v>
      </c>
    </row>
    <row r="5386" spans="2:8" ht="30">
      <c r="B5386" s="1045" t="s">
        <v>15976</v>
      </c>
      <c r="C5386" s="1046" t="s">
        <v>5015</v>
      </c>
      <c r="D5386" s="1046" t="s">
        <v>5015</v>
      </c>
      <c r="E5386" s="1043" t="s">
        <v>4290</v>
      </c>
      <c r="F5386" s="1047">
        <v>2193.56</v>
      </c>
      <c r="G5386" s="1052" t="s">
        <v>5005</v>
      </c>
      <c r="H5386" s="1060" t="s">
        <v>15977</v>
      </c>
    </row>
    <row r="5387" spans="2:8" ht="30">
      <c r="B5387" s="1045" t="s">
        <v>15978</v>
      </c>
      <c r="C5387" s="1046" t="s">
        <v>5015</v>
      </c>
      <c r="D5387" s="1046" t="s">
        <v>5015</v>
      </c>
      <c r="E5387" s="1043" t="s">
        <v>4290</v>
      </c>
      <c r="F5387" s="1047">
        <v>2193.56</v>
      </c>
      <c r="G5387" s="1052" t="s">
        <v>5005</v>
      </c>
      <c r="H5387" s="1060" t="s">
        <v>15979</v>
      </c>
    </row>
    <row r="5388" spans="2:8" ht="30">
      <c r="B5388" s="1045" t="s">
        <v>15980</v>
      </c>
      <c r="C5388" s="1046" t="s">
        <v>5015</v>
      </c>
      <c r="D5388" s="1046" t="s">
        <v>5015</v>
      </c>
      <c r="E5388" s="1043" t="s">
        <v>4290</v>
      </c>
      <c r="F5388" s="1047">
        <v>2193.56</v>
      </c>
      <c r="G5388" s="1052" t="s">
        <v>5005</v>
      </c>
      <c r="H5388" s="1060" t="s">
        <v>15981</v>
      </c>
    </row>
    <row r="5389" spans="2:8" ht="30">
      <c r="B5389" s="1045" t="s">
        <v>15982</v>
      </c>
      <c r="C5389" s="1046" t="s">
        <v>5015</v>
      </c>
      <c r="D5389" s="1046" t="s">
        <v>5015</v>
      </c>
      <c r="E5389" s="1043" t="s">
        <v>4290</v>
      </c>
      <c r="F5389" s="1047">
        <v>2193.56</v>
      </c>
      <c r="G5389" s="1052" t="s">
        <v>5005</v>
      </c>
      <c r="H5389" s="1060" t="s">
        <v>15983</v>
      </c>
    </row>
    <row r="5390" spans="2:8" ht="30">
      <c r="B5390" s="1045" t="s">
        <v>15984</v>
      </c>
      <c r="C5390" s="1046" t="s">
        <v>5015</v>
      </c>
      <c r="D5390" s="1046" t="s">
        <v>5015</v>
      </c>
      <c r="E5390" s="1043" t="s">
        <v>4290</v>
      </c>
      <c r="F5390" s="1047">
        <v>2193.56</v>
      </c>
      <c r="G5390" s="1052" t="s">
        <v>5005</v>
      </c>
      <c r="H5390" s="1060" t="s">
        <v>15985</v>
      </c>
    </row>
    <row r="5391" spans="2:8" ht="30">
      <c r="B5391" s="1045" t="s">
        <v>15986</v>
      </c>
      <c r="C5391" s="1046" t="s">
        <v>5015</v>
      </c>
      <c r="D5391" s="1046" t="s">
        <v>5015</v>
      </c>
      <c r="E5391" s="1043" t="s">
        <v>4290</v>
      </c>
      <c r="F5391" s="1047">
        <v>2193.56</v>
      </c>
      <c r="G5391" s="1052" t="s">
        <v>5005</v>
      </c>
      <c r="H5391" s="1060" t="s">
        <v>15987</v>
      </c>
    </row>
    <row r="5392" spans="2:8" ht="30">
      <c r="B5392" s="1045" t="s">
        <v>15988</v>
      </c>
      <c r="C5392" s="1046" t="s">
        <v>5015</v>
      </c>
      <c r="D5392" s="1046" t="s">
        <v>5015</v>
      </c>
      <c r="E5392" s="1043" t="s">
        <v>4290</v>
      </c>
      <c r="F5392" s="1047">
        <v>2193.56</v>
      </c>
      <c r="G5392" s="1052" t="s">
        <v>5005</v>
      </c>
      <c r="H5392" s="1060" t="s">
        <v>15989</v>
      </c>
    </row>
    <row r="5393" spans="2:8" ht="30">
      <c r="B5393" s="1045" t="s">
        <v>15990</v>
      </c>
      <c r="C5393" s="1046" t="s">
        <v>5015</v>
      </c>
      <c r="D5393" s="1046" t="s">
        <v>5015</v>
      </c>
      <c r="E5393" s="1043" t="s">
        <v>4290</v>
      </c>
      <c r="F5393" s="1047">
        <v>2193.56</v>
      </c>
      <c r="G5393" s="1052" t="s">
        <v>5005</v>
      </c>
      <c r="H5393" s="1060" t="s">
        <v>15991</v>
      </c>
    </row>
    <row r="5394" spans="2:8" ht="30">
      <c r="B5394" s="1045" t="s">
        <v>15992</v>
      </c>
      <c r="C5394" s="1046" t="s">
        <v>5015</v>
      </c>
      <c r="D5394" s="1046" t="s">
        <v>5015</v>
      </c>
      <c r="E5394" s="1043" t="s">
        <v>4290</v>
      </c>
      <c r="F5394" s="1047">
        <v>2193.56</v>
      </c>
      <c r="G5394" s="1052" t="s">
        <v>5005</v>
      </c>
      <c r="H5394" s="1060" t="s">
        <v>15993</v>
      </c>
    </row>
    <row r="5395" spans="2:8" ht="30">
      <c r="B5395" s="1045" t="s">
        <v>15994</v>
      </c>
      <c r="C5395" s="1046" t="s">
        <v>5015</v>
      </c>
      <c r="D5395" s="1046" t="s">
        <v>5015</v>
      </c>
      <c r="E5395" s="1043" t="s">
        <v>4290</v>
      </c>
      <c r="F5395" s="1047">
        <v>2193.56</v>
      </c>
      <c r="G5395" s="1052" t="s">
        <v>5005</v>
      </c>
      <c r="H5395" s="1060" t="s">
        <v>15995</v>
      </c>
    </row>
    <row r="5396" spans="2:8" ht="30">
      <c r="B5396" s="1045" t="s">
        <v>15996</v>
      </c>
      <c r="C5396" s="1046" t="s">
        <v>5015</v>
      </c>
      <c r="D5396" s="1046" t="s">
        <v>5015</v>
      </c>
      <c r="E5396" s="1043" t="s">
        <v>4290</v>
      </c>
      <c r="F5396" s="1047">
        <v>2193.56</v>
      </c>
      <c r="G5396" s="1052" t="s">
        <v>5005</v>
      </c>
      <c r="H5396" s="1060" t="s">
        <v>15997</v>
      </c>
    </row>
    <row r="5397" spans="2:8" ht="30">
      <c r="B5397" s="1045" t="s">
        <v>15998</v>
      </c>
      <c r="C5397" s="1046" t="s">
        <v>5015</v>
      </c>
      <c r="D5397" s="1046" t="s">
        <v>5015</v>
      </c>
      <c r="E5397" s="1043" t="s">
        <v>4290</v>
      </c>
      <c r="F5397" s="1047">
        <v>2193.56</v>
      </c>
      <c r="G5397" s="1052" t="s">
        <v>5005</v>
      </c>
      <c r="H5397" s="1060" t="s">
        <v>15999</v>
      </c>
    </row>
    <row r="5398" spans="2:8" ht="30">
      <c r="B5398" s="1045" t="s">
        <v>16000</v>
      </c>
      <c r="C5398" s="1046" t="s">
        <v>5015</v>
      </c>
      <c r="D5398" s="1046" t="s">
        <v>5015</v>
      </c>
      <c r="E5398" s="1043" t="s">
        <v>4290</v>
      </c>
      <c r="F5398" s="1047">
        <v>2193.56</v>
      </c>
      <c r="G5398" s="1052" t="s">
        <v>5005</v>
      </c>
      <c r="H5398" s="1060" t="s">
        <v>16001</v>
      </c>
    </row>
    <row r="5399" spans="2:8" ht="30">
      <c r="B5399" s="1045" t="s">
        <v>16002</v>
      </c>
      <c r="C5399" s="1046" t="s">
        <v>5015</v>
      </c>
      <c r="D5399" s="1046" t="s">
        <v>5015</v>
      </c>
      <c r="E5399" s="1043" t="s">
        <v>4290</v>
      </c>
      <c r="F5399" s="1047">
        <v>2193.56</v>
      </c>
      <c r="G5399" s="1052" t="s">
        <v>5005</v>
      </c>
      <c r="H5399" s="1060" t="s">
        <v>16003</v>
      </c>
    </row>
    <row r="5400" spans="2:8" ht="30">
      <c r="B5400" s="1045" t="s">
        <v>16004</v>
      </c>
      <c r="C5400" s="1046" t="s">
        <v>5015</v>
      </c>
      <c r="D5400" s="1046" t="s">
        <v>5015</v>
      </c>
      <c r="E5400" s="1043" t="s">
        <v>4290</v>
      </c>
      <c r="F5400" s="1047">
        <v>2193.56</v>
      </c>
      <c r="G5400" s="1052" t="s">
        <v>5005</v>
      </c>
      <c r="H5400" s="1060" t="s">
        <v>16005</v>
      </c>
    </row>
    <row r="5401" spans="2:8" ht="30">
      <c r="B5401" s="1045" t="s">
        <v>16006</v>
      </c>
      <c r="C5401" s="1046" t="s">
        <v>5015</v>
      </c>
      <c r="D5401" s="1046" t="s">
        <v>5015</v>
      </c>
      <c r="E5401" s="1043" t="s">
        <v>4290</v>
      </c>
      <c r="F5401" s="1047">
        <v>2193.56</v>
      </c>
      <c r="G5401" s="1052" t="s">
        <v>5005</v>
      </c>
      <c r="H5401" s="1060" t="s">
        <v>16007</v>
      </c>
    </row>
    <row r="5402" spans="2:8" ht="30">
      <c r="B5402" s="1045" t="s">
        <v>16008</v>
      </c>
      <c r="C5402" s="1046" t="s">
        <v>5015</v>
      </c>
      <c r="D5402" s="1046" t="s">
        <v>5015</v>
      </c>
      <c r="E5402" s="1043" t="s">
        <v>4290</v>
      </c>
      <c r="F5402" s="1047">
        <v>2193.56</v>
      </c>
      <c r="G5402" s="1052" t="s">
        <v>5005</v>
      </c>
      <c r="H5402" s="1060" t="s">
        <v>16009</v>
      </c>
    </row>
    <row r="5403" spans="2:8" ht="30">
      <c r="B5403" s="1045" t="s">
        <v>16010</v>
      </c>
      <c r="C5403" s="1046" t="s">
        <v>5015</v>
      </c>
      <c r="D5403" s="1046" t="s">
        <v>5015</v>
      </c>
      <c r="E5403" s="1043" t="s">
        <v>4290</v>
      </c>
      <c r="F5403" s="1047">
        <v>2193.56</v>
      </c>
      <c r="G5403" s="1052" t="s">
        <v>5005</v>
      </c>
      <c r="H5403" s="1060" t="s">
        <v>16011</v>
      </c>
    </row>
    <row r="5404" spans="2:8" ht="30">
      <c r="B5404" s="1045" t="s">
        <v>16012</v>
      </c>
      <c r="C5404" s="1046" t="s">
        <v>5015</v>
      </c>
      <c r="D5404" s="1046" t="s">
        <v>5015</v>
      </c>
      <c r="E5404" s="1043" t="s">
        <v>4290</v>
      </c>
      <c r="F5404" s="1047">
        <v>2193.56</v>
      </c>
      <c r="G5404" s="1052" t="s">
        <v>5005</v>
      </c>
      <c r="H5404" s="1060" t="s">
        <v>16013</v>
      </c>
    </row>
    <row r="5405" spans="2:8" ht="30">
      <c r="B5405" s="1045" t="s">
        <v>16014</v>
      </c>
      <c r="C5405" s="1046" t="s">
        <v>5015</v>
      </c>
      <c r="D5405" s="1046" t="s">
        <v>5015</v>
      </c>
      <c r="E5405" s="1043" t="s">
        <v>4290</v>
      </c>
      <c r="F5405" s="1047">
        <v>2193.56</v>
      </c>
      <c r="G5405" s="1052" t="s">
        <v>5005</v>
      </c>
      <c r="H5405" s="1060" t="s">
        <v>16015</v>
      </c>
    </row>
    <row r="5406" spans="2:8" ht="30">
      <c r="B5406" s="1045" t="s">
        <v>16016</v>
      </c>
      <c r="C5406" s="1046" t="s">
        <v>5015</v>
      </c>
      <c r="D5406" s="1046" t="s">
        <v>5015</v>
      </c>
      <c r="E5406" s="1043" t="s">
        <v>4290</v>
      </c>
      <c r="F5406" s="1047">
        <v>2193.56</v>
      </c>
      <c r="G5406" s="1052" t="s">
        <v>5005</v>
      </c>
      <c r="H5406" s="1060" t="s">
        <v>16017</v>
      </c>
    </row>
    <row r="5407" spans="2:8" ht="30">
      <c r="B5407" s="1045" t="s">
        <v>16018</v>
      </c>
      <c r="C5407" s="1046" t="s">
        <v>5015</v>
      </c>
      <c r="D5407" s="1046" t="s">
        <v>5015</v>
      </c>
      <c r="E5407" s="1043" t="s">
        <v>4290</v>
      </c>
      <c r="F5407" s="1047">
        <v>2193.56</v>
      </c>
      <c r="G5407" s="1052" t="s">
        <v>5005</v>
      </c>
      <c r="H5407" s="1060" t="s">
        <v>16019</v>
      </c>
    </row>
    <row r="5408" spans="2:8" ht="30">
      <c r="B5408" s="1045" t="s">
        <v>16020</v>
      </c>
      <c r="C5408" s="1046" t="s">
        <v>5015</v>
      </c>
      <c r="D5408" s="1046" t="s">
        <v>5015</v>
      </c>
      <c r="E5408" s="1043" t="s">
        <v>4290</v>
      </c>
      <c r="F5408" s="1047">
        <v>2193.56</v>
      </c>
      <c r="G5408" s="1052" t="s">
        <v>5005</v>
      </c>
      <c r="H5408" s="1060" t="s">
        <v>16021</v>
      </c>
    </row>
    <row r="5409" spans="2:8" ht="30">
      <c r="B5409" s="1045" t="s">
        <v>16022</v>
      </c>
      <c r="C5409" s="1046" t="s">
        <v>5015</v>
      </c>
      <c r="D5409" s="1046" t="s">
        <v>5015</v>
      </c>
      <c r="E5409" s="1043" t="s">
        <v>4290</v>
      </c>
      <c r="F5409" s="1047">
        <v>2193.56</v>
      </c>
      <c r="G5409" s="1052" t="s">
        <v>5005</v>
      </c>
      <c r="H5409" s="1060" t="s">
        <v>16023</v>
      </c>
    </row>
    <row r="5410" spans="2:8" ht="30">
      <c r="B5410" s="1045" t="s">
        <v>16024</v>
      </c>
      <c r="C5410" s="1046" t="s">
        <v>5015</v>
      </c>
      <c r="D5410" s="1046" t="s">
        <v>5015</v>
      </c>
      <c r="E5410" s="1043" t="s">
        <v>4290</v>
      </c>
      <c r="F5410" s="1047">
        <v>2193.56</v>
      </c>
      <c r="G5410" s="1052" t="s">
        <v>5005</v>
      </c>
      <c r="H5410" s="1060" t="s">
        <v>16025</v>
      </c>
    </row>
    <row r="5411" spans="2:8" ht="30">
      <c r="B5411" s="1045" t="s">
        <v>16026</v>
      </c>
      <c r="C5411" s="1046" t="s">
        <v>5015</v>
      </c>
      <c r="D5411" s="1046" t="s">
        <v>5015</v>
      </c>
      <c r="E5411" s="1043" t="s">
        <v>4290</v>
      </c>
      <c r="F5411" s="1047">
        <v>2193.56</v>
      </c>
      <c r="G5411" s="1052" t="s">
        <v>5005</v>
      </c>
      <c r="H5411" s="1060" t="s">
        <v>16027</v>
      </c>
    </row>
    <row r="5412" spans="2:8" ht="30">
      <c r="B5412" s="1045" t="s">
        <v>16028</v>
      </c>
      <c r="C5412" s="1046" t="s">
        <v>5015</v>
      </c>
      <c r="D5412" s="1046" t="s">
        <v>5015</v>
      </c>
      <c r="E5412" s="1043" t="s">
        <v>4290</v>
      </c>
      <c r="F5412" s="1047">
        <v>2193.56</v>
      </c>
      <c r="G5412" s="1052" t="s">
        <v>5005</v>
      </c>
      <c r="H5412" s="1060" t="s">
        <v>16029</v>
      </c>
    </row>
    <row r="5413" spans="2:8" ht="30">
      <c r="B5413" s="1045" t="s">
        <v>16030</v>
      </c>
      <c r="C5413" s="1046" t="s">
        <v>5015</v>
      </c>
      <c r="D5413" s="1046" t="s">
        <v>5015</v>
      </c>
      <c r="E5413" s="1043" t="s">
        <v>4290</v>
      </c>
      <c r="F5413" s="1047">
        <v>2193.56</v>
      </c>
      <c r="G5413" s="1052" t="s">
        <v>5005</v>
      </c>
      <c r="H5413" s="1060" t="s">
        <v>16031</v>
      </c>
    </row>
    <row r="5414" spans="2:8" ht="30">
      <c r="B5414" s="1045" t="s">
        <v>16032</v>
      </c>
      <c r="C5414" s="1046" t="s">
        <v>5015</v>
      </c>
      <c r="D5414" s="1046" t="s">
        <v>5015</v>
      </c>
      <c r="E5414" s="1043" t="s">
        <v>4290</v>
      </c>
      <c r="F5414" s="1047">
        <v>2193.56</v>
      </c>
      <c r="G5414" s="1052" t="s">
        <v>5005</v>
      </c>
      <c r="H5414" s="1060" t="s">
        <v>16033</v>
      </c>
    </row>
    <row r="5415" spans="2:8" ht="30">
      <c r="B5415" s="1045" t="s">
        <v>16034</v>
      </c>
      <c r="C5415" s="1046" t="s">
        <v>5015</v>
      </c>
      <c r="D5415" s="1046" t="s">
        <v>5015</v>
      </c>
      <c r="E5415" s="1043" t="s">
        <v>4290</v>
      </c>
      <c r="F5415" s="1047">
        <v>2193.56</v>
      </c>
      <c r="G5415" s="1052" t="s">
        <v>5005</v>
      </c>
      <c r="H5415" s="1060" t="s">
        <v>16035</v>
      </c>
    </row>
    <row r="5416" spans="2:8" ht="30">
      <c r="B5416" s="1045" t="s">
        <v>16036</v>
      </c>
      <c r="C5416" s="1046" t="s">
        <v>5015</v>
      </c>
      <c r="D5416" s="1046" t="s">
        <v>5015</v>
      </c>
      <c r="E5416" s="1043" t="s">
        <v>4290</v>
      </c>
      <c r="F5416" s="1047">
        <v>2193.56</v>
      </c>
      <c r="G5416" s="1052" t="s">
        <v>5005</v>
      </c>
      <c r="H5416" s="1060" t="s">
        <v>16037</v>
      </c>
    </row>
    <row r="5417" spans="2:8" ht="30">
      <c r="B5417" s="1045" t="s">
        <v>16038</v>
      </c>
      <c r="C5417" s="1046" t="s">
        <v>5015</v>
      </c>
      <c r="D5417" s="1046" t="s">
        <v>5015</v>
      </c>
      <c r="E5417" s="1043" t="s">
        <v>4290</v>
      </c>
      <c r="F5417" s="1047">
        <v>2193.56</v>
      </c>
      <c r="G5417" s="1052" t="s">
        <v>5005</v>
      </c>
      <c r="H5417" s="1060" t="s">
        <v>16039</v>
      </c>
    </row>
    <row r="5418" spans="2:8" ht="30">
      <c r="B5418" s="1045" t="s">
        <v>16040</v>
      </c>
      <c r="C5418" s="1046" t="s">
        <v>5015</v>
      </c>
      <c r="D5418" s="1046" t="s">
        <v>5015</v>
      </c>
      <c r="E5418" s="1043" t="s">
        <v>4290</v>
      </c>
      <c r="F5418" s="1047">
        <v>2193.56</v>
      </c>
      <c r="G5418" s="1052" t="s">
        <v>5005</v>
      </c>
      <c r="H5418" s="1060" t="s">
        <v>16041</v>
      </c>
    </row>
    <row r="5419" spans="2:8" ht="30">
      <c r="B5419" s="1045" t="s">
        <v>16042</v>
      </c>
      <c r="C5419" s="1046" t="s">
        <v>5015</v>
      </c>
      <c r="D5419" s="1046" t="s">
        <v>5015</v>
      </c>
      <c r="E5419" s="1043" t="s">
        <v>4290</v>
      </c>
      <c r="F5419" s="1047">
        <v>2193.56</v>
      </c>
      <c r="G5419" s="1052" t="s">
        <v>5005</v>
      </c>
      <c r="H5419" s="1060" t="s">
        <v>16043</v>
      </c>
    </row>
    <row r="5420" spans="2:8" ht="30">
      <c r="B5420" s="1045" t="s">
        <v>16044</v>
      </c>
      <c r="C5420" s="1046" t="s">
        <v>5015</v>
      </c>
      <c r="D5420" s="1046" t="s">
        <v>5015</v>
      </c>
      <c r="E5420" s="1043" t="s">
        <v>4290</v>
      </c>
      <c r="F5420" s="1047">
        <v>2193.56</v>
      </c>
      <c r="G5420" s="1052" t="s">
        <v>5005</v>
      </c>
      <c r="H5420" s="1060" t="s">
        <v>16045</v>
      </c>
    </row>
    <row r="5421" spans="2:8" ht="30">
      <c r="B5421" s="1045" t="s">
        <v>16046</v>
      </c>
      <c r="C5421" s="1046" t="s">
        <v>5015</v>
      </c>
      <c r="D5421" s="1046" t="s">
        <v>5015</v>
      </c>
      <c r="E5421" s="1043" t="s">
        <v>4290</v>
      </c>
      <c r="F5421" s="1047">
        <v>2193.56</v>
      </c>
      <c r="G5421" s="1052" t="s">
        <v>5005</v>
      </c>
      <c r="H5421" s="1060" t="s">
        <v>16047</v>
      </c>
    </row>
    <row r="5422" spans="2:8" ht="30">
      <c r="B5422" s="1045" t="s">
        <v>16048</v>
      </c>
      <c r="C5422" s="1046" t="s">
        <v>5015</v>
      </c>
      <c r="D5422" s="1046" t="s">
        <v>5015</v>
      </c>
      <c r="E5422" s="1043" t="s">
        <v>4290</v>
      </c>
      <c r="F5422" s="1047">
        <v>2193.56</v>
      </c>
      <c r="G5422" s="1052" t="s">
        <v>5005</v>
      </c>
      <c r="H5422" s="1060" t="s">
        <v>16049</v>
      </c>
    </row>
    <row r="5423" spans="2:8" ht="30">
      <c r="B5423" s="1045" t="s">
        <v>16050</v>
      </c>
      <c r="C5423" s="1046" t="s">
        <v>5015</v>
      </c>
      <c r="D5423" s="1046" t="s">
        <v>5015</v>
      </c>
      <c r="E5423" s="1043" t="s">
        <v>4290</v>
      </c>
      <c r="F5423" s="1047">
        <v>2193.56</v>
      </c>
      <c r="G5423" s="1052" t="s">
        <v>5005</v>
      </c>
      <c r="H5423" s="1060" t="s">
        <v>16051</v>
      </c>
    </row>
    <row r="5424" spans="2:8" ht="30">
      <c r="B5424" s="1045" t="s">
        <v>16052</v>
      </c>
      <c r="C5424" s="1046" t="s">
        <v>5015</v>
      </c>
      <c r="D5424" s="1046" t="s">
        <v>5015</v>
      </c>
      <c r="E5424" s="1043" t="s">
        <v>4290</v>
      </c>
      <c r="F5424" s="1047">
        <v>2193.56</v>
      </c>
      <c r="G5424" s="1052" t="s">
        <v>5005</v>
      </c>
      <c r="H5424" s="1060" t="s">
        <v>16053</v>
      </c>
    </row>
    <row r="5425" spans="2:8" ht="30">
      <c r="B5425" s="1045" t="s">
        <v>16054</v>
      </c>
      <c r="C5425" s="1046" t="s">
        <v>5015</v>
      </c>
      <c r="D5425" s="1046" t="s">
        <v>5015</v>
      </c>
      <c r="E5425" s="1043" t="s">
        <v>4290</v>
      </c>
      <c r="F5425" s="1047">
        <v>2193.56</v>
      </c>
      <c r="G5425" s="1052" t="s">
        <v>5005</v>
      </c>
      <c r="H5425" s="1060" t="s">
        <v>16055</v>
      </c>
    </row>
    <row r="5426" spans="2:8" ht="30">
      <c r="B5426" s="1045" t="s">
        <v>16056</v>
      </c>
      <c r="C5426" s="1046" t="s">
        <v>5015</v>
      </c>
      <c r="D5426" s="1046" t="s">
        <v>5015</v>
      </c>
      <c r="E5426" s="1043" t="s">
        <v>4290</v>
      </c>
      <c r="F5426" s="1047">
        <v>2193.56</v>
      </c>
      <c r="G5426" s="1052" t="s">
        <v>5005</v>
      </c>
      <c r="H5426" s="1060" t="s">
        <v>16057</v>
      </c>
    </row>
    <row r="5427" spans="2:8" ht="30">
      <c r="B5427" s="1045" t="s">
        <v>16058</v>
      </c>
      <c r="C5427" s="1046" t="s">
        <v>5015</v>
      </c>
      <c r="D5427" s="1046" t="s">
        <v>5015</v>
      </c>
      <c r="E5427" s="1043" t="s">
        <v>4290</v>
      </c>
      <c r="F5427" s="1047">
        <v>2193.56</v>
      </c>
      <c r="G5427" s="1052" t="s">
        <v>5005</v>
      </c>
      <c r="H5427" s="1060" t="s">
        <v>16059</v>
      </c>
    </row>
    <row r="5428" spans="2:8" ht="30">
      <c r="B5428" s="1045" t="s">
        <v>16060</v>
      </c>
      <c r="C5428" s="1046" t="s">
        <v>5015</v>
      </c>
      <c r="D5428" s="1046" t="s">
        <v>5015</v>
      </c>
      <c r="E5428" s="1043" t="s">
        <v>4290</v>
      </c>
      <c r="F5428" s="1047">
        <v>2193.56</v>
      </c>
      <c r="G5428" s="1052" t="s">
        <v>5005</v>
      </c>
      <c r="H5428" s="1060" t="s">
        <v>16061</v>
      </c>
    </row>
    <row r="5429" spans="2:8" ht="30">
      <c r="B5429" s="1045" t="s">
        <v>16062</v>
      </c>
      <c r="C5429" s="1046" t="s">
        <v>5015</v>
      </c>
      <c r="D5429" s="1046" t="s">
        <v>5015</v>
      </c>
      <c r="E5429" s="1043" t="s">
        <v>4290</v>
      </c>
      <c r="F5429" s="1047">
        <v>2193.56</v>
      </c>
      <c r="G5429" s="1052" t="s">
        <v>5005</v>
      </c>
      <c r="H5429" s="1060" t="s">
        <v>16063</v>
      </c>
    </row>
    <row r="5430" spans="2:8" ht="30">
      <c r="B5430" s="1045" t="s">
        <v>16064</v>
      </c>
      <c r="C5430" s="1046" t="s">
        <v>5015</v>
      </c>
      <c r="D5430" s="1046" t="s">
        <v>5015</v>
      </c>
      <c r="E5430" s="1043" t="s">
        <v>4290</v>
      </c>
      <c r="F5430" s="1047">
        <v>2193.56</v>
      </c>
      <c r="G5430" s="1052" t="s">
        <v>5005</v>
      </c>
      <c r="H5430" s="1060" t="s">
        <v>16065</v>
      </c>
    </row>
    <row r="5431" spans="2:8" ht="30">
      <c r="B5431" s="1045" t="s">
        <v>16066</v>
      </c>
      <c r="C5431" s="1046" t="s">
        <v>5015</v>
      </c>
      <c r="D5431" s="1046" t="s">
        <v>5015</v>
      </c>
      <c r="E5431" s="1043" t="s">
        <v>4290</v>
      </c>
      <c r="F5431" s="1047">
        <v>2193.56</v>
      </c>
      <c r="G5431" s="1052" t="s">
        <v>5005</v>
      </c>
      <c r="H5431" s="1060" t="s">
        <v>16067</v>
      </c>
    </row>
    <row r="5432" spans="2:8" ht="30">
      <c r="B5432" s="1045" t="s">
        <v>16068</v>
      </c>
      <c r="C5432" s="1046" t="s">
        <v>5015</v>
      </c>
      <c r="D5432" s="1046" t="s">
        <v>5015</v>
      </c>
      <c r="E5432" s="1043" t="s">
        <v>4290</v>
      </c>
      <c r="F5432" s="1047">
        <v>2193.56</v>
      </c>
      <c r="G5432" s="1052" t="s">
        <v>5005</v>
      </c>
      <c r="H5432" s="1060" t="s">
        <v>16069</v>
      </c>
    </row>
    <row r="5433" spans="2:8" ht="30">
      <c r="B5433" s="1045" t="s">
        <v>16070</v>
      </c>
      <c r="C5433" s="1046" t="s">
        <v>5015</v>
      </c>
      <c r="D5433" s="1046" t="s">
        <v>5015</v>
      </c>
      <c r="E5433" s="1043" t="s">
        <v>4290</v>
      </c>
      <c r="F5433" s="1047">
        <v>2193.56</v>
      </c>
      <c r="G5433" s="1052" t="s">
        <v>5005</v>
      </c>
      <c r="H5433" s="1060" t="s">
        <v>16071</v>
      </c>
    </row>
    <row r="5434" spans="2:8" ht="30">
      <c r="B5434" s="1045" t="s">
        <v>16072</v>
      </c>
      <c r="C5434" s="1046" t="s">
        <v>5015</v>
      </c>
      <c r="D5434" s="1046" t="s">
        <v>5015</v>
      </c>
      <c r="E5434" s="1043" t="s">
        <v>4290</v>
      </c>
      <c r="F5434" s="1047">
        <v>2193.56</v>
      </c>
      <c r="G5434" s="1052" t="s">
        <v>5005</v>
      </c>
      <c r="H5434" s="1060" t="s">
        <v>16073</v>
      </c>
    </row>
    <row r="5435" spans="2:8" ht="30">
      <c r="B5435" s="1045" t="s">
        <v>16074</v>
      </c>
      <c r="C5435" s="1046" t="s">
        <v>5015</v>
      </c>
      <c r="D5435" s="1046" t="s">
        <v>5015</v>
      </c>
      <c r="E5435" s="1043" t="s">
        <v>4290</v>
      </c>
      <c r="F5435" s="1047">
        <v>2193.56</v>
      </c>
      <c r="G5435" s="1052" t="s">
        <v>5005</v>
      </c>
      <c r="H5435" s="1060" t="s">
        <v>16075</v>
      </c>
    </row>
    <row r="5436" spans="2:8" ht="30">
      <c r="B5436" s="1045" t="s">
        <v>16076</v>
      </c>
      <c r="C5436" s="1046" t="s">
        <v>5015</v>
      </c>
      <c r="D5436" s="1046" t="s">
        <v>5015</v>
      </c>
      <c r="E5436" s="1043" t="s">
        <v>4290</v>
      </c>
      <c r="F5436" s="1047">
        <v>2193.56</v>
      </c>
      <c r="G5436" s="1052" t="s">
        <v>5005</v>
      </c>
      <c r="H5436" s="1060" t="s">
        <v>16077</v>
      </c>
    </row>
    <row r="5437" spans="2:8" ht="30">
      <c r="B5437" s="1045" t="s">
        <v>16078</v>
      </c>
      <c r="C5437" s="1046" t="s">
        <v>5015</v>
      </c>
      <c r="D5437" s="1046" t="s">
        <v>5015</v>
      </c>
      <c r="E5437" s="1043" t="s">
        <v>4290</v>
      </c>
      <c r="F5437" s="1047">
        <v>2193.56</v>
      </c>
      <c r="G5437" s="1052" t="s">
        <v>5005</v>
      </c>
      <c r="H5437" s="1060" t="s">
        <v>16079</v>
      </c>
    </row>
    <row r="5438" spans="2:8" ht="30">
      <c r="B5438" s="1045" t="s">
        <v>16080</v>
      </c>
      <c r="C5438" s="1046" t="s">
        <v>5015</v>
      </c>
      <c r="D5438" s="1046" t="s">
        <v>5015</v>
      </c>
      <c r="E5438" s="1043" t="s">
        <v>4290</v>
      </c>
      <c r="F5438" s="1047">
        <v>2193.56</v>
      </c>
      <c r="G5438" s="1052" t="s">
        <v>5005</v>
      </c>
      <c r="H5438" s="1060" t="s">
        <v>16081</v>
      </c>
    </row>
    <row r="5439" spans="2:8" ht="30">
      <c r="B5439" s="1045" t="s">
        <v>16082</v>
      </c>
      <c r="C5439" s="1046" t="s">
        <v>5015</v>
      </c>
      <c r="D5439" s="1046" t="s">
        <v>5015</v>
      </c>
      <c r="E5439" s="1043" t="s">
        <v>4290</v>
      </c>
      <c r="F5439" s="1047">
        <v>2193.56</v>
      </c>
      <c r="G5439" s="1052" t="s">
        <v>5005</v>
      </c>
      <c r="H5439" s="1060" t="s">
        <v>16083</v>
      </c>
    </row>
    <row r="5440" spans="2:8" ht="30">
      <c r="B5440" s="1045" t="s">
        <v>16084</v>
      </c>
      <c r="C5440" s="1046" t="s">
        <v>5015</v>
      </c>
      <c r="D5440" s="1046" t="s">
        <v>5015</v>
      </c>
      <c r="E5440" s="1043" t="s">
        <v>4290</v>
      </c>
      <c r="F5440" s="1047">
        <v>2193.56</v>
      </c>
      <c r="G5440" s="1052" t="s">
        <v>5005</v>
      </c>
      <c r="H5440" s="1060" t="s">
        <v>16085</v>
      </c>
    </row>
    <row r="5441" spans="2:8" ht="30">
      <c r="B5441" s="1045" t="s">
        <v>16086</v>
      </c>
      <c r="C5441" s="1046" t="s">
        <v>5015</v>
      </c>
      <c r="D5441" s="1046" t="s">
        <v>5015</v>
      </c>
      <c r="E5441" s="1043" t="s">
        <v>4290</v>
      </c>
      <c r="F5441" s="1047">
        <v>2193.56</v>
      </c>
      <c r="G5441" s="1052" t="s">
        <v>5005</v>
      </c>
      <c r="H5441" s="1060" t="s">
        <v>16087</v>
      </c>
    </row>
    <row r="5442" spans="2:8" ht="30">
      <c r="B5442" s="1045" t="s">
        <v>16088</v>
      </c>
      <c r="C5442" s="1046" t="s">
        <v>5015</v>
      </c>
      <c r="D5442" s="1046" t="s">
        <v>5015</v>
      </c>
      <c r="E5442" s="1043" t="s">
        <v>4290</v>
      </c>
      <c r="F5442" s="1047">
        <v>2193.56</v>
      </c>
      <c r="G5442" s="1052" t="s">
        <v>5005</v>
      </c>
      <c r="H5442" s="1060" t="s">
        <v>16089</v>
      </c>
    </row>
    <row r="5443" spans="2:8" ht="30">
      <c r="B5443" s="1045" t="s">
        <v>16090</v>
      </c>
      <c r="C5443" s="1046" t="s">
        <v>5015</v>
      </c>
      <c r="D5443" s="1046" t="s">
        <v>5015</v>
      </c>
      <c r="E5443" s="1043" t="s">
        <v>4290</v>
      </c>
      <c r="F5443" s="1047">
        <v>2193.56</v>
      </c>
      <c r="G5443" s="1052" t="s">
        <v>5005</v>
      </c>
      <c r="H5443" s="1060" t="s">
        <v>16091</v>
      </c>
    </row>
    <row r="5444" spans="2:8" ht="30">
      <c r="B5444" s="1045" t="s">
        <v>16092</v>
      </c>
      <c r="C5444" s="1046" t="s">
        <v>5015</v>
      </c>
      <c r="D5444" s="1046" t="s">
        <v>5015</v>
      </c>
      <c r="E5444" s="1043" t="s">
        <v>4290</v>
      </c>
      <c r="F5444" s="1047">
        <v>2193.56</v>
      </c>
      <c r="G5444" s="1052" t="s">
        <v>5005</v>
      </c>
      <c r="H5444" s="1060" t="s">
        <v>16093</v>
      </c>
    </row>
    <row r="5445" spans="2:8" ht="30">
      <c r="B5445" s="1045" t="s">
        <v>16094</v>
      </c>
      <c r="C5445" s="1046" t="s">
        <v>5015</v>
      </c>
      <c r="D5445" s="1046" t="s">
        <v>5015</v>
      </c>
      <c r="E5445" s="1043" t="s">
        <v>4290</v>
      </c>
      <c r="F5445" s="1047">
        <v>2193.56</v>
      </c>
      <c r="G5445" s="1052" t="s">
        <v>5005</v>
      </c>
      <c r="H5445" s="1060" t="s">
        <v>16095</v>
      </c>
    </row>
    <row r="5446" spans="2:8" ht="30">
      <c r="B5446" s="1045" t="s">
        <v>16096</v>
      </c>
      <c r="C5446" s="1046" t="s">
        <v>5015</v>
      </c>
      <c r="D5446" s="1046" t="s">
        <v>5015</v>
      </c>
      <c r="E5446" s="1043" t="s">
        <v>4290</v>
      </c>
      <c r="F5446" s="1047">
        <v>2193.56</v>
      </c>
      <c r="G5446" s="1052" t="s">
        <v>5005</v>
      </c>
      <c r="H5446" s="1060" t="s">
        <v>16097</v>
      </c>
    </row>
    <row r="5447" spans="2:8" ht="30">
      <c r="B5447" s="1045" t="s">
        <v>16098</v>
      </c>
      <c r="C5447" s="1046" t="s">
        <v>5015</v>
      </c>
      <c r="D5447" s="1046" t="s">
        <v>5015</v>
      </c>
      <c r="E5447" s="1043" t="s">
        <v>4290</v>
      </c>
      <c r="F5447" s="1047">
        <v>2193.56</v>
      </c>
      <c r="G5447" s="1052" t="s">
        <v>5005</v>
      </c>
      <c r="H5447" s="1060" t="s">
        <v>16099</v>
      </c>
    </row>
    <row r="5448" spans="2:8" ht="30">
      <c r="B5448" s="1045" t="s">
        <v>16100</v>
      </c>
      <c r="C5448" s="1046" t="s">
        <v>5015</v>
      </c>
      <c r="D5448" s="1046" t="s">
        <v>5015</v>
      </c>
      <c r="E5448" s="1043" t="s">
        <v>4290</v>
      </c>
      <c r="F5448" s="1047">
        <v>2193.56</v>
      </c>
      <c r="G5448" s="1052" t="s">
        <v>5005</v>
      </c>
      <c r="H5448" s="1060" t="s">
        <v>16101</v>
      </c>
    </row>
    <row r="5449" spans="2:8" ht="30">
      <c r="B5449" s="1045" t="s">
        <v>16102</v>
      </c>
      <c r="C5449" s="1046" t="s">
        <v>5015</v>
      </c>
      <c r="D5449" s="1046" t="s">
        <v>5015</v>
      </c>
      <c r="E5449" s="1043" t="s">
        <v>4290</v>
      </c>
      <c r="F5449" s="1047">
        <v>2193.56</v>
      </c>
      <c r="G5449" s="1052" t="s">
        <v>5005</v>
      </c>
      <c r="H5449" s="1060" t="s">
        <v>16103</v>
      </c>
    </row>
    <row r="5450" spans="2:8" ht="30">
      <c r="B5450" s="1045" t="s">
        <v>16104</v>
      </c>
      <c r="C5450" s="1046" t="s">
        <v>5015</v>
      </c>
      <c r="D5450" s="1046" t="s">
        <v>5015</v>
      </c>
      <c r="E5450" s="1043" t="s">
        <v>4290</v>
      </c>
      <c r="F5450" s="1047">
        <v>2193.56</v>
      </c>
      <c r="G5450" s="1052" t="s">
        <v>5005</v>
      </c>
      <c r="H5450" s="1060" t="s">
        <v>16105</v>
      </c>
    </row>
    <row r="5451" spans="2:8" ht="30">
      <c r="B5451" s="1045" t="s">
        <v>16106</v>
      </c>
      <c r="C5451" s="1046" t="s">
        <v>5015</v>
      </c>
      <c r="D5451" s="1046" t="s">
        <v>5015</v>
      </c>
      <c r="E5451" s="1043" t="s">
        <v>4290</v>
      </c>
      <c r="F5451" s="1047">
        <v>2193.56</v>
      </c>
      <c r="G5451" s="1052" t="s">
        <v>5005</v>
      </c>
      <c r="H5451" s="1060" t="s">
        <v>16107</v>
      </c>
    </row>
    <row r="5452" spans="2:8" ht="30">
      <c r="B5452" s="1045" t="s">
        <v>16108</v>
      </c>
      <c r="C5452" s="1046" t="s">
        <v>5015</v>
      </c>
      <c r="D5452" s="1046" t="s">
        <v>5015</v>
      </c>
      <c r="E5452" s="1043" t="s">
        <v>4290</v>
      </c>
      <c r="F5452" s="1047">
        <v>2193.56</v>
      </c>
      <c r="G5452" s="1052" t="s">
        <v>5005</v>
      </c>
      <c r="H5452" s="1060" t="s">
        <v>16109</v>
      </c>
    </row>
    <row r="5453" spans="2:8" ht="30">
      <c r="B5453" s="1045" t="s">
        <v>16110</v>
      </c>
      <c r="C5453" s="1046" t="s">
        <v>5015</v>
      </c>
      <c r="D5453" s="1046" t="s">
        <v>5015</v>
      </c>
      <c r="E5453" s="1043" t="s">
        <v>4290</v>
      </c>
      <c r="F5453" s="1047">
        <v>2193.56</v>
      </c>
      <c r="G5453" s="1052" t="s">
        <v>5005</v>
      </c>
      <c r="H5453" s="1060" t="s">
        <v>16111</v>
      </c>
    </row>
    <row r="5454" spans="2:8" ht="30">
      <c r="B5454" s="1045" t="s">
        <v>16112</v>
      </c>
      <c r="C5454" s="1046" t="s">
        <v>5015</v>
      </c>
      <c r="D5454" s="1046" t="s">
        <v>5015</v>
      </c>
      <c r="E5454" s="1043" t="s">
        <v>4290</v>
      </c>
      <c r="F5454" s="1047">
        <v>2193.56</v>
      </c>
      <c r="G5454" s="1052" t="s">
        <v>5005</v>
      </c>
      <c r="H5454" s="1060" t="s">
        <v>16113</v>
      </c>
    </row>
    <row r="5455" spans="2:8" ht="30">
      <c r="B5455" s="1045" t="s">
        <v>16114</v>
      </c>
      <c r="C5455" s="1046" t="s">
        <v>5015</v>
      </c>
      <c r="D5455" s="1046" t="s">
        <v>5015</v>
      </c>
      <c r="E5455" s="1043" t="s">
        <v>4290</v>
      </c>
      <c r="F5455" s="1047">
        <v>2193.56</v>
      </c>
      <c r="G5455" s="1052" t="s">
        <v>5005</v>
      </c>
      <c r="H5455" s="1060" t="s">
        <v>16115</v>
      </c>
    </row>
    <row r="5456" spans="2:8" ht="30">
      <c r="B5456" s="1045" t="s">
        <v>16116</v>
      </c>
      <c r="C5456" s="1046" t="s">
        <v>5015</v>
      </c>
      <c r="D5456" s="1046" t="s">
        <v>5015</v>
      </c>
      <c r="E5456" s="1043" t="s">
        <v>4290</v>
      </c>
      <c r="F5456" s="1047">
        <v>2193.56</v>
      </c>
      <c r="G5456" s="1052" t="s">
        <v>5005</v>
      </c>
      <c r="H5456" s="1060" t="s">
        <v>16117</v>
      </c>
    </row>
    <row r="5457" spans="2:8" ht="30">
      <c r="B5457" s="1045" t="s">
        <v>16118</v>
      </c>
      <c r="C5457" s="1046" t="s">
        <v>5015</v>
      </c>
      <c r="D5457" s="1046" t="s">
        <v>5015</v>
      </c>
      <c r="E5457" s="1043" t="s">
        <v>4290</v>
      </c>
      <c r="F5457" s="1047">
        <v>2193.56</v>
      </c>
      <c r="G5457" s="1052" t="s">
        <v>5005</v>
      </c>
      <c r="H5457" s="1060" t="s">
        <v>16119</v>
      </c>
    </row>
    <row r="5458" spans="2:8" ht="30">
      <c r="B5458" s="1045" t="s">
        <v>16120</v>
      </c>
      <c r="C5458" s="1046" t="s">
        <v>5015</v>
      </c>
      <c r="D5458" s="1046" t="s">
        <v>5015</v>
      </c>
      <c r="E5458" s="1043" t="s">
        <v>4290</v>
      </c>
      <c r="F5458" s="1047">
        <v>2193.56</v>
      </c>
      <c r="G5458" s="1052" t="s">
        <v>5005</v>
      </c>
      <c r="H5458" s="1060" t="s">
        <v>16121</v>
      </c>
    </row>
    <row r="5459" spans="2:8" ht="30">
      <c r="B5459" s="1045" t="s">
        <v>16122</v>
      </c>
      <c r="C5459" s="1046" t="s">
        <v>5015</v>
      </c>
      <c r="D5459" s="1046" t="s">
        <v>5015</v>
      </c>
      <c r="E5459" s="1043" t="s">
        <v>4290</v>
      </c>
      <c r="F5459" s="1047">
        <v>2193.56</v>
      </c>
      <c r="G5459" s="1052" t="s">
        <v>5005</v>
      </c>
      <c r="H5459" s="1060" t="s">
        <v>16123</v>
      </c>
    </row>
    <row r="5460" spans="2:8" ht="30">
      <c r="B5460" s="1045" t="s">
        <v>16124</v>
      </c>
      <c r="C5460" s="1046" t="s">
        <v>5015</v>
      </c>
      <c r="D5460" s="1046" t="s">
        <v>5015</v>
      </c>
      <c r="E5460" s="1043" t="s">
        <v>4290</v>
      </c>
      <c r="F5460" s="1047">
        <v>2193.56</v>
      </c>
      <c r="G5460" s="1052" t="s">
        <v>5005</v>
      </c>
      <c r="H5460" s="1060" t="s">
        <v>16125</v>
      </c>
    </row>
    <row r="5461" spans="2:8" ht="30">
      <c r="B5461" s="1045" t="s">
        <v>16126</v>
      </c>
      <c r="C5461" s="1046" t="s">
        <v>5015</v>
      </c>
      <c r="D5461" s="1046" t="s">
        <v>5015</v>
      </c>
      <c r="E5461" s="1043" t="s">
        <v>4290</v>
      </c>
      <c r="F5461" s="1047">
        <v>2193.56</v>
      </c>
      <c r="G5461" s="1052" t="s">
        <v>5005</v>
      </c>
      <c r="H5461" s="1060" t="s">
        <v>16127</v>
      </c>
    </row>
    <row r="5462" spans="2:8" ht="30">
      <c r="B5462" s="1045" t="s">
        <v>16128</v>
      </c>
      <c r="C5462" s="1046" t="s">
        <v>5015</v>
      </c>
      <c r="D5462" s="1046" t="s">
        <v>5015</v>
      </c>
      <c r="E5462" s="1043" t="s">
        <v>4290</v>
      </c>
      <c r="F5462" s="1047">
        <v>2193.56</v>
      </c>
      <c r="G5462" s="1052" t="s">
        <v>5005</v>
      </c>
      <c r="H5462" s="1060" t="s">
        <v>16129</v>
      </c>
    </row>
    <row r="5463" spans="2:8" ht="30">
      <c r="B5463" s="1045" t="s">
        <v>16130</v>
      </c>
      <c r="C5463" s="1046" t="s">
        <v>5015</v>
      </c>
      <c r="D5463" s="1046" t="s">
        <v>5015</v>
      </c>
      <c r="E5463" s="1043" t="s">
        <v>4290</v>
      </c>
      <c r="F5463" s="1047">
        <v>2193.56</v>
      </c>
      <c r="G5463" s="1052" t="s">
        <v>5005</v>
      </c>
      <c r="H5463" s="1060" t="s">
        <v>16131</v>
      </c>
    </row>
    <row r="5464" spans="2:8" ht="30">
      <c r="B5464" s="1045" t="s">
        <v>16132</v>
      </c>
      <c r="C5464" s="1046" t="s">
        <v>5015</v>
      </c>
      <c r="D5464" s="1046" t="s">
        <v>5015</v>
      </c>
      <c r="E5464" s="1043" t="s">
        <v>4290</v>
      </c>
      <c r="F5464" s="1047">
        <v>2193.56</v>
      </c>
      <c r="G5464" s="1052" t="s">
        <v>5005</v>
      </c>
      <c r="H5464" s="1060" t="s">
        <v>16133</v>
      </c>
    </row>
    <row r="5465" spans="2:8" ht="30">
      <c r="B5465" s="1045" t="s">
        <v>16134</v>
      </c>
      <c r="C5465" s="1046" t="s">
        <v>5016</v>
      </c>
      <c r="D5465" s="1046" t="s">
        <v>5016</v>
      </c>
      <c r="E5465" s="1043" t="s">
        <v>4290</v>
      </c>
      <c r="F5465" s="1047">
        <v>229871.4</v>
      </c>
      <c r="G5465" s="1052" t="s">
        <v>5005</v>
      </c>
      <c r="H5465" s="1060" t="s">
        <v>16135</v>
      </c>
    </row>
    <row r="5466" spans="2:8">
      <c r="B5466" s="1045" t="s">
        <v>16136</v>
      </c>
      <c r="C5466" s="1046" t="s">
        <v>16137</v>
      </c>
      <c r="D5466" s="1046" t="s">
        <v>16138</v>
      </c>
      <c r="E5466" s="1043" t="s">
        <v>4290</v>
      </c>
      <c r="F5466" s="1047">
        <v>149640</v>
      </c>
      <c r="G5466" s="1052" t="s">
        <v>5005</v>
      </c>
      <c r="H5466" s="1060" t="s">
        <v>16139</v>
      </c>
    </row>
    <row r="5467" spans="2:8" ht="30">
      <c r="B5467" s="1045" t="s">
        <v>16140</v>
      </c>
      <c r="C5467" s="1046" t="s">
        <v>5017</v>
      </c>
      <c r="D5467" s="1046" t="s">
        <v>5017</v>
      </c>
      <c r="E5467" s="1058" t="s">
        <v>4290</v>
      </c>
      <c r="F5467" s="1059">
        <v>14338.66</v>
      </c>
      <c r="G5467" s="1052" t="s">
        <v>5005</v>
      </c>
      <c r="H5467" s="1060" t="s">
        <v>16141</v>
      </c>
    </row>
    <row r="5468" spans="2:8" ht="30">
      <c r="B5468" s="1045" t="s">
        <v>16142</v>
      </c>
      <c r="C5468" s="1046" t="s">
        <v>5018</v>
      </c>
      <c r="D5468" s="1046" t="s">
        <v>5018</v>
      </c>
      <c r="E5468" s="1043" t="s">
        <v>4290</v>
      </c>
      <c r="F5468" s="1047">
        <v>15832.608</v>
      </c>
      <c r="G5468" s="1052" t="s">
        <v>5005</v>
      </c>
      <c r="H5468" s="1060" t="s">
        <v>16143</v>
      </c>
    </row>
    <row r="5469" spans="2:8" ht="30">
      <c r="B5469" s="1045" t="s">
        <v>16144</v>
      </c>
      <c r="C5469" s="1046" t="s">
        <v>5018</v>
      </c>
      <c r="D5469" s="1046" t="s">
        <v>5018</v>
      </c>
      <c r="E5469" s="1043" t="s">
        <v>4290</v>
      </c>
      <c r="F5469" s="1047">
        <v>6908.7744000000002</v>
      </c>
      <c r="G5469" s="1052" t="s">
        <v>5005</v>
      </c>
      <c r="H5469" s="1060" t="s">
        <v>16145</v>
      </c>
    </row>
    <row r="5470" spans="2:8">
      <c r="B5470" s="1045" t="s">
        <v>16146</v>
      </c>
      <c r="C5470" s="1046" t="s">
        <v>16147</v>
      </c>
      <c r="D5470" s="1046" t="s">
        <v>16148</v>
      </c>
      <c r="E5470" s="1043" t="s">
        <v>4290</v>
      </c>
      <c r="F5470" s="1047">
        <v>149640</v>
      </c>
      <c r="G5470" s="1052" t="s">
        <v>5005</v>
      </c>
      <c r="H5470" s="1060" t="s">
        <v>16149</v>
      </c>
    </row>
    <row r="5471" spans="2:8" ht="30">
      <c r="B5471" s="1045" t="s">
        <v>16150</v>
      </c>
      <c r="C5471" s="1046" t="s">
        <v>5019</v>
      </c>
      <c r="D5471" s="1046" t="s">
        <v>5019</v>
      </c>
      <c r="E5471" s="1043" t="s">
        <v>4290</v>
      </c>
      <c r="F5471" s="1047">
        <v>6416.75</v>
      </c>
      <c r="G5471" s="1052" t="s">
        <v>5005</v>
      </c>
      <c r="H5471" s="1060" t="s">
        <v>16151</v>
      </c>
    </row>
    <row r="5472" spans="2:8" ht="30">
      <c r="B5472" s="1045" t="s">
        <v>16152</v>
      </c>
      <c r="C5472" s="1046" t="s">
        <v>5019</v>
      </c>
      <c r="D5472" s="1046" t="s">
        <v>5019</v>
      </c>
      <c r="E5472" s="1043" t="s">
        <v>4290</v>
      </c>
      <c r="F5472" s="1047">
        <v>6416.75</v>
      </c>
      <c r="G5472" s="1052" t="s">
        <v>5005</v>
      </c>
      <c r="H5472" s="1060" t="s">
        <v>16153</v>
      </c>
    </row>
    <row r="5473" spans="2:8">
      <c r="B5473" s="1045" t="s">
        <v>16154</v>
      </c>
      <c r="C5473" s="1046" t="s">
        <v>5020</v>
      </c>
      <c r="D5473" s="1046" t="s">
        <v>5020</v>
      </c>
      <c r="E5473" s="1043" t="s">
        <v>4290</v>
      </c>
      <c r="F5473" s="1047">
        <v>26308.799999999999</v>
      </c>
      <c r="G5473" s="1052" t="s">
        <v>5005</v>
      </c>
      <c r="H5473" s="1060" t="s">
        <v>16155</v>
      </c>
    </row>
    <row r="5474" spans="2:8">
      <c r="B5474" s="1045" t="s">
        <v>16156</v>
      </c>
      <c r="C5474" s="1046" t="s">
        <v>5020</v>
      </c>
      <c r="D5474" s="1046" t="s">
        <v>5020</v>
      </c>
      <c r="E5474" s="1043" t="s">
        <v>4290</v>
      </c>
      <c r="F5474" s="1047">
        <v>26308.799999999999</v>
      </c>
      <c r="G5474" s="1052" t="s">
        <v>5005</v>
      </c>
      <c r="H5474" s="1060" t="s">
        <v>16157</v>
      </c>
    </row>
    <row r="5475" spans="2:8">
      <c r="B5475" s="1045" t="s">
        <v>16158</v>
      </c>
      <c r="C5475" s="1046" t="s">
        <v>5022</v>
      </c>
      <c r="D5475" s="1046" t="s">
        <v>5022</v>
      </c>
      <c r="E5475" s="1043" t="s">
        <v>4290</v>
      </c>
      <c r="F5475" s="1047">
        <v>6820.8</v>
      </c>
      <c r="G5475" s="1052" t="s">
        <v>5005</v>
      </c>
      <c r="H5475" s="1060" t="s">
        <v>16159</v>
      </c>
    </row>
    <row r="5476" spans="2:8">
      <c r="B5476" s="1045" t="s">
        <v>16160</v>
      </c>
      <c r="C5476" s="1046" t="s">
        <v>5022</v>
      </c>
      <c r="D5476" s="1046" t="s">
        <v>5022</v>
      </c>
      <c r="E5476" s="1043" t="s">
        <v>4290</v>
      </c>
      <c r="F5476" s="1047">
        <v>6820.8</v>
      </c>
      <c r="G5476" s="1052" t="s">
        <v>5005</v>
      </c>
      <c r="H5476" s="1060" t="s">
        <v>16161</v>
      </c>
    </row>
    <row r="5477" spans="2:8" ht="30">
      <c r="B5477" s="1045" t="s">
        <v>16162</v>
      </c>
      <c r="C5477" s="1046" t="s">
        <v>5023</v>
      </c>
      <c r="D5477" s="1046" t="s">
        <v>5023</v>
      </c>
      <c r="E5477" s="1058" t="s">
        <v>4290</v>
      </c>
      <c r="F5477" s="1059">
        <v>19488</v>
      </c>
      <c r="G5477" s="1052">
        <v>1</v>
      </c>
      <c r="H5477" s="1060" t="s">
        <v>16163</v>
      </c>
    </row>
    <row r="5478" spans="2:8">
      <c r="B5478" s="1045" t="s">
        <v>16164</v>
      </c>
      <c r="C5478" s="1046" t="s">
        <v>16165</v>
      </c>
      <c r="D5478" s="1046" t="s">
        <v>16165</v>
      </c>
      <c r="E5478" s="1058" t="s">
        <v>4290</v>
      </c>
      <c r="F5478" s="1059">
        <v>18263.560000000001</v>
      </c>
      <c r="G5478" s="1052">
        <v>1</v>
      </c>
      <c r="H5478" s="1060" t="s">
        <v>16166</v>
      </c>
    </row>
    <row r="5479" spans="2:8" ht="30">
      <c r="B5479" s="1045" t="s">
        <v>16167</v>
      </c>
      <c r="C5479" s="1046" t="s">
        <v>16168</v>
      </c>
      <c r="D5479" s="1046" t="s">
        <v>16168</v>
      </c>
      <c r="E5479" s="1058" t="s">
        <v>4290</v>
      </c>
      <c r="F5479" s="1059">
        <v>18263.560000000001</v>
      </c>
      <c r="G5479" s="1052">
        <v>1</v>
      </c>
      <c r="H5479" s="1060" t="s">
        <v>16169</v>
      </c>
    </row>
    <row r="5480" spans="2:8">
      <c r="B5480" s="1045" t="s">
        <v>16170</v>
      </c>
      <c r="C5480" s="1046" t="s">
        <v>5024</v>
      </c>
      <c r="D5480" s="1046" t="s">
        <v>5024</v>
      </c>
      <c r="E5480" s="500" t="s">
        <v>4290</v>
      </c>
      <c r="F5480" s="1041">
        <v>36898.44</v>
      </c>
      <c r="G5480" s="1048" t="s">
        <v>5005</v>
      </c>
      <c r="H5480" s="1060" t="s">
        <v>16171</v>
      </c>
    </row>
    <row r="5481" spans="2:8" ht="30">
      <c r="B5481" s="1045" t="s">
        <v>16172</v>
      </c>
      <c r="C5481" s="1046" t="s">
        <v>5025</v>
      </c>
      <c r="D5481" s="1046" t="s">
        <v>5025</v>
      </c>
      <c r="E5481" s="1043" t="s">
        <v>4290</v>
      </c>
      <c r="F5481" s="1047">
        <v>7626.3504000000003</v>
      </c>
      <c r="G5481" s="1052" t="s">
        <v>5005</v>
      </c>
      <c r="H5481" s="1060" t="s">
        <v>16173</v>
      </c>
    </row>
    <row r="5482" spans="2:8" ht="30">
      <c r="B5482" s="1045" t="s">
        <v>16174</v>
      </c>
      <c r="C5482" s="1046" t="s">
        <v>5025</v>
      </c>
      <c r="D5482" s="1046" t="s">
        <v>5025</v>
      </c>
      <c r="E5482" s="1043" t="s">
        <v>4290</v>
      </c>
      <c r="F5482" s="1047">
        <v>7626.3504000000003</v>
      </c>
      <c r="G5482" s="1052" t="s">
        <v>5005</v>
      </c>
      <c r="H5482" s="1060" t="s">
        <v>16175</v>
      </c>
    </row>
    <row r="5483" spans="2:8" ht="30">
      <c r="B5483" s="1045" t="s">
        <v>16176</v>
      </c>
      <c r="C5483" s="1046" t="s">
        <v>5025</v>
      </c>
      <c r="D5483" s="1046" t="s">
        <v>5025</v>
      </c>
      <c r="E5483" s="1043" t="s">
        <v>4290</v>
      </c>
      <c r="F5483" s="1047">
        <v>7626.3504000000003</v>
      </c>
      <c r="G5483" s="1052" t="s">
        <v>5005</v>
      </c>
      <c r="H5483" s="1060" t="s">
        <v>16177</v>
      </c>
    </row>
    <row r="5484" spans="2:8" ht="30">
      <c r="B5484" s="1045" t="s">
        <v>16178</v>
      </c>
      <c r="C5484" s="1046" t="s">
        <v>5025</v>
      </c>
      <c r="D5484" s="1046" t="s">
        <v>5025</v>
      </c>
      <c r="E5484" s="1043" t="s">
        <v>4290</v>
      </c>
      <c r="F5484" s="1047">
        <v>7626.3504000000003</v>
      </c>
      <c r="G5484" s="1052" t="s">
        <v>5005</v>
      </c>
      <c r="H5484" s="1060" t="s">
        <v>16179</v>
      </c>
    </row>
    <row r="5485" spans="2:8" ht="30">
      <c r="B5485" s="1045" t="s">
        <v>16180</v>
      </c>
      <c r="C5485" s="1046" t="s">
        <v>5025</v>
      </c>
      <c r="D5485" s="1046" t="s">
        <v>5025</v>
      </c>
      <c r="E5485" s="1043" t="s">
        <v>4290</v>
      </c>
      <c r="F5485" s="1047">
        <v>7626.3504000000003</v>
      </c>
      <c r="G5485" s="1052" t="s">
        <v>5005</v>
      </c>
      <c r="H5485" s="1060" t="s">
        <v>16181</v>
      </c>
    </row>
    <row r="5486" spans="2:8" ht="30">
      <c r="B5486" s="1045" t="s">
        <v>16182</v>
      </c>
      <c r="C5486" s="1046" t="s">
        <v>5025</v>
      </c>
      <c r="D5486" s="1046" t="s">
        <v>5025</v>
      </c>
      <c r="E5486" s="1043" t="s">
        <v>4290</v>
      </c>
      <c r="F5486" s="1047">
        <v>7626.3504000000003</v>
      </c>
      <c r="G5486" s="1052" t="s">
        <v>5005</v>
      </c>
      <c r="H5486" s="1060" t="s">
        <v>16183</v>
      </c>
    </row>
    <row r="5487" spans="2:8" ht="30">
      <c r="B5487" s="1045" t="s">
        <v>16184</v>
      </c>
      <c r="C5487" s="1046" t="s">
        <v>5025</v>
      </c>
      <c r="D5487" s="1046" t="s">
        <v>5025</v>
      </c>
      <c r="E5487" s="1043" t="s">
        <v>4290</v>
      </c>
      <c r="F5487" s="1047">
        <v>2336.2979999999998</v>
      </c>
      <c r="G5487" s="1052" t="s">
        <v>5005</v>
      </c>
      <c r="H5487" s="1060" t="s">
        <v>16185</v>
      </c>
    </row>
    <row r="5488" spans="2:8" ht="30">
      <c r="B5488" s="1045" t="s">
        <v>16186</v>
      </c>
      <c r="C5488" s="1046" t="s">
        <v>5025</v>
      </c>
      <c r="D5488" s="1046" t="s">
        <v>5025</v>
      </c>
      <c r="E5488" s="1043" t="s">
        <v>4290</v>
      </c>
      <c r="F5488" s="1047">
        <v>2336.2979999999998</v>
      </c>
      <c r="G5488" s="1052" t="s">
        <v>5005</v>
      </c>
      <c r="H5488" s="1060" t="s">
        <v>16187</v>
      </c>
    </row>
    <row r="5489" spans="2:8" ht="30">
      <c r="B5489" s="1045" t="s">
        <v>16188</v>
      </c>
      <c r="C5489" s="1046" t="s">
        <v>5025</v>
      </c>
      <c r="D5489" s="1046" t="s">
        <v>5025</v>
      </c>
      <c r="E5489" s="1043" t="s">
        <v>4290</v>
      </c>
      <c r="F5489" s="1047">
        <v>2336.2979999999998</v>
      </c>
      <c r="G5489" s="1052" t="s">
        <v>5005</v>
      </c>
      <c r="H5489" s="1060" t="s">
        <v>16189</v>
      </c>
    </row>
    <row r="5490" spans="2:8" ht="30">
      <c r="B5490" s="1045" t="s">
        <v>16190</v>
      </c>
      <c r="C5490" s="1046" t="s">
        <v>5025</v>
      </c>
      <c r="D5490" s="1046" t="s">
        <v>5025</v>
      </c>
      <c r="E5490" s="1043" t="s">
        <v>4290</v>
      </c>
      <c r="F5490" s="1047">
        <v>2336.2979999999998</v>
      </c>
      <c r="G5490" s="1052" t="s">
        <v>5005</v>
      </c>
      <c r="H5490" s="1060" t="s">
        <v>16191</v>
      </c>
    </row>
    <row r="5491" spans="2:8" ht="30">
      <c r="B5491" s="1045" t="s">
        <v>16192</v>
      </c>
      <c r="C5491" s="1046" t="s">
        <v>5025</v>
      </c>
      <c r="D5491" s="1046" t="s">
        <v>5025</v>
      </c>
      <c r="E5491" s="1043" t="s">
        <v>4290</v>
      </c>
      <c r="F5491" s="1047">
        <v>2336.2979999999998</v>
      </c>
      <c r="G5491" s="1052" t="s">
        <v>5005</v>
      </c>
      <c r="H5491" s="1060" t="s">
        <v>16193</v>
      </c>
    </row>
    <row r="5492" spans="2:8" ht="30">
      <c r="B5492" s="1045" t="s">
        <v>16194</v>
      </c>
      <c r="C5492" s="1046" t="s">
        <v>5025</v>
      </c>
      <c r="D5492" s="1046" t="s">
        <v>5025</v>
      </c>
      <c r="E5492" s="1043" t="s">
        <v>4290</v>
      </c>
      <c r="F5492" s="1047">
        <v>2336.2979999999998</v>
      </c>
      <c r="G5492" s="1052" t="s">
        <v>5005</v>
      </c>
      <c r="H5492" s="1060" t="s">
        <v>16195</v>
      </c>
    </row>
    <row r="5493" spans="2:8" ht="30">
      <c r="B5493" s="1045" t="s">
        <v>16196</v>
      </c>
      <c r="C5493" s="1046" t="s">
        <v>5025</v>
      </c>
      <c r="D5493" s="1046" t="s">
        <v>5025</v>
      </c>
      <c r="E5493" s="1043" t="s">
        <v>4290</v>
      </c>
      <c r="F5493" s="1047">
        <v>2336.2979999999998</v>
      </c>
      <c r="G5493" s="1052" t="s">
        <v>5005</v>
      </c>
      <c r="H5493" s="1060" t="s">
        <v>16197</v>
      </c>
    </row>
    <row r="5494" spans="2:8" ht="30">
      <c r="B5494" s="1045" t="s">
        <v>16198</v>
      </c>
      <c r="C5494" s="1046" t="s">
        <v>5025</v>
      </c>
      <c r="D5494" s="1046" t="s">
        <v>5025</v>
      </c>
      <c r="E5494" s="1043" t="s">
        <v>4290</v>
      </c>
      <c r="F5494" s="1047">
        <v>2336.2979999999998</v>
      </c>
      <c r="G5494" s="1052" t="s">
        <v>5005</v>
      </c>
      <c r="H5494" s="1060" t="s">
        <v>16199</v>
      </c>
    </row>
    <row r="5495" spans="2:8" ht="30">
      <c r="B5495" s="1045" t="s">
        <v>16200</v>
      </c>
      <c r="C5495" s="1046" t="s">
        <v>5025</v>
      </c>
      <c r="D5495" s="1046" t="s">
        <v>5025</v>
      </c>
      <c r="E5495" s="1043" t="s">
        <v>4290</v>
      </c>
      <c r="F5495" s="1047">
        <v>1985.8504</v>
      </c>
      <c r="G5495" s="1052" t="s">
        <v>5005</v>
      </c>
      <c r="H5495" s="1060" t="s">
        <v>16201</v>
      </c>
    </row>
    <row r="5496" spans="2:8" ht="30">
      <c r="B5496" s="1045" t="s">
        <v>16202</v>
      </c>
      <c r="C5496" s="1046" t="s">
        <v>5025</v>
      </c>
      <c r="D5496" s="1046" t="s">
        <v>5025</v>
      </c>
      <c r="E5496" s="1043" t="s">
        <v>4290</v>
      </c>
      <c r="F5496" s="1047">
        <v>1985.8504</v>
      </c>
      <c r="G5496" s="1052" t="s">
        <v>5005</v>
      </c>
      <c r="H5496" s="1060" t="s">
        <v>16203</v>
      </c>
    </row>
    <row r="5497" spans="2:8" ht="30">
      <c r="B5497" s="1045" t="s">
        <v>16204</v>
      </c>
      <c r="C5497" s="1046" t="s">
        <v>5025</v>
      </c>
      <c r="D5497" s="1046" t="s">
        <v>5025</v>
      </c>
      <c r="E5497" s="1043" t="s">
        <v>4290</v>
      </c>
      <c r="F5497" s="1047">
        <v>7626.3504000000003</v>
      </c>
      <c r="G5497" s="1052" t="s">
        <v>5005</v>
      </c>
      <c r="H5497" s="1060" t="s">
        <v>16205</v>
      </c>
    </row>
    <row r="5498" spans="2:8" ht="30">
      <c r="B5498" s="1045" t="s">
        <v>16206</v>
      </c>
      <c r="C5498" s="1046" t="s">
        <v>5025</v>
      </c>
      <c r="D5498" s="1046" t="s">
        <v>5025</v>
      </c>
      <c r="E5498" s="1043" t="s">
        <v>4290</v>
      </c>
      <c r="F5498" s="1047">
        <v>7626.3504000000003</v>
      </c>
      <c r="G5498" s="1052" t="s">
        <v>5005</v>
      </c>
      <c r="H5498" s="1060" t="s">
        <v>16207</v>
      </c>
    </row>
    <row r="5499" spans="2:8" ht="30">
      <c r="B5499" s="1045" t="s">
        <v>16208</v>
      </c>
      <c r="C5499" s="1046" t="s">
        <v>5025</v>
      </c>
      <c r="D5499" s="1046" t="s">
        <v>5025</v>
      </c>
      <c r="E5499" s="1043" t="s">
        <v>4290</v>
      </c>
      <c r="F5499" s="1047">
        <v>7626.3504000000003</v>
      </c>
      <c r="G5499" s="1052" t="s">
        <v>5005</v>
      </c>
      <c r="H5499" s="1060" t="s">
        <v>16209</v>
      </c>
    </row>
    <row r="5500" spans="2:8" ht="30">
      <c r="B5500" s="1045" t="s">
        <v>16210</v>
      </c>
      <c r="C5500" s="1046" t="s">
        <v>5025</v>
      </c>
      <c r="D5500" s="1046" t="s">
        <v>5025</v>
      </c>
      <c r="E5500" s="1043" t="s">
        <v>4290</v>
      </c>
      <c r="F5500" s="1047">
        <v>7626.3504000000003</v>
      </c>
      <c r="G5500" s="1052" t="s">
        <v>5005</v>
      </c>
      <c r="H5500" s="1060" t="s">
        <v>16211</v>
      </c>
    </row>
    <row r="5501" spans="2:8" ht="30">
      <c r="B5501" s="1045" t="s">
        <v>16212</v>
      </c>
      <c r="C5501" s="1046" t="s">
        <v>5025</v>
      </c>
      <c r="D5501" s="1046" t="s">
        <v>5025</v>
      </c>
      <c r="E5501" s="1043" t="s">
        <v>4290</v>
      </c>
      <c r="F5501" s="1047">
        <v>7626.3504000000003</v>
      </c>
      <c r="G5501" s="1052" t="s">
        <v>5005</v>
      </c>
      <c r="H5501" s="1060" t="s">
        <v>16213</v>
      </c>
    </row>
    <row r="5502" spans="2:8" ht="30">
      <c r="B5502" s="1045" t="s">
        <v>16214</v>
      </c>
      <c r="C5502" s="1046" t="s">
        <v>5025</v>
      </c>
      <c r="D5502" s="1046" t="s">
        <v>5025</v>
      </c>
      <c r="E5502" s="1043" t="s">
        <v>4290</v>
      </c>
      <c r="F5502" s="1047">
        <v>7626.3504000000003</v>
      </c>
      <c r="G5502" s="1052" t="s">
        <v>5005</v>
      </c>
      <c r="H5502" s="1060" t="s">
        <v>16215</v>
      </c>
    </row>
    <row r="5503" spans="2:8" ht="30">
      <c r="B5503" s="1045" t="s">
        <v>16216</v>
      </c>
      <c r="C5503" s="1046" t="s">
        <v>5025</v>
      </c>
      <c r="D5503" s="1046" t="s">
        <v>5025</v>
      </c>
      <c r="E5503" s="1043" t="s">
        <v>4290</v>
      </c>
      <c r="F5503" s="1047">
        <v>7626.3504000000003</v>
      </c>
      <c r="G5503" s="1052" t="s">
        <v>5005</v>
      </c>
      <c r="H5503" s="1060" t="s">
        <v>16217</v>
      </c>
    </row>
    <row r="5504" spans="2:8" ht="30">
      <c r="B5504" s="1045" t="s">
        <v>16218</v>
      </c>
      <c r="C5504" s="1046" t="s">
        <v>5025</v>
      </c>
      <c r="D5504" s="1046" t="s">
        <v>5025</v>
      </c>
      <c r="E5504" s="1043" t="s">
        <v>4290</v>
      </c>
      <c r="F5504" s="1047">
        <v>7626.3504000000003</v>
      </c>
      <c r="G5504" s="1052" t="s">
        <v>5005</v>
      </c>
      <c r="H5504" s="1060" t="s">
        <v>16219</v>
      </c>
    </row>
    <row r="5505" spans="2:8" ht="30">
      <c r="B5505" s="1045" t="s">
        <v>16220</v>
      </c>
      <c r="C5505" s="1046" t="s">
        <v>5025</v>
      </c>
      <c r="D5505" s="1046" t="s">
        <v>5025</v>
      </c>
      <c r="E5505" s="1043" t="s">
        <v>4290</v>
      </c>
      <c r="F5505" s="1047">
        <v>7626.3504000000003</v>
      </c>
      <c r="G5505" s="1052" t="s">
        <v>5005</v>
      </c>
      <c r="H5505" s="1060" t="s">
        <v>16221</v>
      </c>
    </row>
    <row r="5506" spans="2:8" ht="30">
      <c r="B5506" s="1045" t="s">
        <v>16222</v>
      </c>
      <c r="C5506" s="1046" t="s">
        <v>5025</v>
      </c>
      <c r="D5506" s="1046" t="s">
        <v>5025</v>
      </c>
      <c r="E5506" s="1043" t="s">
        <v>4290</v>
      </c>
      <c r="F5506" s="1047">
        <v>7626.3504000000003</v>
      </c>
      <c r="G5506" s="1052" t="s">
        <v>5005</v>
      </c>
      <c r="H5506" s="1060" t="s">
        <v>16223</v>
      </c>
    </row>
    <row r="5507" spans="2:8" ht="30">
      <c r="B5507" s="1045" t="s">
        <v>16224</v>
      </c>
      <c r="C5507" s="1046" t="s">
        <v>5025</v>
      </c>
      <c r="D5507" s="1046" t="s">
        <v>5025</v>
      </c>
      <c r="E5507" s="1043" t="s">
        <v>4290</v>
      </c>
      <c r="F5507" s="1047">
        <v>7626.3504000000003</v>
      </c>
      <c r="G5507" s="1052" t="s">
        <v>5005</v>
      </c>
      <c r="H5507" s="1060" t="s">
        <v>16225</v>
      </c>
    </row>
    <row r="5508" spans="2:8" ht="30">
      <c r="B5508" s="1045" t="s">
        <v>16226</v>
      </c>
      <c r="C5508" s="1046" t="s">
        <v>5025</v>
      </c>
      <c r="D5508" s="1046" t="s">
        <v>5025</v>
      </c>
      <c r="E5508" s="1043" t="s">
        <v>4290</v>
      </c>
      <c r="F5508" s="1047">
        <v>7626.3504000000003</v>
      </c>
      <c r="G5508" s="1052" t="s">
        <v>5005</v>
      </c>
      <c r="H5508" s="1060" t="s">
        <v>16227</v>
      </c>
    </row>
    <row r="5509" spans="2:8" ht="30">
      <c r="B5509" s="1045" t="s">
        <v>16228</v>
      </c>
      <c r="C5509" s="1046" t="s">
        <v>5025</v>
      </c>
      <c r="D5509" s="1046" t="s">
        <v>5025</v>
      </c>
      <c r="E5509" s="1043" t="s">
        <v>4290</v>
      </c>
      <c r="F5509" s="1047">
        <v>7626.3504000000003</v>
      </c>
      <c r="G5509" s="1052" t="s">
        <v>5005</v>
      </c>
      <c r="H5509" s="1060" t="s">
        <v>16229</v>
      </c>
    </row>
    <row r="5510" spans="2:8" ht="30">
      <c r="B5510" s="1045" t="s">
        <v>16230</v>
      </c>
      <c r="C5510" s="1046" t="s">
        <v>5025</v>
      </c>
      <c r="D5510" s="1046" t="s">
        <v>5025</v>
      </c>
      <c r="E5510" s="1043" t="s">
        <v>4290</v>
      </c>
      <c r="F5510" s="1047">
        <v>7626.3504000000003</v>
      </c>
      <c r="G5510" s="1052" t="s">
        <v>5005</v>
      </c>
      <c r="H5510" s="1060" t="s">
        <v>16231</v>
      </c>
    </row>
    <row r="5511" spans="2:8" ht="30">
      <c r="B5511" s="1045" t="s">
        <v>16232</v>
      </c>
      <c r="C5511" s="1046" t="s">
        <v>5025</v>
      </c>
      <c r="D5511" s="1046" t="s">
        <v>5025</v>
      </c>
      <c r="E5511" s="1043" t="s">
        <v>4290</v>
      </c>
      <c r="F5511" s="1047">
        <v>7626.3504000000003</v>
      </c>
      <c r="G5511" s="1052" t="s">
        <v>5005</v>
      </c>
      <c r="H5511" s="1060" t="s">
        <v>16233</v>
      </c>
    </row>
    <row r="5512" spans="2:8" ht="30">
      <c r="B5512" s="1045" t="s">
        <v>16234</v>
      </c>
      <c r="C5512" s="1046" t="s">
        <v>5025</v>
      </c>
      <c r="D5512" s="1046" t="s">
        <v>5025</v>
      </c>
      <c r="E5512" s="1043" t="s">
        <v>4290</v>
      </c>
      <c r="F5512" s="1047">
        <v>7626.3504000000003</v>
      </c>
      <c r="G5512" s="1052" t="s">
        <v>5005</v>
      </c>
      <c r="H5512" s="1060" t="s">
        <v>16235</v>
      </c>
    </row>
    <row r="5513" spans="2:8" ht="30">
      <c r="B5513" s="1045" t="s">
        <v>16236</v>
      </c>
      <c r="C5513" s="1046" t="s">
        <v>5026</v>
      </c>
      <c r="D5513" s="1046" t="s">
        <v>5026</v>
      </c>
      <c r="E5513" s="1043" t="s">
        <v>4290</v>
      </c>
      <c r="F5513" s="1047">
        <v>47560</v>
      </c>
      <c r="G5513" s="1052" t="s">
        <v>5027</v>
      </c>
      <c r="H5513" s="1060" t="s">
        <v>16237</v>
      </c>
    </row>
    <row r="5514" spans="2:8">
      <c r="B5514" s="1045" t="s">
        <v>16238</v>
      </c>
      <c r="C5514" s="1046" t="s">
        <v>5028</v>
      </c>
      <c r="D5514" s="1046" t="s">
        <v>5028</v>
      </c>
      <c r="E5514" s="1043" t="s">
        <v>4290</v>
      </c>
      <c r="F5514" s="1047">
        <v>5997.2</v>
      </c>
      <c r="G5514" s="1052" t="s">
        <v>5005</v>
      </c>
      <c r="H5514" s="1060" t="s">
        <v>16239</v>
      </c>
    </row>
    <row r="5515" spans="2:8">
      <c r="B5515" s="1045" t="s">
        <v>16240</v>
      </c>
      <c r="C5515" s="1046" t="s">
        <v>5028</v>
      </c>
      <c r="D5515" s="1046" t="s">
        <v>5028</v>
      </c>
      <c r="E5515" s="1043" t="s">
        <v>4290</v>
      </c>
      <c r="F5515" s="1047">
        <v>5997.2</v>
      </c>
      <c r="G5515" s="1052" t="s">
        <v>5005</v>
      </c>
      <c r="H5515" s="1060" t="s">
        <v>16241</v>
      </c>
    </row>
    <row r="5516" spans="2:8">
      <c r="B5516" s="1045" t="s">
        <v>16242</v>
      </c>
      <c r="C5516" s="1046" t="s">
        <v>5028</v>
      </c>
      <c r="D5516" s="1046" t="s">
        <v>5028</v>
      </c>
      <c r="E5516" s="1043" t="s">
        <v>4290</v>
      </c>
      <c r="F5516" s="1047">
        <v>5997.2</v>
      </c>
      <c r="G5516" s="1052" t="s">
        <v>5005</v>
      </c>
      <c r="H5516" s="1060" t="s">
        <v>16243</v>
      </c>
    </row>
    <row r="5517" spans="2:8">
      <c r="B5517" s="1045" t="s">
        <v>16244</v>
      </c>
      <c r="C5517" s="1046" t="s">
        <v>5028</v>
      </c>
      <c r="D5517" s="1046" t="s">
        <v>5028</v>
      </c>
      <c r="E5517" s="1043" t="s">
        <v>4290</v>
      </c>
      <c r="F5517" s="1047">
        <v>5997.2</v>
      </c>
      <c r="G5517" s="1052" t="s">
        <v>5005</v>
      </c>
      <c r="H5517" s="1060" t="s">
        <v>16245</v>
      </c>
    </row>
    <row r="5518" spans="2:8">
      <c r="B5518" s="1045" t="s">
        <v>16246</v>
      </c>
      <c r="C5518" s="1046" t="s">
        <v>5028</v>
      </c>
      <c r="D5518" s="1046" t="s">
        <v>5028</v>
      </c>
      <c r="E5518" s="1043" t="s">
        <v>4290</v>
      </c>
      <c r="F5518" s="1047">
        <v>5997.2</v>
      </c>
      <c r="G5518" s="1052" t="s">
        <v>5005</v>
      </c>
      <c r="H5518" s="1060" t="s">
        <v>16247</v>
      </c>
    </row>
    <row r="5519" spans="2:8">
      <c r="B5519" s="1045" t="s">
        <v>16248</v>
      </c>
      <c r="C5519" s="1046" t="s">
        <v>5028</v>
      </c>
      <c r="D5519" s="1046" t="s">
        <v>5028</v>
      </c>
      <c r="E5519" s="1043" t="s">
        <v>4290</v>
      </c>
      <c r="F5519" s="1047">
        <v>5997.2</v>
      </c>
      <c r="G5519" s="1052" t="s">
        <v>5005</v>
      </c>
      <c r="H5519" s="1060" t="s">
        <v>16249</v>
      </c>
    </row>
    <row r="5520" spans="2:8">
      <c r="B5520" s="1045" t="s">
        <v>16250</v>
      </c>
      <c r="C5520" s="1046" t="s">
        <v>5028</v>
      </c>
      <c r="D5520" s="1046" t="s">
        <v>5028</v>
      </c>
      <c r="E5520" s="1043" t="s">
        <v>4290</v>
      </c>
      <c r="F5520" s="1047">
        <v>5997.2</v>
      </c>
      <c r="G5520" s="1052" t="s">
        <v>5005</v>
      </c>
      <c r="H5520" s="1060" t="s">
        <v>16251</v>
      </c>
    </row>
    <row r="5521" spans="2:8">
      <c r="B5521" s="1045" t="s">
        <v>16252</v>
      </c>
      <c r="C5521" s="1046" t="s">
        <v>5028</v>
      </c>
      <c r="D5521" s="1046" t="s">
        <v>5028</v>
      </c>
      <c r="E5521" s="1043" t="s">
        <v>4290</v>
      </c>
      <c r="F5521" s="1047">
        <v>5997.2</v>
      </c>
      <c r="G5521" s="1052" t="s">
        <v>5005</v>
      </c>
      <c r="H5521" s="1060" t="s">
        <v>16253</v>
      </c>
    </row>
    <row r="5522" spans="2:8">
      <c r="B5522" s="1045" t="s">
        <v>16254</v>
      </c>
      <c r="C5522" s="1046" t="s">
        <v>5028</v>
      </c>
      <c r="D5522" s="1046" t="s">
        <v>5028</v>
      </c>
      <c r="E5522" s="1043" t="s">
        <v>4290</v>
      </c>
      <c r="F5522" s="1047">
        <v>5997.2</v>
      </c>
      <c r="G5522" s="1052" t="s">
        <v>5005</v>
      </c>
      <c r="H5522" s="1060" t="s">
        <v>16255</v>
      </c>
    </row>
    <row r="5523" spans="2:8">
      <c r="B5523" s="1045" t="s">
        <v>16256</v>
      </c>
      <c r="C5523" s="1046" t="s">
        <v>5028</v>
      </c>
      <c r="D5523" s="1046" t="s">
        <v>5028</v>
      </c>
      <c r="E5523" s="1043" t="s">
        <v>4290</v>
      </c>
      <c r="F5523" s="1047">
        <v>5997.2</v>
      </c>
      <c r="G5523" s="1052" t="s">
        <v>5005</v>
      </c>
      <c r="H5523" s="1060" t="s">
        <v>16257</v>
      </c>
    </row>
    <row r="5524" spans="2:8">
      <c r="B5524" s="1045" t="s">
        <v>16258</v>
      </c>
      <c r="C5524" s="1046" t="s">
        <v>5028</v>
      </c>
      <c r="D5524" s="1046" t="s">
        <v>5028</v>
      </c>
      <c r="E5524" s="1043" t="s">
        <v>4290</v>
      </c>
      <c r="F5524" s="1047">
        <v>5997.2</v>
      </c>
      <c r="G5524" s="1052" t="s">
        <v>5005</v>
      </c>
      <c r="H5524" s="1060" t="s">
        <v>16259</v>
      </c>
    </row>
    <row r="5525" spans="2:8">
      <c r="B5525" s="1045" t="s">
        <v>16260</v>
      </c>
      <c r="C5525" s="1046" t="s">
        <v>5028</v>
      </c>
      <c r="D5525" s="1046" t="s">
        <v>5028</v>
      </c>
      <c r="E5525" s="1043" t="s">
        <v>4290</v>
      </c>
      <c r="F5525" s="1047">
        <v>5997.2</v>
      </c>
      <c r="G5525" s="1052" t="s">
        <v>5005</v>
      </c>
      <c r="H5525" s="1060" t="s">
        <v>16261</v>
      </c>
    </row>
    <row r="5526" spans="2:8">
      <c r="B5526" s="1045" t="s">
        <v>16262</v>
      </c>
      <c r="C5526" s="1046" t="s">
        <v>5028</v>
      </c>
      <c r="D5526" s="1046" t="s">
        <v>5028</v>
      </c>
      <c r="E5526" s="1043" t="s">
        <v>4290</v>
      </c>
      <c r="F5526" s="1047">
        <v>5997.2</v>
      </c>
      <c r="G5526" s="1052" t="s">
        <v>5005</v>
      </c>
      <c r="H5526" s="1060" t="s">
        <v>16263</v>
      </c>
    </row>
    <row r="5527" spans="2:8">
      <c r="B5527" s="1045" t="s">
        <v>16264</v>
      </c>
      <c r="C5527" s="1046" t="s">
        <v>5028</v>
      </c>
      <c r="D5527" s="1046" t="s">
        <v>5028</v>
      </c>
      <c r="E5527" s="1043" t="s">
        <v>4290</v>
      </c>
      <c r="F5527" s="1047">
        <v>5997.2</v>
      </c>
      <c r="G5527" s="1052" t="s">
        <v>5005</v>
      </c>
      <c r="H5527" s="1060" t="s">
        <v>16265</v>
      </c>
    </row>
    <row r="5528" spans="2:8">
      <c r="B5528" s="1045" t="s">
        <v>16266</v>
      </c>
      <c r="C5528" s="1046" t="s">
        <v>5028</v>
      </c>
      <c r="D5528" s="1046" t="s">
        <v>5028</v>
      </c>
      <c r="E5528" s="1043" t="s">
        <v>4290</v>
      </c>
      <c r="F5528" s="1047">
        <v>5997.2</v>
      </c>
      <c r="G5528" s="1052" t="s">
        <v>5005</v>
      </c>
      <c r="H5528" s="1060" t="s">
        <v>16267</v>
      </c>
    </row>
    <row r="5529" spans="2:8">
      <c r="B5529" s="1045" t="s">
        <v>16268</v>
      </c>
      <c r="C5529" s="1046" t="s">
        <v>5028</v>
      </c>
      <c r="D5529" s="1046" t="s">
        <v>5028</v>
      </c>
      <c r="E5529" s="1043" t="s">
        <v>4290</v>
      </c>
      <c r="F5529" s="1047">
        <v>5997.2</v>
      </c>
      <c r="G5529" s="1052" t="s">
        <v>5005</v>
      </c>
      <c r="H5529" s="1060" t="s">
        <v>16269</v>
      </c>
    </row>
    <row r="5530" spans="2:8">
      <c r="B5530" s="1045" t="s">
        <v>16270</v>
      </c>
      <c r="C5530" s="1046" t="s">
        <v>5028</v>
      </c>
      <c r="D5530" s="1046" t="s">
        <v>5028</v>
      </c>
      <c r="E5530" s="1043" t="s">
        <v>4290</v>
      </c>
      <c r="F5530" s="1047">
        <v>5997.2</v>
      </c>
      <c r="G5530" s="1052" t="s">
        <v>5005</v>
      </c>
      <c r="H5530" s="1060" t="s">
        <v>16271</v>
      </c>
    </row>
    <row r="5531" spans="2:8">
      <c r="B5531" s="1045" t="s">
        <v>16272</v>
      </c>
      <c r="C5531" s="1046" t="s">
        <v>5028</v>
      </c>
      <c r="D5531" s="1046" t="s">
        <v>5028</v>
      </c>
      <c r="E5531" s="1043" t="s">
        <v>4290</v>
      </c>
      <c r="F5531" s="1047">
        <v>5997.2</v>
      </c>
      <c r="G5531" s="1052" t="s">
        <v>5005</v>
      </c>
      <c r="H5531" s="1060" t="s">
        <v>16273</v>
      </c>
    </row>
    <row r="5532" spans="2:8">
      <c r="B5532" s="1045" t="s">
        <v>16274</v>
      </c>
      <c r="C5532" s="1046" t="s">
        <v>5028</v>
      </c>
      <c r="D5532" s="1046" t="s">
        <v>5028</v>
      </c>
      <c r="E5532" s="1043" t="s">
        <v>4290</v>
      </c>
      <c r="F5532" s="1047">
        <v>5997.2</v>
      </c>
      <c r="G5532" s="1052" t="s">
        <v>5005</v>
      </c>
      <c r="H5532" s="1060" t="s">
        <v>16275</v>
      </c>
    </row>
    <row r="5533" spans="2:8">
      <c r="B5533" s="1045" t="s">
        <v>16276</v>
      </c>
      <c r="C5533" s="1046" t="s">
        <v>5028</v>
      </c>
      <c r="D5533" s="1046" t="s">
        <v>5028</v>
      </c>
      <c r="E5533" s="1043" t="s">
        <v>4290</v>
      </c>
      <c r="F5533" s="1047">
        <v>5997.2</v>
      </c>
      <c r="G5533" s="1052" t="s">
        <v>5005</v>
      </c>
      <c r="H5533" s="1060" t="s">
        <v>16277</v>
      </c>
    </row>
    <row r="5534" spans="2:8">
      <c r="B5534" s="1045" t="s">
        <v>16278</v>
      </c>
      <c r="C5534" s="1046" t="s">
        <v>5028</v>
      </c>
      <c r="D5534" s="1046" t="s">
        <v>5028</v>
      </c>
      <c r="E5534" s="1043" t="s">
        <v>4290</v>
      </c>
      <c r="F5534" s="1047">
        <v>5997.2</v>
      </c>
      <c r="G5534" s="1052" t="s">
        <v>5005</v>
      </c>
      <c r="H5534" s="1060" t="s">
        <v>16279</v>
      </c>
    </row>
    <row r="5535" spans="2:8">
      <c r="B5535" s="1045" t="s">
        <v>16280</v>
      </c>
      <c r="C5535" s="1046" t="s">
        <v>5028</v>
      </c>
      <c r="D5535" s="1046" t="s">
        <v>5028</v>
      </c>
      <c r="E5535" s="1043" t="s">
        <v>4290</v>
      </c>
      <c r="F5535" s="1047">
        <v>5997.2</v>
      </c>
      <c r="G5535" s="1052" t="s">
        <v>5005</v>
      </c>
      <c r="H5535" s="1060" t="s">
        <v>16281</v>
      </c>
    </row>
    <row r="5536" spans="2:8">
      <c r="B5536" s="1045" t="s">
        <v>16282</v>
      </c>
      <c r="C5536" s="1046" t="s">
        <v>5028</v>
      </c>
      <c r="D5536" s="1046" t="s">
        <v>5028</v>
      </c>
      <c r="E5536" s="1043" t="s">
        <v>4290</v>
      </c>
      <c r="F5536" s="1047">
        <v>5997.2</v>
      </c>
      <c r="G5536" s="1052" t="s">
        <v>5005</v>
      </c>
      <c r="H5536" s="1060" t="s">
        <v>16283</v>
      </c>
    </row>
    <row r="5537" spans="2:8">
      <c r="B5537" s="1045" t="s">
        <v>16284</v>
      </c>
      <c r="C5537" s="1046" t="s">
        <v>5028</v>
      </c>
      <c r="D5537" s="1046" t="s">
        <v>5028</v>
      </c>
      <c r="E5537" s="1043" t="s">
        <v>4290</v>
      </c>
      <c r="F5537" s="1047">
        <v>5997.2</v>
      </c>
      <c r="G5537" s="1052" t="s">
        <v>5005</v>
      </c>
      <c r="H5537" s="1060" t="s">
        <v>16285</v>
      </c>
    </row>
    <row r="5538" spans="2:8">
      <c r="B5538" s="1045" t="s">
        <v>16286</v>
      </c>
      <c r="C5538" s="1046" t="s">
        <v>5028</v>
      </c>
      <c r="D5538" s="1046" t="s">
        <v>5028</v>
      </c>
      <c r="E5538" s="1043" t="s">
        <v>4290</v>
      </c>
      <c r="F5538" s="1047">
        <v>5997.2</v>
      </c>
      <c r="G5538" s="1052" t="s">
        <v>5005</v>
      </c>
      <c r="H5538" s="1060" t="s">
        <v>16287</v>
      </c>
    </row>
    <row r="5539" spans="2:8">
      <c r="B5539" s="1045" t="s">
        <v>16288</v>
      </c>
      <c r="C5539" s="1046" t="s">
        <v>5028</v>
      </c>
      <c r="D5539" s="1046" t="s">
        <v>5028</v>
      </c>
      <c r="E5539" s="1043" t="s">
        <v>4290</v>
      </c>
      <c r="F5539" s="1047">
        <v>5997.2</v>
      </c>
      <c r="G5539" s="1052" t="s">
        <v>5005</v>
      </c>
      <c r="H5539" s="1060" t="s">
        <v>16289</v>
      </c>
    </row>
    <row r="5540" spans="2:8">
      <c r="B5540" s="1045" t="s">
        <v>16290</v>
      </c>
      <c r="C5540" s="1046" t="s">
        <v>5028</v>
      </c>
      <c r="D5540" s="1046" t="s">
        <v>5028</v>
      </c>
      <c r="E5540" s="1043" t="s">
        <v>4290</v>
      </c>
      <c r="F5540" s="1047">
        <v>5997.2</v>
      </c>
      <c r="G5540" s="1052" t="s">
        <v>5005</v>
      </c>
      <c r="H5540" s="1060" t="s">
        <v>16291</v>
      </c>
    </row>
    <row r="5541" spans="2:8">
      <c r="B5541" s="1045" t="s">
        <v>16292</v>
      </c>
      <c r="C5541" s="1046" t="s">
        <v>5028</v>
      </c>
      <c r="D5541" s="1046" t="s">
        <v>5028</v>
      </c>
      <c r="E5541" s="1043" t="s">
        <v>4290</v>
      </c>
      <c r="F5541" s="1047">
        <v>5997.2</v>
      </c>
      <c r="G5541" s="1052" t="s">
        <v>5005</v>
      </c>
      <c r="H5541" s="1060" t="s">
        <v>16293</v>
      </c>
    </row>
    <row r="5542" spans="2:8">
      <c r="B5542" s="1045" t="s">
        <v>16294</v>
      </c>
      <c r="C5542" s="1046" t="s">
        <v>5028</v>
      </c>
      <c r="D5542" s="1046" t="s">
        <v>5028</v>
      </c>
      <c r="E5542" s="1043" t="s">
        <v>4290</v>
      </c>
      <c r="F5542" s="1047">
        <v>5997.2</v>
      </c>
      <c r="G5542" s="1052" t="s">
        <v>5005</v>
      </c>
      <c r="H5542" s="1060" t="s">
        <v>16295</v>
      </c>
    </row>
    <row r="5543" spans="2:8">
      <c r="B5543" s="1045" t="s">
        <v>16296</v>
      </c>
      <c r="C5543" s="1046" t="s">
        <v>5028</v>
      </c>
      <c r="D5543" s="1046" t="s">
        <v>5028</v>
      </c>
      <c r="E5543" s="1043" t="s">
        <v>4290</v>
      </c>
      <c r="F5543" s="1047">
        <v>5997.2</v>
      </c>
      <c r="G5543" s="1052" t="s">
        <v>5005</v>
      </c>
      <c r="H5543" s="1060" t="s">
        <v>16297</v>
      </c>
    </row>
    <row r="5544" spans="2:8">
      <c r="B5544" s="1045" t="s">
        <v>16298</v>
      </c>
      <c r="C5544" s="1046" t="s">
        <v>5028</v>
      </c>
      <c r="D5544" s="1046" t="s">
        <v>5028</v>
      </c>
      <c r="E5544" s="1043" t="s">
        <v>4290</v>
      </c>
      <c r="F5544" s="1047">
        <v>5997.2</v>
      </c>
      <c r="G5544" s="1052" t="s">
        <v>5005</v>
      </c>
      <c r="H5544" s="1060" t="s">
        <v>16299</v>
      </c>
    </row>
    <row r="5545" spans="2:8">
      <c r="B5545" s="1045" t="s">
        <v>16300</v>
      </c>
      <c r="C5545" s="1046" t="s">
        <v>5028</v>
      </c>
      <c r="D5545" s="1046" t="s">
        <v>5028</v>
      </c>
      <c r="E5545" s="1043" t="s">
        <v>4290</v>
      </c>
      <c r="F5545" s="1047">
        <v>5997.2</v>
      </c>
      <c r="G5545" s="1052" t="s">
        <v>5005</v>
      </c>
      <c r="H5545" s="1060" t="s">
        <v>16301</v>
      </c>
    </row>
    <row r="5546" spans="2:8">
      <c r="B5546" s="1045" t="s">
        <v>16302</v>
      </c>
      <c r="C5546" s="1046" t="s">
        <v>5028</v>
      </c>
      <c r="D5546" s="1046" t="s">
        <v>5028</v>
      </c>
      <c r="E5546" s="1043" t="s">
        <v>4290</v>
      </c>
      <c r="F5546" s="1047">
        <v>5997.2</v>
      </c>
      <c r="G5546" s="1052" t="s">
        <v>5005</v>
      </c>
      <c r="H5546" s="1060" t="s">
        <v>16303</v>
      </c>
    </row>
    <row r="5547" spans="2:8">
      <c r="B5547" s="1045" t="s">
        <v>16304</v>
      </c>
      <c r="C5547" s="1046" t="s">
        <v>5028</v>
      </c>
      <c r="D5547" s="1046" t="s">
        <v>5028</v>
      </c>
      <c r="E5547" s="1043" t="s">
        <v>4290</v>
      </c>
      <c r="F5547" s="1047">
        <v>5997.2</v>
      </c>
      <c r="G5547" s="1052" t="s">
        <v>5005</v>
      </c>
      <c r="H5547" s="1060" t="s">
        <v>16305</v>
      </c>
    </row>
    <row r="5548" spans="2:8">
      <c r="B5548" s="1045" t="s">
        <v>16306</v>
      </c>
      <c r="C5548" s="1046" t="s">
        <v>5028</v>
      </c>
      <c r="D5548" s="1046" t="s">
        <v>5028</v>
      </c>
      <c r="E5548" s="1043" t="s">
        <v>4290</v>
      </c>
      <c r="F5548" s="1047">
        <v>5997.2</v>
      </c>
      <c r="G5548" s="1052" t="s">
        <v>5005</v>
      </c>
      <c r="H5548" s="1060" t="s">
        <v>16307</v>
      </c>
    </row>
    <row r="5549" spans="2:8">
      <c r="B5549" s="1045" t="s">
        <v>16308</v>
      </c>
      <c r="C5549" s="1046" t="s">
        <v>5028</v>
      </c>
      <c r="D5549" s="1046" t="s">
        <v>5028</v>
      </c>
      <c r="E5549" s="1043" t="s">
        <v>4290</v>
      </c>
      <c r="F5549" s="1047">
        <v>5997.2</v>
      </c>
      <c r="G5549" s="1052" t="s">
        <v>5005</v>
      </c>
      <c r="H5549" s="1060" t="s">
        <v>16309</v>
      </c>
    </row>
    <row r="5550" spans="2:8">
      <c r="B5550" s="1045" t="s">
        <v>16310</v>
      </c>
      <c r="C5550" s="1046" t="s">
        <v>5028</v>
      </c>
      <c r="D5550" s="1046" t="s">
        <v>5028</v>
      </c>
      <c r="E5550" s="1043" t="s">
        <v>4290</v>
      </c>
      <c r="F5550" s="1047">
        <v>5997.2</v>
      </c>
      <c r="G5550" s="1052" t="s">
        <v>5005</v>
      </c>
      <c r="H5550" s="1060" t="s">
        <v>16311</v>
      </c>
    </row>
    <row r="5551" spans="2:8">
      <c r="B5551" s="1045" t="s">
        <v>16312</v>
      </c>
      <c r="C5551" s="1046" t="s">
        <v>5028</v>
      </c>
      <c r="D5551" s="1046" t="s">
        <v>5028</v>
      </c>
      <c r="E5551" s="1043" t="s">
        <v>4290</v>
      </c>
      <c r="F5551" s="1047">
        <v>5997.2</v>
      </c>
      <c r="G5551" s="1052" t="s">
        <v>5005</v>
      </c>
      <c r="H5551" s="1060" t="s">
        <v>16313</v>
      </c>
    </row>
    <row r="5552" spans="2:8">
      <c r="B5552" s="1045" t="s">
        <v>16314</v>
      </c>
      <c r="C5552" s="1046" t="s">
        <v>5028</v>
      </c>
      <c r="D5552" s="1046" t="s">
        <v>5028</v>
      </c>
      <c r="E5552" s="1043" t="s">
        <v>4290</v>
      </c>
      <c r="F5552" s="1047">
        <v>5997.2</v>
      </c>
      <c r="G5552" s="1052" t="s">
        <v>5005</v>
      </c>
      <c r="H5552" s="1060" t="s">
        <v>16315</v>
      </c>
    </row>
    <row r="5553" spans="2:8">
      <c r="B5553" s="1045" t="s">
        <v>16316</v>
      </c>
      <c r="C5553" s="1046" t="s">
        <v>5028</v>
      </c>
      <c r="D5553" s="1046" t="s">
        <v>5028</v>
      </c>
      <c r="E5553" s="1043" t="s">
        <v>4290</v>
      </c>
      <c r="F5553" s="1047">
        <v>5997.2</v>
      </c>
      <c r="G5553" s="1052" t="s">
        <v>5005</v>
      </c>
      <c r="H5553" s="1060" t="s">
        <v>16317</v>
      </c>
    </row>
    <row r="5554" spans="2:8">
      <c r="B5554" s="1045" t="s">
        <v>16318</v>
      </c>
      <c r="C5554" s="1046" t="s">
        <v>5028</v>
      </c>
      <c r="D5554" s="1046" t="s">
        <v>5028</v>
      </c>
      <c r="E5554" s="1043" t="s">
        <v>4290</v>
      </c>
      <c r="F5554" s="1047">
        <v>5997.2</v>
      </c>
      <c r="G5554" s="1052" t="s">
        <v>5005</v>
      </c>
      <c r="H5554" s="1060" t="s">
        <v>16319</v>
      </c>
    </row>
    <row r="5555" spans="2:8">
      <c r="B5555" s="1045" t="s">
        <v>16320</v>
      </c>
      <c r="C5555" s="1046" t="s">
        <v>5028</v>
      </c>
      <c r="D5555" s="1046" t="s">
        <v>5028</v>
      </c>
      <c r="E5555" s="1043" t="s">
        <v>4290</v>
      </c>
      <c r="F5555" s="1047">
        <v>5997.2</v>
      </c>
      <c r="G5555" s="1052" t="s">
        <v>5005</v>
      </c>
      <c r="H5555" s="1060" t="s">
        <v>16321</v>
      </c>
    </row>
    <row r="5556" spans="2:8">
      <c r="B5556" s="1045" t="s">
        <v>16322</v>
      </c>
      <c r="C5556" s="1046" t="s">
        <v>5028</v>
      </c>
      <c r="D5556" s="1046" t="s">
        <v>5028</v>
      </c>
      <c r="E5556" s="1043" t="s">
        <v>4290</v>
      </c>
      <c r="F5556" s="1047">
        <v>5997.2</v>
      </c>
      <c r="G5556" s="1052" t="s">
        <v>5005</v>
      </c>
      <c r="H5556" s="1060" t="s">
        <v>16323</v>
      </c>
    </row>
    <row r="5557" spans="2:8">
      <c r="B5557" s="1045" t="s">
        <v>16324</v>
      </c>
      <c r="C5557" s="1046" t="s">
        <v>5028</v>
      </c>
      <c r="D5557" s="1046" t="s">
        <v>5028</v>
      </c>
      <c r="E5557" s="1043" t="s">
        <v>4290</v>
      </c>
      <c r="F5557" s="1047">
        <v>5997.2</v>
      </c>
      <c r="G5557" s="1052" t="s">
        <v>5005</v>
      </c>
      <c r="H5557" s="1060" t="s">
        <v>16325</v>
      </c>
    </row>
    <row r="5558" spans="2:8">
      <c r="B5558" s="1045" t="s">
        <v>16326</v>
      </c>
      <c r="C5558" s="1046" t="s">
        <v>5028</v>
      </c>
      <c r="D5558" s="1046" t="s">
        <v>5028</v>
      </c>
      <c r="E5558" s="1043" t="s">
        <v>4290</v>
      </c>
      <c r="F5558" s="1047">
        <v>5997.2</v>
      </c>
      <c r="G5558" s="1052" t="s">
        <v>5005</v>
      </c>
      <c r="H5558" s="1060" t="s">
        <v>16327</v>
      </c>
    </row>
    <row r="5559" spans="2:8">
      <c r="B5559" s="1045" t="s">
        <v>16328</v>
      </c>
      <c r="C5559" s="1046" t="s">
        <v>5028</v>
      </c>
      <c r="D5559" s="1046" t="s">
        <v>5028</v>
      </c>
      <c r="E5559" s="1043" t="s">
        <v>4290</v>
      </c>
      <c r="F5559" s="1047">
        <v>5997.2</v>
      </c>
      <c r="G5559" s="1052" t="s">
        <v>5005</v>
      </c>
      <c r="H5559" s="1060" t="s">
        <v>16329</v>
      </c>
    </row>
    <row r="5560" spans="2:8">
      <c r="B5560" s="1045" t="s">
        <v>16330</v>
      </c>
      <c r="C5560" s="1046" t="s">
        <v>5028</v>
      </c>
      <c r="D5560" s="1046" t="s">
        <v>5028</v>
      </c>
      <c r="E5560" s="1043" t="s">
        <v>4290</v>
      </c>
      <c r="F5560" s="1047">
        <v>5997.2</v>
      </c>
      <c r="G5560" s="1052" t="s">
        <v>5005</v>
      </c>
      <c r="H5560" s="1060" t="s">
        <v>16331</v>
      </c>
    </row>
    <row r="5561" spans="2:8">
      <c r="B5561" s="1045" t="s">
        <v>16332</v>
      </c>
      <c r="C5561" s="1046" t="s">
        <v>5028</v>
      </c>
      <c r="D5561" s="1046" t="s">
        <v>5028</v>
      </c>
      <c r="E5561" s="1043" t="s">
        <v>4290</v>
      </c>
      <c r="F5561" s="1047">
        <v>5997.2</v>
      </c>
      <c r="G5561" s="1052" t="s">
        <v>5005</v>
      </c>
      <c r="H5561" s="1060" t="s">
        <v>16333</v>
      </c>
    </row>
    <row r="5562" spans="2:8">
      <c r="B5562" s="1045" t="s">
        <v>16334</v>
      </c>
      <c r="C5562" s="1046" t="s">
        <v>5028</v>
      </c>
      <c r="D5562" s="1046" t="s">
        <v>5028</v>
      </c>
      <c r="E5562" s="1043" t="s">
        <v>4290</v>
      </c>
      <c r="F5562" s="1047">
        <v>5997.2</v>
      </c>
      <c r="G5562" s="1052" t="s">
        <v>5005</v>
      </c>
      <c r="H5562" s="1060" t="s">
        <v>16335</v>
      </c>
    </row>
    <row r="5563" spans="2:8">
      <c r="B5563" s="1045" t="s">
        <v>16336</v>
      </c>
      <c r="C5563" s="1046" t="s">
        <v>5028</v>
      </c>
      <c r="D5563" s="1046" t="s">
        <v>5028</v>
      </c>
      <c r="E5563" s="1043" t="s">
        <v>4290</v>
      </c>
      <c r="F5563" s="1047">
        <v>5997.2</v>
      </c>
      <c r="G5563" s="1052" t="s">
        <v>5005</v>
      </c>
      <c r="H5563" s="1060" t="s">
        <v>16337</v>
      </c>
    </row>
    <row r="5564" spans="2:8">
      <c r="B5564" s="1045" t="s">
        <v>16338</v>
      </c>
      <c r="C5564" s="1046" t="s">
        <v>5028</v>
      </c>
      <c r="D5564" s="1046" t="s">
        <v>5028</v>
      </c>
      <c r="E5564" s="1043" t="s">
        <v>4290</v>
      </c>
      <c r="F5564" s="1047">
        <v>5997.2</v>
      </c>
      <c r="G5564" s="1052" t="s">
        <v>5005</v>
      </c>
      <c r="H5564" s="1060" t="s">
        <v>16339</v>
      </c>
    </row>
    <row r="5565" spans="2:8">
      <c r="B5565" s="1045" t="s">
        <v>16340</v>
      </c>
      <c r="C5565" s="1046" t="s">
        <v>5028</v>
      </c>
      <c r="D5565" s="1046" t="s">
        <v>5028</v>
      </c>
      <c r="E5565" s="1043" t="s">
        <v>4290</v>
      </c>
      <c r="F5565" s="1047">
        <v>5997.2</v>
      </c>
      <c r="G5565" s="1052" t="s">
        <v>5005</v>
      </c>
      <c r="H5565" s="1060" t="s">
        <v>16341</v>
      </c>
    </row>
    <row r="5566" spans="2:8">
      <c r="B5566" s="1045" t="s">
        <v>16342</v>
      </c>
      <c r="C5566" s="1046" t="s">
        <v>5028</v>
      </c>
      <c r="D5566" s="1046" t="s">
        <v>5028</v>
      </c>
      <c r="E5566" s="1043" t="s">
        <v>4290</v>
      </c>
      <c r="F5566" s="1047">
        <v>5997.2</v>
      </c>
      <c r="G5566" s="1052" t="s">
        <v>5005</v>
      </c>
      <c r="H5566" s="1060" t="s">
        <v>16343</v>
      </c>
    </row>
    <row r="5567" spans="2:8">
      <c r="B5567" s="1045" t="s">
        <v>16344</v>
      </c>
      <c r="C5567" s="1046" t="s">
        <v>5028</v>
      </c>
      <c r="D5567" s="1046" t="s">
        <v>5028</v>
      </c>
      <c r="E5567" s="1043" t="s">
        <v>4290</v>
      </c>
      <c r="F5567" s="1047">
        <v>5997.2</v>
      </c>
      <c r="G5567" s="1052" t="s">
        <v>5005</v>
      </c>
      <c r="H5567" s="1060" t="s">
        <v>16345</v>
      </c>
    </row>
    <row r="5568" spans="2:8">
      <c r="B5568" s="1045" t="s">
        <v>16346</v>
      </c>
      <c r="C5568" s="1046" t="s">
        <v>5028</v>
      </c>
      <c r="D5568" s="1046" t="s">
        <v>5028</v>
      </c>
      <c r="E5568" s="1043" t="s">
        <v>4290</v>
      </c>
      <c r="F5568" s="1047">
        <v>5997.2</v>
      </c>
      <c r="G5568" s="1052" t="s">
        <v>5005</v>
      </c>
      <c r="H5568" s="1060" t="s">
        <v>16347</v>
      </c>
    </row>
    <row r="5569" spans="2:8">
      <c r="B5569" s="1045" t="s">
        <v>16348</v>
      </c>
      <c r="C5569" s="1046" t="s">
        <v>5028</v>
      </c>
      <c r="D5569" s="1046" t="s">
        <v>5028</v>
      </c>
      <c r="E5569" s="1043" t="s">
        <v>4290</v>
      </c>
      <c r="F5569" s="1047">
        <v>5997.2</v>
      </c>
      <c r="G5569" s="1052" t="s">
        <v>5005</v>
      </c>
      <c r="H5569" s="1060" t="s">
        <v>16349</v>
      </c>
    </row>
    <row r="5570" spans="2:8">
      <c r="B5570" s="1045" t="s">
        <v>16350</v>
      </c>
      <c r="C5570" s="1046" t="s">
        <v>5028</v>
      </c>
      <c r="D5570" s="1046" t="s">
        <v>5028</v>
      </c>
      <c r="E5570" s="1043" t="s">
        <v>4290</v>
      </c>
      <c r="F5570" s="1047">
        <v>5997.2</v>
      </c>
      <c r="G5570" s="1052" t="s">
        <v>5005</v>
      </c>
      <c r="H5570" s="1060" t="s">
        <v>16351</v>
      </c>
    </row>
    <row r="5571" spans="2:8">
      <c r="B5571" s="1045" t="s">
        <v>16352</v>
      </c>
      <c r="C5571" s="1046" t="s">
        <v>5028</v>
      </c>
      <c r="D5571" s="1046" t="s">
        <v>5028</v>
      </c>
      <c r="E5571" s="1043" t="s">
        <v>4290</v>
      </c>
      <c r="F5571" s="1047">
        <v>5997.2</v>
      </c>
      <c r="G5571" s="1052" t="s">
        <v>5005</v>
      </c>
      <c r="H5571" s="1060" t="s">
        <v>16353</v>
      </c>
    </row>
    <row r="5572" spans="2:8">
      <c r="B5572" s="1045" t="s">
        <v>16354</v>
      </c>
      <c r="C5572" s="1046" t="s">
        <v>5028</v>
      </c>
      <c r="D5572" s="1046" t="s">
        <v>5028</v>
      </c>
      <c r="E5572" s="1043" t="s">
        <v>4290</v>
      </c>
      <c r="F5572" s="1047">
        <v>5997.2</v>
      </c>
      <c r="G5572" s="1052" t="s">
        <v>5005</v>
      </c>
      <c r="H5572" s="1060" t="s">
        <v>16355</v>
      </c>
    </row>
    <row r="5573" spans="2:8">
      <c r="B5573" s="1045" t="s">
        <v>16356</v>
      </c>
      <c r="C5573" s="1046" t="s">
        <v>5028</v>
      </c>
      <c r="D5573" s="1046" t="s">
        <v>5028</v>
      </c>
      <c r="E5573" s="1043" t="s">
        <v>4290</v>
      </c>
      <c r="F5573" s="1047">
        <v>5997.2</v>
      </c>
      <c r="G5573" s="1052" t="s">
        <v>5005</v>
      </c>
      <c r="H5573" s="1060" t="s">
        <v>16357</v>
      </c>
    </row>
    <row r="5574" spans="2:8">
      <c r="B5574" s="1045" t="s">
        <v>16358</v>
      </c>
      <c r="C5574" s="1046" t="s">
        <v>5028</v>
      </c>
      <c r="D5574" s="1046" t="s">
        <v>5028</v>
      </c>
      <c r="E5574" s="1043" t="s">
        <v>4290</v>
      </c>
      <c r="F5574" s="1047">
        <v>5997.2</v>
      </c>
      <c r="G5574" s="1052" t="s">
        <v>5005</v>
      </c>
      <c r="H5574" s="1060" t="s">
        <v>16359</v>
      </c>
    </row>
    <row r="5575" spans="2:8">
      <c r="B5575" s="1045" t="s">
        <v>16360</v>
      </c>
      <c r="C5575" s="1046" t="s">
        <v>5028</v>
      </c>
      <c r="D5575" s="1046" t="s">
        <v>5028</v>
      </c>
      <c r="E5575" s="1043" t="s">
        <v>4290</v>
      </c>
      <c r="F5575" s="1047">
        <v>5997.2</v>
      </c>
      <c r="G5575" s="1052" t="s">
        <v>5005</v>
      </c>
      <c r="H5575" s="1060" t="s">
        <v>16361</v>
      </c>
    </row>
    <row r="5576" spans="2:8">
      <c r="B5576" s="1045" t="s">
        <v>16362</v>
      </c>
      <c r="C5576" s="1046" t="s">
        <v>5028</v>
      </c>
      <c r="D5576" s="1046" t="s">
        <v>5028</v>
      </c>
      <c r="E5576" s="1043" t="s">
        <v>4290</v>
      </c>
      <c r="F5576" s="1047">
        <v>5997.2</v>
      </c>
      <c r="G5576" s="1052" t="s">
        <v>5005</v>
      </c>
      <c r="H5576" s="1060" t="s">
        <v>16363</v>
      </c>
    </row>
    <row r="5577" spans="2:8">
      <c r="B5577" s="1045" t="s">
        <v>16364</v>
      </c>
      <c r="C5577" s="1046" t="s">
        <v>5028</v>
      </c>
      <c r="D5577" s="1046" t="s">
        <v>5028</v>
      </c>
      <c r="E5577" s="1043" t="s">
        <v>4290</v>
      </c>
      <c r="F5577" s="1047">
        <v>5997.2</v>
      </c>
      <c r="G5577" s="1052" t="s">
        <v>5005</v>
      </c>
      <c r="H5577" s="1060" t="s">
        <v>16365</v>
      </c>
    </row>
    <row r="5578" spans="2:8">
      <c r="B5578" s="1045" t="s">
        <v>16366</v>
      </c>
      <c r="C5578" s="1046" t="s">
        <v>5028</v>
      </c>
      <c r="D5578" s="1046" t="s">
        <v>5028</v>
      </c>
      <c r="E5578" s="1043" t="s">
        <v>4290</v>
      </c>
      <c r="F5578" s="1047">
        <v>5997.2</v>
      </c>
      <c r="G5578" s="1052" t="s">
        <v>5005</v>
      </c>
      <c r="H5578" s="1060" t="s">
        <v>16367</v>
      </c>
    </row>
    <row r="5579" spans="2:8">
      <c r="B5579" s="1045" t="s">
        <v>16368</v>
      </c>
      <c r="C5579" s="1046" t="s">
        <v>5028</v>
      </c>
      <c r="D5579" s="1046" t="s">
        <v>5028</v>
      </c>
      <c r="E5579" s="1043" t="s">
        <v>4290</v>
      </c>
      <c r="F5579" s="1047">
        <v>5997.2</v>
      </c>
      <c r="G5579" s="1052" t="s">
        <v>5005</v>
      </c>
      <c r="H5579" s="1060" t="s">
        <v>16369</v>
      </c>
    </row>
    <row r="5580" spans="2:8">
      <c r="B5580" s="1045" t="s">
        <v>16370</v>
      </c>
      <c r="C5580" s="1046" t="s">
        <v>5028</v>
      </c>
      <c r="D5580" s="1046" t="s">
        <v>5028</v>
      </c>
      <c r="E5580" s="1043" t="s">
        <v>4290</v>
      </c>
      <c r="F5580" s="1047">
        <v>5997.2</v>
      </c>
      <c r="G5580" s="1052" t="s">
        <v>5005</v>
      </c>
      <c r="H5580" s="1060" t="s">
        <v>16371</v>
      </c>
    </row>
    <row r="5581" spans="2:8">
      <c r="B5581" s="1045" t="s">
        <v>16372</v>
      </c>
      <c r="C5581" s="1046" t="s">
        <v>5028</v>
      </c>
      <c r="D5581" s="1046" t="s">
        <v>5028</v>
      </c>
      <c r="E5581" s="1043" t="s">
        <v>4290</v>
      </c>
      <c r="F5581" s="1047">
        <v>5997.2</v>
      </c>
      <c r="G5581" s="1052" t="s">
        <v>5005</v>
      </c>
      <c r="H5581" s="1060" t="s">
        <v>16373</v>
      </c>
    </row>
    <row r="5582" spans="2:8">
      <c r="B5582" s="1045" t="s">
        <v>16374</v>
      </c>
      <c r="C5582" s="1046" t="s">
        <v>5028</v>
      </c>
      <c r="D5582" s="1046" t="s">
        <v>5028</v>
      </c>
      <c r="E5582" s="1043" t="s">
        <v>4290</v>
      </c>
      <c r="F5582" s="1047">
        <v>5997.2</v>
      </c>
      <c r="G5582" s="1052" t="s">
        <v>5005</v>
      </c>
      <c r="H5582" s="1060" t="s">
        <v>16375</v>
      </c>
    </row>
    <row r="5583" spans="2:8">
      <c r="B5583" s="1045" t="s">
        <v>16376</v>
      </c>
      <c r="C5583" s="1046" t="s">
        <v>5028</v>
      </c>
      <c r="D5583" s="1046" t="s">
        <v>5028</v>
      </c>
      <c r="E5583" s="1043" t="s">
        <v>4290</v>
      </c>
      <c r="F5583" s="1047">
        <v>5997.2</v>
      </c>
      <c r="G5583" s="1052" t="s">
        <v>5005</v>
      </c>
      <c r="H5583" s="1060" t="s">
        <v>16377</v>
      </c>
    </row>
    <row r="5584" spans="2:8">
      <c r="B5584" s="1045" t="s">
        <v>16378</v>
      </c>
      <c r="C5584" s="1046" t="s">
        <v>5028</v>
      </c>
      <c r="D5584" s="1046" t="s">
        <v>5028</v>
      </c>
      <c r="E5584" s="1043" t="s">
        <v>4290</v>
      </c>
      <c r="F5584" s="1047">
        <v>5997.2</v>
      </c>
      <c r="G5584" s="1052" t="s">
        <v>5005</v>
      </c>
      <c r="H5584" s="1060" t="s">
        <v>16379</v>
      </c>
    </row>
    <row r="5585" spans="2:8">
      <c r="B5585" s="1045" t="s">
        <v>16380</v>
      </c>
      <c r="C5585" s="1046" t="s">
        <v>5028</v>
      </c>
      <c r="D5585" s="1046" t="s">
        <v>5028</v>
      </c>
      <c r="E5585" s="1043" t="s">
        <v>4290</v>
      </c>
      <c r="F5585" s="1047">
        <v>5997.2</v>
      </c>
      <c r="G5585" s="1052" t="s">
        <v>5005</v>
      </c>
      <c r="H5585" s="1060" t="s">
        <v>16381</v>
      </c>
    </row>
    <row r="5586" spans="2:8">
      <c r="B5586" s="1045" t="s">
        <v>16382</v>
      </c>
      <c r="C5586" s="1046" t="s">
        <v>5028</v>
      </c>
      <c r="D5586" s="1046" t="s">
        <v>5028</v>
      </c>
      <c r="E5586" s="1043" t="s">
        <v>4290</v>
      </c>
      <c r="F5586" s="1047">
        <v>5997.2</v>
      </c>
      <c r="G5586" s="1052" t="s">
        <v>5005</v>
      </c>
      <c r="H5586" s="1060" t="s">
        <v>16383</v>
      </c>
    </row>
    <row r="5587" spans="2:8">
      <c r="B5587" s="1045" t="s">
        <v>16384</v>
      </c>
      <c r="C5587" s="1046" t="s">
        <v>5028</v>
      </c>
      <c r="D5587" s="1046" t="s">
        <v>5028</v>
      </c>
      <c r="E5587" s="1043" t="s">
        <v>4290</v>
      </c>
      <c r="F5587" s="1047">
        <v>5997.2</v>
      </c>
      <c r="G5587" s="1052" t="s">
        <v>5005</v>
      </c>
      <c r="H5587" s="1060" t="s">
        <v>16385</v>
      </c>
    </row>
    <row r="5588" spans="2:8">
      <c r="B5588" s="1045" t="s">
        <v>16386</v>
      </c>
      <c r="C5588" s="1046" t="s">
        <v>5028</v>
      </c>
      <c r="D5588" s="1046" t="s">
        <v>5028</v>
      </c>
      <c r="E5588" s="1043" t="s">
        <v>4290</v>
      </c>
      <c r="F5588" s="1047">
        <v>5997.2</v>
      </c>
      <c r="G5588" s="1052" t="s">
        <v>5005</v>
      </c>
      <c r="H5588" s="1060" t="s">
        <v>16387</v>
      </c>
    </row>
    <row r="5589" spans="2:8">
      <c r="B5589" s="1045" t="s">
        <v>16388</v>
      </c>
      <c r="C5589" s="1046" t="s">
        <v>5028</v>
      </c>
      <c r="D5589" s="1046" t="s">
        <v>5028</v>
      </c>
      <c r="E5589" s="1043" t="s">
        <v>4290</v>
      </c>
      <c r="F5589" s="1047">
        <v>5997.2</v>
      </c>
      <c r="G5589" s="1052" t="s">
        <v>5005</v>
      </c>
      <c r="H5589" s="1060" t="s">
        <v>16389</v>
      </c>
    </row>
    <row r="5590" spans="2:8">
      <c r="B5590" s="1045" t="s">
        <v>16390</v>
      </c>
      <c r="C5590" s="1046" t="s">
        <v>5028</v>
      </c>
      <c r="D5590" s="1046" t="s">
        <v>5028</v>
      </c>
      <c r="E5590" s="1043" t="s">
        <v>4290</v>
      </c>
      <c r="F5590" s="1047">
        <v>5997.2</v>
      </c>
      <c r="G5590" s="1052" t="s">
        <v>5005</v>
      </c>
      <c r="H5590" s="1060" t="s">
        <v>16391</v>
      </c>
    </row>
    <row r="5591" spans="2:8">
      <c r="B5591" s="1045" t="s">
        <v>16392</v>
      </c>
      <c r="C5591" s="1046" t="s">
        <v>5028</v>
      </c>
      <c r="D5591" s="1046" t="s">
        <v>5028</v>
      </c>
      <c r="E5591" s="1043" t="s">
        <v>4290</v>
      </c>
      <c r="F5591" s="1047">
        <v>5997.2</v>
      </c>
      <c r="G5591" s="1052" t="s">
        <v>5005</v>
      </c>
      <c r="H5591" s="1060" t="s">
        <v>16393</v>
      </c>
    </row>
    <row r="5592" spans="2:8">
      <c r="B5592" s="1045" t="s">
        <v>16394</v>
      </c>
      <c r="C5592" s="1046" t="s">
        <v>5028</v>
      </c>
      <c r="D5592" s="1046" t="s">
        <v>5028</v>
      </c>
      <c r="E5592" s="1043" t="s">
        <v>4290</v>
      </c>
      <c r="F5592" s="1047">
        <v>5997.2</v>
      </c>
      <c r="G5592" s="1052" t="s">
        <v>5005</v>
      </c>
      <c r="H5592" s="1060" t="s">
        <v>16395</v>
      </c>
    </row>
    <row r="5593" spans="2:8">
      <c r="B5593" s="1045" t="s">
        <v>16396</v>
      </c>
      <c r="C5593" s="1046" t="s">
        <v>5028</v>
      </c>
      <c r="D5593" s="1046" t="s">
        <v>5028</v>
      </c>
      <c r="E5593" s="1043" t="s">
        <v>4290</v>
      </c>
      <c r="F5593" s="1047">
        <v>5997.2</v>
      </c>
      <c r="G5593" s="1052" t="s">
        <v>5005</v>
      </c>
      <c r="H5593" s="1060" t="s">
        <v>16397</v>
      </c>
    </row>
    <row r="5594" spans="2:8">
      <c r="B5594" s="1045" t="s">
        <v>16398</v>
      </c>
      <c r="C5594" s="1046" t="s">
        <v>5028</v>
      </c>
      <c r="D5594" s="1046" t="s">
        <v>5028</v>
      </c>
      <c r="E5594" s="1043" t="s">
        <v>4290</v>
      </c>
      <c r="F5594" s="1047">
        <v>5997.2</v>
      </c>
      <c r="G5594" s="1052" t="s">
        <v>5005</v>
      </c>
      <c r="H5594" s="1060" t="s">
        <v>16399</v>
      </c>
    </row>
    <row r="5595" spans="2:8">
      <c r="B5595" s="1045" t="s">
        <v>16400</v>
      </c>
      <c r="C5595" s="1046" t="s">
        <v>5028</v>
      </c>
      <c r="D5595" s="1046" t="s">
        <v>5028</v>
      </c>
      <c r="E5595" s="1043" t="s">
        <v>4290</v>
      </c>
      <c r="F5595" s="1047">
        <v>5997.2</v>
      </c>
      <c r="G5595" s="1052" t="s">
        <v>5005</v>
      </c>
      <c r="H5595" s="1060" t="s">
        <v>16401</v>
      </c>
    </row>
    <row r="5596" spans="2:8">
      <c r="B5596" s="1045" t="s">
        <v>16402</v>
      </c>
      <c r="C5596" s="1046" t="s">
        <v>5028</v>
      </c>
      <c r="D5596" s="1046" t="s">
        <v>5028</v>
      </c>
      <c r="E5596" s="1043" t="s">
        <v>4290</v>
      </c>
      <c r="F5596" s="1047">
        <v>5997.2</v>
      </c>
      <c r="G5596" s="1052" t="s">
        <v>5005</v>
      </c>
      <c r="H5596" s="1060" t="s">
        <v>16403</v>
      </c>
    </row>
    <row r="5597" spans="2:8">
      <c r="B5597" s="1045" t="s">
        <v>16404</v>
      </c>
      <c r="C5597" s="1046" t="s">
        <v>5028</v>
      </c>
      <c r="D5597" s="1046" t="s">
        <v>5028</v>
      </c>
      <c r="E5597" s="1043" t="s">
        <v>4290</v>
      </c>
      <c r="F5597" s="1047">
        <v>5997.2</v>
      </c>
      <c r="G5597" s="1052" t="s">
        <v>5005</v>
      </c>
      <c r="H5597" s="1060" t="s">
        <v>16405</v>
      </c>
    </row>
    <row r="5598" spans="2:8">
      <c r="B5598" s="1045" t="s">
        <v>16406</v>
      </c>
      <c r="C5598" s="1046" t="s">
        <v>5028</v>
      </c>
      <c r="D5598" s="1046" t="s">
        <v>5028</v>
      </c>
      <c r="E5598" s="1043" t="s">
        <v>4290</v>
      </c>
      <c r="F5598" s="1047">
        <v>5997.2</v>
      </c>
      <c r="G5598" s="1052" t="s">
        <v>5005</v>
      </c>
      <c r="H5598" s="1060" t="s">
        <v>16407</v>
      </c>
    </row>
    <row r="5599" spans="2:8">
      <c r="B5599" s="1045" t="s">
        <v>16408</v>
      </c>
      <c r="C5599" s="1046" t="s">
        <v>5028</v>
      </c>
      <c r="D5599" s="1046" t="s">
        <v>5028</v>
      </c>
      <c r="E5599" s="1043" t="s">
        <v>4290</v>
      </c>
      <c r="F5599" s="1047">
        <v>5997.2</v>
      </c>
      <c r="G5599" s="1052" t="s">
        <v>5005</v>
      </c>
      <c r="H5599" s="1060" t="s">
        <v>16409</v>
      </c>
    </row>
    <row r="5600" spans="2:8">
      <c r="B5600" s="1045" t="s">
        <v>16410</v>
      </c>
      <c r="C5600" s="1046" t="s">
        <v>5028</v>
      </c>
      <c r="D5600" s="1046" t="s">
        <v>5028</v>
      </c>
      <c r="E5600" s="1043" t="s">
        <v>4290</v>
      </c>
      <c r="F5600" s="1047">
        <v>5997.2</v>
      </c>
      <c r="G5600" s="1052" t="s">
        <v>5005</v>
      </c>
      <c r="H5600" s="1060" t="s">
        <v>16411</v>
      </c>
    </row>
    <row r="5601" spans="2:8">
      <c r="B5601" s="1045" t="s">
        <v>16412</v>
      </c>
      <c r="C5601" s="1046" t="s">
        <v>5028</v>
      </c>
      <c r="D5601" s="1046" t="s">
        <v>5028</v>
      </c>
      <c r="E5601" s="1043" t="s">
        <v>4290</v>
      </c>
      <c r="F5601" s="1047">
        <v>5997.2</v>
      </c>
      <c r="G5601" s="1052" t="s">
        <v>5005</v>
      </c>
      <c r="H5601" s="1060" t="s">
        <v>16413</v>
      </c>
    </row>
    <row r="5602" spans="2:8">
      <c r="B5602" s="1045" t="s">
        <v>16414</v>
      </c>
      <c r="C5602" s="1046" t="s">
        <v>5028</v>
      </c>
      <c r="D5602" s="1046" t="s">
        <v>5028</v>
      </c>
      <c r="E5602" s="1043" t="s">
        <v>4290</v>
      </c>
      <c r="F5602" s="1047">
        <v>5997.2</v>
      </c>
      <c r="G5602" s="1052" t="s">
        <v>5005</v>
      </c>
      <c r="H5602" s="1060" t="s">
        <v>16415</v>
      </c>
    </row>
    <row r="5603" spans="2:8">
      <c r="B5603" s="1045" t="s">
        <v>16416</v>
      </c>
      <c r="C5603" s="1046" t="s">
        <v>5028</v>
      </c>
      <c r="D5603" s="1046" t="s">
        <v>5028</v>
      </c>
      <c r="E5603" s="1043" t="s">
        <v>4290</v>
      </c>
      <c r="F5603" s="1047">
        <v>5997.2</v>
      </c>
      <c r="G5603" s="1052" t="s">
        <v>5005</v>
      </c>
      <c r="H5603" s="1060" t="s">
        <v>16417</v>
      </c>
    </row>
    <row r="5604" spans="2:8">
      <c r="B5604" s="1045" t="s">
        <v>16418</v>
      </c>
      <c r="C5604" s="1046" t="s">
        <v>5028</v>
      </c>
      <c r="D5604" s="1046" t="s">
        <v>5028</v>
      </c>
      <c r="E5604" s="1043" t="s">
        <v>4290</v>
      </c>
      <c r="F5604" s="1047">
        <v>5997.2</v>
      </c>
      <c r="G5604" s="1052" t="s">
        <v>5005</v>
      </c>
      <c r="H5604" s="1060" t="s">
        <v>16419</v>
      </c>
    </row>
    <row r="5605" spans="2:8">
      <c r="B5605" s="1045" t="s">
        <v>16420</v>
      </c>
      <c r="C5605" s="1046" t="s">
        <v>5028</v>
      </c>
      <c r="D5605" s="1046" t="s">
        <v>5028</v>
      </c>
      <c r="E5605" s="1043" t="s">
        <v>4290</v>
      </c>
      <c r="F5605" s="1047">
        <v>5997.2</v>
      </c>
      <c r="G5605" s="1052" t="s">
        <v>5005</v>
      </c>
      <c r="H5605" s="1060" t="s">
        <v>16421</v>
      </c>
    </row>
    <row r="5606" spans="2:8">
      <c r="B5606" s="1045" t="s">
        <v>16422</v>
      </c>
      <c r="C5606" s="1046" t="s">
        <v>5028</v>
      </c>
      <c r="D5606" s="1046" t="s">
        <v>5028</v>
      </c>
      <c r="E5606" s="1043" t="s">
        <v>4290</v>
      </c>
      <c r="F5606" s="1047">
        <v>5997.2</v>
      </c>
      <c r="G5606" s="1052" t="s">
        <v>5005</v>
      </c>
      <c r="H5606" s="1060" t="s">
        <v>16423</v>
      </c>
    </row>
    <row r="5607" spans="2:8">
      <c r="B5607" s="1045" t="s">
        <v>16424</v>
      </c>
      <c r="C5607" s="1046" t="s">
        <v>5028</v>
      </c>
      <c r="D5607" s="1046" t="s">
        <v>5028</v>
      </c>
      <c r="E5607" s="1043" t="s">
        <v>4290</v>
      </c>
      <c r="F5607" s="1047">
        <v>5997.2</v>
      </c>
      <c r="G5607" s="1052" t="s">
        <v>5005</v>
      </c>
      <c r="H5607" s="1060" t="s">
        <v>16425</v>
      </c>
    </row>
    <row r="5608" spans="2:8">
      <c r="B5608" s="1045" t="s">
        <v>16426</v>
      </c>
      <c r="C5608" s="1046" t="s">
        <v>5028</v>
      </c>
      <c r="D5608" s="1046" t="s">
        <v>5028</v>
      </c>
      <c r="E5608" s="1043" t="s">
        <v>4290</v>
      </c>
      <c r="F5608" s="1047">
        <v>5997.2</v>
      </c>
      <c r="G5608" s="1052" t="s">
        <v>5005</v>
      </c>
      <c r="H5608" s="1060" t="s">
        <v>16427</v>
      </c>
    </row>
    <row r="5609" spans="2:8">
      <c r="B5609" s="1045" t="s">
        <v>16428</v>
      </c>
      <c r="C5609" s="1046" t="s">
        <v>5028</v>
      </c>
      <c r="D5609" s="1046" t="s">
        <v>5028</v>
      </c>
      <c r="E5609" s="1043" t="s">
        <v>4290</v>
      </c>
      <c r="F5609" s="1047">
        <v>5997.2</v>
      </c>
      <c r="G5609" s="1052" t="s">
        <v>5005</v>
      </c>
      <c r="H5609" s="1060" t="s">
        <v>16429</v>
      </c>
    </row>
    <row r="5610" spans="2:8">
      <c r="B5610" s="1045" t="s">
        <v>16430</v>
      </c>
      <c r="C5610" s="1046" t="s">
        <v>5028</v>
      </c>
      <c r="D5610" s="1046" t="s">
        <v>5028</v>
      </c>
      <c r="E5610" s="1043" t="s">
        <v>4290</v>
      </c>
      <c r="F5610" s="1047">
        <v>5997.2</v>
      </c>
      <c r="G5610" s="1052" t="s">
        <v>5005</v>
      </c>
      <c r="H5610" s="1060" t="s">
        <v>16431</v>
      </c>
    </row>
    <row r="5611" spans="2:8">
      <c r="B5611" s="1045" t="s">
        <v>16432</v>
      </c>
      <c r="C5611" s="1046" t="s">
        <v>5028</v>
      </c>
      <c r="D5611" s="1046" t="s">
        <v>5028</v>
      </c>
      <c r="E5611" s="1043" t="s">
        <v>4290</v>
      </c>
      <c r="F5611" s="1047">
        <v>5997.2</v>
      </c>
      <c r="G5611" s="1052" t="s">
        <v>5005</v>
      </c>
      <c r="H5611" s="1060" t="s">
        <v>16433</v>
      </c>
    </row>
    <row r="5612" spans="2:8">
      <c r="B5612" s="1045" t="s">
        <v>16434</v>
      </c>
      <c r="C5612" s="1046" t="s">
        <v>5028</v>
      </c>
      <c r="D5612" s="1046" t="s">
        <v>5028</v>
      </c>
      <c r="E5612" s="1043" t="s">
        <v>4290</v>
      </c>
      <c r="F5612" s="1047">
        <v>5997.2</v>
      </c>
      <c r="G5612" s="1052" t="s">
        <v>5005</v>
      </c>
      <c r="H5612" s="1060" t="s">
        <v>16435</v>
      </c>
    </row>
    <row r="5613" spans="2:8">
      <c r="B5613" s="1045" t="s">
        <v>16436</v>
      </c>
      <c r="C5613" s="1046" t="s">
        <v>5028</v>
      </c>
      <c r="D5613" s="1046" t="s">
        <v>5028</v>
      </c>
      <c r="E5613" s="1043" t="s">
        <v>4290</v>
      </c>
      <c r="F5613" s="1047">
        <v>5997.2</v>
      </c>
      <c r="G5613" s="1052" t="s">
        <v>5005</v>
      </c>
      <c r="H5613" s="1060" t="s">
        <v>16437</v>
      </c>
    </row>
    <row r="5614" spans="2:8" ht="30">
      <c r="B5614" s="1045" t="s">
        <v>16438</v>
      </c>
      <c r="C5614" s="1046" t="s">
        <v>5029</v>
      </c>
      <c r="D5614" s="1046" t="s">
        <v>5029</v>
      </c>
      <c r="E5614" s="1043" t="s">
        <v>4290</v>
      </c>
      <c r="F5614" s="1047">
        <v>7795.2</v>
      </c>
      <c r="G5614" s="1052" t="s">
        <v>5005</v>
      </c>
      <c r="H5614" s="1060" t="s">
        <v>16439</v>
      </c>
    </row>
    <row r="5615" spans="2:8" ht="30">
      <c r="B5615" s="1045" t="s">
        <v>16440</v>
      </c>
      <c r="C5615" s="1046" t="s">
        <v>5029</v>
      </c>
      <c r="D5615" s="1046" t="s">
        <v>5029</v>
      </c>
      <c r="E5615" s="1043" t="s">
        <v>4290</v>
      </c>
      <c r="F5615" s="1047">
        <v>7795.2</v>
      </c>
      <c r="G5615" s="1052" t="s">
        <v>5005</v>
      </c>
      <c r="H5615" s="1060" t="s">
        <v>16441</v>
      </c>
    </row>
    <row r="5616" spans="2:8" ht="30">
      <c r="B5616" s="1045" t="s">
        <v>16442</v>
      </c>
      <c r="C5616" s="1046" t="s">
        <v>5029</v>
      </c>
      <c r="D5616" s="1046" t="s">
        <v>5029</v>
      </c>
      <c r="E5616" s="1043" t="s">
        <v>4290</v>
      </c>
      <c r="F5616" s="1047">
        <v>7795.2</v>
      </c>
      <c r="G5616" s="1052" t="s">
        <v>5005</v>
      </c>
      <c r="H5616" s="1060" t="s">
        <v>16443</v>
      </c>
    </row>
    <row r="5617" spans="2:8" ht="30">
      <c r="B5617" s="1045" t="s">
        <v>16444</v>
      </c>
      <c r="C5617" s="1046" t="s">
        <v>5029</v>
      </c>
      <c r="D5617" s="1046" t="s">
        <v>5029</v>
      </c>
      <c r="E5617" s="1043" t="s">
        <v>4290</v>
      </c>
      <c r="F5617" s="1047">
        <v>7795.2</v>
      </c>
      <c r="G5617" s="1052" t="s">
        <v>5005</v>
      </c>
      <c r="H5617" s="1060" t="s">
        <v>16445</v>
      </c>
    </row>
    <row r="5618" spans="2:8" ht="30">
      <c r="B5618" s="1045" t="s">
        <v>16446</v>
      </c>
      <c r="C5618" s="1046" t="s">
        <v>5029</v>
      </c>
      <c r="D5618" s="1046" t="s">
        <v>5029</v>
      </c>
      <c r="E5618" s="1043" t="s">
        <v>4290</v>
      </c>
      <c r="F5618" s="1047">
        <v>7795.2</v>
      </c>
      <c r="G5618" s="1052" t="s">
        <v>5005</v>
      </c>
      <c r="H5618" s="1060" t="s">
        <v>16447</v>
      </c>
    </row>
    <row r="5619" spans="2:8" ht="30">
      <c r="B5619" s="1045" t="s">
        <v>16448</v>
      </c>
      <c r="C5619" s="1046" t="s">
        <v>5029</v>
      </c>
      <c r="D5619" s="1046" t="s">
        <v>5029</v>
      </c>
      <c r="E5619" s="1043" t="s">
        <v>4290</v>
      </c>
      <c r="F5619" s="1047">
        <v>7795.2</v>
      </c>
      <c r="G5619" s="1052" t="s">
        <v>5005</v>
      </c>
      <c r="H5619" s="1060" t="s">
        <v>16449</v>
      </c>
    </row>
    <row r="5620" spans="2:8" ht="30">
      <c r="B5620" s="1045" t="s">
        <v>16450</v>
      </c>
      <c r="C5620" s="1046" t="s">
        <v>5029</v>
      </c>
      <c r="D5620" s="1046" t="s">
        <v>5029</v>
      </c>
      <c r="E5620" s="1043" t="s">
        <v>4290</v>
      </c>
      <c r="F5620" s="1047">
        <v>7795.2</v>
      </c>
      <c r="G5620" s="1052" t="s">
        <v>5005</v>
      </c>
      <c r="H5620" s="1060" t="s">
        <v>16451</v>
      </c>
    </row>
    <row r="5621" spans="2:8" ht="30">
      <c r="B5621" s="1045" t="s">
        <v>16452</v>
      </c>
      <c r="C5621" s="1046" t="s">
        <v>5029</v>
      </c>
      <c r="D5621" s="1046" t="s">
        <v>5029</v>
      </c>
      <c r="E5621" s="1043" t="s">
        <v>4290</v>
      </c>
      <c r="F5621" s="1047">
        <v>7795.2</v>
      </c>
      <c r="G5621" s="1052" t="s">
        <v>5005</v>
      </c>
      <c r="H5621" s="1060" t="s">
        <v>16453</v>
      </c>
    </row>
    <row r="5622" spans="2:8" ht="30">
      <c r="B5622" s="1045" t="s">
        <v>16454</v>
      </c>
      <c r="C5622" s="1046" t="s">
        <v>5029</v>
      </c>
      <c r="D5622" s="1046" t="s">
        <v>5029</v>
      </c>
      <c r="E5622" s="1043" t="s">
        <v>4290</v>
      </c>
      <c r="F5622" s="1047">
        <v>7795.2</v>
      </c>
      <c r="G5622" s="1052" t="s">
        <v>5005</v>
      </c>
      <c r="H5622" s="1060" t="s">
        <v>16455</v>
      </c>
    </row>
    <row r="5623" spans="2:8" ht="30">
      <c r="B5623" s="1045" t="s">
        <v>16456</v>
      </c>
      <c r="C5623" s="1046" t="s">
        <v>5029</v>
      </c>
      <c r="D5623" s="1046" t="s">
        <v>5029</v>
      </c>
      <c r="E5623" s="1043" t="s">
        <v>4290</v>
      </c>
      <c r="F5623" s="1047">
        <v>7795.2</v>
      </c>
      <c r="G5623" s="1052" t="s">
        <v>5005</v>
      </c>
      <c r="H5623" s="1060" t="s">
        <v>16457</v>
      </c>
    </row>
    <row r="5624" spans="2:8" ht="30">
      <c r="B5624" s="1045" t="s">
        <v>16458</v>
      </c>
      <c r="C5624" s="1046" t="s">
        <v>5029</v>
      </c>
      <c r="D5624" s="1046" t="s">
        <v>5029</v>
      </c>
      <c r="E5624" s="1043" t="s">
        <v>4290</v>
      </c>
      <c r="F5624" s="1047">
        <v>7795.2</v>
      </c>
      <c r="G5624" s="1052" t="s">
        <v>5005</v>
      </c>
      <c r="H5624" s="1060" t="s">
        <v>16459</v>
      </c>
    </row>
    <row r="5625" spans="2:8" ht="30">
      <c r="B5625" s="1045" t="s">
        <v>16460</v>
      </c>
      <c r="C5625" s="1046" t="s">
        <v>5029</v>
      </c>
      <c r="D5625" s="1046" t="s">
        <v>5029</v>
      </c>
      <c r="E5625" s="1043" t="s">
        <v>4290</v>
      </c>
      <c r="F5625" s="1047">
        <v>7795.2</v>
      </c>
      <c r="G5625" s="1052" t="s">
        <v>5005</v>
      </c>
      <c r="H5625" s="1060" t="s">
        <v>16461</v>
      </c>
    </row>
    <row r="5626" spans="2:8" ht="30">
      <c r="B5626" s="1045" t="s">
        <v>16462</v>
      </c>
      <c r="C5626" s="1046" t="s">
        <v>5029</v>
      </c>
      <c r="D5626" s="1046" t="s">
        <v>5029</v>
      </c>
      <c r="E5626" s="1043" t="s">
        <v>4290</v>
      </c>
      <c r="F5626" s="1047">
        <v>7795.2</v>
      </c>
      <c r="G5626" s="1052" t="s">
        <v>5005</v>
      </c>
      <c r="H5626" s="1060" t="s">
        <v>16463</v>
      </c>
    </row>
    <row r="5627" spans="2:8" ht="30">
      <c r="B5627" s="1045" t="s">
        <v>16464</v>
      </c>
      <c r="C5627" s="1046" t="s">
        <v>5029</v>
      </c>
      <c r="D5627" s="1046" t="s">
        <v>5029</v>
      </c>
      <c r="E5627" s="1043" t="s">
        <v>4290</v>
      </c>
      <c r="F5627" s="1047">
        <v>7795.2</v>
      </c>
      <c r="G5627" s="1052" t="s">
        <v>5005</v>
      </c>
      <c r="H5627" s="1060" t="s">
        <v>16465</v>
      </c>
    </row>
    <row r="5628" spans="2:8" ht="30">
      <c r="B5628" s="1045" t="s">
        <v>16466</v>
      </c>
      <c r="C5628" s="1046" t="s">
        <v>5029</v>
      </c>
      <c r="D5628" s="1046" t="s">
        <v>5029</v>
      </c>
      <c r="E5628" s="1043" t="s">
        <v>4290</v>
      </c>
      <c r="F5628" s="1047">
        <v>7795.2</v>
      </c>
      <c r="G5628" s="1052" t="s">
        <v>5005</v>
      </c>
      <c r="H5628" s="1060" t="s">
        <v>16467</v>
      </c>
    </row>
    <row r="5629" spans="2:8" ht="30">
      <c r="B5629" s="1045" t="s">
        <v>16468</v>
      </c>
      <c r="C5629" s="1046" t="s">
        <v>5029</v>
      </c>
      <c r="D5629" s="1046" t="s">
        <v>5029</v>
      </c>
      <c r="E5629" s="1043" t="s">
        <v>4290</v>
      </c>
      <c r="F5629" s="1047">
        <v>7795.2</v>
      </c>
      <c r="G5629" s="1052" t="s">
        <v>5005</v>
      </c>
      <c r="H5629" s="1060" t="s">
        <v>16469</v>
      </c>
    </row>
    <row r="5630" spans="2:8" ht="30">
      <c r="B5630" s="1045" t="s">
        <v>16470</v>
      </c>
      <c r="C5630" s="1046" t="s">
        <v>5029</v>
      </c>
      <c r="D5630" s="1046" t="s">
        <v>5029</v>
      </c>
      <c r="E5630" s="1043" t="s">
        <v>4290</v>
      </c>
      <c r="F5630" s="1047">
        <v>7795.2</v>
      </c>
      <c r="G5630" s="1052" t="s">
        <v>5005</v>
      </c>
      <c r="H5630" s="1060" t="s">
        <v>16471</v>
      </c>
    </row>
    <row r="5631" spans="2:8" ht="30">
      <c r="B5631" s="1045" t="s">
        <v>16472</v>
      </c>
      <c r="C5631" s="1046" t="s">
        <v>5029</v>
      </c>
      <c r="D5631" s="1046" t="s">
        <v>5029</v>
      </c>
      <c r="E5631" s="1043" t="s">
        <v>4290</v>
      </c>
      <c r="F5631" s="1047">
        <v>7795.2</v>
      </c>
      <c r="G5631" s="1052" t="s">
        <v>5005</v>
      </c>
      <c r="H5631" s="1060" t="s">
        <v>16473</v>
      </c>
    </row>
    <row r="5632" spans="2:8" ht="30">
      <c r="B5632" s="1045" t="s">
        <v>16474</v>
      </c>
      <c r="C5632" s="1046" t="s">
        <v>5029</v>
      </c>
      <c r="D5632" s="1046" t="s">
        <v>5029</v>
      </c>
      <c r="E5632" s="1043" t="s">
        <v>4290</v>
      </c>
      <c r="F5632" s="1047">
        <v>7795.2</v>
      </c>
      <c r="G5632" s="1052" t="s">
        <v>5005</v>
      </c>
      <c r="H5632" s="1060" t="s">
        <v>16475</v>
      </c>
    </row>
    <row r="5633" spans="2:8" ht="30">
      <c r="B5633" s="1045" t="s">
        <v>16476</v>
      </c>
      <c r="C5633" s="1046" t="s">
        <v>5029</v>
      </c>
      <c r="D5633" s="1046" t="s">
        <v>5029</v>
      </c>
      <c r="E5633" s="1043" t="s">
        <v>4290</v>
      </c>
      <c r="F5633" s="1047">
        <v>7795.2</v>
      </c>
      <c r="G5633" s="1052" t="s">
        <v>5005</v>
      </c>
      <c r="H5633" s="1060" t="s">
        <v>16477</v>
      </c>
    </row>
    <row r="5634" spans="2:8" ht="30">
      <c r="B5634" s="1045" t="s">
        <v>16478</v>
      </c>
      <c r="C5634" s="1046" t="s">
        <v>5030</v>
      </c>
      <c r="D5634" s="1046" t="s">
        <v>5030</v>
      </c>
      <c r="E5634" s="1043" t="s">
        <v>4290</v>
      </c>
      <c r="F5634" s="1047">
        <v>15000</v>
      </c>
      <c r="G5634" s="1052" t="s">
        <v>5005</v>
      </c>
      <c r="H5634" s="1060" t="s">
        <v>16479</v>
      </c>
    </row>
    <row r="5635" spans="2:8">
      <c r="B5635" s="1045" t="s">
        <v>16480</v>
      </c>
      <c r="C5635" s="1046" t="s">
        <v>5031</v>
      </c>
      <c r="D5635" s="1046" t="s">
        <v>5031</v>
      </c>
      <c r="E5635" s="1043" t="s">
        <v>4290</v>
      </c>
      <c r="F5635" s="1047">
        <v>2672.0140000000001</v>
      </c>
      <c r="G5635" s="1052" t="s">
        <v>5005</v>
      </c>
      <c r="H5635" s="1060" t="s">
        <v>16481</v>
      </c>
    </row>
    <row r="5636" spans="2:8">
      <c r="B5636" s="1045" t="s">
        <v>16482</v>
      </c>
      <c r="C5636" s="1046" t="s">
        <v>5031</v>
      </c>
      <c r="D5636" s="1046" t="s">
        <v>5031</v>
      </c>
      <c r="E5636" s="1043" t="s">
        <v>4290</v>
      </c>
      <c r="F5636" s="1047">
        <v>2672.0140000000001</v>
      </c>
      <c r="G5636" s="1052" t="s">
        <v>5005</v>
      </c>
      <c r="H5636" s="1060" t="s">
        <v>16483</v>
      </c>
    </row>
    <row r="5637" spans="2:8">
      <c r="B5637" s="1045" t="s">
        <v>16484</v>
      </c>
      <c r="C5637" s="1046" t="s">
        <v>5031</v>
      </c>
      <c r="D5637" s="1046" t="s">
        <v>5031</v>
      </c>
      <c r="E5637" s="1043" t="s">
        <v>4290</v>
      </c>
      <c r="F5637" s="1047">
        <v>2672.0140000000001</v>
      </c>
      <c r="G5637" s="1052" t="s">
        <v>5005</v>
      </c>
      <c r="H5637" s="1060" t="s">
        <v>16485</v>
      </c>
    </row>
    <row r="5638" spans="2:8">
      <c r="B5638" s="1045" t="s">
        <v>16486</v>
      </c>
      <c r="C5638" s="1046" t="s">
        <v>5031</v>
      </c>
      <c r="D5638" s="1046" t="s">
        <v>5031</v>
      </c>
      <c r="E5638" s="1043" t="s">
        <v>4290</v>
      </c>
      <c r="F5638" s="1047">
        <v>2672.0140000000001</v>
      </c>
      <c r="G5638" s="1052" t="s">
        <v>5005</v>
      </c>
      <c r="H5638" s="1060" t="s">
        <v>16487</v>
      </c>
    </row>
    <row r="5639" spans="2:8">
      <c r="B5639" s="1045" t="s">
        <v>16488</v>
      </c>
      <c r="C5639" s="1046" t="s">
        <v>5031</v>
      </c>
      <c r="D5639" s="1046" t="s">
        <v>5031</v>
      </c>
      <c r="E5639" s="1043" t="s">
        <v>4290</v>
      </c>
      <c r="F5639" s="1047">
        <v>2672.0140000000001</v>
      </c>
      <c r="G5639" s="1052" t="s">
        <v>5005</v>
      </c>
      <c r="H5639" s="1060" t="s">
        <v>16489</v>
      </c>
    </row>
    <row r="5640" spans="2:8">
      <c r="B5640" s="1045" t="s">
        <v>16490</v>
      </c>
      <c r="C5640" s="1046" t="s">
        <v>5031</v>
      </c>
      <c r="D5640" s="1046" t="s">
        <v>5031</v>
      </c>
      <c r="E5640" s="1043" t="s">
        <v>4290</v>
      </c>
      <c r="F5640" s="1047">
        <v>2672.0140000000001</v>
      </c>
      <c r="G5640" s="1052" t="s">
        <v>5005</v>
      </c>
      <c r="H5640" s="1060" t="s">
        <v>16491</v>
      </c>
    </row>
    <row r="5641" spans="2:8">
      <c r="B5641" s="1045" t="s">
        <v>16492</v>
      </c>
      <c r="C5641" s="1046" t="s">
        <v>5031</v>
      </c>
      <c r="D5641" s="1046" t="s">
        <v>5031</v>
      </c>
      <c r="E5641" s="1043" t="s">
        <v>4290</v>
      </c>
      <c r="F5641" s="1047">
        <v>2672.0140000000001</v>
      </c>
      <c r="G5641" s="1052" t="s">
        <v>5005</v>
      </c>
      <c r="H5641" s="1060" t="s">
        <v>16493</v>
      </c>
    </row>
    <row r="5642" spans="2:8">
      <c r="B5642" s="1045" t="s">
        <v>16494</v>
      </c>
      <c r="C5642" s="1046" t="s">
        <v>5031</v>
      </c>
      <c r="D5642" s="1046" t="s">
        <v>5031</v>
      </c>
      <c r="E5642" s="1043" t="s">
        <v>4290</v>
      </c>
      <c r="F5642" s="1047">
        <v>2672.0140000000001</v>
      </c>
      <c r="G5642" s="1052" t="s">
        <v>5005</v>
      </c>
      <c r="H5642" s="1060" t="s">
        <v>16495</v>
      </c>
    </row>
    <row r="5643" spans="2:8">
      <c r="B5643" s="1045" t="s">
        <v>16496</v>
      </c>
      <c r="C5643" s="1046" t="s">
        <v>5031</v>
      </c>
      <c r="D5643" s="1046" t="s">
        <v>5031</v>
      </c>
      <c r="E5643" s="1043" t="s">
        <v>4290</v>
      </c>
      <c r="F5643" s="1047">
        <v>2672.0140000000001</v>
      </c>
      <c r="G5643" s="1052" t="s">
        <v>5005</v>
      </c>
      <c r="H5643" s="1060" t="s">
        <v>16497</v>
      </c>
    </row>
    <row r="5644" spans="2:8">
      <c r="B5644" s="1045" t="s">
        <v>16498</v>
      </c>
      <c r="C5644" s="1046" t="s">
        <v>5031</v>
      </c>
      <c r="D5644" s="1046" t="s">
        <v>5031</v>
      </c>
      <c r="E5644" s="1043" t="s">
        <v>4290</v>
      </c>
      <c r="F5644" s="1047">
        <v>2672.0140000000001</v>
      </c>
      <c r="G5644" s="1052" t="s">
        <v>5005</v>
      </c>
      <c r="H5644" s="1060" t="s">
        <v>16499</v>
      </c>
    </row>
    <row r="5645" spans="2:8" ht="30">
      <c r="B5645" s="1045" t="s">
        <v>16500</v>
      </c>
      <c r="C5645" s="1046" t="s">
        <v>5032</v>
      </c>
      <c r="D5645" s="1046" t="s">
        <v>5032</v>
      </c>
      <c r="E5645" s="1043" t="s">
        <v>4290</v>
      </c>
      <c r="F5645" s="1047">
        <v>36785.54</v>
      </c>
      <c r="G5645" s="1052" t="s">
        <v>5005</v>
      </c>
      <c r="H5645" s="1060" t="s">
        <v>16501</v>
      </c>
    </row>
    <row r="5646" spans="2:8" ht="30">
      <c r="B5646" s="1045" t="s">
        <v>16502</v>
      </c>
      <c r="C5646" s="1046" t="s">
        <v>5033</v>
      </c>
      <c r="D5646" s="1046" t="s">
        <v>5033</v>
      </c>
      <c r="E5646" s="1043" t="s">
        <v>4290</v>
      </c>
      <c r="F5646" s="1047">
        <v>38878.559999999998</v>
      </c>
      <c r="G5646" s="1052" t="s">
        <v>5005</v>
      </c>
      <c r="H5646" s="1060" t="s">
        <v>16503</v>
      </c>
    </row>
    <row r="5647" spans="2:8" ht="30">
      <c r="B5647" s="1045" t="s">
        <v>16504</v>
      </c>
      <c r="C5647" s="1046" t="s">
        <v>5034</v>
      </c>
      <c r="D5647" s="1046" t="s">
        <v>5034</v>
      </c>
      <c r="E5647" s="1043" t="s">
        <v>4290</v>
      </c>
      <c r="F5647" s="1047">
        <v>17620.075199999999</v>
      </c>
      <c r="G5647" s="1052" t="s">
        <v>5005</v>
      </c>
      <c r="H5647" s="1060" t="s">
        <v>16505</v>
      </c>
    </row>
    <row r="5648" spans="2:8" ht="30">
      <c r="B5648" s="1045" t="s">
        <v>16506</v>
      </c>
      <c r="C5648" s="1046" t="s">
        <v>5034</v>
      </c>
      <c r="D5648" s="1046" t="s">
        <v>5034</v>
      </c>
      <c r="E5648" s="1043" t="s">
        <v>4290</v>
      </c>
      <c r="F5648" s="1047">
        <v>17620.075199999999</v>
      </c>
      <c r="G5648" s="1052" t="s">
        <v>5005</v>
      </c>
      <c r="H5648" s="1060" t="s">
        <v>16507</v>
      </c>
    </row>
    <row r="5649" spans="2:8">
      <c r="B5649" s="1045" t="s">
        <v>16508</v>
      </c>
      <c r="C5649" s="1046" t="s">
        <v>5035</v>
      </c>
      <c r="D5649" s="1046" t="s">
        <v>5035</v>
      </c>
      <c r="E5649" s="1043" t="s">
        <v>4290</v>
      </c>
      <c r="F5649" s="1047">
        <v>323.17599999999999</v>
      </c>
      <c r="G5649" s="1052" t="s">
        <v>5005</v>
      </c>
      <c r="H5649" s="1060" t="s">
        <v>16509</v>
      </c>
    </row>
    <row r="5650" spans="2:8">
      <c r="B5650" s="1045" t="s">
        <v>16510</v>
      </c>
      <c r="C5650" s="1046" t="s">
        <v>180</v>
      </c>
      <c r="D5650" s="1046" t="s">
        <v>16511</v>
      </c>
      <c r="E5650" s="1043" t="s">
        <v>4290</v>
      </c>
      <c r="F5650" s="1047">
        <v>16240</v>
      </c>
      <c r="G5650" s="1052" t="s">
        <v>5005</v>
      </c>
      <c r="H5650" s="1060" t="s">
        <v>16512</v>
      </c>
    </row>
    <row r="5651" spans="2:8">
      <c r="B5651" s="1045" t="s">
        <v>16513</v>
      </c>
      <c r="C5651" s="1046" t="s">
        <v>180</v>
      </c>
      <c r="D5651" s="1046" t="s">
        <v>5037</v>
      </c>
      <c r="E5651" s="1043" t="s">
        <v>4290</v>
      </c>
      <c r="F5651" s="1047">
        <v>12774.487499999999</v>
      </c>
      <c r="G5651" s="1052" t="s">
        <v>5005</v>
      </c>
      <c r="H5651" s="1060" t="s">
        <v>16514</v>
      </c>
    </row>
    <row r="5652" spans="2:8">
      <c r="B5652" s="1045" t="s">
        <v>16515</v>
      </c>
      <c r="C5652" s="1046" t="s">
        <v>180</v>
      </c>
      <c r="D5652" s="1046" t="s">
        <v>5037</v>
      </c>
      <c r="E5652" s="1043" t="s">
        <v>4290</v>
      </c>
      <c r="F5652" s="1047">
        <v>12774.487499999999</v>
      </c>
      <c r="G5652" s="1052" t="s">
        <v>5005</v>
      </c>
      <c r="H5652" s="1060" t="s">
        <v>16516</v>
      </c>
    </row>
    <row r="5653" spans="2:8">
      <c r="B5653" s="1045" t="s">
        <v>16517</v>
      </c>
      <c r="C5653" s="1046" t="s">
        <v>180</v>
      </c>
      <c r="D5653" s="1046" t="s">
        <v>5037</v>
      </c>
      <c r="E5653" s="1043" t="s">
        <v>4290</v>
      </c>
      <c r="F5653" s="1047">
        <v>12774.487499999999</v>
      </c>
      <c r="G5653" s="1052" t="s">
        <v>5005</v>
      </c>
      <c r="H5653" s="1060" t="s">
        <v>16518</v>
      </c>
    </row>
    <row r="5654" spans="2:8">
      <c r="B5654" s="1045" t="s">
        <v>16519</v>
      </c>
      <c r="C5654" s="1046" t="s">
        <v>180</v>
      </c>
      <c r="D5654" s="1046" t="s">
        <v>5037</v>
      </c>
      <c r="E5654" s="1043" t="s">
        <v>4290</v>
      </c>
      <c r="F5654" s="1047">
        <v>12774.487499999999</v>
      </c>
      <c r="G5654" s="1052" t="s">
        <v>5005</v>
      </c>
      <c r="H5654" s="1060" t="s">
        <v>16520</v>
      </c>
    </row>
    <row r="5655" spans="2:8">
      <c r="B5655" s="1045" t="s">
        <v>16521</v>
      </c>
      <c r="C5655" s="1046" t="s">
        <v>180</v>
      </c>
      <c r="D5655" s="1046" t="s">
        <v>5037</v>
      </c>
      <c r="E5655" s="1043" t="s">
        <v>4290</v>
      </c>
      <c r="F5655" s="1047">
        <v>12774.487499999999</v>
      </c>
      <c r="G5655" s="1052" t="s">
        <v>5005</v>
      </c>
      <c r="H5655" s="1060" t="s">
        <v>16522</v>
      </c>
    </row>
    <row r="5656" spans="2:8">
      <c r="B5656" s="1045" t="s">
        <v>16523</v>
      </c>
      <c r="C5656" s="1046" t="s">
        <v>180</v>
      </c>
      <c r="D5656" s="1046" t="s">
        <v>5037</v>
      </c>
      <c r="E5656" s="1043" t="s">
        <v>4290</v>
      </c>
      <c r="F5656" s="1047">
        <v>12774.487499999999</v>
      </c>
      <c r="G5656" s="1052" t="s">
        <v>5005</v>
      </c>
      <c r="H5656" s="1060" t="s">
        <v>16524</v>
      </c>
    </row>
    <row r="5657" spans="2:8">
      <c r="B5657" s="1045" t="s">
        <v>16525</v>
      </c>
      <c r="C5657" s="1046" t="s">
        <v>180</v>
      </c>
      <c r="D5657" s="1046" t="s">
        <v>5037</v>
      </c>
      <c r="E5657" s="1043" t="s">
        <v>4290</v>
      </c>
      <c r="F5657" s="1047">
        <v>12774.487499999999</v>
      </c>
      <c r="G5657" s="1052" t="s">
        <v>5005</v>
      </c>
      <c r="H5657" s="1060" t="s">
        <v>16526</v>
      </c>
    </row>
    <row r="5658" spans="2:8">
      <c r="B5658" s="1045" t="s">
        <v>16527</v>
      </c>
      <c r="C5658" s="1046" t="s">
        <v>180</v>
      </c>
      <c r="D5658" s="1046" t="s">
        <v>5037</v>
      </c>
      <c r="E5658" s="1043" t="s">
        <v>4290</v>
      </c>
      <c r="F5658" s="1047">
        <v>12774.487499999999</v>
      </c>
      <c r="G5658" s="1052" t="s">
        <v>5005</v>
      </c>
      <c r="H5658" s="1060" t="s">
        <v>16528</v>
      </c>
    </row>
    <row r="5659" spans="2:8">
      <c r="B5659" s="1045" t="s">
        <v>16529</v>
      </c>
      <c r="C5659" s="1046" t="s">
        <v>180</v>
      </c>
      <c r="D5659" s="1046" t="s">
        <v>5037</v>
      </c>
      <c r="E5659" s="1043" t="s">
        <v>4290</v>
      </c>
      <c r="F5659" s="1047">
        <v>12774.487499999999</v>
      </c>
      <c r="G5659" s="1052" t="s">
        <v>5005</v>
      </c>
      <c r="H5659" s="1060" t="s">
        <v>16530</v>
      </c>
    </row>
    <row r="5660" spans="2:8">
      <c r="B5660" s="1045" t="s">
        <v>16531</v>
      </c>
      <c r="C5660" s="1046" t="s">
        <v>180</v>
      </c>
      <c r="D5660" s="1046" t="s">
        <v>5037</v>
      </c>
      <c r="E5660" s="1043" t="s">
        <v>4290</v>
      </c>
      <c r="F5660" s="1047">
        <v>12774.487499999999</v>
      </c>
      <c r="G5660" s="1052" t="s">
        <v>5005</v>
      </c>
      <c r="H5660" s="1060" t="s">
        <v>16532</v>
      </c>
    </row>
    <row r="5661" spans="2:8">
      <c r="B5661" s="1045" t="s">
        <v>16533</v>
      </c>
      <c r="C5661" s="1046" t="s">
        <v>180</v>
      </c>
      <c r="D5661" s="1046" t="s">
        <v>5037</v>
      </c>
      <c r="E5661" s="1043" t="s">
        <v>4290</v>
      </c>
      <c r="F5661" s="1047">
        <v>12774.487499999999</v>
      </c>
      <c r="G5661" s="1052" t="s">
        <v>5005</v>
      </c>
      <c r="H5661" s="1060" t="s">
        <v>16534</v>
      </c>
    </row>
    <row r="5662" spans="2:8">
      <c r="B5662" s="1045" t="s">
        <v>16535</v>
      </c>
      <c r="C5662" s="1046" t="s">
        <v>180</v>
      </c>
      <c r="D5662" s="1046" t="s">
        <v>5037</v>
      </c>
      <c r="E5662" s="1043" t="s">
        <v>4290</v>
      </c>
      <c r="F5662" s="1047">
        <v>12774.487499999999</v>
      </c>
      <c r="G5662" s="1052" t="s">
        <v>5005</v>
      </c>
      <c r="H5662" s="1060" t="s">
        <v>16536</v>
      </c>
    </row>
    <row r="5663" spans="2:8">
      <c r="B5663" s="1045" t="s">
        <v>16537</v>
      </c>
      <c r="C5663" s="1046" t="s">
        <v>180</v>
      </c>
      <c r="D5663" s="1046" t="s">
        <v>5037</v>
      </c>
      <c r="E5663" s="1043" t="s">
        <v>4290</v>
      </c>
      <c r="F5663" s="1047">
        <v>12774.487499999999</v>
      </c>
      <c r="G5663" s="1052" t="s">
        <v>5005</v>
      </c>
      <c r="H5663" s="1060" t="s">
        <v>16538</v>
      </c>
    </row>
    <row r="5664" spans="2:8">
      <c r="B5664" s="1045" t="s">
        <v>16539</v>
      </c>
      <c r="C5664" s="1046" t="s">
        <v>180</v>
      </c>
      <c r="D5664" s="1046" t="s">
        <v>5037</v>
      </c>
      <c r="E5664" s="1043" t="s">
        <v>4290</v>
      </c>
      <c r="F5664" s="1047">
        <v>12774.487499999999</v>
      </c>
      <c r="G5664" s="1052" t="s">
        <v>5005</v>
      </c>
      <c r="H5664" s="1060" t="s">
        <v>16540</v>
      </c>
    </row>
    <row r="5665" spans="2:8">
      <c r="B5665" s="1045" t="s">
        <v>16541</v>
      </c>
      <c r="C5665" s="1046" t="s">
        <v>180</v>
      </c>
      <c r="D5665" s="1046" t="s">
        <v>5037</v>
      </c>
      <c r="E5665" s="1043" t="s">
        <v>4290</v>
      </c>
      <c r="F5665" s="1047">
        <v>12774.487499999999</v>
      </c>
      <c r="G5665" s="1052" t="s">
        <v>5005</v>
      </c>
      <c r="H5665" s="1060" t="s">
        <v>16542</v>
      </c>
    </row>
    <row r="5666" spans="2:8">
      <c r="B5666" s="1045" t="s">
        <v>16543</v>
      </c>
      <c r="C5666" s="1046" t="s">
        <v>180</v>
      </c>
      <c r="D5666" s="1046" t="s">
        <v>5037</v>
      </c>
      <c r="E5666" s="1043" t="s">
        <v>4290</v>
      </c>
      <c r="F5666" s="1047">
        <v>12774.487499999999</v>
      </c>
      <c r="G5666" s="1052" t="s">
        <v>5005</v>
      </c>
      <c r="H5666" s="1060" t="s">
        <v>16544</v>
      </c>
    </row>
    <row r="5667" spans="2:8">
      <c r="B5667" s="1045" t="s">
        <v>16545</v>
      </c>
      <c r="C5667" s="1046" t="s">
        <v>180</v>
      </c>
      <c r="D5667" s="1046" t="s">
        <v>5037</v>
      </c>
      <c r="E5667" s="1043" t="s">
        <v>4290</v>
      </c>
      <c r="F5667" s="1047">
        <v>12774.487499999999</v>
      </c>
      <c r="G5667" s="1052" t="s">
        <v>5005</v>
      </c>
      <c r="H5667" s="1060" t="s">
        <v>16546</v>
      </c>
    </row>
    <row r="5668" spans="2:8">
      <c r="B5668" s="1045" t="s">
        <v>16547</v>
      </c>
      <c r="C5668" s="1046" t="s">
        <v>180</v>
      </c>
      <c r="D5668" s="1046" t="s">
        <v>5037</v>
      </c>
      <c r="E5668" s="1043" t="s">
        <v>4290</v>
      </c>
      <c r="F5668" s="1047">
        <v>12774.487499999999</v>
      </c>
      <c r="G5668" s="1052" t="s">
        <v>5005</v>
      </c>
      <c r="H5668" s="1060" t="s">
        <v>16548</v>
      </c>
    </row>
    <row r="5669" spans="2:8">
      <c r="B5669" s="1045" t="s">
        <v>16549</v>
      </c>
      <c r="C5669" s="1046" t="s">
        <v>180</v>
      </c>
      <c r="D5669" s="1046" t="s">
        <v>5037</v>
      </c>
      <c r="E5669" s="1043" t="s">
        <v>4290</v>
      </c>
      <c r="F5669" s="1047">
        <v>12774.487499999999</v>
      </c>
      <c r="G5669" s="1052" t="s">
        <v>5005</v>
      </c>
      <c r="H5669" s="1060" t="s">
        <v>16550</v>
      </c>
    </row>
    <row r="5670" spans="2:8">
      <c r="B5670" s="1045" t="s">
        <v>16551</v>
      </c>
      <c r="C5670" s="1046" t="s">
        <v>180</v>
      </c>
      <c r="D5670" s="1046" t="s">
        <v>5037</v>
      </c>
      <c r="E5670" s="1043" t="s">
        <v>4290</v>
      </c>
      <c r="F5670" s="1047">
        <v>12774.487499999999</v>
      </c>
      <c r="G5670" s="1052" t="s">
        <v>5005</v>
      </c>
      <c r="H5670" s="1060" t="s">
        <v>16552</v>
      </c>
    </row>
    <row r="5671" spans="2:8">
      <c r="B5671" s="1045" t="s">
        <v>16553</v>
      </c>
      <c r="C5671" s="1046" t="s">
        <v>5038</v>
      </c>
      <c r="D5671" s="1046" t="s">
        <v>5038</v>
      </c>
      <c r="E5671" s="1058" t="s">
        <v>4290</v>
      </c>
      <c r="F5671" s="1059">
        <v>66091.92</v>
      </c>
      <c r="G5671" s="1048" t="s">
        <v>14132</v>
      </c>
      <c r="H5671" s="1060" t="s">
        <v>16554</v>
      </c>
    </row>
    <row r="5672" spans="2:8" ht="30">
      <c r="B5672" s="1045" t="s">
        <v>16555</v>
      </c>
      <c r="C5672" s="1046" t="s">
        <v>5039</v>
      </c>
      <c r="D5672" s="1046" t="s">
        <v>5039</v>
      </c>
      <c r="E5672" s="1073" t="s">
        <v>4290</v>
      </c>
      <c r="F5672" s="1074">
        <v>309.72000000000003</v>
      </c>
      <c r="G5672" s="1048" t="s">
        <v>5005</v>
      </c>
      <c r="H5672" s="1060" t="s">
        <v>16556</v>
      </c>
    </row>
    <row r="5673" spans="2:8" ht="30">
      <c r="B5673" s="1045" t="s">
        <v>16557</v>
      </c>
      <c r="C5673" s="1046" t="s">
        <v>5040</v>
      </c>
      <c r="D5673" s="1046" t="s">
        <v>5040</v>
      </c>
      <c r="E5673" s="1073" t="s">
        <v>4290</v>
      </c>
      <c r="F5673" s="1074">
        <v>21735</v>
      </c>
      <c r="G5673" s="1052" t="s">
        <v>5005</v>
      </c>
      <c r="H5673" s="1060" t="s">
        <v>16558</v>
      </c>
    </row>
    <row r="5674" spans="2:8" ht="30">
      <c r="B5674" s="1045" t="s">
        <v>16559</v>
      </c>
      <c r="C5674" s="1046" t="s">
        <v>5040</v>
      </c>
      <c r="D5674" s="1046" t="s">
        <v>5040</v>
      </c>
      <c r="E5674" s="1043" t="s">
        <v>4290</v>
      </c>
      <c r="F5674" s="1047">
        <v>7245</v>
      </c>
      <c r="G5674" s="1052" t="s">
        <v>5005</v>
      </c>
      <c r="H5674" s="1060" t="s">
        <v>16560</v>
      </c>
    </row>
    <row r="5675" spans="2:8" ht="30">
      <c r="B5675" s="1045" t="s">
        <v>16561</v>
      </c>
      <c r="C5675" s="1046" t="s">
        <v>5040</v>
      </c>
      <c r="D5675" s="1046" t="s">
        <v>5040</v>
      </c>
      <c r="E5675" s="1043" t="s">
        <v>4290</v>
      </c>
      <c r="F5675" s="1047">
        <v>7245</v>
      </c>
      <c r="G5675" s="1052" t="s">
        <v>5005</v>
      </c>
      <c r="H5675" s="1060" t="s">
        <v>16562</v>
      </c>
    </row>
    <row r="5676" spans="2:8">
      <c r="B5676" s="1045" t="s">
        <v>16563</v>
      </c>
      <c r="C5676" s="1046" t="s">
        <v>5041</v>
      </c>
      <c r="D5676" s="1046" t="s">
        <v>5041</v>
      </c>
      <c r="E5676" s="500" t="s">
        <v>4290</v>
      </c>
      <c r="F5676" s="1041">
        <v>610148.74</v>
      </c>
      <c r="G5676" s="1052" t="s">
        <v>5005</v>
      </c>
      <c r="H5676" s="1060" t="s">
        <v>16564</v>
      </c>
    </row>
    <row r="5677" spans="2:8">
      <c r="B5677" s="1045" t="s">
        <v>16565</v>
      </c>
      <c r="C5677" s="1046" t="s">
        <v>5042</v>
      </c>
      <c r="D5677" s="1046" t="s">
        <v>5042</v>
      </c>
      <c r="E5677" s="1058" t="s">
        <v>4290</v>
      </c>
      <c r="F5677" s="1059">
        <v>4842.2820000000002</v>
      </c>
      <c r="G5677" s="1052" t="s">
        <v>5005</v>
      </c>
      <c r="H5677" s="1060" t="s">
        <v>16566</v>
      </c>
    </row>
    <row r="5678" spans="2:8">
      <c r="B5678" s="1045" t="s">
        <v>16567</v>
      </c>
      <c r="C5678" s="1046" t="s">
        <v>5043</v>
      </c>
      <c r="D5678" s="1046" t="s">
        <v>5043</v>
      </c>
      <c r="E5678" s="1058" t="s">
        <v>4290</v>
      </c>
      <c r="F5678" s="1059">
        <v>287599.28000000003</v>
      </c>
      <c r="G5678" s="1052" t="s">
        <v>5005</v>
      </c>
      <c r="H5678" s="1060" t="s">
        <v>16568</v>
      </c>
    </row>
    <row r="5679" spans="2:8">
      <c r="B5679" s="1045" t="s">
        <v>16569</v>
      </c>
      <c r="C5679" s="1046" t="s">
        <v>5043</v>
      </c>
      <c r="D5679" s="1046" t="s">
        <v>5043</v>
      </c>
      <c r="E5679" s="1058" t="s">
        <v>4290</v>
      </c>
      <c r="F5679" s="1059">
        <v>287599.28000000003</v>
      </c>
      <c r="G5679" s="1052" t="s">
        <v>5005</v>
      </c>
      <c r="H5679" s="1060" t="s">
        <v>16570</v>
      </c>
    </row>
    <row r="5680" spans="2:8" ht="30">
      <c r="B5680" s="1045" t="s">
        <v>16571</v>
      </c>
      <c r="C5680" s="1046" t="s">
        <v>5044</v>
      </c>
      <c r="D5680" s="1046" t="s">
        <v>5044</v>
      </c>
      <c r="E5680" s="1058" t="s">
        <v>4290</v>
      </c>
      <c r="F5680" s="1059">
        <v>6757.2860000000001</v>
      </c>
      <c r="G5680" s="1052" t="s">
        <v>5005</v>
      </c>
      <c r="H5680" s="1060" t="s">
        <v>16572</v>
      </c>
    </row>
    <row r="5681" spans="2:8" ht="30">
      <c r="B5681" s="1045" t="s">
        <v>16573</v>
      </c>
      <c r="C5681" s="1046" t="s">
        <v>5044</v>
      </c>
      <c r="D5681" s="1046" t="s">
        <v>5044</v>
      </c>
      <c r="E5681" s="1058" t="s">
        <v>4290</v>
      </c>
      <c r="F5681" s="1059">
        <v>6757.2860000000001</v>
      </c>
      <c r="G5681" s="1052" t="s">
        <v>5005</v>
      </c>
      <c r="H5681" s="1060" t="s">
        <v>16574</v>
      </c>
    </row>
    <row r="5682" spans="2:8" ht="30">
      <c r="B5682" s="1045" t="s">
        <v>16575</v>
      </c>
      <c r="C5682" s="1046" t="s">
        <v>5044</v>
      </c>
      <c r="D5682" s="1046" t="s">
        <v>5044</v>
      </c>
      <c r="E5682" s="1058" t="s">
        <v>4290</v>
      </c>
      <c r="F5682" s="1059">
        <v>6757.2860000000001</v>
      </c>
      <c r="G5682" s="1052" t="s">
        <v>5005</v>
      </c>
      <c r="H5682" s="1060" t="s">
        <v>16576</v>
      </c>
    </row>
    <row r="5683" spans="2:8" ht="30">
      <c r="B5683" s="1045" t="s">
        <v>16577</v>
      </c>
      <c r="C5683" s="1046" t="s">
        <v>5044</v>
      </c>
      <c r="D5683" s="1046" t="s">
        <v>5044</v>
      </c>
      <c r="E5683" s="1058" t="s">
        <v>4290</v>
      </c>
      <c r="F5683" s="1059">
        <v>6757.2860000000001</v>
      </c>
      <c r="G5683" s="1052" t="s">
        <v>5005</v>
      </c>
      <c r="H5683" s="1060" t="s">
        <v>16578</v>
      </c>
    </row>
    <row r="5684" spans="2:8" ht="30">
      <c r="B5684" s="1045" t="s">
        <v>16579</v>
      </c>
      <c r="C5684" s="1046" t="s">
        <v>5044</v>
      </c>
      <c r="D5684" s="1046" t="s">
        <v>5044</v>
      </c>
      <c r="E5684" s="1058" t="s">
        <v>4290</v>
      </c>
      <c r="F5684" s="1059">
        <v>6757.2860000000001</v>
      </c>
      <c r="G5684" s="1052" t="s">
        <v>5005</v>
      </c>
      <c r="H5684" s="1060" t="s">
        <v>16580</v>
      </c>
    </row>
    <row r="5685" spans="2:8" ht="30">
      <c r="B5685" s="1045" t="s">
        <v>16581</v>
      </c>
      <c r="C5685" s="1046" t="s">
        <v>5045</v>
      </c>
      <c r="D5685" s="1046" t="s">
        <v>5045</v>
      </c>
      <c r="E5685" s="1043" t="s">
        <v>4290</v>
      </c>
      <c r="F5685" s="1047">
        <v>162698.54999999999</v>
      </c>
      <c r="G5685" s="1052" t="s">
        <v>5005</v>
      </c>
      <c r="H5685" s="1060" t="s">
        <v>16582</v>
      </c>
    </row>
    <row r="5686" spans="2:8">
      <c r="B5686" s="1045" t="s">
        <v>16583</v>
      </c>
      <c r="C5686" s="1046" t="s">
        <v>16584</v>
      </c>
      <c r="D5686" s="1046" t="s">
        <v>5047</v>
      </c>
      <c r="E5686" s="1043" t="s">
        <v>4290</v>
      </c>
      <c r="F5686" s="1047">
        <v>1720.4</v>
      </c>
      <c r="G5686" s="1052" t="s">
        <v>5005</v>
      </c>
      <c r="H5686" s="1060" t="s">
        <v>16585</v>
      </c>
    </row>
    <row r="5687" spans="2:8">
      <c r="B5687" s="1045" t="s">
        <v>16586</v>
      </c>
      <c r="C5687" s="1046" t="s">
        <v>16584</v>
      </c>
      <c r="D5687" s="1046" t="s">
        <v>5047</v>
      </c>
      <c r="E5687" s="1043" t="s">
        <v>4290</v>
      </c>
      <c r="F5687" s="1047">
        <v>1720.4</v>
      </c>
      <c r="G5687" s="1052" t="s">
        <v>5005</v>
      </c>
      <c r="H5687" s="1060" t="s">
        <v>16587</v>
      </c>
    </row>
    <row r="5688" spans="2:8">
      <c r="B5688" s="1045" t="s">
        <v>16588</v>
      </c>
      <c r="C5688" s="1046" t="s">
        <v>16584</v>
      </c>
      <c r="D5688" s="1046" t="s">
        <v>5047</v>
      </c>
      <c r="E5688" s="1043" t="s">
        <v>4290</v>
      </c>
      <c r="F5688" s="1047">
        <v>1720.4</v>
      </c>
      <c r="G5688" s="1052" t="s">
        <v>5005</v>
      </c>
      <c r="H5688" s="1060" t="s">
        <v>16589</v>
      </c>
    </row>
    <row r="5689" spans="2:8">
      <c r="B5689" s="1045" t="s">
        <v>16590</v>
      </c>
      <c r="C5689" s="1046" t="s">
        <v>16584</v>
      </c>
      <c r="D5689" s="1046" t="s">
        <v>5047</v>
      </c>
      <c r="E5689" s="1043" t="s">
        <v>4290</v>
      </c>
      <c r="F5689" s="1047">
        <v>1720.4</v>
      </c>
      <c r="G5689" s="1052" t="s">
        <v>5005</v>
      </c>
      <c r="H5689" s="1060" t="s">
        <v>16591</v>
      </c>
    </row>
    <row r="5690" spans="2:8">
      <c r="B5690" s="1045" t="s">
        <v>16592</v>
      </c>
      <c r="C5690" s="1046" t="s">
        <v>16584</v>
      </c>
      <c r="D5690" s="1046" t="s">
        <v>5047</v>
      </c>
      <c r="E5690" s="1043" t="s">
        <v>4290</v>
      </c>
      <c r="F5690" s="1047">
        <v>1720.4</v>
      </c>
      <c r="G5690" s="1052" t="s">
        <v>5005</v>
      </c>
      <c r="H5690" s="1060" t="s">
        <v>16593</v>
      </c>
    </row>
    <row r="5691" spans="2:8">
      <c r="B5691" s="1045" t="s">
        <v>16594</v>
      </c>
      <c r="C5691" s="1046" t="s">
        <v>16584</v>
      </c>
      <c r="D5691" s="1046" t="s">
        <v>5047</v>
      </c>
      <c r="E5691" s="1043" t="s">
        <v>4290</v>
      </c>
      <c r="F5691" s="1047">
        <v>1720.4</v>
      </c>
      <c r="G5691" s="1052" t="s">
        <v>5005</v>
      </c>
      <c r="H5691" s="1060" t="s">
        <v>16595</v>
      </c>
    </row>
    <row r="5692" spans="2:8">
      <c r="B5692" s="1045" t="s">
        <v>16596</v>
      </c>
      <c r="C5692" s="1046" t="s">
        <v>16584</v>
      </c>
      <c r="D5692" s="1046" t="s">
        <v>5047</v>
      </c>
      <c r="E5692" s="1043" t="s">
        <v>4290</v>
      </c>
      <c r="F5692" s="1047">
        <v>1720.4</v>
      </c>
      <c r="G5692" s="1052" t="s">
        <v>5005</v>
      </c>
      <c r="H5692" s="1060" t="s">
        <v>16597</v>
      </c>
    </row>
    <row r="5693" spans="2:8">
      <c r="B5693" s="1045" t="s">
        <v>16598</v>
      </c>
      <c r="C5693" s="1046" t="s">
        <v>16584</v>
      </c>
      <c r="D5693" s="1046" t="s">
        <v>5047</v>
      </c>
      <c r="E5693" s="1043" t="s">
        <v>4290</v>
      </c>
      <c r="F5693" s="1047">
        <v>1720.4</v>
      </c>
      <c r="G5693" s="1052" t="s">
        <v>5005</v>
      </c>
      <c r="H5693" s="1060" t="s">
        <v>16599</v>
      </c>
    </row>
    <row r="5694" spans="2:8">
      <c r="B5694" s="1045" t="s">
        <v>16600</v>
      </c>
      <c r="C5694" s="1046" t="s">
        <v>16584</v>
      </c>
      <c r="D5694" s="1046" t="s">
        <v>5047</v>
      </c>
      <c r="E5694" s="1043" t="s">
        <v>4290</v>
      </c>
      <c r="F5694" s="1047">
        <v>1720.4</v>
      </c>
      <c r="G5694" s="1052" t="s">
        <v>5005</v>
      </c>
      <c r="H5694" s="1060" t="s">
        <v>16601</v>
      </c>
    </row>
    <row r="5695" spans="2:8">
      <c r="B5695" s="1045" t="s">
        <v>16602</v>
      </c>
      <c r="C5695" s="1046" t="s">
        <v>16584</v>
      </c>
      <c r="D5695" s="1046" t="s">
        <v>5047</v>
      </c>
      <c r="E5695" s="1043" t="s">
        <v>4290</v>
      </c>
      <c r="F5695" s="1047">
        <v>1720.4</v>
      </c>
      <c r="G5695" s="1052" t="s">
        <v>5005</v>
      </c>
      <c r="H5695" s="1060" t="s">
        <v>16603</v>
      </c>
    </row>
    <row r="5696" spans="2:8">
      <c r="B5696" s="1045" t="s">
        <v>16604</v>
      </c>
      <c r="C5696" s="1046" t="s">
        <v>16584</v>
      </c>
      <c r="D5696" s="1046" t="s">
        <v>5047</v>
      </c>
      <c r="E5696" s="1043" t="s">
        <v>4290</v>
      </c>
      <c r="F5696" s="1047">
        <v>1720.4</v>
      </c>
      <c r="G5696" s="1052" t="s">
        <v>5005</v>
      </c>
      <c r="H5696" s="1060" t="s">
        <v>16605</v>
      </c>
    </row>
    <row r="5697" spans="2:8">
      <c r="B5697" s="1045" t="s">
        <v>16606</v>
      </c>
      <c r="C5697" s="1046" t="s">
        <v>16584</v>
      </c>
      <c r="D5697" s="1046" t="s">
        <v>5047</v>
      </c>
      <c r="E5697" s="1043" t="s">
        <v>4290</v>
      </c>
      <c r="F5697" s="1047">
        <v>1720.4</v>
      </c>
      <c r="G5697" s="1052" t="s">
        <v>5005</v>
      </c>
      <c r="H5697" s="1060" t="s">
        <v>16607</v>
      </c>
    </row>
    <row r="5698" spans="2:8">
      <c r="B5698" s="1045" t="s">
        <v>16608</v>
      </c>
      <c r="C5698" s="1046" t="s">
        <v>16584</v>
      </c>
      <c r="D5698" s="1046" t="s">
        <v>5047</v>
      </c>
      <c r="E5698" s="1043" t="s">
        <v>4290</v>
      </c>
      <c r="F5698" s="1047">
        <v>1720.4</v>
      </c>
      <c r="G5698" s="1052" t="s">
        <v>5005</v>
      </c>
      <c r="H5698" s="1060" t="s">
        <v>16609</v>
      </c>
    </row>
    <row r="5699" spans="2:8">
      <c r="B5699" s="1045" t="s">
        <v>16610</v>
      </c>
      <c r="C5699" s="1046" t="s">
        <v>16584</v>
      </c>
      <c r="D5699" s="1046" t="s">
        <v>5047</v>
      </c>
      <c r="E5699" s="1043" t="s">
        <v>4290</v>
      </c>
      <c r="F5699" s="1047">
        <v>1720.4</v>
      </c>
      <c r="G5699" s="1052" t="s">
        <v>5005</v>
      </c>
      <c r="H5699" s="1060" t="s">
        <v>16611</v>
      </c>
    </row>
    <row r="5700" spans="2:8">
      <c r="B5700" s="1045" t="s">
        <v>16612</v>
      </c>
      <c r="C5700" s="1046" t="s">
        <v>16584</v>
      </c>
      <c r="D5700" s="1046" t="s">
        <v>5047</v>
      </c>
      <c r="E5700" s="1043" t="s">
        <v>4290</v>
      </c>
      <c r="F5700" s="1047">
        <v>1720.4</v>
      </c>
      <c r="G5700" s="1052" t="s">
        <v>5005</v>
      </c>
      <c r="H5700" s="1060" t="s">
        <v>16613</v>
      </c>
    </row>
    <row r="5701" spans="2:8">
      <c r="B5701" s="1045" t="s">
        <v>16614</v>
      </c>
      <c r="C5701" s="1046" t="s">
        <v>16584</v>
      </c>
      <c r="D5701" s="1046" t="s">
        <v>5047</v>
      </c>
      <c r="E5701" s="1043" t="s">
        <v>4290</v>
      </c>
      <c r="F5701" s="1047">
        <v>1720.4</v>
      </c>
      <c r="G5701" s="1052" t="s">
        <v>5005</v>
      </c>
      <c r="H5701" s="1060" t="s">
        <v>16615</v>
      </c>
    </row>
    <row r="5702" spans="2:8">
      <c r="B5702" s="1045" t="s">
        <v>16616</v>
      </c>
      <c r="C5702" s="1046" t="s">
        <v>16584</v>
      </c>
      <c r="D5702" s="1046" t="s">
        <v>5047</v>
      </c>
      <c r="E5702" s="1043" t="s">
        <v>4290</v>
      </c>
      <c r="F5702" s="1047">
        <v>1720.4</v>
      </c>
      <c r="G5702" s="1052" t="s">
        <v>5005</v>
      </c>
      <c r="H5702" s="1060" t="s">
        <v>16617</v>
      </c>
    </row>
    <row r="5703" spans="2:8">
      <c r="B5703" s="1045" t="s">
        <v>16618</v>
      </c>
      <c r="C5703" s="1046" t="s">
        <v>16584</v>
      </c>
      <c r="D5703" s="1046" t="s">
        <v>5047</v>
      </c>
      <c r="E5703" s="1043" t="s">
        <v>4290</v>
      </c>
      <c r="F5703" s="1047">
        <v>1720.4</v>
      </c>
      <c r="G5703" s="1052" t="s">
        <v>5005</v>
      </c>
      <c r="H5703" s="1060" t="s">
        <v>16619</v>
      </c>
    </row>
    <row r="5704" spans="2:8">
      <c r="B5704" s="1045" t="s">
        <v>16620</v>
      </c>
      <c r="C5704" s="1046" t="s">
        <v>16584</v>
      </c>
      <c r="D5704" s="1046" t="s">
        <v>5047</v>
      </c>
      <c r="E5704" s="1043" t="s">
        <v>4290</v>
      </c>
      <c r="F5704" s="1047">
        <v>1720.4</v>
      </c>
      <c r="G5704" s="1052" t="s">
        <v>5005</v>
      </c>
      <c r="H5704" s="1060" t="s">
        <v>16621</v>
      </c>
    </row>
    <row r="5705" spans="2:8" ht="30">
      <c r="B5705" s="1045" t="s">
        <v>16622</v>
      </c>
      <c r="C5705" s="1046" t="s">
        <v>5048</v>
      </c>
      <c r="D5705" s="1046" t="s">
        <v>5048</v>
      </c>
      <c r="E5705" s="1058" t="s">
        <v>4290</v>
      </c>
      <c r="F5705" s="1059">
        <v>1720.4</v>
      </c>
      <c r="G5705" s="1052" t="s">
        <v>5005</v>
      </c>
      <c r="H5705" s="1060" t="s">
        <v>16623</v>
      </c>
    </row>
    <row r="5706" spans="2:8" ht="30">
      <c r="B5706" s="1045" t="s">
        <v>16624</v>
      </c>
      <c r="C5706" s="1046" t="s">
        <v>5048</v>
      </c>
      <c r="D5706" s="1046" t="s">
        <v>5048</v>
      </c>
      <c r="E5706" s="1058" t="s">
        <v>4290</v>
      </c>
      <c r="F5706" s="1059">
        <v>1720.4</v>
      </c>
      <c r="G5706" s="1052" t="s">
        <v>5005</v>
      </c>
      <c r="H5706" s="1060" t="s">
        <v>16625</v>
      </c>
    </row>
    <row r="5707" spans="2:8" ht="30">
      <c r="B5707" s="1045" t="s">
        <v>16626</v>
      </c>
      <c r="C5707" s="1046" t="s">
        <v>5048</v>
      </c>
      <c r="D5707" s="1046" t="s">
        <v>5048</v>
      </c>
      <c r="E5707" s="1058" t="s">
        <v>4290</v>
      </c>
      <c r="F5707" s="1059">
        <v>1720.4</v>
      </c>
      <c r="G5707" s="1052" t="s">
        <v>5005</v>
      </c>
      <c r="H5707" s="1060" t="s">
        <v>16627</v>
      </c>
    </row>
    <row r="5708" spans="2:8" ht="30">
      <c r="B5708" s="1045" t="s">
        <v>16628</v>
      </c>
      <c r="C5708" s="1046" t="s">
        <v>5048</v>
      </c>
      <c r="D5708" s="1046" t="s">
        <v>5048</v>
      </c>
      <c r="E5708" s="1058" t="s">
        <v>4290</v>
      </c>
      <c r="F5708" s="1059">
        <v>1720.4</v>
      </c>
      <c r="G5708" s="1052" t="s">
        <v>5005</v>
      </c>
      <c r="H5708" s="1060" t="s">
        <v>16629</v>
      </c>
    </row>
    <row r="5709" spans="2:8" ht="30">
      <c r="B5709" s="1045" t="s">
        <v>16630</v>
      </c>
      <c r="C5709" s="1046" t="s">
        <v>5048</v>
      </c>
      <c r="D5709" s="1046" t="s">
        <v>5048</v>
      </c>
      <c r="E5709" s="1058" t="s">
        <v>4290</v>
      </c>
      <c r="F5709" s="1059">
        <v>1720.4</v>
      </c>
      <c r="G5709" s="1052" t="s">
        <v>5005</v>
      </c>
      <c r="H5709" s="1060" t="s">
        <v>16631</v>
      </c>
    </row>
    <row r="5710" spans="2:8" ht="30">
      <c r="B5710" s="1045" t="s">
        <v>16632</v>
      </c>
      <c r="C5710" s="1046" t="s">
        <v>5048</v>
      </c>
      <c r="D5710" s="1046" t="s">
        <v>5048</v>
      </c>
      <c r="E5710" s="1058" t="s">
        <v>4290</v>
      </c>
      <c r="F5710" s="1059">
        <v>1720.4</v>
      </c>
      <c r="G5710" s="1052" t="s">
        <v>5005</v>
      </c>
      <c r="H5710" s="1060" t="s">
        <v>16633</v>
      </c>
    </row>
    <row r="5711" spans="2:8" ht="30">
      <c r="B5711" s="1045" t="s">
        <v>16634</v>
      </c>
      <c r="C5711" s="1046" t="s">
        <v>5048</v>
      </c>
      <c r="D5711" s="1046" t="s">
        <v>5048</v>
      </c>
      <c r="E5711" s="1058" t="s">
        <v>4290</v>
      </c>
      <c r="F5711" s="1059">
        <v>1720.4</v>
      </c>
      <c r="G5711" s="1052" t="s">
        <v>5005</v>
      </c>
      <c r="H5711" s="1060" t="s">
        <v>16635</v>
      </c>
    </row>
    <row r="5712" spans="2:8" ht="30">
      <c r="B5712" s="1045" t="s">
        <v>16636</v>
      </c>
      <c r="C5712" s="1046" t="s">
        <v>5048</v>
      </c>
      <c r="D5712" s="1046" t="s">
        <v>5048</v>
      </c>
      <c r="E5712" s="1058" t="s">
        <v>4290</v>
      </c>
      <c r="F5712" s="1059">
        <v>1720.4</v>
      </c>
      <c r="G5712" s="1052" t="s">
        <v>5005</v>
      </c>
      <c r="H5712" s="1060" t="s">
        <v>16637</v>
      </c>
    </row>
    <row r="5713" spans="2:8" ht="30">
      <c r="B5713" s="1045" t="s">
        <v>16638</v>
      </c>
      <c r="C5713" s="1046" t="s">
        <v>5048</v>
      </c>
      <c r="D5713" s="1046" t="s">
        <v>5048</v>
      </c>
      <c r="E5713" s="1058" t="s">
        <v>4290</v>
      </c>
      <c r="F5713" s="1059">
        <v>1720.4</v>
      </c>
      <c r="G5713" s="1052" t="s">
        <v>5005</v>
      </c>
      <c r="H5713" s="1060" t="s">
        <v>16639</v>
      </c>
    </row>
    <row r="5714" spans="2:8" ht="30">
      <c r="B5714" s="1045" t="s">
        <v>16640</v>
      </c>
      <c r="C5714" s="1046" t="s">
        <v>5048</v>
      </c>
      <c r="D5714" s="1046" t="s">
        <v>5048</v>
      </c>
      <c r="E5714" s="1058" t="s">
        <v>4290</v>
      </c>
      <c r="F5714" s="1059">
        <v>1720.4</v>
      </c>
      <c r="G5714" s="1052" t="s">
        <v>5005</v>
      </c>
      <c r="H5714" s="1060" t="s">
        <v>16641</v>
      </c>
    </row>
    <row r="5715" spans="2:8" ht="30">
      <c r="B5715" s="1045" t="s">
        <v>16642</v>
      </c>
      <c r="C5715" s="1046" t="s">
        <v>5048</v>
      </c>
      <c r="D5715" s="1046" t="s">
        <v>5048</v>
      </c>
      <c r="E5715" s="1058" t="s">
        <v>4290</v>
      </c>
      <c r="F5715" s="1059">
        <v>1720.4</v>
      </c>
      <c r="G5715" s="1052" t="s">
        <v>5005</v>
      </c>
      <c r="H5715" s="1060" t="s">
        <v>16643</v>
      </c>
    </row>
    <row r="5716" spans="2:8" ht="30">
      <c r="B5716" s="1045" t="s">
        <v>16644</v>
      </c>
      <c r="C5716" s="1046" t="s">
        <v>5048</v>
      </c>
      <c r="D5716" s="1046" t="s">
        <v>5048</v>
      </c>
      <c r="E5716" s="1058" t="s">
        <v>4290</v>
      </c>
      <c r="F5716" s="1059">
        <v>1720.4</v>
      </c>
      <c r="G5716" s="1052" t="s">
        <v>5005</v>
      </c>
      <c r="H5716" s="1060" t="s">
        <v>16645</v>
      </c>
    </row>
    <row r="5717" spans="2:8" ht="30">
      <c r="B5717" s="1045" t="s">
        <v>16646</v>
      </c>
      <c r="C5717" s="1046" t="s">
        <v>5048</v>
      </c>
      <c r="D5717" s="1046" t="s">
        <v>5048</v>
      </c>
      <c r="E5717" s="1058" t="s">
        <v>4290</v>
      </c>
      <c r="F5717" s="1059">
        <v>1720.4</v>
      </c>
      <c r="G5717" s="1052" t="s">
        <v>5005</v>
      </c>
      <c r="H5717" s="1060" t="s">
        <v>16647</v>
      </c>
    </row>
    <row r="5718" spans="2:8" ht="30">
      <c r="B5718" s="1045" t="s">
        <v>16648</v>
      </c>
      <c r="C5718" s="1046" t="s">
        <v>5048</v>
      </c>
      <c r="D5718" s="1046" t="s">
        <v>5048</v>
      </c>
      <c r="E5718" s="1058" t="s">
        <v>4290</v>
      </c>
      <c r="F5718" s="1059">
        <v>1720.4</v>
      </c>
      <c r="G5718" s="1052" t="s">
        <v>5005</v>
      </c>
      <c r="H5718" s="1060" t="s">
        <v>16649</v>
      </c>
    </row>
    <row r="5719" spans="2:8" ht="30">
      <c r="B5719" s="1045" t="s">
        <v>16650</v>
      </c>
      <c r="C5719" s="1046" t="s">
        <v>5048</v>
      </c>
      <c r="D5719" s="1046" t="s">
        <v>5048</v>
      </c>
      <c r="E5719" s="1058" t="s">
        <v>4290</v>
      </c>
      <c r="F5719" s="1059">
        <v>1720.4</v>
      </c>
      <c r="G5719" s="1052" t="s">
        <v>5005</v>
      </c>
      <c r="H5719" s="1060" t="s">
        <v>16651</v>
      </c>
    </row>
    <row r="5720" spans="2:8" ht="30">
      <c r="B5720" s="1045" t="s">
        <v>16652</v>
      </c>
      <c r="C5720" s="1046" t="s">
        <v>5048</v>
      </c>
      <c r="D5720" s="1046" t="s">
        <v>5048</v>
      </c>
      <c r="E5720" s="1058" t="s">
        <v>4290</v>
      </c>
      <c r="F5720" s="1059">
        <v>1720.4</v>
      </c>
      <c r="G5720" s="1052" t="s">
        <v>5005</v>
      </c>
      <c r="H5720" s="1060" t="s">
        <v>16653</v>
      </c>
    </row>
    <row r="5721" spans="2:8" ht="30">
      <c r="B5721" s="1045" t="s">
        <v>16654</v>
      </c>
      <c r="C5721" s="1046" t="s">
        <v>5048</v>
      </c>
      <c r="D5721" s="1046" t="s">
        <v>5048</v>
      </c>
      <c r="E5721" s="1058" t="s">
        <v>4290</v>
      </c>
      <c r="F5721" s="1059">
        <v>1720.4</v>
      </c>
      <c r="G5721" s="1052" t="s">
        <v>5005</v>
      </c>
      <c r="H5721" s="1060" t="s">
        <v>16655</v>
      </c>
    </row>
    <row r="5722" spans="2:8" ht="30">
      <c r="B5722" s="1045" t="s">
        <v>16656</v>
      </c>
      <c r="C5722" s="1046" t="s">
        <v>5048</v>
      </c>
      <c r="D5722" s="1046" t="s">
        <v>5048</v>
      </c>
      <c r="E5722" s="1058" t="s">
        <v>4290</v>
      </c>
      <c r="F5722" s="1059">
        <v>1720.4</v>
      </c>
      <c r="G5722" s="1052" t="s">
        <v>5005</v>
      </c>
      <c r="H5722" s="1060" t="s">
        <v>16657</v>
      </c>
    </row>
    <row r="5723" spans="2:8" ht="30">
      <c r="B5723" s="1045" t="s">
        <v>16658</v>
      </c>
      <c r="C5723" s="1046" t="s">
        <v>5048</v>
      </c>
      <c r="D5723" s="1046" t="s">
        <v>5048</v>
      </c>
      <c r="E5723" s="1058" t="s">
        <v>4290</v>
      </c>
      <c r="F5723" s="1059">
        <v>1720.4</v>
      </c>
      <c r="G5723" s="1052" t="s">
        <v>5005</v>
      </c>
      <c r="H5723" s="1060" t="s">
        <v>16659</v>
      </c>
    </row>
    <row r="5724" spans="2:8" ht="30">
      <c r="B5724" s="1045" t="s">
        <v>16660</v>
      </c>
      <c r="C5724" s="1046" t="s">
        <v>5048</v>
      </c>
      <c r="D5724" s="1046" t="s">
        <v>5048</v>
      </c>
      <c r="E5724" s="1058" t="s">
        <v>4290</v>
      </c>
      <c r="F5724" s="1059">
        <v>1720.4</v>
      </c>
      <c r="G5724" s="1052" t="s">
        <v>5005</v>
      </c>
      <c r="H5724" s="1060" t="s">
        <v>16661</v>
      </c>
    </row>
    <row r="5725" spans="2:8" ht="30">
      <c r="B5725" s="1045" t="s">
        <v>16662</v>
      </c>
      <c r="C5725" s="1046" t="s">
        <v>5048</v>
      </c>
      <c r="D5725" s="1046" t="s">
        <v>5048</v>
      </c>
      <c r="E5725" s="1058" t="s">
        <v>4290</v>
      </c>
      <c r="F5725" s="1059">
        <v>1720.4</v>
      </c>
      <c r="G5725" s="1052" t="s">
        <v>5005</v>
      </c>
      <c r="H5725" s="1060" t="s">
        <v>16663</v>
      </c>
    </row>
    <row r="5726" spans="2:8" ht="30">
      <c r="B5726" s="1045" t="s">
        <v>16664</v>
      </c>
      <c r="C5726" s="1046" t="s">
        <v>5049</v>
      </c>
      <c r="D5726" s="1046" t="s">
        <v>5049</v>
      </c>
      <c r="E5726" s="1043" t="s">
        <v>4290</v>
      </c>
      <c r="F5726" s="1047">
        <v>24476.38</v>
      </c>
      <c r="G5726" s="1052" t="s">
        <v>5005</v>
      </c>
      <c r="H5726" s="1060" t="s">
        <v>16665</v>
      </c>
    </row>
    <row r="5727" spans="2:8" ht="30">
      <c r="B5727" s="1045" t="s">
        <v>16666</v>
      </c>
      <c r="C5727" s="1046" t="s">
        <v>5050</v>
      </c>
      <c r="D5727" s="1046" t="s">
        <v>5050</v>
      </c>
      <c r="E5727" s="1043" t="s">
        <v>4290</v>
      </c>
      <c r="F5727" s="1047">
        <v>21492.35</v>
      </c>
      <c r="G5727" s="1052" t="s">
        <v>5005</v>
      </c>
      <c r="H5727" s="1060" t="s">
        <v>16667</v>
      </c>
    </row>
    <row r="5728" spans="2:8">
      <c r="B5728" s="1045" t="s">
        <v>16668</v>
      </c>
      <c r="C5728" s="1046" t="s">
        <v>5051</v>
      </c>
      <c r="D5728" s="1046" t="s">
        <v>5051</v>
      </c>
      <c r="E5728" s="1043" t="s">
        <v>4290</v>
      </c>
      <c r="F5728" s="1047">
        <v>19376.338500000002</v>
      </c>
      <c r="G5728" s="1052" t="s">
        <v>5005</v>
      </c>
      <c r="H5728" s="1060" t="s">
        <v>16669</v>
      </c>
    </row>
    <row r="5729" spans="2:8" ht="30">
      <c r="B5729" s="1045" t="s">
        <v>16670</v>
      </c>
      <c r="C5729" s="1046" t="s">
        <v>5052</v>
      </c>
      <c r="D5729" s="1046" t="s">
        <v>5052</v>
      </c>
      <c r="E5729" s="1043" t="s">
        <v>4290</v>
      </c>
      <c r="F5729" s="1047">
        <v>7229.7049999999999</v>
      </c>
      <c r="G5729" s="1052" t="s">
        <v>5005</v>
      </c>
      <c r="H5729" s="1060" t="s">
        <v>16671</v>
      </c>
    </row>
    <row r="5730" spans="2:8">
      <c r="B5730" s="1045" t="s">
        <v>16672</v>
      </c>
      <c r="C5730" s="1046" t="s">
        <v>5053</v>
      </c>
      <c r="D5730" s="1046" t="s">
        <v>5053</v>
      </c>
      <c r="E5730" s="1058" t="s">
        <v>4290</v>
      </c>
      <c r="F5730" s="1059">
        <v>25369</v>
      </c>
      <c r="G5730" s="1048" t="s">
        <v>5005</v>
      </c>
      <c r="H5730" s="1060" t="s">
        <v>16673</v>
      </c>
    </row>
    <row r="5731" spans="2:8">
      <c r="B5731" s="1045" t="s">
        <v>16674</v>
      </c>
      <c r="C5731" s="1046" t="s">
        <v>5053</v>
      </c>
      <c r="D5731" s="1046" t="s">
        <v>5053</v>
      </c>
      <c r="E5731" s="1058" t="s">
        <v>4290</v>
      </c>
      <c r="F5731" s="1059">
        <v>25369</v>
      </c>
      <c r="G5731" s="1048" t="s">
        <v>5005</v>
      </c>
      <c r="H5731" s="1060" t="s">
        <v>16675</v>
      </c>
    </row>
    <row r="5732" spans="2:8">
      <c r="B5732" s="1045" t="s">
        <v>16676</v>
      </c>
      <c r="C5732" s="1046" t="s">
        <v>5054</v>
      </c>
      <c r="D5732" s="1046" t="s">
        <v>5054</v>
      </c>
      <c r="E5732" s="1058" t="s">
        <v>4290</v>
      </c>
      <c r="F5732" s="1059">
        <v>137070.34</v>
      </c>
      <c r="G5732" s="1048" t="s">
        <v>5005</v>
      </c>
      <c r="H5732" s="1060" t="s">
        <v>16677</v>
      </c>
    </row>
    <row r="5733" spans="2:8">
      <c r="B5733" s="1045" t="s">
        <v>16678</v>
      </c>
      <c r="C5733" s="1046" t="s">
        <v>16679</v>
      </c>
      <c r="D5733" s="1046" t="s">
        <v>5055</v>
      </c>
      <c r="E5733" s="1058" t="s">
        <v>4290</v>
      </c>
      <c r="F5733" s="1059">
        <v>513.822</v>
      </c>
      <c r="G5733" s="1052" t="s">
        <v>5005</v>
      </c>
      <c r="H5733" s="1060" t="s">
        <v>16680</v>
      </c>
    </row>
    <row r="5734" spans="2:8">
      <c r="B5734" s="1045" t="s">
        <v>16681</v>
      </c>
      <c r="C5734" s="1046" t="s">
        <v>16679</v>
      </c>
      <c r="D5734" s="1046" t="s">
        <v>5056</v>
      </c>
      <c r="E5734" s="1058" t="s">
        <v>4290</v>
      </c>
      <c r="F5734" s="1059">
        <v>403.81920000000002</v>
      </c>
      <c r="G5734" s="1052" t="s">
        <v>5005</v>
      </c>
      <c r="H5734" s="1060" t="s">
        <v>16682</v>
      </c>
    </row>
    <row r="5735" spans="2:8">
      <c r="B5735" s="1045" t="s">
        <v>16683</v>
      </c>
      <c r="C5735" s="1046" t="s">
        <v>16679</v>
      </c>
      <c r="D5735" s="1046" t="s">
        <v>5056</v>
      </c>
      <c r="E5735" s="1058" t="s">
        <v>4290</v>
      </c>
      <c r="F5735" s="1059">
        <v>403.81920000000002</v>
      </c>
      <c r="G5735" s="1052" t="s">
        <v>5005</v>
      </c>
      <c r="H5735" s="1060" t="s">
        <v>16684</v>
      </c>
    </row>
    <row r="5736" spans="2:8">
      <c r="B5736" s="1045" t="s">
        <v>16685</v>
      </c>
      <c r="C5736" s="1046" t="s">
        <v>16679</v>
      </c>
      <c r="D5736" s="1046" t="s">
        <v>5056</v>
      </c>
      <c r="E5736" s="1058" t="s">
        <v>4290</v>
      </c>
      <c r="F5736" s="1059">
        <v>403.81920000000002</v>
      </c>
      <c r="G5736" s="1052" t="s">
        <v>5005</v>
      </c>
      <c r="H5736" s="1060" t="s">
        <v>16686</v>
      </c>
    </row>
    <row r="5737" spans="2:8">
      <c r="B5737" s="1045" t="s">
        <v>16687</v>
      </c>
      <c r="C5737" s="1046" t="s">
        <v>16679</v>
      </c>
      <c r="D5737" s="1046" t="s">
        <v>5056</v>
      </c>
      <c r="E5737" s="1058" t="s">
        <v>4290</v>
      </c>
      <c r="F5737" s="1059">
        <v>403.81920000000002</v>
      </c>
      <c r="G5737" s="1052" t="s">
        <v>5005</v>
      </c>
      <c r="H5737" s="1060" t="s">
        <v>16688</v>
      </c>
    </row>
    <row r="5738" spans="2:8">
      <c r="B5738" s="1045" t="s">
        <v>16486</v>
      </c>
      <c r="C5738" s="1046" t="s">
        <v>16679</v>
      </c>
      <c r="D5738" s="1046" t="s">
        <v>5056</v>
      </c>
      <c r="E5738" s="1058" t="s">
        <v>4290</v>
      </c>
      <c r="F5738" s="1059">
        <v>403.81920000000002</v>
      </c>
      <c r="G5738" s="1052" t="s">
        <v>5005</v>
      </c>
      <c r="H5738" s="1060" t="s">
        <v>16689</v>
      </c>
    </row>
    <row r="5739" spans="2:8">
      <c r="B5739" s="1045" t="s">
        <v>16488</v>
      </c>
      <c r="C5739" s="1046" t="s">
        <v>16679</v>
      </c>
      <c r="D5739" s="1046" t="s">
        <v>5056</v>
      </c>
      <c r="E5739" s="1058" t="s">
        <v>4290</v>
      </c>
      <c r="F5739" s="1059">
        <v>403.81920000000002</v>
      </c>
      <c r="G5739" s="1052" t="s">
        <v>5005</v>
      </c>
      <c r="H5739" s="1060" t="s">
        <v>16690</v>
      </c>
    </row>
    <row r="5740" spans="2:8">
      <c r="B5740" s="1045" t="s">
        <v>16490</v>
      </c>
      <c r="C5740" s="1046" t="s">
        <v>16679</v>
      </c>
      <c r="D5740" s="1046" t="s">
        <v>5056</v>
      </c>
      <c r="E5740" s="1058" t="s">
        <v>4290</v>
      </c>
      <c r="F5740" s="1059">
        <v>403.81920000000002</v>
      </c>
      <c r="G5740" s="1052" t="s">
        <v>5005</v>
      </c>
      <c r="H5740" s="1060" t="s">
        <v>16691</v>
      </c>
    </row>
    <row r="5741" spans="2:8">
      <c r="B5741" s="1045" t="s">
        <v>16492</v>
      </c>
      <c r="C5741" s="1046" t="s">
        <v>16679</v>
      </c>
      <c r="D5741" s="1046" t="s">
        <v>5056</v>
      </c>
      <c r="E5741" s="1058" t="s">
        <v>4290</v>
      </c>
      <c r="F5741" s="1059">
        <v>403.81920000000002</v>
      </c>
      <c r="G5741" s="1052" t="s">
        <v>5005</v>
      </c>
      <c r="H5741" s="1060" t="s">
        <v>16692</v>
      </c>
    </row>
    <row r="5742" spans="2:8">
      <c r="B5742" s="1045" t="s">
        <v>16494</v>
      </c>
      <c r="C5742" s="1046" t="s">
        <v>16679</v>
      </c>
      <c r="D5742" s="1046" t="s">
        <v>5056</v>
      </c>
      <c r="E5742" s="1058" t="s">
        <v>4290</v>
      </c>
      <c r="F5742" s="1059">
        <v>403.81920000000002</v>
      </c>
      <c r="G5742" s="1052" t="s">
        <v>5005</v>
      </c>
      <c r="H5742" s="1060" t="s">
        <v>16693</v>
      </c>
    </row>
    <row r="5743" spans="2:8">
      <c r="B5743" s="1045" t="s">
        <v>16496</v>
      </c>
      <c r="C5743" s="1046" t="s">
        <v>16679</v>
      </c>
      <c r="D5743" s="1046" t="s">
        <v>5056</v>
      </c>
      <c r="E5743" s="1058" t="s">
        <v>4290</v>
      </c>
      <c r="F5743" s="1059">
        <v>403.81920000000002</v>
      </c>
      <c r="G5743" s="1052" t="s">
        <v>5005</v>
      </c>
      <c r="H5743" s="1060" t="s">
        <v>16694</v>
      </c>
    </row>
    <row r="5744" spans="2:8">
      <c r="B5744" s="1045" t="s">
        <v>16498</v>
      </c>
      <c r="C5744" s="1046" t="s">
        <v>16679</v>
      </c>
      <c r="D5744" s="1046" t="s">
        <v>5056</v>
      </c>
      <c r="E5744" s="1058" t="s">
        <v>4290</v>
      </c>
      <c r="F5744" s="1059">
        <v>403.81920000000002</v>
      </c>
      <c r="G5744" s="1052" t="s">
        <v>5005</v>
      </c>
      <c r="H5744" s="1060" t="s">
        <v>16695</v>
      </c>
    </row>
    <row r="5745" spans="2:8">
      <c r="B5745" s="1045" t="s">
        <v>16500</v>
      </c>
      <c r="C5745" s="1046" t="s">
        <v>16679</v>
      </c>
      <c r="D5745" s="1046" t="s">
        <v>5056</v>
      </c>
      <c r="E5745" s="1058" t="s">
        <v>4290</v>
      </c>
      <c r="F5745" s="1059">
        <v>403.81920000000002</v>
      </c>
      <c r="G5745" s="1052" t="s">
        <v>5005</v>
      </c>
      <c r="H5745" s="1060" t="s">
        <v>16696</v>
      </c>
    </row>
    <row r="5746" spans="2:8">
      <c r="B5746" s="1045" t="s">
        <v>16502</v>
      </c>
      <c r="C5746" s="1046" t="s">
        <v>16679</v>
      </c>
      <c r="D5746" s="1046" t="s">
        <v>5056</v>
      </c>
      <c r="E5746" s="1058" t="s">
        <v>4290</v>
      </c>
      <c r="F5746" s="1059">
        <v>403.81920000000002</v>
      </c>
      <c r="G5746" s="1052" t="s">
        <v>5005</v>
      </c>
      <c r="H5746" s="1060" t="s">
        <v>16697</v>
      </c>
    </row>
    <row r="5747" spans="2:8">
      <c r="B5747" s="1045" t="s">
        <v>16504</v>
      </c>
      <c r="C5747" s="1046" t="s">
        <v>16679</v>
      </c>
      <c r="D5747" s="1046" t="s">
        <v>5056</v>
      </c>
      <c r="E5747" s="1058" t="s">
        <v>4290</v>
      </c>
      <c r="F5747" s="1059">
        <v>403.81920000000002</v>
      </c>
      <c r="G5747" s="1052" t="s">
        <v>5005</v>
      </c>
      <c r="H5747" s="1060" t="s">
        <v>16698</v>
      </c>
    </row>
    <row r="5748" spans="2:8">
      <c r="B5748" s="1045" t="s">
        <v>16506</v>
      </c>
      <c r="C5748" s="1046" t="s">
        <v>16679</v>
      </c>
      <c r="D5748" s="1046" t="s">
        <v>5056</v>
      </c>
      <c r="E5748" s="1058" t="s">
        <v>4290</v>
      </c>
      <c r="F5748" s="1059">
        <v>403.81920000000002</v>
      </c>
      <c r="G5748" s="1052" t="s">
        <v>5005</v>
      </c>
      <c r="H5748" s="1060" t="s">
        <v>16699</v>
      </c>
    </row>
    <row r="5749" spans="2:8">
      <c r="B5749" s="1045" t="s">
        <v>16508</v>
      </c>
      <c r="C5749" s="1046" t="s">
        <v>16679</v>
      </c>
      <c r="D5749" s="1046" t="s">
        <v>5056</v>
      </c>
      <c r="E5749" s="1058" t="s">
        <v>4290</v>
      </c>
      <c r="F5749" s="1059">
        <v>403.81920000000002</v>
      </c>
      <c r="G5749" s="1052" t="s">
        <v>5005</v>
      </c>
      <c r="H5749" s="1060" t="s">
        <v>16700</v>
      </c>
    </row>
    <row r="5750" spans="2:8">
      <c r="B5750" s="1045" t="s">
        <v>16510</v>
      </c>
      <c r="C5750" s="1046" t="s">
        <v>16679</v>
      </c>
      <c r="D5750" s="1046" t="s">
        <v>5056</v>
      </c>
      <c r="E5750" s="1058" t="s">
        <v>4290</v>
      </c>
      <c r="F5750" s="1059">
        <v>403.81920000000002</v>
      </c>
      <c r="G5750" s="1052" t="s">
        <v>5005</v>
      </c>
      <c r="H5750" s="1060" t="s">
        <v>16701</v>
      </c>
    </row>
    <row r="5751" spans="2:8">
      <c r="B5751" s="1045" t="s">
        <v>16513</v>
      </c>
      <c r="C5751" s="1046" t="s">
        <v>16679</v>
      </c>
      <c r="D5751" s="1046" t="s">
        <v>5056</v>
      </c>
      <c r="E5751" s="1058" t="s">
        <v>4290</v>
      </c>
      <c r="F5751" s="1059">
        <v>403.81920000000002</v>
      </c>
      <c r="G5751" s="1052" t="s">
        <v>5005</v>
      </c>
      <c r="H5751" s="1060" t="s">
        <v>16702</v>
      </c>
    </row>
    <row r="5752" spans="2:8">
      <c r="B5752" s="1045" t="s">
        <v>16515</v>
      </c>
      <c r="C5752" s="1046" t="s">
        <v>16679</v>
      </c>
      <c r="D5752" s="1046" t="s">
        <v>5056</v>
      </c>
      <c r="E5752" s="1058" t="s">
        <v>4290</v>
      </c>
      <c r="F5752" s="1059">
        <v>403.81920000000002</v>
      </c>
      <c r="G5752" s="1052" t="s">
        <v>5005</v>
      </c>
      <c r="H5752" s="1060" t="s">
        <v>16703</v>
      </c>
    </row>
    <row r="5753" spans="2:8">
      <c r="B5753" s="1045" t="s">
        <v>16517</v>
      </c>
      <c r="C5753" s="1046" t="s">
        <v>16679</v>
      </c>
      <c r="D5753" s="1046" t="s">
        <v>5056</v>
      </c>
      <c r="E5753" s="1058" t="s">
        <v>4290</v>
      </c>
      <c r="F5753" s="1059">
        <v>403.81920000000002</v>
      </c>
      <c r="G5753" s="1052" t="s">
        <v>5005</v>
      </c>
      <c r="H5753" s="1060" t="s">
        <v>16704</v>
      </c>
    </row>
    <row r="5754" spans="2:8">
      <c r="B5754" s="1045" t="s">
        <v>16519</v>
      </c>
      <c r="C5754" s="1046" t="s">
        <v>16679</v>
      </c>
      <c r="D5754" s="1046" t="s">
        <v>5056</v>
      </c>
      <c r="E5754" s="1058" t="s">
        <v>4290</v>
      </c>
      <c r="F5754" s="1059">
        <v>403.81920000000002</v>
      </c>
      <c r="G5754" s="1052" t="s">
        <v>5005</v>
      </c>
      <c r="H5754" s="1060" t="s">
        <v>16705</v>
      </c>
    </row>
    <row r="5755" spans="2:8">
      <c r="B5755" s="1045" t="s">
        <v>16521</v>
      </c>
      <c r="C5755" s="1046" t="s">
        <v>16679</v>
      </c>
      <c r="D5755" s="1046" t="s">
        <v>5056</v>
      </c>
      <c r="E5755" s="1058" t="s">
        <v>4290</v>
      </c>
      <c r="F5755" s="1059">
        <v>403.81920000000002</v>
      </c>
      <c r="G5755" s="1052" t="s">
        <v>5005</v>
      </c>
      <c r="H5755" s="1060" t="s">
        <v>16706</v>
      </c>
    </row>
    <row r="5756" spans="2:8">
      <c r="B5756" s="1045" t="s">
        <v>16523</v>
      </c>
      <c r="C5756" s="1046" t="s">
        <v>16679</v>
      </c>
      <c r="D5756" s="1046" t="s">
        <v>5056</v>
      </c>
      <c r="E5756" s="1058" t="s">
        <v>4290</v>
      </c>
      <c r="F5756" s="1059">
        <v>403.81920000000002</v>
      </c>
      <c r="G5756" s="1052" t="s">
        <v>5005</v>
      </c>
      <c r="H5756" s="1060" t="s">
        <v>16707</v>
      </c>
    </row>
    <row r="5757" spans="2:8">
      <c r="B5757" s="1045" t="s">
        <v>16525</v>
      </c>
      <c r="C5757" s="1046" t="s">
        <v>16679</v>
      </c>
      <c r="D5757" s="1046" t="s">
        <v>5056</v>
      </c>
      <c r="E5757" s="1058" t="s">
        <v>4290</v>
      </c>
      <c r="F5757" s="1059">
        <v>403.81920000000002</v>
      </c>
      <c r="G5757" s="1052" t="s">
        <v>5005</v>
      </c>
      <c r="H5757" s="1060" t="s">
        <v>16708</v>
      </c>
    </row>
    <row r="5758" spans="2:8">
      <c r="B5758" s="1045" t="s">
        <v>16527</v>
      </c>
      <c r="C5758" s="1046" t="s">
        <v>16679</v>
      </c>
      <c r="D5758" s="1046" t="s">
        <v>5056</v>
      </c>
      <c r="E5758" s="1058" t="s">
        <v>4290</v>
      </c>
      <c r="F5758" s="1059">
        <v>403.81920000000002</v>
      </c>
      <c r="G5758" s="1052" t="s">
        <v>5005</v>
      </c>
      <c r="H5758" s="1060" t="s">
        <v>16709</v>
      </c>
    </row>
    <row r="5759" spans="2:8">
      <c r="B5759" s="1045" t="s">
        <v>16529</v>
      </c>
      <c r="C5759" s="1046" t="s">
        <v>16679</v>
      </c>
      <c r="D5759" s="1046" t="s">
        <v>5056</v>
      </c>
      <c r="E5759" s="1058" t="s">
        <v>4290</v>
      </c>
      <c r="F5759" s="1059">
        <v>503.44</v>
      </c>
      <c r="G5759" s="1052" t="s">
        <v>5005</v>
      </c>
      <c r="H5759" s="1060" t="s">
        <v>16710</v>
      </c>
    </row>
    <row r="5760" spans="2:8">
      <c r="B5760" s="1045" t="s">
        <v>16531</v>
      </c>
      <c r="C5760" s="1046" t="s">
        <v>16679</v>
      </c>
      <c r="D5760" s="1046" t="s">
        <v>5056</v>
      </c>
      <c r="E5760" s="1058" t="s">
        <v>4290</v>
      </c>
      <c r="F5760" s="1059">
        <v>503.44</v>
      </c>
      <c r="G5760" s="1052" t="s">
        <v>5005</v>
      </c>
      <c r="H5760" s="1060" t="s">
        <v>16711</v>
      </c>
    </row>
    <row r="5761" spans="2:8">
      <c r="B5761" s="1045" t="s">
        <v>16533</v>
      </c>
      <c r="C5761" s="1046" t="s">
        <v>16679</v>
      </c>
      <c r="D5761" s="1046" t="s">
        <v>5056</v>
      </c>
      <c r="E5761" s="1058" t="s">
        <v>4290</v>
      </c>
      <c r="F5761" s="1059">
        <v>503.44</v>
      </c>
      <c r="G5761" s="1052" t="s">
        <v>5005</v>
      </c>
      <c r="H5761" s="1060" t="s">
        <v>16712</v>
      </c>
    </row>
    <row r="5762" spans="2:8">
      <c r="B5762" s="1045" t="s">
        <v>16535</v>
      </c>
      <c r="C5762" s="1046" t="s">
        <v>16679</v>
      </c>
      <c r="D5762" s="1046" t="s">
        <v>5056</v>
      </c>
      <c r="E5762" s="1058" t="s">
        <v>4290</v>
      </c>
      <c r="F5762" s="1059">
        <v>503.44</v>
      </c>
      <c r="G5762" s="1052" t="s">
        <v>5005</v>
      </c>
      <c r="H5762" s="1060" t="s">
        <v>16713</v>
      </c>
    </row>
    <row r="5763" spans="2:8">
      <c r="B5763" s="1045" t="s">
        <v>16537</v>
      </c>
      <c r="C5763" s="1046" t="s">
        <v>16679</v>
      </c>
      <c r="D5763" s="1046" t="s">
        <v>5056</v>
      </c>
      <c r="E5763" s="1058" t="s">
        <v>4290</v>
      </c>
      <c r="F5763" s="1059">
        <v>503.44</v>
      </c>
      <c r="G5763" s="1052" t="s">
        <v>5005</v>
      </c>
      <c r="H5763" s="1060" t="s">
        <v>16714</v>
      </c>
    </row>
    <row r="5764" spans="2:8">
      <c r="B5764" s="1045" t="s">
        <v>16539</v>
      </c>
      <c r="C5764" s="1046" t="s">
        <v>16679</v>
      </c>
      <c r="D5764" s="1046" t="s">
        <v>5056</v>
      </c>
      <c r="E5764" s="1058" t="s">
        <v>4290</v>
      </c>
      <c r="F5764" s="1059">
        <v>503.44</v>
      </c>
      <c r="G5764" s="1052" t="s">
        <v>5005</v>
      </c>
      <c r="H5764" s="1060" t="s">
        <v>16715</v>
      </c>
    </row>
    <row r="5765" spans="2:8">
      <c r="B5765" s="1045" t="s">
        <v>16541</v>
      </c>
      <c r="C5765" s="1046" t="s">
        <v>16679</v>
      </c>
      <c r="D5765" s="1046" t="s">
        <v>5056</v>
      </c>
      <c r="E5765" s="1058" t="s">
        <v>4290</v>
      </c>
      <c r="F5765" s="1059">
        <v>503.44</v>
      </c>
      <c r="G5765" s="1052" t="s">
        <v>5005</v>
      </c>
      <c r="H5765" s="1060" t="s">
        <v>16716</v>
      </c>
    </row>
    <row r="5766" spans="2:8">
      <c r="B5766" s="1045" t="s">
        <v>16543</v>
      </c>
      <c r="C5766" s="1046" t="s">
        <v>16679</v>
      </c>
      <c r="D5766" s="1046" t="s">
        <v>5056</v>
      </c>
      <c r="E5766" s="1058" t="s">
        <v>4290</v>
      </c>
      <c r="F5766" s="1059">
        <v>503.44</v>
      </c>
      <c r="G5766" s="1052" t="s">
        <v>5005</v>
      </c>
      <c r="H5766" s="1060" t="s">
        <v>16717</v>
      </c>
    </row>
    <row r="5767" spans="2:8">
      <c r="B5767" s="1045" t="s">
        <v>16545</v>
      </c>
      <c r="C5767" s="1046" t="s">
        <v>16679</v>
      </c>
      <c r="D5767" s="1046" t="s">
        <v>5056</v>
      </c>
      <c r="E5767" s="1058" t="s">
        <v>4290</v>
      </c>
      <c r="F5767" s="1059">
        <v>503.44</v>
      </c>
      <c r="G5767" s="1052" t="s">
        <v>5005</v>
      </c>
      <c r="H5767" s="1060" t="s">
        <v>16718</v>
      </c>
    </row>
    <row r="5768" spans="2:8">
      <c r="B5768" s="1045" t="s">
        <v>16547</v>
      </c>
      <c r="C5768" s="1046" t="s">
        <v>16679</v>
      </c>
      <c r="D5768" s="1046" t="s">
        <v>5056</v>
      </c>
      <c r="E5768" s="1058" t="s">
        <v>4290</v>
      </c>
      <c r="F5768" s="1059">
        <v>503.44</v>
      </c>
      <c r="G5768" s="1052" t="s">
        <v>5005</v>
      </c>
      <c r="H5768" s="1060" t="s">
        <v>16719</v>
      </c>
    </row>
    <row r="5769" spans="2:8">
      <c r="B5769" s="1045" t="s">
        <v>16549</v>
      </c>
      <c r="C5769" s="1046" t="s">
        <v>16679</v>
      </c>
      <c r="D5769" s="1046" t="s">
        <v>5056</v>
      </c>
      <c r="E5769" s="1058" t="s">
        <v>4290</v>
      </c>
      <c r="F5769" s="1059">
        <v>503.44</v>
      </c>
      <c r="G5769" s="1052" t="s">
        <v>5005</v>
      </c>
      <c r="H5769" s="1060" t="s">
        <v>16720</v>
      </c>
    </row>
    <row r="5770" spans="2:8">
      <c r="B5770" s="1045" t="s">
        <v>16551</v>
      </c>
      <c r="C5770" s="1046" t="s">
        <v>16679</v>
      </c>
      <c r="D5770" s="1046" t="s">
        <v>5056</v>
      </c>
      <c r="E5770" s="1058" t="s">
        <v>4290</v>
      </c>
      <c r="F5770" s="1059">
        <v>503.44</v>
      </c>
      <c r="G5770" s="1052" t="s">
        <v>5005</v>
      </c>
      <c r="H5770" s="1060" t="s">
        <v>16721</v>
      </c>
    </row>
    <row r="5771" spans="2:8">
      <c r="B5771" s="1045" t="s">
        <v>16553</v>
      </c>
      <c r="C5771" s="1046" t="s">
        <v>16679</v>
      </c>
      <c r="D5771" s="1046" t="s">
        <v>5056</v>
      </c>
      <c r="E5771" s="1058" t="s">
        <v>4290</v>
      </c>
      <c r="F5771" s="1059">
        <v>503.44</v>
      </c>
      <c r="G5771" s="1052" t="s">
        <v>5005</v>
      </c>
      <c r="H5771" s="1060" t="s">
        <v>16722</v>
      </c>
    </row>
    <row r="5772" spans="2:8">
      <c r="B5772" s="1045" t="s">
        <v>16555</v>
      </c>
      <c r="C5772" s="1046" t="s">
        <v>16679</v>
      </c>
      <c r="D5772" s="1046" t="s">
        <v>5056</v>
      </c>
      <c r="E5772" s="1058" t="s">
        <v>4290</v>
      </c>
      <c r="F5772" s="1059">
        <v>503.44</v>
      </c>
      <c r="G5772" s="1052" t="s">
        <v>5005</v>
      </c>
      <c r="H5772" s="1060" t="s">
        <v>16723</v>
      </c>
    </row>
    <row r="5773" spans="2:8">
      <c r="B5773" s="1045" t="s">
        <v>16557</v>
      </c>
      <c r="C5773" s="1046" t="s">
        <v>16679</v>
      </c>
      <c r="D5773" s="1046" t="s">
        <v>5056</v>
      </c>
      <c r="E5773" s="1058" t="s">
        <v>4290</v>
      </c>
      <c r="F5773" s="1059">
        <v>503.44</v>
      </c>
      <c r="G5773" s="1052" t="s">
        <v>5005</v>
      </c>
      <c r="H5773" s="1060" t="s">
        <v>16724</v>
      </c>
    </row>
    <row r="5774" spans="2:8">
      <c r="B5774" s="1045" t="s">
        <v>16559</v>
      </c>
      <c r="C5774" s="1046" t="s">
        <v>16679</v>
      </c>
      <c r="D5774" s="1046" t="s">
        <v>5056</v>
      </c>
      <c r="E5774" s="1058" t="s">
        <v>4290</v>
      </c>
      <c r="F5774" s="1059">
        <v>503.44</v>
      </c>
      <c r="G5774" s="1052" t="s">
        <v>5005</v>
      </c>
      <c r="H5774" s="1060" t="s">
        <v>16725</v>
      </c>
    </row>
    <row r="5775" spans="2:8">
      <c r="B5775" s="1045" t="s">
        <v>16561</v>
      </c>
      <c r="C5775" s="1046" t="s">
        <v>16679</v>
      </c>
      <c r="D5775" s="1046" t="s">
        <v>5056</v>
      </c>
      <c r="E5775" s="1058" t="s">
        <v>4290</v>
      </c>
      <c r="F5775" s="1059">
        <v>503.44</v>
      </c>
      <c r="G5775" s="1052" t="s">
        <v>5005</v>
      </c>
      <c r="H5775" s="1060" t="s">
        <v>16726</v>
      </c>
    </row>
    <row r="5776" spans="2:8">
      <c r="B5776" s="1045" t="s">
        <v>16563</v>
      </c>
      <c r="C5776" s="1046" t="s">
        <v>16679</v>
      </c>
      <c r="D5776" s="1046" t="s">
        <v>5056</v>
      </c>
      <c r="E5776" s="1058" t="s">
        <v>4290</v>
      </c>
      <c r="F5776" s="1059">
        <v>503.44</v>
      </c>
      <c r="G5776" s="1052" t="s">
        <v>5005</v>
      </c>
      <c r="H5776" s="1060" t="s">
        <v>16727</v>
      </c>
    </row>
    <row r="5777" spans="2:8">
      <c r="B5777" s="1045" t="s">
        <v>16565</v>
      </c>
      <c r="C5777" s="1046" t="s">
        <v>16679</v>
      </c>
      <c r="D5777" s="1046" t="s">
        <v>5056</v>
      </c>
      <c r="E5777" s="1058" t="s">
        <v>4290</v>
      </c>
      <c r="F5777" s="1059">
        <v>503.44</v>
      </c>
      <c r="G5777" s="1052" t="s">
        <v>5005</v>
      </c>
      <c r="H5777" s="1060" t="s">
        <v>16728</v>
      </c>
    </row>
    <row r="5778" spans="2:8">
      <c r="B5778" s="1045" t="s">
        <v>16567</v>
      </c>
      <c r="C5778" s="1046" t="s">
        <v>16679</v>
      </c>
      <c r="D5778" s="1046" t="s">
        <v>5056</v>
      </c>
      <c r="E5778" s="1058" t="s">
        <v>4290</v>
      </c>
      <c r="F5778" s="1059">
        <v>503.44</v>
      </c>
      <c r="G5778" s="1052" t="s">
        <v>5005</v>
      </c>
      <c r="H5778" s="1060" t="s">
        <v>16729</v>
      </c>
    </row>
    <row r="5779" spans="2:8">
      <c r="B5779" s="1045" t="s">
        <v>16569</v>
      </c>
      <c r="C5779" s="1046" t="s">
        <v>16679</v>
      </c>
      <c r="D5779" s="1046" t="s">
        <v>5056</v>
      </c>
      <c r="E5779" s="1058" t="s">
        <v>4290</v>
      </c>
      <c r="F5779" s="1059">
        <v>503.44</v>
      </c>
      <c r="G5779" s="1052" t="s">
        <v>5005</v>
      </c>
      <c r="H5779" s="1060" t="s">
        <v>16730</v>
      </c>
    </row>
    <row r="5780" spans="2:8">
      <c r="B5780" s="1045" t="s">
        <v>16571</v>
      </c>
      <c r="C5780" s="1046" t="s">
        <v>16679</v>
      </c>
      <c r="D5780" s="1046" t="s">
        <v>5056</v>
      </c>
      <c r="E5780" s="1058" t="s">
        <v>4290</v>
      </c>
      <c r="F5780" s="1059">
        <v>503.44</v>
      </c>
      <c r="G5780" s="1052" t="s">
        <v>5005</v>
      </c>
      <c r="H5780" s="1060" t="s">
        <v>16731</v>
      </c>
    </row>
    <row r="5781" spans="2:8">
      <c r="B5781" s="1045" t="s">
        <v>16573</v>
      </c>
      <c r="C5781" s="1046" t="s">
        <v>16679</v>
      </c>
      <c r="D5781" s="1046" t="s">
        <v>5056</v>
      </c>
      <c r="E5781" s="1058" t="s">
        <v>4290</v>
      </c>
      <c r="F5781" s="1059">
        <v>503.44</v>
      </c>
      <c r="G5781" s="1052" t="s">
        <v>5005</v>
      </c>
      <c r="H5781" s="1060" t="s">
        <v>16732</v>
      </c>
    </row>
    <row r="5782" spans="2:8">
      <c r="B5782" s="1045" t="s">
        <v>16575</v>
      </c>
      <c r="C5782" s="1046" t="s">
        <v>16679</v>
      </c>
      <c r="D5782" s="1046" t="s">
        <v>5056</v>
      </c>
      <c r="E5782" s="1058" t="s">
        <v>4290</v>
      </c>
      <c r="F5782" s="1059">
        <v>503.44</v>
      </c>
      <c r="G5782" s="1052" t="s">
        <v>5005</v>
      </c>
      <c r="H5782" s="1060" t="s">
        <v>16733</v>
      </c>
    </row>
    <row r="5783" spans="2:8">
      <c r="B5783" s="1045" t="s">
        <v>16577</v>
      </c>
      <c r="C5783" s="1046" t="s">
        <v>16679</v>
      </c>
      <c r="D5783" s="1046" t="s">
        <v>5056</v>
      </c>
      <c r="E5783" s="1058" t="s">
        <v>4290</v>
      </c>
      <c r="F5783" s="1059">
        <v>503.44</v>
      </c>
      <c r="G5783" s="1052" t="s">
        <v>5005</v>
      </c>
      <c r="H5783" s="1060" t="s">
        <v>16734</v>
      </c>
    </row>
    <row r="5784" spans="2:8">
      <c r="B5784" s="1045" t="s">
        <v>16579</v>
      </c>
      <c r="C5784" s="1046" t="s">
        <v>16679</v>
      </c>
      <c r="D5784" s="1046" t="s">
        <v>5056</v>
      </c>
      <c r="E5784" s="1058" t="s">
        <v>4290</v>
      </c>
      <c r="F5784" s="1059">
        <v>503.44</v>
      </c>
      <c r="G5784" s="1052" t="s">
        <v>5005</v>
      </c>
      <c r="H5784" s="1060" t="s">
        <v>16735</v>
      </c>
    </row>
    <row r="5785" spans="2:8">
      <c r="B5785" s="1045" t="s">
        <v>16581</v>
      </c>
      <c r="C5785" s="1046" t="s">
        <v>16679</v>
      </c>
      <c r="D5785" s="1046" t="s">
        <v>5056</v>
      </c>
      <c r="E5785" s="1058" t="s">
        <v>4290</v>
      </c>
      <c r="F5785" s="1059">
        <v>503.44</v>
      </c>
      <c r="G5785" s="1052" t="s">
        <v>5005</v>
      </c>
      <c r="H5785" s="1060" t="s">
        <v>16736</v>
      </c>
    </row>
    <row r="5786" spans="2:8">
      <c r="B5786" s="1045" t="s">
        <v>16583</v>
      </c>
      <c r="C5786" s="1046" t="s">
        <v>16679</v>
      </c>
      <c r="D5786" s="1046" t="s">
        <v>5056</v>
      </c>
      <c r="E5786" s="1058" t="s">
        <v>4290</v>
      </c>
      <c r="F5786" s="1059">
        <v>503.44</v>
      </c>
      <c r="G5786" s="1052" t="s">
        <v>5005</v>
      </c>
      <c r="H5786" s="1060" t="s">
        <v>16737</v>
      </c>
    </row>
    <row r="5787" spans="2:8">
      <c r="B5787" s="1045" t="s">
        <v>16586</v>
      </c>
      <c r="C5787" s="1046" t="s">
        <v>16679</v>
      </c>
      <c r="D5787" s="1046" t="s">
        <v>5056</v>
      </c>
      <c r="E5787" s="1058" t="s">
        <v>4290</v>
      </c>
      <c r="F5787" s="1059">
        <v>503.44</v>
      </c>
      <c r="G5787" s="1052" t="s">
        <v>5005</v>
      </c>
      <c r="H5787" s="1060" t="s">
        <v>16738</v>
      </c>
    </row>
    <row r="5788" spans="2:8">
      <c r="B5788" s="1045" t="s">
        <v>16588</v>
      </c>
      <c r="C5788" s="1046" t="s">
        <v>16679</v>
      </c>
      <c r="D5788" s="1046" t="s">
        <v>5056</v>
      </c>
      <c r="E5788" s="1058" t="s">
        <v>4290</v>
      </c>
      <c r="F5788" s="1059">
        <v>503.44</v>
      </c>
      <c r="G5788" s="1052" t="s">
        <v>5005</v>
      </c>
      <c r="H5788" s="1060" t="s">
        <v>16739</v>
      </c>
    </row>
    <row r="5789" spans="2:8">
      <c r="B5789" s="1045" t="s">
        <v>16590</v>
      </c>
      <c r="C5789" s="1046" t="s">
        <v>16679</v>
      </c>
      <c r="D5789" s="1046" t="s">
        <v>5056</v>
      </c>
      <c r="E5789" s="1058" t="s">
        <v>4290</v>
      </c>
      <c r="F5789" s="1059">
        <v>503.44</v>
      </c>
      <c r="G5789" s="1052" t="s">
        <v>5005</v>
      </c>
      <c r="H5789" s="1060" t="s">
        <v>16740</v>
      </c>
    </row>
    <row r="5790" spans="2:8">
      <c r="B5790" s="1045" t="s">
        <v>16592</v>
      </c>
      <c r="C5790" s="1046" t="s">
        <v>16679</v>
      </c>
      <c r="D5790" s="1046" t="s">
        <v>5056</v>
      </c>
      <c r="E5790" s="1058" t="s">
        <v>4290</v>
      </c>
      <c r="F5790" s="1059">
        <v>503.44</v>
      </c>
      <c r="G5790" s="1052" t="s">
        <v>5005</v>
      </c>
      <c r="H5790" s="1060" t="s">
        <v>16741</v>
      </c>
    </row>
    <row r="5791" spans="2:8">
      <c r="B5791" s="1045" t="s">
        <v>16594</v>
      </c>
      <c r="C5791" s="1046" t="s">
        <v>16679</v>
      </c>
      <c r="D5791" s="1046" t="s">
        <v>5056</v>
      </c>
      <c r="E5791" s="1058" t="s">
        <v>4290</v>
      </c>
      <c r="F5791" s="1059">
        <v>503.44</v>
      </c>
      <c r="G5791" s="1052" t="s">
        <v>5005</v>
      </c>
      <c r="H5791" s="1060" t="s">
        <v>16742</v>
      </c>
    </row>
    <row r="5792" spans="2:8">
      <c r="B5792" s="1045" t="s">
        <v>16596</v>
      </c>
      <c r="C5792" s="1046" t="s">
        <v>16679</v>
      </c>
      <c r="D5792" s="1046" t="s">
        <v>5056</v>
      </c>
      <c r="E5792" s="1058" t="s">
        <v>4290</v>
      </c>
      <c r="F5792" s="1059">
        <v>503.44</v>
      </c>
      <c r="G5792" s="1052" t="s">
        <v>5005</v>
      </c>
      <c r="H5792" s="1060" t="s">
        <v>16743</v>
      </c>
    </row>
    <row r="5793" spans="2:8">
      <c r="B5793" s="1045" t="s">
        <v>16598</v>
      </c>
      <c r="C5793" s="1046" t="s">
        <v>16679</v>
      </c>
      <c r="D5793" s="1046" t="s">
        <v>5056</v>
      </c>
      <c r="E5793" s="1058" t="s">
        <v>4290</v>
      </c>
      <c r="F5793" s="1059">
        <v>503.44</v>
      </c>
      <c r="G5793" s="1052" t="s">
        <v>5005</v>
      </c>
      <c r="H5793" s="1060" t="s">
        <v>16744</v>
      </c>
    </row>
    <row r="5794" spans="2:8">
      <c r="B5794" s="1045" t="s">
        <v>16600</v>
      </c>
      <c r="C5794" s="1046" t="s">
        <v>16679</v>
      </c>
      <c r="D5794" s="1046" t="s">
        <v>5056</v>
      </c>
      <c r="E5794" s="1058" t="s">
        <v>4290</v>
      </c>
      <c r="F5794" s="1059">
        <v>503.44</v>
      </c>
      <c r="G5794" s="1052" t="s">
        <v>5005</v>
      </c>
      <c r="H5794" s="1060" t="s">
        <v>16745</v>
      </c>
    </row>
    <row r="5795" spans="2:8">
      <c r="B5795" s="1045" t="s">
        <v>16602</v>
      </c>
      <c r="C5795" s="1046" t="s">
        <v>16679</v>
      </c>
      <c r="D5795" s="1046" t="s">
        <v>5056</v>
      </c>
      <c r="E5795" s="1058" t="s">
        <v>4290</v>
      </c>
      <c r="F5795" s="1059">
        <v>503.44</v>
      </c>
      <c r="G5795" s="1052" t="s">
        <v>5005</v>
      </c>
      <c r="H5795" s="1060" t="s">
        <v>16746</v>
      </c>
    </row>
    <row r="5796" spans="2:8">
      <c r="B5796" s="1045" t="s">
        <v>16604</v>
      </c>
      <c r="C5796" s="1046" t="s">
        <v>16679</v>
      </c>
      <c r="D5796" s="1046" t="s">
        <v>5056</v>
      </c>
      <c r="E5796" s="1058" t="s">
        <v>4290</v>
      </c>
      <c r="F5796" s="1059">
        <v>503.44</v>
      </c>
      <c r="G5796" s="1052" t="s">
        <v>5005</v>
      </c>
      <c r="H5796" s="1060" t="s">
        <v>16747</v>
      </c>
    </row>
    <row r="5797" spans="2:8">
      <c r="B5797" s="1045" t="s">
        <v>16606</v>
      </c>
      <c r="C5797" s="1046" t="s">
        <v>16679</v>
      </c>
      <c r="D5797" s="1046" t="s">
        <v>5056</v>
      </c>
      <c r="E5797" s="1058" t="s">
        <v>4290</v>
      </c>
      <c r="F5797" s="1059">
        <v>503.44</v>
      </c>
      <c r="G5797" s="1052" t="s">
        <v>5005</v>
      </c>
      <c r="H5797" s="1060" t="s">
        <v>16748</v>
      </c>
    </row>
    <row r="5798" spans="2:8">
      <c r="B5798" s="1045" t="s">
        <v>16608</v>
      </c>
      <c r="C5798" s="1046" t="s">
        <v>16679</v>
      </c>
      <c r="D5798" s="1046" t="s">
        <v>5056</v>
      </c>
      <c r="E5798" s="1058" t="s">
        <v>4290</v>
      </c>
      <c r="F5798" s="1059">
        <v>503.44</v>
      </c>
      <c r="G5798" s="1052" t="s">
        <v>5005</v>
      </c>
      <c r="H5798" s="1060" t="s">
        <v>16749</v>
      </c>
    </row>
    <row r="5799" spans="2:8">
      <c r="B5799" s="1045" t="s">
        <v>16610</v>
      </c>
      <c r="C5799" s="1046" t="s">
        <v>16679</v>
      </c>
      <c r="D5799" s="1046" t="s">
        <v>5056</v>
      </c>
      <c r="E5799" s="1058" t="s">
        <v>4290</v>
      </c>
      <c r="F5799" s="1059">
        <v>503.44</v>
      </c>
      <c r="G5799" s="1052" t="s">
        <v>5005</v>
      </c>
      <c r="H5799" s="1060" t="s">
        <v>16750</v>
      </c>
    </row>
    <row r="5800" spans="2:8">
      <c r="B5800" s="1045" t="s">
        <v>16612</v>
      </c>
      <c r="C5800" s="1046" t="s">
        <v>16679</v>
      </c>
      <c r="D5800" s="1046" t="s">
        <v>5056</v>
      </c>
      <c r="E5800" s="1058" t="s">
        <v>4290</v>
      </c>
      <c r="F5800" s="1059">
        <v>503.44</v>
      </c>
      <c r="G5800" s="1052" t="s">
        <v>5005</v>
      </c>
      <c r="H5800" s="1060" t="s">
        <v>16751</v>
      </c>
    </row>
    <row r="5801" spans="2:8">
      <c r="B5801" s="1045" t="s">
        <v>16614</v>
      </c>
      <c r="C5801" s="1046" t="s">
        <v>16679</v>
      </c>
      <c r="D5801" s="1046" t="s">
        <v>5056</v>
      </c>
      <c r="E5801" s="1058" t="s">
        <v>4290</v>
      </c>
      <c r="F5801" s="1059">
        <v>503.44</v>
      </c>
      <c r="G5801" s="1052" t="s">
        <v>5005</v>
      </c>
      <c r="H5801" s="1060" t="s">
        <v>16752</v>
      </c>
    </row>
    <row r="5802" spans="2:8">
      <c r="B5802" s="1045" t="s">
        <v>16616</v>
      </c>
      <c r="C5802" s="1046" t="s">
        <v>16679</v>
      </c>
      <c r="D5802" s="1046" t="s">
        <v>5056</v>
      </c>
      <c r="E5802" s="1058" t="s">
        <v>4290</v>
      </c>
      <c r="F5802" s="1059">
        <v>503.44</v>
      </c>
      <c r="G5802" s="1052" t="s">
        <v>5005</v>
      </c>
      <c r="H5802" s="1060" t="s">
        <v>16753</v>
      </c>
    </row>
    <row r="5803" spans="2:8">
      <c r="B5803" s="1045" t="s">
        <v>16618</v>
      </c>
      <c r="C5803" s="1046" t="s">
        <v>16679</v>
      </c>
      <c r="D5803" s="1046" t="s">
        <v>5056</v>
      </c>
      <c r="E5803" s="1058" t="s">
        <v>4290</v>
      </c>
      <c r="F5803" s="1059">
        <v>503.44</v>
      </c>
      <c r="G5803" s="1052" t="s">
        <v>5005</v>
      </c>
      <c r="H5803" s="1060" t="s">
        <v>16754</v>
      </c>
    </row>
    <row r="5804" spans="2:8">
      <c r="B5804" s="1045" t="s">
        <v>16620</v>
      </c>
      <c r="C5804" s="1046" t="s">
        <v>16679</v>
      </c>
      <c r="D5804" s="1046" t="s">
        <v>5056</v>
      </c>
      <c r="E5804" s="1058" t="s">
        <v>4290</v>
      </c>
      <c r="F5804" s="1059">
        <v>503.44</v>
      </c>
      <c r="G5804" s="1052" t="s">
        <v>5005</v>
      </c>
      <c r="H5804" s="1060" t="s">
        <v>16755</v>
      </c>
    </row>
    <row r="5805" spans="2:8">
      <c r="B5805" s="1045" t="s">
        <v>16622</v>
      </c>
      <c r="C5805" s="1046" t="s">
        <v>16679</v>
      </c>
      <c r="D5805" s="1046" t="s">
        <v>5056</v>
      </c>
      <c r="E5805" s="1058" t="s">
        <v>4290</v>
      </c>
      <c r="F5805" s="1059">
        <v>503.44</v>
      </c>
      <c r="G5805" s="1052" t="s">
        <v>5005</v>
      </c>
      <c r="H5805" s="1060" t="s">
        <v>16756</v>
      </c>
    </row>
    <row r="5806" spans="2:8">
      <c r="B5806" s="1045" t="s">
        <v>16624</v>
      </c>
      <c r="C5806" s="1046" t="s">
        <v>16679</v>
      </c>
      <c r="D5806" s="1046" t="s">
        <v>5056</v>
      </c>
      <c r="E5806" s="1058" t="s">
        <v>4290</v>
      </c>
      <c r="F5806" s="1059">
        <v>503.44</v>
      </c>
      <c r="G5806" s="1052" t="s">
        <v>5005</v>
      </c>
      <c r="H5806" s="1060" t="s">
        <v>16757</v>
      </c>
    </row>
    <row r="5807" spans="2:8">
      <c r="B5807" s="1045" t="s">
        <v>16626</v>
      </c>
      <c r="C5807" s="1046" t="s">
        <v>16679</v>
      </c>
      <c r="D5807" s="1046" t="s">
        <v>5056</v>
      </c>
      <c r="E5807" s="1058" t="s">
        <v>4290</v>
      </c>
      <c r="F5807" s="1059">
        <v>503.44</v>
      </c>
      <c r="G5807" s="1052" t="s">
        <v>5005</v>
      </c>
      <c r="H5807" s="1060" t="s">
        <v>16758</v>
      </c>
    </row>
    <row r="5808" spans="2:8">
      <c r="B5808" s="1045" t="s">
        <v>16628</v>
      </c>
      <c r="C5808" s="1046" t="s">
        <v>16679</v>
      </c>
      <c r="D5808" s="1046" t="s">
        <v>5056</v>
      </c>
      <c r="E5808" s="1058" t="s">
        <v>4290</v>
      </c>
      <c r="F5808" s="1059">
        <v>503.44</v>
      </c>
      <c r="G5808" s="1052" t="s">
        <v>5005</v>
      </c>
      <c r="H5808" s="1060" t="s">
        <v>16759</v>
      </c>
    </row>
    <row r="5809" spans="2:8">
      <c r="B5809" s="1045" t="s">
        <v>16630</v>
      </c>
      <c r="C5809" s="1046" t="s">
        <v>16679</v>
      </c>
      <c r="D5809" s="1046" t="s">
        <v>5056</v>
      </c>
      <c r="E5809" s="1058" t="s">
        <v>4290</v>
      </c>
      <c r="F5809" s="1059">
        <v>503.44</v>
      </c>
      <c r="G5809" s="1052" t="s">
        <v>5005</v>
      </c>
      <c r="H5809" s="1060" t="s">
        <v>16760</v>
      </c>
    </row>
    <row r="5810" spans="2:8">
      <c r="B5810" s="1045" t="s">
        <v>16632</v>
      </c>
      <c r="C5810" s="1046" t="s">
        <v>16679</v>
      </c>
      <c r="D5810" s="1046" t="s">
        <v>5056</v>
      </c>
      <c r="E5810" s="1058" t="s">
        <v>4290</v>
      </c>
      <c r="F5810" s="1059">
        <v>503.44</v>
      </c>
      <c r="G5810" s="1052" t="s">
        <v>5005</v>
      </c>
      <c r="H5810" s="1060" t="s">
        <v>16761</v>
      </c>
    </row>
    <row r="5811" spans="2:8">
      <c r="B5811" s="1045" t="s">
        <v>16634</v>
      </c>
      <c r="C5811" s="1046" t="s">
        <v>16679</v>
      </c>
      <c r="D5811" s="1046" t="s">
        <v>5056</v>
      </c>
      <c r="E5811" s="1058" t="s">
        <v>4290</v>
      </c>
      <c r="F5811" s="1059">
        <v>503.44</v>
      </c>
      <c r="G5811" s="1052" t="s">
        <v>5005</v>
      </c>
      <c r="H5811" s="1060" t="s">
        <v>16762</v>
      </c>
    </row>
    <row r="5812" spans="2:8">
      <c r="B5812" s="1045" t="s">
        <v>16636</v>
      </c>
      <c r="C5812" s="1046" t="s">
        <v>16679</v>
      </c>
      <c r="D5812" s="1046" t="s">
        <v>5056</v>
      </c>
      <c r="E5812" s="1058" t="s">
        <v>4290</v>
      </c>
      <c r="F5812" s="1059">
        <v>503.44</v>
      </c>
      <c r="G5812" s="1052" t="s">
        <v>5005</v>
      </c>
      <c r="H5812" s="1060" t="s">
        <v>16763</v>
      </c>
    </row>
    <row r="5813" spans="2:8">
      <c r="B5813" s="1045" t="s">
        <v>16638</v>
      </c>
      <c r="C5813" s="1046" t="s">
        <v>16679</v>
      </c>
      <c r="D5813" s="1046" t="s">
        <v>5056</v>
      </c>
      <c r="E5813" s="1058" t="s">
        <v>4290</v>
      </c>
      <c r="F5813" s="1059">
        <v>503.44</v>
      </c>
      <c r="G5813" s="1052" t="s">
        <v>5005</v>
      </c>
      <c r="H5813" s="1060" t="s">
        <v>16764</v>
      </c>
    </row>
    <row r="5814" spans="2:8">
      <c r="B5814" s="1045" t="s">
        <v>16640</v>
      </c>
      <c r="C5814" s="1046" t="s">
        <v>16679</v>
      </c>
      <c r="D5814" s="1046" t="s">
        <v>5056</v>
      </c>
      <c r="E5814" s="1058" t="s">
        <v>4290</v>
      </c>
      <c r="F5814" s="1059">
        <v>503.44</v>
      </c>
      <c r="G5814" s="1052" t="s">
        <v>5005</v>
      </c>
      <c r="H5814" s="1060" t="s">
        <v>16765</v>
      </c>
    </row>
    <row r="5815" spans="2:8">
      <c r="B5815" s="1045" t="s">
        <v>16642</v>
      </c>
      <c r="C5815" s="1046" t="s">
        <v>16679</v>
      </c>
      <c r="D5815" s="1046" t="s">
        <v>5056</v>
      </c>
      <c r="E5815" s="1058" t="s">
        <v>4290</v>
      </c>
      <c r="F5815" s="1059">
        <v>503.44</v>
      </c>
      <c r="G5815" s="1052" t="s">
        <v>5005</v>
      </c>
      <c r="H5815" s="1060" t="s">
        <v>16766</v>
      </c>
    </row>
    <row r="5816" spans="2:8">
      <c r="B5816" s="1045" t="s">
        <v>16644</v>
      </c>
      <c r="C5816" s="1046" t="s">
        <v>16679</v>
      </c>
      <c r="D5816" s="1046" t="s">
        <v>5056</v>
      </c>
      <c r="E5816" s="1058" t="s">
        <v>4290</v>
      </c>
      <c r="F5816" s="1059">
        <v>503.44</v>
      </c>
      <c r="G5816" s="1052" t="s">
        <v>5005</v>
      </c>
      <c r="H5816" s="1060" t="s">
        <v>16767</v>
      </c>
    </row>
    <row r="5817" spans="2:8">
      <c r="B5817" s="1045" t="s">
        <v>16646</v>
      </c>
      <c r="C5817" s="1046" t="s">
        <v>16679</v>
      </c>
      <c r="D5817" s="1046" t="s">
        <v>5056</v>
      </c>
      <c r="E5817" s="1058" t="s">
        <v>4290</v>
      </c>
      <c r="F5817" s="1059">
        <v>503.44</v>
      </c>
      <c r="G5817" s="1052" t="s">
        <v>5005</v>
      </c>
      <c r="H5817" s="1060" t="s">
        <v>16768</v>
      </c>
    </row>
    <row r="5818" spans="2:8">
      <c r="B5818" s="1045" t="s">
        <v>16648</v>
      </c>
      <c r="C5818" s="1046" t="s">
        <v>16679</v>
      </c>
      <c r="D5818" s="1046" t="s">
        <v>5056</v>
      </c>
      <c r="E5818" s="1058" t="s">
        <v>4290</v>
      </c>
      <c r="F5818" s="1059">
        <v>503.44</v>
      </c>
      <c r="G5818" s="1052" t="s">
        <v>5005</v>
      </c>
      <c r="H5818" s="1060" t="s">
        <v>16769</v>
      </c>
    </row>
    <row r="5819" spans="2:8">
      <c r="B5819" s="1045" t="s">
        <v>16650</v>
      </c>
      <c r="C5819" s="1046" t="s">
        <v>16679</v>
      </c>
      <c r="D5819" s="1046" t="s">
        <v>5056</v>
      </c>
      <c r="E5819" s="1058" t="s">
        <v>4290</v>
      </c>
      <c r="F5819" s="1059">
        <v>503.44</v>
      </c>
      <c r="G5819" s="1052" t="s">
        <v>5005</v>
      </c>
      <c r="H5819" s="1060" t="s">
        <v>16770</v>
      </c>
    </row>
    <row r="5820" spans="2:8">
      <c r="B5820" s="1045" t="s">
        <v>16652</v>
      </c>
      <c r="C5820" s="1046" t="s">
        <v>16679</v>
      </c>
      <c r="D5820" s="1046" t="s">
        <v>5056</v>
      </c>
      <c r="E5820" s="1058" t="s">
        <v>4290</v>
      </c>
      <c r="F5820" s="1059">
        <v>503.44</v>
      </c>
      <c r="G5820" s="1052" t="s">
        <v>5005</v>
      </c>
      <c r="H5820" s="1060" t="s">
        <v>16771</v>
      </c>
    </row>
    <row r="5821" spans="2:8">
      <c r="B5821" s="1045" t="s">
        <v>16654</v>
      </c>
      <c r="C5821" s="1046" t="s">
        <v>16679</v>
      </c>
      <c r="D5821" s="1046" t="s">
        <v>5056</v>
      </c>
      <c r="E5821" s="1058" t="s">
        <v>4290</v>
      </c>
      <c r="F5821" s="1059">
        <v>503.44</v>
      </c>
      <c r="G5821" s="1052" t="s">
        <v>5005</v>
      </c>
      <c r="H5821" s="1060" t="s">
        <v>16772</v>
      </c>
    </row>
    <row r="5822" spans="2:8">
      <c r="B5822" s="1045" t="s">
        <v>16656</v>
      </c>
      <c r="C5822" s="1046" t="s">
        <v>16679</v>
      </c>
      <c r="D5822" s="1046" t="s">
        <v>5056</v>
      </c>
      <c r="E5822" s="1058" t="s">
        <v>4290</v>
      </c>
      <c r="F5822" s="1059">
        <v>503.44</v>
      </c>
      <c r="G5822" s="1052" t="s">
        <v>5005</v>
      </c>
      <c r="H5822" s="1060" t="s">
        <v>16773</v>
      </c>
    </row>
    <row r="5823" spans="2:8">
      <c r="B5823" s="1045" t="s">
        <v>16658</v>
      </c>
      <c r="C5823" s="1046" t="s">
        <v>16679</v>
      </c>
      <c r="D5823" s="1046" t="s">
        <v>5056</v>
      </c>
      <c r="E5823" s="1058" t="s">
        <v>4290</v>
      </c>
      <c r="F5823" s="1059">
        <v>503.44</v>
      </c>
      <c r="G5823" s="1052" t="s">
        <v>5005</v>
      </c>
      <c r="H5823" s="1060" t="s">
        <v>16774</v>
      </c>
    </row>
    <row r="5824" spans="2:8">
      <c r="B5824" s="1045" t="s">
        <v>16660</v>
      </c>
      <c r="C5824" s="1046" t="s">
        <v>16679</v>
      </c>
      <c r="D5824" s="1046" t="s">
        <v>5056</v>
      </c>
      <c r="E5824" s="1058" t="s">
        <v>4290</v>
      </c>
      <c r="F5824" s="1059">
        <v>503.44</v>
      </c>
      <c r="G5824" s="1052" t="s">
        <v>5005</v>
      </c>
      <c r="H5824" s="1060" t="s">
        <v>16775</v>
      </c>
    </row>
    <row r="5825" spans="2:8">
      <c r="B5825" s="1045" t="s">
        <v>16662</v>
      </c>
      <c r="C5825" s="1046" t="s">
        <v>16679</v>
      </c>
      <c r="D5825" s="1046" t="s">
        <v>5056</v>
      </c>
      <c r="E5825" s="1058" t="s">
        <v>4290</v>
      </c>
      <c r="F5825" s="1059">
        <v>503.44</v>
      </c>
      <c r="G5825" s="1052" t="s">
        <v>5005</v>
      </c>
      <c r="H5825" s="1060" t="s">
        <v>16776</v>
      </c>
    </row>
    <row r="5826" spans="2:8">
      <c r="B5826" s="1045" t="s">
        <v>16664</v>
      </c>
      <c r="C5826" s="1046" t="s">
        <v>16679</v>
      </c>
      <c r="D5826" s="1046" t="s">
        <v>5056</v>
      </c>
      <c r="E5826" s="1058" t="s">
        <v>4290</v>
      </c>
      <c r="F5826" s="1059">
        <v>503.44</v>
      </c>
      <c r="G5826" s="1052" t="s">
        <v>5005</v>
      </c>
      <c r="H5826" s="1060" t="s">
        <v>16777</v>
      </c>
    </row>
    <row r="5827" spans="2:8">
      <c r="B5827" s="1045" t="s">
        <v>16666</v>
      </c>
      <c r="C5827" s="1046" t="s">
        <v>16679</v>
      </c>
      <c r="D5827" s="1046" t="s">
        <v>5056</v>
      </c>
      <c r="E5827" s="1058" t="s">
        <v>4290</v>
      </c>
      <c r="F5827" s="1059">
        <v>503.44</v>
      </c>
      <c r="G5827" s="1052" t="s">
        <v>5005</v>
      </c>
      <c r="H5827" s="1060" t="s">
        <v>16778</v>
      </c>
    </row>
    <row r="5828" spans="2:8">
      <c r="B5828" s="1045" t="s">
        <v>16668</v>
      </c>
      <c r="C5828" s="1046" t="s">
        <v>16679</v>
      </c>
      <c r="D5828" s="1046" t="s">
        <v>5056</v>
      </c>
      <c r="E5828" s="1058" t="s">
        <v>4290</v>
      </c>
      <c r="F5828" s="1059">
        <v>503.44</v>
      </c>
      <c r="G5828" s="1052" t="s">
        <v>5005</v>
      </c>
      <c r="H5828" s="1060" t="s">
        <v>16779</v>
      </c>
    </row>
    <row r="5829" spans="2:8">
      <c r="B5829" s="1045" t="s">
        <v>16670</v>
      </c>
      <c r="C5829" s="1046" t="s">
        <v>16679</v>
      </c>
      <c r="D5829" s="1046" t="s">
        <v>5056</v>
      </c>
      <c r="E5829" s="1058" t="s">
        <v>4290</v>
      </c>
      <c r="F5829" s="1059">
        <v>503.44</v>
      </c>
      <c r="G5829" s="1052" t="s">
        <v>5005</v>
      </c>
      <c r="H5829" s="1060" t="s">
        <v>16780</v>
      </c>
    </row>
    <row r="5830" spans="2:8">
      <c r="B5830" s="1045" t="s">
        <v>16672</v>
      </c>
      <c r="C5830" s="1046" t="s">
        <v>16679</v>
      </c>
      <c r="D5830" s="1046" t="s">
        <v>5056</v>
      </c>
      <c r="E5830" s="1058" t="s">
        <v>4290</v>
      </c>
      <c r="F5830" s="1059">
        <v>503.44</v>
      </c>
      <c r="G5830" s="1052" t="s">
        <v>5005</v>
      </c>
      <c r="H5830" s="1060" t="s">
        <v>16781</v>
      </c>
    </row>
    <row r="5831" spans="2:8">
      <c r="B5831" s="1045" t="s">
        <v>16674</v>
      </c>
      <c r="C5831" s="1046" t="s">
        <v>16679</v>
      </c>
      <c r="D5831" s="1046" t="s">
        <v>5056</v>
      </c>
      <c r="E5831" s="1058" t="s">
        <v>4290</v>
      </c>
      <c r="F5831" s="1059">
        <v>503.44</v>
      </c>
      <c r="G5831" s="1052" t="s">
        <v>5005</v>
      </c>
      <c r="H5831" s="1060" t="s">
        <v>16782</v>
      </c>
    </row>
    <row r="5832" spans="2:8">
      <c r="B5832" s="1045" t="s">
        <v>16676</v>
      </c>
      <c r="C5832" s="1046" t="s">
        <v>16679</v>
      </c>
      <c r="D5832" s="1046" t="s">
        <v>5056</v>
      </c>
      <c r="E5832" s="1058" t="s">
        <v>4290</v>
      </c>
      <c r="F5832" s="1059">
        <v>503.44</v>
      </c>
      <c r="G5832" s="1052" t="s">
        <v>5005</v>
      </c>
      <c r="H5832" s="1060" t="s">
        <v>16783</v>
      </c>
    </row>
    <row r="5833" spans="2:8">
      <c r="B5833" s="1045" t="s">
        <v>16678</v>
      </c>
      <c r="C5833" s="1046" t="s">
        <v>16679</v>
      </c>
      <c r="D5833" s="1046" t="s">
        <v>5056</v>
      </c>
      <c r="E5833" s="1058" t="s">
        <v>4290</v>
      </c>
      <c r="F5833" s="1059">
        <v>503.44</v>
      </c>
      <c r="G5833" s="1052" t="s">
        <v>5005</v>
      </c>
      <c r="H5833" s="1060" t="s">
        <v>16784</v>
      </c>
    </row>
    <row r="5834" spans="2:8">
      <c r="B5834" s="1045" t="s">
        <v>16681</v>
      </c>
      <c r="C5834" s="1046" t="s">
        <v>16679</v>
      </c>
      <c r="D5834" s="1046" t="s">
        <v>5057</v>
      </c>
      <c r="E5834" s="1058" t="s">
        <v>4290</v>
      </c>
      <c r="F5834" s="1059">
        <v>9625.25</v>
      </c>
      <c r="G5834" s="1048" t="s">
        <v>5005</v>
      </c>
      <c r="H5834" s="1060" t="s">
        <v>16785</v>
      </c>
    </row>
    <row r="5835" spans="2:8" ht="30">
      <c r="B5835" s="1045" t="s">
        <v>16683</v>
      </c>
      <c r="C5835" s="1046" t="s">
        <v>5058</v>
      </c>
      <c r="D5835" s="1046" t="s">
        <v>5058</v>
      </c>
      <c r="E5835" s="1058" t="s">
        <v>4290</v>
      </c>
      <c r="F5835" s="1059">
        <v>1459</v>
      </c>
      <c r="G5835" s="1052" t="s">
        <v>5005</v>
      </c>
      <c r="H5835" s="1060" t="s">
        <v>16786</v>
      </c>
    </row>
    <row r="5836" spans="2:8" ht="30">
      <c r="B5836" s="1045" t="s">
        <v>16685</v>
      </c>
      <c r="C5836" s="1046" t="s">
        <v>5058</v>
      </c>
      <c r="D5836" s="1046" t="s">
        <v>5058</v>
      </c>
      <c r="E5836" s="1058" t="s">
        <v>4290</v>
      </c>
      <c r="F5836" s="1059">
        <v>1459</v>
      </c>
      <c r="G5836" s="1052" t="s">
        <v>5005</v>
      </c>
      <c r="H5836" s="1060" t="s">
        <v>16787</v>
      </c>
    </row>
    <row r="5837" spans="2:8" ht="30">
      <c r="B5837" s="1045" t="s">
        <v>16687</v>
      </c>
      <c r="C5837" s="1046" t="s">
        <v>5058</v>
      </c>
      <c r="D5837" s="1046" t="s">
        <v>5058</v>
      </c>
      <c r="E5837" s="1058" t="s">
        <v>4290</v>
      </c>
      <c r="F5837" s="1059">
        <v>1459</v>
      </c>
      <c r="G5837" s="1052" t="s">
        <v>5005</v>
      </c>
      <c r="H5837" s="1060" t="s">
        <v>16788</v>
      </c>
    </row>
    <row r="5838" spans="2:8" ht="24.75">
      <c r="B5838" s="991" t="s">
        <v>3973</v>
      </c>
      <c r="C5838" s="992" t="s">
        <v>3974</v>
      </c>
      <c r="D5838" s="993" t="s">
        <v>3975</v>
      </c>
      <c r="E5838" s="991" t="s">
        <v>3499</v>
      </c>
      <c r="F5838" s="1001">
        <v>14000</v>
      </c>
      <c r="G5838" s="996">
        <v>1</v>
      </c>
      <c r="H5838" s="994" t="s">
        <v>3976</v>
      </c>
    </row>
    <row r="5839" spans="2:8">
      <c r="B5839" s="991" t="s">
        <v>16789</v>
      </c>
      <c r="C5839" s="992" t="s">
        <v>3977</v>
      </c>
      <c r="D5839" s="993" t="s">
        <v>3978</v>
      </c>
      <c r="E5839" s="991" t="s">
        <v>3499</v>
      </c>
      <c r="F5839" s="1001">
        <v>18000</v>
      </c>
      <c r="G5839" s="996">
        <v>1</v>
      </c>
      <c r="H5839" s="997" t="s">
        <v>3500</v>
      </c>
    </row>
    <row r="5840" spans="2:8">
      <c r="B5840" s="991" t="s">
        <v>16790</v>
      </c>
      <c r="C5840" s="992" t="s">
        <v>3977</v>
      </c>
      <c r="D5840" s="993" t="s">
        <v>3978</v>
      </c>
      <c r="E5840" s="991" t="s">
        <v>3499</v>
      </c>
      <c r="F5840" s="1001">
        <v>18000</v>
      </c>
      <c r="G5840" s="996">
        <v>1</v>
      </c>
      <c r="H5840" s="997" t="s">
        <v>3500</v>
      </c>
    </row>
    <row r="5841" spans="2:8">
      <c r="B5841" s="991" t="s">
        <v>16791</v>
      </c>
      <c r="C5841" s="992" t="s">
        <v>3977</v>
      </c>
      <c r="D5841" s="993" t="s">
        <v>3978</v>
      </c>
      <c r="E5841" s="991" t="s">
        <v>3499</v>
      </c>
      <c r="F5841" s="1001">
        <v>18000</v>
      </c>
      <c r="G5841" s="996">
        <v>1</v>
      </c>
      <c r="H5841" s="997" t="s">
        <v>3500</v>
      </c>
    </row>
    <row r="5842" spans="2:8">
      <c r="B5842" s="991" t="s">
        <v>3979</v>
      </c>
      <c r="C5842" s="992" t="s">
        <v>3980</v>
      </c>
      <c r="D5842" s="993" t="s">
        <v>3981</v>
      </c>
      <c r="E5842" s="991" t="s">
        <v>3499</v>
      </c>
      <c r="F5842" s="1001">
        <v>41742.6</v>
      </c>
      <c r="G5842" s="996">
        <v>1</v>
      </c>
      <c r="H5842" s="994" t="s">
        <v>3982</v>
      </c>
    </row>
    <row r="5843" spans="2:8">
      <c r="B5843" s="991" t="s">
        <v>3983</v>
      </c>
      <c r="C5843" s="992" t="s">
        <v>3980</v>
      </c>
      <c r="D5843" s="993" t="s">
        <v>3984</v>
      </c>
      <c r="E5843" s="991" t="s">
        <v>3499</v>
      </c>
      <c r="F5843" s="1001">
        <v>41742.6</v>
      </c>
      <c r="G5843" s="996">
        <v>1</v>
      </c>
      <c r="H5843" s="994" t="s">
        <v>3985</v>
      </c>
    </row>
    <row r="5844" spans="2:8" ht="30">
      <c r="B5844" s="1045" t="s">
        <v>5059</v>
      </c>
      <c r="C5844" s="1046" t="s">
        <v>5060</v>
      </c>
      <c r="D5844" s="1046" t="s">
        <v>5060</v>
      </c>
      <c r="E5844" s="1043" t="s">
        <v>4290</v>
      </c>
      <c r="F5844" s="1047">
        <v>7865.0083299999997</v>
      </c>
      <c r="G5844" s="1052" t="s">
        <v>5005</v>
      </c>
      <c r="H5844" s="1060" t="s">
        <v>3500</v>
      </c>
    </row>
    <row r="5845" spans="2:8" ht="30">
      <c r="B5845" s="1045" t="s">
        <v>5061</v>
      </c>
      <c r="C5845" s="1046" t="s">
        <v>5060</v>
      </c>
      <c r="D5845" s="1046" t="s">
        <v>5060</v>
      </c>
      <c r="E5845" s="1043" t="s">
        <v>4290</v>
      </c>
      <c r="F5845" s="1047">
        <v>7865.0083299999997</v>
      </c>
      <c r="G5845" s="1052" t="s">
        <v>5005</v>
      </c>
      <c r="H5845" s="1060" t="s">
        <v>3500</v>
      </c>
    </row>
    <row r="5846" spans="2:8" ht="30">
      <c r="B5846" s="1045" t="s">
        <v>5062</v>
      </c>
      <c r="C5846" s="1046" t="s">
        <v>5060</v>
      </c>
      <c r="D5846" s="1046" t="s">
        <v>5060</v>
      </c>
      <c r="E5846" s="1043" t="s">
        <v>4290</v>
      </c>
      <c r="F5846" s="1047">
        <v>7865.0083299999997</v>
      </c>
      <c r="G5846" s="1052" t="s">
        <v>5005</v>
      </c>
      <c r="H5846" s="1060" t="s">
        <v>3500</v>
      </c>
    </row>
    <row r="5847" spans="2:8" ht="30">
      <c r="B5847" s="1045" t="s">
        <v>5063</v>
      </c>
      <c r="C5847" s="1046" t="s">
        <v>5060</v>
      </c>
      <c r="D5847" s="1046" t="s">
        <v>5060</v>
      </c>
      <c r="E5847" s="1043" t="s">
        <v>4290</v>
      </c>
      <c r="F5847" s="1047">
        <v>7865.0083299999997</v>
      </c>
      <c r="G5847" s="1052" t="s">
        <v>5005</v>
      </c>
      <c r="H5847" s="1060" t="s">
        <v>3500</v>
      </c>
    </row>
    <row r="5848" spans="2:8" ht="30">
      <c r="B5848" s="1045" t="s">
        <v>5064</v>
      </c>
      <c r="C5848" s="1046" t="s">
        <v>5060</v>
      </c>
      <c r="D5848" s="1046" t="s">
        <v>5060</v>
      </c>
      <c r="E5848" s="1043" t="s">
        <v>4290</v>
      </c>
      <c r="F5848" s="1047">
        <v>7865.0083299999997</v>
      </c>
      <c r="G5848" s="1052" t="s">
        <v>5005</v>
      </c>
      <c r="H5848" s="1060" t="s">
        <v>3500</v>
      </c>
    </row>
    <row r="5849" spans="2:8" ht="30">
      <c r="B5849" s="1045" t="s">
        <v>5065</v>
      </c>
      <c r="C5849" s="1046" t="s">
        <v>5060</v>
      </c>
      <c r="D5849" s="1046" t="s">
        <v>5060</v>
      </c>
      <c r="E5849" s="1043" t="s">
        <v>4290</v>
      </c>
      <c r="F5849" s="1047">
        <v>7865.0083299999997</v>
      </c>
      <c r="G5849" s="1052" t="s">
        <v>5005</v>
      </c>
      <c r="H5849" s="1060" t="s">
        <v>3500</v>
      </c>
    </row>
    <row r="5850" spans="2:8" ht="30">
      <c r="B5850" s="1045" t="s">
        <v>5066</v>
      </c>
      <c r="C5850" s="1046" t="s">
        <v>5067</v>
      </c>
      <c r="D5850" s="1046" t="s">
        <v>5067</v>
      </c>
      <c r="E5850" s="1043" t="s">
        <v>4290</v>
      </c>
      <c r="F5850" s="1047">
        <v>20431.080000000002</v>
      </c>
      <c r="G5850" s="1052">
        <v>1</v>
      </c>
      <c r="H5850" s="1060" t="s">
        <v>5068</v>
      </c>
    </row>
    <row r="5851" spans="2:8" ht="30">
      <c r="B5851" s="1045" t="s">
        <v>5069</v>
      </c>
      <c r="C5851" s="1046" t="s">
        <v>5070</v>
      </c>
      <c r="D5851" s="1046" t="s">
        <v>5070</v>
      </c>
      <c r="E5851" s="1043" t="s">
        <v>4290</v>
      </c>
      <c r="F5851" s="1047">
        <v>10579.2</v>
      </c>
      <c r="G5851" s="1052" t="s">
        <v>5005</v>
      </c>
      <c r="H5851" s="1060" t="s">
        <v>16792</v>
      </c>
    </row>
    <row r="5852" spans="2:8">
      <c r="B5852" s="1045" t="s">
        <v>5072</v>
      </c>
      <c r="C5852" s="1046" t="s">
        <v>5073</v>
      </c>
      <c r="D5852" s="1046" t="s">
        <v>5073</v>
      </c>
      <c r="E5852" s="1043" t="s">
        <v>4290</v>
      </c>
      <c r="F5852" s="1047">
        <v>9036.4</v>
      </c>
      <c r="G5852" s="1052" t="s">
        <v>5005</v>
      </c>
      <c r="H5852" s="1060" t="s">
        <v>16793</v>
      </c>
    </row>
    <row r="5853" spans="2:8">
      <c r="B5853" s="1045" t="s">
        <v>5074</v>
      </c>
      <c r="C5853" s="1046" t="s">
        <v>5075</v>
      </c>
      <c r="D5853" s="1046" t="s">
        <v>5075</v>
      </c>
      <c r="E5853" s="1043" t="s">
        <v>4290</v>
      </c>
      <c r="F5853" s="1047">
        <v>15097.4</v>
      </c>
      <c r="G5853" s="1052" t="s">
        <v>5005</v>
      </c>
      <c r="H5853" s="1060" t="s">
        <v>3500</v>
      </c>
    </row>
    <row r="5854" spans="2:8">
      <c r="B5854" s="1045" t="s">
        <v>16794</v>
      </c>
      <c r="C5854" s="1046" t="s">
        <v>5076</v>
      </c>
      <c r="D5854" s="1046" t="s">
        <v>5076</v>
      </c>
      <c r="E5854" s="1043" t="s">
        <v>4290</v>
      </c>
      <c r="F5854" s="1047">
        <v>661.2</v>
      </c>
      <c r="G5854" s="1052" t="s">
        <v>5005</v>
      </c>
      <c r="H5854" s="1060" t="s">
        <v>3500</v>
      </c>
    </row>
    <row r="5855" spans="2:8">
      <c r="B5855" s="1045" t="s">
        <v>16795</v>
      </c>
      <c r="C5855" s="1046" t="s">
        <v>5076</v>
      </c>
      <c r="D5855" s="1046" t="s">
        <v>5076</v>
      </c>
      <c r="E5855" s="1043" t="s">
        <v>4290</v>
      </c>
      <c r="F5855" s="1047">
        <v>661.2</v>
      </c>
      <c r="G5855" s="1052" t="s">
        <v>5005</v>
      </c>
      <c r="H5855" s="1060" t="s">
        <v>3500</v>
      </c>
    </row>
    <row r="5856" spans="2:8">
      <c r="B5856" s="1045" t="s">
        <v>16796</v>
      </c>
      <c r="C5856" s="1046" t="s">
        <v>5076</v>
      </c>
      <c r="D5856" s="1046" t="s">
        <v>5076</v>
      </c>
      <c r="E5856" s="1043" t="s">
        <v>4290</v>
      </c>
      <c r="F5856" s="1047">
        <v>661.2</v>
      </c>
      <c r="G5856" s="1052" t="s">
        <v>5005</v>
      </c>
      <c r="H5856" s="1060" t="s">
        <v>3500</v>
      </c>
    </row>
    <row r="5857" spans="2:8">
      <c r="B5857" s="1045" t="s">
        <v>16797</v>
      </c>
      <c r="C5857" s="1046" t="s">
        <v>5076</v>
      </c>
      <c r="D5857" s="1046" t="s">
        <v>5076</v>
      </c>
      <c r="E5857" s="1043" t="s">
        <v>4290</v>
      </c>
      <c r="F5857" s="1047">
        <v>661.2</v>
      </c>
      <c r="G5857" s="1052" t="s">
        <v>5005</v>
      </c>
      <c r="H5857" s="1060" t="s">
        <v>3500</v>
      </c>
    </row>
    <row r="5858" spans="2:8" ht="30">
      <c r="B5858" s="1045" t="s">
        <v>16798</v>
      </c>
      <c r="C5858" s="1046" t="s">
        <v>5077</v>
      </c>
      <c r="D5858" s="1046" t="s">
        <v>5077</v>
      </c>
      <c r="E5858" s="1043" t="s">
        <v>4290</v>
      </c>
      <c r="F5858" s="1047">
        <v>661.2</v>
      </c>
      <c r="G5858" s="1052" t="s">
        <v>5005</v>
      </c>
      <c r="H5858" s="1060" t="s">
        <v>3500</v>
      </c>
    </row>
    <row r="5859" spans="2:8" ht="30">
      <c r="B5859" s="1045" t="s">
        <v>16799</v>
      </c>
      <c r="C5859" s="1046" t="s">
        <v>5077</v>
      </c>
      <c r="D5859" s="1046" t="s">
        <v>5077</v>
      </c>
      <c r="E5859" s="1043" t="s">
        <v>4290</v>
      </c>
      <c r="F5859" s="1047">
        <v>661.2</v>
      </c>
      <c r="G5859" s="1052" t="s">
        <v>5005</v>
      </c>
      <c r="H5859" s="1060" t="s">
        <v>3500</v>
      </c>
    </row>
    <row r="5860" spans="2:8" ht="30">
      <c r="B5860" s="1045" t="s">
        <v>5078</v>
      </c>
      <c r="C5860" s="1046" t="s">
        <v>5079</v>
      </c>
      <c r="D5860" s="1046" t="s">
        <v>5079</v>
      </c>
      <c r="E5860" s="1043" t="s">
        <v>4290</v>
      </c>
      <c r="F5860" s="1047">
        <v>5180.0032000000001</v>
      </c>
      <c r="G5860" s="1052" t="s">
        <v>5005</v>
      </c>
      <c r="H5860" s="1060" t="s">
        <v>5080</v>
      </c>
    </row>
    <row r="5861" spans="2:8" ht="30">
      <c r="B5861" s="1045" t="s">
        <v>5081</v>
      </c>
      <c r="C5861" s="1046" t="s">
        <v>5082</v>
      </c>
      <c r="D5861" s="1046" t="s">
        <v>5082</v>
      </c>
      <c r="E5861" s="1043" t="s">
        <v>4290</v>
      </c>
      <c r="F5861" s="1047">
        <v>189.99639999999999</v>
      </c>
      <c r="G5861" s="1052" t="s">
        <v>5005</v>
      </c>
      <c r="H5861" s="1060" t="s">
        <v>5080</v>
      </c>
    </row>
    <row r="5862" spans="2:8" ht="30">
      <c r="B5862" s="1045" t="s">
        <v>5083</v>
      </c>
      <c r="C5862" s="1046" t="s">
        <v>5084</v>
      </c>
      <c r="D5862" s="1046" t="s">
        <v>5084</v>
      </c>
      <c r="E5862" s="1043" t="s">
        <v>4290</v>
      </c>
      <c r="F5862" s="1047">
        <v>734.99919999999997</v>
      </c>
      <c r="G5862" s="1052" t="s">
        <v>5005</v>
      </c>
      <c r="H5862" s="1060" t="s">
        <v>5080</v>
      </c>
    </row>
    <row r="5863" spans="2:8" ht="30">
      <c r="B5863" s="1045" t="s">
        <v>5085</v>
      </c>
      <c r="C5863" s="1046" t="s">
        <v>5086</v>
      </c>
      <c r="D5863" s="1046" t="s">
        <v>5086</v>
      </c>
      <c r="E5863" s="1043" t="s">
        <v>4290</v>
      </c>
      <c r="F5863" s="1047">
        <v>3784.9987999999998</v>
      </c>
      <c r="G5863" s="1052" t="s">
        <v>5005</v>
      </c>
      <c r="H5863" s="1060" t="s">
        <v>5080</v>
      </c>
    </row>
    <row r="5864" spans="2:8" ht="30">
      <c r="B5864" s="1045" t="s">
        <v>5087</v>
      </c>
      <c r="C5864" s="1046" t="s">
        <v>5086</v>
      </c>
      <c r="D5864" s="1046" t="s">
        <v>5086</v>
      </c>
      <c r="E5864" s="1043" t="s">
        <v>4290</v>
      </c>
      <c r="F5864" s="1047">
        <v>3784.9987999999998</v>
      </c>
      <c r="G5864" s="1052" t="s">
        <v>5005</v>
      </c>
      <c r="H5864" s="1060" t="s">
        <v>5080</v>
      </c>
    </row>
    <row r="5865" spans="2:8" ht="30">
      <c r="B5865" s="1045" t="s">
        <v>5088</v>
      </c>
      <c r="C5865" s="1046" t="s">
        <v>5089</v>
      </c>
      <c r="D5865" s="1046" t="s">
        <v>5089</v>
      </c>
      <c r="E5865" s="1043" t="s">
        <v>4290</v>
      </c>
      <c r="F5865" s="1047">
        <v>5487.96</v>
      </c>
      <c r="G5865" s="1052" t="s">
        <v>5005</v>
      </c>
      <c r="H5865" s="1060" t="s">
        <v>5090</v>
      </c>
    </row>
    <row r="5866" spans="2:8" ht="30">
      <c r="B5866" s="1045" t="s">
        <v>5091</v>
      </c>
      <c r="C5866" s="1046" t="s">
        <v>5089</v>
      </c>
      <c r="D5866" s="1046" t="s">
        <v>5089</v>
      </c>
      <c r="E5866" s="1043" t="s">
        <v>4290</v>
      </c>
      <c r="F5866" s="1047">
        <v>5487.96</v>
      </c>
      <c r="G5866" s="1052" t="s">
        <v>5005</v>
      </c>
      <c r="H5866" s="1060" t="s">
        <v>5090</v>
      </c>
    </row>
    <row r="5867" spans="2:8" ht="30">
      <c r="B5867" s="1045" t="s">
        <v>5092</v>
      </c>
      <c r="C5867" s="1046" t="s">
        <v>5093</v>
      </c>
      <c r="D5867" s="1046" t="s">
        <v>5093</v>
      </c>
      <c r="E5867" s="1043" t="s">
        <v>4290</v>
      </c>
      <c r="F5867" s="1047">
        <v>1564.84</v>
      </c>
      <c r="G5867" s="1052" t="s">
        <v>5005</v>
      </c>
      <c r="H5867" s="1060" t="s">
        <v>5094</v>
      </c>
    </row>
    <row r="5868" spans="2:8" ht="30">
      <c r="B5868" s="1045" t="s">
        <v>5095</v>
      </c>
      <c r="C5868" s="1046" t="s">
        <v>5093</v>
      </c>
      <c r="D5868" s="1046" t="s">
        <v>5093</v>
      </c>
      <c r="E5868" s="1043" t="s">
        <v>4290</v>
      </c>
      <c r="F5868" s="1047">
        <v>1564.84</v>
      </c>
      <c r="G5868" s="1052" t="s">
        <v>5005</v>
      </c>
      <c r="H5868" s="1060" t="s">
        <v>5094</v>
      </c>
    </row>
    <row r="5869" spans="2:8" ht="30">
      <c r="B5869" s="1045" t="s">
        <v>5096</v>
      </c>
      <c r="C5869" s="1046" t="s">
        <v>5093</v>
      </c>
      <c r="D5869" s="1046" t="s">
        <v>5093</v>
      </c>
      <c r="E5869" s="1043" t="s">
        <v>4290</v>
      </c>
      <c r="F5869" s="1047">
        <v>1564.84</v>
      </c>
      <c r="G5869" s="1052" t="s">
        <v>5005</v>
      </c>
      <c r="H5869" s="1060" t="s">
        <v>5094</v>
      </c>
    </row>
    <row r="5870" spans="2:8" ht="30">
      <c r="B5870" s="1045" t="s">
        <v>5097</v>
      </c>
      <c r="C5870" s="1046" t="s">
        <v>5093</v>
      </c>
      <c r="D5870" s="1046" t="s">
        <v>5093</v>
      </c>
      <c r="E5870" s="1043" t="s">
        <v>4290</v>
      </c>
      <c r="F5870" s="1047">
        <v>1564.84</v>
      </c>
      <c r="G5870" s="1052" t="s">
        <v>5005</v>
      </c>
      <c r="H5870" s="1060" t="s">
        <v>5094</v>
      </c>
    </row>
    <row r="5871" spans="2:8" ht="30">
      <c r="B5871" s="1045" t="s">
        <v>5098</v>
      </c>
      <c r="C5871" s="1046" t="s">
        <v>5099</v>
      </c>
      <c r="D5871" s="1046" t="s">
        <v>5099</v>
      </c>
      <c r="E5871" s="1043" t="s">
        <v>4290</v>
      </c>
      <c r="F5871" s="1047">
        <v>3195.8</v>
      </c>
      <c r="G5871" s="1052" t="s">
        <v>5005</v>
      </c>
      <c r="H5871" s="1060" t="s">
        <v>5094</v>
      </c>
    </row>
    <row r="5872" spans="2:8">
      <c r="B5872" s="1045" t="s">
        <v>16800</v>
      </c>
      <c r="C5872" s="1046" t="s">
        <v>5100</v>
      </c>
      <c r="D5872" s="1046" t="s">
        <v>5100</v>
      </c>
      <c r="E5872" s="1043" t="s">
        <v>4290</v>
      </c>
      <c r="F5872" s="1047">
        <v>39962</v>
      </c>
      <c r="G5872" s="1052" t="s">
        <v>5005</v>
      </c>
      <c r="H5872" s="1060" t="s">
        <v>5101</v>
      </c>
    </row>
    <row r="5873" spans="2:8" ht="30">
      <c r="B5873" s="1045" t="s">
        <v>5102</v>
      </c>
      <c r="C5873" s="1046" t="s">
        <v>5103</v>
      </c>
      <c r="D5873" s="1046" t="s">
        <v>5103</v>
      </c>
      <c r="E5873" s="1043" t="s">
        <v>4290</v>
      </c>
      <c r="F5873" s="1047">
        <v>24731.200000000001</v>
      </c>
      <c r="G5873" s="1052" t="s">
        <v>5005</v>
      </c>
      <c r="H5873" s="1060" t="s">
        <v>5104</v>
      </c>
    </row>
    <row r="5874" spans="2:8">
      <c r="B5874" s="1045" t="s">
        <v>5105</v>
      </c>
      <c r="C5874" s="1046" t="s">
        <v>5106</v>
      </c>
      <c r="D5874" s="1046" t="s">
        <v>5106</v>
      </c>
      <c r="E5874" s="1043" t="s">
        <v>4290</v>
      </c>
      <c r="F5874" s="1047">
        <v>27880.6</v>
      </c>
      <c r="G5874" s="1052" t="s">
        <v>5005</v>
      </c>
      <c r="H5874" s="1060" t="s">
        <v>5107</v>
      </c>
    </row>
    <row r="5875" spans="2:8" ht="30">
      <c r="B5875" s="1045" t="s">
        <v>5108</v>
      </c>
      <c r="C5875" s="1046" t="s">
        <v>5109</v>
      </c>
      <c r="D5875" s="1046" t="s">
        <v>5109</v>
      </c>
      <c r="E5875" s="1043" t="s">
        <v>4290</v>
      </c>
      <c r="F5875" s="1047">
        <v>14326</v>
      </c>
      <c r="G5875" s="1052" t="s">
        <v>5005</v>
      </c>
      <c r="H5875" s="1060" t="s">
        <v>3500</v>
      </c>
    </row>
    <row r="5876" spans="2:8" ht="30">
      <c r="B5876" s="1045" t="s">
        <v>5110</v>
      </c>
      <c r="C5876" s="1046" t="s">
        <v>5111</v>
      </c>
      <c r="D5876" s="1046" t="s">
        <v>5111</v>
      </c>
      <c r="E5876" s="1058" t="s">
        <v>4290</v>
      </c>
      <c r="F5876" s="1059">
        <v>6171</v>
      </c>
      <c r="G5876" s="1052" t="s">
        <v>5005</v>
      </c>
      <c r="H5876" s="1060" t="s">
        <v>5112</v>
      </c>
    </row>
    <row r="5877" spans="2:8" ht="30">
      <c r="B5877" s="1045" t="s">
        <v>5113</v>
      </c>
      <c r="C5877" s="1046" t="s">
        <v>5114</v>
      </c>
      <c r="D5877" s="1046" t="s">
        <v>5114</v>
      </c>
      <c r="E5877" s="1075" t="s">
        <v>4290</v>
      </c>
      <c r="F5877" s="1074">
        <v>24973.64</v>
      </c>
      <c r="G5877" s="1048" t="s">
        <v>16801</v>
      </c>
      <c r="H5877" s="1060" t="s">
        <v>3500</v>
      </c>
    </row>
    <row r="5878" spans="2:8" ht="45">
      <c r="B5878" s="1045" t="s">
        <v>5115</v>
      </c>
      <c r="C5878" s="1046" t="s">
        <v>5116</v>
      </c>
      <c r="D5878" s="1046" t="s">
        <v>5116</v>
      </c>
      <c r="E5878" s="1043" t="s">
        <v>4290</v>
      </c>
      <c r="F5878" s="1047">
        <v>38400</v>
      </c>
      <c r="G5878" s="1048" t="s">
        <v>5005</v>
      </c>
      <c r="H5878" s="1060" t="s">
        <v>3500</v>
      </c>
    </row>
    <row r="5879" spans="2:8" ht="30">
      <c r="B5879" s="1045" t="s">
        <v>5117</v>
      </c>
      <c r="C5879" s="1046" t="s">
        <v>5118</v>
      </c>
      <c r="D5879" s="1046" t="s">
        <v>5118</v>
      </c>
      <c r="E5879" s="1043" t="s">
        <v>4290</v>
      </c>
      <c r="F5879" s="1047">
        <v>9413.4</v>
      </c>
      <c r="G5879" s="1052" t="s">
        <v>5005</v>
      </c>
      <c r="H5879" s="1060" t="s">
        <v>3500</v>
      </c>
    </row>
    <row r="5880" spans="2:8" ht="30">
      <c r="B5880" s="1045" t="s">
        <v>5119</v>
      </c>
      <c r="C5880" s="1046" t="s">
        <v>5118</v>
      </c>
      <c r="D5880" s="1046" t="s">
        <v>5118</v>
      </c>
      <c r="E5880" s="1043" t="s">
        <v>4290</v>
      </c>
      <c r="F5880" s="1047">
        <v>9413.4</v>
      </c>
      <c r="G5880" s="1052" t="s">
        <v>5005</v>
      </c>
      <c r="H5880" s="1060" t="s">
        <v>3500</v>
      </c>
    </row>
    <row r="5881" spans="2:8" ht="30">
      <c r="B5881" s="1045" t="s">
        <v>5120</v>
      </c>
      <c r="C5881" s="1046" t="s">
        <v>5118</v>
      </c>
      <c r="D5881" s="1046" t="s">
        <v>5118</v>
      </c>
      <c r="E5881" s="1043" t="s">
        <v>4290</v>
      </c>
      <c r="F5881" s="1047">
        <v>9413.4</v>
      </c>
      <c r="G5881" s="1052" t="s">
        <v>5005</v>
      </c>
      <c r="H5881" s="1060" t="s">
        <v>3500</v>
      </c>
    </row>
    <row r="5882" spans="2:8" ht="30">
      <c r="B5882" s="1045" t="s">
        <v>5121</v>
      </c>
      <c r="C5882" s="1046" t="s">
        <v>5118</v>
      </c>
      <c r="D5882" s="1046" t="s">
        <v>5118</v>
      </c>
      <c r="E5882" s="1043" t="s">
        <v>4290</v>
      </c>
      <c r="F5882" s="1047">
        <v>9413.4</v>
      </c>
      <c r="G5882" s="1052" t="s">
        <v>5005</v>
      </c>
      <c r="H5882" s="1060" t="s">
        <v>3500</v>
      </c>
    </row>
    <row r="5883" spans="2:8" ht="30">
      <c r="B5883" s="1045" t="s">
        <v>5122</v>
      </c>
      <c r="C5883" s="1046" t="s">
        <v>5118</v>
      </c>
      <c r="D5883" s="1046" t="s">
        <v>5118</v>
      </c>
      <c r="E5883" s="1043" t="s">
        <v>4290</v>
      </c>
      <c r="F5883" s="1047">
        <v>9413.4</v>
      </c>
      <c r="G5883" s="1052" t="s">
        <v>5005</v>
      </c>
      <c r="H5883" s="1060" t="s">
        <v>3500</v>
      </c>
    </row>
    <row r="5884" spans="2:8" ht="30">
      <c r="B5884" s="1045" t="s">
        <v>5123</v>
      </c>
      <c r="C5884" s="1046" t="s">
        <v>5118</v>
      </c>
      <c r="D5884" s="1046" t="s">
        <v>5118</v>
      </c>
      <c r="E5884" s="1043" t="s">
        <v>4290</v>
      </c>
      <c r="F5884" s="1047">
        <v>9413.4</v>
      </c>
      <c r="G5884" s="1052" t="s">
        <v>5005</v>
      </c>
      <c r="H5884" s="1060" t="s">
        <v>3500</v>
      </c>
    </row>
    <row r="5885" spans="2:8" ht="30">
      <c r="B5885" s="1045" t="s">
        <v>5124</v>
      </c>
      <c r="C5885" s="1046" t="s">
        <v>5118</v>
      </c>
      <c r="D5885" s="1046" t="s">
        <v>5118</v>
      </c>
      <c r="E5885" s="1043" t="s">
        <v>4290</v>
      </c>
      <c r="F5885" s="1047">
        <v>9413.4</v>
      </c>
      <c r="G5885" s="1052" t="s">
        <v>5005</v>
      </c>
      <c r="H5885" s="1060" t="s">
        <v>3500</v>
      </c>
    </row>
    <row r="5886" spans="2:8" ht="30">
      <c r="B5886" s="1045" t="s">
        <v>5125</v>
      </c>
      <c r="C5886" s="1046" t="s">
        <v>5118</v>
      </c>
      <c r="D5886" s="1046" t="s">
        <v>5118</v>
      </c>
      <c r="E5886" s="1043" t="s">
        <v>4290</v>
      </c>
      <c r="F5886" s="1047">
        <v>9413.4</v>
      </c>
      <c r="G5886" s="1052" t="s">
        <v>5005</v>
      </c>
      <c r="H5886" s="1060" t="s">
        <v>3500</v>
      </c>
    </row>
    <row r="5887" spans="2:8" ht="30">
      <c r="B5887" s="1045" t="s">
        <v>5126</v>
      </c>
      <c r="C5887" s="1046" t="s">
        <v>5118</v>
      </c>
      <c r="D5887" s="1046" t="s">
        <v>5118</v>
      </c>
      <c r="E5887" s="1043" t="s">
        <v>4290</v>
      </c>
      <c r="F5887" s="1047">
        <v>9413.4</v>
      </c>
      <c r="G5887" s="1052" t="s">
        <v>5005</v>
      </c>
      <c r="H5887" s="1060" t="s">
        <v>3500</v>
      </c>
    </row>
    <row r="5888" spans="2:8" ht="30">
      <c r="B5888" s="1045" t="s">
        <v>16802</v>
      </c>
      <c r="C5888" s="1046" t="s">
        <v>5127</v>
      </c>
      <c r="D5888" s="1046" t="s">
        <v>5127</v>
      </c>
      <c r="E5888" s="1043" t="s">
        <v>4290</v>
      </c>
      <c r="F5888" s="1047">
        <v>9660.48</v>
      </c>
      <c r="G5888" s="1052" t="s">
        <v>5005</v>
      </c>
      <c r="H5888" s="1060" t="s">
        <v>5128</v>
      </c>
    </row>
    <row r="5889" spans="2:8" ht="30">
      <c r="B5889" s="1045" t="s">
        <v>16803</v>
      </c>
      <c r="C5889" s="1046" t="s">
        <v>5127</v>
      </c>
      <c r="D5889" s="1046" t="s">
        <v>5127</v>
      </c>
      <c r="E5889" s="1043" t="s">
        <v>4290</v>
      </c>
      <c r="F5889" s="1047">
        <v>9660.48</v>
      </c>
      <c r="G5889" s="1052" t="s">
        <v>5005</v>
      </c>
      <c r="H5889" s="1060" t="s">
        <v>5128</v>
      </c>
    </row>
    <row r="5890" spans="2:8">
      <c r="B5890" s="1045" t="s">
        <v>5129</v>
      </c>
      <c r="C5890" s="1046" t="s">
        <v>5130</v>
      </c>
      <c r="D5890" s="1046" t="s">
        <v>5130</v>
      </c>
      <c r="E5890" s="1043" t="s">
        <v>4290</v>
      </c>
      <c r="F5890" s="1047">
        <v>2998.98333</v>
      </c>
      <c r="G5890" s="1052" t="s">
        <v>5005</v>
      </c>
      <c r="H5890" s="1060" t="s">
        <v>5131</v>
      </c>
    </row>
    <row r="5891" spans="2:8">
      <c r="B5891" s="1045" t="s">
        <v>5132</v>
      </c>
      <c r="C5891" s="1046" t="s">
        <v>5130</v>
      </c>
      <c r="D5891" s="1046" t="s">
        <v>5130</v>
      </c>
      <c r="E5891" s="1043" t="s">
        <v>4290</v>
      </c>
      <c r="F5891" s="1047">
        <v>2998.98333</v>
      </c>
      <c r="G5891" s="1052" t="s">
        <v>5005</v>
      </c>
      <c r="H5891" s="1060" t="s">
        <v>5131</v>
      </c>
    </row>
    <row r="5892" spans="2:8">
      <c r="B5892" s="1045" t="s">
        <v>5133</v>
      </c>
      <c r="C5892" s="1046" t="s">
        <v>5130</v>
      </c>
      <c r="D5892" s="1046" t="s">
        <v>5130</v>
      </c>
      <c r="E5892" s="1043" t="s">
        <v>4290</v>
      </c>
      <c r="F5892" s="1047">
        <v>2998.98333</v>
      </c>
      <c r="G5892" s="1052" t="s">
        <v>5005</v>
      </c>
      <c r="H5892" s="1060" t="s">
        <v>5131</v>
      </c>
    </row>
    <row r="5893" spans="2:8" ht="30">
      <c r="B5893" s="1045" t="s">
        <v>5134</v>
      </c>
      <c r="C5893" s="1046" t="s">
        <v>5135</v>
      </c>
      <c r="D5893" s="1046" t="s">
        <v>5135</v>
      </c>
      <c r="E5893" s="1058" t="s">
        <v>4290</v>
      </c>
      <c r="F5893" s="1059">
        <v>12420</v>
      </c>
      <c r="G5893" s="1052" t="s">
        <v>5005</v>
      </c>
      <c r="H5893" s="1060" t="s">
        <v>3500</v>
      </c>
    </row>
    <row r="5894" spans="2:8" ht="30">
      <c r="B5894" s="1045" t="s">
        <v>5136</v>
      </c>
      <c r="C5894" s="1046" t="s">
        <v>5135</v>
      </c>
      <c r="D5894" s="1046" t="s">
        <v>5135</v>
      </c>
      <c r="E5894" s="1058" t="s">
        <v>4290</v>
      </c>
      <c r="F5894" s="1059">
        <v>12420</v>
      </c>
      <c r="G5894" s="1052" t="s">
        <v>5005</v>
      </c>
      <c r="H5894" s="1060" t="s">
        <v>3500</v>
      </c>
    </row>
    <row r="5895" spans="2:8">
      <c r="B5895" s="1045" t="s">
        <v>5137</v>
      </c>
      <c r="C5895" s="1046" t="s">
        <v>5138</v>
      </c>
      <c r="D5895" s="1046" t="s">
        <v>5138</v>
      </c>
      <c r="E5895" s="1043" t="s">
        <v>4290</v>
      </c>
      <c r="F5895" s="1047">
        <v>8203.8125</v>
      </c>
      <c r="G5895" s="1052" t="s">
        <v>5005</v>
      </c>
      <c r="H5895" s="1060" t="s">
        <v>3500</v>
      </c>
    </row>
    <row r="5896" spans="2:8">
      <c r="B5896" s="1045" t="s">
        <v>5139</v>
      </c>
      <c r="C5896" s="1046" t="s">
        <v>5140</v>
      </c>
      <c r="D5896" s="1046" t="s">
        <v>5140</v>
      </c>
      <c r="E5896" s="1043" t="s">
        <v>4290</v>
      </c>
      <c r="F5896" s="1047">
        <v>556.74950000000001</v>
      </c>
      <c r="G5896" s="1052" t="s">
        <v>5005</v>
      </c>
      <c r="H5896" s="1060" t="s">
        <v>3500</v>
      </c>
    </row>
    <row r="5897" spans="2:8">
      <c r="B5897" s="1045" t="s">
        <v>5141</v>
      </c>
      <c r="C5897" s="1046" t="s">
        <v>5140</v>
      </c>
      <c r="D5897" s="1046" t="s">
        <v>5140</v>
      </c>
      <c r="E5897" s="1043" t="s">
        <v>4290</v>
      </c>
      <c r="F5897" s="1047">
        <v>556.74950000000001</v>
      </c>
      <c r="G5897" s="1052" t="s">
        <v>5005</v>
      </c>
      <c r="H5897" s="1060" t="s">
        <v>3500</v>
      </c>
    </row>
    <row r="5898" spans="2:8">
      <c r="B5898" s="1045" t="s">
        <v>5142</v>
      </c>
      <c r="C5898" s="1046" t="s">
        <v>5143</v>
      </c>
      <c r="D5898" s="1046" t="s">
        <v>5143</v>
      </c>
      <c r="E5898" s="1043" t="s">
        <v>4290</v>
      </c>
      <c r="F5898" s="1047">
        <v>107.8125</v>
      </c>
      <c r="G5898" s="1052" t="s">
        <v>5005</v>
      </c>
      <c r="H5898" s="1060" t="s">
        <v>3500</v>
      </c>
    </row>
    <row r="5899" spans="2:8">
      <c r="B5899" s="1045" t="s">
        <v>5144</v>
      </c>
      <c r="C5899" s="1046" t="s">
        <v>5143</v>
      </c>
      <c r="D5899" s="1046" t="s">
        <v>5143</v>
      </c>
      <c r="E5899" s="1043" t="s">
        <v>4290</v>
      </c>
      <c r="F5899" s="1047">
        <v>107.8125</v>
      </c>
      <c r="G5899" s="1052" t="s">
        <v>5005</v>
      </c>
      <c r="H5899" s="1060" t="s">
        <v>3500</v>
      </c>
    </row>
    <row r="5900" spans="2:8">
      <c r="B5900" s="1045" t="s">
        <v>5145</v>
      </c>
      <c r="C5900" s="1046" t="s">
        <v>5143</v>
      </c>
      <c r="D5900" s="1046" t="s">
        <v>5143</v>
      </c>
      <c r="E5900" s="1043" t="s">
        <v>4290</v>
      </c>
      <c r="F5900" s="1047">
        <v>107.8125</v>
      </c>
      <c r="G5900" s="1052" t="s">
        <v>5005</v>
      </c>
      <c r="H5900" s="1060" t="s">
        <v>3500</v>
      </c>
    </row>
    <row r="5901" spans="2:8">
      <c r="B5901" s="1045" t="s">
        <v>5146</v>
      </c>
      <c r="C5901" s="1046" t="s">
        <v>5143</v>
      </c>
      <c r="D5901" s="1046" t="s">
        <v>5143</v>
      </c>
      <c r="E5901" s="1043" t="s">
        <v>4290</v>
      </c>
      <c r="F5901" s="1047">
        <v>107.8125</v>
      </c>
      <c r="G5901" s="1052" t="s">
        <v>5005</v>
      </c>
      <c r="H5901" s="1060" t="s">
        <v>3500</v>
      </c>
    </row>
    <row r="5902" spans="2:8">
      <c r="B5902" s="1045" t="s">
        <v>5147</v>
      </c>
      <c r="C5902" s="1046" t="s">
        <v>5148</v>
      </c>
      <c r="D5902" s="1046" t="s">
        <v>5148</v>
      </c>
      <c r="E5902" s="1043" t="s">
        <v>4290</v>
      </c>
      <c r="F5902" s="1047">
        <v>5498.4375</v>
      </c>
      <c r="G5902" s="1052" t="s">
        <v>5005</v>
      </c>
      <c r="H5902" s="1060" t="s">
        <v>3500</v>
      </c>
    </row>
    <row r="5903" spans="2:8">
      <c r="B5903" s="1045" t="s">
        <v>5149</v>
      </c>
      <c r="C5903" s="1046" t="s">
        <v>5148</v>
      </c>
      <c r="D5903" s="1046" t="s">
        <v>5148</v>
      </c>
      <c r="E5903" s="1043" t="s">
        <v>4290</v>
      </c>
      <c r="F5903" s="1047">
        <v>5498.4375</v>
      </c>
      <c r="G5903" s="1052" t="s">
        <v>5005</v>
      </c>
      <c r="H5903" s="1060" t="s">
        <v>3500</v>
      </c>
    </row>
    <row r="5904" spans="2:8" ht="30">
      <c r="B5904" s="1045" t="s">
        <v>5150</v>
      </c>
      <c r="C5904" s="1046" t="s">
        <v>5151</v>
      </c>
      <c r="D5904" s="1046" t="s">
        <v>5151</v>
      </c>
      <c r="E5904" s="1058" t="s">
        <v>4290</v>
      </c>
      <c r="F5904" s="1059">
        <v>7426.0866699999997</v>
      </c>
      <c r="G5904" s="1052" t="s">
        <v>5005</v>
      </c>
      <c r="H5904" s="1060" t="s">
        <v>5152</v>
      </c>
    </row>
    <row r="5905" spans="2:8" ht="30">
      <c r="B5905" s="1045" t="s">
        <v>5153</v>
      </c>
      <c r="C5905" s="1046" t="s">
        <v>5151</v>
      </c>
      <c r="D5905" s="1046" t="s">
        <v>5151</v>
      </c>
      <c r="E5905" s="1058" t="s">
        <v>4290</v>
      </c>
      <c r="F5905" s="1059">
        <v>7426.0866699999997</v>
      </c>
      <c r="G5905" s="1052" t="s">
        <v>5005</v>
      </c>
      <c r="H5905" s="1060" t="s">
        <v>5152</v>
      </c>
    </row>
    <row r="5906" spans="2:8" ht="30">
      <c r="B5906" s="1045" t="s">
        <v>5154</v>
      </c>
      <c r="C5906" s="1046" t="s">
        <v>5151</v>
      </c>
      <c r="D5906" s="1046" t="s">
        <v>5151</v>
      </c>
      <c r="E5906" s="1058" t="s">
        <v>4290</v>
      </c>
      <c r="F5906" s="1059">
        <v>7426.0866699999997</v>
      </c>
      <c r="G5906" s="1052" t="s">
        <v>5005</v>
      </c>
      <c r="H5906" s="1060" t="s">
        <v>5152</v>
      </c>
    </row>
    <row r="5907" spans="2:8">
      <c r="B5907" s="1045" t="s">
        <v>16804</v>
      </c>
      <c r="C5907" s="1076" t="s">
        <v>5155</v>
      </c>
      <c r="D5907" s="1076" t="s">
        <v>5155</v>
      </c>
      <c r="E5907" s="1058" t="s">
        <v>4290</v>
      </c>
      <c r="F5907" s="1059">
        <v>31165</v>
      </c>
      <c r="G5907" s="1052" t="s">
        <v>5005</v>
      </c>
      <c r="H5907" s="1060" t="s">
        <v>5156</v>
      </c>
    </row>
    <row r="5908" spans="2:8">
      <c r="B5908" s="1045" t="s">
        <v>16805</v>
      </c>
      <c r="C5908" s="1076" t="s">
        <v>5155</v>
      </c>
      <c r="D5908" s="1076" t="s">
        <v>5155</v>
      </c>
      <c r="E5908" s="1058" t="s">
        <v>4290</v>
      </c>
      <c r="F5908" s="1059">
        <v>31165</v>
      </c>
      <c r="G5908" s="1052" t="s">
        <v>5005</v>
      </c>
      <c r="H5908" s="1060" t="s">
        <v>3500</v>
      </c>
    </row>
    <row r="5909" spans="2:8">
      <c r="B5909" s="1045" t="s">
        <v>5157</v>
      </c>
      <c r="C5909" s="1076" t="s">
        <v>5158</v>
      </c>
      <c r="D5909" s="1076" t="s">
        <v>5158</v>
      </c>
      <c r="E5909" s="1058" t="s">
        <v>4290</v>
      </c>
      <c r="F5909" s="1059">
        <v>99935</v>
      </c>
      <c r="G5909" s="1052" t="s">
        <v>5005</v>
      </c>
      <c r="H5909" s="1060" t="s">
        <v>3500</v>
      </c>
    </row>
    <row r="5910" spans="2:8" ht="30">
      <c r="B5910" s="1045" t="s">
        <v>5159</v>
      </c>
      <c r="C5910" s="1046" t="s">
        <v>5160</v>
      </c>
      <c r="D5910" s="1046" t="s">
        <v>5160</v>
      </c>
      <c r="E5910" s="1043" t="s">
        <v>4290</v>
      </c>
      <c r="F5910" s="1047">
        <v>9098.99</v>
      </c>
      <c r="G5910" s="1052" t="s">
        <v>5005</v>
      </c>
      <c r="H5910" s="1060" t="s">
        <v>5161</v>
      </c>
    </row>
    <row r="5911" spans="2:8" ht="30">
      <c r="B5911" s="1045" t="s">
        <v>5162</v>
      </c>
      <c r="C5911" s="402" t="s">
        <v>5163</v>
      </c>
      <c r="D5911" s="402" t="s">
        <v>5163</v>
      </c>
      <c r="E5911" s="1077" t="s">
        <v>4290</v>
      </c>
      <c r="F5911" s="1078">
        <v>34386.15</v>
      </c>
      <c r="G5911" s="1079" t="s">
        <v>5005</v>
      </c>
      <c r="H5911" s="403" t="s">
        <v>5164</v>
      </c>
    </row>
    <row r="5912" spans="2:8">
      <c r="B5912" s="1045" t="s">
        <v>5165</v>
      </c>
      <c r="C5912" s="402" t="s">
        <v>5166</v>
      </c>
      <c r="D5912" s="402" t="s">
        <v>5166</v>
      </c>
      <c r="E5912" s="1077" t="s">
        <v>4290</v>
      </c>
      <c r="F5912" s="1078">
        <v>3914.6</v>
      </c>
      <c r="G5912" s="1079" t="s">
        <v>5005</v>
      </c>
      <c r="H5912" s="1060" t="s">
        <v>3500</v>
      </c>
    </row>
    <row r="5913" spans="2:8" ht="30">
      <c r="B5913" s="1045" t="s">
        <v>5167</v>
      </c>
      <c r="C5913" s="1046" t="s">
        <v>5168</v>
      </c>
      <c r="D5913" s="1046" t="s">
        <v>5168</v>
      </c>
      <c r="E5913" s="1043" t="s">
        <v>4290</v>
      </c>
      <c r="F5913" s="1047">
        <v>7843</v>
      </c>
      <c r="G5913" s="1052" t="s">
        <v>5005</v>
      </c>
      <c r="H5913" s="1060" t="s">
        <v>5169</v>
      </c>
    </row>
    <row r="5914" spans="2:8" ht="30">
      <c r="B5914" s="1045" t="s">
        <v>5170</v>
      </c>
      <c r="C5914" s="1046" t="s">
        <v>5171</v>
      </c>
      <c r="D5914" s="1046" t="s">
        <v>5171</v>
      </c>
      <c r="E5914" s="1043" t="s">
        <v>4290</v>
      </c>
      <c r="F5914" s="1047">
        <v>4421.75</v>
      </c>
      <c r="G5914" s="1052" t="s">
        <v>5005</v>
      </c>
      <c r="H5914" s="1060" t="s">
        <v>5169</v>
      </c>
    </row>
    <row r="5915" spans="2:8" ht="30">
      <c r="B5915" s="1045" t="s">
        <v>5172</v>
      </c>
      <c r="C5915" s="1046" t="s">
        <v>5173</v>
      </c>
      <c r="D5915" s="1046" t="s">
        <v>5173</v>
      </c>
      <c r="E5915" s="1043" t="s">
        <v>4290</v>
      </c>
      <c r="F5915" s="1047">
        <v>1552.5</v>
      </c>
      <c r="G5915" s="1052" t="s">
        <v>5005</v>
      </c>
      <c r="H5915" s="1060" t="s">
        <v>5169</v>
      </c>
    </row>
    <row r="5916" spans="2:8" ht="30">
      <c r="B5916" s="1045" t="s">
        <v>5174</v>
      </c>
      <c r="C5916" s="1046" t="s">
        <v>5173</v>
      </c>
      <c r="D5916" s="1046" t="s">
        <v>5173</v>
      </c>
      <c r="E5916" s="1043" t="s">
        <v>4290</v>
      </c>
      <c r="F5916" s="1047">
        <v>1552.5</v>
      </c>
      <c r="G5916" s="1052" t="s">
        <v>5005</v>
      </c>
      <c r="H5916" s="1060" t="s">
        <v>5169</v>
      </c>
    </row>
    <row r="5917" spans="2:8" ht="30">
      <c r="B5917" s="1045" t="s">
        <v>5175</v>
      </c>
      <c r="C5917" s="1046" t="s">
        <v>5173</v>
      </c>
      <c r="D5917" s="1046" t="s">
        <v>5173</v>
      </c>
      <c r="E5917" s="1043" t="s">
        <v>4290</v>
      </c>
      <c r="F5917" s="1047">
        <v>1552.5</v>
      </c>
      <c r="G5917" s="1052" t="s">
        <v>5005</v>
      </c>
      <c r="H5917" s="1060" t="s">
        <v>5169</v>
      </c>
    </row>
    <row r="5918" spans="2:8" ht="30">
      <c r="B5918" s="1045" t="s">
        <v>5176</v>
      </c>
      <c r="C5918" s="1046" t="s">
        <v>5173</v>
      </c>
      <c r="D5918" s="1046" t="s">
        <v>5173</v>
      </c>
      <c r="E5918" s="1043" t="s">
        <v>4290</v>
      </c>
      <c r="F5918" s="1047">
        <v>1552.5</v>
      </c>
      <c r="G5918" s="1052" t="s">
        <v>5005</v>
      </c>
      <c r="H5918" s="1060" t="s">
        <v>5169</v>
      </c>
    </row>
    <row r="5919" spans="2:8">
      <c r="B5919" s="1045" t="s">
        <v>5177</v>
      </c>
      <c r="C5919" s="1046" t="s">
        <v>5178</v>
      </c>
      <c r="D5919" s="1046" t="s">
        <v>5178</v>
      </c>
      <c r="E5919" s="1058" t="s">
        <v>4290</v>
      </c>
      <c r="F5919" s="1059">
        <v>3793.7366699999998</v>
      </c>
      <c r="G5919" s="1048" t="s">
        <v>5005</v>
      </c>
      <c r="H5919" s="1060" t="s">
        <v>3500</v>
      </c>
    </row>
    <row r="5920" spans="2:8">
      <c r="B5920" s="1045" t="s">
        <v>5179</v>
      </c>
      <c r="C5920" s="1046" t="s">
        <v>5178</v>
      </c>
      <c r="D5920" s="1046" t="s">
        <v>5178</v>
      </c>
      <c r="E5920" s="1058" t="s">
        <v>4290</v>
      </c>
      <c r="F5920" s="1059">
        <v>3793.7366699999998</v>
      </c>
      <c r="G5920" s="1048" t="s">
        <v>5005</v>
      </c>
      <c r="H5920" s="1060" t="s">
        <v>3500</v>
      </c>
    </row>
    <row r="5921" spans="2:8">
      <c r="B5921" s="1045" t="s">
        <v>5180</v>
      </c>
      <c r="C5921" s="1046" t="s">
        <v>5178</v>
      </c>
      <c r="D5921" s="1046" t="s">
        <v>5178</v>
      </c>
      <c r="E5921" s="1058" t="s">
        <v>4290</v>
      </c>
      <c r="F5921" s="1059">
        <v>3793.7366699999998</v>
      </c>
      <c r="G5921" s="1048" t="s">
        <v>5005</v>
      </c>
      <c r="H5921" s="1060" t="s">
        <v>3500</v>
      </c>
    </row>
    <row r="5922" spans="2:8" ht="30">
      <c r="B5922" s="1045" t="s">
        <v>5181</v>
      </c>
      <c r="C5922" s="1046" t="s">
        <v>5182</v>
      </c>
      <c r="D5922" s="1046" t="s">
        <v>5182</v>
      </c>
      <c r="E5922" s="1058" t="s">
        <v>4290</v>
      </c>
      <c r="F5922" s="1059">
        <v>11825.45</v>
      </c>
      <c r="G5922" s="1048" t="s">
        <v>16806</v>
      </c>
      <c r="H5922" s="1060" t="s">
        <v>3500</v>
      </c>
    </row>
    <row r="5923" spans="2:8">
      <c r="B5923" s="1045" t="s">
        <v>5183</v>
      </c>
      <c r="C5923" s="1080" t="s">
        <v>5184</v>
      </c>
      <c r="D5923" s="1080" t="s">
        <v>5184</v>
      </c>
      <c r="E5923" s="1081" t="s">
        <v>4290</v>
      </c>
      <c r="F5923" s="1082">
        <v>47174.7</v>
      </c>
      <c r="G5923" s="1079">
        <v>1</v>
      </c>
      <c r="H5923" s="1083">
        <v>42480401008</v>
      </c>
    </row>
    <row r="5924" spans="2:8">
      <c r="B5924" s="1045" t="s">
        <v>5185</v>
      </c>
      <c r="C5924" s="1080" t="s">
        <v>5186</v>
      </c>
      <c r="D5924" s="1080" t="s">
        <v>5186</v>
      </c>
      <c r="E5924" s="1081" t="s">
        <v>4290</v>
      </c>
      <c r="F5924" s="1082">
        <v>4414.3599999999997</v>
      </c>
      <c r="G5924" s="1079">
        <v>2</v>
      </c>
      <c r="H5924" s="1060" t="s">
        <v>3500</v>
      </c>
    </row>
    <row r="5925" spans="2:8">
      <c r="B5925" s="1045" t="s">
        <v>5187</v>
      </c>
      <c r="C5925" s="1080" t="s">
        <v>5188</v>
      </c>
      <c r="D5925" s="1080" t="s">
        <v>5188</v>
      </c>
      <c r="E5925" s="1081" t="s">
        <v>4290</v>
      </c>
      <c r="F5925" s="1082">
        <v>6741</v>
      </c>
      <c r="G5925" s="1079">
        <v>1</v>
      </c>
      <c r="H5925" s="1083">
        <v>251554</v>
      </c>
    </row>
    <row r="5926" spans="2:8" ht="30">
      <c r="B5926" s="1045" t="s">
        <v>5189</v>
      </c>
      <c r="C5926" s="1080" t="s">
        <v>5190</v>
      </c>
      <c r="D5926" s="1080" t="s">
        <v>5190</v>
      </c>
      <c r="E5926" s="1081" t="s">
        <v>4290</v>
      </c>
      <c r="F5926" s="1082">
        <v>9674.0300000000007</v>
      </c>
      <c r="G5926" s="1048">
        <v>1</v>
      </c>
      <c r="H5926" s="1060" t="s">
        <v>3500</v>
      </c>
    </row>
    <row r="5927" spans="2:8">
      <c r="B5927" s="1045" t="s">
        <v>5191</v>
      </c>
      <c r="C5927" s="1080" t="s">
        <v>5192</v>
      </c>
      <c r="D5927" s="1080" t="s">
        <v>5192</v>
      </c>
      <c r="E5927" s="1081" t="s">
        <v>4290</v>
      </c>
      <c r="F5927" s="1082">
        <v>64285.56</v>
      </c>
      <c r="G5927" s="1048" t="s">
        <v>5005</v>
      </c>
      <c r="H5927" s="1060" t="s">
        <v>3500</v>
      </c>
    </row>
    <row r="5928" spans="2:8">
      <c r="B5928" s="1045" t="s">
        <v>5193</v>
      </c>
      <c r="C5928" s="1080" t="s">
        <v>5194</v>
      </c>
      <c r="D5928" s="1080" t="s">
        <v>5194</v>
      </c>
      <c r="E5928" s="1081" t="s">
        <v>4290</v>
      </c>
      <c r="F5928" s="1082">
        <v>4440.01</v>
      </c>
      <c r="G5928" s="1079">
        <v>1</v>
      </c>
      <c r="H5928" s="1060" t="s">
        <v>3500</v>
      </c>
    </row>
    <row r="5929" spans="2:8">
      <c r="B5929" s="1045" t="s">
        <v>5195</v>
      </c>
      <c r="C5929" s="1084" t="s">
        <v>5196</v>
      </c>
      <c r="D5929" s="1084" t="s">
        <v>5196</v>
      </c>
      <c r="E5929" s="1081" t="s">
        <v>4290</v>
      </c>
      <c r="F5929" s="1082">
        <v>6396.4</v>
      </c>
      <c r="G5929" s="1048" t="s">
        <v>5005</v>
      </c>
      <c r="H5929" s="1060" t="s">
        <v>3500</v>
      </c>
    </row>
    <row r="5930" spans="2:8">
      <c r="B5930" s="991" t="s">
        <v>3986</v>
      </c>
      <c r="C5930" s="992" t="s">
        <v>3987</v>
      </c>
      <c r="D5930" s="993" t="s">
        <v>3988</v>
      </c>
      <c r="E5930" s="991" t="s">
        <v>3507</v>
      </c>
      <c r="F5930" s="995">
        <v>91395</v>
      </c>
      <c r="G5930" s="996">
        <v>1</v>
      </c>
      <c r="H5930" s="994">
        <v>5000596</v>
      </c>
    </row>
    <row r="5931" spans="2:8">
      <c r="B5931" s="991" t="s">
        <v>3989</v>
      </c>
      <c r="C5931" s="992" t="s">
        <v>3987</v>
      </c>
      <c r="D5931" s="993" t="s">
        <v>3988</v>
      </c>
      <c r="E5931" s="991" t="s">
        <v>3507</v>
      </c>
      <c r="F5931" s="995">
        <v>91395</v>
      </c>
      <c r="G5931" s="996">
        <v>1</v>
      </c>
      <c r="H5931" s="994">
        <v>5000701</v>
      </c>
    </row>
    <row r="5932" spans="2:8">
      <c r="B5932" s="991" t="s">
        <v>3990</v>
      </c>
      <c r="C5932" s="992" t="s">
        <v>3991</v>
      </c>
      <c r="D5932" s="993" t="s">
        <v>3992</v>
      </c>
      <c r="E5932" s="991" t="s">
        <v>3507</v>
      </c>
      <c r="F5932" s="995">
        <v>11599</v>
      </c>
      <c r="G5932" s="996">
        <v>1</v>
      </c>
      <c r="H5932" s="994" t="s">
        <v>3993</v>
      </c>
    </row>
    <row r="5933" spans="2:8">
      <c r="B5933" s="991" t="s">
        <v>3994</v>
      </c>
      <c r="C5933" s="992" t="s">
        <v>3991</v>
      </c>
      <c r="D5933" s="993" t="s">
        <v>3995</v>
      </c>
      <c r="E5933" s="991" t="s">
        <v>3507</v>
      </c>
      <c r="F5933" s="995">
        <v>11599</v>
      </c>
      <c r="G5933" s="996">
        <v>1</v>
      </c>
      <c r="H5933" s="994" t="s">
        <v>3996</v>
      </c>
    </row>
    <row r="5934" spans="2:8">
      <c r="B5934" s="991" t="s">
        <v>3997</v>
      </c>
      <c r="C5934" s="992" t="s">
        <v>3998</v>
      </c>
      <c r="D5934" s="993" t="s">
        <v>3999</v>
      </c>
      <c r="E5934" s="991" t="s">
        <v>3507</v>
      </c>
      <c r="F5934" s="1002">
        <v>21489</v>
      </c>
      <c r="G5934" s="996">
        <v>1</v>
      </c>
      <c r="H5934" s="994" t="s">
        <v>3500</v>
      </c>
    </row>
    <row r="5935" spans="2:8">
      <c r="B5935" s="991" t="s">
        <v>4000</v>
      </c>
      <c r="C5935" s="992" t="s">
        <v>4001</v>
      </c>
      <c r="D5935" s="993" t="s">
        <v>4002</v>
      </c>
      <c r="E5935" s="991" t="s">
        <v>3507</v>
      </c>
      <c r="F5935" s="1002">
        <v>34997</v>
      </c>
      <c r="G5935" s="996">
        <v>1</v>
      </c>
      <c r="H5935" s="994" t="s">
        <v>4003</v>
      </c>
    </row>
    <row r="5936" spans="2:8">
      <c r="B5936" s="991" t="s">
        <v>4004</v>
      </c>
      <c r="C5936" s="992" t="s">
        <v>4005</v>
      </c>
      <c r="D5936" s="1085" t="s">
        <v>4006</v>
      </c>
      <c r="E5936" s="991" t="s">
        <v>3507</v>
      </c>
      <c r="F5936" s="1002">
        <v>42803</v>
      </c>
      <c r="G5936" s="996">
        <v>1</v>
      </c>
      <c r="H5936" s="994">
        <v>2163941</v>
      </c>
    </row>
    <row r="5937" spans="2:8">
      <c r="B5937" s="991" t="s">
        <v>4007</v>
      </c>
      <c r="C5937" s="992" t="s">
        <v>4005</v>
      </c>
      <c r="D5937" s="1085" t="s">
        <v>4008</v>
      </c>
      <c r="E5937" s="991" t="s">
        <v>3507</v>
      </c>
      <c r="F5937" s="1002">
        <v>34830</v>
      </c>
      <c r="G5937" s="996">
        <v>1</v>
      </c>
      <c r="H5937" s="994" t="s">
        <v>4009</v>
      </c>
    </row>
    <row r="5938" spans="2:8" ht="24.75">
      <c r="B5938" s="991" t="s">
        <v>4010</v>
      </c>
      <c r="C5938" s="992" t="s">
        <v>4011</v>
      </c>
      <c r="D5938" s="993" t="s">
        <v>4012</v>
      </c>
      <c r="E5938" s="991" t="s">
        <v>3507</v>
      </c>
      <c r="F5938" s="1002">
        <v>13517</v>
      </c>
      <c r="G5938" s="996">
        <v>1</v>
      </c>
      <c r="H5938" s="994" t="s">
        <v>4013</v>
      </c>
    </row>
    <row r="5939" spans="2:8" ht="24.75">
      <c r="B5939" s="991" t="s">
        <v>4014</v>
      </c>
      <c r="C5939" s="992" t="s">
        <v>4011</v>
      </c>
      <c r="D5939" s="993" t="s">
        <v>4012</v>
      </c>
      <c r="E5939" s="991" t="s">
        <v>3507</v>
      </c>
      <c r="F5939" s="1002">
        <v>13517</v>
      </c>
      <c r="G5939" s="996">
        <v>1</v>
      </c>
      <c r="H5939" s="994" t="s">
        <v>4015</v>
      </c>
    </row>
    <row r="5940" spans="2:8" ht="24.75">
      <c r="B5940" s="991" t="s">
        <v>4016</v>
      </c>
      <c r="C5940" s="992" t="s">
        <v>4011</v>
      </c>
      <c r="D5940" s="993" t="s">
        <v>4012</v>
      </c>
      <c r="E5940" s="991" t="s">
        <v>3507</v>
      </c>
      <c r="F5940" s="1002">
        <v>13517</v>
      </c>
      <c r="G5940" s="996">
        <v>1</v>
      </c>
      <c r="H5940" s="994" t="s">
        <v>4017</v>
      </c>
    </row>
    <row r="5941" spans="2:8" ht="24.75">
      <c r="B5941" s="991" t="s">
        <v>5002</v>
      </c>
      <c r="C5941" s="992" t="s">
        <v>4011</v>
      </c>
      <c r="D5941" s="993" t="s">
        <v>4012</v>
      </c>
      <c r="E5941" s="991" t="s">
        <v>3507</v>
      </c>
      <c r="F5941" s="1002">
        <v>13517</v>
      </c>
      <c r="G5941" s="996">
        <v>1</v>
      </c>
      <c r="H5941" s="994" t="s">
        <v>16807</v>
      </c>
    </row>
    <row r="5942" spans="2:8" ht="24.75">
      <c r="B5942" s="991" t="s">
        <v>4018</v>
      </c>
      <c r="C5942" s="992" t="s">
        <v>4011</v>
      </c>
      <c r="D5942" s="993" t="s">
        <v>4012</v>
      </c>
      <c r="E5942" s="991" t="s">
        <v>3507</v>
      </c>
      <c r="F5942" s="1002">
        <v>13517</v>
      </c>
      <c r="G5942" s="996">
        <v>1</v>
      </c>
      <c r="H5942" s="994" t="s">
        <v>4019</v>
      </c>
    </row>
    <row r="5943" spans="2:8">
      <c r="B5943" s="991" t="s">
        <v>4020</v>
      </c>
      <c r="C5943" s="992" t="s">
        <v>4021</v>
      </c>
      <c r="D5943" s="1086" t="s">
        <v>4022</v>
      </c>
      <c r="E5943" s="991" t="s">
        <v>3507</v>
      </c>
      <c r="F5943" s="1002">
        <v>22039</v>
      </c>
      <c r="G5943" s="996">
        <v>1</v>
      </c>
      <c r="H5943" s="994" t="s">
        <v>4023</v>
      </c>
    </row>
    <row r="5944" spans="2:8">
      <c r="B5944" s="991" t="s">
        <v>16808</v>
      </c>
      <c r="C5944" s="992" t="s">
        <v>4021</v>
      </c>
      <c r="D5944" s="1086" t="s">
        <v>4022</v>
      </c>
      <c r="E5944" s="991" t="s">
        <v>3507</v>
      </c>
      <c r="F5944" s="1002">
        <v>22039</v>
      </c>
      <c r="G5944" s="996">
        <v>1</v>
      </c>
      <c r="H5944" s="994" t="s">
        <v>5003</v>
      </c>
    </row>
    <row r="5945" spans="2:8">
      <c r="B5945" s="1045" t="s">
        <v>5197</v>
      </c>
      <c r="C5945" s="1087" t="s">
        <v>5198</v>
      </c>
      <c r="D5945" s="1087" t="s">
        <v>5198</v>
      </c>
      <c r="E5945" s="1043" t="s">
        <v>4290</v>
      </c>
      <c r="F5945" s="1047">
        <v>8209.2800000000279</v>
      </c>
      <c r="G5945" s="1048">
        <v>1</v>
      </c>
      <c r="H5945" s="1055">
        <v>116165</v>
      </c>
    </row>
    <row r="5946" spans="2:8" ht="30">
      <c r="B5946" s="1045" t="s">
        <v>5199</v>
      </c>
      <c r="C5946" s="1087" t="s">
        <v>5200</v>
      </c>
      <c r="D5946" s="1087" t="s">
        <v>5200</v>
      </c>
      <c r="E5946" s="1043" t="s">
        <v>4290</v>
      </c>
      <c r="F5946" s="1047">
        <v>37000</v>
      </c>
      <c r="G5946" s="1048">
        <v>1</v>
      </c>
      <c r="H5946" s="1055">
        <v>30067664</v>
      </c>
    </row>
    <row r="5947" spans="2:8">
      <c r="B5947" s="1045" t="s">
        <v>5201</v>
      </c>
      <c r="C5947" s="1087" t="s">
        <v>5202</v>
      </c>
      <c r="D5947" s="1087" t="s">
        <v>5202</v>
      </c>
      <c r="E5947" s="1043" t="s">
        <v>4290</v>
      </c>
      <c r="F5947" s="1047">
        <v>14500</v>
      </c>
      <c r="G5947" s="1048" t="s">
        <v>5005</v>
      </c>
      <c r="H5947" s="1055">
        <v>3560889</v>
      </c>
    </row>
    <row r="5948" spans="2:8">
      <c r="B5948" s="1045" t="s">
        <v>5203</v>
      </c>
      <c r="C5948" s="1087" t="s">
        <v>5204</v>
      </c>
      <c r="D5948" s="1087" t="s">
        <v>5204</v>
      </c>
      <c r="E5948" s="1043" t="s">
        <v>4290</v>
      </c>
      <c r="F5948" s="1047">
        <v>8500</v>
      </c>
      <c r="G5948" s="1048" t="s">
        <v>5005</v>
      </c>
      <c r="H5948" s="1055">
        <v>3282708</v>
      </c>
    </row>
    <row r="5949" spans="2:8" ht="30">
      <c r="B5949" s="1045" t="s">
        <v>16809</v>
      </c>
      <c r="C5949" s="1088" t="s">
        <v>5205</v>
      </c>
      <c r="D5949" s="1088" t="s">
        <v>5205</v>
      </c>
      <c r="E5949" s="500" t="s">
        <v>4290</v>
      </c>
      <c r="F5949" s="1041">
        <v>42627.8</v>
      </c>
      <c r="G5949" s="1048" t="s">
        <v>5005</v>
      </c>
      <c r="H5949" s="1060" t="s">
        <v>3500</v>
      </c>
    </row>
    <row r="5950" spans="2:8" ht="15.75">
      <c r="B5950" s="1089" t="s">
        <v>16810</v>
      </c>
      <c r="C5950" s="1087" t="s">
        <v>2259</v>
      </c>
      <c r="D5950" s="1035" t="s">
        <v>16811</v>
      </c>
      <c r="E5950" s="500" t="s">
        <v>4290</v>
      </c>
      <c r="F5950" s="1090">
        <v>34025.99</v>
      </c>
      <c r="G5950" s="1048" t="s">
        <v>5005</v>
      </c>
      <c r="H5950" s="1060" t="s">
        <v>3500</v>
      </c>
    </row>
    <row r="5951" spans="2:8" ht="15.75">
      <c r="B5951" s="1089" t="s">
        <v>16812</v>
      </c>
      <c r="C5951" s="1087" t="s">
        <v>2259</v>
      </c>
      <c r="D5951" s="1035" t="s">
        <v>16813</v>
      </c>
      <c r="E5951" s="500" t="s">
        <v>4290</v>
      </c>
      <c r="F5951" s="1090">
        <v>54761.279999999999</v>
      </c>
      <c r="G5951" s="1048" t="s">
        <v>5005</v>
      </c>
      <c r="H5951" s="1060" t="s">
        <v>3500</v>
      </c>
    </row>
    <row r="5952" spans="2:8" ht="15.75">
      <c r="B5952" s="1089" t="s">
        <v>16814</v>
      </c>
      <c r="C5952" s="1087" t="s">
        <v>2259</v>
      </c>
      <c r="D5952" s="1035" t="s">
        <v>16815</v>
      </c>
      <c r="E5952" s="500" t="s">
        <v>4290</v>
      </c>
      <c r="F5952" s="1090">
        <v>71033.759999999995</v>
      </c>
      <c r="G5952" s="1048" t="s">
        <v>5005</v>
      </c>
      <c r="H5952" s="1060" t="s">
        <v>3500</v>
      </c>
    </row>
    <row r="5953" spans="2:8" ht="15.75">
      <c r="B5953" s="1089" t="s">
        <v>16816</v>
      </c>
      <c r="C5953" s="1087" t="s">
        <v>2259</v>
      </c>
      <c r="D5953" s="1035" t="s">
        <v>16817</v>
      </c>
      <c r="E5953" s="500" t="s">
        <v>4290</v>
      </c>
      <c r="F5953" s="1090">
        <v>93164.82</v>
      </c>
      <c r="G5953" s="1048" t="s">
        <v>5005</v>
      </c>
      <c r="H5953" s="1060" t="s">
        <v>3500</v>
      </c>
    </row>
    <row r="5954" spans="2:8" ht="15.75">
      <c r="B5954" s="1089" t="s">
        <v>16818</v>
      </c>
      <c r="C5954" s="1087" t="s">
        <v>2259</v>
      </c>
      <c r="D5954" s="1035" t="s">
        <v>16819</v>
      </c>
      <c r="E5954" s="500" t="s">
        <v>4290</v>
      </c>
      <c r="F5954" s="1090">
        <v>100412.62</v>
      </c>
      <c r="G5954" s="1048" t="s">
        <v>5005</v>
      </c>
      <c r="H5954" s="1060" t="s">
        <v>3500</v>
      </c>
    </row>
    <row r="5955" spans="2:8">
      <c r="B5955" s="1089" t="s">
        <v>16820</v>
      </c>
      <c r="C5955" s="1087" t="s">
        <v>2259</v>
      </c>
      <c r="D5955" s="1035" t="s">
        <v>16821</v>
      </c>
      <c r="E5955" s="500" t="s">
        <v>4290</v>
      </c>
      <c r="F5955" s="1091">
        <v>28420</v>
      </c>
      <c r="G5955" s="1048" t="s">
        <v>5005</v>
      </c>
      <c r="H5955" s="1060" t="s">
        <v>3500</v>
      </c>
    </row>
    <row r="5956" spans="2:8">
      <c r="B5956" s="1089" t="s">
        <v>16822</v>
      </c>
      <c r="C5956" s="1087" t="s">
        <v>2259</v>
      </c>
      <c r="D5956" s="1035" t="s">
        <v>16823</v>
      </c>
      <c r="E5956" s="500" t="s">
        <v>4290</v>
      </c>
      <c r="F5956" s="1091">
        <v>40748.31</v>
      </c>
      <c r="G5956" s="1048" t="s">
        <v>5005</v>
      </c>
      <c r="H5956" s="1060" t="s">
        <v>3500</v>
      </c>
    </row>
    <row r="5957" spans="2:8">
      <c r="B5957" s="1089" t="s">
        <v>16824</v>
      </c>
      <c r="C5957" s="1087" t="s">
        <v>2259</v>
      </c>
      <c r="D5957" s="1035" t="s">
        <v>16825</v>
      </c>
      <c r="E5957" s="500" t="s">
        <v>4290</v>
      </c>
      <c r="F5957" s="1070">
        <v>19504.38</v>
      </c>
      <c r="G5957" s="1048" t="s">
        <v>5005</v>
      </c>
      <c r="H5957" s="1060" t="s">
        <v>3500</v>
      </c>
    </row>
    <row r="5958" spans="2:8">
      <c r="B5958" s="1089" t="s">
        <v>16826</v>
      </c>
      <c r="C5958" s="1087" t="s">
        <v>2259</v>
      </c>
      <c r="D5958" s="1035" t="s">
        <v>16825</v>
      </c>
      <c r="E5958" s="500" t="s">
        <v>4290</v>
      </c>
      <c r="F5958" s="1070">
        <v>19504.38</v>
      </c>
      <c r="G5958" s="1048" t="s">
        <v>5005</v>
      </c>
      <c r="H5958" s="1060" t="s">
        <v>3500</v>
      </c>
    </row>
    <row r="5959" spans="2:8">
      <c r="B5959" s="1089" t="s">
        <v>16827</v>
      </c>
      <c r="C5959" s="1087" t="s">
        <v>2259</v>
      </c>
      <c r="D5959" s="1035" t="s">
        <v>16825</v>
      </c>
      <c r="E5959" s="500" t="s">
        <v>4290</v>
      </c>
      <c r="F5959" s="1070">
        <v>19504.38</v>
      </c>
      <c r="G5959" s="1048" t="s">
        <v>5005</v>
      </c>
      <c r="H5959" s="1060" t="s">
        <v>3500</v>
      </c>
    </row>
    <row r="5960" spans="2:8">
      <c r="B5960" s="1089" t="s">
        <v>16828</v>
      </c>
      <c r="C5960" s="1087" t="s">
        <v>2259</v>
      </c>
      <c r="D5960" s="1035" t="s">
        <v>16825</v>
      </c>
      <c r="E5960" s="500" t="s">
        <v>4290</v>
      </c>
      <c r="F5960" s="1070">
        <v>19504.38</v>
      </c>
      <c r="G5960" s="1048" t="s">
        <v>5005</v>
      </c>
      <c r="H5960" s="1060" t="s">
        <v>3500</v>
      </c>
    </row>
    <row r="5961" spans="2:8">
      <c r="B5961" s="1089" t="s">
        <v>16829</v>
      </c>
      <c r="C5961" s="1087" t="s">
        <v>2259</v>
      </c>
      <c r="D5961" s="1035" t="s">
        <v>16830</v>
      </c>
      <c r="E5961" s="500" t="s">
        <v>4290</v>
      </c>
      <c r="F5961" s="1070">
        <v>25183.39</v>
      </c>
      <c r="G5961" s="1048" t="s">
        <v>5005</v>
      </c>
      <c r="H5961" s="1060" t="s">
        <v>3500</v>
      </c>
    </row>
    <row r="5962" spans="2:8">
      <c r="B5962" s="1089" t="s">
        <v>16831</v>
      </c>
      <c r="C5962" s="1087" t="s">
        <v>2259</v>
      </c>
      <c r="D5962" s="1035" t="s">
        <v>16830</v>
      </c>
      <c r="E5962" s="500" t="s">
        <v>4290</v>
      </c>
      <c r="F5962" s="1070">
        <v>23265.95</v>
      </c>
      <c r="G5962" s="1048" t="s">
        <v>5005</v>
      </c>
      <c r="H5962" s="1060" t="s">
        <v>3500</v>
      </c>
    </row>
    <row r="5963" spans="2:8">
      <c r="B5963" s="1089" t="s">
        <v>16832</v>
      </c>
      <c r="C5963" s="1087" t="s">
        <v>2259</v>
      </c>
      <c r="D5963" s="1035" t="s">
        <v>16833</v>
      </c>
      <c r="E5963" s="500" t="s">
        <v>4290</v>
      </c>
      <c r="F5963" s="1070">
        <v>23121.23</v>
      </c>
      <c r="G5963" s="1048" t="s">
        <v>5005</v>
      </c>
      <c r="H5963" s="1060" t="s">
        <v>3500</v>
      </c>
    </row>
    <row r="5964" spans="2:8">
      <c r="B5964" s="1089" t="s">
        <v>16834</v>
      </c>
      <c r="C5964" s="1087" t="s">
        <v>2259</v>
      </c>
      <c r="D5964" s="1035" t="s">
        <v>16833</v>
      </c>
      <c r="E5964" s="500" t="s">
        <v>4290</v>
      </c>
      <c r="F5964" s="1070">
        <v>23121.23</v>
      </c>
      <c r="G5964" s="1048" t="s">
        <v>5005</v>
      </c>
      <c r="H5964" s="1060" t="s">
        <v>3500</v>
      </c>
    </row>
    <row r="5965" spans="2:8">
      <c r="B5965" s="1089" t="s">
        <v>16835</v>
      </c>
      <c r="C5965" s="1087" t="s">
        <v>2259</v>
      </c>
      <c r="D5965" s="1035" t="s">
        <v>16833</v>
      </c>
      <c r="E5965" s="500" t="s">
        <v>4290</v>
      </c>
      <c r="F5965" s="1070">
        <v>23121.23</v>
      </c>
      <c r="G5965" s="1048" t="s">
        <v>5005</v>
      </c>
      <c r="H5965" s="1060" t="s">
        <v>3500</v>
      </c>
    </row>
    <row r="5966" spans="2:8">
      <c r="B5966" s="1089" t="s">
        <v>16836</v>
      </c>
      <c r="C5966" s="1087" t="s">
        <v>2259</v>
      </c>
      <c r="D5966" s="1035" t="s">
        <v>16833</v>
      </c>
      <c r="E5966" s="500" t="s">
        <v>4290</v>
      </c>
      <c r="F5966" s="1070">
        <v>23121.23</v>
      </c>
      <c r="G5966" s="1048" t="s">
        <v>5005</v>
      </c>
      <c r="H5966" s="1060" t="s">
        <v>3500</v>
      </c>
    </row>
    <row r="5967" spans="2:8">
      <c r="B5967" s="1089" t="s">
        <v>16837</v>
      </c>
      <c r="C5967" s="1087" t="s">
        <v>2259</v>
      </c>
      <c r="D5967" s="1035" t="s">
        <v>16838</v>
      </c>
      <c r="E5967" s="500" t="s">
        <v>4290</v>
      </c>
      <c r="F5967" s="1091">
        <v>8291.2900000000009</v>
      </c>
      <c r="G5967" s="1048" t="s">
        <v>5005</v>
      </c>
      <c r="H5967" s="1060" t="s">
        <v>3500</v>
      </c>
    </row>
    <row r="5968" spans="2:8">
      <c r="B5968" s="1089" t="s">
        <v>16839</v>
      </c>
      <c r="C5968" s="1087" t="s">
        <v>2259</v>
      </c>
      <c r="D5968" s="1035" t="s">
        <v>16840</v>
      </c>
      <c r="E5968" s="500" t="s">
        <v>4290</v>
      </c>
      <c r="F5968" s="1091">
        <v>579885.74</v>
      </c>
      <c r="G5968" s="1048" t="s">
        <v>5005</v>
      </c>
      <c r="H5968" s="1060" t="s">
        <v>3500</v>
      </c>
    </row>
    <row r="5969" spans="2:8">
      <c r="B5969" s="1089" t="s">
        <v>16841</v>
      </c>
      <c r="C5969" s="1087" t="s">
        <v>2259</v>
      </c>
      <c r="D5969" s="1035" t="s">
        <v>16842</v>
      </c>
      <c r="E5969" s="500" t="s">
        <v>4290</v>
      </c>
      <c r="F5969" s="1070">
        <v>29286.2</v>
      </c>
      <c r="G5969" s="1048" t="s">
        <v>5005</v>
      </c>
      <c r="H5969" s="1060" t="s">
        <v>3500</v>
      </c>
    </row>
    <row r="5970" spans="2:8">
      <c r="B5970" s="1089" t="s">
        <v>16843</v>
      </c>
      <c r="C5970" s="1087" t="s">
        <v>2259</v>
      </c>
      <c r="D5970" s="1035" t="s">
        <v>16842</v>
      </c>
      <c r="E5970" s="500" t="s">
        <v>4290</v>
      </c>
      <c r="F5970" s="1070">
        <v>29286.2</v>
      </c>
      <c r="G5970" s="1048" t="s">
        <v>5005</v>
      </c>
      <c r="H5970" s="1060" t="s">
        <v>3500</v>
      </c>
    </row>
    <row r="5971" spans="2:8">
      <c r="B5971" s="1089" t="s">
        <v>16844</v>
      </c>
      <c r="C5971" s="1087" t="s">
        <v>2259</v>
      </c>
      <c r="D5971" s="1035" t="s">
        <v>5004</v>
      </c>
      <c r="E5971" s="500" t="s">
        <v>4290</v>
      </c>
      <c r="F5971" s="1070">
        <v>201.38</v>
      </c>
      <c r="G5971" s="1048" t="s">
        <v>5005</v>
      </c>
      <c r="H5971" s="1060" t="s">
        <v>3500</v>
      </c>
    </row>
    <row r="5972" spans="2:8">
      <c r="B5972" s="1089" t="s">
        <v>16845</v>
      </c>
      <c r="C5972" s="1087" t="s">
        <v>2259</v>
      </c>
      <c r="D5972" s="1035" t="s">
        <v>5004</v>
      </c>
      <c r="E5972" s="500" t="s">
        <v>4290</v>
      </c>
      <c r="F5972" s="1070">
        <v>201.38</v>
      </c>
      <c r="G5972" s="1048" t="s">
        <v>5005</v>
      </c>
      <c r="H5972" s="1060" t="s">
        <v>3500</v>
      </c>
    </row>
    <row r="5973" spans="2:8">
      <c r="B5973" s="1089" t="s">
        <v>16846</v>
      </c>
      <c r="C5973" s="1087" t="s">
        <v>2259</v>
      </c>
      <c r="D5973" s="1035" t="s">
        <v>5004</v>
      </c>
      <c r="E5973" s="500" t="s">
        <v>4290</v>
      </c>
      <c r="F5973" s="1070">
        <v>201.38</v>
      </c>
      <c r="G5973" s="1048" t="s">
        <v>5005</v>
      </c>
      <c r="H5973" s="1060" t="s">
        <v>3500</v>
      </c>
    </row>
    <row r="5974" spans="2:8">
      <c r="B5974" s="1089" t="s">
        <v>16847</v>
      </c>
      <c r="C5974" s="1087" t="s">
        <v>2259</v>
      </c>
      <c r="D5974" s="1035" t="s">
        <v>5004</v>
      </c>
      <c r="E5974" s="500" t="s">
        <v>4290</v>
      </c>
      <c r="F5974" s="1070">
        <v>201.38</v>
      </c>
      <c r="G5974" s="1048" t="s">
        <v>5005</v>
      </c>
      <c r="H5974" s="1060" t="s">
        <v>3500</v>
      </c>
    </row>
    <row r="5975" spans="2:8">
      <c r="B5975" s="1089" t="s">
        <v>16848</v>
      </c>
      <c r="C5975" s="1087" t="s">
        <v>2259</v>
      </c>
      <c r="D5975" s="1035" t="s">
        <v>5004</v>
      </c>
      <c r="E5975" s="500" t="s">
        <v>4290</v>
      </c>
      <c r="F5975" s="1070">
        <v>201.38</v>
      </c>
      <c r="G5975" s="1048" t="s">
        <v>5005</v>
      </c>
      <c r="H5975" s="1060" t="s">
        <v>3500</v>
      </c>
    </row>
    <row r="5976" spans="2:8">
      <c r="B5976" s="1089" t="s">
        <v>16849</v>
      </c>
      <c r="C5976" s="1087" t="s">
        <v>2259</v>
      </c>
      <c r="D5976" s="1035" t="s">
        <v>5004</v>
      </c>
      <c r="E5976" s="500" t="s">
        <v>4290</v>
      </c>
      <c r="F5976" s="1070">
        <v>201.38</v>
      </c>
      <c r="G5976" s="1048" t="s">
        <v>5005</v>
      </c>
      <c r="H5976" s="1060" t="s">
        <v>3500</v>
      </c>
    </row>
    <row r="5977" spans="2:8">
      <c r="B5977" s="1089" t="s">
        <v>16850</v>
      </c>
      <c r="C5977" s="1087" t="s">
        <v>2259</v>
      </c>
      <c r="D5977" s="1035" t="s">
        <v>5004</v>
      </c>
      <c r="E5977" s="500" t="s">
        <v>4290</v>
      </c>
      <c r="F5977" s="1070">
        <v>201.38</v>
      </c>
      <c r="G5977" s="1048" t="s">
        <v>5005</v>
      </c>
      <c r="H5977" s="1060" t="s">
        <v>3500</v>
      </c>
    </row>
    <row r="5978" spans="2:8">
      <c r="B5978" s="1089" t="s">
        <v>16851</v>
      </c>
      <c r="C5978" s="1087" t="s">
        <v>2259</v>
      </c>
      <c r="D5978" s="1035" t="s">
        <v>5004</v>
      </c>
      <c r="E5978" s="500" t="s">
        <v>4290</v>
      </c>
      <c r="F5978" s="1070">
        <v>201.38</v>
      </c>
      <c r="G5978" s="1048" t="s">
        <v>5005</v>
      </c>
      <c r="H5978" s="1060" t="s">
        <v>3500</v>
      </c>
    </row>
    <row r="5979" spans="2:8">
      <c r="B5979" s="1089" t="s">
        <v>16852</v>
      </c>
      <c r="C5979" s="1087" t="s">
        <v>2259</v>
      </c>
      <c r="D5979" s="1035" t="s">
        <v>5004</v>
      </c>
      <c r="E5979" s="500" t="s">
        <v>4290</v>
      </c>
      <c r="F5979" s="1070">
        <v>201.38</v>
      </c>
      <c r="G5979" s="1048" t="s">
        <v>5005</v>
      </c>
      <c r="H5979" s="1060" t="s">
        <v>3500</v>
      </c>
    </row>
    <row r="5980" spans="2:8">
      <c r="B5980" s="1089" t="s">
        <v>16853</v>
      </c>
      <c r="C5980" s="1087" t="s">
        <v>2259</v>
      </c>
      <c r="D5980" s="1035" t="s">
        <v>5004</v>
      </c>
      <c r="E5980" s="500" t="s">
        <v>4290</v>
      </c>
      <c r="F5980" s="1070">
        <v>201.38</v>
      </c>
      <c r="G5980" s="1048" t="s">
        <v>5005</v>
      </c>
      <c r="H5980" s="1060" t="s">
        <v>3500</v>
      </c>
    </row>
    <row r="5981" spans="2:8">
      <c r="B5981" s="1089" t="s">
        <v>16854</v>
      </c>
      <c r="C5981" s="1087" t="s">
        <v>2259</v>
      </c>
      <c r="D5981" s="1035" t="s">
        <v>5004</v>
      </c>
      <c r="E5981" s="500" t="s">
        <v>4290</v>
      </c>
      <c r="F5981" s="1070">
        <v>201.38</v>
      </c>
      <c r="G5981" s="1048" t="s">
        <v>5005</v>
      </c>
      <c r="H5981" s="1060" t="s">
        <v>3500</v>
      </c>
    </row>
    <row r="5982" spans="2:8">
      <c r="B5982" s="1089" t="s">
        <v>16855</v>
      </c>
      <c r="C5982" s="1087" t="s">
        <v>2259</v>
      </c>
      <c r="D5982" s="1035" t="s">
        <v>5004</v>
      </c>
      <c r="E5982" s="500" t="s">
        <v>4290</v>
      </c>
      <c r="F5982" s="1070">
        <v>201.38</v>
      </c>
      <c r="G5982" s="1048" t="s">
        <v>5005</v>
      </c>
      <c r="H5982" s="1060" t="s">
        <v>3500</v>
      </c>
    </row>
    <row r="5983" spans="2:8">
      <c r="B5983" s="1089" t="s">
        <v>16856</v>
      </c>
      <c r="C5983" s="1087" t="s">
        <v>2259</v>
      </c>
      <c r="D5983" s="1035" t="s">
        <v>5004</v>
      </c>
      <c r="E5983" s="500" t="s">
        <v>4290</v>
      </c>
      <c r="F5983" s="1070">
        <v>201.38</v>
      </c>
      <c r="G5983" s="1048" t="s">
        <v>5005</v>
      </c>
      <c r="H5983" s="1060" t="s">
        <v>3500</v>
      </c>
    </row>
    <row r="5984" spans="2:8">
      <c r="B5984" s="1089" t="s">
        <v>16857</v>
      </c>
      <c r="C5984" s="1087" t="s">
        <v>2259</v>
      </c>
      <c r="D5984" s="1035" t="s">
        <v>5004</v>
      </c>
      <c r="E5984" s="500" t="s">
        <v>4290</v>
      </c>
      <c r="F5984" s="1070">
        <v>201.38</v>
      </c>
      <c r="G5984" s="1048" t="s">
        <v>5005</v>
      </c>
      <c r="H5984" s="1060" t="s">
        <v>3500</v>
      </c>
    </row>
    <row r="5985" spans="2:8">
      <c r="B5985" s="1089" t="s">
        <v>16858</v>
      </c>
      <c r="C5985" s="1087" t="s">
        <v>2259</v>
      </c>
      <c r="D5985" s="1035" t="s">
        <v>5004</v>
      </c>
      <c r="E5985" s="500" t="s">
        <v>4290</v>
      </c>
      <c r="F5985" s="1070">
        <v>201.38</v>
      </c>
      <c r="G5985" s="1048" t="s">
        <v>5005</v>
      </c>
      <c r="H5985" s="1060" t="s">
        <v>3500</v>
      </c>
    </row>
    <row r="5986" spans="2:8">
      <c r="B5986" s="1089" t="s">
        <v>16859</v>
      </c>
      <c r="C5986" s="1087" t="s">
        <v>2259</v>
      </c>
      <c r="D5986" s="1035" t="s">
        <v>5004</v>
      </c>
      <c r="E5986" s="500" t="s">
        <v>4290</v>
      </c>
      <c r="F5986" s="1070">
        <v>201.38</v>
      </c>
      <c r="G5986" s="1048" t="s">
        <v>5005</v>
      </c>
      <c r="H5986" s="1060" t="s">
        <v>3500</v>
      </c>
    </row>
    <row r="5987" spans="2:8">
      <c r="B5987" s="1089" t="s">
        <v>16860</v>
      </c>
      <c r="C5987" s="1087" t="s">
        <v>2259</v>
      </c>
      <c r="D5987" s="1035" t="s">
        <v>5004</v>
      </c>
      <c r="E5987" s="500" t="s">
        <v>4290</v>
      </c>
      <c r="F5987" s="1070">
        <v>201.38</v>
      </c>
      <c r="G5987" s="1048" t="s">
        <v>5005</v>
      </c>
      <c r="H5987" s="1060" t="s">
        <v>3500</v>
      </c>
    </row>
    <row r="5988" spans="2:8">
      <c r="B5988" s="1089" t="s">
        <v>16861</v>
      </c>
      <c r="C5988" s="1087" t="s">
        <v>2259</v>
      </c>
      <c r="D5988" s="1035" t="s">
        <v>5004</v>
      </c>
      <c r="E5988" s="500" t="s">
        <v>4290</v>
      </c>
      <c r="F5988" s="1070">
        <v>201.38</v>
      </c>
      <c r="G5988" s="1048" t="s">
        <v>5005</v>
      </c>
      <c r="H5988" s="1060" t="s">
        <v>3500</v>
      </c>
    </row>
    <row r="5989" spans="2:8">
      <c r="B5989" s="1089" t="s">
        <v>16862</v>
      </c>
      <c r="C5989" s="1087" t="s">
        <v>2259</v>
      </c>
      <c r="D5989" s="1035" t="s">
        <v>5004</v>
      </c>
      <c r="E5989" s="500" t="s">
        <v>4290</v>
      </c>
      <c r="F5989" s="1070">
        <v>201.38</v>
      </c>
      <c r="G5989" s="1048" t="s">
        <v>5005</v>
      </c>
      <c r="H5989" s="1060" t="s">
        <v>3500</v>
      </c>
    </row>
    <row r="5990" spans="2:8">
      <c r="B5990" s="1089" t="s">
        <v>16863</v>
      </c>
      <c r="C5990" s="1087" t="s">
        <v>2259</v>
      </c>
      <c r="D5990" s="1035" t="s">
        <v>5004</v>
      </c>
      <c r="E5990" s="500" t="s">
        <v>4290</v>
      </c>
      <c r="F5990" s="1070">
        <v>201.38</v>
      </c>
      <c r="G5990" s="1048" t="s">
        <v>5005</v>
      </c>
      <c r="H5990" s="1060" t="s">
        <v>3500</v>
      </c>
    </row>
    <row r="5991" spans="2:8">
      <c r="B5991" s="1089" t="s">
        <v>16864</v>
      </c>
      <c r="C5991" s="1087" t="s">
        <v>2259</v>
      </c>
      <c r="D5991" s="1035" t="s">
        <v>5004</v>
      </c>
      <c r="E5991" s="500" t="s">
        <v>4290</v>
      </c>
      <c r="F5991" s="1070">
        <v>201.38</v>
      </c>
      <c r="G5991" s="1048" t="s">
        <v>5005</v>
      </c>
      <c r="H5991" s="1060" t="s">
        <v>3500</v>
      </c>
    </row>
    <row r="5992" spans="2:8">
      <c r="B5992" s="1089" t="s">
        <v>16865</v>
      </c>
      <c r="C5992" s="1087" t="s">
        <v>2259</v>
      </c>
      <c r="D5992" s="1035" t="s">
        <v>5004</v>
      </c>
      <c r="E5992" s="500" t="s">
        <v>4290</v>
      </c>
      <c r="F5992" s="1070">
        <v>201.38</v>
      </c>
      <c r="G5992" s="1048" t="s">
        <v>5005</v>
      </c>
      <c r="H5992" s="1060" t="s">
        <v>3500</v>
      </c>
    </row>
    <row r="5993" spans="2:8">
      <c r="B5993" s="1089" t="s">
        <v>16866</v>
      </c>
      <c r="C5993" s="1087" t="s">
        <v>2259</v>
      </c>
      <c r="D5993" s="1035" t="s">
        <v>5004</v>
      </c>
      <c r="E5993" s="500" t="s">
        <v>4290</v>
      </c>
      <c r="F5993" s="1070">
        <v>201.38</v>
      </c>
      <c r="G5993" s="1048" t="s">
        <v>5005</v>
      </c>
      <c r="H5993" s="1060" t="s">
        <v>3500</v>
      </c>
    </row>
    <row r="5994" spans="2:8">
      <c r="B5994" s="1089" t="s">
        <v>16867</v>
      </c>
      <c r="C5994" s="1087" t="s">
        <v>2259</v>
      </c>
      <c r="D5994" s="1035" t="s">
        <v>5004</v>
      </c>
      <c r="E5994" s="500" t="s">
        <v>4290</v>
      </c>
      <c r="F5994" s="1070">
        <v>201.38</v>
      </c>
      <c r="G5994" s="1048" t="s">
        <v>5005</v>
      </c>
      <c r="H5994" s="1060" t="s">
        <v>3500</v>
      </c>
    </row>
    <row r="5995" spans="2:8">
      <c r="B5995" s="1089" t="s">
        <v>16868</v>
      </c>
      <c r="C5995" s="1087" t="s">
        <v>2259</v>
      </c>
      <c r="D5995" s="1035" t="s">
        <v>5004</v>
      </c>
      <c r="E5995" s="500" t="s">
        <v>4290</v>
      </c>
      <c r="F5995" s="1070">
        <v>201.38</v>
      </c>
      <c r="G5995" s="1048" t="s">
        <v>5005</v>
      </c>
      <c r="H5995" s="1060" t="s">
        <v>3500</v>
      </c>
    </row>
    <row r="5996" spans="2:8">
      <c r="B5996" s="1089" t="s">
        <v>16869</v>
      </c>
      <c r="C5996" s="1087" t="s">
        <v>2259</v>
      </c>
      <c r="D5996" s="1035" t="s">
        <v>5004</v>
      </c>
      <c r="E5996" s="500" t="s">
        <v>4290</v>
      </c>
      <c r="F5996" s="1070">
        <v>201.38</v>
      </c>
      <c r="G5996" s="1048" t="s">
        <v>5005</v>
      </c>
      <c r="H5996" s="1060" t="s">
        <v>3500</v>
      </c>
    </row>
    <row r="5997" spans="2:8">
      <c r="B5997" s="1089" t="s">
        <v>16870</v>
      </c>
      <c r="C5997" s="1087" t="s">
        <v>2259</v>
      </c>
      <c r="D5997" s="1035" t="s">
        <v>5004</v>
      </c>
      <c r="E5997" s="500" t="s">
        <v>4290</v>
      </c>
      <c r="F5997" s="1070">
        <v>201.38</v>
      </c>
      <c r="G5997" s="1048" t="s">
        <v>5005</v>
      </c>
      <c r="H5997" s="1060" t="s">
        <v>3500</v>
      </c>
    </row>
    <row r="5998" spans="2:8">
      <c r="B5998" s="1089" t="s">
        <v>16871</v>
      </c>
      <c r="C5998" s="1087" t="s">
        <v>2259</v>
      </c>
      <c r="D5998" s="1035" t="s">
        <v>5004</v>
      </c>
      <c r="E5998" s="500" t="s">
        <v>4290</v>
      </c>
      <c r="F5998" s="1070">
        <v>201.38</v>
      </c>
      <c r="G5998" s="1048" t="s">
        <v>5005</v>
      </c>
      <c r="H5998" s="1060" t="s">
        <v>3500</v>
      </c>
    </row>
    <row r="5999" spans="2:8">
      <c r="B5999" s="1089" t="s">
        <v>16872</v>
      </c>
      <c r="C5999" s="1087" t="s">
        <v>2259</v>
      </c>
      <c r="D5999" s="1035" t="s">
        <v>5004</v>
      </c>
      <c r="E5999" s="500" t="s">
        <v>4290</v>
      </c>
      <c r="F5999" s="1070">
        <v>201.38</v>
      </c>
      <c r="G5999" s="1048" t="s">
        <v>5005</v>
      </c>
      <c r="H5999" s="1060" t="s">
        <v>3500</v>
      </c>
    </row>
    <row r="6000" spans="2:8">
      <c r="B6000" s="1089" t="s">
        <v>16873</v>
      </c>
      <c r="C6000" s="1087" t="s">
        <v>2259</v>
      </c>
      <c r="D6000" s="1035" t="s">
        <v>5004</v>
      </c>
      <c r="E6000" s="500" t="s">
        <v>4290</v>
      </c>
      <c r="F6000" s="1070">
        <v>201.38</v>
      </c>
      <c r="G6000" s="1048" t="s">
        <v>5005</v>
      </c>
      <c r="H6000" s="1060" t="s">
        <v>3500</v>
      </c>
    </row>
    <row r="6001" spans="2:8">
      <c r="B6001" s="1089" t="s">
        <v>16874</v>
      </c>
      <c r="C6001" s="1087" t="s">
        <v>2259</v>
      </c>
      <c r="D6001" s="1035" t="s">
        <v>5004</v>
      </c>
      <c r="E6001" s="500" t="s">
        <v>4290</v>
      </c>
      <c r="F6001" s="1070">
        <v>201.38</v>
      </c>
      <c r="G6001" s="1048" t="s">
        <v>5005</v>
      </c>
      <c r="H6001" s="1060" t="s">
        <v>3500</v>
      </c>
    </row>
    <row r="6002" spans="2:8">
      <c r="B6002" s="1089" t="s">
        <v>16875</v>
      </c>
      <c r="C6002" s="1087" t="s">
        <v>2259</v>
      </c>
      <c r="D6002" s="1035" t="s">
        <v>5004</v>
      </c>
      <c r="E6002" s="500" t="s">
        <v>4290</v>
      </c>
      <c r="F6002" s="1070">
        <v>201.38</v>
      </c>
      <c r="G6002" s="1048" t="s">
        <v>5005</v>
      </c>
      <c r="H6002" s="1060" t="s">
        <v>3500</v>
      </c>
    </row>
    <row r="6003" spans="2:8">
      <c r="B6003" s="1089" t="s">
        <v>16876</v>
      </c>
      <c r="C6003" s="1087" t="s">
        <v>2259</v>
      </c>
      <c r="D6003" s="1035" t="s">
        <v>5004</v>
      </c>
      <c r="E6003" s="500" t="s">
        <v>4290</v>
      </c>
      <c r="F6003" s="1070">
        <v>201.38</v>
      </c>
      <c r="G6003" s="1048" t="s">
        <v>5005</v>
      </c>
      <c r="H6003" s="1060" t="s">
        <v>3500</v>
      </c>
    </row>
    <row r="6004" spans="2:8">
      <c r="B6004" s="1089" t="s">
        <v>16877</v>
      </c>
      <c r="C6004" s="1087" t="s">
        <v>2259</v>
      </c>
      <c r="D6004" s="1035" t="s">
        <v>5004</v>
      </c>
      <c r="E6004" s="500" t="s">
        <v>4290</v>
      </c>
      <c r="F6004" s="1070">
        <v>201.38</v>
      </c>
      <c r="G6004" s="1048" t="s">
        <v>5005</v>
      </c>
      <c r="H6004" s="1060" t="s">
        <v>3500</v>
      </c>
    </row>
    <row r="6005" spans="2:8">
      <c r="B6005" s="1089" t="s">
        <v>16878</v>
      </c>
      <c r="C6005" s="1087" t="s">
        <v>2259</v>
      </c>
      <c r="D6005" s="1035" t="s">
        <v>5004</v>
      </c>
      <c r="E6005" s="500" t="s">
        <v>4290</v>
      </c>
      <c r="F6005" s="1070">
        <v>201.38</v>
      </c>
      <c r="G6005" s="1048" t="s">
        <v>5005</v>
      </c>
      <c r="H6005" s="1060" t="s">
        <v>3500</v>
      </c>
    </row>
    <row r="6006" spans="2:8">
      <c r="B6006" s="1089" t="s">
        <v>16879</v>
      </c>
      <c r="C6006" s="1087" t="s">
        <v>2259</v>
      </c>
      <c r="D6006" s="1035" t="s">
        <v>5004</v>
      </c>
      <c r="E6006" s="500" t="s">
        <v>4290</v>
      </c>
      <c r="F6006" s="1070">
        <v>201.38</v>
      </c>
      <c r="G6006" s="1048" t="s">
        <v>5005</v>
      </c>
      <c r="H6006" s="1060" t="s">
        <v>3500</v>
      </c>
    </row>
    <row r="6007" spans="2:8">
      <c r="B6007" s="1089" t="s">
        <v>16880</v>
      </c>
      <c r="C6007" s="1087" t="s">
        <v>2259</v>
      </c>
      <c r="D6007" s="1035" t="s">
        <v>5004</v>
      </c>
      <c r="E6007" s="500" t="s">
        <v>4290</v>
      </c>
      <c r="F6007" s="1070">
        <v>201.38</v>
      </c>
      <c r="G6007" s="1048" t="s">
        <v>5005</v>
      </c>
      <c r="H6007" s="1060" t="s">
        <v>3500</v>
      </c>
    </row>
    <row r="6008" spans="2:8">
      <c r="B6008" s="1089" t="s">
        <v>16881</v>
      </c>
      <c r="C6008" s="1087" t="s">
        <v>2259</v>
      </c>
      <c r="D6008" s="1035" t="s">
        <v>5004</v>
      </c>
      <c r="E6008" s="500" t="s">
        <v>4290</v>
      </c>
      <c r="F6008" s="1070">
        <v>201.38</v>
      </c>
      <c r="G6008" s="1048" t="s">
        <v>5005</v>
      </c>
      <c r="H6008" s="1060" t="s">
        <v>3500</v>
      </c>
    </row>
    <row r="6009" spans="2:8">
      <c r="B6009" s="1089" t="s">
        <v>16882</v>
      </c>
      <c r="C6009" s="1087" t="s">
        <v>2259</v>
      </c>
      <c r="D6009" s="1035" t="s">
        <v>5004</v>
      </c>
      <c r="E6009" s="500" t="s">
        <v>4290</v>
      </c>
      <c r="F6009" s="1070">
        <v>201.38</v>
      </c>
      <c r="G6009" s="1048" t="s">
        <v>5005</v>
      </c>
      <c r="H6009" s="1060" t="s">
        <v>3500</v>
      </c>
    </row>
    <row r="6010" spans="2:8">
      <c r="B6010" s="1089" t="s">
        <v>16883</v>
      </c>
      <c r="C6010" s="1087" t="s">
        <v>2259</v>
      </c>
      <c r="D6010" s="1035" t="s">
        <v>5004</v>
      </c>
      <c r="E6010" s="500" t="s">
        <v>4290</v>
      </c>
      <c r="F6010" s="1070">
        <v>201.38</v>
      </c>
      <c r="G6010" s="1048" t="s">
        <v>5005</v>
      </c>
      <c r="H6010" s="1060" t="s">
        <v>3500</v>
      </c>
    </row>
    <row r="6011" spans="2:8">
      <c r="B6011" s="1089" t="s">
        <v>16884</v>
      </c>
      <c r="C6011" s="1087" t="s">
        <v>2259</v>
      </c>
      <c r="D6011" s="1035" t="s">
        <v>5004</v>
      </c>
      <c r="E6011" s="500" t="s">
        <v>4290</v>
      </c>
      <c r="F6011" s="1070">
        <v>201.38</v>
      </c>
      <c r="G6011" s="1048" t="s">
        <v>5005</v>
      </c>
      <c r="H6011" s="1060" t="s">
        <v>3500</v>
      </c>
    </row>
    <row r="6012" spans="2:8">
      <c r="B6012" s="1089" t="s">
        <v>16885</v>
      </c>
      <c r="C6012" s="1087" t="s">
        <v>2259</v>
      </c>
      <c r="D6012" s="1035" t="s">
        <v>5004</v>
      </c>
      <c r="E6012" s="500" t="s">
        <v>4290</v>
      </c>
      <c r="F6012" s="1070">
        <v>201.38</v>
      </c>
      <c r="G6012" s="1048" t="s">
        <v>5005</v>
      </c>
      <c r="H6012" s="1060" t="s">
        <v>3500</v>
      </c>
    </row>
    <row r="6013" spans="2:8">
      <c r="B6013" s="1089" t="s">
        <v>16886</v>
      </c>
      <c r="C6013" s="1087" t="s">
        <v>2259</v>
      </c>
      <c r="D6013" s="1035" t="s">
        <v>5004</v>
      </c>
      <c r="E6013" s="500" t="s">
        <v>4290</v>
      </c>
      <c r="F6013" s="1070">
        <v>201.38</v>
      </c>
      <c r="G6013" s="1048" t="s">
        <v>5005</v>
      </c>
      <c r="H6013" s="1060" t="s">
        <v>3500</v>
      </c>
    </row>
    <row r="6014" spans="2:8">
      <c r="B6014" s="1089" t="s">
        <v>16887</v>
      </c>
      <c r="C6014" s="1087" t="s">
        <v>2259</v>
      </c>
      <c r="D6014" s="1035" t="s">
        <v>5004</v>
      </c>
      <c r="E6014" s="500" t="s">
        <v>4290</v>
      </c>
      <c r="F6014" s="1070">
        <v>201.38</v>
      </c>
      <c r="G6014" s="1048" t="s">
        <v>5005</v>
      </c>
      <c r="H6014" s="1060" t="s">
        <v>3500</v>
      </c>
    </row>
    <row r="6015" spans="2:8">
      <c r="B6015" s="1089" t="s">
        <v>16888</v>
      </c>
      <c r="C6015" s="1087" t="s">
        <v>2259</v>
      </c>
      <c r="D6015" s="1035" t="s">
        <v>5004</v>
      </c>
      <c r="E6015" s="500" t="s">
        <v>4290</v>
      </c>
      <c r="F6015" s="1070">
        <v>201.38</v>
      </c>
      <c r="G6015" s="1048" t="s">
        <v>5005</v>
      </c>
      <c r="H6015" s="1060" t="s">
        <v>3500</v>
      </c>
    </row>
    <row r="6016" spans="2:8">
      <c r="B6016" s="1089" t="s">
        <v>16889</v>
      </c>
      <c r="C6016" s="1087" t="s">
        <v>2259</v>
      </c>
      <c r="D6016" s="1035" t="s">
        <v>5004</v>
      </c>
      <c r="E6016" s="500" t="s">
        <v>4290</v>
      </c>
      <c r="F6016" s="1070">
        <v>201.38</v>
      </c>
      <c r="G6016" s="1048" t="s">
        <v>5005</v>
      </c>
      <c r="H6016" s="1060" t="s">
        <v>3500</v>
      </c>
    </row>
    <row r="6017" spans="2:8">
      <c r="B6017" s="1089" t="s">
        <v>16890</v>
      </c>
      <c r="C6017" s="1087" t="s">
        <v>2259</v>
      </c>
      <c r="D6017" s="1035" t="s">
        <v>5004</v>
      </c>
      <c r="E6017" s="500" t="s">
        <v>4290</v>
      </c>
      <c r="F6017" s="1070">
        <v>201.38</v>
      </c>
      <c r="G6017" s="1048" t="s">
        <v>5005</v>
      </c>
      <c r="H6017" s="1060" t="s">
        <v>3500</v>
      </c>
    </row>
    <row r="6018" spans="2:8">
      <c r="B6018" s="1089" t="s">
        <v>16891</v>
      </c>
      <c r="C6018" s="1087" t="s">
        <v>2259</v>
      </c>
      <c r="D6018" s="1035" t="s">
        <v>5004</v>
      </c>
      <c r="E6018" s="500" t="s">
        <v>4290</v>
      </c>
      <c r="F6018" s="1070">
        <v>201.38</v>
      </c>
      <c r="G6018" s="1048" t="s">
        <v>5005</v>
      </c>
      <c r="H6018" s="1060" t="s">
        <v>3500</v>
      </c>
    </row>
    <row r="6019" spans="2:8">
      <c r="B6019" s="1089" t="s">
        <v>16892</v>
      </c>
      <c r="C6019" s="1087" t="s">
        <v>2259</v>
      </c>
      <c r="D6019" s="1035" t="s">
        <v>5004</v>
      </c>
      <c r="E6019" s="500" t="s">
        <v>4290</v>
      </c>
      <c r="F6019" s="1070">
        <v>201.38</v>
      </c>
      <c r="G6019" s="1048" t="s">
        <v>5005</v>
      </c>
      <c r="H6019" s="1060" t="s">
        <v>3500</v>
      </c>
    </row>
    <row r="6020" spans="2:8">
      <c r="B6020" s="1089" t="s">
        <v>16893</v>
      </c>
      <c r="C6020" s="1087" t="s">
        <v>2259</v>
      </c>
      <c r="D6020" s="1035" t="s">
        <v>5004</v>
      </c>
      <c r="E6020" s="500" t="s">
        <v>4290</v>
      </c>
      <c r="F6020" s="1070">
        <v>201.38</v>
      </c>
      <c r="G6020" s="1048" t="s">
        <v>5005</v>
      </c>
      <c r="H6020" s="1060" t="s">
        <v>3500</v>
      </c>
    </row>
    <row r="6021" spans="2:8">
      <c r="B6021" s="1089" t="s">
        <v>16894</v>
      </c>
      <c r="C6021" s="1087" t="s">
        <v>2259</v>
      </c>
      <c r="D6021" s="1035" t="s">
        <v>5004</v>
      </c>
      <c r="E6021" s="500" t="s">
        <v>4290</v>
      </c>
      <c r="F6021" s="1070">
        <v>201.38</v>
      </c>
      <c r="G6021" s="1048" t="s">
        <v>5005</v>
      </c>
      <c r="H6021" s="1060" t="s">
        <v>3500</v>
      </c>
    </row>
    <row r="6022" spans="2:8">
      <c r="B6022" s="1089" t="s">
        <v>16895</v>
      </c>
      <c r="C6022" s="1087" t="s">
        <v>2259</v>
      </c>
      <c r="D6022" s="1035" t="s">
        <v>5004</v>
      </c>
      <c r="E6022" s="500" t="s">
        <v>4290</v>
      </c>
      <c r="F6022" s="1070">
        <v>201.38</v>
      </c>
      <c r="G6022" s="1048" t="s">
        <v>5005</v>
      </c>
      <c r="H6022" s="1060" t="s">
        <v>3500</v>
      </c>
    </row>
    <row r="6023" spans="2:8">
      <c r="B6023" s="1089" t="s">
        <v>16896</v>
      </c>
      <c r="C6023" s="1087" t="s">
        <v>2259</v>
      </c>
      <c r="D6023" s="1035" t="s">
        <v>5004</v>
      </c>
      <c r="E6023" s="500" t="s">
        <v>4290</v>
      </c>
      <c r="F6023" s="1070">
        <v>201.38</v>
      </c>
      <c r="G6023" s="1048" t="s">
        <v>5005</v>
      </c>
      <c r="H6023" s="1060" t="s">
        <v>3500</v>
      </c>
    </row>
    <row r="6024" spans="2:8">
      <c r="B6024" s="1089" t="s">
        <v>16897</v>
      </c>
      <c r="C6024" s="1087" t="s">
        <v>2259</v>
      </c>
      <c r="D6024" s="1035" t="s">
        <v>5004</v>
      </c>
      <c r="E6024" s="500" t="s">
        <v>4290</v>
      </c>
      <c r="F6024" s="1070">
        <v>201.38</v>
      </c>
      <c r="G6024" s="1048" t="s">
        <v>5005</v>
      </c>
      <c r="H6024" s="1060" t="s">
        <v>3500</v>
      </c>
    </row>
    <row r="6025" spans="2:8">
      <c r="B6025" s="1089" t="s">
        <v>16898</v>
      </c>
      <c r="C6025" s="1087" t="s">
        <v>2259</v>
      </c>
      <c r="D6025" s="1035" t="s">
        <v>5004</v>
      </c>
      <c r="E6025" s="500" t="s">
        <v>4290</v>
      </c>
      <c r="F6025" s="1070">
        <v>201.38</v>
      </c>
      <c r="G6025" s="1048" t="s">
        <v>5005</v>
      </c>
      <c r="H6025" s="1060" t="s">
        <v>3500</v>
      </c>
    </row>
    <row r="6026" spans="2:8">
      <c r="B6026" s="1089" t="s">
        <v>16899</v>
      </c>
      <c r="C6026" s="1087" t="s">
        <v>2259</v>
      </c>
      <c r="D6026" s="1035" t="s">
        <v>5004</v>
      </c>
      <c r="E6026" s="500" t="s">
        <v>4290</v>
      </c>
      <c r="F6026" s="1070">
        <v>201.38</v>
      </c>
      <c r="G6026" s="1048" t="s">
        <v>5005</v>
      </c>
      <c r="H6026" s="1060" t="s">
        <v>3500</v>
      </c>
    </row>
    <row r="6027" spans="2:8">
      <c r="B6027" s="1089" t="s">
        <v>16900</v>
      </c>
      <c r="C6027" s="1087" t="s">
        <v>2259</v>
      </c>
      <c r="D6027" s="1035" t="s">
        <v>5004</v>
      </c>
      <c r="E6027" s="500" t="s">
        <v>4290</v>
      </c>
      <c r="F6027" s="1070">
        <v>201.38</v>
      </c>
      <c r="G6027" s="1048" t="s">
        <v>5005</v>
      </c>
      <c r="H6027" s="1060" t="s">
        <v>3500</v>
      </c>
    </row>
    <row r="6028" spans="2:8">
      <c r="B6028" s="1089" t="s">
        <v>16901</v>
      </c>
      <c r="C6028" s="1087" t="s">
        <v>2259</v>
      </c>
      <c r="D6028" s="1035" t="s">
        <v>5004</v>
      </c>
      <c r="E6028" s="500" t="s">
        <v>4290</v>
      </c>
      <c r="F6028" s="1070">
        <v>201.38</v>
      </c>
      <c r="G6028" s="1048" t="s">
        <v>5005</v>
      </c>
      <c r="H6028" s="1060" t="s">
        <v>3500</v>
      </c>
    </row>
    <row r="6029" spans="2:8">
      <c r="B6029" s="1089" t="s">
        <v>16902</v>
      </c>
      <c r="C6029" s="1087" t="s">
        <v>2259</v>
      </c>
      <c r="D6029" s="1035" t="s">
        <v>5004</v>
      </c>
      <c r="E6029" s="500" t="s">
        <v>4290</v>
      </c>
      <c r="F6029" s="1070">
        <v>201.38</v>
      </c>
      <c r="G6029" s="1048" t="s">
        <v>5005</v>
      </c>
      <c r="H6029" s="1060" t="s">
        <v>3500</v>
      </c>
    </row>
    <row r="6030" spans="2:8">
      <c r="B6030" s="1089" t="s">
        <v>16903</v>
      </c>
      <c r="C6030" s="1087" t="s">
        <v>2259</v>
      </c>
      <c r="D6030" s="1035" t="s">
        <v>5004</v>
      </c>
      <c r="E6030" s="500" t="s">
        <v>4290</v>
      </c>
      <c r="F6030" s="1070">
        <v>201.38</v>
      </c>
      <c r="G6030" s="1048" t="s">
        <v>5005</v>
      </c>
      <c r="H6030" s="1060" t="s">
        <v>3500</v>
      </c>
    </row>
    <row r="6031" spans="2:8">
      <c r="B6031" s="1089" t="s">
        <v>16904</v>
      </c>
      <c r="C6031" s="1087" t="s">
        <v>2259</v>
      </c>
      <c r="D6031" s="1035" t="s">
        <v>5004</v>
      </c>
      <c r="E6031" s="500" t="s">
        <v>4290</v>
      </c>
      <c r="F6031" s="1070">
        <v>201.38</v>
      </c>
      <c r="G6031" s="1048" t="s">
        <v>5005</v>
      </c>
      <c r="H6031" s="1060" t="s">
        <v>3500</v>
      </c>
    </row>
    <row r="6032" spans="2:8">
      <c r="B6032" s="1089" t="s">
        <v>16905</v>
      </c>
      <c r="C6032" s="1087" t="s">
        <v>2259</v>
      </c>
      <c r="D6032" s="1035" t="s">
        <v>5004</v>
      </c>
      <c r="E6032" s="500" t="s">
        <v>4290</v>
      </c>
      <c r="F6032" s="1070">
        <v>201.38</v>
      </c>
      <c r="G6032" s="1048" t="s">
        <v>5005</v>
      </c>
      <c r="H6032" s="1060" t="s">
        <v>3500</v>
      </c>
    </row>
    <row r="6033" spans="2:8">
      <c r="B6033" s="1089" t="s">
        <v>16906</v>
      </c>
      <c r="C6033" s="1087" t="s">
        <v>2259</v>
      </c>
      <c r="D6033" s="1035" t="s">
        <v>5004</v>
      </c>
      <c r="E6033" s="500" t="s">
        <v>4290</v>
      </c>
      <c r="F6033" s="1070">
        <v>201.38</v>
      </c>
      <c r="G6033" s="1048" t="s">
        <v>5005</v>
      </c>
      <c r="H6033" s="1060" t="s">
        <v>3500</v>
      </c>
    </row>
    <row r="6034" spans="2:8">
      <c r="B6034" s="1089" t="s">
        <v>16907</v>
      </c>
      <c r="C6034" s="1087" t="s">
        <v>2259</v>
      </c>
      <c r="D6034" s="1035" t="s">
        <v>5004</v>
      </c>
      <c r="E6034" s="500" t="s">
        <v>4290</v>
      </c>
      <c r="F6034" s="1070">
        <v>201.38</v>
      </c>
      <c r="G6034" s="1048" t="s">
        <v>5005</v>
      </c>
      <c r="H6034" s="1060" t="s">
        <v>3500</v>
      </c>
    </row>
    <row r="6035" spans="2:8">
      <c r="B6035" s="1089" t="s">
        <v>16908</v>
      </c>
      <c r="C6035" s="1087" t="s">
        <v>2259</v>
      </c>
      <c r="D6035" s="1035" t="s">
        <v>5004</v>
      </c>
      <c r="E6035" s="500" t="s">
        <v>4290</v>
      </c>
      <c r="F6035" s="1070">
        <v>201.38</v>
      </c>
      <c r="G6035" s="1048" t="s">
        <v>5005</v>
      </c>
      <c r="H6035" s="1060" t="s">
        <v>3500</v>
      </c>
    </row>
    <row r="6036" spans="2:8">
      <c r="B6036" s="1089" t="s">
        <v>16909</v>
      </c>
      <c r="C6036" s="1087" t="s">
        <v>2259</v>
      </c>
      <c r="D6036" s="1035" t="s">
        <v>5004</v>
      </c>
      <c r="E6036" s="500" t="s">
        <v>4290</v>
      </c>
      <c r="F6036" s="1070">
        <v>201.38</v>
      </c>
      <c r="G6036" s="1048" t="s">
        <v>5005</v>
      </c>
      <c r="H6036" s="1060" t="s">
        <v>3500</v>
      </c>
    </row>
    <row r="6037" spans="2:8">
      <c r="B6037" s="1089" t="s">
        <v>16910</v>
      </c>
      <c r="C6037" s="1087" t="s">
        <v>2259</v>
      </c>
      <c r="D6037" s="1035" t="s">
        <v>5004</v>
      </c>
      <c r="E6037" s="500" t="s">
        <v>4290</v>
      </c>
      <c r="F6037" s="1070">
        <v>201.38</v>
      </c>
      <c r="G6037" s="1048" t="s">
        <v>5005</v>
      </c>
      <c r="H6037" s="1060" t="s">
        <v>3500</v>
      </c>
    </row>
    <row r="6038" spans="2:8">
      <c r="B6038" s="1089" t="s">
        <v>16911</v>
      </c>
      <c r="C6038" s="1087" t="s">
        <v>2259</v>
      </c>
      <c r="D6038" s="1035" t="s">
        <v>5004</v>
      </c>
      <c r="E6038" s="500" t="s">
        <v>4290</v>
      </c>
      <c r="F6038" s="1070">
        <v>201.38</v>
      </c>
      <c r="G6038" s="1048" t="s">
        <v>5005</v>
      </c>
      <c r="H6038" s="1060" t="s">
        <v>3500</v>
      </c>
    </row>
    <row r="6039" spans="2:8">
      <c r="B6039" s="1089" t="s">
        <v>16912</v>
      </c>
      <c r="C6039" s="1087" t="s">
        <v>2259</v>
      </c>
      <c r="D6039" s="1035" t="s">
        <v>5004</v>
      </c>
      <c r="E6039" s="500" t="s">
        <v>4290</v>
      </c>
      <c r="F6039" s="1070">
        <v>201.38</v>
      </c>
      <c r="G6039" s="1048" t="s">
        <v>5005</v>
      </c>
      <c r="H6039" s="1060" t="s">
        <v>3500</v>
      </c>
    </row>
    <row r="6040" spans="2:8">
      <c r="B6040" s="1089" t="s">
        <v>16913</v>
      </c>
      <c r="C6040" s="1087" t="s">
        <v>2259</v>
      </c>
      <c r="D6040" s="1035" t="s">
        <v>5004</v>
      </c>
      <c r="E6040" s="500" t="s">
        <v>4290</v>
      </c>
      <c r="F6040" s="1070">
        <v>201.38</v>
      </c>
      <c r="G6040" s="1048" t="s">
        <v>5005</v>
      </c>
      <c r="H6040" s="1060" t="s">
        <v>3500</v>
      </c>
    </row>
    <row r="6041" spans="2:8">
      <c r="B6041" s="1089" t="s">
        <v>16914</v>
      </c>
      <c r="C6041" s="1087" t="s">
        <v>2259</v>
      </c>
      <c r="D6041" s="1035" t="s">
        <v>5004</v>
      </c>
      <c r="E6041" s="500" t="s">
        <v>4290</v>
      </c>
      <c r="F6041" s="1070">
        <v>201.38</v>
      </c>
      <c r="G6041" s="1048" t="s">
        <v>5005</v>
      </c>
      <c r="H6041" s="1060" t="s">
        <v>3500</v>
      </c>
    </row>
    <row r="6042" spans="2:8">
      <c r="B6042" s="1089" t="s">
        <v>16915</v>
      </c>
      <c r="C6042" s="1087" t="s">
        <v>2259</v>
      </c>
      <c r="D6042" s="1035" t="s">
        <v>5004</v>
      </c>
      <c r="E6042" s="500" t="s">
        <v>4290</v>
      </c>
      <c r="F6042" s="1070">
        <v>201.38</v>
      </c>
      <c r="G6042" s="1048" t="s">
        <v>5005</v>
      </c>
      <c r="H6042" s="1060" t="s">
        <v>3500</v>
      </c>
    </row>
    <row r="6043" spans="2:8">
      <c r="B6043" s="1089" t="s">
        <v>16916</v>
      </c>
      <c r="C6043" s="1087" t="s">
        <v>2259</v>
      </c>
      <c r="D6043" s="1035" t="s">
        <v>5004</v>
      </c>
      <c r="E6043" s="500" t="s">
        <v>4290</v>
      </c>
      <c r="F6043" s="1070">
        <v>201.38</v>
      </c>
      <c r="G6043" s="1048" t="s">
        <v>5005</v>
      </c>
      <c r="H6043" s="1060" t="s">
        <v>3500</v>
      </c>
    </row>
    <row r="6044" spans="2:8">
      <c r="B6044" s="1089" t="s">
        <v>16917</v>
      </c>
      <c r="C6044" s="1087" t="s">
        <v>2259</v>
      </c>
      <c r="D6044" s="1035" t="s">
        <v>5004</v>
      </c>
      <c r="E6044" s="500" t="s">
        <v>4290</v>
      </c>
      <c r="F6044" s="1070">
        <v>201.38</v>
      </c>
      <c r="G6044" s="1048" t="s">
        <v>5005</v>
      </c>
      <c r="H6044" s="1060" t="s">
        <v>3500</v>
      </c>
    </row>
    <row r="6045" spans="2:8">
      <c r="B6045" s="1089" t="s">
        <v>16918</v>
      </c>
      <c r="C6045" s="1087" t="s">
        <v>2259</v>
      </c>
      <c r="D6045" s="1035" t="s">
        <v>5004</v>
      </c>
      <c r="E6045" s="500" t="s">
        <v>4290</v>
      </c>
      <c r="F6045" s="1070">
        <v>201.38</v>
      </c>
      <c r="G6045" s="1048" t="s">
        <v>5005</v>
      </c>
      <c r="H6045" s="1060" t="s">
        <v>3500</v>
      </c>
    </row>
    <row r="6046" spans="2:8">
      <c r="B6046" s="1089" t="s">
        <v>16919</v>
      </c>
      <c r="C6046" s="1087" t="s">
        <v>2259</v>
      </c>
      <c r="D6046" s="1035" t="s">
        <v>5004</v>
      </c>
      <c r="E6046" s="500" t="s">
        <v>4290</v>
      </c>
      <c r="F6046" s="1070">
        <v>201.38</v>
      </c>
      <c r="G6046" s="1048" t="s">
        <v>5005</v>
      </c>
      <c r="H6046" s="1060" t="s">
        <v>3500</v>
      </c>
    </row>
    <row r="6047" spans="2:8">
      <c r="B6047" s="1089" t="s">
        <v>16920</v>
      </c>
      <c r="C6047" s="1087" t="s">
        <v>2259</v>
      </c>
      <c r="D6047" s="1035" t="s">
        <v>5004</v>
      </c>
      <c r="E6047" s="500" t="s">
        <v>4290</v>
      </c>
      <c r="F6047" s="1070">
        <v>201.38</v>
      </c>
      <c r="G6047" s="1048" t="s">
        <v>5005</v>
      </c>
      <c r="H6047" s="1060" t="s">
        <v>3500</v>
      </c>
    </row>
    <row r="6048" spans="2:8">
      <c r="B6048" s="1089" t="s">
        <v>16921</v>
      </c>
      <c r="C6048" s="1087" t="s">
        <v>2259</v>
      </c>
      <c r="D6048" s="1035" t="s">
        <v>5004</v>
      </c>
      <c r="E6048" s="500" t="s">
        <v>4290</v>
      </c>
      <c r="F6048" s="1070">
        <v>201.38</v>
      </c>
      <c r="G6048" s="1048" t="s">
        <v>5005</v>
      </c>
      <c r="H6048" s="1060" t="s">
        <v>3500</v>
      </c>
    </row>
    <row r="6049" spans="2:8">
      <c r="B6049" s="1089" t="s">
        <v>16922</v>
      </c>
      <c r="C6049" s="1087" t="s">
        <v>2259</v>
      </c>
      <c r="D6049" s="1035" t="s">
        <v>5004</v>
      </c>
      <c r="E6049" s="500" t="s">
        <v>4290</v>
      </c>
      <c r="F6049" s="1070">
        <v>201.38</v>
      </c>
      <c r="G6049" s="1048" t="s">
        <v>5005</v>
      </c>
      <c r="H6049" s="1060" t="s">
        <v>3500</v>
      </c>
    </row>
    <row r="6050" spans="2:8">
      <c r="B6050" s="1089" t="s">
        <v>16923</v>
      </c>
      <c r="C6050" s="1087" t="s">
        <v>2259</v>
      </c>
      <c r="D6050" s="1035" t="s">
        <v>5004</v>
      </c>
      <c r="E6050" s="500" t="s">
        <v>4290</v>
      </c>
      <c r="F6050" s="1070">
        <v>201.38</v>
      </c>
      <c r="G6050" s="1048" t="s">
        <v>5005</v>
      </c>
      <c r="H6050" s="1060" t="s">
        <v>3500</v>
      </c>
    </row>
    <row r="6051" spans="2:8">
      <c r="B6051" s="1089" t="s">
        <v>16924</v>
      </c>
      <c r="C6051" s="1087" t="s">
        <v>2259</v>
      </c>
      <c r="D6051" s="1035" t="s">
        <v>5004</v>
      </c>
      <c r="E6051" s="500" t="s">
        <v>4290</v>
      </c>
      <c r="F6051" s="1070">
        <v>201.38</v>
      </c>
      <c r="G6051" s="1048" t="s">
        <v>5005</v>
      </c>
      <c r="H6051" s="1060" t="s">
        <v>3500</v>
      </c>
    </row>
    <row r="6052" spans="2:8">
      <c r="B6052" s="1089" t="s">
        <v>16925</v>
      </c>
      <c r="C6052" s="1087" t="s">
        <v>2259</v>
      </c>
      <c r="D6052" s="1035" t="s">
        <v>5004</v>
      </c>
      <c r="E6052" s="500" t="s">
        <v>4290</v>
      </c>
      <c r="F6052" s="1070">
        <v>201.38</v>
      </c>
      <c r="G6052" s="1048" t="s">
        <v>5005</v>
      </c>
      <c r="H6052" s="1060" t="s">
        <v>3500</v>
      </c>
    </row>
    <row r="6053" spans="2:8">
      <c r="B6053" s="1089" t="s">
        <v>16926</v>
      </c>
      <c r="C6053" s="1087" t="s">
        <v>2259</v>
      </c>
      <c r="D6053" s="1035" t="s">
        <v>5004</v>
      </c>
      <c r="E6053" s="500" t="s">
        <v>4290</v>
      </c>
      <c r="F6053" s="1070">
        <v>201.38</v>
      </c>
      <c r="G6053" s="1048" t="s">
        <v>5005</v>
      </c>
      <c r="H6053" s="1060" t="s">
        <v>3500</v>
      </c>
    </row>
    <row r="6054" spans="2:8">
      <c r="B6054" s="1089" t="s">
        <v>16927</v>
      </c>
      <c r="C6054" s="1087" t="s">
        <v>2259</v>
      </c>
      <c r="D6054" s="1035" t="s">
        <v>5004</v>
      </c>
      <c r="E6054" s="500" t="s">
        <v>4290</v>
      </c>
      <c r="F6054" s="1070">
        <v>201.38</v>
      </c>
      <c r="G6054" s="1048" t="s">
        <v>5005</v>
      </c>
      <c r="H6054" s="1060" t="s">
        <v>3500</v>
      </c>
    </row>
    <row r="6055" spans="2:8">
      <c r="B6055" s="1089" t="s">
        <v>16928</v>
      </c>
      <c r="C6055" s="1087" t="s">
        <v>2259</v>
      </c>
      <c r="D6055" s="1035" t="s">
        <v>5004</v>
      </c>
      <c r="E6055" s="500" t="s">
        <v>4290</v>
      </c>
      <c r="F6055" s="1070">
        <v>201.38</v>
      </c>
      <c r="G6055" s="1048" t="s">
        <v>5005</v>
      </c>
      <c r="H6055" s="1060" t="s">
        <v>3500</v>
      </c>
    </row>
    <row r="6056" spans="2:8">
      <c r="B6056" s="1089" t="s">
        <v>16929</v>
      </c>
      <c r="C6056" s="1087" t="s">
        <v>2259</v>
      </c>
      <c r="D6056" s="1035" t="s">
        <v>5004</v>
      </c>
      <c r="E6056" s="500" t="s">
        <v>4290</v>
      </c>
      <c r="F6056" s="1070">
        <v>201.38</v>
      </c>
      <c r="G6056" s="1048" t="s">
        <v>5005</v>
      </c>
      <c r="H6056" s="1060" t="s">
        <v>3500</v>
      </c>
    </row>
    <row r="6057" spans="2:8">
      <c r="B6057" s="1089" t="s">
        <v>16930</v>
      </c>
      <c r="C6057" s="1087" t="s">
        <v>2259</v>
      </c>
      <c r="D6057" s="1035" t="s">
        <v>5004</v>
      </c>
      <c r="E6057" s="500" t="s">
        <v>4290</v>
      </c>
      <c r="F6057" s="1070">
        <v>201.38</v>
      </c>
      <c r="G6057" s="1048" t="s">
        <v>5005</v>
      </c>
      <c r="H6057" s="1060" t="s">
        <v>3500</v>
      </c>
    </row>
    <row r="6058" spans="2:8">
      <c r="B6058" s="1089" t="s">
        <v>16931</v>
      </c>
      <c r="C6058" s="1087" t="s">
        <v>2259</v>
      </c>
      <c r="D6058" s="1035" t="s">
        <v>5004</v>
      </c>
      <c r="E6058" s="500" t="s">
        <v>4290</v>
      </c>
      <c r="F6058" s="1070">
        <v>201.38</v>
      </c>
      <c r="G6058" s="1048" t="s">
        <v>5005</v>
      </c>
      <c r="H6058" s="1060" t="s">
        <v>3500</v>
      </c>
    </row>
    <row r="6059" spans="2:8">
      <c r="B6059" s="1089" t="s">
        <v>16932</v>
      </c>
      <c r="C6059" s="1087" t="s">
        <v>2259</v>
      </c>
      <c r="D6059" s="1035" t="s">
        <v>5004</v>
      </c>
      <c r="E6059" s="500" t="s">
        <v>4290</v>
      </c>
      <c r="F6059" s="1070">
        <v>201.38</v>
      </c>
      <c r="G6059" s="1048" t="s">
        <v>5005</v>
      </c>
      <c r="H6059" s="1060" t="s">
        <v>3500</v>
      </c>
    </row>
    <row r="6060" spans="2:8">
      <c r="B6060" s="1089" t="s">
        <v>16933</v>
      </c>
      <c r="C6060" s="1087" t="s">
        <v>2259</v>
      </c>
      <c r="D6060" s="1035" t="s">
        <v>5004</v>
      </c>
      <c r="E6060" s="500" t="s">
        <v>4290</v>
      </c>
      <c r="F6060" s="1070">
        <v>201.38</v>
      </c>
      <c r="G6060" s="1048" t="s">
        <v>5005</v>
      </c>
      <c r="H6060" s="1060" t="s">
        <v>3500</v>
      </c>
    </row>
    <row r="6061" spans="2:8">
      <c r="B6061" s="1089" t="s">
        <v>16934</v>
      </c>
      <c r="C6061" s="1087" t="s">
        <v>2259</v>
      </c>
      <c r="D6061" s="1035" t="s">
        <v>5004</v>
      </c>
      <c r="E6061" s="500" t="s">
        <v>4290</v>
      </c>
      <c r="F6061" s="1070">
        <v>201.38</v>
      </c>
      <c r="G6061" s="1048" t="s">
        <v>5005</v>
      </c>
      <c r="H6061" s="1060" t="s">
        <v>3500</v>
      </c>
    </row>
    <row r="6062" spans="2:8">
      <c r="B6062" s="1089" t="s">
        <v>16935</v>
      </c>
      <c r="C6062" s="1087" t="s">
        <v>2259</v>
      </c>
      <c r="D6062" s="1035" t="s">
        <v>5004</v>
      </c>
      <c r="E6062" s="500" t="s">
        <v>4290</v>
      </c>
      <c r="F6062" s="1070">
        <v>201.38</v>
      </c>
      <c r="G6062" s="1048" t="s">
        <v>5005</v>
      </c>
      <c r="H6062" s="1060" t="s">
        <v>3500</v>
      </c>
    </row>
    <row r="6063" spans="2:8">
      <c r="B6063" s="1089" t="s">
        <v>16936</v>
      </c>
      <c r="C6063" s="1087" t="s">
        <v>2259</v>
      </c>
      <c r="D6063" s="1035" t="s">
        <v>5004</v>
      </c>
      <c r="E6063" s="500" t="s">
        <v>4290</v>
      </c>
      <c r="F6063" s="1070">
        <v>201.38</v>
      </c>
      <c r="G6063" s="1048" t="s">
        <v>5005</v>
      </c>
      <c r="H6063" s="1060" t="s">
        <v>3500</v>
      </c>
    </row>
    <row r="6064" spans="2:8">
      <c r="B6064" s="1089" t="s">
        <v>16937</v>
      </c>
      <c r="C6064" s="1087" t="s">
        <v>2259</v>
      </c>
      <c r="D6064" s="1035" t="s">
        <v>5004</v>
      </c>
      <c r="E6064" s="500" t="s">
        <v>4290</v>
      </c>
      <c r="F6064" s="1070">
        <v>201.38</v>
      </c>
      <c r="G6064" s="1048" t="s">
        <v>5005</v>
      </c>
      <c r="H6064" s="1060" t="s">
        <v>3500</v>
      </c>
    </row>
    <row r="6065" spans="2:8">
      <c r="B6065" s="1089" t="s">
        <v>16938</v>
      </c>
      <c r="C6065" s="1087" t="s">
        <v>2259</v>
      </c>
      <c r="D6065" s="1035" t="s">
        <v>5004</v>
      </c>
      <c r="E6065" s="500" t="s">
        <v>4290</v>
      </c>
      <c r="F6065" s="1070">
        <v>201.38</v>
      </c>
      <c r="G6065" s="1048" t="s">
        <v>5005</v>
      </c>
      <c r="H6065" s="1060" t="s">
        <v>3500</v>
      </c>
    </row>
    <row r="6066" spans="2:8">
      <c r="B6066" s="1089" t="s">
        <v>16939</v>
      </c>
      <c r="C6066" s="1087" t="s">
        <v>2259</v>
      </c>
      <c r="D6066" s="1035" t="s">
        <v>5004</v>
      </c>
      <c r="E6066" s="500" t="s">
        <v>4290</v>
      </c>
      <c r="F6066" s="1070">
        <v>201.38</v>
      </c>
      <c r="G6066" s="1048" t="s">
        <v>5005</v>
      </c>
      <c r="H6066" s="1060" t="s">
        <v>3500</v>
      </c>
    </row>
    <row r="6067" spans="2:8">
      <c r="B6067" s="1089" t="s">
        <v>16940</v>
      </c>
      <c r="C6067" s="1087" t="s">
        <v>2259</v>
      </c>
      <c r="D6067" s="1035" t="s">
        <v>5004</v>
      </c>
      <c r="E6067" s="500" t="s">
        <v>4290</v>
      </c>
      <c r="F6067" s="1070">
        <v>201.38</v>
      </c>
      <c r="G6067" s="1048" t="s">
        <v>5005</v>
      </c>
      <c r="H6067" s="1060" t="s">
        <v>3500</v>
      </c>
    </row>
    <row r="6068" spans="2:8">
      <c r="B6068" s="1089" t="s">
        <v>16941</v>
      </c>
      <c r="C6068" s="1087" t="s">
        <v>2259</v>
      </c>
      <c r="D6068" s="1035" t="s">
        <v>5004</v>
      </c>
      <c r="E6068" s="500" t="s">
        <v>4290</v>
      </c>
      <c r="F6068" s="1070">
        <v>201.38</v>
      </c>
      <c r="G6068" s="1048" t="s">
        <v>5005</v>
      </c>
      <c r="H6068" s="1060" t="s">
        <v>3500</v>
      </c>
    </row>
    <row r="6069" spans="2:8">
      <c r="B6069" s="1089" t="s">
        <v>16942</v>
      </c>
      <c r="C6069" s="1087" t="s">
        <v>2259</v>
      </c>
      <c r="D6069" s="1035" t="s">
        <v>5004</v>
      </c>
      <c r="E6069" s="500" t="s">
        <v>4290</v>
      </c>
      <c r="F6069" s="1070">
        <v>201.38</v>
      </c>
      <c r="G6069" s="1048" t="s">
        <v>5005</v>
      </c>
      <c r="H6069" s="1060" t="s">
        <v>3500</v>
      </c>
    </row>
    <row r="6070" spans="2:8">
      <c r="B6070" s="1089" t="s">
        <v>16943</v>
      </c>
      <c r="C6070" s="1087" t="s">
        <v>2259</v>
      </c>
      <c r="D6070" s="1035" t="s">
        <v>5004</v>
      </c>
      <c r="E6070" s="500" t="s">
        <v>4290</v>
      </c>
      <c r="F6070" s="1070">
        <v>201.38</v>
      </c>
      <c r="G6070" s="1048" t="s">
        <v>5005</v>
      </c>
      <c r="H6070" s="1060" t="s">
        <v>3500</v>
      </c>
    </row>
    <row r="6071" spans="2:8">
      <c r="B6071" s="1089" t="s">
        <v>16944</v>
      </c>
      <c r="C6071" s="1087" t="s">
        <v>2259</v>
      </c>
      <c r="D6071" s="1035" t="s">
        <v>5004</v>
      </c>
      <c r="E6071" s="500" t="s">
        <v>4290</v>
      </c>
      <c r="F6071" s="1070">
        <v>201.38</v>
      </c>
      <c r="G6071" s="1048" t="s">
        <v>5005</v>
      </c>
      <c r="H6071" s="1060" t="s">
        <v>3500</v>
      </c>
    </row>
    <row r="6072" spans="2:8">
      <c r="B6072" s="1089" t="s">
        <v>16945</v>
      </c>
      <c r="C6072" s="1087" t="s">
        <v>2259</v>
      </c>
      <c r="D6072" s="1035" t="s">
        <v>5004</v>
      </c>
      <c r="E6072" s="500" t="s">
        <v>4290</v>
      </c>
      <c r="F6072" s="1070">
        <v>201.38</v>
      </c>
      <c r="G6072" s="1048" t="s">
        <v>5005</v>
      </c>
      <c r="H6072" s="1060" t="s">
        <v>3500</v>
      </c>
    </row>
    <row r="6073" spans="2:8">
      <c r="B6073" s="1089" t="s">
        <v>16946</v>
      </c>
      <c r="C6073" s="1087" t="s">
        <v>2259</v>
      </c>
      <c r="D6073" s="1035" t="s">
        <v>5004</v>
      </c>
      <c r="E6073" s="500" t="s">
        <v>4290</v>
      </c>
      <c r="F6073" s="1070">
        <v>201.38</v>
      </c>
      <c r="G6073" s="1048" t="s">
        <v>5005</v>
      </c>
      <c r="H6073" s="1060" t="s">
        <v>3500</v>
      </c>
    </row>
    <row r="6074" spans="2:8">
      <c r="B6074" s="1089" t="s">
        <v>16947</v>
      </c>
      <c r="C6074" s="1087" t="s">
        <v>2259</v>
      </c>
      <c r="D6074" s="1035" t="s">
        <v>5004</v>
      </c>
      <c r="E6074" s="500" t="s">
        <v>4290</v>
      </c>
      <c r="F6074" s="1070">
        <v>201.38</v>
      </c>
      <c r="G6074" s="1048" t="s">
        <v>5005</v>
      </c>
      <c r="H6074" s="1060" t="s">
        <v>3500</v>
      </c>
    </row>
    <row r="6075" spans="2:8">
      <c r="B6075" s="1089" t="s">
        <v>16948</v>
      </c>
      <c r="C6075" s="1087" t="s">
        <v>2259</v>
      </c>
      <c r="D6075" s="1035" t="s">
        <v>5004</v>
      </c>
      <c r="E6075" s="500" t="s">
        <v>4290</v>
      </c>
      <c r="F6075" s="1070">
        <v>201.38</v>
      </c>
      <c r="G6075" s="1048" t="s">
        <v>5005</v>
      </c>
      <c r="H6075" s="1060" t="s">
        <v>3500</v>
      </c>
    </row>
    <row r="6076" spans="2:8">
      <c r="B6076" s="1089" t="s">
        <v>16949</v>
      </c>
      <c r="C6076" s="1087" t="s">
        <v>2259</v>
      </c>
      <c r="D6076" s="1035" t="s">
        <v>5004</v>
      </c>
      <c r="E6076" s="500" t="s">
        <v>4290</v>
      </c>
      <c r="F6076" s="1070">
        <v>201.38</v>
      </c>
      <c r="G6076" s="1048" t="s">
        <v>5005</v>
      </c>
      <c r="H6076" s="1060" t="s">
        <v>3500</v>
      </c>
    </row>
    <row r="6077" spans="2:8">
      <c r="B6077" s="1089" t="s">
        <v>16950</v>
      </c>
      <c r="C6077" s="1087" t="s">
        <v>2259</v>
      </c>
      <c r="D6077" s="1035" t="s">
        <v>5004</v>
      </c>
      <c r="E6077" s="500" t="s">
        <v>4290</v>
      </c>
      <c r="F6077" s="1070">
        <v>201.38</v>
      </c>
      <c r="G6077" s="1048" t="s">
        <v>5005</v>
      </c>
      <c r="H6077" s="1060" t="s">
        <v>3500</v>
      </c>
    </row>
    <row r="6078" spans="2:8">
      <c r="B6078" s="1089" t="s">
        <v>16951</v>
      </c>
      <c r="C6078" s="1087" t="s">
        <v>2259</v>
      </c>
      <c r="D6078" s="1035" t="s">
        <v>5004</v>
      </c>
      <c r="E6078" s="500" t="s">
        <v>4290</v>
      </c>
      <c r="F6078" s="1070">
        <v>201.38</v>
      </c>
      <c r="G6078" s="1048" t="s">
        <v>5005</v>
      </c>
      <c r="H6078" s="1060" t="s">
        <v>3500</v>
      </c>
    </row>
    <row r="6079" spans="2:8">
      <c r="B6079" s="1089" t="s">
        <v>16952</v>
      </c>
      <c r="C6079" s="1087" t="s">
        <v>2259</v>
      </c>
      <c r="D6079" s="1035" t="s">
        <v>5004</v>
      </c>
      <c r="E6079" s="500" t="s">
        <v>4290</v>
      </c>
      <c r="F6079" s="1070">
        <v>201.38</v>
      </c>
      <c r="G6079" s="1048" t="s">
        <v>5005</v>
      </c>
      <c r="H6079" s="1060" t="s">
        <v>3500</v>
      </c>
    </row>
    <row r="6080" spans="2:8">
      <c r="B6080" s="1089" t="s">
        <v>16953</v>
      </c>
      <c r="C6080" s="1087" t="s">
        <v>2259</v>
      </c>
      <c r="D6080" s="1035" t="s">
        <v>5004</v>
      </c>
      <c r="E6080" s="500" t="s">
        <v>4290</v>
      </c>
      <c r="F6080" s="1070">
        <v>201.38</v>
      </c>
      <c r="G6080" s="1048" t="s">
        <v>5005</v>
      </c>
      <c r="H6080" s="1060" t="s">
        <v>3500</v>
      </c>
    </row>
    <row r="6081" spans="2:8">
      <c r="B6081" s="1089" t="s">
        <v>16954</v>
      </c>
      <c r="C6081" s="1087" t="s">
        <v>2259</v>
      </c>
      <c r="D6081" s="1035" t="s">
        <v>5004</v>
      </c>
      <c r="E6081" s="500" t="s">
        <v>4290</v>
      </c>
      <c r="F6081" s="1070">
        <v>201.38</v>
      </c>
      <c r="G6081" s="1048" t="s">
        <v>5005</v>
      </c>
      <c r="H6081" s="1060" t="s">
        <v>3500</v>
      </c>
    </row>
    <row r="6082" spans="2:8">
      <c r="B6082" s="1089" t="s">
        <v>16955</v>
      </c>
      <c r="C6082" s="1087" t="s">
        <v>2259</v>
      </c>
      <c r="D6082" s="1035" t="s">
        <v>5004</v>
      </c>
      <c r="E6082" s="500" t="s">
        <v>4290</v>
      </c>
      <c r="F6082" s="1070">
        <v>201.38</v>
      </c>
      <c r="G6082" s="1048" t="s">
        <v>5005</v>
      </c>
      <c r="H6082" s="1060" t="s">
        <v>3500</v>
      </c>
    </row>
    <row r="6083" spans="2:8">
      <c r="B6083" s="1089" t="s">
        <v>16956</v>
      </c>
      <c r="C6083" s="1087" t="s">
        <v>2259</v>
      </c>
      <c r="D6083" s="1035" t="s">
        <v>5004</v>
      </c>
      <c r="E6083" s="500" t="s">
        <v>4290</v>
      </c>
      <c r="F6083" s="1070">
        <v>201.38</v>
      </c>
      <c r="G6083" s="1048" t="s">
        <v>5005</v>
      </c>
      <c r="H6083" s="1060" t="s">
        <v>3500</v>
      </c>
    </row>
    <row r="6084" spans="2:8">
      <c r="B6084" s="1089" t="s">
        <v>16957</v>
      </c>
      <c r="C6084" s="1087" t="s">
        <v>2259</v>
      </c>
      <c r="D6084" s="1035" t="s">
        <v>5004</v>
      </c>
      <c r="E6084" s="500" t="s">
        <v>4290</v>
      </c>
      <c r="F6084" s="1070">
        <v>201.38</v>
      </c>
      <c r="G6084" s="1048" t="s">
        <v>5005</v>
      </c>
      <c r="H6084" s="1060" t="s">
        <v>3500</v>
      </c>
    </row>
    <row r="6085" spans="2:8">
      <c r="B6085" s="1089" t="s">
        <v>16958</v>
      </c>
      <c r="C6085" s="1087" t="s">
        <v>2259</v>
      </c>
      <c r="D6085" s="1035" t="s">
        <v>5004</v>
      </c>
      <c r="E6085" s="500" t="s">
        <v>4290</v>
      </c>
      <c r="F6085" s="1070">
        <v>201.38</v>
      </c>
      <c r="G6085" s="1048" t="s">
        <v>5005</v>
      </c>
      <c r="H6085" s="1060" t="s">
        <v>3500</v>
      </c>
    </row>
    <row r="6086" spans="2:8">
      <c r="B6086" s="1089" t="s">
        <v>16959</v>
      </c>
      <c r="C6086" s="1087" t="s">
        <v>2259</v>
      </c>
      <c r="D6086" s="1035" t="s">
        <v>5004</v>
      </c>
      <c r="E6086" s="500" t="s">
        <v>4290</v>
      </c>
      <c r="F6086" s="1070">
        <v>201.38</v>
      </c>
      <c r="G6086" s="1048" t="s">
        <v>5005</v>
      </c>
      <c r="H6086" s="1060" t="s">
        <v>3500</v>
      </c>
    </row>
    <row r="6087" spans="2:8">
      <c r="B6087" s="1089" t="s">
        <v>16960</v>
      </c>
      <c r="C6087" s="1087" t="s">
        <v>2259</v>
      </c>
      <c r="D6087" s="1035" t="s">
        <v>5004</v>
      </c>
      <c r="E6087" s="500" t="s">
        <v>4290</v>
      </c>
      <c r="F6087" s="1070">
        <v>201.38</v>
      </c>
      <c r="G6087" s="1048" t="s">
        <v>5005</v>
      </c>
      <c r="H6087" s="1060" t="s">
        <v>3500</v>
      </c>
    </row>
    <row r="6088" spans="2:8">
      <c r="B6088" s="1089" t="s">
        <v>16961</v>
      </c>
      <c r="C6088" s="1087" t="s">
        <v>2259</v>
      </c>
      <c r="D6088" s="1035" t="s">
        <v>5004</v>
      </c>
      <c r="E6088" s="500" t="s">
        <v>4290</v>
      </c>
      <c r="F6088" s="1070">
        <v>201.38</v>
      </c>
      <c r="G6088" s="1048" t="s">
        <v>5005</v>
      </c>
      <c r="H6088" s="1060" t="s">
        <v>3500</v>
      </c>
    </row>
    <row r="6089" spans="2:8">
      <c r="B6089" s="1089" t="s">
        <v>16962</v>
      </c>
      <c r="C6089" s="1087" t="s">
        <v>2259</v>
      </c>
      <c r="D6089" s="1035" t="s">
        <v>5004</v>
      </c>
      <c r="E6089" s="500" t="s">
        <v>4290</v>
      </c>
      <c r="F6089" s="1070">
        <v>201.38</v>
      </c>
      <c r="G6089" s="1048" t="s">
        <v>5005</v>
      </c>
      <c r="H6089" s="1060" t="s">
        <v>3500</v>
      </c>
    </row>
    <row r="6090" spans="2:8">
      <c r="B6090" s="1089" t="s">
        <v>16963</v>
      </c>
      <c r="C6090" s="1087" t="s">
        <v>2259</v>
      </c>
      <c r="D6090" s="1035" t="s">
        <v>5004</v>
      </c>
      <c r="E6090" s="500" t="s">
        <v>4290</v>
      </c>
      <c r="F6090" s="1070">
        <v>201.38</v>
      </c>
      <c r="G6090" s="1048" t="s">
        <v>5005</v>
      </c>
      <c r="H6090" s="1060" t="s">
        <v>3500</v>
      </c>
    </row>
    <row r="6091" spans="2:8">
      <c r="B6091" s="1089" t="s">
        <v>16964</v>
      </c>
      <c r="C6091" s="1087" t="s">
        <v>2259</v>
      </c>
      <c r="D6091" s="1035" t="s">
        <v>5004</v>
      </c>
      <c r="E6091" s="500" t="s">
        <v>4290</v>
      </c>
      <c r="F6091" s="1070">
        <v>201.38</v>
      </c>
      <c r="G6091" s="1048" t="s">
        <v>5005</v>
      </c>
      <c r="H6091" s="1060" t="s">
        <v>3500</v>
      </c>
    </row>
    <row r="6092" spans="2:8">
      <c r="B6092" s="1089" t="s">
        <v>16965</v>
      </c>
      <c r="C6092" s="1087" t="s">
        <v>2259</v>
      </c>
      <c r="D6092" s="1035" t="s">
        <v>5004</v>
      </c>
      <c r="E6092" s="500" t="s">
        <v>4290</v>
      </c>
      <c r="F6092" s="1070">
        <v>201.38</v>
      </c>
      <c r="G6092" s="1048" t="s">
        <v>5005</v>
      </c>
      <c r="H6092" s="1060" t="s">
        <v>3500</v>
      </c>
    </row>
    <row r="6093" spans="2:8">
      <c r="B6093" s="1089" t="s">
        <v>16966</v>
      </c>
      <c r="C6093" s="1087" t="s">
        <v>2259</v>
      </c>
      <c r="D6093" s="1035" t="s">
        <v>5004</v>
      </c>
      <c r="E6093" s="500" t="s">
        <v>4290</v>
      </c>
      <c r="F6093" s="1070">
        <v>201.38</v>
      </c>
      <c r="G6093" s="1048" t="s">
        <v>5005</v>
      </c>
      <c r="H6093" s="1060" t="s">
        <v>3500</v>
      </c>
    </row>
    <row r="6094" spans="2:8">
      <c r="B6094" s="1089" t="s">
        <v>16967</v>
      </c>
      <c r="C6094" s="1087" t="s">
        <v>2259</v>
      </c>
      <c r="D6094" s="1035" t="s">
        <v>5004</v>
      </c>
      <c r="E6094" s="500" t="s">
        <v>4290</v>
      </c>
      <c r="F6094" s="1070">
        <v>201.38</v>
      </c>
      <c r="G6094" s="1048" t="s">
        <v>5005</v>
      </c>
      <c r="H6094" s="1060" t="s">
        <v>3500</v>
      </c>
    </row>
    <row r="6095" spans="2:8">
      <c r="B6095" s="1089" t="s">
        <v>16968</v>
      </c>
      <c r="C6095" s="1087" t="s">
        <v>2259</v>
      </c>
      <c r="D6095" s="1035" t="s">
        <v>5004</v>
      </c>
      <c r="E6095" s="500" t="s">
        <v>4290</v>
      </c>
      <c r="F6095" s="1070">
        <v>201.38</v>
      </c>
      <c r="G6095" s="1048" t="s">
        <v>5005</v>
      </c>
      <c r="H6095" s="1060" t="s">
        <v>3500</v>
      </c>
    </row>
    <row r="6096" spans="2:8">
      <c r="B6096" s="1089" t="s">
        <v>16969</v>
      </c>
      <c r="C6096" s="1087" t="s">
        <v>2259</v>
      </c>
      <c r="D6096" s="1035" t="s">
        <v>5004</v>
      </c>
      <c r="E6096" s="500" t="s">
        <v>4290</v>
      </c>
      <c r="F6096" s="1070">
        <v>201.38</v>
      </c>
      <c r="G6096" s="1048" t="s">
        <v>5005</v>
      </c>
      <c r="H6096" s="1060" t="s">
        <v>3500</v>
      </c>
    </row>
    <row r="6097" spans="2:8">
      <c r="B6097" s="1089" t="s">
        <v>16970</v>
      </c>
      <c r="C6097" s="1087" t="s">
        <v>2259</v>
      </c>
      <c r="D6097" s="1035" t="s">
        <v>5004</v>
      </c>
      <c r="E6097" s="500" t="s">
        <v>4290</v>
      </c>
      <c r="F6097" s="1070">
        <v>201.38</v>
      </c>
      <c r="G6097" s="1048" t="s">
        <v>5005</v>
      </c>
      <c r="H6097" s="1060" t="s">
        <v>3500</v>
      </c>
    </row>
    <row r="6098" spans="2:8">
      <c r="B6098" s="1089" t="s">
        <v>16971</v>
      </c>
      <c r="C6098" s="1087" t="s">
        <v>2259</v>
      </c>
      <c r="D6098" s="1035" t="s">
        <v>5004</v>
      </c>
      <c r="E6098" s="500" t="s">
        <v>4290</v>
      </c>
      <c r="F6098" s="1070">
        <v>201.38</v>
      </c>
      <c r="G6098" s="1048" t="s">
        <v>5005</v>
      </c>
      <c r="H6098" s="1060" t="s">
        <v>3500</v>
      </c>
    </row>
    <row r="6099" spans="2:8">
      <c r="B6099" s="1089" t="s">
        <v>16972</v>
      </c>
      <c r="C6099" s="1087" t="s">
        <v>2259</v>
      </c>
      <c r="D6099" s="1035" t="s">
        <v>5004</v>
      </c>
      <c r="E6099" s="500" t="s">
        <v>4290</v>
      </c>
      <c r="F6099" s="1070">
        <v>201.38</v>
      </c>
      <c r="G6099" s="1048" t="s">
        <v>5005</v>
      </c>
      <c r="H6099" s="1060" t="s">
        <v>3500</v>
      </c>
    </row>
    <row r="6100" spans="2:8">
      <c r="B6100" s="1089" t="s">
        <v>16973</v>
      </c>
      <c r="C6100" s="1087" t="s">
        <v>2259</v>
      </c>
      <c r="D6100" s="1035" t="s">
        <v>5004</v>
      </c>
      <c r="E6100" s="500" t="s">
        <v>4290</v>
      </c>
      <c r="F6100" s="1070">
        <v>201.38</v>
      </c>
      <c r="G6100" s="1048" t="s">
        <v>5005</v>
      </c>
      <c r="H6100" s="1060" t="s">
        <v>3500</v>
      </c>
    </row>
    <row r="6101" spans="2:8">
      <c r="B6101" s="1089" t="s">
        <v>16974</v>
      </c>
      <c r="C6101" s="1087" t="s">
        <v>2259</v>
      </c>
      <c r="D6101" s="1035" t="s">
        <v>5004</v>
      </c>
      <c r="E6101" s="500" t="s">
        <v>4290</v>
      </c>
      <c r="F6101" s="1070">
        <v>201.38</v>
      </c>
      <c r="G6101" s="1048" t="s">
        <v>5005</v>
      </c>
      <c r="H6101" s="1060" t="s">
        <v>3500</v>
      </c>
    </row>
    <row r="6102" spans="2:8">
      <c r="B6102" s="1089" t="s">
        <v>16975</v>
      </c>
      <c r="C6102" s="1087" t="s">
        <v>2259</v>
      </c>
      <c r="D6102" s="1035" t="s">
        <v>5004</v>
      </c>
      <c r="E6102" s="500" t="s">
        <v>4290</v>
      </c>
      <c r="F6102" s="1070">
        <v>201.38</v>
      </c>
      <c r="G6102" s="1048" t="s">
        <v>5005</v>
      </c>
      <c r="H6102" s="1060" t="s">
        <v>3500</v>
      </c>
    </row>
    <row r="6103" spans="2:8">
      <c r="B6103" s="1089" t="s">
        <v>16976</v>
      </c>
      <c r="C6103" s="1087" t="s">
        <v>2259</v>
      </c>
      <c r="D6103" s="1035" t="s">
        <v>5004</v>
      </c>
      <c r="E6103" s="500" t="s">
        <v>4290</v>
      </c>
      <c r="F6103" s="1070">
        <v>201.38</v>
      </c>
      <c r="G6103" s="1048" t="s">
        <v>5005</v>
      </c>
      <c r="H6103" s="1060" t="s">
        <v>3500</v>
      </c>
    </row>
    <row r="6104" spans="2:8">
      <c r="B6104" s="1089" t="s">
        <v>16977</v>
      </c>
      <c r="C6104" s="1087" t="s">
        <v>2259</v>
      </c>
      <c r="D6104" s="1035" t="s">
        <v>5004</v>
      </c>
      <c r="E6104" s="500" t="s">
        <v>4290</v>
      </c>
      <c r="F6104" s="1070">
        <v>201.38</v>
      </c>
      <c r="G6104" s="1048" t="s">
        <v>5005</v>
      </c>
      <c r="H6104" s="1060" t="s">
        <v>3500</v>
      </c>
    </row>
    <row r="6105" spans="2:8">
      <c r="B6105" s="1089" t="s">
        <v>16978</v>
      </c>
      <c r="C6105" s="1087" t="s">
        <v>2259</v>
      </c>
      <c r="D6105" s="1035" t="s">
        <v>5004</v>
      </c>
      <c r="E6105" s="500" t="s">
        <v>4290</v>
      </c>
      <c r="F6105" s="1070">
        <v>201.38</v>
      </c>
      <c r="G6105" s="1048" t="s">
        <v>5005</v>
      </c>
      <c r="H6105" s="1060" t="s">
        <v>3500</v>
      </c>
    </row>
    <row r="6106" spans="2:8">
      <c r="B6106" s="1089" t="s">
        <v>16979</v>
      </c>
      <c r="C6106" s="1087" t="s">
        <v>2259</v>
      </c>
      <c r="D6106" s="1035" t="s">
        <v>5004</v>
      </c>
      <c r="E6106" s="500" t="s">
        <v>4290</v>
      </c>
      <c r="F6106" s="1070">
        <v>201.38</v>
      </c>
      <c r="G6106" s="1048" t="s">
        <v>5005</v>
      </c>
      <c r="H6106" s="1060" t="s">
        <v>3500</v>
      </c>
    </row>
    <row r="6107" spans="2:8">
      <c r="B6107" s="1089" t="s">
        <v>16980</v>
      </c>
      <c r="C6107" s="1087" t="s">
        <v>2259</v>
      </c>
      <c r="D6107" s="1035" t="s">
        <v>5004</v>
      </c>
      <c r="E6107" s="500" t="s">
        <v>4290</v>
      </c>
      <c r="F6107" s="1070">
        <v>201.38</v>
      </c>
      <c r="G6107" s="1048" t="s">
        <v>5005</v>
      </c>
      <c r="H6107" s="1060" t="s">
        <v>3500</v>
      </c>
    </row>
    <row r="6108" spans="2:8">
      <c r="B6108" s="1089" t="s">
        <v>16981</v>
      </c>
      <c r="C6108" s="1087" t="s">
        <v>2259</v>
      </c>
      <c r="D6108" s="1035" t="s">
        <v>5004</v>
      </c>
      <c r="E6108" s="500" t="s">
        <v>4290</v>
      </c>
      <c r="F6108" s="1070">
        <v>201.38</v>
      </c>
      <c r="G6108" s="1048" t="s">
        <v>5005</v>
      </c>
      <c r="H6108" s="1060" t="s">
        <v>3500</v>
      </c>
    </row>
    <row r="6109" spans="2:8">
      <c r="B6109" s="1089" t="s">
        <v>16982</v>
      </c>
      <c r="C6109" s="1087" t="s">
        <v>2259</v>
      </c>
      <c r="D6109" s="1035" t="s">
        <v>5004</v>
      </c>
      <c r="E6109" s="500" t="s">
        <v>4290</v>
      </c>
      <c r="F6109" s="1070">
        <v>201.38</v>
      </c>
      <c r="G6109" s="1048" t="s">
        <v>5005</v>
      </c>
      <c r="H6109" s="1060" t="s">
        <v>3500</v>
      </c>
    </row>
    <row r="6110" spans="2:8">
      <c r="B6110" s="1089" t="s">
        <v>16983</v>
      </c>
      <c r="C6110" s="1087" t="s">
        <v>2259</v>
      </c>
      <c r="D6110" s="1035" t="s">
        <v>5004</v>
      </c>
      <c r="E6110" s="500" t="s">
        <v>4290</v>
      </c>
      <c r="F6110" s="1070">
        <v>201.38</v>
      </c>
      <c r="G6110" s="1048" t="s">
        <v>5005</v>
      </c>
      <c r="H6110" s="1060" t="s">
        <v>3500</v>
      </c>
    </row>
    <row r="6111" spans="2:8">
      <c r="B6111" s="1089" t="s">
        <v>16984</v>
      </c>
      <c r="C6111" s="1087" t="s">
        <v>2259</v>
      </c>
      <c r="D6111" s="1035" t="s">
        <v>5004</v>
      </c>
      <c r="E6111" s="500" t="s">
        <v>4290</v>
      </c>
      <c r="F6111" s="1070">
        <v>201.38</v>
      </c>
      <c r="G6111" s="1048" t="s">
        <v>5005</v>
      </c>
      <c r="H6111" s="1060" t="s">
        <v>3500</v>
      </c>
    </row>
    <row r="6112" spans="2:8">
      <c r="B6112" s="1089" t="s">
        <v>16985</v>
      </c>
      <c r="C6112" s="1087" t="s">
        <v>2259</v>
      </c>
      <c r="D6112" s="1035" t="s">
        <v>5004</v>
      </c>
      <c r="E6112" s="500" t="s">
        <v>4290</v>
      </c>
      <c r="F6112" s="1070">
        <v>201.38</v>
      </c>
      <c r="G6112" s="1048" t="s">
        <v>5005</v>
      </c>
      <c r="H6112" s="1060" t="s">
        <v>3500</v>
      </c>
    </row>
    <row r="6113" spans="2:8">
      <c r="B6113" s="1089" t="s">
        <v>16986</v>
      </c>
      <c r="C6113" s="1087" t="s">
        <v>2259</v>
      </c>
      <c r="D6113" s="1035" t="s">
        <v>5004</v>
      </c>
      <c r="E6113" s="500" t="s">
        <v>4290</v>
      </c>
      <c r="F6113" s="1070">
        <v>201.38</v>
      </c>
      <c r="G6113" s="1048" t="s">
        <v>5005</v>
      </c>
      <c r="H6113" s="1060" t="s">
        <v>3500</v>
      </c>
    </row>
    <row r="6114" spans="2:8">
      <c r="B6114" s="1089" t="s">
        <v>16987</v>
      </c>
      <c r="C6114" s="1087" t="s">
        <v>2259</v>
      </c>
      <c r="D6114" s="1035" t="s">
        <v>5004</v>
      </c>
      <c r="E6114" s="500" t="s">
        <v>4290</v>
      </c>
      <c r="F6114" s="1070">
        <v>201.38</v>
      </c>
      <c r="G6114" s="1048" t="s">
        <v>5005</v>
      </c>
      <c r="H6114" s="1060" t="s">
        <v>3500</v>
      </c>
    </row>
    <row r="6115" spans="2:8">
      <c r="B6115" s="1089" t="s">
        <v>16988</v>
      </c>
      <c r="C6115" s="1087" t="s">
        <v>2259</v>
      </c>
      <c r="D6115" s="1035" t="s">
        <v>5004</v>
      </c>
      <c r="E6115" s="500" t="s">
        <v>4290</v>
      </c>
      <c r="F6115" s="1070">
        <v>201.38</v>
      </c>
      <c r="G6115" s="1048" t="s">
        <v>5005</v>
      </c>
      <c r="H6115" s="1060" t="s">
        <v>3500</v>
      </c>
    </row>
    <row r="6116" spans="2:8">
      <c r="B6116" s="1089" t="s">
        <v>16989</v>
      </c>
      <c r="C6116" s="1087" t="s">
        <v>2259</v>
      </c>
      <c r="D6116" s="1035" t="s">
        <v>5004</v>
      </c>
      <c r="E6116" s="500" t="s">
        <v>4290</v>
      </c>
      <c r="F6116" s="1070">
        <v>201.38</v>
      </c>
      <c r="G6116" s="1048" t="s">
        <v>5005</v>
      </c>
      <c r="H6116" s="1060" t="s">
        <v>3500</v>
      </c>
    </row>
    <row r="6117" spans="2:8">
      <c r="B6117" s="1089" t="s">
        <v>16990</v>
      </c>
      <c r="C6117" s="1087" t="s">
        <v>2259</v>
      </c>
      <c r="D6117" s="1035" t="s">
        <v>5004</v>
      </c>
      <c r="E6117" s="500" t="s">
        <v>4290</v>
      </c>
      <c r="F6117" s="1070">
        <v>201.38</v>
      </c>
      <c r="G6117" s="1048" t="s">
        <v>5005</v>
      </c>
      <c r="H6117" s="1060" t="s">
        <v>3500</v>
      </c>
    </row>
    <row r="6118" spans="2:8">
      <c r="B6118" s="1089" t="s">
        <v>16991</v>
      </c>
      <c r="C6118" s="1087" t="s">
        <v>2259</v>
      </c>
      <c r="D6118" s="1035" t="s">
        <v>5004</v>
      </c>
      <c r="E6118" s="500" t="s">
        <v>4290</v>
      </c>
      <c r="F6118" s="1070">
        <v>201.38</v>
      </c>
      <c r="G6118" s="1048" t="s">
        <v>5005</v>
      </c>
      <c r="H6118" s="1060" t="s">
        <v>3500</v>
      </c>
    </row>
    <row r="6119" spans="2:8">
      <c r="B6119" s="1089" t="s">
        <v>16992</v>
      </c>
      <c r="C6119" s="1087" t="s">
        <v>2259</v>
      </c>
      <c r="D6119" s="1035" t="s">
        <v>5004</v>
      </c>
      <c r="E6119" s="500" t="s">
        <v>4290</v>
      </c>
      <c r="F6119" s="1070">
        <v>201.38</v>
      </c>
      <c r="G6119" s="1048" t="s">
        <v>5005</v>
      </c>
      <c r="H6119" s="1060" t="s">
        <v>3500</v>
      </c>
    </row>
    <row r="6120" spans="2:8">
      <c r="B6120" s="1089" t="s">
        <v>16993</v>
      </c>
      <c r="C6120" s="1087" t="s">
        <v>2259</v>
      </c>
      <c r="D6120" s="1035" t="s">
        <v>5004</v>
      </c>
      <c r="E6120" s="500" t="s">
        <v>4290</v>
      </c>
      <c r="F6120" s="1070">
        <v>201.38</v>
      </c>
      <c r="G6120" s="1048" t="s">
        <v>5005</v>
      </c>
      <c r="H6120" s="1060" t="s">
        <v>3500</v>
      </c>
    </row>
    <row r="6121" spans="2:8">
      <c r="B6121" s="1089" t="s">
        <v>16994</v>
      </c>
      <c r="C6121" s="1087" t="s">
        <v>2259</v>
      </c>
      <c r="D6121" s="1035" t="s">
        <v>5004</v>
      </c>
      <c r="E6121" s="500" t="s">
        <v>4290</v>
      </c>
      <c r="F6121" s="1070">
        <v>201.38</v>
      </c>
      <c r="G6121" s="1048" t="s">
        <v>5005</v>
      </c>
      <c r="H6121" s="1060" t="s">
        <v>3500</v>
      </c>
    </row>
    <row r="6122" spans="2:8">
      <c r="B6122" s="1089" t="s">
        <v>16995</v>
      </c>
      <c r="C6122" s="1087" t="s">
        <v>2259</v>
      </c>
      <c r="D6122" s="1035" t="s">
        <v>5004</v>
      </c>
      <c r="E6122" s="500" t="s">
        <v>4290</v>
      </c>
      <c r="F6122" s="1070">
        <v>201.38</v>
      </c>
      <c r="G6122" s="1048" t="s">
        <v>5005</v>
      </c>
      <c r="H6122" s="1060" t="s">
        <v>3500</v>
      </c>
    </row>
    <row r="6123" spans="2:8">
      <c r="B6123" s="1089" t="s">
        <v>16996</v>
      </c>
      <c r="C6123" s="1087" t="s">
        <v>2259</v>
      </c>
      <c r="D6123" s="1035" t="s">
        <v>5004</v>
      </c>
      <c r="E6123" s="500" t="s">
        <v>4290</v>
      </c>
      <c r="F6123" s="1070">
        <v>201.38</v>
      </c>
      <c r="G6123" s="1048" t="s">
        <v>5005</v>
      </c>
      <c r="H6123" s="1060" t="s">
        <v>3500</v>
      </c>
    </row>
    <row r="6124" spans="2:8">
      <c r="B6124" s="1089" t="s">
        <v>16997</v>
      </c>
      <c r="C6124" s="1087" t="s">
        <v>2259</v>
      </c>
      <c r="D6124" s="1035" t="s">
        <v>5004</v>
      </c>
      <c r="E6124" s="500" t="s">
        <v>4290</v>
      </c>
      <c r="F6124" s="1070">
        <v>201.38</v>
      </c>
      <c r="G6124" s="1048" t="s">
        <v>5005</v>
      </c>
      <c r="H6124" s="1060" t="s">
        <v>3500</v>
      </c>
    </row>
    <row r="6125" spans="2:8">
      <c r="B6125" s="1089" t="s">
        <v>16998</v>
      </c>
      <c r="C6125" s="1087" t="s">
        <v>2259</v>
      </c>
      <c r="D6125" s="1035" t="s">
        <v>5004</v>
      </c>
      <c r="E6125" s="500" t="s">
        <v>4290</v>
      </c>
      <c r="F6125" s="1070">
        <v>201.38</v>
      </c>
      <c r="G6125" s="1048" t="s">
        <v>5005</v>
      </c>
      <c r="H6125" s="1060" t="s">
        <v>3500</v>
      </c>
    </row>
    <row r="6126" spans="2:8">
      <c r="B6126" s="1089" t="s">
        <v>16999</v>
      </c>
      <c r="C6126" s="1087" t="s">
        <v>2259</v>
      </c>
      <c r="D6126" s="1035" t="s">
        <v>5004</v>
      </c>
      <c r="E6126" s="500" t="s">
        <v>4290</v>
      </c>
      <c r="F6126" s="1070">
        <v>201.38</v>
      </c>
      <c r="G6126" s="1048" t="s">
        <v>5005</v>
      </c>
      <c r="H6126" s="1060" t="s">
        <v>3500</v>
      </c>
    </row>
    <row r="6127" spans="2:8">
      <c r="B6127" s="1089" t="s">
        <v>17000</v>
      </c>
      <c r="C6127" s="1087" t="s">
        <v>2259</v>
      </c>
      <c r="D6127" s="1035" t="s">
        <v>5004</v>
      </c>
      <c r="E6127" s="500" t="s">
        <v>4290</v>
      </c>
      <c r="F6127" s="1070">
        <v>201.38</v>
      </c>
      <c r="G6127" s="1048" t="s">
        <v>5005</v>
      </c>
      <c r="H6127" s="1060" t="s">
        <v>3500</v>
      </c>
    </row>
    <row r="6128" spans="2:8">
      <c r="B6128" s="1089" t="s">
        <v>17001</v>
      </c>
      <c r="C6128" s="1087" t="s">
        <v>2259</v>
      </c>
      <c r="D6128" s="1035" t="s">
        <v>5004</v>
      </c>
      <c r="E6128" s="500" t="s">
        <v>4290</v>
      </c>
      <c r="F6128" s="1070">
        <v>201.38</v>
      </c>
      <c r="G6128" s="1048" t="s">
        <v>5005</v>
      </c>
      <c r="H6128" s="1060" t="s">
        <v>3500</v>
      </c>
    </row>
    <row r="6129" spans="2:8">
      <c r="B6129" s="1089" t="s">
        <v>17002</v>
      </c>
      <c r="C6129" s="1087" t="s">
        <v>2259</v>
      </c>
      <c r="D6129" s="1035" t="s">
        <v>5004</v>
      </c>
      <c r="E6129" s="500" t="s">
        <v>4290</v>
      </c>
      <c r="F6129" s="1070">
        <v>201.38</v>
      </c>
      <c r="G6129" s="1048" t="s">
        <v>5005</v>
      </c>
      <c r="H6129" s="1060" t="s">
        <v>3500</v>
      </c>
    </row>
    <row r="6130" spans="2:8">
      <c r="B6130" s="1089" t="s">
        <v>17003</v>
      </c>
      <c r="C6130" s="1087" t="s">
        <v>2259</v>
      </c>
      <c r="D6130" s="1035" t="s">
        <v>5004</v>
      </c>
      <c r="E6130" s="500" t="s">
        <v>4290</v>
      </c>
      <c r="F6130" s="1070">
        <v>201.38</v>
      </c>
      <c r="G6130" s="1048" t="s">
        <v>5005</v>
      </c>
      <c r="H6130" s="1060" t="s">
        <v>3500</v>
      </c>
    </row>
    <row r="6131" spans="2:8">
      <c r="B6131" s="1089" t="s">
        <v>17004</v>
      </c>
      <c r="C6131" s="1087" t="s">
        <v>2259</v>
      </c>
      <c r="D6131" s="1035" t="s">
        <v>5004</v>
      </c>
      <c r="E6131" s="500" t="s">
        <v>4290</v>
      </c>
      <c r="F6131" s="1070">
        <v>201.38</v>
      </c>
      <c r="G6131" s="1048" t="s">
        <v>5005</v>
      </c>
      <c r="H6131" s="1060" t="s">
        <v>3500</v>
      </c>
    </row>
    <row r="6132" spans="2:8">
      <c r="B6132" s="1089" t="s">
        <v>17005</v>
      </c>
      <c r="C6132" s="1087" t="s">
        <v>2259</v>
      </c>
      <c r="D6132" s="1035" t="s">
        <v>5004</v>
      </c>
      <c r="E6132" s="500" t="s">
        <v>4290</v>
      </c>
      <c r="F6132" s="1070">
        <v>201.38</v>
      </c>
      <c r="G6132" s="1048" t="s">
        <v>5005</v>
      </c>
      <c r="H6132" s="1060" t="s">
        <v>3500</v>
      </c>
    </row>
    <row r="6133" spans="2:8">
      <c r="B6133" s="1089" t="s">
        <v>17006</v>
      </c>
      <c r="C6133" s="1087" t="s">
        <v>2259</v>
      </c>
      <c r="D6133" s="1035" t="s">
        <v>5004</v>
      </c>
      <c r="E6133" s="500" t="s">
        <v>4290</v>
      </c>
      <c r="F6133" s="1070">
        <v>201.38</v>
      </c>
      <c r="G6133" s="1048" t="s">
        <v>5005</v>
      </c>
      <c r="H6133" s="1060" t="s">
        <v>3500</v>
      </c>
    </row>
    <row r="6134" spans="2:8">
      <c r="B6134" s="1089" t="s">
        <v>17007</v>
      </c>
      <c r="C6134" s="1087" t="s">
        <v>2259</v>
      </c>
      <c r="D6134" s="1035" t="s">
        <v>5004</v>
      </c>
      <c r="E6134" s="500" t="s">
        <v>4290</v>
      </c>
      <c r="F6134" s="1070">
        <v>201.38</v>
      </c>
      <c r="G6134" s="1048" t="s">
        <v>5005</v>
      </c>
      <c r="H6134" s="1060" t="s">
        <v>3500</v>
      </c>
    </row>
    <row r="6135" spans="2:8">
      <c r="B6135" s="1089" t="s">
        <v>17008</v>
      </c>
      <c r="C6135" s="1087" t="s">
        <v>2259</v>
      </c>
      <c r="D6135" s="1035" t="s">
        <v>5004</v>
      </c>
      <c r="E6135" s="500" t="s">
        <v>4290</v>
      </c>
      <c r="F6135" s="1070">
        <v>201.38</v>
      </c>
      <c r="G6135" s="1048" t="s">
        <v>5005</v>
      </c>
      <c r="H6135" s="1060" t="s">
        <v>3500</v>
      </c>
    </row>
    <row r="6136" spans="2:8">
      <c r="B6136" s="1089" t="s">
        <v>17009</v>
      </c>
      <c r="C6136" s="1087" t="s">
        <v>2259</v>
      </c>
      <c r="D6136" s="1035" t="s">
        <v>5004</v>
      </c>
      <c r="E6136" s="500" t="s">
        <v>4290</v>
      </c>
      <c r="F6136" s="1070">
        <v>201.38</v>
      </c>
      <c r="G6136" s="1048" t="s">
        <v>5005</v>
      </c>
      <c r="H6136" s="1060" t="s">
        <v>3500</v>
      </c>
    </row>
    <row r="6137" spans="2:8">
      <c r="B6137" s="1089" t="s">
        <v>17010</v>
      </c>
      <c r="C6137" s="1087" t="s">
        <v>2259</v>
      </c>
      <c r="D6137" s="1035" t="s">
        <v>5004</v>
      </c>
      <c r="E6137" s="500" t="s">
        <v>4290</v>
      </c>
      <c r="F6137" s="1070">
        <v>201.38</v>
      </c>
      <c r="G6137" s="1048" t="s">
        <v>5005</v>
      </c>
      <c r="H6137" s="1060" t="s">
        <v>3500</v>
      </c>
    </row>
    <row r="6138" spans="2:8">
      <c r="B6138" s="1089" t="s">
        <v>17011</v>
      </c>
      <c r="C6138" s="1087" t="s">
        <v>2259</v>
      </c>
      <c r="D6138" s="1035" t="s">
        <v>5004</v>
      </c>
      <c r="E6138" s="500" t="s">
        <v>4290</v>
      </c>
      <c r="F6138" s="1070">
        <v>201.38</v>
      </c>
      <c r="G6138" s="1048" t="s">
        <v>5005</v>
      </c>
      <c r="H6138" s="1060" t="s">
        <v>3500</v>
      </c>
    </row>
    <row r="6139" spans="2:8">
      <c r="B6139" s="1089" t="s">
        <v>17012</v>
      </c>
      <c r="C6139" s="1087" t="s">
        <v>2259</v>
      </c>
      <c r="D6139" s="1035" t="s">
        <v>5004</v>
      </c>
      <c r="E6139" s="500" t="s">
        <v>4290</v>
      </c>
      <c r="F6139" s="1070">
        <v>201.38</v>
      </c>
      <c r="G6139" s="1048" t="s">
        <v>5005</v>
      </c>
      <c r="H6139" s="1060" t="s">
        <v>3500</v>
      </c>
    </row>
    <row r="6140" spans="2:8">
      <c r="B6140" s="1089" t="s">
        <v>17013</v>
      </c>
      <c r="C6140" s="1087" t="s">
        <v>2259</v>
      </c>
      <c r="D6140" s="1035" t="s">
        <v>5004</v>
      </c>
      <c r="E6140" s="500" t="s">
        <v>4290</v>
      </c>
      <c r="F6140" s="1070">
        <v>201.38</v>
      </c>
      <c r="G6140" s="1048" t="s">
        <v>5005</v>
      </c>
      <c r="H6140" s="1060" t="s">
        <v>3500</v>
      </c>
    </row>
    <row r="6141" spans="2:8">
      <c r="B6141" s="1089" t="s">
        <v>17014</v>
      </c>
      <c r="C6141" s="1087" t="s">
        <v>2259</v>
      </c>
      <c r="D6141" s="1035" t="s">
        <v>5004</v>
      </c>
      <c r="E6141" s="500" t="s">
        <v>4290</v>
      </c>
      <c r="F6141" s="1070">
        <v>201.38</v>
      </c>
      <c r="G6141" s="1048" t="s">
        <v>5005</v>
      </c>
      <c r="H6141" s="1060" t="s">
        <v>3500</v>
      </c>
    </row>
    <row r="6142" spans="2:8">
      <c r="B6142" s="1089" t="s">
        <v>17015</v>
      </c>
      <c r="C6142" s="1087" t="s">
        <v>2259</v>
      </c>
      <c r="D6142" s="1035" t="s">
        <v>5004</v>
      </c>
      <c r="E6142" s="500" t="s">
        <v>4290</v>
      </c>
      <c r="F6142" s="1070">
        <v>201.38</v>
      </c>
      <c r="G6142" s="1048" t="s">
        <v>5005</v>
      </c>
      <c r="H6142" s="1060" t="s">
        <v>3500</v>
      </c>
    </row>
    <row r="6143" spans="2:8">
      <c r="B6143" s="1089" t="s">
        <v>17016</v>
      </c>
      <c r="C6143" s="1087" t="s">
        <v>2259</v>
      </c>
      <c r="D6143" s="1035" t="s">
        <v>5004</v>
      </c>
      <c r="E6143" s="500" t="s">
        <v>4290</v>
      </c>
      <c r="F6143" s="1070">
        <v>201.38</v>
      </c>
      <c r="G6143" s="1048" t="s">
        <v>5005</v>
      </c>
      <c r="H6143" s="1060" t="s">
        <v>3500</v>
      </c>
    </row>
    <row r="6144" spans="2:8">
      <c r="B6144" s="1089" t="s">
        <v>17017</v>
      </c>
      <c r="C6144" s="1087" t="s">
        <v>2259</v>
      </c>
      <c r="D6144" s="1035" t="s">
        <v>5004</v>
      </c>
      <c r="E6144" s="500" t="s">
        <v>4290</v>
      </c>
      <c r="F6144" s="1070">
        <v>201.38</v>
      </c>
      <c r="G6144" s="1048" t="s">
        <v>5005</v>
      </c>
      <c r="H6144" s="1060" t="s">
        <v>3500</v>
      </c>
    </row>
    <row r="6145" spans="2:8">
      <c r="B6145" s="1089" t="s">
        <v>17018</v>
      </c>
      <c r="C6145" s="1087" t="s">
        <v>2259</v>
      </c>
      <c r="D6145" s="1035" t="s">
        <v>5004</v>
      </c>
      <c r="E6145" s="500" t="s">
        <v>4290</v>
      </c>
      <c r="F6145" s="1070">
        <v>201.38</v>
      </c>
      <c r="G6145" s="1048" t="s">
        <v>5005</v>
      </c>
      <c r="H6145" s="1060" t="s">
        <v>3500</v>
      </c>
    </row>
    <row r="6146" spans="2:8">
      <c r="B6146" s="1089" t="s">
        <v>17019</v>
      </c>
      <c r="C6146" s="1087" t="s">
        <v>2259</v>
      </c>
      <c r="D6146" s="1035" t="s">
        <v>5004</v>
      </c>
      <c r="E6146" s="500" t="s">
        <v>4290</v>
      </c>
      <c r="F6146" s="1070">
        <v>201.38</v>
      </c>
      <c r="G6146" s="1048" t="s">
        <v>5005</v>
      </c>
      <c r="H6146" s="1060" t="s">
        <v>3500</v>
      </c>
    </row>
    <row r="6147" spans="2:8">
      <c r="B6147" s="1089" t="s">
        <v>17020</v>
      </c>
      <c r="C6147" s="1087" t="s">
        <v>2259</v>
      </c>
      <c r="D6147" s="1035" t="s">
        <v>5004</v>
      </c>
      <c r="E6147" s="500" t="s">
        <v>4290</v>
      </c>
      <c r="F6147" s="1070">
        <v>201.38</v>
      </c>
      <c r="G6147" s="1048" t="s">
        <v>5005</v>
      </c>
      <c r="H6147" s="1060" t="s">
        <v>3500</v>
      </c>
    </row>
    <row r="6148" spans="2:8">
      <c r="B6148" s="1089" t="s">
        <v>17021</v>
      </c>
      <c r="C6148" s="1087" t="s">
        <v>2259</v>
      </c>
      <c r="D6148" s="1035" t="s">
        <v>5004</v>
      </c>
      <c r="E6148" s="500" t="s">
        <v>4290</v>
      </c>
      <c r="F6148" s="1070">
        <v>201.38</v>
      </c>
      <c r="G6148" s="1048" t="s">
        <v>5005</v>
      </c>
      <c r="H6148" s="1060" t="s">
        <v>3500</v>
      </c>
    </row>
    <row r="6149" spans="2:8">
      <c r="B6149" s="1089" t="s">
        <v>17022</v>
      </c>
      <c r="C6149" s="1087" t="s">
        <v>2259</v>
      </c>
      <c r="D6149" s="1035" t="s">
        <v>5004</v>
      </c>
      <c r="E6149" s="500" t="s">
        <v>4290</v>
      </c>
      <c r="F6149" s="1070">
        <v>201.38</v>
      </c>
      <c r="G6149" s="1048" t="s">
        <v>5005</v>
      </c>
      <c r="H6149" s="1060" t="s">
        <v>3500</v>
      </c>
    </row>
    <row r="6150" spans="2:8">
      <c r="B6150" s="1089" t="s">
        <v>17023</v>
      </c>
      <c r="C6150" s="1087" t="s">
        <v>2259</v>
      </c>
      <c r="D6150" s="1035" t="s">
        <v>5004</v>
      </c>
      <c r="E6150" s="500" t="s">
        <v>4290</v>
      </c>
      <c r="F6150" s="1070">
        <v>201.38</v>
      </c>
      <c r="G6150" s="1048" t="s">
        <v>5005</v>
      </c>
      <c r="H6150" s="1060" t="s">
        <v>3500</v>
      </c>
    </row>
    <row r="6151" spans="2:8">
      <c r="B6151" s="1089" t="s">
        <v>17024</v>
      </c>
      <c r="C6151" s="1087" t="s">
        <v>2259</v>
      </c>
      <c r="D6151" s="1035" t="s">
        <v>5004</v>
      </c>
      <c r="E6151" s="500" t="s">
        <v>4290</v>
      </c>
      <c r="F6151" s="1070">
        <v>201.38</v>
      </c>
      <c r="G6151" s="1048" t="s">
        <v>5005</v>
      </c>
      <c r="H6151" s="1060" t="s">
        <v>3500</v>
      </c>
    </row>
    <row r="6152" spans="2:8">
      <c r="B6152" s="1089" t="s">
        <v>17025</v>
      </c>
      <c r="C6152" s="1087" t="s">
        <v>2259</v>
      </c>
      <c r="D6152" s="1035" t="s">
        <v>5004</v>
      </c>
      <c r="E6152" s="500" t="s">
        <v>4290</v>
      </c>
      <c r="F6152" s="1070">
        <v>201.38</v>
      </c>
      <c r="G6152" s="1048" t="s">
        <v>5005</v>
      </c>
      <c r="H6152" s="1060" t="s">
        <v>3500</v>
      </c>
    </row>
    <row r="6153" spans="2:8">
      <c r="B6153" s="1089" t="s">
        <v>17026</v>
      </c>
      <c r="C6153" s="1087" t="s">
        <v>2259</v>
      </c>
      <c r="D6153" s="1035" t="s">
        <v>5004</v>
      </c>
      <c r="E6153" s="500" t="s">
        <v>4290</v>
      </c>
      <c r="F6153" s="1070">
        <v>201.38</v>
      </c>
      <c r="G6153" s="1048" t="s">
        <v>5005</v>
      </c>
      <c r="H6153" s="1060" t="s">
        <v>3500</v>
      </c>
    </row>
    <row r="6154" spans="2:8">
      <c r="B6154" s="1089" t="s">
        <v>17027</v>
      </c>
      <c r="C6154" s="1087" t="s">
        <v>2259</v>
      </c>
      <c r="D6154" s="1035" t="s">
        <v>5004</v>
      </c>
      <c r="E6154" s="500" t="s">
        <v>4290</v>
      </c>
      <c r="F6154" s="1070">
        <v>201.38</v>
      </c>
      <c r="G6154" s="1048" t="s">
        <v>5005</v>
      </c>
      <c r="H6154" s="1060" t="s">
        <v>3500</v>
      </c>
    </row>
    <row r="6155" spans="2:8">
      <c r="B6155" s="1089" t="s">
        <v>17028</v>
      </c>
      <c r="C6155" s="1087" t="s">
        <v>2259</v>
      </c>
      <c r="D6155" s="1035" t="s">
        <v>5004</v>
      </c>
      <c r="E6155" s="500" t="s">
        <v>4290</v>
      </c>
      <c r="F6155" s="1070">
        <v>201.38</v>
      </c>
      <c r="G6155" s="1048" t="s">
        <v>5005</v>
      </c>
      <c r="H6155" s="1060" t="s">
        <v>3500</v>
      </c>
    </row>
    <row r="6156" spans="2:8">
      <c r="B6156" s="1089" t="s">
        <v>17029</v>
      </c>
      <c r="C6156" s="1087" t="s">
        <v>2259</v>
      </c>
      <c r="D6156" s="1035" t="s">
        <v>5004</v>
      </c>
      <c r="E6156" s="500" t="s">
        <v>4290</v>
      </c>
      <c r="F6156" s="1070">
        <v>201.38</v>
      </c>
      <c r="G6156" s="1048" t="s">
        <v>5005</v>
      </c>
      <c r="H6156" s="1060" t="s">
        <v>3500</v>
      </c>
    </row>
    <row r="6157" spans="2:8">
      <c r="B6157" s="1089" t="s">
        <v>17030</v>
      </c>
      <c r="C6157" s="1087" t="s">
        <v>2259</v>
      </c>
      <c r="D6157" s="1035" t="s">
        <v>5004</v>
      </c>
      <c r="E6157" s="500" t="s">
        <v>4290</v>
      </c>
      <c r="F6157" s="1070">
        <v>201.38</v>
      </c>
      <c r="G6157" s="1048" t="s">
        <v>5005</v>
      </c>
      <c r="H6157" s="1060" t="s">
        <v>3500</v>
      </c>
    </row>
    <row r="6158" spans="2:8">
      <c r="B6158" s="1089" t="s">
        <v>17031</v>
      </c>
      <c r="C6158" s="1087" t="s">
        <v>2259</v>
      </c>
      <c r="D6158" s="1035" t="s">
        <v>5004</v>
      </c>
      <c r="E6158" s="500" t="s">
        <v>4290</v>
      </c>
      <c r="F6158" s="1070">
        <v>201.38</v>
      </c>
      <c r="G6158" s="1048" t="s">
        <v>5005</v>
      </c>
      <c r="H6158" s="1060" t="s">
        <v>3500</v>
      </c>
    </row>
    <row r="6159" spans="2:8">
      <c r="B6159" s="1089" t="s">
        <v>17032</v>
      </c>
      <c r="C6159" s="1087" t="s">
        <v>2259</v>
      </c>
      <c r="D6159" s="1035" t="s">
        <v>5004</v>
      </c>
      <c r="E6159" s="500" t="s">
        <v>4290</v>
      </c>
      <c r="F6159" s="1070">
        <v>201.38</v>
      </c>
      <c r="G6159" s="1048" t="s">
        <v>5005</v>
      </c>
      <c r="H6159" s="1060" t="s">
        <v>3500</v>
      </c>
    </row>
    <row r="6160" spans="2:8">
      <c r="B6160" s="1089" t="s">
        <v>17033</v>
      </c>
      <c r="C6160" s="1087" t="s">
        <v>2259</v>
      </c>
      <c r="D6160" s="1035" t="s">
        <v>5004</v>
      </c>
      <c r="E6160" s="500" t="s">
        <v>4290</v>
      </c>
      <c r="F6160" s="1070">
        <v>201.38</v>
      </c>
      <c r="G6160" s="1048" t="s">
        <v>5005</v>
      </c>
      <c r="H6160" s="1060" t="s">
        <v>3500</v>
      </c>
    </row>
    <row r="6161" spans="2:8">
      <c r="B6161" s="1089" t="s">
        <v>17034</v>
      </c>
      <c r="C6161" s="1087" t="s">
        <v>2259</v>
      </c>
      <c r="D6161" s="1035" t="s">
        <v>5004</v>
      </c>
      <c r="E6161" s="500" t="s">
        <v>4290</v>
      </c>
      <c r="F6161" s="1070">
        <v>201.38</v>
      </c>
      <c r="G6161" s="1048" t="s">
        <v>5005</v>
      </c>
      <c r="H6161" s="1060" t="s">
        <v>3500</v>
      </c>
    </row>
    <row r="6162" spans="2:8">
      <c r="B6162" s="1089" t="s">
        <v>17035</v>
      </c>
      <c r="C6162" s="1087" t="s">
        <v>2259</v>
      </c>
      <c r="D6162" s="1035" t="s">
        <v>5004</v>
      </c>
      <c r="E6162" s="500" t="s">
        <v>4290</v>
      </c>
      <c r="F6162" s="1070">
        <v>201.38</v>
      </c>
      <c r="G6162" s="1048" t="s">
        <v>5005</v>
      </c>
      <c r="H6162" s="1060" t="s">
        <v>3500</v>
      </c>
    </row>
    <row r="6163" spans="2:8">
      <c r="B6163" s="1089" t="s">
        <v>17036</v>
      </c>
      <c r="C6163" s="1087" t="s">
        <v>2259</v>
      </c>
      <c r="D6163" s="1035" t="s">
        <v>5004</v>
      </c>
      <c r="E6163" s="500" t="s">
        <v>4290</v>
      </c>
      <c r="F6163" s="1070">
        <v>201.38</v>
      </c>
      <c r="G6163" s="1048" t="s">
        <v>5005</v>
      </c>
      <c r="H6163" s="1060" t="s">
        <v>3500</v>
      </c>
    </row>
    <row r="6164" spans="2:8">
      <c r="B6164" s="1089" t="s">
        <v>17037</v>
      </c>
      <c r="C6164" s="1087" t="s">
        <v>2259</v>
      </c>
      <c r="D6164" s="1035" t="s">
        <v>5004</v>
      </c>
      <c r="E6164" s="500" t="s">
        <v>4290</v>
      </c>
      <c r="F6164" s="1070">
        <v>201.38</v>
      </c>
      <c r="G6164" s="1048" t="s">
        <v>5005</v>
      </c>
      <c r="H6164" s="1060" t="s">
        <v>3500</v>
      </c>
    </row>
    <row r="6165" spans="2:8">
      <c r="B6165" s="1089" t="s">
        <v>17038</v>
      </c>
      <c r="C6165" s="1087" t="s">
        <v>2259</v>
      </c>
      <c r="D6165" s="1035" t="s">
        <v>5004</v>
      </c>
      <c r="E6165" s="500" t="s">
        <v>4290</v>
      </c>
      <c r="F6165" s="1070">
        <v>201.38</v>
      </c>
      <c r="G6165" s="1048" t="s">
        <v>5005</v>
      </c>
      <c r="H6165" s="1060" t="s">
        <v>3500</v>
      </c>
    </row>
    <row r="6166" spans="2:8">
      <c r="B6166" s="1089" t="s">
        <v>17039</v>
      </c>
      <c r="C6166" s="1087" t="s">
        <v>2259</v>
      </c>
      <c r="D6166" s="1035" t="s">
        <v>5004</v>
      </c>
      <c r="E6166" s="500" t="s">
        <v>4290</v>
      </c>
      <c r="F6166" s="1070">
        <v>201.38</v>
      </c>
      <c r="G6166" s="1048" t="s">
        <v>5005</v>
      </c>
      <c r="H6166" s="1060" t="s">
        <v>3500</v>
      </c>
    </row>
    <row r="6167" spans="2:8">
      <c r="B6167" s="1089" t="s">
        <v>17040</v>
      </c>
      <c r="C6167" s="1087" t="s">
        <v>2259</v>
      </c>
      <c r="D6167" s="1035" t="s">
        <v>5004</v>
      </c>
      <c r="E6167" s="500" t="s">
        <v>4290</v>
      </c>
      <c r="F6167" s="1070">
        <v>201.38</v>
      </c>
      <c r="G6167" s="1048" t="s">
        <v>5005</v>
      </c>
      <c r="H6167" s="1060" t="s">
        <v>3500</v>
      </c>
    </row>
    <row r="6168" spans="2:8">
      <c r="B6168" s="1089" t="s">
        <v>17041</v>
      </c>
      <c r="C6168" s="1087" t="s">
        <v>2259</v>
      </c>
      <c r="D6168" s="1035" t="s">
        <v>5004</v>
      </c>
      <c r="E6168" s="500" t="s">
        <v>4290</v>
      </c>
      <c r="F6168" s="1070">
        <v>201.38</v>
      </c>
      <c r="G6168" s="1048" t="s">
        <v>5005</v>
      </c>
      <c r="H6168" s="1060" t="s">
        <v>3500</v>
      </c>
    </row>
    <row r="6169" spans="2:8">
      <c r="B6169" s="1089" t="s">
        <v>17042</v>
      </c>
      <c r="C6169" s="1087" t="s">
        <v>2259</v>
      </c>
      <c r="D6169" s="1035" t="s">
        <v>5004</v>
      </c>
      <c r="E6169" s="500" t="s">
        <v>4290</v>
      </c>
      <c r="F6169" s="1070">
        <v>201.38</v>
      </c>
      <c r="G6169" s="1048" t="s">
        <v>5005</v>
      </c>
      <c r="H6169" s="1060" t="s">
        <v>3500</v>
      </c>
    </row>
    <row r="6170" spans="2:8">
      <c r="B6170" s="1089" t="s">
        <v>17043</v>
      </c>
      <c r="C6170" s="1087" t="s">
        <v>2259</v>
      </c>
      <c r="D6170" s="1035" t="s">
        <v>5004</v>
      </c>
      <c r="E6170" s="500" t="s">
        <v>4290</v>
      </c>
      <c r="F6170" s="1070">
        <v>201.38</v>
      </c>
      <c r="G6170" s="1048" t="s">
        <v>5005</v>
      </c>
      <c r="H6170" s="1060" t="s">
        <v>3500</v>
      </c>
    </row>
    <row r="6171" spans="2:8" ht="15.75">
      <c r="B6171" s="1089" t="s">
        <v>17044</v>
      </c>
      <c r="C6171" s="1087" t="s">
        <v>2259</v>
      </c>
      <c r="D6171" s="1035" t="s">
        <v>5006</v>
      </c>
      <c r="E6171" s="500" t="s">
        <v>4290</v>
      </c>
      <c r="F6171" s="1090">
        <v>111334.48</v>
      </c>
      <c r="G6171" s="1048" t="s">
        <v>5005</v>
      </c>
      <c r="H6171" s="1060" t="s">
        <v>3500</v>
      </c>
    </row>
    <row r="6172" spans="2:8">
      <c r="B6172" s="1089" t="s">
        <v>17045</v>
      </c>
      <c r="C6172" s="1087" t="s">
        <v>2259</v>
      </c>
      <c r="D6172" s="1035" t="s">
        <v>5007</v>
      </c>
      <c r="E6172" s="500" t="s">
        <v>4290</v>
      </c>
      <c r="F6172" s="1070">
        <v>13971.37</v>
      </c>
      <c r="G6172" s="1048" t="s">
        <v>5005</v>
      </c>
      <c r="H6172" s="1060" t="s">
        <v>3500</v>
      </c>
    </row>
    <row r="6173" spans="2:8">
      <c r="B6173" s="1089" t="s">
        <v>17046</v>
      </c>
      <c r="C6173" s="1087" t="s">
        <v>2259</v>
      </c>
      <c r="D6173" s="1035" t="s">
        <v>5007</v>
      </c>
      <c r="E6173" s="500" t="s">
        <v>4290</v>
      </c>
      <c r="F6173" s="1070">
        <v>13971.37</v>
      </c>
      <c r="G6173" s="1048" t="s">
        <v>5005</v>
      </c>
      <c r="H6173" s="1060" t="s">
        <v>3500</v>
      </c>
    </row>
    <row r="6174" spans="2:8">
      <c r="B6174" s="1089" t="s">
        <v>17047</v>
      </c>
      <c r="C6174" s="1087" t="s">
        <v>2259</v>
      </c>
      <c r="D6174" s="1035" t="s">
        <v>17048</v>
      </c>
      <c r="E6174" s="500" t="s">
        <v>4290</v>
      </c>
      <c r="F6174" s="1070">
        <v>203464</v>
      </c>
      <c r="G6174" s="1048" t="s">
        <v>5005</v>
      </c>
      <c r="H6174" s="1060" t="s">
        <v>3500</v>
      </c>
    </row>
    <row r="6175" spans="2:8">
      <c r="B6175" s="1089" t="s">
        <v>17049</v>
      </c>
      <c r="C6175" s="1087" t="s">
        <v>2259</v>
      </c>
      <c r="D6175" s="1035" t="s">
        <v>17050</v>
      </c>
      <c r="E6175" s="500" t="s">
        <v>4290</v>
      </c>
      <c r="F6175" s="1070">
        <v>610148.74</v>
      </c>
      <c r="G6175" s="1048" t="s">
        <v>5005</v>
      </c>
      <c r="H6175" s="1060" t="s">
        <v>3500</v>
      </c>
    </row>
    <row r="6176" spans="2:8">
      <c r="B6176" s="1089" t="s">
        <v>17051</v>
      </c>
      <c r="C6176" s="1087" t="s">
        <v>2259</v>
      </c>
      <c r="D6176" s="1035" t="s">
        <v>17052</v>
      </c>
      <c r="E6176" s="500" t="s">
        <v>4290</v>
      </c>
      <c r="F6176" s="1070">
        <v>33754.61</v>
      </c>
      <c r="G6176" s="1048" t="s">
        <v>5005</v>
      </c>
      <c r="H6176" s="1060" t="s">
        <v>3500</v>
      </c>
    </row>
    <row r="6177" spans="2:8">
      <c r="B6177" s="1089" t="s">
        <v>17053</v>
      </c>
      <c r="C6177" s="1087" t="s">
        <v>2259</v>
      </c>
      <c r="D6177" s="1035" t="s">
        <v>5009</v>
      </c>
      <c r="E6177" s="500" t="s">
        <v>4290</v>
      </c>
      <c r="F6177" s="1070">
        <v>7230.86</v>
      </c>
      <c r="G6177" s="1048" t="s">
        <v>5005</v>
      </c>
      <c r="H6177" s="1060" t="s">
        <v>3500</v>
      </c>
    </row>
    <row r="6178" spans="2:8">
      <c r="B6178" s="1089" t="s">
        <v>17054</v>
      </c>
      <c r="C6178" s="1087" t="s">
        <v>2259</v>
      </c>
      <c r="D6178" s="1035" t="s">
        <v>5009</v>
      </c>
      <c r="E6178" s="500" t="s">
        <v>4290</v>
      </c>
      <c r="F6178" s="1070">
        <v>23363.63</v>
      </c>
      <c r="G6178" s="1048" t="s">
        <v>5005</v>
      </c>
      <c r="H6178" s="1060" t="s">
        <v>3500</v>
      </c>
    </row>
    <row r="6179" spans="2:8">
      <c r="B6179" s="1089" t="s">
        <v>17055</v>
      </c>
      <c r="C6179" s="1087" t="s">
        <v>2259</v>
      </c>
      <c r="D6179" s="1035" t="s">
        <v>5009</v>
      </c>
      <c r="E6179" s="500" t="s">
        <v>4290</v>
      </c>
      <c r="F6179" s="1070">
        <v>8343.2999999999993</v>
      </c>
      <c r="G6179" s="1048" t="s">
        <v>5005</v>
      </c>
      <c r="H6179" s="1060" t="s">
        <v>3500</v>
      </c>
    </row>
    <row r="6180" spans="2:8">
      <c r="B6180" s="1089" t="s">
        <v>17056</v>
      </c>
      <c r="C6180" s="1087" t="s">
        <v>2259</v>
      </c>
      <c r="D6180" s="1035" t="s">
        <v>5010</v>
      </c>
      <c r="E6180" s="500" t="s">
        <v>4290</v>
      </c>
      <c r="F6180" s="1070">
        <v>601.95000000000005</v>
      </c>
      <c r="G6180" s="1048" t="s">
        <v>5005</v>
      </c>
      <c r="H6180" s="1060" t="s">
        <v>3500</v>
      </c>
    </row>
    <row r="6181" spans="2:8">
      <c r="B6181" s="1089" t="s">
        <v>17057</v>
      </c>
      <c r="C6181" s="1087" t="s">
        <v>2259</v>
      </c>
      <c r="D6181" s="1035" t="s">
        <v>5010</v>
      </c>
      <c r="E6181" s="500" t="s">
        <v>4290</v>
      </c>
      <c r="F6181" s="1070">
        <v>601.95000000000005</v>
      </c>
      <c r="G6181" s="1048" t="s">
        <v>5005</v>
      </c>
      <c r="H6181" s="1060" t="s">
        <v>3500</v>
      </c>
    </row>
    <row r="6182" spans="2:8">
      <c r="B6182" s="1089" t="s">
        <v>17058</v>
      </c>
      <c r="C6182" s="1087" t="s">
        <v>2259</v>
      </c>
      <c r="D6182" s="1035" t="s">
        <v>5010</v>
      </c>
      <c r="E6182" s="500" t="s">
        <v>4290</v>
      </c>
      <c r="F6182" s="1070">
        <v>601.95000000000005</v>
      </c>
      <c r="G6182" s="1048" t="s">
        <v>5005</v>
      </c>
      <c r="H6182" s="1060" t="s">
        <v>3500</v>
      </c>
    </row>
    <row r="6183" spans="2:8">
      <c r="B6183" s="1089" t="s">
        <v>17059</v>
      </c>
      <c r="C6183" s="1087" t="s">
        <v>2259</v>
      </c>
      <c r="D6183" s="1035" t="s">
        <v>5010</v>
      </c>
      <c r="E6183" s="500" t="s">
        <v>4290</v>
      </c>
      <c r="F6183" s="1070">
        <v>601.95000000000005</v>
      </c>
      <c r="G6183" s="1048" t="s">
        <v>5005</v>
      </c>
      <c r="H6183" s="1060" t="s">
        <v>3500</v>
      </c>
    </row>
    <row r="6184" spans="2:8">
      <c r="B6184" s="1089" t="s">
        <v>17060</v>
      </c>
      <c r="C6184" s="1087" t="s">
        <v>2259</v>
      </c>
      <c r="D6184" s="1035" t="s">
        <v>5010</v>
      </c>
      <c r="E6184" s="500" t="s">
        <v>4290</v>
      </c>
      <c r="F6184" s="1070">
        <v>601.95000000000005</v>
      </c>
      <c r="G6184" s="1048" t="s">
        <v>5005</v>
      </c>
      <c r="H6184" s="1060" t="s">
        <v>3500</v>
      </c>
    </row>
    <row r="6185" spans="2:8">
      <c r="B6185" s="1089" t="s">
        <v>17061</v>
      </c>
      <c r="C6185" s="1087" t="s">
        <v>2259</v>
      </c>
      <c r="D6185" s="1035" t="s">
        <v>5010</v>
      </c>
      <c r="E6185" s="500" t="s">
        <v>4290</v>
      </c>
      <c r="F6185" s="1070">
        <v>601.95000000000005</v>
      </c>
      <c r="G6185" s="1048" t="s">
        <v>5005</v>
      </c>
      <c r="H6185" s="1060" t="s">
        <v>3500</v>
      </c>
    </row>
    <row r="6186" spans="2:8">
      <c r="B6186" s="1089" t="s">
        <v>17062</v>
      </c>
      <c r="C6186" s="1087" t="s">
        <v>2259</v>
      </c>
      <c r="D6186" s="1035" t="s">
        <v>5010</v>
      </c>
      <c r="E6186" s="500" t="s">
        <v>4290</v>
      </c>
      <c r="F6186" s="1070">
        <v>601.95000000000005</v>
      </c>
      <c r="G6186" s="1048" t="s">
        <v>5005</v>
      </c>
      <c r="H6186" s="1060" t="s">
        <v>3500</v>
      </c>
    </row>
    <row r="6187" spans="2:8">
      <c r="B6187" s="1089" t="s">
        <v>17063</v>
      </c>
      <c r="C6187" s="1087" t="s">
        <v>2259</v>
      </c>
      <c r="D6187" s="1035" t="s">
        <v>5010</v>
      </c>
      <c r="E6187" s="500" t="s">
        <v>4290</v>
      </c>
      <c r="F6187" s="1070">
        <v>601.95000000000005</v>
      </c>
      <c r="G6187" s="1048" t="s">
        <v>5005</v>
      </c>
      <c r="H6187" s="1060" t="s">
        <v>3500</v>
      </c>
    </row>
    <row r="6188" spans="2:8">
      <c r="B6188" s="1089" t="s">
        <v>17064</v>
      </c>
      <c r="C6188" s="1087" t="s">
        <v>2259</v>
      </c>
      <c r="D6188" s="1035" t="s">
        <v>5010</v>
      </c>
      <c r="E6188" s="500" t="s">
        <v>4290</v>
      </c>
      <c r="F6188" s="1070">
        <v>601.95000000000005</v>
      </c>
      <c r="G6188" s="1048" t="s">
        <v>5005</v>
      </c>
      <c r="H6188" s="1060" t="s">
        <v>3500</v>
      </c>
    </row>
    <row r="6189" spans="2:8">
      <c r="B6189" s="1089" t="s">
        <v>17065</v>
      </c>
      <c r="C6189" s="1087" t="s">
        <v>2259</v>
      </c>
      <c r="D6189" s="1035" t="s">
        <v>5010</v>
      </c>
      <c r="E6189" s="500" t="s">
        <v>4290</v>
      </c>
      <c r="F6189" s="1070">
        <v>601.95000000000005</v>
      </c>
      <c r="G6189" s="1048" t="s">
        <v>5005</v>
      </c>
      <c r="H6189" s="1060" t="s">
        <v>3500</v>
      </c>
    </row>
    <row r="6190" spans="2:8">
      <c r="B6190" s="1089" t="s">
        <v>17066</v>
      </c>
      <c r="C6190" s="1087" t="s">
        <v>2259</v>
      </c>
      <c r="D6190" s="1035" t="s">
        <v>5010</v>
      </c>
      <c r="E6190" s="500" t="s">
        <v>4290</v>
      </c>
      <c r="F6190" s="1070">
        <v>601.95000000000005</v>
      </c>
      <c r="G6190" s="1048" t="s">
        <v>5005</v>
      </c>
      <c r="H6190" s="1060" t="s">
        <v>3500</v>
      </c>
    </row>
    <row r="6191" spans="2:8">
      <c r="B6191" s="1089" t="s">
        <v>17067</v>
      </c>
      <c r="C6191" s="1087" t="s">
        <v>2259</v>
      </c>
      <c r="D6191" s="1035" t="s">
        <v>5010</v>
      </c>
      <c r="E6191" s="500" t="s">
        <v>4290</v>
      </c>
      <c r="F6191" s="1070">
        <v>601.95000000000005</v>
      </c>
      <c r="G6191" s="1048" t="s">
        <v>5005</v>
      </c>
      <c r="H6191" s="1060" t="s">
        <v>3500</v>
      </c>
    </row>
    <row r="6192" spans="2:8">
      <c r="B6192" s="1089" t="s">
        <v>17068</v>
      </c>
      <c r="C6192" s="1087" t="s">
        <v>2259</v>
      </c>
      <c r="D6192" s="1035" t="s">
        <v>5010</v>
      </c>
      <c r="E6192" s="500" t="s">
        <v>4290</v>
      </c>
      <c r="F6192" s="1070">
        <v>601.95000000000005</v>
      </c>
      <c r="G6192" s="1048" t="s">
        <v>5005</v>
      </c>
      <c r="H6192" s="1060" t="s">
        <v>3500</v>
      </c>
    </row>
    <row r="6193" spans="2:8">
      <c r="B6193" s="1089" t="s">
        <v>17069</v>
      </c>
      <c r="C6193" s="1087" t="s">
        <v>2259</v>
      </c>
      <c r="D6193" s="1035" t="s">
        <v>5010</v>
      </c>
      <c r="E6193" s="500" t="s">
        <v>4290</v>
      </c>
      <c r="F6193" s="1070">
        <v>601.95000000000005</v>
      </c>
      <c r="G6193" s="1048" t="s">
        <v>5005</v>
      </c>
      <c r="H6193" s="1060" t="s">
        <v>3500</v>
      </c>
    </row>
    <row r="6194" spans="2:8">
      <c r="B6194" s="1089" t="s">
        <v>17070</v>
      </c>
      <c r="C6194" s="1087" t="s">
        <v>2259</v>
      </c>
      <c r="D6194" s="1035" t="s">
        <v>5010</v>
      </c>
      <c r="E6194" s="500" t="s">
        <v>4290</v>
      </c>
      <c r="F6194" s="1070">
        <v>601.95000000000005</v>
      </c>
      <c r="G6194" s="1048" t="s">
        <v>5005</v>
      </c>
      <c r="H6194" s="1060" t="s">
        <v>3500</v>
      </c>
    </row>
    <row r="6195" spans="2:8">
      <c r="B6195" s="1089" t="s">
        <v>17071</v>
      </c>
      <c r="C6195" s="1087" t="s">
        <v>2259</v>
      </c>
      <c r="D6195" s="1035" t="s">
        <v>5010</v>
      </c>
      <c r="E6195" s="500" t="s">
        <v>4290</v>
      </c>
      <c r="F6195" s="1070">
        <v>601.95000000000005</v>
      </c>
      <c r="G6195" s="1048" t="s">
        <v>5005</v>
      </c>
      <c r="H6195" s="1060" t="s">
        <v>3500</v>
      </c>
    </row>
    <row r="6196" spans="2:8">
      <c r="B6196" s="1089" t="s">
        <v>17072</v>
      </c>
      <c r="C6196" s="1087" t="s">
        <v>2259</v>
      </c>
      <c r="D6196" s="1035" t="s">
        <v>5010</v>
      </c>
      <c r="E6196" s="500" t="s">
        <v>4290</v>
      </c>
      <c r="F6196" s="1070">
        <v>601.95000000000005</v>
      </c>
      <c r="G6196" s="1048" t="s">
        <v>5005</v>
      </c>
      <c r="H6196" s="1060" t="s">
        <v>3500</v>
      </c>
    </row>
    <row r="6197" spans="2:8">
      <c r="B6197" s="1089" t="s">
        <v>17073</v>
      </c>
      <c r="C6197" s="1087" t="s">
        <v>2259</v>
      </c>
      <c r="D6197" s="1035" t="s">
        <v>5010</v>
      </c>
      <c r="E6197" s="500" t="s">
        <v>4290</v>
      </c>
      <c r="F6197" s="1070">
        <v>601.95000000000005</v>
      </c>
      <c r="G6197" s="1048" t="s">
        <v>5005</v>
      </c>
      <c r="H6197" s="1060" t="s">
        <v>3500</v>
      </c>
    </row>
    <row r="6198" spans="2:8">
      <c r="B6198" s="1089" t="s">
        <v>17074</v>
      </c>
      <c r="C6198" s="1087" t="s">
        <v>2259</v>
      </c>
      <c r="D6198" s="1035" t="s">
        <v>5010</v>
      </c>
      <c r="E6198" s="500" t="s">
        <v>4290</v>
      </c>
      <c r="F6198" s="1070">
        <v>601.95000000000005</v>
      </c>
      <c r="G6198" s="1048" t="s">
        <v>5005</v>
      </c>
      <c r="H6198" s="1060" t="s">
        <v>3500</v>
      </c>
    </row>
    <row r="6199" spans="2:8">
      <c r="B6199" s="1089" t="s">
        <v>17075</v>
      </c>
      <c r="C6199" s="1087" t="s">
        <v>2259</v>
      </c>
      <c r="D6199" s="1035" t="s">
        <v>5010</v>
      </c>
      <c r="E6199" s="500" t="s">
        <v>4290</v>
      </c>
      <c r="F6199" s="1070">
        <v>601.95000000000005</v>
      </c>
      <c r="G6199" s="1048" t="s">
        <v>5005</v>
      </c>
      <c r="H6199" s="1060" t="s">
        <v>3500</v>
      </c>
    </row>
    <row r="6200" spans="2:8">
      <c r="B6200" s="1089" t="s">
        <v>17076</v>
      </c>
      <c r="C6200" s="1087" t="s">
        <v>2259</v>
      </c>
      <c r="D6200" s="1035" t="s">
        <v>5010</v>
      </c>
      <c r="E6200" s="500" t="s">
        <v>4290</v>
      </c>
      <c r="F6200" s="1070">
        <v>601.95000000000005</v>
      </c>
      <c r="G6200" s="1048" t="s">
        <v>5005</v>
      </c>
      <c r="H6200" s="1060" t="s">
        <v>3500</v>
      </c>
    </row>
    <row r="6201" spans="2:8">
      <c r="B6201" s="1089" t="s">
        <v>17077</v>
      </c>
      <c r="C6201" s="1087" t="s">
        <v>2259</v>
      </c>
      <c r="D6201" s="1035" t="s">
        <v>5010</v>
      </c>
      <c r="E6201" s="500" t="s">
        <v>4290</v>
      </c>
      <c r="F6201" s="1070">
        <v>601.95000000000005</v>
      </c>
      <c r="G6201" s="1048" t="s">
        <v>5005</v>
      </c>
      <c r="H6201" s="1060" t="s">
        <v>3500</v>
      </c>
    </row>
    <row r="6202" spans="2:8">
      <c r="B6202" s="1089" t="s">
        <v>17078</v>
      </c>
      <c r="C6202" s="1087" t="s">
        <v>2259</v>
      </c>
      <c r="D6202" s="1035" t="s">
        <v>5010</v>
      </c>
      <c r="E6202" s="500" t="s">
        <v>4290</v>
      </c>
      <c r="F6202" s="1070">
        <v>601.95000000000005</v>
      </c>
      <c r="G6202" s="1048" t="s">
        <v>5005</v>
      </c>
      <c r="H6202" s="1060" t="s">
        <v>3500</v>
      </c>
    </row>
    <row r="6203" spans="2:8">
      <c r="B6203" s="1089" t="s">
        <v>17079</v>
      </c>
      <c r="C6203" s="1087" t="s">
        <v>2259</v>
      </c>
      <c r="D6203" s="1035" t="s">
        <v>5010</v>
      </c>
      <c r="E6203" s="500" t="s">
        <v>4290</v>
      </c>
      <c r="F6203" s="1070">
        <v>601.95000000000005</v>
      </c>
      <c r="G6203" s="1048" t="s">
        <v>5005</v>
      </c>
      <c r="H6203" s="1060" t="s">
        <v>3500</v>
      </c>
    </row>
    <row r="6204" spans="2:8">
      <c r="B6204" s="1089" t="s">
        <v>17080</v>
      </c>
      <c r="C6204" s="1087" t="s">
        <v>2259</v>
      </c>
      <c r="D6204" s="1035" t="s">
        <v>5010</v>
      </c>
      <c r="E6204" s="500" t="s">
        <v>4290</v>
      </c>
      <c r="F6204" s="1070">
        <v>601.95000000000005</v>
      </c>
      <c r="G6204" s="1048" t="s">
        <v>5005</v>
      </c>
      <c r="H6204" s="1060" t="s">
        <v>3500</v>
      </c>
    </row>
    <row r="6205" spans="2:8">
      <c r="B6205" s="1089" t="s">
        <v>17081</v>
      </c>
      <c r="C6205" s="1087" t="s">
        <v>2259</v>
      </c>
      <c r="D6205" s="1035" t="s">
        <v>5010</v>
      </c>
      <c r="E6205" s="500" t="s">
        <v>4290</v>
      </c>
      <c r="F6205" s="1070">
        <v>601.95000000000005</v>
      </c>
      <c r="G6205" s="1048" t="s">
        <v>5005</v>
      </c>
      <c r="H6205" s="1060" t="s">
        <v>3500</v>
      </c>
    </row>
    <row r="6206" spans="2:8">
      <c r="B6206" s="1089" t="s">
        <v>17082</v>
      </c>
      <c r="C6206" s="1087" t="s">
        <v>2259</v>
      </c>
      <c r="D6206" s="1035" t="s">
        <v>5010</v>
      </c>
      <c r="E6206" s="500" t="s">
        <v>4290</v>
      </c>
      <c r="F6206" s="1070">
        <v>601.95000000000005</v>
      </c>
      <c r="G6206" s="1048" t="s">
        <v>5005</v>
      </c>
      <c r="H6206" s="1060" t="s">
        <v>3500</v>
      </c>
    </row>
    <row r="6207" spans="2:8">
      <c r="B6207" s="1089" t="s">
        <v>17083</v>
      </c>
      <c r="C6207" s="1087" t="s">
        <v>2259</v>
      </c>
      <c r="D6207" s="1035" t="s">
        <v>5010</v>
      </c>
      <c r="E6207" s="500" t="s">
        <v>4290</v>
      </c>
      <c r="F6207" s="1070">
        <v>601.95000000000005</v>
      </c>
      <c r="G6207" s="1048" t="s">
        <v>5005</v>
      </c>
      <c r="H6207" s="1060" t="s">
        <v>3500</v>
      </c>
    </row>
    <row r="6208" spans="2:8">
      <c r="B6208" s="1089" t="s">
        <v>17084</v>
      </c>
      <c r="C6208" s="1087" t="s">
        <v>2259</v>
      </c>
      <c r="D6208" s="1035" t="s">
        <v>5010</v>
      </c>
      <c r="E6208" s="500" t="s">
        <v>4290</v>
      </c>
      <c r="F6208" s="1070">
        <v>601.95000000000005</v>
      </c>
      <c r="G6208" s="1048" t="s">
        <v>5005</v>
      </c>
      <c r="H6208" s="1060" t="s">
        <v>3500</v>
      </c>
    </row>
    <row r="6209" spans="2:8">
      <c r="B6209" s="1089" t="s">
        <v>17085</v>
      </c>
      <c r="C6209" s="1087" t="s">
        <v>2259</v>
      </c>
      <c r="D6209" s="1035" t="s">
        <v>5010</v>
      </c>
      <c r="E6209" s="500" t="s">
        <v>4290</v>
      </c>
      <c r="F6209" s="1070">
        <v>601.95000000000005</v>
      </c>
      <c r="G6209" s="1048" t="s">
        <v>5005</v>
      </c>
      <c r="H6209" s="1060" t="s">
        <v>3500</v>
      </c>
    </row>
    <row r="6210" spans="2:8">
      <c r="B6210" s="1089" t="s">
        <v>17086</v>
      </c>
      <c r="C6210" s="1087" t="s">
        <v>2259</v>
      </c>
      <c r="D6210" s="1035" t="s">
        <v>5010</v>
      </c>
      <c r="E6210" s="500" t="s">
        <v>4290</v>
      </c>
      <c r="F6210" s="1070">
        <v>601.95000000000005</v>
      </c>
      <c r="G6210" s="1048" t="s">
        <v>5005</v>
      </c>
      <c r="H6210" s="1060" t="s">
        <v>3500</v>
      </c>
    </row>
    <row r="6211" spans="2:8">
      <c r="B6211" s="1089" t="s">
        <v>17087</v>
      </c>
      <c r="C6211" s="1087" t="s">
        <v>2259</v>
      </c>
      <c r="D6211" s="1035" t="s">
        <v>5010</v>
      </c>
      <c r="E6211" s="500" t="s">
        <v>4290</v>
      </c>
      <c r="F6211" s="1070">
        <v>601.95000000000005</v>
      </c>
      <c r="G6211" s="1048" t="s">
        <v>5005</v>
      </c>
      <c r="H6211" s="1060" t="s">
        <v>3500</v>
      </c>
    </row>
    <row r="6212" spans="2:8">
      <c r="B6212" s="1089" t="s">
        <v>17088</v>
      </c>
      <c r="C6212" s="1087" t="s">
        <v>2259</v>
      </c>
      <c r="D6212" s="1035" t="s">
        <v>5010</v>
      </c>
      <c r="E6212" s="500" t="s">
        <v>4290</v>
      </c>
      <c r="F6212" s="1070">
        <v>601.95000000000005</v>
      </c>
      <c r="G6212" s="1048" t="s">
        <v>5005</v>
      </c>
      <c r="H6212" s="1060" t="s">
        <v>3500</v>
      </c>
    </row>
    <row r="6213" spans="2:8">
      <c r="B6213" s="1089" t="s">
        <v>17089</v>
      </c>
      <c r="C6213" s="1087" t="s">
        <v>2259</v>
      </c>
      <c r="D6213" s="1035" t="s">
        <v>5010</v>
      </c>
      <c r="E6213" s="500" t="s">
        <v>4290</v>
      </c>
      <c r="F6213" s="1070">
        <v>601.95000000000005</v>
      </c>
      <c r="G6213" s="1048" t="s">
        <v>5005</v>
      </c>
      <c r="H6213" s="1060" t="s">
        <v>3500</v>
      </c>
    </row>
    <row r="6214" spans="2:8">
      <c r="B6214" s="1089" t="s">
        <v>17090</v>
      </c>
      <c r="C6214" s="1087" t="s">
        <v>2259</v>
      </c>
      <c r="D6214" s="1035" t="s">
        <v>5010</v>
      </c>
      <c r="E6214" s="500" t="s">
        <v>4290</v>
      </c>
      <c r="F6214" s="1070">
        <v>601.95000000000005</v>
      </c>
      <c r="G6214" s="1048" t="s">
        <v>5005</v>
      </c>
      <c r="H6214" s="1060" t="s">
        <v>3500</v>
      </c>
    </row>
    <row r="6215" spans="2:8">
      <c r="B6215" s="1089" t="s">
        <v>17091</v>
      </c>
      <c r="C6215" s="1087" t="s">
        <v>2259</v>
      </c>
      <c r="D6215" s="1035" t="s">
        <v>5010</v>
      </c>
      <c r="E6215" s="500" t="s">
        <v>4290</v>
      </c>
      <c r="F6215" s="1070">
        <v>601.95000000000005</v>
      </c>
      <c r="G6215" s="1048" t="s">
        <v>5005</v>
      </c>
      <c r="H6215" s="1060" t="s">
        <v>3500</v>
      </c>
    </row>
    <row r="6216" spans="2:8">
      <c r="B6216" s="1089" t="s">
        <v>17092</v>
      </c>
      <c r="C6216" s="1087" t="s">
        <v>2259</v>
      </c>
      <c r="D6216" s="1035" t="s">
        <v>5010</v>
      </c>
      <c r="E6216" s="500" t="s">
        <v>4290</v>
      </c>
      <c r="F6216" s="1070">
        <v>601.95000000000005</v>
      </c>
      <c r="G6216" s="1048" t="s">
        <v>5005</v>
      </c>
      <c r="H6216" s="1060" t="s">
        <v>3500</v>
      </c>
    </row>
    <row r="6217" spans="2:8">
      <c r="B6217" s="1089" t="s">
        <v>17093</v>
      </c>
      <c r="C6217" s="1087" t="s">
        <v>2259</v>
      </c>
      <c r="D6217" s="1035" t="s">
        <v>5010</v>
      </c>
      <c r="E6217" s="500" t="s">
        <v>4290</v>
      </c>
      <c r="F6217" s="1070">
        <v>601.95000000000005</v>
      </c>
      <c r="G6217" s="1048" t="s">
        <v>5005</v>
      </c>
      <c r="H6217" s="1060" t="s">
        <v>3500</v>
      </c>
    </row>
    <row r="6218" spans="2:8">
      <c r="B6218" s="1089" t="s">
        <v>17094</v>
      </c>
      <c r="C6218" s="1087" t="s">
        <v>2259</v>
      </c>
      <c r="D6218" s="1035" t="s">
        <v>5010</v>
      </c>
      <c r="E6218" s="500" t="s">
        <v>4290</v>
      </c>
      <c r="F6218" s="1070">
        <v>601.95000000000005</v>
      </c>
      <c r="G6218" s="1048" t="s">
        <v>5005</v>
      </c>
      <c r="H6218" s="1060" t="s">
        <v>3500</v>
      </c>
    </row>
    <row r="6219" spans="2:8">
      <c r="B6219" s="1089" t="s">
        <v>17095</v>
      </c>
      <c r="C6219" s="1087" t="s">
        <v>2259</v>
      </c>
      <c r="D6219" s="1035" t="s">
        <v>5010</v>
      </c>
      <c r="E6219" s="500" t="s">
        <v>4290</v>
      </c>
      <c r="F6219" s="1070">
        <v>601.95000000000005</v>
      </c>
      <c r="G6219" s="1048" t="s">
        <v>5005</v>
      </c>
      <c r="H6219" s="1060" t="s">
        <v>3500</v>
      </c>
    </row>
    <row r="6220" spans="2:8">
      <c r="B6220" s="1089" t="s">
        <v>17096</v>
      </c>
      <c r="C6220" s="1087" t="s">
        <v>2259</v>
      </c>
      <c r="D6220" s="1035" t="s">
        <v>5010</v>
      </c>
      <c r="E6220" s="500" t="s">
        <v>4290</v>
      </c>
      <c r="F6220" s="1070">
        <v>601.95000000000005</v>
      </c>
      <c r="G6220" s="1048" t="s">
        <v>5005</v>
      </c>
      <c r="H6220" s="1060" t="s">
        <v>3500</v>
      </c>
    </row>
    <row r="6221" spans="2:8">
      <c r="B6221" s="1089" t="s">
        <v>17097</v>
      </c>
      <c r="C6221" s="1087" t="s">
        <v>2259</v>
      </c>
      <c r="D6221" s="1035" t="s">
        <v>5010</v>
      </c>
      <c r="E6221" s="500" t="s">
        <v>4290</v>
      </c>
      <c r="F6221" s="1070">
        <v>601.95000000000005</v>
      </c>
      <c r="G6221" s="1048" t="s">
        <v>5005</v>
      </c>
      <c r="H6221" s="1060" t="s">
        <v>3500</v>
      </c>
    </row>
    <row r="6222" spans="2:8">
      <c r="B6222" s="1089" t="s">
        <v>17098</v>
      </c>
      <c r="C6222" s="1087" t="s">
        <v>2259</v>
      </c>
      <c r="D6222" s="1035" t="s">
        <v>5010</v>
      </c>
      <c r="E6222" s="500" t="s">
        <v>4290</v>
      </c>
      <c r="F6222" s="1070">
        <v>601.95000000000005</v>
      </c>
      <c r="G6222" s="1048" t="s">
        <v>5005</v>
      </c>
      <c r="H6222" s="1060" t="s">
        <v>3500</v>
      </c>
    </row>
    <row r="6223" spans="2:8">
      <c r="B6223" s="1089" t="s">
        <v>17099</v>
      </c>
      <c r="C6223" s="1087" t="s">
        <v>2259</v>
      </c>
      <c r="D6223" s="1035" t="s">
        <v>5010</v>
      </c>
      <c r="E6223" s="500" t="s">
        <v>4290</v>
      </c>
      <c r="F6223" s="1070">
        <v>601.95000000000005</v>
      </c>
      <c r="G6223" s="1048" t="s">
        <v>5005</v>
      </c>
      <c r="H6223" s="1060" t="s">
        <v>3500</v>
      </c>
    </row>
    <row r="6224" spans="2:8">
      <c r="B6224" s="1089" t="s">
        <v>17100</v>
      </c>
      <c r="C6224" s="1087" t="s">
        <v>2259</v>
      </c>
      <c r="D6224" s="1035" t="s">
        <v>5010</v>
      </c>
      <c r="E6224" s="500" t="s">
        <v>4290</v>
      </c>
      <c r="F6224" s="1070">
        <v>601.95000000000005</v>
      </c>
      <c r="G6224" s="1048" t="s">
        <v>5005</v>
      </c>
      <c r="H6224" s="1060" t="s">
        <v>3500</v>
      </c>
    </row>
    <row r="6225" spans="2:8">
      <c r="B6225" s="1089" t="s">
        <v>17101</v>
      </c>
      <c r="C6225" s="1087" t="s">
        <v>2259</v>
      </c>
      <c r="D6225" s="1035" t="s">
        <v>5010</v>
      </c>
      <c r="E6225" s="500" t="s">
        <v>4290</v>
      </c>
      <c r="F6225" s="1070">
        <v>601.95000000000005</v>
      </c>
      <c r="G6225" s="1048" t="s">
        <v>5005</v>
      </c>
      <c r="H6225" s="1060" t="s">
        <v>3500</v>
      </c>
    </row>
    <row r="6226" spans="2:8">
      <c r="B6226" s="1089" t="s">
        <v>17102</v>
      </c>
      <c r="C6226" s="1087" t="s">
        <v>2259</v>
      </c>
      <c r="D6226" s="1035" t="s">
        <v>5010</v>
      </c>
      <c r="E6226" s="500" t="s">
        <v>4290</v>
      </c>
      <c r="F6226" s="1070">
        <v>601.95000000000005</v>
      </c>
      <c r="G6226" s="1048" t="s">
        <v>5005</v>
      </c>
      <c r="H6226" s="1060" t="s">
        <v>3500</v>
      </c>
    </row>
    <row r="6227" spans="2:8">
      <c r="B6227" s="1089" t="s">
        <v>17103</v>
      </c>
      <c r="C6227" s="1087" t="s">
        <v>2259</v>
      </c>
      <c r="D6227" s="1035" t="s">
        <v>5010</v>
      </c>
      <c r="E6227" s="500" t="s">
        <v>4290</v>
      </c>
      <c r="F6227" s="1070">
        <v>601.95000000000005</v>
      </c>
      <c r="G6227" s="1048" t="s">
        <v>5005</v>
      </c>
      <c r="H6227" s="1060" t="s">
        <v>3500</v>
      </c>
    </row>
    <row r="6228" spans="2:8">
      <c r="B6228" s="1089" t="s">
        <v>17104</v>
      </c>
      <c r="C6228" s="1087" t="s">
        <v>2259</v>
      </c>
      <c r="D6228" s="1035" t="s">
        <v>5010</v>
      </c>
      <c r="E6228" s="500" t="s">
        <v>4290</v>
      </c>
      <c r="F6228" s="1070">
        <v>601.95000000000005</v>
      </c>
      <c r="G6228" s="1048" t="s">
        <v>5005</v>
      </c>
      <c r="H6228" s="1060" t="s">
        <v>3500</v>
      </c>
    </row>
    <row r="6229" spans="2:8">
      <c r="B6229" s="1089" t="s">
        <v>17105</v>
      </c>
      <c r="C6229" s="1087" t="s">
        <v>2259</v>
      </c>
      <c r="D6229" s="1035" t="s">
        <v>5010</v>
      </c>
      <c r="E6229" s="500" t="s">
        <v>4290</v>
      </c>
      <c r="F6229" s="1070">
        <v>601.95000000000005</v>
      </c>
      <c r="G6229" s="1048" t="s">
        <v>5005</v>
      </c>
      <c r="H6229" s="1060" t="s">
        <v>3500</v>
      </c>
    </row>
    <row r="6230" spans="2:8">
      <c r="B6230" s="1089" t="s">
        <v>17106</v>
      </c>
      <c r="C6230" s="1087" t="s">
        <v>2259</v>
      </c>
      <c r="D6230" s="1035" t="s">
        <v>5010</v>
      </c>
      <c r="E6230" s="500" t="s">
        <v>4290</v>
      </c>
      <c r="F6230" s="1070">
        <v>601.95000000000005</v>
      </c>
      <c r="G6230" s="1048" t="s">
        <v>5005</v>
      </c>
      <c r="H6230" s="1060" t="s">
        <v>3500</v>
      </c>
    </row>
    <row r="6231" spans="2:8">
      <c r="B6231" s="1089" t="s">
        <v>17107</v>
      </c>
      <c r="C6231" s="1087" t="s">
        <v>2259</v>
      </c>
      <c r="D6231" s="1035" t="s">
        <v>5010</v>
      </c>
      <c r="E6231" s="500" t="s">
        <v>4290</v>
      </c>
      <c r="F6231" s="1070">
        <v>601.95000000000005</v>
      </c>
      <c r="G6231" s="1048" t="s">
        <v>5005</v>
      </c>
      <c r="H6231" s="1060" t="s">
        <v>3500</v>
      </c>
    </row>
    <row r="6232" spans="2:8">
      <c r="B6232" s="1089" t="s">
        <v>17108</v>
      </c>
      <c r="C6232" s="1087" t="s">
        <v>2259</v>
      </c>
      <c r="D6232" s="1035" t="s">
        <v>5010</v>
      </c>
      <c r="E6232" s="500" t="s">
        <v>4290</v>
      </c>
      <c r="F6232" s="1070">
        <v>601.95000000000005</v>
      </c>
      <c r="G6232" s="1048" t="s">
        <v>5005</v>
      </c>
      <c r="H6232" s="1060" t="s">
        <v>3500</v>
      </c>
    </row>
    <row r="6233" spans="2:8">
      <c r="B6233" s="1089" t="s">
        <v>17109</v>
      </c>
      <c r="C6233" s="1087" t="s">
        <v>2259</v>
      </c>
      <c r="D6233" s="1035" t="s">
        <v>5010</v>
      </c>
      <c r="E6233" s="500" t="s">
        <v>4290</v>
      </c>
      <c r="F6233" s="1070">
        <v>601.95000000000005</v>
      </c>
      <c r="G6233" s="1048" t="s">
        <v>5005</v>
      </c>
      <c r="H6233" s="1060" t="s">
        <v>3500</v>
      </c>
    </row>
    <row r="6234" spans="2:8">
      <c r="B6234" s="1089" t="s">
        <v>17110</v>
      </c>
      <c r="C6234" s="1087" t="s">
        <v>2259</v>
      </c>
      <c r="D6234" s="1035" t="s">
        <v>5010</v>
      </c>
      <c r="E6234" s="500" t="s">
        <v>4290</v>
      </c>
      <c r="F6234" s="1070">
        <v>601.95000000000005</v>
      </c>
      <c r="G6234" s="1048" t="s">
        <v>5005</v>
      </c>
      <c r="H6234" s="1060" t="s">
        <v>3500</v>
      </c>
    </row>
    <row r="6235" spans="2:8">
      <c r="B6235" s="1089" t="s">
        <v>17111</v>
      </c>
      <c r="C6235" s="1087" t="s">
        <v>2259</v>
      </c>
      <c r="D6235" s="1035" t="s">
        <v>5010</v>
      </c>
      <c r="E6235" s="500" t="s">
        <v>4290</v>
      </c>
      <c r="F6235" s="1070">
        <v>601.95000000000005</v>
      </c>
      <c r="G6235" s="1048" t="s">
        <v>5005</v>
      </c>
      <c r="H6235" s="1060" t="s">
        <v>3500</v>
      </c>
    </row>
    <row r="6236" spans="2:8">
      <c r="B6236" s="1089" t="s">
        <v>17112</v>
      </c>
      <c r="C6236" s="1087" t="s">
        <v>2259</v>
      </c>
      <c r="D6236" s="1035" t="s">
        <v>5010</v>
      </c>
      <c r="E6236" s="500" t="s">
        <v>4290</v>
      </c>
      <c r="F6236" s="1070">
        <v>601.95000000000005</v>
      </c>
      <c r="G6236" s="1048" t="s">
        <v>5005</v>
      </c>
      <c r="H6236" s="1060" t="s">
        <v>3500</v>
      </c>
    </row>
    <row r="6237" spans="2:8">
      <c r="B6237" s="1089" t="s">
        <v>17113</v>
      </c>
      <c r="C6237" s="1087" t="s">
        <v>2259</v>
      </c>
      <c r="D6237" s="1035" t="s">
        <v>5010</v>
      </c>
      <c r="E6237" s="500" t="s">
        <v>4290</v>
      </c>
      <c r="F6237" s="1070">
        <v>601.95000000000005</v>
      </c>
      <c r="G6237" s="1048" t="s">
        <v>5005</v>
      </c>
      <c r="H6237" s="1060" t="s">
        <v>3500</v>
      </c>
    </row>
    <row r="6238" spans="2:8">
      <c r="B6238" s="1089" t="s">
        <v>17114</v>
      </c>
      <c r="C6238" s="1087" t="s">
        <v>2259</v>
      </c>
      <c r="D6238" s="1035" t="s">
        <v>5010</v>
      </c>
      <c r="E6238" s="500" t="s">
        <v>4290</v>
      </c>
      <c r="F6238" s="1070">
        <v>601.95000000000005</v>
      </c>
      <c r="G6238" s="1048" t="s">
        <v>5005</v>
      </c>
      <c r="H6238" s="1060" t="s">
        <v>3500</v>
      </c>
    </row>
    <row r="6239" spans="2:8">
      <c r="B6239" s="1089" t="s">
        <v>17115</v>
      </c>
      <c r="C6239" s="1087" t="s">
        <v>2259</v>
      </c>
      <c r="D6239" s="1035" t="s">
        <v>5010</v>
      </c>
      <c r="E6239" s="500" t="s">
        <v>4290</v>
      </c>
      <c r="F6239" s="1070">
        <v>601.95000000000005</v>
      </c>
      <c r="G6239" s="1048" t="s">
        <v>5005</v>
      </c>
      <c r="H6239" s="1060" t="s">
        <v>3500</v>
      </c>
    </row>
    <row r="6240" spans="2:8">
      <c r="B6240" s="1089" t="s">
        <v>17116</v>
      </c>
      <c r="C6240" s="1087" t="s">
        <v>2259</v>
      </c>
      <c r="D6240" s="1035" t="s">
        <v>5010</v>
      </c>
      <c r="E6240" s="500" t="s">
        <v>4290</v>
      </c>
      <c r="F6240" s="1070">
        <v>601.95000000000005</v>
      </c>
      <c r="G6240" s="1048" t="s">
        <v>5005</v>
      </c>
      <c r="H6240" s="1060" t="s">
        <v>3500</v>
      </c>
    </row>
    <row r="6241" spans="2:8">
      <c r="B6241" s="1089" t="s">
        <v>17117</v>
      </c>
      <c r="C6241" s="1087" t="s">
        <v>2259</v>
      </c>
      <c r="D6241" s="1035" t="s">
        <v>5010</v>
      </c>
      <c r="E6241" s="500" t="s">
        <v>4290</v>
      </c>
      <c r="F6241" s="1070">
        <v>601.95000000000005</v>
      </c>
      <c r="G6241" s="1048" t="s">
        <v>5005</v>
      </c>
      <c r="H6241" s="1060" t="s">
        <v>3500</v>
      </c>
    </row>
    <row r="6242" spans="2:8">
      <c r="B6242" s="1089" t="s">
        <v>17118</v>
      </c>
      <c r="C6242" s="1087" t="s">
        <v>2259</v>
      </c>
      <c r="D6242" s="1035" t="s">
        <v>5010</v>
      </c>
      <c r="E6242" s="500" t="s">
        <v>4290</v>
      </c>
      <c r="F6242" s="1070">
        <v>601.95000000000005</v>
      </c>
      <c r="G6242" s="1048" t="s">
        <v>5005</v>
      </c>
      <c r="H6242" s="1060" t="s">
        <v>3500</v>
      </c>
    </row>
    <row r="6243" spans="2:8">
      <c r="B6243" s="1089" t="s">
        <v>17119</v>
      </c>
      <c r="C6243" s="1087" t="s">
        <v>2259</v>
      </c>
      <c r="D6243" s="1035" t="s">
        <v>5010</v>
      </c>
      <c r="E6243" s="500" t="s">
        <v>4290</v>
      </c>
      <c r="F6243" s="1070">
        <v>601.95000000000005</v>
      </c>
      <c r="G6243" s="1048" t="s">
        <v>5005</v>
      </c>
      <c r="H6243" s="1060" t="s">
        <v>3500</v>
      </c>
    </row>
    <row r="6244" spans="2:8">
      <c r="B6244" s="1089" t="s">
        <v>17120</v>
      </c>
      <c r="C6244" s="1087" t="s">
        <v>2259</v>
      </c>
      <c r="D6244" s="1035" t="s">
        <v>5010</v>
      </c>
      <c r="E6244" s="500" t="s">
        <v>4290</v>
      </c>
      <c r="F6244" s="1070">
        <v>601.95000000000005</v>
      </c>
      <c r="G6244" s="1048" t="s">
        <v>5005</v>
      </c>
      <c r="H6244" s="1060" t="s">
        <v>3500</v>
      </c>
    </row>
    <row r="6245" spans="2:8">
      <c r="B6245" s="1089" t="s">
        <v>17121</v>
      </c>
      <c r="C6245" s="1087" t="s">
        <v>2259</v>
      </c>
      <c r="D6245" s="1035" t="s">
        <v>5010</v>
      </c>
      <c r="E6245" s="500" t="s">
        <v>4290</v>
      </c>
      <c r="F6245" s="1070">
        <v>601.95000000000005</v>
      </c>
      <c r="G6245" s="1048" t="s">
        <v>5005</v>
      </c>
      <c r="H6245" s="1060" t="s">
        <v>3500</v>
      </c>
    </row>
    <row r="6246" spans="2:8">
      <c r="B6246" s="1089" t="s">
        <v>17122</v>
      </c>
      <c r="C6246" s="1087" t="s">
        <v>2259</v>
      </c>
      <c r="D6246" s="1035" t="s">
        <v>5010</v>
      </c>
      <c r="E6246" s="500" t="s">
        <v>4290</v>
      </c>
      <c r="F6246" s="1070">
        <v>601.95000000000005</v>
      </c>
      <c r="G6246" s="1048" t="s">
        <v>5005</v>
      </c>
      <c r="H6246" s="1060" t="s">
        <v>3500</v>
      </c>
    </row>
    <row r="6247" spans="2:8">
      <c r="B6247" s="1089" t="s">
        <v>17123</v>
      </c>
      <c r="C6247" s="1087" t="s">
        <v>2259</v>
      </c>
      <c r="D6247" s="1035" t="s">
        <v>5010</v>
      </c>
      <c r="E6247" s="500" t="s">
        <v>4290</v>
      </c>
      <c r="F6247" s="1070">
        <v>601.95000000000005</v>
      </c>
      <c r="G6247" s="1048" t="s">
        <v>5005</v>
      </c>
      <c r="H6247" s="1060" t="s">
        <v>3500</v>
      </c>
    </row>
    <row r="6248" spans="2:8">
      <c r="B6248" s="1089" t="s">
        <v>17124</v>
      </c>
      <c r="C6248" s="1087" t="s">
        <v>2259</v>
      </c>
      <c r="D6248" s="1035" t="s">
        <v>5010</v>
      </c>
      <c r="E6248" s="500" t="s">
        <v>4290</v>
      </c>
      <c r="F6248" s="1070">
        <v>601.95000000000005</v>
      </c>
      <c r="G6248" s="1048" t="s">
        <v>5005</v>
      </c>
      <c r="H6248" s="1060" t="s">
        <v>3500</v>
      </c>
    </row>
    <row r="6249" spans="2:8">
      <c r="B6249" s="1089" t="s">
        <v>17125</v>
      </c>
      <c r="C6249" s="1087" t="s">
        <v>2259</v>
      </c>
      <c r="D6249" s="1035" t="s">
        <v>5010</v>
      </c>
      <c r="E6249" s="500" t="s">
        <v>4290</v>
      </c>
      <c r="F6249" s="1070">
        <v>601.95000000000005</v>
      </c>
      <c r="G6249" s="1048" t="s">
        <v>5005</v>
      </c>
      <c r="H6249" s="1060" t="s">
        <v>3500</v>
      </c>
    </row>
    <row r="6250" spans="2:8">
      <c r="B6250" s="1089" t="s">
        <v>17126</v>
      </c>
      <c r="C6250" s="1087" t="s">
        <v>2259</v>
      </c>
      <c r="D6250" s="1035" t="s">
        <v>5010</v>
      </c>
      <c r="E6250" s="500" t="s">
        <v>4290</v>
      </c>
      <c r="F6250" s="1070">
        <v>601.95000000000005</v>
      </c>
      <c r="G6250" s="1048" t="s">
        <v>5005</v>
      </c>
      <c r="H6250" s="1060" t="s">
        <v>3500</v>
      </c>
    </row>
    <row r="6251" spans="2:8">
      <c r="B6251" s="1089" t="s">
        <v>17127</v>
      </c>
      <c r="C6251" s="1087" t="s">
        <v>2259</v>
      </c>
      <c r="D6251" s="1035" t="s">
        <v>5010</v>
      </c>
      <c r="E6251" s="500" t="s">
        <v>4290</v>
      </c>
      <c r="F6251" s="1070">
        <v>601.95000000000005</v>
      </c>
      <c r="G6251" s="1048" t="s">
        <v>5005</v>
      </c>
      <c r="H6251" s="1060" t="s">
        <v>3500</v>
      </c>
    </row>
    <row r="6252" spans="2:8">
      <c r="B6252" s="1089" t="s">
        <v>17128</v>
      </c>
      <c r="C6252" s="1087" t="s">
        <v>2259</v>
      </c>
      <c r="D6252" s="1035" t="s">
        <v>5010</v>
      </c>
      <c r="E6252" s="500" t="s">
        <v>4290</v>
      </c>
      <c r="F6252" s="1070">
        <v>601.95000000000005</v>
      </c>
      <c r="G6252" s="1048" t="s">
        <v>5005</v>
      </c>
      <c r="H6252" s="1060" t="s">
        <v>3500</v>
      </c>
    </row>
    <row r="6253" spans="2:8">
      <c r="B6253" s="1089" t="s">
        <v>17129</v>
      </c>
      <c r="C6253" s="1087" t="s">
        <v>2259</v>
      </c>
      <c r="D6253" s="1035" t="s">
        <v>5010</v>
      </c>
      <c r="E6253" s="500" t="s">
        <v>4290</v>
      </c>
      <c r="F6253" s="1070">
        <v>601.95000000000005</v>
      </c>
      <c r="G6253" s="1048" t="s">
        <v>5005</v>
      </c>
      <c r="H6253" s="1060" t="s">
        <v>3500</v>
      </c>
    </row>
    <row r="6254" spans="2:8">
      <c r="B6254" s="1089" t="s">
        <v>17130</v>
      </c>
      <c r="C6254" s="1087" t="s">
        <v>2259</v>
      </c>
      <c r="D6254" s="1035" t="s">
        <v>5010</v>
      </c>
      <c r="E6254" s="500" t="s">
        <v>4290</v>
      </c>
      <c r="F6254" s="1070">
        <v>601.95000000000005</v>
      </c>
      <c r="G6254" s="1048" t="s">
        <v>5005</v>
      </c>
      <c r="H6254" s="1060" t="s">
        <v>3500</v>
      </c>
    </row>
    <row r="6255" spans="2:8">
      <c r="B6255" s="1089" t="s">
        <v>17131</v>
      </c>
      <c r="C6255" s="1087" t="s">
        <v>2259</v>
      </c>
      <c r="D6255" s="1035" t="s">
        <v>5010</v>
      </c>
      <c r="E6255" s="500" t="s">
        <v>4290</v>
      </c>
      <c r="F6255" s="1070">
        <v>601.95000000000005</v>
      </c>
      <c r="G6255" s="1048" t="s">
        <v>5005</v>
      </c>
      <c r="H6255" s="1060" t="s">
        <v>3500</v>
      </c>
    </row>
    <row r="6256" spans="2:8">
      <c r="B6256" s="1089" t="s">
        <v>17132</v>
      </c>
      <c r="C6256" s="1087" t="s">
        <v>2259</v>
      </c>
      <c r="D6256" s="1035" t="s">
        <v>5010</v>
      </c>
      <c r="E6256" s="500" t="s">
        <v>4290</v>
      </c>
      <c r="F6256" s="1070">
        <v>601.95000000000005</v>
      </c>
      <c r="G6256" s="1048" t="s">
        <v>5005</v>
      </c>
      <c r="H6256" s="1060" t="s">
        <v>3500</v>
      </c>
    </row>
    <row r="6257" spans="2:8">
      <c r="B6257" s="1089" t="s">
        <v>17133</v>
      </c>
      <c r="C6257" s="1087" t="s">
        <v>2259</v>
      </c>
      <c r="D6257" s="1035" t="s">
        <v>5010</v>
      </c>
      <c r="E6257" s="500" t="s">
        <v>4290</v>
      </c>
      <c r="F6257" s="1070">
        <v>601.95000000000005</v>
      </c>
      <c r="G6257" s="1048" t="s">
        <v>5005</v>
      </c>
      <c r="H6257" s="1060" t="s">
        <v>3500</v>
      </c>
    </row>
    <row r="6258" spans="2:8">
      <c r="B6258" s="1089" t="s">
        <v>17134</v>
      </c>
      <c r="C6258" s="1087" t="s">
        <v>2259</v>
      </c>
      <c r="D6258" s="1035" t="s">
        <v>5010</v>
      </c>
      <c r="E6258" s="500" t="s">
        <v>4290</v>
      </c>
      <c r="F6258" s="1070">
        <v>601.95000000000005</v>
      </c>
      <c r="G6258" s="1048" t="s">
        <v>5005</v>
      </c>
      <c r="H6258" s="1060" t="s">
        <v>3500</v>
      </c>
    </row>
    <row r="6259" spans="2:8">
      <c r="B6259" s="1089" t="s">
        <v>17135</v>
      </c>
      <c r="C6259" s="1087" t="s">
        <v>2259</v>
      </c>
      <c r="D6259" s="1035" t="s">
        <v>5010</v>
      </c>
      <c r="E6259" s="500" t="s">
        <v>4290</v>
      </c>
      <c r="F6259" s="1070">
        <v>601.95000000000005</v>
      </c>
      <c r="G6259" s="1048" t="s">
        <v>5005</v>
      </c>
      <c r="H6259" s="1060" t="s">
        <v>3500</v>
      </c>
    </row>
    <row r="6260" spans="2:8">
      <c r="B6260" s="1089" t="s">
        <v>17136</v>
      </c>
      <c r="C6260" s="1087" t="s">
        <v>2259</v>
      </c>
      <c r="D6260" s="1035" t="s">
        <v>5010</v>
      </c>
      <c r="E6260" s="500" t="s">
        <v>4290</v>
      </c>
      <c r="F6260" s="1070">
        <v>601.95000000000005</v>
      </c>
      <c r="G6260" s="1048" t="s">
        <v>5005</v>
      </c>
      <c r="H6260" s="1060" t="s">
        <v>3500</v>
      </c>
    </row>
    <row r="6261" spans="2:8">
      <c r="B6261" s="1089" t="s">
        <v>17137</v>
      </c>
      <c r="C6261" s="1087" t="s">
        <v>2259</v>
      </c>
      <c r="D6261" s="1035" t="s">
        <v>5010</v>
      </c>
      <c r="E6261" s="500" t="s">
        <v>4290</v>
      </c>
      <c r="F6261" s="1070">
        <v>601.95000000000005</v>
      </c>
      <c r="G6261" s="1048" t="s">
        <v>5005</v>
      </c>
      <c r="H6261" s="1060" t="s">
        <v>3500</v>
      </c>
    </row>
    <row r="6262" spans="2:8">
      <c r="B6262" s="1089" t="s">
        <v>17138</v>
      </c>
      <c r="C6262" s="1087" t="s">
        <v>2259</v>
      </c>
      <c r="D6262" s="1035" t="s">
        <v>5010</v>
      </c>
      <c r="E6262" s="500" t="s">
        <v>4290</v>
      </c>
      <c r="F6262" s="1070">
        <v>601.95000000000005</v>
      </c>
      <c r="G6262" s="1048" t="s">
        <v>5005</v>
      </c>
      <c r="H6262" s="1060" t="s">
        <v>3500</v>
      </c>
    </row>
    <row r="6263" spans="2:8">
      <c r="B6263" s="1089" t="s">
        <v>17139</v>
      </c>
      <c r="C6263" s="1087" t="s">
        <v>2259</v>
      </c>
      <c r="D6263" s="1035" t="s">
        <v>5010</v>
      </c>
      <c r="E6263" s="500" t="s">
        <v>4290</v>
      </c>
      <c r="F6263" s="1070">
        <v>601.95000000000005</v>
      </c>
      <c r="G6263" s="1048" t="s">
        <v>5005</v>
      </c>
      <c r="H6263" s="1060" t="s">
        <v>3500</v>
      </c>
    </row>
    <row r="6264" spans="2:8">
      <c r="B6264" s="1089" t="s">
        <v>17140</v>
      </c>
      <c r="C6264" s="1087" t="s">
        <v>2259</v>
      </c>
      <c r="D6264" s="1035" t="s">
        <v>5010</v>
      </c>
      <c r="E6264" s="500" t="s">
        <v>4290</v>
      </c>
      <c r="F6264" s="1070">
        <v>601.95000000000005</v>
      </c>
      <c r="G6264" s="1048" t="s">
        <v>5005</v>
      </c>
      <c r="H6264" s="1060" t="s">
        <v>3500</v>
      </c>
    </row>
    <row r="6265" spans="2:8">
      <c r="B6265" s="1089" t="s">
        <v>17141</v>
      </c>
      <c r="C6265" s="1087" t="s">
        <v>2259</v>
      </c>
      <c r="D6265" s="1035" t="s">
        <v>5010</v>
      </c>
      <c r="E6265" s="500" t="s">
        <v>4290</v>
      </c>
      <c r="F6265" s="1070">
        <v>601.95000000000005</v>
      </c>
      <c r="G6265" s="1048" t="s">
        <v>5005</v>
      </c>
      <c r="H6265" s="1060" t="s">
        <v>3500</v>
      </c>
    </row>
    <row r="6266" spans="2:8">
      <c r="B6266" s="1089" t="s">
        <v>17142</v>
      </c>
      <c r="C6266" s="1087" t="s">
        <v>2259</v>
      </c>
      <c r="D6266" s="1035" t="s">
        <v>5010</v>
      </c>
      <c r="E6266" s="500" t="s">
        <v>4290</v>
      </c>
      <c r="F6266" s="1070">
        <v>601.95000000000005</v>
      </c>
      <c r="G6266" s="1048" t="s">
        <v>5005</v>
      </c>
      <c r="H6266" s="1060" t="s">
        <v>3500</v>
      </c>
    </row>
    <row r="6267" spans="2:8">
      <c r="B6267" s="1089" t="s">
        <v>17143</v>
      </c>
      <c r="C6267" s="1087" t="s">
        <v>2259</v>
      </c>
      <c r="D6267" s="1035" t="s">
        <v>5010</v>
      </c>
      <c r="E6267" s="500" t="s">
        <v>4290</v>
      </c>
      <c r="F6267" s="1070">
        <v>601.95000000000005</v>
      </c>
      <c r="G6267" s="1048" t="s">
        <v>5005</v>
      </c>
      <c r="H6267" s="1060" t="s">
        <v>3500</v>
      </c>
    </row>
    <row r="6268" spans="2:8">
      <c r="B6268" s="1089" t="s">
        <v>17144</v>
      </c>
      <c r="C6268" s="1087" t="s">
        <v>2259</v>
      </c>
      <c r="D6268" s="1035" t="s">
        <v>5010</v>
      </c>
      <c r="E6268" s="500" t="s">
        <v>4290</v>
      </c>
      <c r="F6268" s="1070">
        <v>601.95000000000005</v>
      </c>
      <c r="G6268" s="1048" t="s">
        <v>5005</v>
      </c>
      <c r="H6268" s="1060" t="s">
        <v>3500</v>
      </c>
    </row>
    <row r="6269" spans="2:8">
      <c r="B6269" s="1089" t="s">
        <v>17145</v>
      </c>
      <c r="C6269" s="1087" t="s">
        <v>2259</v>
      </c>
      <c r="D6269" s="1035" t="s">
        <v>5010</v>
      </c>
      <c r="E6269" s="500" t="s">
        <v>4290</v>
      </c>
      <c r="F6269" s="1070">
        <v>601.95000000000005</v>
      </c>
      <c r="G6269" s="1048" t="s">
        <v>5005</v>
      </c>
      <c r="H6269" s="1060" t="s">
        <v>3500</v>
      </c>
    </row>
    <row r="6270" spans="2:8">
      <c r="B6270" s="1089" t="s">
        <v>17146</v>
      </c>
      <c r="C6270" s="1087" t="s">
        <v>2259</v>
      </c>
      <c r="D6270" s="1035" t="s">
        <v>5010</v>
      </c>
      <c r="E6270" s="500" t="s">
        <v>4290</v>
      </c>
      <c r="F6270" s="1070">
        <v>601.95000000000005</v>
      </c>
      <c r="G6270" s="1048" t="s">
        <v>5005</v>
      </c>
      <c r="H6270" s="1060" t="s">
        <v>3500</v>
      </c>
    </row>
    <row r="6271" spans="2:8">
      <c r="B6271" s="1089" t="s">
        <v>17147</v>
      </c>
      <c r="C6271" s="1087" t="s">
        <v>2259</v>
      </c>
      <c r="D6271" s="1035" t="s">
        <v>5010</v>
      </c>
      <c r="E6271" s="500" t="s">
        <v>4290</v>
      </c>
      <c r="F6271" s="1070">
        <v>601.95000000000005</v>
      </c>
      <c r="G6271" s="1048" t="s">
        <v>5005</v>
      </c>
      <c r="H6271" s="1060" t="s">
        <v>3500</v>
      </c>
    </row>
    <row r="6272" spans="2:8">
      <c r="B6272" s="1089" t="s">
        <v>17148</v>
      </c>
      <c r="C6272" s="1087" t="s">
        <v>2259</v>
      </c>
      <c r="D6272" s="1035" t="s">
        <v>5010</v>
      </c>
      <c r="E6272" s="500" t="s">
        <v>4290</v>
      </c>
      <c r="F6272" s="1070">
        <v>601.95000000000005</v>
      </c>
      <c r="G6272" s="1048" t="s">
        <v>5005</v>
      </c>
      <c r="H6272" s="1060" t="s">
        <v>3500</v>
      </c>
    </row>
    <row r="6273" spans="2:8">
      <c r="B6273" s="1089" t="s">
        <v>17149</v>
      </c>
      <c r="C6273" s="1087" t="s">
        <v>2259</v>
      </c>
      <c r="D6273" s="1035" t="s">
        <v>5010</v>
      </c>
      <c r="E6273" s="500" t="s">
        <v>4290</v>
      </c>
      <c r="F6273" s="1070">
        <v>601.95000000000005</v>
      </c>
      <c r="G6273" s="1048" t="s">
        <v>5005</v>
      </c>
      <c r="H6273" s="1060" t="s">
        <v>3500</v>
      </c>
    </row>
    <row r="6274" spans="2:8">
      <c r="B6274" s="1089" t="s">
        <v>17150</v>
      </c>
      <c r="C6274" s="1087" t="s">
        <v>2259</v>
      </c>
      <c r="D6274" s="1035" t="s">
        <v>5010</v>
      </c>
      <c r="E6274" s="500" t="s">
        <v>4290</v>
      </c>
      <c r="F6274" s="1070">
        <v>601.95000000000005</v>
      </c>
      <c r="G6274" s="1048" t="s">
        <v>5005</v>
      </c>
      <c r="H6274" s="1060" t="s">
        <v>3500</v>
      </c>
    </row>
    <row r="6275" spans="2:8">
      <c r="B6275" s="1089" t="s">
        <v>17151</v>
      </c>
      <c r="C6275" s="1087" t="s">
        <v>2259</v>
      </c>
      <c r="D6275" s="1035" t="s">
        <v>5010</v>
      </c>
      <c r="E6275" s="500" t="s">
        <v>4290</v>
      </c>
      <c r="F6275" s="1070">
        <v>601.95000000000005</v>
      </c>
      <c r="G6275" s="1048" t="s">
        <v>5005</v>
      </c>
      <c r="H6275" s="1060" t="s">
        <v>3500</v>
      </c>
    </row>
    <row r="6276" spans="2:8">
      <c r="B6276" s="1089" t="s">
        <v>17152</v>
      </c>
      <c r="C6276" s="1087" t="s">
        <v>2259</v>
      </c>
      <c r="D6276" s="1035" t="s">
        <v>5010</v>
      </c>
      <c r="E6276" s="500" t="s">
        <v>4290</v>
      </c>
      <c r="F6276" s="1070">
        <v>601.95000000000005</v>
      </c>
      <c r="G6276" s="1048" t="s">
        <v>5005</v>
      </c>
      <c r="H6276" s="1060" t="s">
        <v>3500</v>
      </c>
    </row>
    <row r="6277" spans="2:8">
      <c r="B6277" s="1089" t="s">
        <v>17153</v>
      </c>
      <c r="C6277" s="1087" t="s">
        <v>2259</v>
      </c>
      <c r="D6277" s="1035" t="s">
        <v>5010</v>
      </c>
      <c r="E6277" s="500" t="s">
        <v>4290</v>
      </c>
      <c r="F6277" s="1070">
        <v>601.95000000000005</v>
      </c>
      <c r="G6277" s="1048" t="s">
        <v>5005</v>
      </c>
      <c r="H6277" s="1060" t="s">
        <v>3500</v>
      </c>
    </row>
    <row r="6278" spans="2:8">
      <c r="B6278" s="1089" t="s">
        <v>17154</v>
      </c>
      <c r="C6278" s="1087" t="s">
        <v>2259</v>
      </c>
      <c r="D6278" s="1035" t="s">
        <v>5010</v>
      </c>
      <c r="E6278" s="500" t="s">
        <v>4290</v>
      </c>
      <c r="F6278" s="1070">
        <v>601.95000000000005</v>
      </c>
      <c r="G6278" s="1048" t="s">
        <v>5005</v>
      </c>
      <c r="H6278" s="1060" t="s">
        <v>3500</v>
      </c>
    </row>
    <row r="6279" spans="2:8">
      <c r="B6279" s="1089" t="s">
        <v>17155</v>
      </c>
      <c r="C6279" s="1087" t="s">
        <v>2259</v>
      </c>
      <c r="D6279" s="1035" t="s">
        <v>5010</v>
      </c>
      <c r="E6279" s="500" t="s">
        <v>4290</v>
      </c>
      <c r="F6279" s="1070">
        <v>601.95000000000005</v>
      </c>
      <c r="G6279" s="1048" t="s">
        <v>5005</v>
      </c>
      <c r="H6279" s="1060" t="s">
        <v>3500</v>
      </c>
    </row>
    <row r="6280" spans="2:8">
      <c r="B6280" s="1089" t="s">
        <v>17156</v>
      </c>
      <c r="C6280" s="1087" t="s">
        <v>2259</v>
      </c>
      <c r="D6280" s="1035" t="s">
        <v>5010</v>
      </c>
      <c r="E6280" s="500" t="s">
        <v>4290</v>
      </c>
      <c r="F6280" s="1070">
        <v>601.95000000000005</v>
      </c>
      <c r="G6280" s="1048" t="s">
        <v>5005</v>
      </c>
      <c r="H6280" s="1060" t="s">
        <v>3500</v>
      </c>
    </row>
    <row r="6281" spans="2:8">
      <c r="B6281" s="1089" t="s">
        <v>17157</v>
      </c>
      <c r="C6281" s="1087" t="s">
        <v>2259</v>
      </c>
      <c r="D6281" s="1035" t="s">
        <v>5010</v>
      </c>
      <c r="E6281" s="500" t="s">
        <v>4290</v>
      </c>
      <c r="F6281" s="1070">
        <v>601.95000000000005</v>
      </c>
      <c r="G6281" s="1048" t="s">
        <v>5005</v>
      </c>
      <c r="H6281" s="1060" t="s">
        <v>3500</v>
      </c>
    </row>
    <row r="6282" spans="2:8">
      <c r="B6282" s="1089" t="s">
        <v>17158</v>
      </c>
      <c r="C6282" s="1087" t="s">
        <v>2259</v>
      </c>
      <c r="D6282" s="1035" t="s">
        <v>5010</v>
      </c>
      <c r="E6282" s="500" t="s">
        <v>4290</v>
      </c>
      <c r="F6282" s="1070">
        <v>601.95000000000005</v>
      </c>
      <c r="G6282" s="1048" t="s">
        <v>5005</v>
      </c>
      <c r="H6282" s="1060" t="s">
        <v>3500</v>
      </c>
    </row>
    <row r="6283" spans="2:8">
      <c r="B6283" s="1089" t="s">
        <v>17159</v>
      </c>
      <c r="C6283" s="1087" t="s">
        <v>2259</v>
      </c>
      <c r="D6283" s="1035" t="s">
        <v>5010</v>
      </c>
      <c r="E6283" s="500" t="s">
        <v>4290</v>
      </c>
      <c r="F6283" s="1070">
        <v>601.95000000000005</v>
      </c>
      <c r="G6283" s="1048" t="s">
        <v>5005</v>
      </c>
      <c r="H6283" s="1060" t="s">
        <v>3500</v>
      </c>
    </row>
    <row r="6284" spans="2:8">
      <c r="B6284" s="1089" t="s">
        <v>17160</v>
      </c>
      <c r="C6284" s="1087" t="s">
        <v>2259</v>
      </c>
      <c r="D6284" s="1035" t="s">
        <v>5010</v>
      </c>
      <c r="E6284" s="500" t="s">
        <v>4290</v>
      </c>
      <c r="F6284" s="1070">
        <v>601.95000000000005</v>
      </c>
      <c r="G6284" s="1048" t="s">
        <v>5005</v>
      </c>
      <c r="H6284" s="1060" t="s">
        <v>3500</v>
      </c>
    </row>
    <row r="6285" spans="2:8">
      <c r="B6285" s="1089" t="s">
        <v>17161</v>
      </c>
      <c r="C6285" s="1087" t="s">
        <v>2259</v>
      </c>
      <c r="D6285" s="1035" t="s">
        <v>5010</v>
      </c>
      <c r="E6285" s="500" t="s">
        <v>4290</v>
      </c>
      <c r="F6285" s="1070">
        <v>601.95000000000005</v>
      </c>
      <c r="G6285" s="1048" t="s">
        <v>5005</v>
      </c>
      <c r="H6285" s="1060" t="s">
        <v>3500</v>
      </c>
    </row>
    <row r="6286" spans="2:8">
      <c r="B6286" s="1089" t="s">
        <v>17162</v>
      </c>
      <c r="C6286" s="1087" t="s">
        <v>2259</v>
      </c>
      <c r="D6286" s="1035" t="s">
        <v>5010</v>
      </c>
      <c r="E6286" s="500" t="s">
        <v>4290</v>
      </c>
      <c r="F6286" s="1070">
        <v>601.95000000000005</v>
      </c>
      <c r="G6286" s="1048" t="s">
        <v>5005</v>
      </c>
      <c r="H6286" s="1060" t="s">
        <v>3500</v>
      </c>
    </row>
    <row r="6287" spans="2:8">
      <c r="B6287" s="1089" t="s">
        <v>17163</v>
      </c>
      <c r="C6287" s="1087" t="s">
        <v>2259</v>
      </c>
      <c r="D6287" s="1035" t="s">
        <v>5010</v>
      </c>
      <c r="E6287" s="500" t="s">
        <v>4290</v>
      </c>
      <c r="F6287" s="1070">
        <v>601.95000000000005</v>
      </c>
      <c r="G6287" s="1048" t="s">
        <v>5005</v>
      </c>
      <c r="H6287" s="1060" t="s">
        <v>3500</v>
      </c>
    </row>
    <row r="6288" spans="2:8">
      <c r="B6288" s="1089" t="s">
        <v>17164</v>
      </c>
      <c r="C6288" s="1087" t="s">
        <v>2259</v>
      </c>
      <c r="D6288" s="1035" t="s">
        <v>5010</v>
      </c>
      <c r="E6288" s="500" t="s">
        <v>4290</v>
      </c>
      <c r="F6288" s="1070">
        <v>601.95000000000005</v>
      </c>
      <c r="G6288" s="1048" t="s">
        <v>5005</v>
      </c>
      <c r="H6288" s="1060" t="s">
        <v>3500</v>
      </c>
    </row>
    <row r="6289" spans="2:8">
      <c r="B6289" s="1089" t="s">
        <v>17165</v>
      </c>
      <c r="C6289" s="1087" t="s">
        <v>2259</v>
      </c>
      <c r="D6289" s="1035" t="s">
        <v>5010</v>
      </c>
      <c r="E6289" s="500" t="s">
        <v>4290</v>
      </c>
      <c r="F6289" s="1070">
        <v>601.95000000000005</v>
      </c>
      <c r="G6289" s="1048" t="s">
        <v>5005</v>
      </c>
      <c r="H6289" s="1060" t="s">
        <v>3500</v>
      </c>
    </row>
    <row r="6290" spans="2:8">
      <c r="B6290" s="1089" t="s">
        <v>17166</v>
      </c>
      <c r="C6290" s="1087" t="s">
        <v>2259</v>
      </c>
      <c r="D6290" s="1035" t="s">
        <v>5010</v>
      </c>
      <c r="E6290" s="500" t="s">
        <v>4290</v>
      </c>
      <c r="F6290" s="1070">
        <v>601.95000000000005</v>
      </c>
      <c r="G6290" s="1048" t="s">
        <v>5005</v>
      </c>
      <c r="H6290" s="1060" t="s">
        <v>3500</v>
      </c>
    </row>
    <row r="6291" spans="2:8">
      <c r="B6291" s="1089" t="s">
        <v>17167</v>
      </c>
      <c r="C6291" s="1087" t="s">
        <v>2259</v>
      </c>
      <c r="D6291" s="1035" t="s">
        <v>5010</v>
      </c>
      <c r="E6291" s="500" t="s">
        <v>4290</v>
      </c>
      <c r="F6291" s="1070">
        <v>601.95000000000005</v>
      </c>
      <c r="G6291" s="1048" t="s">
        <v>5005</v>
      </c>
      <c r="H6291" s="1060" t="s">
        <v>3500</v>
      </c>
    </row>
    <row r="6292" spans="2:8">
      <c r="B6292" s="1089" t="s">
        <v>17168</v>
      </c>
      <c r="C6292" s="1087" t="s">
        <v>2259</v>
      </c>
      <c r="D6292" s="1035" t="s">
        <v>5010</v>
      </c>
      <c r="E6292" s="500" t="s">
        <v>4290</v>
      </c>
      <c r="F6292" s="1070">
        <v>601.95000000000005</v>
      </c>
      <c r="G6292" s="1048" t="s">
        <v>5005</v>
      </c>
      <c r="H6292" s="1060" t="s">
        <v>3500</v>
      </c>
    </row>
    <row r="6293" spans="2:8">
      <c r="B6293" s="1089" t="s">
        <v>17169</v>
      </c>
      <c r="C6293" s="1087" t="s">
        <v>2259</v>
      </c>
      <c r="D6293" s="1035" t="s">
        <v>5010</v>
      </c>
      <c r="E6293" s="500" t="s">
        <v>4290</v>
      </c>
      <c r="F6293" s="1070">
        <v>601.95000000000005</v>
      </c>
      <c r="G6293" s="1048" t="s">
        <v>5005</v>
      </c>
      <c r="H6293" s="1060" t="s">
        <v>3500</v>
      </c>
    </row>
    <row r="6294" spans="2:8">
      <c r="B6294" s="1089" t="s">
        <v>17170</v>
      </c>
      <c r="C6294" s="1087" t="s">
        <v>2259</v>
      </c>
      <c r="D6294" s="1035" t="s">
        <v>5010</v>
      </c>
      <c r="E6294" s="500" t="s">
        <v>4290</v>
      </c>
      <c r="F6294" s="1070">
        <v>601.95000000000005</v>
      </c>
      <c r="G6294" s="1048" t="s">
        <v>5005</v>
      </c>
      <c r="H6294" s="1060" t="s">
        <v>3500</v>
      </c>
    </row>
    <row r="6295" spans="2:8">
      <c r="B6295" s="1089" t="s">
        <v>17171</v>
      </c>
      <c r="C6295" s="1087" t="s">
        <v>2259</v>
      </c>
      <c r="D6295" s="1035" t="s">
        <v>5010</v>
      </c>
      <c r="E6295" s="500" t="s">
        <v>4290</v>
      </c>
      <c r="F6295" s="1070">
        <v>601.95000000000005</v>
      </c>
      <c r="G6295" s="1048" t="s">
        <v>5005</v>
      </c>
      <c r="H6295" s="1060" t="s">
        <v>3500</v>
      </c>
    </row>
    <row r="6296" spans="2:8">
      <c r="B6296" s="1089" t="s">
        <v>17172</v>
      </c>
      <c r="C6296" s="1087" t="s">
        <v>2259</v>
      </c>
      <c r="D6296" s="1035" t="s">
        <v>5010</v>
      </c>
      <c r="E6296" s="500" t="s">
        <v>4290</v>
      </c>
      <c r="F6296" s="1070">
        <v>601.95000000000005</v>
      </c>
      <c r="G6296" s="1048" t="s">
        <v>5005</v>
      </c>
      <c r="H6296" s="1060" t="s">
        <v>3500</v>
      </c>
    </row>
    <row r="6297" spans="2:8">
      <c r="B6297" s="1089" t="s">
        <v>17173</v>
      </c>
      <c r="C6297" s="1087" t="s">
        <v>2259</v>
      </c>
      <c r="D6297" s="1035" t="s">
        <v>5010</v>
      </c>
      <c r="E6297" s="500" t="s">
        <v>4290</v>
      </c>
      <c r="F6297" s="1070">
        <v>601.95000000000005</v>
      </c>
      <c r="G6297" s="1048" t="s">
        <v>5005</v>
      </c>
      <c r="H6297" s="1060" t="s">
        <v>3500</v>
      </c>
    </row>
    <row r="6298" spans="2:8">
      <c r="B6298" s="1089" t="s">
        <v>17174</v>
      </c>
      <c r="C6298" s="1087" t="s">
        <v>2259</v>
      </c>
      <c r="D6298" s="1035" t="s">
        <v>5010</v>
      </c>
      <c r="E6298" s="500" t="s">
        <v>4290</v>
      </c>
      <c r="F6298" s="1070">
        <v>601.95000000000005</v>
      </c>
      <c r="G6298" s="1048" t="s">
        <v>5005</v>
      </c>
      <c r="H6298" s="1060" t="s">
        <v>3500</v>
      </c>
    </row>
    <row r="6299" spans="2:8">
      <c r="B6299" s="1089" t="s">
        <v>17175</v>
      </c>
      <c r="C6299" s="1087" t="s">
        <v>2259</v>
      </c>
      <c r="D6299" s="1035" t="s">
        <v>5010</v>
      </c>
      <c r="E6299" s="500" t="s">
        <v>4290</v>
      </c>
      <c r="F6299" s="1070">
        <v>601.95000000000005</v>
      </c>
      <c r="G6299" s="1048" t="s">
        <v>5005</v>
      </c>
      <c r="H6299" s="1060" t="s">
        <v>3500</v>
      </c>
    </row>
    <row r="6300" spans="2:8">
      <c r="B6300" s="1089" t="s">
        <v>17176</v>
      </c>
      <c r="C6300" s="1087" t="s">
        <v>2259</v>
      </c>
      <c r="D6300" s="1035" t="s">
        <v>5010</v>
      </c>
      <c r="E6300" s="500" t="s">
        <v>4290</v>
      </c>
      <c r="F6300" s="1070">
        <v>601.95000000000005</v>
      </c>
      <c r="G6300" s="1048" t="s">
        <v>5005</v>
      </c>
      <c r="H6300" s="1060" t="s">
        <v>3500</v>
      </c>
    </row>
    <row r="6301" spans="2:8">
      <c r="B6301" s="1089" t="s">
        <v>17177</v>
      </c>
      <c r="C6301" s="1087" t="s">
        <v>2259</v>
      </c>
      <c r="D6301" s="1035" t="s">
        <v>5010</v>
      </c>
      <c r="E6301" s="500" t="s">
        <v>4290</v>
      </c>
      <c r="F6301" s="1070">
        <v>601.95000000000005</v>
      </c>
      <c r="G6301" s="1048" t="s">
        <v>5005</v>
      </c>
      <c r="H6301" s="1060" t="s">
        <v>3500</v>
      </c>
    </row>
    <row r="6302" spans="2:8">
      <c r="B6302" s="1089" t="s">
        <v>17178</v>
      </c>
      <c r="C6302" s="1087" t="s">
        <v>2259</v>
      </c>
      <c r="D6302" s="1035" t="s">
        <v>5010</v>
      </c>
      <c r="E6302" s="500" t="s">
        <v>4290</v>
      </c>
      <c r="F6302" s="1070">
        <v>601.95000000000005</v>
      </c>
      <c r="G6302" s="1048" t="s">
        <v>5005</v>
      </c>
      <c r="H6302" s="1060" t="s">
        <v>3500</v>
      </c>
    </row>
    <row r="6303" spans="2:8">
      <c r="B6303" s="1089" t="s">
        <v>17179</v>
      </c>
      <c r="C6303" s="1087" t="s">
        <v>2259</v>
      </c>
      <c r="D6303" s="1035" t="s">
        <v>5010</v>
      </c>
      <c r="E6303" s="500" t="s">
        <v>4290</v>
      </c>
      <c r="F6303" s="1070">
        <v>601.95000000000005</v>
      </c>
      <c r="G6303" s="1048" t="s">
        <v>5005</v>
      </c>
      <c r="H6303" s="1060" t="s">
        <v>3500</v>
      </c>
    </row>
    <row r="6304" spans="2:8">
      <c r="B6304" s="1089" t="s">
        <v>17180</v>
      </c>
      <c r="C6304" s="1087" t="s">
        <v>2259</v>
      </c>
      <c r="D6304" s="1035" t="s">
        <v>5010</v>
      </c>
      <c r="E6304" s="500" t="s">
        <v>4290</v>
      </c>
      <c r="F6304" s="1070">
        <v>601.95000000000005</v>
      </c>
      <c r="G6304" s="1048" t="s">
        <v>5005</v>
      </c>
      <c r="H6304" s="1060" t="s">
        <v>3500</v>
      </c>
    </row>
    <row r="6305" spans="2:8">
      <c r="B6305" s="1089" t="s">
        <v>17181</v>
      </c>
      <c r="C6305" s="1087" t="s">
        <v>2259</v>
      </c>
      <c r="D6305" s="1035" t="s">
        <v>5010</v>
      </c>
      <c r="E6305" s="500" t="s">
        <v>4290</v>
      </c>
      <c r="F6305" s="1070">
        <v>601.95000000000005</v>
      </c>
      <c r="G6305" s="1048" t="s">
        <v>5005</v>
      </c>
      <c r="H6305" s="1060" t="s">
        <v>3500</v>
      </c>
    </row>
    <row r="6306" spans="2:8">
      <c r="B6306" s="1089" t="s">
        <v>17182</v>
      </c>
      <c r="C6306" s="1087" t="s">
        <v>2259</v>
      </c>
      <c r="D6306" s="1035" t="s">
        <v>5010</v>
      </c>
      <c r="E6306" s="500" t="s">
        <v>4290</v>
      </c>
      <c r="F6306" s="1070">
        <v>601.95000000000005</v>
      </c>
      <c r="G6306" s="1048" t="s">
        <v>5005</v>
      </c>
      <c r="H6306" s="1060" t="s">
        <v>3500</v>
      </c>
    </row>
    <row r="6307" spans="2:8">
      <c r="B6307" s="1089" t="s">
        <v>17183</v>
      </c>
      <c r="C6307" s="1087" t="s">
        <v>2259</v>
      </c>
      <c r="D6307" s="1035" t="s">
        <v>5010</v>
      </c>
      <c r="E6307" s="500" t="s">
        <v>4290</v>
      </c>
      <c r="F6307" s="1070">
        <v>601.95000000000005</v>
      </c>
      <c r="G6307" s="1048" t="s">
        <v>5005</v>
      </c>
      <c r="H6307" s="1060" t="s">
        <v>3500</v>
      </c>
    </row>
    <row r="6308" spans="2:8">
      <c r="B6308" s="1089" t="s">
        <v>17184</v>
      </c>
      <c r="C6308" s="1087" t="s">
        <v>2259</v>
      </c>
      <c r="D6308" s="1035" t="s">
        <v>5010</v>
      </c>
      <c r="E6308" s="500" t="s">
        <v>4290</v>
      </c>
      <c r="F6308" s="1070">
        <v>601.95000000000005</v>
      </c>
      <c r="G6308" s="1048" t="s">
        <v>5005</v>
      </c>
      <c r="H6308" s="1060" t="s">
        <v>3500</v>
      </c>
    </row>
    <row r="6309" spans="2:8">
      <c r="B6309" s="1089" t="s">
        <v>17185</v>
      </c>
      <c r="C6309" s="1087" t="s">
        <v>2259</v>
      </c>
      <c r="D6309" s="1035" t="s">
        <v>5010</v>
      </c>
      <c r="E6309" s="500" t="s">
        <v>4290</v>
      </c>
      <c r="F6309" s="1070">
        <v>601.95000000000005</v>
      </c>
      <c r="G6309" s="1048" t="s">
        <v>5005</v>
      </c>
      <c r="H6309" s="1060" t="s">
        <v>3500</v>
      </c>
    </row>
    <row r="6310" spans="2:8">
      <c r="B6310" s="1089" t="s">
        <v>17186</v>
      </c>
      <c r="C6310" s="1087" t="s">
        <v>2259</v>
      </c>
      <c r="D6310" s="1035" t="s">
        <v>5010</v>
      </c>
      <c r="E6310" s="500" t="s">
        <v>4290</v>
      </c>
      <c r="F6310" s="1070">
        <v>601.95000000000005</v>
      </c>
      <c r="G6310" s="1048" t="s">
        <v>5005</v>
      </c>
      <c r="H6310" s="1060" t="s">
        <v>3500</v>
      </c>
    </row>
    <row r="6311" spans="2:8">
      <c r="B6311" s="1089" t="s">
        <v>17187</v>
      </c>
      <c r="C6311" s="1087" t="s">
        <v>2259</v>
      </c>
      <c r="D6311" s="1035" t="s">
        <v>5010</v>
      </c>
      <c r="E6311" s="500" t="s">
        <v>4290</v>
      </c>
      <c r="F6311" s="1070">
        <v>601.95000000000005</v>
      </c>
      <c r="G6311" s="1048" t="s">
        <v>5005</v>
      </c>
      <c r="H6311" s="1060" t="s">
        <v>3500</v>
      </c>
    </row>
    <row r="6312" spans="2:8">
      <c r="B6312" s="1089" t="s">
        <v>17188</v>
      </c>
      <c r="C6312" s="1087" t="s">
        <v>2259</v>
      </c>
      <c r="D6312" s="1035" t="s">
        <v>5010</v>
      </c>
      <c r="E6312" s="500" t="s">
        <v>4290</v>
      </c>
      <c r="F6312" s="1070">
        <v>601.95000000000005</v>
      </c>
      <c r="G6312" s="1048" t="s">
        <v>5005</v>
      </c>
      <c r="H6312" s="1060" t="s">
        <v>3500</v>
      </c>
    </row>
    <row r="6313" spans="2:8">
      <c r="B6313" s="1089" t="s">
        <v>17189</v>
      </c>
      <c r="C6313" s="1087" t="s">
        <v>2259</v>
      </c>
      <c r="D6313" s="1035" t="s">
        <v>5010</v>
      </c>
      <c r="E6313" s="500" t="s">
        <v>4290</v>
      </c>
      <c r="F6313" s="1070">
        <v>601.95000000000005</v>
      </c>
      <c r="G6313" s="1048" t="s">
        <v>5005</v>
      </c>
      <c r="H6313" s="1060" t="s">
        <v>3500</v>
      </c>
    </row>
    <row r="6314" spans="2:8">
      <c r="B6314" s="1089" t="s">
        <v>17190</v>
      </c>
      <c r="C6314" s="1087" t="s">
        <v>2259</v>
      </c>
      <c r="D6314" s="1035" t="s">
        <v>5010</v>
      </c>
      <c r="E6314" s="500" t="s">
        <v>4290</v>
      </c>
      <c r="F6314" s="1070">
        <v>601.95000000000005</v>
      </c>
      <c r="G6314" s="1048" t="s">
        <v>5005</v>
      </c>
      <c r="H6314" s="1060" t="s">
        <v>3500</v>
      </c>
    </row>
    <row r="6315" spans="2:8">
      <c r="B6315" s="1089" t="s">
        <v>17191</v>
      </c>
      <c r="C6315" s="1087" t="s">
        <v>2259</v>
      </c>
      <c r="D6315" s="1035" t="s">
        <v>5010</v>
      </c>
      <c r="E6315" s="500" t="s">
        <v>4290</v>
      </c>
      <c r="F6315" s="1070">
        <v>601.95000000000005</v>
      </c>
      <c r="G6315" s="1048" t="s">
        <v>5005</v>
      </c>
      <c r="H6315" s="1060" t="s">
        <v>3500</v>
      </c>
    </row>
    <row r="6316" spans="2:8">
      <c r="B6316" s="1089" t="s">
        <v>17192</v>
      </c>
      <c r="C6316" s="1087" t="s">
        <v>2259</v>
      </c>
      <c r="D6316" s="1035" t="s">
        <v>5010</v>
      </c>
      <c r="E6316" s="500" t="s">
        <v>4290</v>
      </c>
      <c r="F6316" s="1070">
        <v>601.95000000000005</v>
      </c>
      <c r="G6316" s="1048" t="s">
        <v>5005</v>
      </c>
      <c r="H6316" s="1060" t="s">
        <v>3500</v>
      </c>
    </row>
    <row r="6317" spans="2:8">
      <c r="B6317" s="1089" t="s">
        <v>17193</v>
      </c>
      <c r="C6317" s="1087" t="s">
        <v>2259</v>
      </c>
      <c r="D6317" s="1035" t="s">
        <v>5010</v>
      </c>
      <c r="E6317" s="500" t="s">
        <v>4290</v>
      </c>
      <c r="F6317" s="1070">
        <v>601.95000000000005</v>
      </c>
      <c r="G6317" s="1048" t="s">
        <v>5005</v>
      </c>
      <c r="H6317" s="1060" t="s">
        <v>3500</v>
      </c>
    </row>
    <row r="6318" spans="2:8">
      <c r="B6318" s="1089" t="s">
        <v>17194</v>
      </c>
      <c r="C6318" s="1087" t="s">
        <v>2259</v>
      </c>
      <c r="D6318" s="1035" t="s">
        <v>5010</v>
      </c>
      <c r="E6318" s="500" t="s">
        <v>4290</v>
      </c>
      <c r="F6318" s="1070">
        <v>601.95000000000005</v>
      </c>
      <c r="G6318" s="1048" t="s">
        <v>5005</v>
      </c>
      <c r="H6318" s="1060" t="s">
        <v>3500</v>
      </c>
    </row>
    <row r="6319" spans="2:8">
      <c r="B6319" s="1089" t="s">
        <v>17195</v>
      </c>
      <c r="C6319" s="1087" t="s">
        <v>2259</v>
      </c>
      <c r="D6319" s="1035" t="s">
        <v>5010</v>
      </c>
      <c r="E6319" s="500" t="s">
        <v>4290</v>
      </c>
      <c r="F6319" s="1070">
        <v>601.95000000000005</v>
      </c>
      <c r="G6319" s="1048" t="s">
        <v>5005</v>
      </c>
      <c r="H6319" s="1060" t="s">
        <v>3500</v>
      </c>
    </row>
    <row r="6320" spans="2:8">
      <c r="B6320" s="1089" t="s">
        <v>17196</v>
      </c>
      <c r="C6320" s="1087" t="s">
        <v>2259</v>
      </c>
      <c r="D6320" s="1035" t="s">
        <v>5010</v>
      </c>
      <c r="E6320" s="500" t="s">
        <v>4290</v>
      </c>
      <c r="F6320" s="1070">
        <v>601.95000000000005</v>
      </c>
      <c r="G6320" s="1048" t="s">
        <v>5005</v>
      </c>
      <c r="H6320" s="1060" t="s">
        <v>3500</v>
      </c>
    </row>
    <row r="6321" spans="2:8">
      <c r="B6321" s="1089" t="s">
        <v>17197</v>
      </c>
      <c r="C6321" s="1087" t="s">
        <v>2259</v>
      </c>
      <c r="D6321" s="1035" t="s">
        <v>5010</v>
      </c>
      <c r="E6321" s="500" t="s">
        <v>4290</v>
      </c>
      <c r="F6321" s="1070">
        <v>601.95000000000005</v>
      </c>
      <c r="G6321" s="1048" t="s">
        <v>5005</v>
      </c>
      <c r="H6321" s="1060" t="s">
        <v>3500</v>
      </c>
    </row>
    <row r="6322" spans="2:8">
      <c r="B6322" s="1089" t="s">
        <v>17198</v>
      </c>
      <c r="C6322" s="1087" t="s">
        <v>2259</v>
      </c>
      <c r="D6322" s="1035" t="s">
        <v>5010</v>
      </c>
      <c r="E6322" s="500" t="s">
        <v>4290</v>
      </c>
      <c r="F6322" s="1070">
        <v>601.95000000000005</v>
      </c>
      <c r="G6322" s="1048" t="s">
        <v>5005</v>
      </c>
      <c r="H6322" s="1060" t="s">
        <v>3500</v>
      </c>
    </row>
    <row r="6323" spans="2:8">
      <c r="B6323" s="1089" t="s">
        <v>17199</v>
      </c>
      <c r="C6323" s="1087" t="s">
        <v>2259</v>
      </c>
      <c r="D6323" s="1035" t="s">
        <v>5010</v>
      </c>
      <c r="E6323" s="500" t="s">
        <v>4290</v>
      </c>
      <c r="F6323" s="1070">
        <v>601.95000000000005</v>
      </c>
      <c r="G6323" s="1048" t="s">
        <v>5005</v>
      </c>
      <c r="H6323" s="1060" t="s">
        <v>3500</v>
      </c>
    </row>
    <row r="6324" spans="2:8">
      <c r="B6324" s="1089" t="s">
        <v>17200</v>
      </c>
      <c r="C6324" s="1087" t="s">
        <v>2259</v>
      </c>
      <c r="D6324" s="1035" t="s">
        <v>5010</v>
      </c>
      <c r="E6324" s="500" t="s">
        <v>4290</v>
      </c>
      <c r="F6324" s="1070">
        <v>601.95000000000005</v>
      </c>
      <c r="G6324" s="1048" t="s">
        <v>5005</v>
      </c>
      <c r="H6324" s="1060" t="s">
        <v>3500</v>
      </c>
    </row>
    <row r="6325" spans="2:8">
      <c r="B6325" s="1089" t="s">
        <v>17201</v>
      </c>
      <c r="C6325" s="1087" t="s">
        <v>2259</v>
      </c>
      <c r="D6325" s="1035" t="s">
        <v>5010</v>
      </c>
      <c r="E6325" s="500" t="s">
        <v>4290</v>
      </c>
      <c r="F6325" s="1070">
        <v>601.95000000000005</v>
      </c>
      <c r="G6325" s="1048" t="s">
        <v>5005</v>
      </c>
      <c r="H6325" s="1060" t="s">
        <v>3500</v>
      </c>
    </row>
    <row r="6326" spans="2:8">
      <c r="B6326" s="1089" t="s">
        <v>17202</v>
      </c>
      <c r="C6326" s="1087" t="s">
        <v>2259</v>
      </c>
      <c r="D6326" s="1035" t="s">
        <v>5010</v>
      </c>
      <c r="E6326" s="500" t="s">
        <v>4290</v>
      </c>
      <c r="F6326" s="1070">
        <v>601.95000000000005</v>
      </c>
      <c r="G6326" s="1048" t="s">
        <v>5005</v>
      </c>
      <c r="H6326" s="1060" t="s">
        <v>3500</v>
      </c>
    </row>
    <row r="6327" spans="2:8">
      <c r="B6327" s="1089" t="s">
        <v>17203</v>
      </c>
      <c r="C6327" s="1087" t="s">
        <v>2259</v>
      </c>
      <c r="D6327" s="1035" t="s">
        <v>5010</v>
      </c>
      <c r="E6327" s="500" t="s">
        <v>4290</v>
      </c>
      <c r="F6327" s="1070">
        <v>601.95000000000005</v>
      </c>
      <c r="G6327" s="1048" t="s">
        <v>5005</v>
      </c>
      <c r="H6327" s="1060" t="s">
        <v>3500</v>
      </c>
    </row>
    <row r="6328" spans="2:8">
      <c r="B6328" s="1089" t="s">
        <v>17204</v>
      </c>
      <c r="C6328" s="1087" t="s">
        <v>2259</v>
      </c>
      <c r="D6328" s="1035" t="s">
        <v>5010</v>
      </c>
      <c r="E6328" s="500" t="s">
        <v>4290</v>
      </c>
      <c r="F6328" s="1070">
        <v>601.95000000000005</v>
      </c>
      <c r="G6328" s="1048" t="s">
        <v>5005</v>
      </c>
      <c r="H6328" s="1060" t="s">
        <v>3500</v>
      </c>
    </row>
    <row r="6329" spans="2:8">
      <c r="B6329" s="1089" t="s">
        <v>17205</v>
      </c>
      <c r="C6329" s="1087" t="s">
        <v>2259</v>
      </c>
      <c r="D6329" s="1035" t="s">
        <v>5010</v>
      </c>
      <c r="E6329" s="500" t="s">
        <v>4290</v>
      </c>
      <c r="F6329" s="1070">
        <v>601.95000000000005</v>
      </c>
      <c r="G6329" s="1048" t="s">
        <v>5005</v>
      </c>
      <c r="H6329" s="1060" t="s">
        <v>3500</v>
      </c>
    </row>
    <row r="6330" spans="2:8">
      <c r="B6330" s="1089" t="s">
        <v>17206</v>
      </c>
      <c r="C6330" s="1087" t="s">
        <v>2259</v>
      </c>
      <c r="D6330" s="1035" t="s">
        <v>5010</v>
      </c>
      <c r="E6330" s="500" t="s">
        <v>4290</v>
      </c>
      <c r="F6330" s="1070">
        <v>601.95000000000005</v>
      </c>
      <c r="G6330" s="1048" t="s">
        <v>5005</v>
      </c>
      <c r="H6330" s="1060" t="s">
        <v>3500</v>
      </c>
    </row>
    <row r="6331" spans="2:8">
      <c r="B6331" s="1089" t="s">
        <v>17207</v>
      </c>
      <c r="C6331" s="1087" t="s">
        <v>2259</v>
      </c>
      <c r="D6331" s="1035" t="s">
        <v>5010</v>
      </c>
      <c r="E6331" s="500" t="s">
        <v>4290</v>
      </c>
      <c r="F6331" s="1070">
        <v>601.95000000000005</v>
      </c>
      <c r="G6331" s="1048" t="s">
        <v>5005</v>
      </c>
      <c r="H6331" s="1060" t="s">
        <v>3500</v>
      </c>
    </row>
    <row r="6332" spans="2:8">
      <c r="B6332" s="1089" t="s">
        <v>17208</v>
      </c>
      <c r="C6332" s="1087" t="s">
        <v>2259</v>
      </c>
      <c r="D6332" s="1035" t="s">
        <v>5010</v>
      </c>
      <c r="E6332" s="500" t="s">
        <v>4290</v>
      </c>
      <c r="F6332" s="1070">
        <v>601.95000000000005</v>
      </c>
      <c r="G6332" s="1048" t="s">
        <v>5005</v>
      </c>
      <c r="H6332" s="1060" t="s">
        <v>3500</v>
      </c>
    </row>
    <row r="6333" spans="2:8">
      <c r="B6333" s="1089" t="s">
        <v>17209</v>
      </c>
      <c r="C6333" s="1087" t="s">
        <v>2259</v>
      </c>
      <c r="D6333" s="1035" t="s">
        <v>5010</v>
      </c>
      <c r="E6333" s="500" t="s">
        <v>4290</v>
      </c>
      <c r="F6333" s="1070">
        <v>601.95000000000005</v>
      </c>
      <c r="G6333" s="1048" t="s">
        <v>5005</v>
      </c>
      <c r="H6333" s="1060" t="s">
        <v>3500</v>
      </c>
    </row>
    <row r="6334" spans="2:8">
      <c r="B6334" s="1089" t="s">
        <v>17210</v>
      </c>
      <c r="C6334" s="1087" t="s">
        <v>2259</v>
      </c>
      <c r="D6334" s="1035" t="s">
        <v>5010</v>
      </c>
      <c r="E6334" s="500" t="s">
        <v>4290</v>
      </c>
      <c r="F6334" s="1070">
        <v>601.95000000000005</v>
      </c>
      <c r="G6334" s="1048" t="s">
        <v>5005</v>
      </c>
      <c r="H6334" s="1060" t="s">
        <v>3500</v>
      </c>
    </row>
    <row r="6335" spans="2:8">
      <c r="B6335" s="1089" t="s">
        <v>17211</v>
      </c>
      <c r="C6335" s="1087" t="s">
        <v>2259</v>
      </c>
      <c r="D6335" s="1035" t="s">
        <v>5010</v>
      </c>
      <c r="E6335" s="500" t="s">
        <v>4290</v>
      </c>
      <c r="F6335" s="1070">
        <v>601.95000000000005</v>
      </c>
      <c r="G6335" s="1048" t="s">
        <v>5005</v>
      </c>
      <c r="H6335" s="1060" t="s">
        <v>3500</v>
      </c>
    </row>
    <row r="6336" spans="2:8">
      <c r="B6336" s="1089" t="s">
        <v>17212</v>
      </c>
      <c r="C6336" s="1087" t="s">
        <v>2259</v>
      </c>
      <c r="D6336" s="1035" t="s">
        <v>5010</v>
      </c>
      <c r="E6336" s="500" t="s">
        <v>4290</v>
      </c>
      <c r="F6336" s="1070">
        <v>601.95000000000005</v>
      </c>
      <c r="G6336" s="1048" t="s">
        <v>5005</v>
      </c>
      <c r="H6336" s="1060" t="s">
        <v>3500</v>
      </c>
    </row>
    <row r="6337" spans="2:8">
      <c r="B6337" s="1089" t="s">
        <v>17213</v>
      </c>
      <c r="C6337" s="1087" t="s">
        <v>2259</v>
      </c>
      <c r="D6337" s="1035" t="s">
        <v>5010</v>
      </c>
      <c r="E6337" s="500" t="s">
        <v>4290</v>
      </c>
      <c r="F6337" s="1070">
        <v>601.95000000000005</v>
      </c>
      <c r="G6337" s="1048" t="s">
        <v>5005</v>
      </c>
      <c r="H6337" s="1060" t="s">
        <v>3500</v>
      </c>
    </row>
    <row r="6338" spans="2:8">
      <c r="B6338" s="1089" t="s">
        <v>17214</v>
      </c>
      <c r="C6338" s="1087" t="s">
        <v>2259</v>
      </c>
      <c r="D6338" s="1035" t="s">
        <v>5010</v>
      </c>
      <c r="E6338" s="500" t="s">
        <v>4290</v>
      </c>
      <c r="F6338" s="1070">
        <v>601.95000000000005</v>
      </c>
      <c r="G6338" s="1048" t="s">
        <v>5005</v>
      </c>
      <c r="H6338" s="1060" t="s">
        <v>3500</v>
      </c>
    </row>
    <row r="6339" spans="2:8">
      <c r="B6339" s="1089" t="s">
        <v>17215</v>
      </c>
      <c r="C6339" s="1087" t="s">
        <v>2259</v>
      </c>
      <c r="D6339" s="1035" t="s">
        <v>5010</v>
      </c>
      <c r="E6339" s="500" t="s">
        <v>4290</v>
      </c>
      <c r="F6339" s="1070">
        <v>601.95000000000005</v>
      </c>
      <c r="G6339" s="1048" t="s">
        <v>5005</v>
      </c>
      <c r="H6339" s="1060" t="s">
        <v>3500</v>
      </c>
    </row>
    <row r="6340" spans="2:8">
      <c r="B6340" s="1089" t="s">
        <v>17216</v>
      </c>
      <c r="C6340" s="1087" t="s">
        <v>2259</v>
      </c>
      <c r="D6340" s="1035" t="s">
        <v>5010</v>
      </c>
      <c r="E6340" s="500" t="s">
        <v>4290</v>
      </c>
      <c r="F6340" s="1070">
        <v>601.95000000000005</v>
      </c>
      <c r="G6340" s="1048" t="s">
        <v>5005</v>
      </c>
      <c r="H6340" s="1060" t="s">
        <v>3500</v>
      </c>
    </row>
    <row r="6341" spans="2:8">
      <c r="B6341" s="1089" t="s">
        <v>17217</v>
      </c>
      <c r="C6341" s="1087" t="s">
        <v>2259</v>
      </c>
      <c r="D6341" s="1035" t="s">
        <v>5010</v>
      </c>
      <c r="E6341" s="500" t="s">
        <v>4290</v>
      </c>
      <c r="F6341" s="1070">
        <v>601.95000000000005</v>
      </c>
      <c r="G6341" s="1048" t="s">
        <v>5005</v>
      </c>
      <c r="H6341" s="1060" t="s">
        <v>3500</v>
      </c>
    </row>
    <row r="6342" spans="2:8">
      <c r="B6342" s="1089" t="s">
        <v>17218</v>
      </c>
      <c r="C6342" s="1087" t="s">
        <v>2259</v>
      </c>
      <c r="D6342" s="1035" t="s">
        <v>5010</v>
      </c>
      <c r="E6342" s="500" t="s">
        <v>4290</v>
      </c>
      <c r="F6342" s="1070">
        <v>601.95000000000005</v>
      </c>
      <c r="G6342" s="1048" t="s">
        <v>5005</v>
      </c>
      <c r="H6342" s="1060" t="s">
        <v>3500</v>
      </c>
    </row>
    <row r="6343" spans="2:8">
      <c r="B6343" s="1089" t="s">
        <v>17219</v>
      </c>
      <c r="C6343" s="1087" t="s">
        <v>2259</v>
      </c>
      <c r="D6343" s="1035" t="s">
        <v>5010</v>
      </c>
      <c r="E6343" s="500" t="s">
        <v>4290</v>
      </c>
      <c r="F6343" s="1070">
        <v>601.95000000000005</v>
      </c>
      <c r="G6343" s="1048" t="s">
        <v>5005</v>
      </c>
      <c r="H6343" s="1060" t="s">
        <v>3500</v>
      </c>
    </row>
    <row r="6344" spans="2:8">
      <c r="B6344" s="1089" t="s">
        <v>17220</v>
      </c>
      <c r="C6344" s="1087" t="s">
        <v>2259</v>
      </c>
      <c r="D6344" s="1035" t="s">
        <v>5010</v>
      </c>
      <c r="E6344" s="500" t="s">
        <v>4290</v>
      </c>
      <c r="F6344" s="1070">
        <v>601.95000000000005</v>
      </c>
      <c r="G6344" s="1048" t="s">
        <v>5005</v>
      </c>
      <c r="H6344" s="1060" t="s">
        <v>3500</v>
      </c>
    </row>
    <row r="6345" spans="2:8">
      <c r="B6345" s="1089" t="s">
        <v>17221</v>
      </c>
      <c r="C6345" s="1087" t="s">
        <v>2259</v>
      </c>
      <c r="D6345" s="1035" t="s">
        <v>5010</v>
      </c>
      <c r="E6345" s="500" t="s">
        <v>4290</v>
      </c>
      <c r="F6345" s="1070">
        <v>601.95000000000005</v>
      </c>
      <c r="G6345" s="1048" t="s">
        <v>5005</v>
      </c>
      <c r="H6345" s="1060" t="s">
        <v>3500</v>
      </c>
    </row>
    <row r="6346" spans="2:8">
      <c r="B6346" s="1089" t="s">
        <v>17222</v>
      </c>
      <c r="C6346" s="1087" t="s">
        <v>2259</v>
      </c>
      <c r="D6346" s="1035" t="s">
        <v>5010</v>
      </c>
      <c r="E6346" s="500" t="s">
        <v>4290</v>
      </c>
      <c r="F6346" s="1070">
        <v>601.95000000000005</v>
      </c>
      <c r="G6346" s="1048" t="s">
        <v>5005</v>
      </c>
      <c r="H6346" s="1060" t="s">
        <v>3500</v>
      </c>
    </row>
    <row r="6347" spans="2:8">
      <c r="B6347" s="1089" t="s">
        <v>17223</v>
      </c>
      <c r="C6347" s="1087" t="s">
        <v>2259</v>
      </c>
      <c r="D6347" s="1035" t="s">
        <v>5010</v>
      </c>
      <c r="E6347" s="500" t="s">
        <v>4290</v>
      </c>
      <c r="F6347" s="1070">
        <v>601.95000000000005</v>
      </c>
      <c r="G6347" s="1048" t="s">
        <v>5005</v>
      </c>
      <c r="H6347" s="1060" t="s">
        <v>3500</v>
      </c>
    </row>
    <row r="6348" spans="2:8">
      <c r="B6348" s="1089" t="s">
        <v>17224</v>
      </c>
      <c r="C6348" s="1087" t="s">
        <v>2259</v>
      </c>
      <c r="D6348" s="1035" t="s">
        <v>5010</v>
      </c>
      <c r="E6348" s="500" t="s">
        <v>4290</v>
      </c>
      <c r="F6348" s="1070">
        <v>601.95000000000005</v>
      </c>
      <c r="G6348" s="1048" t="s">
        <v>5005</v>
      </c>
      <c r="H6348" s="1060" t="s">
        <v>3500</v>
      </c>
    </row>
    <row r="6349" spans="2:8">
      <c r="B6349" s="1089" t="s">
        <v>17225</v>
      </c>
      <c r="C6349" s="1087" t="s">
        <v>2259</v>
      </c>
      <c r="D6349" s="1035" t="s">
        <v>5010</v>
      </c>
      <c r="E6349" s="500" t="s">
        <v>4290</v>
      </c>
      <c r="F6349" s="1070">
        <v>601.95000000000005</v>
      </c>
      <c r="G6349" s="1048" t="s">
        <v>5005</v>
      </c>
      <c r="H6349" s="1060" t="s">
        <v>3500</v>
      </c>
    </row>
    <row r="6350" spans="2:8">
      <c r="B6350" s="1089" t="s">
        <v>17226</v>
      </c>
      <c r="C6350" s="1087" t="s">
        <v>2259</v>
      </c>
      <c r="D6350" s="1035" t="s">
        <v>5010</v>
      </c>
      <c r="E6350" s="500" t="s">
        <v>4290</v>
      </c>
      <c r="F6350" s="1070">
        <v>601.95000000000005</v>
      </c>
      <c r="G6350" s="1048" t="s">
        <v>5005</v>
      </c>
      <c r="H6350" s="1060" t="s">
        <v>3500</v>
      </c>
    </row>
    <row r="6351" spans="2:8">
      <c r="B6351" s="1089" t="s">
        <v>17227</v>
      </c>
      <c r="C6351" s="1087" t="s">
        <v>2259</v>
      </c>
      <c r="D6351" s="1035" t="s">
        <v>5010</v>
      </c>
      <c r="E6351" s="500" t="s">
        <v>4290</v>
      </c>
      <c r="F6351" s="1070">
        <v>601.95000000000005</v>
      </c>
      <c r="G6351" s="1048" t="s">
        <v>5005</v>
      </c>
      <c r="H6351" s="1060" t="s">
        <v>3500</v>
      </c>
    </row>
    <row r="6352" spans="2:8">
      <c r="B6352" s="1089" t="s">
        <v>17228</v>
      </c>
      <c r="C6352" s="1087" t="s">
        <v>2259</v>
      </c>
      <c r="D6352" s="1035" t="s">
        <v>5010</v>
      </c>
      <c r="E6352" s="500" t="s">
        <v>4290</v>
      </c>
      <c r="F6352" s="1070">
        <v>601.95000000000005</v>
      </c>
      <c r="G6352" s="1048" t="s">
        <v>5005</v>
      </c>
      <c r="H6352" s="1060" t="s">
        <v>3500</v>
      </c>
    </row>
    <row r="6353" spans="2:8">
      <c r="B6353" s="1089" t="s">
        <v>17229</v>
      </c>
      <c r="C6353" s="1087" t="s">
        <v>2259</v>
      </c>
      <c r="D6353" s="1035" t="s">
        <v>5010</v>
      </c>
      <c r="E6353" s="500" t="s">
        <v>4290</v>
      </c>
      <c r="F6353" s="1070">
        <v>601.95000000000005</v>
      </c>
      <c r="G6353" s="1048" t="s">
        <v>5005</v>
      </c>
      <c r="H6353" s="1060" t="s">
        <v>3500</v>
      </c>
    </row>
    <row r="6354" spans="2:8">
      <c r="B6354" s="1089" t="s">
        <v>17230</v>
      </c>
      <c r="C6354" s="1087" t="s">
        <v>2259</v>
      </c>
      <c r="D6354" s="1035" t="s">
        <v>5010</v>
      </c>
      <c r="E6354" s="500" t="s">
        <v>4290</v>
      </c>
      <c r="F6354" s="1070">
        <v>601.95000000000005</v>
      </c>
      <c r="G6354" s="1048" t="s">
        <v>5005</v>
      </c>
      <c r="H6354" s="1060" t="s">
        <v>3500</v>
      </c>
    </row>
    <row r="6355" spans="2:8">
      <c r="B6355" s="1089" t="s">
        <v>17231</v>
      </c>
      <c r="C6355" s="1087" t="s">
        <v>2259</v>
      </c>
      <c r="D6355" s="1035" t="s">
        <v>5010</v>
      </c>
      <c r="E6355" s="500" t="s">
        <v>4290</v>
      </c>
      <c r="F6355" s="1070">
        <v>601.95000000000005</v>
      </c>
      <c r="G6355" s="1048" t="s">
        <v>5005</v>
      </c>
      <c r="H6355" s="1060" t="s">
        <v>3500</v>
      </c>
    </row>
    <row r="6356" spans="2:8">
      <c r="B6356" s="1089" t="s">
        <v>17232</v>
      </c>
      <c r="C6356" s="1087" t="s">
        <v>2259</v>
      </c>
      <c r="D6356" s="1035" t="s">
        <v>5010</v>
      </c>
      <c r="E6356" s="500" t="s">
        <v>4290</v>
      </c>
      <c r="F6356" s="1070">
        <v>601.95000000000005</v>
      </c>
      <c r="G6356" s="1048" t="s">
        <v>5005</v>
      </c>
      <c r="H6356" s="1060" t="s">
        <v>3500</v>
      </c>
    </row>
    <row r="6357" spans="2:8">
      <c r="B6357" s="1089" t="s">
        <v>17233</v>
      </c>
      <c r="C6357" s="1087" t="s">
        <v>2259</v>
      </c>
      <c r="D6357" s="1035" t="s">
        <v>5010</v>
      </c>
      <c r="E6357" s="500" t="s">
        <v>4290</v>
      </c>
      <c r="F6357" s="1070">
        <v>601.95000000000005</v>
      </c>
      <c r="G6357" s="1048" t="s">
        <v>5005</v>
      </c>
      <c r="H6357" s="1060" t="s">
        <v>3500</v>
      </c>
    </row>
    <row r="6358" spans="2:8">
      <c r="B6358" s="1089" t="s">
        <v>17234</v>
      </c>
      <c r="C6358" s="1087" t="s">
        <v>2259</v>
      </c>
      <c r="D6358" s="1035" t="s">
        <v>5010</v>
      </c>
      <c r="E6358" s="500" t="s">
        <v>4290</v>
      </c>
      <c r="F6358" s="1070">
        <v>601.95000000000005</v>
      </c>
      <c r="G6358" s="1048" t="s">
        <v>5005</v>
      </c>
      <c r="H6358" s="1060" t="s">
        <v>3500</v>
      </c>
    </row>
    <row r="6359" spans="2:8">
      <c r="B6359" s="1089" t="s">
        <v>17235</v>
      </c>
      <c r="C6359" s="1087" t="s">
        <v>2259</v>
      </c>
      <c r="D6359" s="1035" t="s">
        <v>5010</v>
      </c>
      <c r="E6359" s="500" t="s">
        <v>4290</v>
      </c>
      <c r="F6359" s="1070">
        <v>601.95000000000005</v>
      </c>
      <c r="G6359" s="1048" t="s">
        <v>5005</v>
      </c>
      <c r="H6359" s="1060" t="s">
        <v>3500</v>
      </c>
    </row>
    <row r="6360" spans="2:8">
      <c r="B6360" s="1089" t="s">
        <v>17236</v>
      </c>
      <c r="C6360" s="1087" t="s">
        <v>2259</v>
      </c>
      <c r="D6360" s="1035" t="s">
        <v>5010</v>
      </c>
      <c r="E6360" s="500" t="s">
        <v>4290</v>
      </c>
      <c r="F6360" s="1070">
        <v>601.95000000000005</v>
      </c>
      <c r="G6360" s="1048" t="s">
        <v>5005</v>
      </c>
      <c r="H6360" s="1060" t="s">
        <v>3500</v>
      </c>
    </row>
    <row r="6361" spans="2:8">
      <c r="B6361" s="1089" t="s">
        <v>17237</v>
      </c>
      <c r="C6361" s="1087" t="s">
        <v>2259</v>
      </c>
      <c r="D6361" s="1035" t="s">
        <v>5010</v>
      </c>
      <c r="E6361" s="500" t="s">
        <v>4290</v>
      </c>
      <c r="F6361" s="1070">
        <v>601.95000000000005</v>
      </c>
      <c r="G6361" s="1048" t="s">
        <v>5005</v>
      </c>
      <c r="H6361" s="1060" t="s">
        <v>3500</v>
      </c>
    </row>
    <row r="6362" spans="2:8">
      <c r="B6362" s="1089" t="s">
        <v>17238</v>
      </c>
      <c r="C6362" s="1087" t="s">
        <v>2259</v>
      </c>
      <c r="D6362" s="1035" t="s">
        <v>5010</v>
      </c>
      <c r="E6362" s="500" t="s">
        <v>4290</v>
      </c>
      <c r="F6362" s="1070">
        <v>601.95000000000005</v>
      </c>
      <c r="G6362" s="1048" t="s">
        <v>5005</v>
      </c>
      <c r="H6362" s="1060" t="s">
        <v>3500</v>
      </c>
    </row>
    <row r="6363" spans="2:8">
      <c r="B6363" s="1089" t="s">
        <v>17239</v>
      </c>
      <c r="C6363" s="1087" t="s">
        <v>2259</v>
      </c>
      <c r="D6363" s="1035" t="s">
        <v>5010</v>
      </c>
      <c r="E6363" s="500" t="s">
        <v>4290</v>
      </c>
      <c r="F6363" s="1070">
        <v>601.95000000000005</v>
      </c>
      <c r="G6363" s="1048" t="s">
        <v>5005</v>
      </c>
      <c r="H6363" s="1060" t="s">
        <v>3500</v>
      </c>
    </row>
    <row r="6364" spans="2:8">
      <c r="B6364" s="1089" t="s">
        <v>17240</v>
      </c>
      <c r="C6364" s="1087" t="s">
        <v>2259</v>
      </c>
      <c r="D6364" s="1035" t="s">
        <v>5010</v>
      </c>
      <c r="E6364" s="500" t="s">
        <v>4290</v>
      </c>
      <c r="F6364" s="1070">
        <v>601.95000000000005</v>
      </c>
      <c r="G6364" s="1048" t="s">
        <v>5005</v>
      </c>
      <c r="H6364" s="1060" t="s">
        <v>3500</v>
      </c>
    </row>
    <row r="6365" spans="2:8">
      <c r="B6365" s="1089" t="s">
        <v>17241</v>
      </c>
      <c r="C6365" s="1087" t="s">
        <v>2259</v>
      </c>
      <c r="D6365" s="1035" t="s">
        <v>5010</v>
      </c>
      <c r="E6365" s="500" t="s">
        <v>4290</v>
      </c>
      <c r="F6365" s="1070">
        <v>601.95000000000005</v>
      </c>
      <c r="G6365" s="1048" t="s">
        <v>5005</v>
      </c>
      <c r="H6365" s="1060" t="s">
        <v>3500</v>
      </c>
    </row>
    <row r="6366" spans="2:8">
      <c r="B6366" s="1089" t="s">
        <v>17242</v>
      </c>
      <c r="C6366" s="1087" t="s">
        <v>2259</v>
      </c>
      <c r="D6366" s="1035" t="s">
        <v>5010</v>
      </c>
      <c r="E6366" s="500" t="s">
        <v>4290</v>
      </c>
      <c r="F6366" s="1070">
        <v>601.95000000000005</v>
      </c>
      <c r="G6366" s="1048" t="s">
        <v>5005</v>
      </c>
      <c r="H6366" s="1060" t="s">
        <v>3500</v>
      </c>
    </row>
    <row r="6367" spans="2:8">
      <c r="B6367" s="1089" t="s">
        <v>17243</v>
      </c>
      <c r="C6367" s="1087" t="s">
        <v>2259</v>
      </c>
      <c r="D6367" s="1035" t="s">
        <v>5010</v>
      </c>
      <c r="E6367" s="500" t="s">
        <v>4290</v>
      </c>
      <c r="F6367" s="1070">
        <v>601.95000000000005</v>
      </c>
      <c r="G6367" s="1048" t="s">
        <v>5005</v>
      </c>
      <c r="H6367" s="1060" t="s">
        <v>3500</v>
      </c>
    </row>
    <row r="6368" spans="2:8">
      <c r="B6368" s="1089" t="s">
        <v>17244</v>
      </c>
      <c r="C6368" s="1087" t="s">
        <v>2259</v>
      </c>
      <c r="D6368" s="1035" t="s">
        <v>5010</v>
      </c>
      <c r="E6368" s="500" t="s">
        <v>4290</v>
      </c>
      <c r="F6368" s="1070">
        <v>601.95000000000005</v>
      </c>
      <c r="G6368" s="1048" t="s">
        <v>5005</v>
      </c>
      <c r="H6368" s="1060" t="s">
        <v>3500</v>
      </c>
    </row>
    <row r="6369" spans="2:8">
      <c r="B6369" s="1089" t="s">
        <v>17245</v>
      </c>
      <c r="C6369" s="1087" t="s">
        <v>2259</v>
      </c>
      <c r="D6369" s="1035" t="s">
        <v>5010</v>
      </c>
      <c r="E6369" s="500" t="s">
        <v>4290</v>
      </c>
      <c r="F6369" s="1070">
        <v>601.95000000000005</v>
      </c>
      <c r="G6369" s="1048" t="s">
        <v>5005</v>
      </c>
      <c r="H6369" s="1060" t="s">
        <v>3500</v>
      </c>
    </row>
    <row r="6370" spans="2:8">
      <c r="B6370" s="1089" t="s">
        <v>17246</v>
      </c>
      <c r="C6370" s="1087" t="s">
        <v>2259</v>
      </c>
      <c r="D6370" s="1035" t="s">
        <v>5010</v>
      </c>
      <c r="E6370" s="500" t="s">
        <v>4290</v>
      </c>
      <c r="F6370" s="1070">
        <v>601.95000000000005</v>
      </c>
      <c r="G6370" s="1048" t="s">
        <v>5005</v>
      </c>
      <c r="H6370" s="1060" t="s">
        <v>3500</v>
      </c>
    </row>
    <row r="6371" spans="2:8">
      <c r="B6371" s="1089" t="s">
        <v>17247</v>
      </c>
      <c r="C6371" s="1087" t="s">
        <v>2259</v>
      </c>
      <c r="D6371" s="1035" t="s">
        <v>5010</v>
      </c>
      <c r="E6371" s="500" t="s">
        <v>4290</v>
      </c>
      <c r="F6371" s="1070">
        <v>601.95000000000005</v>
      </c>
      <c r="G6371" s="1048" t="s">
        <v>5005</v>
      </c>
      <c r="H6371" s="1060" t="s">
        <v>3500</v>
      </c>
    </row>
    <row r="6372" spans="2:8">
      <c r="B6372" s="1089" t="s">
        <v>17248</v>
      </c>
      <c r="C6372" s="1087" t="s">
        <v>2259</v>
      </c>
      <c r="D6372" s="1035" t="s">
        <v>5010</v>
      </c>
      <c r="E6372" s="500" t="s">
        <v>4290</v>
      </c>
      <c r="F6372" s="1070">
        <v>601.95000000000005</v>
      </c>
      <c r="G6372" s="1048" t="s">
        <v>5005</v>
      </c>
      <c r="H6372" s="1060" t="s">
        <v>3500</v>
      </c>
    </row>
    <row r="6373" spans="2:8">
      <c r="B6373" s="1089" t="s">
        <v>17249</v>
      </c>
      <c r="C6373" s="1087" t="s">
        <v>2259</v>
      </c>
      <c r="D6373" s="1035" t="s">
        <v>5010</v>
      </c>
      <c r="E6373" s="500" t="s">
        <v>4290</v>
      </c>
      <c r="F6373" s="1070">
        <v>601.95000000000005</v>
      </c>
      <c r="G6373" s="1048" t="s">
        <v>5005</v>
      </c>
      <c r="H6373" s="1060" t="s">
        <v>3500</v>
      </c>
    </row>
    <row r="6374" spans="2:8">
      <c r="B6374" s="1089" t="s">
        <v>17250</v>
      </c>
      <c r="C6374" s="1087" t="s">
        <v>2259</v>
      </c>
      <c r="D6374" s="1035" t="s">
        <v>5010</v>
      </c>
      <c r="E6374" s="500" t="s">
        <v>4290</v>
      </c>
      <c r="F6374" s="1070">
        <v>601.95000000000005</v>
      </c>
      <c r="G6374" s="1048" t="s">
        <v>5005</v>
      </c>
      <c r="H6374" s="1060" t="s">
        <v>3500</v>
      </c>
    </row>
    <row r="6375" spans="2:8">
      <c r="B6375" s="1089" t="s">
        <v>17251</v>
      </c>
      <c r="C6375" s="1087" t="s">
        <v>2259</v>
      </c>
      <c r="D6375" s="1035" t="s">
        <v>5010</v>
      </c>
      <c r="E6375" s="500" t="s">
        <v>4290</v>
      </c>
      <c r="F6375" s="1070">
        <v>601.95000000000005</v>
      </c>
      <c r="G6375" s="1048" t="s">
        <v>5005</v>
      </c>
      <c r="H6375" s="1060" t="s">
        <v>3500</v>
      </c>
    </row>
    <row r="6376" spans="2:8">
      <c r="B6376" s="1089" t="s">
        <v>17252</v>
      </c>
      <c r="C6376" s="1087" t="s">
        <v>2259</v>
      </c>
      <c r="D6376" s="1035" t="s">
        <v>5010</v>
      </c>
      <c r="E6376" s="500" t="s">
        <v>4290</v>
      </c>
      <c r="F6376" s="1070">
        <v>601.95000000000005</v>
      </c>
      <c r="G6376" s="1048" t="s">
        <v>5005</v>
      </c>
      <c r="H6376" s="1060" t="s">
        <v>3500</v>
      </c>
    </row>
    <row r="6377" spans="2:8">
      <c r="B6377" s="1089" t="s">
        <v>17253</v>
      </c>
      <c r="C6377" s="1087" t="s">
        <v>2259</v>
      </c>
      <c r="D6377" s="1035" t="s">
        <v>5010</v>
      </c>
      <c r="E6377" s="500" t="s">
        <v>4290</v>
      </c>
      <c r="F6377" s="1070">
        <v>601.95000000000005</v>
      </c>
      <c r="G6377" s="1048" t="s">
        <v>5005</v>
      </c>
      <c r="H6377" s="1060" t="s">
        <v>3500</v>
      </c>
    </row>
    <row r="6378" spans="2:8">
      <c r="B6378" s="1089" t="s">
        <v>17254</v>
      </c>
      <c r="C6378" s="1087" t="s">
        <v>2259</v>
      </c>
      <c r="D6378" s="1035" t="s">
        <v>5010</v>
      </c>
      <c r="E6378" s="500" t="s">
        <v>4290</v>
      </c>
      <c r="F6378" s="1070">
        <v>601.95000000000005</v>
      </c>
      <c r="G6378" s="1048" t="s">
        <v>5005</v>
      </c>
      <c r="H6378" s="1060" t="s">
        <v>3500</v>
      </c>
    </row>
    <row r="6379" spans="2:8">
      <c r="B6379" s="1089" t="s">
        <v>17255</v>
      </c>
      <c r="C6379" s="1087" t="s">
        <v>2259</v>
      </c>
      <c r="D6379" s="1035" t="s">
        <v>5010</v>
      </c>
      <c r="E6379" s="500" t="s">
        <v>4290</v>
      </c>
      <c r="F6379" s="1070">
        <v>601.95000000000005</v>
      </c>
      <c r="G6379" s="1048" t="s">
        <v>5005</v>
      </c>
      <c r="H6379" s="1060" t="s">
        <v>3500</v>
      </c>
    </row>
    <row r="6380" spans="2:8">
      <c r="B6380" s="1089" t="s">
        <v>17256</v>
      </c>
      <c r="C6380" s="1087" t="s">
        <v>2259</v>
      </c>
      <c r="D6380" s="1035" t="s">
        <v>5010</v>
      </c>
      <c r="E6380" s="500" t="s">
        <v>4290</v>
      </c>
      <c r="F6380" s="1070">
        <v>601.95000000000005</v>
      </c>
      <c r="G6380" s="1048" t="s">
        <v>5005</v>
      </c>
      <c r="H6380" s="1060" t="s">
        <v>3500</v>
      </c>
    </row>
    <row r="6381" spans="2:8">
      <c r="B6381" s="1089" t="s">
        <v>17257</v>
      </c>
      <c r="C6381" s="1087" t="s">
        <v>2259</v>
      </c>
      <c r="D6381" s="1035" t="s">
        <v>5010</v>
      </c>
      <c r="E6381" s="500" t="s">
        <v>4290</v>
      </c>
      <c r="F6381" s="1070">
        <v>601.95000000000005</v>
      </c>
      <c r="G6381" s="1048" t="s">
        <v>5005</v>
      </c>
      <c r="H6381" s="1060" t="s">
        <v>3500</v>
      </c>
    </row>
    <row r="6382" spans="2:8">
      <c r="B6382" s="1089" t="s">
        <v>17258</v>
      </c>
      <c r="C6382" s="1087" t="s">
        <v>2259</v>
      </c>
      <c r="D6382" s="1035" t="s">
        <v>5010</v>
      </c>
      <c r="E6382" s="500" t="s">
        <v>4290</v>
      </c>
      <c r="F6382" s="1070">
        <v>601.95000000000005</v>
      </c>
      <c r="G6382" s="1048" t="s">
        <v>5005</v>
      </c>
      <c r="H6382" s="1060" t="s">
        <v>3500</v>
      </c>
    </row>
    <row r="6383" spans="2:8">
      <c r="B6383" s="1089" t="s">
        <v>17259</v>
      </c>
      <c r="C6383" s="1087" t="s">
        <v>2259</v>
      </c>
      <c r="D6383" s="1035" t="s">
        <v>5010</v>
      </c>
      <c r="E6383" s="500" t="s">
        <v>4290</v>
      </c>
      <c r="F6383" s="1070">
        <v>601.95000000000005</v>
      </c>
      <c r="G6383" s="1048" t="s">
        <v>5005</v>
      </c>
      <c r="H6383" s="1060" t="s">
        <v>3500</v>
      </c>
    </row>
    <row r="6384" spans="2:8">
      <c r="B6384" s="1089" t="s">
        <v>17260</v>
      </c>
      <c r="C6384" s="1087" t="s">
        <v>2259</v>
      </c>
      <c r="D6384" s="1035" t="s">
        <v>5010</v>
      </c>
      <c r="E6384" s="500" t="s">
        <v>4290</v>
      </c>
      <c r="F6384" s="1070">
        <v>601.95000000000005</v>
      </c>
      <c r="G6384" s="1048" t="s">
        <v>5005</v>
      </c>
      <c r="H6384" s="1060" t="s">
        <v>3500</v>
      </c>
    </row>
    <row r="6385" spans="2:8">
      <c r="B6385" s="1089" t="s">
        <v>17261</v>
      </c>
      <c r="C6385" s="1087" t="s">
        <v>2259</v>
      </c>
      <c r="D6385" s="1035" t="s">
        <v>5010</v>
      </c>
      <c r="E6385" s="500" t="s">
        <v>4290</v>
      </c>
      <c r="F6385" s="1070">
        <v>601.95000000000005</v>
      </c>
      <c r="G6385" s="1048" t="s">
        <v>5005</v>
      </c>
      <c r="H6385" s="1060" t="s">
        <v>3500</v>
      </c>
    </row>
    <row r="6386" spans="2:8">
      <c r="B6386" s="1089" t="s">
        <v>17262</v>
      </c>
      <c r="C6386" s="1087" t="s">
        <v>2259</v>
      </c>
      <c r="D6386" s="1035" t="s">
        <v>5010</v>
      </c>
      <c r="E6386" s="500" t="s">
        <v>4290</v>
      </c>
      <c r="F6386" s="1070">
        <v>601.95000000000005</v>
      </c>
      <c r="G6386" s="1048" t="s">
        <v>5005</v>
      </c>
      <c r="H6386" s="1060" t="s">
        <v>3500</v>
      </c>
    </row>
    <row r="6387" spans="2:8">
      <c r="B6387" s="1089" t="s">
        <v>17263</v>
      </c>
      <c r="C6387" s="1087" t="s">
        <v>2259</v>
      </c>
      <c r="D6387" s="1035" t="s">
        <v>5010</v>
      </c>
      <c r="E6387" s="500" t="s">
        <v>4290</v>
      </c>
      <c r="F6387" s="1070">
        <v>601.95000000000005</v>
      </c>
      <c r="G6387" s="1048" t="s">
        <v>5005</v>
      </c>
      <c r="H6387" s="1060" t="s">
        <v>3500</v>
      </c>
    </row>
    <row r="6388" spans="2:8">
      <c r="B6388" s="1089" t="s">
        <v>17264</v>
      </c>
      <c r="C6388" s="1087" t="s">
        <v>2259</v>
      </c>
      <c r="D6388" s="1035" t="s">
        <v>5010</v>
      </c>
      <c r="E6388" s="500" t="s">
        <v>4290</v>
      </c>
      <c r="F6388" s="1070">
        <v>601.95000000000005</v>
      </c>
      <c r="G6388" s="1048" t="s">
        <v>5005</v>
      </c>
      <c r="H6388" s="1060" t="s">
        <v>3500</v>
      </c>
    </row>
    <row r="6389" spans="2:8">
      <c r="B6389" s="1089" t="s">
        <v>17265</v>
      </c>
      <c r="C6389" s="1087" t="s">
        <v>2259</v>
      </c>
      <c r="D6389" s="1035" t="s">
        <v>5010</v>
      </c>
      <c r="E6389" s="500" t="s">
        <v>4290</v>
      </c>
      <c r="F6389" s="1070">
        <v>601.95000000000005</v>
      </c>
      <c r="G6389" s="1048" t="s">
        <v>5005</v>
      </c>
      <c r="H6389" s="1060" t="s">
        <v>3500</v>
      </c>
    </row>
    <row r="6390" spans="2:8">
      <c r="B6390" s="1089" t="s">
        <v>17266</v>
      </c>
      <c r="C6390" s="1087" t="s">
        <v>2259</v>
      </c>
      <c r="D6390" s="1035" t="s">
        <v>5010</v>
      </c>
      <c r="E6390" s="500" t="s">
        <v>4290</v>
      </c>
      <c r="F6390" s="1070">
        <v>601.95000000000005</v>
      </c>
      <c r="G6390" s="1048" t="s">
        <v>5005</v>
      </c>
      <c r="H6390" s="1060" t="s">
        <v>3500</v>
      </c>
    </row>
    <row r="6391" spans="2:8">
      <c r="B6391" s="1089" t="s">
        <v>17267</v>
      </c>
      <c r="C6391" s="1087" t="s">
        <v>2259</v>
      </c>
      <c r="D6391" s="1035" t="s">
        <v>5010</v>
      </c>
      <c r="E6391" s="500" t="s">
        <v>4290</v>
      </c>
      <c r="F6391" s="1070">
        <v>601.95000000000005</v>
      </c>
      <c r="G6391" s="1048" t="s">
        <v>5005</v>
      </c>
      <c r="H6391" s="1060" t="s">
        <v>3500</v>
      </c>
    </row>
    <row r="6392" spans="2:8">
      <c r="B6392" s="1089" t="s">
        <v>17268</v>
      </c>
      <c r="C6392" s="1087" t="s">
        <v>2259</v>
      </c>
      <c r="D6392" s="1035" t="s">
        <v>5010</v>
      </c>
      <c r="E6392" s="500" t="s">
        <v>4290</v>
      </c>
      <c r="F6392" s="1070">
        <v>601.95000000000005</v>
      </c>
      <c r="G6392" s="1048" t="s">
        <v>5005</v>
      </c>
      <c r="H6392" s="1060" t="s">
        <v>3500</v>
      </c>
    </row>
    <row r="6393" spans="2:8">
      <c r="B6393" s="1089" t="s">
        <v>17269</v>
      </c>
      <c r="C6393" s="1087" t="s">
        <v>2259</v>
      </c>
      <c r="D6393" s="1035" t="s">
        <v>5010</v>
      </c>
      <c r="E6393" s="500" t="s">
        <v>4290</v>
      </c>
      <c r="F6393" s="1070">
        <v>601.95000000000005</v>
      </c>
      <c r="G6393" s="1048" t="s">
        <v>5005</v>
      </c>
      <c r="H6393" s="1060" t="s">
        <v>3500</v>
      </c>
    </row>
    <row r="6394" spans="2:8">
      <c r="B6394" s="1089" t="s">
        <v>17270</v>
      </c>
      <c r="C6394" s="1087" t="s">
        <v>2259</v>
      </c>
      <c r="D6394" s="1035" t="s">
        <v>5010</v>
      </c>
      <c r="E6394" s="500" t="s">
        <v>4290</v>
      </c>
      <c r="F6394" s="1070">
        <v>601.95000000000005</v>
      </c>
      <c r="G6394" s="1048" t="s">
        <v>5005</v>
      </c>
      <c r="H6394" s="1060" t="s">
        <v>3500</v>
      </c>
    </row>
    <row r="6395" spans="2:8">
      <c r="B6395" s="1089" t="s">
        <v>17271</v>
      </c>
      <c r="C6395" s="1087" t="s">
        <v>2259</v>
      </c>
      <c r="D6395" s="1035" t="s">
        <v>5010</v>
      </c>
      <c r="E6395" s="500" t="s">
        <v>4290</v>
      </c>
      <c r="F6395" s="1070">
        <v>601.95000000000005</v>
      </c>
      <c r="G6395" s="1048" t="s">
        <v>5005</v>
      </c>
      <c r="H6395" s="1060" t="s">
        <v>3500</v>
      </c>
    </row>
    <row r="6396" spans="2:8">
      <c r="B6396" s="1089" t="s">
        <v>17272</v>
      </c>
      <c r="C6396" s="1087" t="s">
        <v>2259</v>
      </c>
      <c r="D6396" s="1035" t="s">
        <v>5010</v>
      </c>
      <c r="E6396" s="500" t="s">
        <v>4290</v>
      </c>
      <c r="F6396" s="1070">
        <v>601.95000000000005</v>
      </c>
      <c r="G6396" s="1048" t="s">
        <v>5005</v>
      </c>
      <c r="H6396" s="1060" t="s">
        <v>3500</v>
      </c>
    </row>
    <row r="6397" spans="2:8">
      <c r="B6397" s="1089" t="s">
        <v>17273</v>
      </c>
      <c r="C6397" s="1087" t="s">
        <v>2259</v>
      </c>
      <c r="D6397" s="1035" t="s">
        <v>5010</v>
      </c>
      <c r="E6397" s="500" t="s">
        <v>4290</v>
      </c>
      <c r="F6397" s="1070">
        <v>601.95000000000005</v>
      </c>
      <c r="G6397" s="1048" t="s">
        <v>5005</v>
      </c>
      <c r="H6397" s="1060" t="s">
        <v>3500</v>
      </c>
    </row>
    <row r="6398" spans="2:8">
      <c r="B6398" s="1089" t="s">
        <v>17274</v>
      </c>
      <c r="C6398" s="1087" t="s">
        <v>2259</v>
      </c>
      <c r="D6398" s="1035" t="s">
        <v>5010</v>
      </c>
      <c r="E6398" s="500" t="s">
        <v>4290</v>
      </c>
      <c r="F6398" s="1070">
        <v>601.95000000000005</v>
      </c>
      <c r="G6398" s="1048" t="s">
        <v>5005</v>
      </c>
      <c r="H6398" s="1060" t="s">
        <v>3500</v>
      </c>
    </row>
    <row r="6399" spans="2:8">
      <c r="B6399" s="1089" t="s">
        <v>17275</v>
      </c>
      <c r="C6399" s="1087" t="s">
        <v>2259</v>
      </c>
      <c r="D6399" s="1035" t="s">
        <v>5010</v>
      </c>
      <c r="E6399" s="500" t="s">
        <v>4290</v>
      </c>
      <c r="F6399" s="1070">
        <v>601.95000000000005</v>
      </c>
      <c r="G6399" s="1048" t="s">
        <v>5005</v>
      </c>
      <c r="H6399" s="1060" t="s">
        <v>3500</v>
      </c>
    </row>
    <row r="6400" spans="2:8">
      <c r="B6400" s="1089" t="s">
        <v>17276</v>
      </c>
      <c r="C6400" s="1087" t="s">
        <v>2259</v>
      </c>
      <c r="D6400" s="1035" t="s">
        <v>5010</v>
      </c>
      <c r="E6400" s="500" t="s">
        <v>4290</v>
      </c>
      <c r="F6400" s="1070">
        <v>601.95000000000005</v>
      </c>
      <c r="G6400" s="1048" t="s">
        <v>5005</v>
      </c>
      <c r="H6400" s="1060" t="s">
        <v>3500</v>
      </c>
    </row>
    <row r="6401" spans="2:8">
      <c r="B6401" s="1089" t="s">
        <v>17277</v>
      </c>
      <c r="C6401" s="1087" t="s">
        <v>2259</v>
      </c>
      <c r="D6401" s="1035" t="s">
        <v>5010</v>
      </c>
      <c r="E6401" s="500" t="s">
        <v>4290</v>
      </c>
      <c r="F6401" s="1070">
        <v>601.95000000000005</v>
      </c>
      <c r="G6401" s="1048" t="s">
        <v>5005</v>
      </c>
      <c r="H6401" s="1060" t="s">
        <v>3500</v>
      </c>
    </row>
    <row r="6402" spans="2:8">
      <c r="B6402" s="1089" t="s">
        <v>17278</v>
      </c>
      <c r="C6402" s="1087" t="s">
        <v>2259</v>
      </c>
      <c r="D6402" s="1035" t="s">
        <v>5010</v>
      </c>
      <c r="E6402" s="500" t="s">
        <v>4290</v>
      </c>
      <c r="F6402" s="1070">
        <v>601.95000000000005</v>
      </c>
      <c r="G6402" s="1048" t="s">
        <v>5005</v>
      </c>
      <c r="H6402" s="1060" t="s">
        <v>3500</v>
      </c>
    </row>
    <row r="6403" spans="2:8">
      <c r="B6403" s="1089" t="s">
        <v>17279</v>
      </c>
      <c r="C6403" s="1087" t="s">
        <v>2259</v>
      </c>
      <c r="D6403" s="1035" t="s">
        <v>5010</v>
      </c>
      <c r="E6403" s="500" t="s">
        <v>4290</v>
      </c>
      <c r="F6403" s="1070">
        <v>601.95000000000005</v>
      </c>
      <c r="G6403" s="1048" t="s">
        <v>5005</v>
      </c>
      <c r="H6403" s="1060" t="s">
        <v>3500</v>
      </c>
    </row>
    <row r="6404" spans="2:8">
      <c r="B6404" s="1089" t="s">
        <v>17280</v>
      </c>
      <c r="C6404" s="1087" t="s">
        <v>2259</v>
      </c>
      <c r="D6404" s="1035" t="s">
        <v>5010</v>
      </c>
      <c r="E6404" s="500" t="s">
        <v>4290</v>
      </c>
      <c r="F6404" s="1070">
        <v>601.95000000000005</v>
      </c>
      <c r="G6404" s="1048" t="s">
        <v>5005</v>
      </c>
      <c r="H6404" s="1060" t="s">
        <v>3500</v>
      </c>
    </row>
    <row r="6405" spans="2:8">
      <c r="B6405" s="1089" t="s">
        <v>17281</v>
      </c>
      <c r="C6405" s="1087" t="s">
        <v>2259</v>
      </c>
      <c r="D6405" s="1035" t="s">
        <v>5010</v>
      </c>
      <c r="E6405" s="500" t="s">
        <v>4290</v>
      </c>
      <c r="F6405" s="1070">
        <v>601.95000000000005</v>
      </c>
      <c r="G6405" s="1048" t="s">
        <v>5005</v>
      </c>
      <c r="H6405" s="1060" t="s">
        <v>3500</v>
      </c>
    </row>
    <row r="6406" spans="2:8">
      <c r="B6406" s="1089" t="s">
        <v>17282</v>
      </c>
      <c r="C6406" s="1087" t="s">
        <v>2259</v>
      </c>
      <c r="D6406" s="1035" t="s">
        <v>5010</v>
      </c>
      <c r="E6406" s="500" t="s">
        <v>4290</v>
      </c>
      <c r="F6406" s="1070">
        <v>601.95000000000005</v>
      </c>
      <c r="G6406" s="1048" t="s">
        <v>5005</v>
      </c>
      <c r="H6406" s="1060" t="s">
        <v>3500</v>
      </c>
    </row>
    <row r="6407" spans="2:8">
      <c r="B6407" s="1089" t="s">
        <v>17283</v>
      </c>
      <c r="C6407" s="1087" t="s">
        <v>2259</v>
      </c>
      <c r="D6407" s="1035" t="s">
        <v>5010</v>
      </c>
      <c r="E6407" s="500" t="s">
        <v>4290</v>
      </c>
      <c r="F6407" s="1070">
        <v>601.95000000000005</v>
      </c>
      <c r="G6407" s="1048" t="s">
        <v>5005</v>
      </c>
      <c r="H6407" s="1060" t="s">
        <v>3500</v>
      </c>
    </row>
    <row r="6408" spans="2:8">
      <c r="B6408" s="1089" t="s">
        <v>17284</v>
      </c>
      <c r="C6408" s="1087" t="s">
        <v>2259</v>
      </c>
      <c r="D6408" s="1035" t="s">
        <v>5010</v>
      </c>
      <c r="E6408" s="500" t="s">
        <v>4290</v>
      </c>
      <c r="F6408" s="1070">
        <v>601.95000000000005</v>
      </c>
      <c r="G6408" s="1048" t="s">
        <v>5005</v>
      </c>
      <c r="H6408" s="1060" t="s">
        <v>3500</v>
      </c>
    </row>
    <row r="6409" spans="2:8">
      <c r="B6409" s="1089" t="s">
        <v>17285</v>
      </c>
      <c r="C6409" s="1087" t="s">
        <v>2259</v>
      </c>
      <c r="D6409" s="1035" t="s">
        <v>5010</v>
      </c>
      <c r="E6409" s="500" t="s">
        <v>4290</v>
      </c>
      <c r="F6409" s="1070">
        <v>601.95000000000005</v>
      </c>
      <c r="G6409" s="1048" t="s">
        <v>5005</v>
      </c>
      <c r="H6409" s="1060" t="s">
        <v>3500</v>
      </c>
    </row>
    <row r="6410" spans="2:8">
      <c r="B6410" s="1089" t="s">
        <v>17286</v>
      </c>
      <c r="C6410" s="1087" t="s">
        <v>2259</v>
      </c>
      <c r="D6410" s="1035" t="s">
        <v>5010</v>
      </c>
      <c r="E6410" s="500" t="s">
        <v>4290</v>
      </c>
      <c r="F6410" s="1070">
        <v>601.95000000000005</v>
      </c>
      <c r="G6410" s="1048" t="s">
        <v>5005</v>
      </c>
      <c r="H6410" s="1060" t="s">
        <v>3500</v>
      </c>
    </row>
    <row r="6411" spans="2:8">
      <c r="B6411" s="1089" t="s">
        <v>17287</v>
      </c>
      <c r="C6411" s="1087" t="s">
        <v>2259</v>
      </c>
      <c r="D6411" s="1035" t="s">
        <v>5010</v>
      </c>
      <c r="E6411" s="500" t="s">
        <v>4290</v>
      </c>
      <c r="F6411" s="1070">
        <v>601.95000000000005</v>
      </c>
      <c r="G6411" s="1048" t="s">
        <v>5005</v>
      </c>
      <c r="H6411" s="1060" t="s">
        <v>3500</v>
      </c>
    </row>
    <row r="6412" spans="2:8">
      <c r="B6412" s="1089" t="s">
        <v>17288</v>
      </c>
      <c r="C6412" s="1087" t="s">
        <v>2259</v>
      </c>
      <c r="D6412" s="1035" t="s">
        <v>5010</v>
      </c>
      <c r="E6412" s="500" t="s">
        <v>4290</v>
      </c>
      <c r="F6412" s="1070">
        <v>601.95000000000005</v>
      </c>
      <c r="G6412" s="1048" t="s">
        <v>5005</v>
      </c>
      <c r="H6412" s="1060" t="s">
        <v>3500</v>
      </c>
    </row>
    <row r="6413" spans="2:8">
      <c r="B6413" s="1089" t="s">
        <v>17289</v>
      </c>
      <c r="C6413" s="1087" t="s">
        <v>2259</v>
      </c>
      <c r="D6413" s="1035" t="s">
        <v>5010</v>
      </c>
      <c r="E6413" s="500" t="s">
        <v>4290</v>
      </c>
      <c r="F6413" s="1070">
        <v>601.95000000000005</v>
      </c>
      <c r="G6413" s="1048" t="s">
        <v>5005</v>
      </c>
      <c r="H6413" s="1060" t="s">
        <v>3500</v>
      </c>
    </row>
    <row r="6414" spans="2:8">
      <c r="B6414" s="1089" t="s">
        <v>17290</v>
      </c>
      <c r="C6414" s="1087" t="s">
        <v>2259</v>
      </c>
      <c r="D6414" s="1035" t="s">
        <v>5010</v>
      </c>
      <c r="E6414" s="500" t="s">
        <v>4290</v>
      </c>
      <c r="F6414" s="1070">
        <v>601.95000000000005</v>
      </c>
      <c r="G6414" s="1048" t="s">
        <v>5005</v>
      </c>
      <c r="H6414" s="1060" t="s">
        <v>3500</v>
      </c>
    </row>
    <row r="6415" spans="2:8">
      <c r="B6415" s="1089" t="s">
        <v>17291</v>
      </c>
      <c r="C6415" s="1087" t="s">
        <v>2259</v>
      </c>
      <c r="D6415" s="1035" t="s">
        <v>5010</v>
      </c>
      <c r="E6415" s="500" t="s">
        <v>4290</v>
      </c>
      <c r="F6415" s="1070">
        <v>601.95000000000005</v>
      </c>
      <c r="G6415" s="1048" t="s">
        <v>5005</v>
      </c>
      <c r="H6415" s="1060" t="s">
        <v>3500</v>
      </c>
    </row>
    <row r="6416" spans="2:8">
      <c r="B6416" s="1089" t="s">
        <v>17292</v>
      </c>
      <c r="C6416" s="1087" t="s">
        <v>2259</v>
      </c>
      <c r="D6416" s="1035" t="s">
        <v>5010</v>
      </c>
      <c r="E6416" s="500" t="s">
        <v>4290</v>
      </c>
      <c r="F6416" s="1070">
        <v>601.95000000000005</v>
      </c>
      <c r="G6416" s="1048" t="s">
        <v>5005</v>
      </c>
      <c r="H6416" s="1060" t="s">
        <v>3500</v>
      </c>
    </row>
    <row r="6417" spans="2:8">
      <c r="B6417" s="1089" t="s">
        <v>17293</v>
      </c>
      <c r="C6417" s="1087" t="s">
        <v>2259</v>
      </c>
      <c r="D6417" s="1035" t="s">
        <v>5010</v>
      </c>
      <c r="E6417" s="500" t="s">
        <v>4290</v>
      </c>
      <c r="F6417" s="1070">
        <v>601.95000000000005</v>
      </c>
      <c r="G6417" s="1048" t="s">
        <v>5005</v>
      </c>
      <c r="H6417" s="1060" t="s">
        <v>3500</v>
      </c>
    </row>
    <row r="6418" spans="2:8">
      <c r="B6418" s="1089" t="s">
        <v>17294</v>
      </c>
      <c r="C6418" s="1087" t="s">
        <v>2259</v>
      </c>
      <c r="D6418" s="1035" t="s">
        <v>5010</v>
      </c>
      <c r="E6418" s="500" t="s">
        <v>4290</v>
      </c>
      <c r="F6418" s="1070">
        <v>601.95000000000005</v>
      </c>
      <c r="G6418" s="1048" t="s">
        <v>5005</v>
      </c>
      <c r="H6418" s="1060" t="s">
        <v>3500</v>
      </c>
    </row>
    <row r="6419" spans="2:8">
      <c r="B6419" s="1089" t="s">
        <v>17295</v>
      </c>
      <c r="C6419" s="1087" t="s">
        <v>2259</v>
      </c>
      <c r="D6419" s="1035" t="s">
        <v>5010</v>
      </c>
      <c r="E6419" s="500" t="s">
        <v>4290</v>
      </c>
      <c r="F6419" s="1070">
        <v>601.95000000000005</v>
      </c>
      <c r="G6419" s="1048" t="s">
        <v>5005</v>
      </c>
      <c r="H6419" s="1060" t="s">
        <v>3500</v>
      </c>
    </row>
    <row r="6420" spans="2:8">
      <c r="B6420" s="1089" t="s">
        <v>17296</v>
      </c>
      <c r="C6420" s="1087" t="s">
        <v>2259</v>
      </c>
      <c r="D6420" s="1035" t="s">
        <v>5010</v>
      </c>
      <c r="E6420" s="500" t="s">
        <v>4290</v>
      </c>
      <c r="F6420" s="1070">
        <v>601.95000000000005</v>
      </c>
      <c r="G6420" s="1048" t="s">
        <v>5005</v>
      </c>
      <c r="H6420" s="1060" t="s">
        <v>3500</v>
      </c>
    </row>
    <row r="6421" spans="2:8">
      <c r="B6421" s="1089" t="s">
        <v>17297</v>
      </c>
      <c r="C6421" s="1087" t="s">
        <v>2259</v>
      </c>
      <c r="D6421" s="1035" t="s">
        <v>5010</v>
      </c>
      <c r="E6421" s="500" t="s">
        <v>4290</v>
      </c>
      <c r="F6421" s="1070">
        <v>601.95000000000005</v>
      </c>
      <c r="G6421" s="1048" t="s">
        <v>5005</v>
      </c>
      <c r="H6421" s="1060" t="s">
        <v>3500</v>
      </c>
    </row>
    <row r="6422" spans="2:8">
      <c r="B6422" s="1089" t="s">
        <v>17298</v>
      </c>
      <c r="C6422" s="1087" t="s">
        <v>2259</v>
      </c>
      <c r="D6422" s="1035" t="s">
        <v>5010</v>
      </c>
      <c r="E6422" s="500" t="s">
        <v>4290</v>
      </c>
      <c r="F6422" s="1070">
        <v>601.95000000000005</v>
      </c>
      <c r="G6422" s="1048" t="s">
        <v>5005</v>
      </c>
      <c r="H6422" s="1060" t="s">
        <v>3500</v>
      </c>
    </row>
    <row r="6423" spans="2:8">
      <c r="B6423" s="1089" t="s">
        <v>17299</v>
      </c>
      <c r="C6423" s="1087" t="s">
        <v>2259</v>
      </c>
      <c r="D6423" s="1035" t="s">
        <v>5010</v>
      </c>
      <c r="E6423" s="500" t="s">
        <v>4290</v>
      </c>
      <c r="F6423" s="1070">
        <v>601.95000000000005</v>
      </c>
      <c r="G6423" s="1048" t="s">
        <v>5005</v>
      </c>
      <c r="H6423" s="1060" t="s">
        <v>3500</v>
      </c>
    </row>
    <row r="6424" spans="2:8">
      <c r="B6424" s="1089" t="s">
        <v>17300</v>
      </c>
      <c r="C6424" s="1087" t="s">
        <v>2259</v>
      </c>
      <c r="D6424" s="1035" t="s">
        <v>5010</v>
      </c>
      <c r="E6424" s="500" t="s">
        <v>4290</v>
      </c>
      <c r="F6424" s="1070">
        <v>601.95000000000005</v>
      </c>
      <c r="G6424" s="1048" t="s">
        <v>5005</v>
      </c>
      <c r="H6424" s="1060" t="s">
        <v>3500</v>
      </c>
    </row>
    <row r="6425" spans="2:8">
      <c r="B6425" s="1089" t="s">
        <v>17301</v>
      </c>
      <c r="C6425" s="1087" t="s">
        <v>2259</v>
      </c>
      <c r="D6425" s="1035" t="s">
        <v>5010</v>
      </c>
      <c r="E6425" s="500" t="s">
        <v>4290</v>
      </c>
      <c r="F6425" s="1070">
        <v>601.95000000000005</v>
      </c>
      <c r="G6425" s="1048" t="s">
        <v>5005</v>
      </c>
      <c r="H6425" s="1060" t="s">
        <v>3500</v>
      </c>
    </row>
    <row r="6426" spans="2:8">
      <c r="B6426" s="1089" t="s">
        <v>17302</v>
      </c>
      <c r="C6426" s="1087" t="s">
        <v>2259</v>
      </c>
      <c r="D6426" s="1035" t="s">
        <v>5010</v>
      </c>
      <c r="E6426" s="500" t="s">
        <v>4290</v>
      </c>
      <c r="F6426" s="1070">
        <v>601.95000000000005</v>
      </c>
      <c r="G6426" s="1048" t="s">
        <v>5005</v>
      </c>
      <c r="H6426" s="1060" t="s">
        <v>3500</v>
      </c>
    </row>
    <row r="6427" spans="2:8">
      <c r="B6427" s="1089" t="s">
        <v>17303</v>
      </c>
      <c r="C6427" s="1087" t="s">
        <v>2259</v>
      </c>
      <c r="D6427" s="1035" t="s">
        <v>5010</v>
      </c>
      <c r="E6427" s="500" t="s">
        <v>4290</v>
      </c>
      <c r="F6427" s="1070">
        <v>601.95000000000005</v>
      </c>
      <c r="G6427" s="1048" t="s">
        <v>5005</v>
      </c>
      <c r="H6427" s="1060" t="s">
        <v>3500</v>
      </c>
    </row>
    <row r="6428" spans="2:8">
      <c r="B6428" s="1089" t="s">
        <v>17304</v>
      </c>
      <c r="C6428" s="1087" t="s">
        <v>2259</v>
      </c>
      <c r="D6428" s="1035" t="s">
        <v>5010</v>
      </c>
      <c r="E6428" s="500" t="s">
        <v>4290</v>
      </c>
      <c r="F6428" s="1070">
        <v>601.95000000000005</v>
      </c>
      <c r="G6428" s="1048" t="s">
        <v>5005</v>
      </c>
      <c r="H6428" s="1060" t="s">
        <v>3500</v>
      </c>
    </row>
    <row r="6429" spans="2:8">
      <c r="B6429" s="1089" t="s">
        <v>17305</v>
      </c>
      <c r="C6429" s="1087" t="s">
        <v>2259</v>
      </c>
      <c r="D6429" s="1035" t="s">
        <v>5010</v>
      </c>
      <c r="E6429" s="500" t="s">
        <v>4290</v>
      </c>
      <c r="F6429" s="1070">
        <v>601.95000000000005</v>
      </c>
      <c r="G6429" s="1048" t="s">
        <v>5005</v>
      </c>
      <c r="H6429" s="1060" t="s">
        <v>3500</v>
      </c>
    </row>
    <row r="6430" spans="2:8">
      <c r="B6430" s="1089" t="s">
        <v>17306</v>
      </c>
      <c r="C6430" s="1087" t="s">
        <v>2259</v>
      </c>
      <c r="D6430" s="1035" t="s">
        <v>5010</v>
      </c>
      <c r="E6430" s="500" t="s">
        <v>4290</v>
      </c>
      <c r="F6430" s="1070">
        <v>601.95000000000005</v>
      </c>
      <c r="G6430" s="1048" t="s">
        <v>5005</v>
      </c>
      <c r="H6430" s="1060" t="s">
        <v>3500</v>
      </c>
    </row>
    <row r="6431" spans="2:8">
      <c r="B6431" s="1089" t="s">
        <v>17307</v>
      </c>
      <c r="C6431" s="1087" t="s">
        <v>2259</v>
      </c>
      <c r="D6431" s="1035" t="s">
        <v>5010</v>
      </c>
      <c r="E6431" s="500" t="s">
        <v>4290</v>
      </c>
      <c r="F6431" s="1070">
        <v>601.95000000000005</v>
      </c>
      <c r="G6431" s="1048" t="s">
        <v>5005</v>
      </c>
      <c r="H6431" s="1060" t="s">
        <v>3500</v>
      </c>
    </row>
    <row r="6432" spans="2:8">
      <c r="B6432" s="1089" t="s">
        <v>17308</v>
      </c>
      <c r="C6432" s="1087" t="s">
        <v>2259</v>
      </c>
      <c r="D6432" s="1035" t="s">
        <v>5010</v>
      </c>
      <c r="E6432" s="500" t="s">
        <v>4290</v>
      </c>
      <c r="F6432" s="1070">
        <v>601.95000000000005</v>
      </c>
      <c r="G6432" s="1048" t="s">
        <v>5005</v>
      </c>
      <c r="H6432" s="1060" t="s">
        <v>3500</v>
      </c>
    </row>
    <row r="6433" spans="2:8">
      <c r="B6433" s="1089" t="s">
        <v>17309</v>
      </c>
      <c r="C6433" s="1087" t="s">
        <v>2259</v>
      </c>
      <c r="D6433" s="1035" t="s">
        <v>5010</v>
      </c>
      <c r="E6433" s="500" t="s">
        <v>4290</v>
      </c>
      <c r="F6433" s="1070">
        <v>601.95000000000005</v>
      </c>
      <c r="G6433" s="1048" t="s">
        <v>5005</v>
      </c>
      <c r="H6433" s="1060" t="s">
        <v>3500</v>
      </c>
    </row>
    <row r="6434" spans="2:8">
      <c r="B6434" s="1089" t="s">
        <v>17310</v>
      </c>
      <c r="C6434" s="1087" t="s">
        <v>2259</v>
      </c>
      <c r="D6434" s="1035" t="s">
        <v>5010</v>
      </c>
      <c r="E6434" s="500" t="s">
        <v>4290</v>
      </c>
      <c r="F6434" s="1070">
        <v>601.95000000000005</v>
      </c>
      <c r="G6434" s="1048" t="s">
        <v>5005</v>
      </c>
      <c r="H6434" s="1060" t="s">
        <v>3500</v>
      </c>
    </row>
    <row r="6435" spans="2:8">
      <c r="B6435" s="1089" t="s">
        <v>17311</v>
      </c>
      <c r="C6435" s="1087" t="s">
        <v>2259</v>
      </c>
      <c r="D6435" s="1035" t="s">
        <v>5010</v>
      </c>
      <c r="E6435" s="500" t="s">
        <v>4290</v>
      </c>
      <c r="F6435" s="1070">
        <v>601.95000000000005</v>
      </c>
      <c r="G6435" s="1048" t="s">
        <v>5005</v>
      </c>
      <c r="H6435" s="1060" t="s">
        <v>3500</v>
      </c>
    </row>
    <row r="6436" spans="2:8">
      <c r="B6436" s="1089" t="s">
        <v>17312</v>
      </c>
      <c r="C6436" s="1087" t="s">
        <v>2259</v>
      </c>
      <c r="D6436" s="1035" t="s">
        <v>5010</v>
      </c>
      <c r="E6436" s="500" t="s">
        <v>4290</v>
      </c>
      <c r="F6436" s="1070">
        <v>601.95000000000005</v>
      </c>
      <c r="G6436" s="1048" t="s">
        <v>5005</v>
      </c>
      <c r="H6436" s="1060" t="s">
        <v>3500</v>
      </c>
    </row>
    <row r="6437" spans="2:8">
      <c r="B6437" s="1089" t="s">
        <v>17313</v>
      </c>
      <c r="C6437" s="1087" t="s">
        <v>2259</v>
      </c>
      <c r="D6437" s="1035" t="s">
        <v>5010</v>
      </c>
      <c r="E6437" s="500" t="s">
        <v>4290</v>
      </c>
      <c r="F6437" s="1070">
        <v>601.95000000000005</v>
      </c>
      <c r="G6437" s="1048" t="s">
        <v>5005</v>
      </c>
      <c r="H6437" s="1060" t="s">
        <v>3500</v>
      </c>
    </row>
    <row r="6438" spans="2:8">
      <c r="B6438" s="1089" t="s">
        <v>17314</v>
      </c>
      <c r="C6438" s="1087" t="s">
        <v>2259</v>
      </c>
      <c r="D6438" s="1035" t="s">
        <v>5010</v>
      </c>
      <c r="E6438" s="500" t="s">
        <v>4290</v>
      </c>
      <c r="F6438" s="1070">
        <v>601.95000000000005</v>
      </c>
      <c r="G6438" s="1048" t="s">
        <v>5005</v>
      </c>
      <c r="H6438" s="1060" t="s">
        <v>3500</v>
      </c>
    </row>
    <row r="6439" spans="2:8">
      <c r="B6439" s="1089" t="s">
        <v>17315</v>
      </c>
      <c r="C6439" s="1087" t="s">
        <v>2259</v>
      </c>
      <c r="D6439" s="1035" t="s">
        <v>5010</v>
      </c>
      <c r="E6439" s="500" t="s">
        <v>4290</v>
      </c>
      <c r="F6439" s="1070">
        <v>601.95000000000005</v>
      </c>
      <c r="G6439" s="1048" t="s">
        <v>5005</v>
      </c>
      <c r="H6439" s="1060" t="s">
        <v>3500</v>
      </c>
    </row>
    <row r="6440" spans="2:8">
      <c r="B6440" s="1089" t="s">
        <v>17316</v>
      </c>
      <c r="C6440" s="1087" t="s">
        <v>2259</v>
      </c>
      <c r="D6440" s="1035" t="s">
        <v>5010</v>
      </c>
      <c r="E6440" s="500" t="s">
        <v>4290</v>
      </c>
      <c r="F6440" s="1070">
        <v>601.95000000000005</v>
      </c>
      <c r="G6440" s="1048" t="s">
        <v>5005</v>
      </c>
      <c r="H6440" s="1060" t="s">
        <v>3500</v>
      </c>
    </row>
    <row r="6441" spans="2:8">
      <c r="B6441" s="1089" t="s">
        <v>17317</v>
      </c>
      <c r="C6441" s="1087" t="s">
        <v>2259</v>
      </c>
      <c r="D6441" s="1035" t="s">
        <v>5010</v>
      </c>
      <c r="E6441" s="500" t="s">
        <v>4290</v>
      </c>
      <c r="F6441" s="1070">
        <v>601.95000000000005</v>
      </c>
      <c r="G6441" s="1048" t="s">
        <v>5005</v>
      </c>
      <c r="H6441" s="1060" t="s">
        <v>3500</v>
      </c>
    </row>
    <row r="6442" spans="2:8">
      <c r="B6442" s="1089" t="s">
        <v>17318</v>
      </c>
      <c r="C6442" s="1087" t="s">
        <v>2259</v>
      </c>
      <c r="D6442" s="1035" t="s">
        <v>5010</v>
      </c>
      <c r="E6442" s="500" t="s">
        <v>4290</v>
      </c>
      <c r="F6442" s="1070">
        <v>601.95000000000005</v>
      </c>
      <c r="G6442" s="1048" t="s">
        <v>5005</v>
      </c>
      <c r="H6442" s="1060" t="s">
        <v>3500</v>
      </c>
    </row>
    <row r="6443" spans="2:8">
      <c r="B6443" s="1089" t="s">
        <v>17319</v>
      </c>
      <c r="C6443" s="1087" t="s">
        <v>2259</v>
      </c>
      <c r="D6443" s="1035" t="s">
        <v>5010</v>
      </c>
      <c r="E6443" s="500" t="s">
        <v>4290</v>
      </c>
      <c r="F6443" s="1070">
        <v>601.95000000000005</v>
      </c>
      <c r="G6443" s="1048" t="s">
        <v>5005</v>
      </c>
      <c r="H6443" s="1060" t="s">
        <v>3500</v>
      </c>
    </row>
    <row r="6444" spans="2:8">
      <c r="B6444" s="1089" t="s">
        <v>17320</v>
      </c>
      <c r="C6444" s="1087" t="s">
        <v>2259</v>
      </c>
      <c r="D6444" s="1035" t="s">
        <v>5010</v>
      </c>
      <c r="E6444" s="500" t="s">
        <v>4290</v>
      </c>
      <c r="F6444" s="1070">
        <v>601.95000000000005</v>
      </c>
      <c r="G6444" s="1048" t="s">
        <v>5005</v>
      </c>
      <c r="H6444" s="1060" t="s">
        <v>3500</v>
      </c>
    </row>
    <row r="6445" spans="2:8">
      <c r="B6445" s="1089" t="s">
        <v>17321</v>
      </c>
      <c r="C6445" s="1087" t="s">
        <v>2259</v>
      </c>
      <c r="D6445" s="1035" t="s">
        <v>5010</v>
      </c>
      <c r="E6445" s="500" t="s">
        <v>4290</v>
      </c>
      <c r="F6445" s="1070">
        <v>601.95000000000005</v>
      </c>
      <c r="G6445" s="1048" t="s">
        <v>5005</v>
      </c>
      <c r="H6445" s="1060" t="s">
        <v>3500</v>
      </c>
    </row>
    <row r="6446" spans="2:8">
      <c r="B6446" s="1089" t="s">
        <v>17322</v>
      </c>
      <c r="C6446" s="1087" t="s">
        <v>2259</v>
      </c>
      <c r="D6446" s="1035" t="s">
        <v>5010</v>
      </c>
      <c r="E6446" s="500" t="s">
        <v>4290</v>
      </c>
      <c r="F6446" s="1070">
        <v>601.95000000000005</v>
      </c>
      <c r="G6446" s="1048" t="s">
        <v>5005</v>
      </c>
      <c r="H6446" s="1060" t="s">
        <v>3500</v>
      </c>
    </row>
    <row r="6447" spans="2:8">
      <c r="B6447" s="1089" t="s">
        <v>17323</v>
      </c>
      <c r="C6447" s="1087" t="s">
        <v>2259</v>
      </c>
      <c r="D6447" s="1035" t="s">
        <v>5010</v>
      </c>
      <c r="E6447" s="500" t="s">
        <v>4290</v>
      </c>
      <c r="F6447" s="1070">
        <v>601.95000000000005</v>
      </c>
      <c r="G6447" s="1048" t="s">
        <v>5005</v>
      </c>
      <c r="H6447" s="1060" t="s">
        <v>3500</v>
      </c>
    </row>
    <row r="6448" spans="2:8">
      <c r="B6448" s="1089" t="s">
        <v>17324</v>
      </c>
      <c r="C6448" s="1087" t="s">
        <v>2259</v>
      </c>
      <c r="D6448" s="1035" t="s">
        <v>5010</v>
      </c>
      <c r="E6448" s="500" t="s">
        <v>4290</v>
      </c>
      <c r="F6448" s="1070">
        <v>601.95000000000005</v>
      </c>
      <c r="G6448" s="1048" t="s">
        <v>5005</v>
      </c>
      <c r="H6448" s="1060" t="s">
        <v>3500</v>
      </c>
    </row>
    <row r="6449" spans="2:8">
      <c r="B6449" s="1089" t="s">
        <v>17325</v>
      </c>
      <c r="C6449" s="1087" t="s">
        <v>2259</v>
      </c>
      <c r="D6449" s="1035" t="s">
        <v>5010</v>
      </c>
      <c r="E6449" s="500" t="s">
        <v>4290</v>
      </c>
      <c r="F6449" s="1070">
        <v>601.95000000000005</v>
      </c>
      <c r="G6449" s="1048" t="s">
        <v>5005</v>
      </c>
      <c r="H6449" s="1060" t="s">
        <v>3500</v>
      </c>
    </row>
    <row r="6450" spans="2:8">
      <c r="B6450" s="1089" t="s">
        <v>17326</v>
      </c>
      <c r="C6450" s="1087" t="s">
        <v>2259</v>
      </c>
      <c r="D6450" s="1035" t="s">
        <v>5010</v>
      </c>
      <c r="E6450" s="500" t="s">
        <v>4290</v>
      </c>
      <c r="F6450" s="1070">
        <v>601.95000000000005</v>
      </c>
      <c r="G6450" s="1048" t="s">
        <v>5005</v>
      </c>
      <c r="H6450" s="1060" t="s">
        <v>3500</v>
      </c>
    </row>
    <row r="6451" spans="2:8">
      <c r="B6451" s="1089" t="s">
        <v>17327</v>
      </c>
      <c r="C6451" s="1087" t="s">
        <v>2259</v>
      </c>
      <c r="D6451" s="1035" t="s">
        <v>5010</v>
      </c>
      <c r="E6451" s="500" t="s">
        <v>4290</v>
      </c>
      <c r="F6451" s="1070">
        <v>601.95000000000005</v>
      </c>
      <c r="G6451" s="1048" t="s">
        <v>5005</v>
      </c>
      <c r="H6451" s="1060" t="s">
        <v>3500</v>
      </c>
    </row>
    <row r="6452" spans="2:8">
      <c r="B6452" s="1089" t="s">
        <v>17328</v>
      </c>
      <c r="C6452" s="1087" t="s">
        <v>2259</v>
      </c>
      <c r="D6452" s="1035" t="s">
        <v>5010</v>
      </c>
      <c r="E6452" s="500" t="s">
        <v>4290</v>
      </c>
      <c r="F6452" s="1070">
        <v>601.95000000000005</v>
      </c>
      <c r="G6452" s="1048" t="s">
        <v>5005</v>
      </c>
      <c r="H6452" s="1060" t="s">
        <v>3500</v>
      </c>
    </row>
    <row r="6453" spans="2:8">
      <c r="B6453" s="1089" t="s">
        <v>17329</v>
      </c>
      <c r="C6453" s="1087" t="s">
        <v>2259</v>
      </c>
      <c r="D6453" s="1035" t="s">
        <v>5010</v>
      </c>
      <c r="E6453" s="500" t="s">
        <v>4290</v>
      </c>
      <c r="F6453" s="1070">
        <v>601.95000000000005</v>
      </c>
      <c r="G6453" s="1048" t="s">
        <v>5005</v>
      </c>
      <c r="H6453" s="1060" t="s">
        <v>3500</v>
      </c>
    </row>
    <row r="6454" spans="2:8">
      <c r="B6454" s="1089" t="s">
        <v>17330</v>
      </c>
      <c r="C6454" s="1087" t="s">
        <v>2259</v>
      </c>
      <c r="D6454" s="1035" t="s">
        <v>5010</v>
      </c>
      <c r="E6454" s="500" t="s">
        <v>4290</v>
      </c>
      <c r="F6454" s="1070">
        <v>601.95000000000005</v>
      </c>
      <c r="G6454" s="1048" t="s">
        <v>5005</v>
      </c>
      <c r="H6454" s="1060" t="s">
        <v>3500</v>
      </c>
    </row>
    <row r="6455" spans="2:8">
      <c r="B6455" s="1089" t="s">
        <v>17331</v>
      </c>
      <c r="C6455" s="1087" t="s">
        <v>2259</v>
      </c>
      <c r="D6455" s="1035" t="s">
        <v>5010</v>
      </c>
      <c r="E6455" s="500" t="s">
        <v>4290</v>
      </c>
      <c r="F6455" s="1070">
        <v>601.95000000000005</v>
      </c>
      <c r="G6455" s="1048" t="s">
        <v>5005</v>
      </c>
      <c r="H6455" s="1060" t="s">
        <v>3500</v>
      </c>
    </row>
    <row r="6456" spans="2:8">
      <c r="B6456" s="1089" t="s">
        <v>17332</v>
      </c>
      <c r="C6456" s="1087" t="s">
        <v>2259</v>
      </c>
      <c r="D6456" s="1035" t="s">
        <v>5010</v>
      </c>
      <c r="E6456" s="500" t="s">
        <v>4290</v>
      </c>
      <c r="F6456" s="1070">
        <v>601.95000000000005</v>
      </c>
      <c r="G6456" s="1048" t="s">
        <v>5005</v>
      </c>
      <c r="H6456" s="1060" t="s">
        <v>3500</v>
      </c>
    </row>
    <row r="6457" spans="2:8">
      <c r="B6457" s="1089" t="s">
        <v>17333</v>
      </c>
      <c r="C6457" s="1087" t="s">
        <v>2259</v>
      </c>
      <c r="D6457" s="1035" t="s">
        <v>5010</v>
      </c>
      <c r="E6457" s="500" t="s">
        <v>4290</v>
      </c>
      <c r="F6457" s="1070">
        <v>601.95000000000005</v>
      </c>
      <c r="G6457" s="1048" t="s">
        <v>5005</v>
      </c>
      <c r="H6457" s="1060" t="s">
        <v>3500</v>
      </c>
    </row>
    <row r="6458" spans="2:8">
      <c r="B6458" s="1089" t="s">
        <v>17334</v>
      </c>
      <c r="C6458" s="1087" t="s">
        <v>2259</v>
      </c>
      <c r="D6458" s="1035" t="s">
        <v>5010</v>
      </c>
      <c r="E6458" s="500" t="s">
        <v>4290</v>
      </c>
      <c r="F6458" s="1070">
        <v>601.95000000000005</v>
      </c>
      <c r="G6458" s="1048" t="s">
        <v>5005</v>
      </c>
      <c r="H6458" s="1060" t="s">
        <v>3500</v>
      </c>
    </row>
    <row r="6459" spans="2:8">
      <c r="B6459" s="1089" t="s">
        <v>17335</v>
      </c>
      <c r="C6459" s="1087" t="s">
        <v>2259</v>
      </c>
      <c r="D6459" s="1035" t="s">
        <v>5010</v>
      </c>
      <c r="E6459" s="500" t="s">
        <v>4290</v>
      </c>
      <c r="F6459" s="1070">
        <v>601.95000000000005</v>
      </c>
      <c r="G6459" s="1048" t="s">
        <v>5005</v>
      </c>
      <c r="H6459" s="1060" t="s">
        <v>3500</v>
      </c>
    </row>
    <row r="6460" spans="2:8">
      <c r="B6460" s="1089" t="s">
        <v>17336</v>
      </c>
      <c r="C6460" s="1087" t="s">
        <v>2259</v>
      </c>
      <c r="D6460" s="1035" t="s">
        <v>5010</v>
      </c>
      <c r="E6460" s="500" t="s">
        <v>4290</v>
      </c>
      <c r="F6460" s="1070">
        <v>601.95000000000005</v>
      </c>
      <c r="G6460" s="1048" t="s">
        <v>5005</v>
      </c>
      <c r="H6460" s="1060" t="s">
        <v>3500</v>
      </c>
    </row>
    <row r="6461" spans="2:8">
      <c r="B6461" s="1089" t="s">
        <v>17337</v>
      </c>
      <c r="C6461" s="1087" t="s">
        <v>2259</v>
      </c>
      <c r="D6461" s="1035" t="s">
        <v>5010</v>
      </c>
      <c r="E6461" s="500" t="s">
        <v>4290</v>
      </c>
      <c r="F6461" s="1070">
        <v>601.95000000000005</v>
      </c>
      <c r="G6461" s="1048" t="s">
        <v>5005</v>
      </c>
      <c r="H6461" s="1060" t="s">
        <v>3500</v>
      </c>
    </row>
    <row r="6462" spans="2:8">
      <c r="B6462" s="1089" t="s">
        <v>17338</v>
      </c>
      <c r="C6462" s="1087" t="s">
        <v>2259</v>
      </c>
      <c r="D6462" s="1035" t="s">
        <v>5010</v>
      </c>
      <c r="E6462" s="500" t="s">
        <v>4290</v>
      </c>
      <c r="F6462" s="1070">
        <v>601.95000000000005</v>
      </c>
      <c r="G6462" s="1048" t="s">
        <v>5005</v>
      </c>
      <c r="H6462" s="1060" t="s">
        <v>3500</v>
      </c>
    </row>
    <row r="6463" spans="2:8">
      <c r="B6463" s="1089" t="s">
        <v>17339</v>
      </c>
      <c r="C6463" s="1087" t="s">
        <v>2259</v>
      </c>
      <c r="D6463" s="1035" t="s">
        <v>5010</v>
      </c>
      <c r="E6463" s="500" t="s">
        <v>4290</v>
      </c>
      <c r="F6463" s="1070">
        <v>601.95000000000005</v>
      </c>
      <c r="G6463" s="1048" t="s">
        <v>5005</v>
      </c>
      <c r="H6463" s="1060" t="s">
        <v>3500</v>
      </c>
    </row>
    <row r="6464" spans="2:8">
      <c r="B6464" s="1089" t="s">
        <v>17340</v>
      </c>
      <c r="C6464" s="1087" t="s">
        <v>2259</v>
      </c>
      <c r="D6464" s="1035" t="s">
        <v>5010</v>
      </c>
      <c r="E6464" s="500" t="s">
        <v>4290</v>
      </c>
      <c r="F6464" s="1070">
        <v>601.95000000000005</v>
      </c>
      <c r="G6464" s="1048" t="s">
        <v>5005</v>
      </c>
      <c r="H6464" s="1060" t="s">
        <v>3500</v>
      </c>
    </row>
    <row r="6465" spans="2:8">
      <c r="B6465" s="1089" t="s">
        <v>17341</v>
      </c>
      <c r="C6465" s="1087" t="s">
        <v>2259</v>
      </c>
      <c r="D6465" s="1035" t="s">
        <v>5010</v>
      </c>
      <c r="E6465" s="500" t="s">
        <v>4290</v>
      </c>
      <c r="F6465" s="1070">
        <v>601.95000000000005</v>
      </c>
      <c r="G6465" s="1048" t="s">
        <v>5005</v>
      </c>
      <c r="H6465" s="1060" t="s">
        <v>3500</v>
      </c>
    </row>
    <row r="6466" spans="2:8">
      <c r="B6466" s="1089" t="s">
        <v>17342</v>
      </c>
      <c r="C6466" s="1087" t="s">
        <v>2259</v>
      </c>
      <c r="D6466" s="1035" t="s">
        <v>5010</v>
      </c>
      <c r="E6466" s="500" t="s">
        <v>4290</v>
      </c>
      <c r="F6466" s="1070">
        <v>601.95000000000005</v>
      </c>
      <c r="G6466" s="1048" t="s">
        <v>5005</v>
      </c>
      <c r="H6466" s="1060" t="s">
        <v>3500</v>
      </c>
    </row>
    <row r="6467" spans="2:8">
      <c r="B6467" s="1089" t="s">
        <v>17343</v>
      </c>
      <c r="C6467" s="1087" t="s">
        <v>2259</v>
      </c>
      <c r="D6467" s="1035" t="s">
        <v>5010</v>
      </c>
      <c r="E6467" s="500" t="s">
        <v>4290</v>
      </c>
      <c r="F6467" s="1070">
        <v>601.95000000000005</v>
      </c>
      <c r="G6467" s="1048" t="s">
        <v>5005</v>
      </c>
      <c r="H6467" s="1060" t="s">
        <v>3500</v>
      </c>
    </row>
    <row r="6468" spans="2:8">
      <c r="B6468" s="1089" t="s">
        <v>17344</v>
      </c>
      <c r="C6468" s="1087" t="s">
        <v>2259</v>
      </c>
      <c r="D6468" s="1035" t="s">
        <v>5010</v>
      </c>
      <c r="E6468" s="500" t="s">
        <v>4290</v>
      </c>
      <c r="F6468" s="1070">
        <v>601.95000000000005</v>
      </c>
      <c r="G6468" s="1048" t="s">
        <v>5005</v>
      </c>
      <c r="H6468" s="1060" t="s">
        <v>3500</v>
      </c>
    </row>
    <row r="6469" spans="2:8">
      <c r="B6469" s="1089" t="s">
        <v>17345</v>
      </c>
      <c r="C6469" s="1087" t="s">
        <v>2259</v>
      </c>
      <c r="D6469" s="1035" t="s">
        <v>5010</v>
      </c>
      <c r="E6469" s="500" t="s">
        <v>4290</v>
      </c>
      <c r="F6469" s="1070">
        <v>601.95000000000005</v>
      </c>
      <c r="G6469" s="1048" t="s">
        <v>5005</v>
      </c>
      <c r="H6469" s="1060" t="s">
        <v>3500</v>
      </c>
    </row>
    <row r="6470" spans="2:8">
      <c r="B6470" s="1089" t="s">
        <v>17346</v>
      </c>
      <c r="C6470" s="1087" t="s">
        <v>2259</v>
      </c>
      <c r="D6470" s="1035" t="s">
        <v>5010</v>
      </c>
      <c r="E6470" s="500" t="s">
        <v>4290</v>
      </c>
      <c r="F6470" s="1070">
        <v>601.95000000000005</v>
      </c>
      <c r="G6470" s="1048" t="s">
        <v>5005</v>
      </c>
      <c r="H6470" s="1060" t="s">
        <v>3500</v>
      </c>
    </row>
    <row r="6471" spans="2:8">
      <c r="B6471" s="1089" t="s">
        <v>17347</v>
      </c>
      <c r="C6471" s="1087" t="s">
        <v>2259</v>
      </c>
      <c r="D6471" s="1035" t="s">
        <v>5010</v>
      </c>
      <c r="E6471" s="500" t="s">
        <v>4290</v>
      </c>
      <c r="F6471" s="1070">
        <v>601.95000000000005</v>
      </c>
      <c r="G6471" s="1048" t="s">
        <v>5005</v>
      </c>
      <c r="H6471" s="1060" t="s">
        <v>3500</v>
      </c>
    </row>
    <row r="6472" spans="2:8">
      <c r="B6472" s="1089" t="s">
        <v>17348</v>
      </c>
      <c r="C6472" s="1087" t="s">
        <v>2259</v>
      </c>
      <c r="D6472" s="1035" t="s">
        <v>5010</v>
      </c>
      <c r="E6472" s="500" t="s">
        <v>4290</v>
      </c>
      <c r="F6472" s="1070">
        <v>601.95000000000005</v>
      </c>
      <c r="G6472" s="1048" t="s">
        <v>5005</v>
      </c>
      <c r="H6472" s="1060" t="s">
        <v>3500</v>
      </c>
    </row>
    <row r="6473" spans="2:8">
      <c r="B6473" s="1089" t="s">
        <v>17349</v>
      </c>
      <c r="C6473" s="1087" t="s">
        <v>2259</v>
      </c>
      <c r="D6473" s="1035" t="s">
        <v>5010</v>
      </c>
      <c r="E6473" s="500" t="s">
        <v>4290</v>
      </c>
      <c r="F6473" s="1070">
        <v>601.95000000000005</v>
      </c>
      <c r="G6473" s="1048" t="s">
        <v>5005</v>
      </c>
      <c r="H6473" s="1060" t="s">
        <v>3500</v>
      </c>
    </row>
    <row r="6474" spans="2:8">
      <c r="B6474" s="1089" t="s">
        <v>17350</v>
      </c>
      <c r="C6474" s="1087" t="s">
        <v>2259</v>
      </c>
      <c r="D6474" s="1035" t="s">
        <v>5010</v>
      </c>
      <c r="E6474" s="500" t="s">
        <v>4290</v>
      </c>
      <c r="F6474" s="1070">
        <v>601.95000000000005</v>
      </c>
      <c r="G6474" s="1048" t="s">
        <v>5005</v>
      </c>
      <c r="H6474" s="1060" t="s">
        <v>3500</v>
      </c>
    </row>
    <row r="6475" spans="2:8">
      <c r="B6475" s="1089" t="s">
        <v>17351</v>
      </c>
      <c r="C6475" s="1087" t="s">
        <v>2259</v>
      </c>
      <c r="D6475" s="1035" t="s">
        <v>5010</v>
      </c>
      <c r="E6475" s="500" t="s">
        <v>4290</v>
      </c>
      <c r="F6475" s="1070">
        <v>601.95000000000005</v>
      </c>
      <c r="G6475" s="1048" t="s">
        <v>5005</v>
      </c>
      <c r="H6475" s="1060" t="s">
        <v>3500</v>
      </c>
    </row>
    <row r="6476" spans="2:8">
      <c r="B6476" s="1089" t="s">
        <v>17352</v>
      </c>
      <c r="C6476" s="1087" t="s">
        <v>2259</v>
      </c>
      <c r="D6476" s="1035" t="s">
        <v>5010</v>
      </c>
      <c r="E6476" s="500" t="s">
        <v>4290</v>
      </c>
      <c r="F6476" s="1070">
        <v>601.95000000000005</v>
      </c>
      <c r="G6476" s="1048" t="s">
        <v>5005</v>
      </c>
      <c r="H6476" s="1060" t="s">
        <v>3500</v>
      </c>
    </row>
    <row r="6477" spans="2:8">
      <c r="B6477" s="1089" t="s">
        <v>17353</v>
      </c>
      <c r="C6477" s="1087" t="s">
        <v>2259</v>
      </c>
      <c r="D6477" s="1035" t="s">
        <v>5010</v>
      </c>
      <c r="E6477" s="500" t="s">
        <v>4290</v>
      </c>
      <c r="F6477" s="1070">
        <v>601.95000000000005</v>
      </c>
      <c r="G6477" s="1048" t="s">
        <v>5005</v>
      </c>
      <c r="H6477" s="1060" t="s">
        <v>3500</v>
      </c>
    </row>
    <row r="6478" spans="2:8">
      <c r="B6478" s="1089" t="s">
        <v>17354</v>
      </c>
      <c r="C6478" s="1087" t="s">
        <v>2259</v>
      </c>
      <c r="D6478" s="1035" t="s">
        <v>5010</v>
      </c>
      <c r="E6478" s="500" t="s">
        <v>4290</v>
      </c>
      <c r="F6478" s="1070">
        <v>601.95000000000005</v>
      </c>
      <c r="G6478" s="1048" t="s">
        <v>5005</v>
      </c>
      <c r="H6478" s="1060" t="s">
        <v>3500</v>
      </c>
    </row>
    <row r="6479" spans="2:8">
      <c r="B6479" s="1089" t="s">
        <v>17355</v>
      </c>
      <c r="C6479" s="1087" t="s">
        <v>2259</v>
      </c>
      <c r="D6479" s="1035" t="s">
        <v>5010</v>
      </c>
      <c r="E6479" s="500" t="s">
        <v>4290</v>
      </c>
      <c r="F6479" s="1070">
        <v>601.95000000000005</v>
      </c>
      <c r="G6479" s="1048" t="s">
        <v>5005</v>
      </c>
      <c r="H6479" s="1060" t="s">
        <v>3500</v>
      </c>
    </row>
    <row r="6480" spans="2:8">
      <c r="B6480" s="1089" t="s">
        <v>17356</v>
      </c>
      <c r="C6480" s="1087" t="s">
        <v>2259</v>
      </c>
      <c r="D6480" s="1035" t="s">
        <v>5010</v>
      </c>
      <c r="E6480" s="500" t="s">
        <v>4290</v>
      </c>
      <c r="F6480" s="1070">
        <v>601.95000000000005</v>
      </c>
      <c r="G6480" s="1048" t="s">
        <v>5005</v>
      </c>
      <c r="H6480" s="1060" t="s">
        <v>3500</v>
      </c>
    </row>
    <row r="6481" spans="2:8">
      <c r="B6481" s="1089" t="s">
        <v>17357</v>
      </c>
      <c r="C6481" s="1087" t="s">
        <v>2259</v>
      </c>
      <c r="D6481" s="1035" t="s">
        <v>5010</v>
      </c>
      <c r="E6481" s="500" t="s">
        <v>4290</v>
      </c>
      <c r="F6481" s="1070">
        <v>601.95000000000005</v>
      </c>
      <c r="G6481" s="1048" t="s">
        <v>5005</v>
      </c>
      <c r="H6481" s="1060" t="s">
        <v>3500</v>
      </c>
    </row>
    <row r="6482" spans="2:8">
      <c r="B6482" s="1089" t="s">
        <v>17358</v>
      </c>
      <c r="C6482" s="1087" t="s">
        <v>2259</v>
      </c>
      <c r="D6482" s="1035" t="s">
        <v>5010</v>
      </c>
      <c r="E6482" s="500" t="s">
        <v>4290</v>
      </c>
      <c r="F6482" s="1070">
        <v>601.95000000000005</v>
      </c>
      <c r="G6482" s="1048" t="s">
        <v>5005</v>
      </c>
      <c r="H6482" s="1060" t="s">
        <v>3500</v>
      </c>
    </row>
    <row r="6483" spans="2:8">
      <c r="B6483" s="1089" t="s">
        <v>17359</v>
      </c>
      <c r="C6483" s="1087" t="s">
        <v>2259</v>
      </c>
      <c r="D6483" s="1035" t="s">
        <v>5010</v>
      </c>
      <c r="E6483" s="500" t="s">
        <v>4290</v>
      </c>
      <c r="F6483" s="1070">
        <v>601.95000000000005</v>
      </c>
      <c r="G6483" s="1048" t="s">
        <v>5005</v>
      </c>
      <c r="H6483" s="1060" t="s">
        <v>3500</v>
      </c>
    </row>
    <row r="6484" spans="2:8">
      <c r="B6484" s="1089" t="s">
        <v>17360</v>
      </c>
      <c r="C6484" s="1087" t="s">
        <v>2259</v>
      </c>
      <c r="D6484" s="1035" t="s">
        <v>5010</v>
      </c>
      <c r="E6484" s="500" t="s">
        <v>4290</v>
      </c>
      <c r="F6484" s="1070">
        <v>601.95000000000005</v>
      </c>
      <c r="G6484" s="1048" t="s">
        <v>5005</v>
      </c>
      <c r="H6484" s="1060" t="s">
        <v>3500</v>
      </c>
    </row>
    <row r="6485" spans="2:8">
      <c r="B6485" s="1089" t="s">
        <v>17361</v>
      </c>
      <c r="C6485" s="1087" t="s">
        <v>2259</v>
      </c>
      <c r="D6485" s="1035" t="s">
        <v>5010</v>
      </c>
      <c r="E6485" s="500" t="s">
        <v>4290</v>
      </c>
      <c r="F6485" s="1070">
        <v>601.95000000000005</v>
      </c>
      <c r="G6485" s="1048" t="s">
        <v>5005</v>
      </c>
      <c r="H6485" s="1060" t="s">
        <v>3500</v>
      </c>
    </row>
    <row r="6486" spans="2:8">
      <c r="B6486" s="1089" t="s">
        <v>17362</v>
      </c>
      <c r="C6486" s="1087" t="s">
        <v>2259</v>
      </c>
      <c r="D6486" s="1035" t="s">
        <v>5010</v>
      </c>
      <c r="E6486" s="500" t="s">
        <v>4290</v>
      </c>
      <c r="F6486" s="1070">
        <v>601.95000000000005</v>
      </c>
      <c r="G6486" s="1048" t="s">
        <v>5005</v>
      </c>
      <c r="H6486" s="1060" t="s">
        <v>3500</v>
      </c>
    </row>
    <row r="6487" spans="2:8">
      <c r="B6487" s="1089" t="s">
        <v>17363</v>
      </c>
      <c r="C6487" s="1087" t="s">
        <v>2259</v>
      </c>
      <c r="D6487" s="1035" t="s">
        <v>5010</v>
      </c>
      <c r="E6487" s="500" t="s">
        <v>4290</v>
      </c>
      <c r="F6487" s="1070">
        <v>601.95000000000005</v>
      </c>
      <c r="G6487" s="1048" t="s">
        <v>5005</v>
      </c>
      <c r="H6487" s="1060" t="s">
        <v>3500</v>
      </c>
    </row>
    <row r="6488" spans="2:8">
      <c r="B6488" s="1089" t="s">
        <v>17364</v>
      </c>
      <c r="C6488" s="1087" t="s">
        <v>2259</v>
      </c>
      <c r="D6488" s="1035" t="s">
        <v>5010</v>
      </c>
      <c r="E6488" s="500" t="s">
        <v>4290</v>
      </c>
      <c r="F6488" s="1070">
        <v>601.95000000000005</v>
      </c>
      <c r="G6488" s="1048" t="s">
        <v>5005</v>
      </c>
      <c r="H6488" s="1060" t="s">
        <v>3500</v>
      </c>
    </row>
    <row r="6489" spans="2:8">
      <c r="B6489" s="1089" t="s">
        <v>17365</v>
      </c>
      <c r="C6489" s="1087" t="s">
        <v>2259</v>
      </c>
      <c r="D6489" s="1035" t="s">
        <v>5010</v>
      </c>
      <c r="E6489" s="500" t="s">
        <v>4290</v>
      </c>
      <c r="F6489" s="1070">
        <v>601.95000000000005</v>
      </c>
      <c r="G6489" s="1048" t="s">
        <v>5005</v>
      </c>
      <c r="H6489" s="1060" t="s">
        <v>3500</v>
      </c>
    </row>
    <row r="6490" spans="2:8">
      <c r="B6490" s="1089" t="s">
        <v>17366</v>
      </c>
      <c r="C6490" s="1087" t="s">
        <v>2259</v>
      </c>
      <c r="D6490" s="1035" t="s">
        <v>5010</v>
      </c>
      <c r="E6490" s="500" t="s">
        <v>4290</v>
      </c>
      <c r="F6490" s="1070">
        <v>601.95000000000005</v>
      </c>
      <c r="G6490" s="1048" t="s">
        <v>5005</v>
      </c>
      <c r="H6490" s="1060" t="s">
        <v>3500</v>
      </c>
    </row>
    <row r="6491" spans="2:8">
      <c r="B6491" s="1089" t="s">
        <v>17367</v>
      </c>
      <c r="C6491" s="1087" t="s">
        <v>2259</v>
      </c>
      <c r="D6491" s="1035" t="s">
        <v>5010</v>
      </c>
      <c r="E6491" s="500" t="s">
        <v>4290</v>
      </c>
      <c r="F6491" s="1070">
        <v>601.95000000000005</v>
      </c>
      <c r="G6491" s="1048" t="s">
        <v>5005</v>
      </c>
      <c r="H6491" s="1060" t="s">
        <v>3500</v>
      </c>
    </row>
    <row r="6492" spans="2:8">
      <c r="B6492" s="1089" t="s">
        <v>17368</v>
      </c>
      <c r="C6492" s="1087" t="s">
        <v>2259</v>
      </c>
      <c r="D6492" s="1035" t="s">
        <v>5010</v>
      </c>
      <c r="E6492" s="500" t="s">
        <v>4290</v>
      </c>
      <c r="F6492" s="1070">
        <v>601.95000000000005</v>
      </c>
      <c r="G6492" s="1048" t="s">
        <v>5005</v>
      </c>
      <c r="H6492" s="1060" t="s">
        <v>3500</v>
      </c>
    </row>
    <row r="6493" spans="2:8">
      <c r="B6493" s="1089" t="s">
        <v>17369</v>
      </c>
      <c r="C6493" s="1087" t="s">
        <v>2259</v>
      </c>
      <c r="D6493" s="1035" t="s">
        <v>5010</v>
      </c>
      <c r="E6493" s="500" t="s">
        <v>4290</v>
      </c>
      <c r="F6493" s="1070">
        <v>601.95000000000005</v>
      </c>
      <c r="G6493" s="1048" t="s">
        <v>5005</v>
      </c>
      <c r="H6493" s="1060" t="s">
        <v>3500</v>
      </c>
    </row>
    <row r="6494" spans="2:8">
      <c r="B6494" s="1089" t="s">
        <v>17370</v>
      </c>
      <c r="C6494" s="1087" t="s">
        <v>2259</v>
      </c>
      <c r="D6494" s="1035" t="s">
        <v>5010</v>
      </c>
      <c r="E6494" s="500" t="s">
        <v>4290</v>
      </c>
      <c r="F6494" s="1070">
        <v>601.95000000000005</v>
      </c>
      <c r="G6494" s="1048" t="s">
        <v>5005</v>
      </c>
      <c r="H6494" s="1060" t="s">
        <v>3500</v>
      </c>
    </row>
    <row r="6495" spans="2:8">
      <c r="B6495" s="1089" t="s">
        <v>17371</v>
      </c>
      <c r="C6495" s="1087" t="s">
        <v>2259</v>
      </c>
      <c r="D6495" s="1035" t="s">
        <v>5010</v>
      </c>
      <c r="E6495" s="500" t="s">
        <v>4290</v>
      </c>
      <c r="F6495" s="1070">
        <v>601.95000000000005</v>
      </c>
      <c r="G6495" s="1048" t="s">
        <v>5005</v>
      </c>
      <c r="H6495" s="1060" t="s">
        <v>3500</v>
      </c>
    </row>
    <row r="6496" spans="2:8">
      <c r="B6496" s="1089" t="s">
        <v>17372</v>
      </c>
      <c r="C6496" s="1087" t="s">
        <v>2259</v>
      </c>
      <c r="D6496" s="1035" t="s">
        <v>5010</v>
      </c>
      <c r="E6496" s="500" t="s">
        <v>4290</v>
      </c>
      <c r="F6496" s="1070">
        <v>601.95000000000005</v>
      </c>
      <c r="G6496" s="1048" t="s">
        <v>5005</v>
      </c>
      <c r="H6496" s="1060" t="s">
        <v>3500</v>
      </c>
    </row>
    <row r="6497" spans="2:8">
      <c r="B6497" s="1089" t="s">
        <v>17373</v>
      </c>
      <c r="C6497" s="1087" t="s">
        <v>2259</v>
      </c>
      <c r="D6497" s="1035" t="s">
        <v>5010</v>
      </c>
      <c r="E6497" s="500" t="s">
        <v>4290</v>
      </c>
      <c r="F6497" s="1070">
        <v>601.95000000000005</v>
      </c>
      <c r="G6497" s="1048" t="s">
        <v>5005</v>
      </c>
      <c r="H6497" s="1060" t="s">
        <v>3500</v>
      </c>
    </row>
    <row r="6498" spans="2:8">
      <c r="B6498" s="1089" t="s">
        <v>17374</v>
      </c>
      <c r="C6498" s="1087" t="s">
        <v>2259</v>
      </c>
      <c r="D6498" s="1035" t="s">
        <v>5010</v>
      </c>
      <c r="E6498" s="500" t="s">
        <v>4290</v>
      </c>
      <c r="F6498" s="1070">
        <v>601.95000000000005</v>
      </c>
      <c r="G6498" s="1048" t="s">
        <v>5005</v>
      </c>
      <c r="H6498" s="1060" t="s">
        <v>3500</v>
      </c>
    </row>
    <row r="6499" spans="2:8">
      <c r="B6499" s="1089" t="s">
        <v>17375</v>
      </c>
      <c r="C6499" s="1087" t="s">
        <v>2259</v>
      </c>
      <c r="D6499" s="1035" t="s">
        <v>5010</v>
      </c>
      <c r="E6499" s="500" t="s">
        <v>4290</v>
      </c>
      <c r="F6499" s="1070">
        <v>601.95000000000005</v>
      </c>
      <c r="G6499" s="1048" t="s">
        <v>5005</v>
      </c>
      <c r="H6499" s="1060" t="s">
        <v>3500</v>
      </c>
    </row>
    <row r="6500" spans="2:8">
      <c r="B6500" s="1089" t="s">
        <v>17376</v>
      </c>
      <c r="C6500" s="1087" t="s">
        <v>2259</v>
      </c>
      <c r="D6500" s="1035" t="s">
        <v>5010</v>
      </c>
      <c r="E6500" s="500" t="s">
        <v>4290</v>
      </c>
      <c r="F6500" s="1070">
        <v>601.95000000000005</v>
      </c>
      <c r="G6500" s="1048" t="s">
        <v>5005</v>
      </c>
      <c r="H6500" s="1060" t="s">
        <v>3500</v>
      </c>
    </row>
    <row r="6501" spans="2:8">
      <c r="B6501" s="1089" t="s">
        <v>17377</v>
      </c>
      <c r="C6501" s="1087" t="s">
        <v>2259</v>
      </c>
      <c r="D6501" s="1035" t="s">
        <v>5010</v>
      </c>
      <c r="E6501" s="500" t="s">
        <v>4290</v>
      </c>
      <c r="F6501" s="1070">
        <v>601.95000000000005</v>
      </c>
      <c r="G6501" s="1048" t="s">
        <v>5005</v>
      </c>
      <c r="H6501" s="1060" t="s">
        <v>3500</v>
      </c>
    </row>
    <row r="6502" spans="2:8">
      <c r="B6502" s="1089" t="s">
        <v>17378</v>
      </c>
      <c r="C6502" s="1087" t="s">
        <v>2259</v>
      </c>
      <c r="D6502" s="1035" t="s">
        <v>5010</v>
      </c>
      <c r="E6502" s="500" t="s">
        <v>4290</v>
      </c>
      <c r="F6502" s="1070">
        <v>601.95000000000005</v>
      </c>
      <c r="G6502" s="1048" t="s">
        <v>5005</v>
      </c>
      <c r="H6502" s="1060" t="s">
        <v>3500</v>
      </c>
    </row>
    <row r="6503" spans="2:8">
      <c r="B6503" s="1089" t="s">
        <v>17379</v>
      </c>
      <c r="C6503" s="1087" t="s">
        <v>2259</v>
      </c>
      <c r="D6503" s="1035" t="s">
        <v>5010</v>
      </c>
      <c r="E6503" s="500" t="s">
        <v>4290</v>
      </c>
      <c r="F6503" s="1070">
        <v>601.95000000000005</v>
      </c>
      <c r="G6503" s="1048" t="s">
        <v>5005</v>
      </c>
      <c r="H6503" s="1060" t="s">
        <v>3500</v>
      </c>
    </row>
    <row r="6504" spans="2:8">
      <c r="B6504" s="1089" t="s">
        <v>17380</v>
      </c>
      <c r="C6504" s="1087" t="s">
        <v>2259</v>
      </c>
      <c r="D6504" s="1035" t="s">
        <v>5010</v>
      </c>
      <c r="E6504" s="500" t="s">
        <v>4290</v>
      </c>
      <c r="F6504" s="1070">
        <v>601.95000000000005</v>
      </c>
      <c r="G6504" s="1048" t="s">
        <v>5005</v>
      </c>
      <c r="H6504" s="1060" t="s">
        <v>3500</v>
      </c>
    </row>
    <row r="6505" spans="2:8">
      <c r="B6505" s="1089" t="s">
        <v>17381</v>
      </c>
      <c r="C6505" s="1087" t="s">
        <v>2259</v>
      </c>
      <c r="D6505" s="1035" t="s">
        <v>5010</v>
      </c>
      <c r="E6505" s="500" t="s">
        <v>4290</v>
      </c>
      <c r="F6505" s="1070">
        <v>601.95000000000005</v>
      </c>
      <c r="G6505" s="1048" t="s">
        <v>5005</v>
      </c>
      <c r="H6505" s="1060" t="s">
        <v>3500</v>
      </c>
    </row>
    <row r="6506" spans="2:8">
      <c r="B6506" s="1089" t="s">
        <v>17382</v>
      </c>
      <c r="C6506" s="1087" t="s">
        <v>2259</v>
      </c>
      <c r="D6506" s="1035" t="s">
        <v>5010</v>
      </c>
      <c r="E6506" s="500" t="s">
        <v>4290</v>
      </c>
      <c r="F6506" s="1070">
        <v>601.95000000000005</v>
      </c>
      <c r="G6506" s="1048" t="s">
        <v>5005</v>
      </c>
      <c r="H6506" s="1060" t="s">
        <v>3500</v>
      </c>
    </row>
    <row r="6507" spans="2:8">
      <c r="B6507" s="1089" t="s">
        <v>17383</v>
      </c>
      <c r="C6507" s="1087" t="s">
        <v>2259</v>
      </c>
      <c r="D6507" s="1035" t="s">
        <v>5010</v>
      </c>
      <c r="E6507" s="500" t="s">
        <v>4290</v>
      </c>
      <c r="F6507" s="1070">
        <v>601.95000000000005</v>
      </c>
      <c r="G6507" s="1048" t="s">
        <v>5005</v>
      </c>
      <c r="H6507" s="1060" t="s">
        <v>3500</v>
      </c>
    </row>
    <row r="6508" spans="2:8">
      <c r="B6508" s="1089" t="s">
        <v>17384</v>
      </c>
      <c r="C6508" s="1087" t="s">
        <v>2259</v>
      </c>
      <c r="D6508" s="1035" t="s">
        <v>5010</v>
      </c>
      <c r="E6508" s="500" t="s">
        <v>4290</v>
      </c>
      <c r="F6508" s="1070">
        <v>601.95000000000005</v>
      </c>
      <c r="G6508" s="1048" t="s">
        <v>5005</v>
      </c>
      <c r="H6508" s="1060" t="s">
        <v>3500</v>
      </c>
    </row>
    <row r="6509" spans="2:8">
      <c r="B6509" s="1089" t="s">
        <v>17385</v>
      </c>
      <c r="C6509" s="1087" t="s">
        <v>2259</v>
      </c>
      <c r="D6509" s="1035" t="s">
        <v>5010</v>
      </c>
      <c r="E6509" s="500" t="s">
        <v>4290</v>
      </c>
      <c r="F6509" s="1070">
        <v>601.95000000000005</v>
      </c>
      <c r="G6509" s="1048" t="s">
        <v>5005</v>
      </c>
      <c r="H6509" s="1060" t="s">
        <v>3500</v>
      </c>
    </row>
    <row r="6510" spans="2:8">
      <c r="B6510" s="1089" t="s">
        <v>17386</v>
      </c>
      <c r="C6510" s="1087" t="s">
        <v>2259</v>
      </c>
      <c r="D6510" s="1035" t="s">
        <v>5010</v>
      </c>
      <c r="E6510" s="500" t="s">
        <v>4290</v>
      </c>
      <c r="F6510" s="1070">
        <v>601.95000000000005</v>
      </c>
      <c r="G6510" s="1048" t="s">
        <v>5005</v>
      </c>
      <c r="H6510" s="1060" t="s">
        <v>3500</v>
      </c>
    </row>
    <row r="6511" spans="2:8">
      <c r="B6511" s="1089" t="s">
        <v>17387</v>
      </c>
      <c r="C6511" s="1087" t="s">
        <v>2259</v>
      </c>
      <c r="D6511" s="1035" t="s">
        <v>5010</v>
      </c>
      <c r="E6511" s="500" t="s">
        <v>4290</v>
      </c>
      <c r="F6511" s="1070">
        <v>601.95000000000005</v>
      </c>
      <c r="G6511" s="1048" t="s">
        <v>5005</v>
      </c>
      <c r="H6511" s="1060" t="s">
        <v>3500</v>
      </c>
    </row>
    <row r="6512" spans="2:8">
      <c r="B6512" s="1089" t="s">
        <v>17388</v>
      </c>
      <c r="C6512" s="1087" t="s">
        <v>2259</v>
      </c>
      <c r="D6512" s="1035" t="s">
        <v>5010</v>
      </c>
      <c r="E6512" s="500" t="s">
        <v>4290</v>
      </c>
      <c r="F6512" s="1070">
        <v>601.95000000000005</v>
      </c>
      <c r="G6512" s="1048" t="s">
        <v>5005</v>
      </c>
      <c r="H6512" s="1060" t="s">
        <v>3500</v>
      </c>
    </row>
    <row r="6513" spans="2:8">
      <c r="B6513" s="1089" t="s">
        <v>17389</v>
      </c>
      <c r="C6513" s="1087" t="s">
        <v>2259</v>
      </c>
      <c r="D6513" s="1035" t="s">
        <v>5010</v>
      </c>
      <c r="E6513" s="500" t="s">
        <v>4290</v>
      </c>
      <c r="F6513" s="1070">
        <v>601.95000000000005</v>
      </c>
      <c r="G6513" s="1048" t="s">
        <v>5005</v>
      </c>
      <c r="H6513" s="1060" t="s">
        <v>3500</v>
      </c>
    </row>
    <row r="6514" spans="2:8">
      <c r="B6514" s="1089" t="s">
        <v>17390</v>
      </c>
      <c r="C6514" s="1087" t="s">
        <v>2259</v>
      </c>
      <c r="D6514" s="1035" t="s">
        <v>5010</v>
      </c>
      <c r="E6514" s="500" t="s">
        <v>4290</v>
      </c>
      <c r="F6514" s="1070">
        <v>601.95000000000005</v>
      </c>
      <c r="G6514" s="1048" t="s">
        <v>5005</v>
      </c>
      <c r="H6514" s="1060" t="s">
        <v>3500</v>
      </c>
    </row>
    <row r="6515" spans="2:8">
      <c r="B6515" s="1089" t="s">
        <v>17391</v>
      </c>
      <c r="C6515" s="1087" t="s">
        <v>2259</v>
      </c>
      <c r="D6515" s="1035" t="s">
        <v>5010</v>
      </c>
      <c r="E6515" s="500" t="s">
        <v>4290</v>
      </c>
      <c r="F6515" s="1070">
        <v>601.95000000000005</v>
      </c>
      <c r="G6515" s="1048" t="s">
        <v>5005</v>
      </c>
      <c r="H6515" s="1060" t="s">
        <v>3500</v>
      </c>
    </row>
    <row r="6516" spans="2:8">
      <c r="B6516" s="1089" t="s">
        <v>17392</v>
      </c>
      <c r="C6516" s="1087" t="s">
        <v>2259</v>
      </c>
      <c r="D6516" s="1035" t="s">
        <v>5010</v>
      </c>
      <c r="E6516" s="500" t="s">
        <v>4290</v>
      </c>
      <c r="F6516" s="1070">
        <v>601.95000000000005</v>
      </c>
      <c r="G6516" s="1048" t="s">
        <v>5005</v>
      </c>
      <c r="H6516" s="1060" t="s">
        <v>3500</v>
      </c>
    </row>
    <row r="6517" spans="2:8">
      <c r="B6517" s="1089" t="s">
        <v>17393</v>
      </c>
      <c r="C6517" s="1087" t="s">
        <v>2259</v>
      </c>
      <c r="D6517" s="1035" t="s">
        <v>5010</v>
      </c>
      <c r="E6517" s="500" t="s">
        <v>4290</v>
      </c>
      <c r="F6517" s="1070">
        <v>601.95000000000005</v>
      </c>
      <c r="G6517" s="1048" t="s">
        <v>5005</v>
      </c>
      <c r="H6517" s="1060" t="s">
        <v>3500</v>
      </c>
    </row>
    <row r="6518" spans="2:8">
      <c r="B6518" s="1089" t="s">
        <v>17394</v>
      </c>
      <c r="C6518" s="1087" t="s">
        <v>2259</v>
      </c>
      <c r="D6518" s="1035" t="s">
        <v>5010</v>
      </c>
      <c r="E6518" s="500" t="s">
        <v>4290</v>
      </c>
      <c r="F6518" s="1070">
        <v>601.95000000000005</v>
      </c>
      <c r="G6518" s="1048" t="s">
        <v>5005</v>
      </c>
      <c r="H6518" s="1060" t="s">
        <v>3500</v>
      </c>
    </row>
    <row r="6519" spans="2:8">
      <c r="B6519" s="1089" t="s">
        <v>17395</v>
      </c>
      <c r="C6519" s="1087" t="s">
        <v>2259</v>
      </c>
      <c r="D6519" s="1035" t="s">
        <v>5010</v>
      </c>
      <c r="E6519" s="500" t="s">
        <v>4290</v>
      </c>
      <c r="F6519" s="1070">
        <v>601.95000000000005</v>
      </c>
      <c r="G6519" s="1048" t="s">
        <v>5005</v>
      </c>
      <c r="H6519" s="1060" t="s">
        <v>3500</v>
      </c>
    </row>
    <row r="6520" spans="2:8">
      <c r="B6520" s="1089" t="s">
        <v>17396</v>
      </c>
      <c r="C6520" s="1087" t="s">
        <v>2259</v>
      </c>
      <c r="D6520" s="1035" t="s">
        <v>5010</v>
      </c>
      <c r="E6520" s="500" t="s">
        <v>4290</v>
      </c>
      <c r="F6520" s="1070">
        <v>601.95000000000005</v>
      </c>
      <c r="G6520" s="1048" t="s">
        <v>5005</v>
      </c>
      <c r="H6520" s="1060" t="s">
        <v>3500</v>
      </c>
    </row>
    <row r="6521" spans="2:8">
      <c r="B6521" s="1089" t="s">
        <v>17397</v>
      </c>
      <c r="C6521" s="1087" t="s">
        <v>2259</v>
      </c>
      <c r="D6521" s="1035" t="s">
        <v>5010</v>
      </c>
      <c r="E6521" s="500" t="s">
        <v>4290</v>
      </c>
      <c r="F6521" s="1070">
        <v>601.95000000000005</v>
      </c>
      <c r="G6521" s="1048" t="s">
        <v>5005</v>
      </c>
      <c r="H6521" s="1060" t="s">
        <v>3500</v>
      </c>
    </row>
    <row r="6522" spans="2:8">
      <c r="B6522" s="1089" t="s">
        <v>17398</v>
      </c>
      <c r="C6522" s="1087" t="s">
        <v>2259</v>
      </c>
      <c r="D6522" s="1035" t="s">
        <v>5010</v>
      </c>
      <c r="E6522" s="500" t="s">
        <v>4290</v>
      </c>
      <c r="F6522" s="1070">
        <v>601.95000000000005</v>
      </c>
      <c r="G6522" s="1048" t="s">
        <v>5005</v>
      </c>
      <c r="H6522" s="1060" t="s">
        <v>3500</v>
      </c>
    </row>
    <row r="6523" spans="2:8">
      <c r="B6523" s="1089" t="s">
        <v>17399</v>
      </c>
      <c r="C6523" s="1087" t="s">
        <v>2259</v>
      </c>
      <c r="D6523" s="1035" t="s">
        <v>5010</v>
      </c>
      <c r="E6523" s="500" t="s">
        <v>4290</v>
      </c>
      <c r="F6523" s="1070">
        <v>601.95000000000005</v>
      </c>
      <c r="G6523" s="1048" t="s">
        <v>5005</v>
      </c>
      <c r="H6523" s="1060" t="s">
        <v>3500</v>
      </c>
    </row>
    <row r="6524" spans="2:8">
      <c r="B6524" s="1089" t="s">
        <v>17400</v>
      </c>
      <c r="C6524" s="1087" t="s">
        <v>2259</v>
      </c>
      <c r="D6524" s="1035" t="s">
        <v>5010</v>
      </c>
      <c r="E6524" s="500" t="s">
        <v>4290</v>
      </c>
      <c r="F6524" s="1070">
        <v>601.95000000000005</v>
      </c>
      <c r="G6524" s="1048" t="s">
        <v>5005</v>
      </c>
      <c r="H6524" s="1060" t="s">
        <v>3500</v>
      </c>
    </row>
    <row r="6525" spans="2:8">
      <c r="B6525" s="1089" t="s">
        <v>17401</v>
      </c>
      <c r="C6525" s="1087" t="s">
        <v>2259</v>
      </c>
      <c r="D6525" s="1035" t="s">
        <v>5010</v>
      </c>
      <c r="E6525" s="500" t="s">
        <v>4290</v>
      </c>
      <c r="F6525" s="1070">
        <v>601.95000000000005</v>
      </c>
      <c r="G6525" s="1048" t="s">
        <v>5005</v>
      </c>
      <c r="H6525" s="1060" t="s">
        <v>3500</v>
      </c>
    </row>
    <row r="6526" spans="2:8">
      <c r="B6526" s="1089" t="s">
        <v>17402</v>
      </c>
      <c r="C6526" s="1087" t="s">
        <v>2259</v>
      </c>
      <c r="D6526" s="1035" t="s">
        <v>5010</v>
      </c>
      <c r="E6526" s="500" t="s">
        <v>4290</v>
      </c>
      <c r="F6526" s="1070">
        <v>601.95000000000005</v>
      </c>
      <c r="G6526" s="1048" t="s">
        <v>5005</v>
      </c>
      <c r="H6526" s="1060" t="s">
        <v>3500</v>
      </c>
    </row>
    <row r="6527" spans="2:8">
      <c r="B6527" s="1089" t="s">
        <v>17403</v>
      </c>
      <c r="C6527" s="1087" t="s">
        <v>2259</v>
      </c>
      <c r="D6527" s="1035" t="s">
        <v>5010</v>
      </c>
      <c r="E6527" s="500" t="s">
        <v>4290</v>
      </c>
      <c r="F6527" s="1070">
        <v>601.95000000000005</v>
      </c>
      <c r="G6527" s="1048" t="s">
        <v>5005</v>
      </c>
      <c r="H6527" s="1060" t="s">
        <v>3500</v>
      </c>
    </row>
    <row r="6528" spans="2:8">
      <c r="B6528" s="1089" t="s">
        <v>17404</v>
      </c>
      <c r="C6528" s="1087" t="s">
        <v>2259</v>
      </c>
      <c r="D6528" s="1035" t="s">
        <v>5010</v>
      </c>
      <c r="E6528" s="500" t="s">
        <v>4290</v>
      </c>
      <c r="F6528" s="1070">
        <v>601.95000000000005</v>
      </c>
      <c r="G6528" s="1048" t="s">
        <v>5005</v>
      </c>
      <c r="H6528" s="1060" t="s">
        <v>3500</v>
      </c>
    </row>
    <row r="6529" spans="2:8">
      <c r="B6529" s="1089" t="s">
        <v>17405</v>
      </c>
      <c r="C6529" s="1087" t="s">
        <v>2259</v>
      </c>
      <c r="D6529" s="1035" t="s">
        <v>5010</v>
      </c>
      <c r="E6529" s="500" t="s">
        <v>4290</v>
      </c>
      <c r="F6529" s="1070">
        <v>601.95000000000005</v>
      </c>
      <c r="G6529" s="1048" t="s">
        <v>5005</v>
      </c>
      <c r="H6529" s="1060" t="s">
        <v>3500</v>
      </c>
    </row>
    <row r="6530" spans="2:8">
      <c r="B6530" s="1089" t="s">
        <v>17406</v>
      </c>
      <c r="C6530" s="1087" t="s">
        <v>2259</v>
      </c>
      <c r="D6530" s="1035" t="s">
        <v>5010</v>
      </c>
      <c r="E6530" s="500" t="s">
        <v>4290</v>
      </c>
      <c r="F6530" s="1070">
        <v>601.95000000000005</v>
      </c>
      <c r="G6530" s="1048" t="s">
        <v>5005</v>
      </c>
      <c r="H6530" s="1060" t="s">
        <v>3500</v>
      </c>
    </row>
    <row r="6531" spans="2:8">
      <c r="B6531" s="1089" t="s">
        <v>17407</v>
      </c>
      <c r="C6531" s="1087" t="s">
        <v>2259</v>
      </c>
      <c r="D6531" s="1035" t="s">
        <v>5010</v>
      </c>
      <c r="E6531" s="500" t="s">
        <v>4290</v>
      </c>
      <c r="F6531" s="1070">
        <v>601.95000000000005</v>
      </c>
      <c r="G6531" s="1048" t="s">
        <v>5005</v>
      </c>
      <c r="H6531" s="1060" t="s">
        <v>3500</v>
      </c>
    </row>
    <row r="6532" spans="2:8">
      <c r="B6532" s="1089" t="s">
        <v>17408</v>
      </c>
      <c r="C6532" s="1087" t="s">
        <v>2259</v>
      </c>
      <c r="D6532" s="1035" t="s">
        <v>5010</v>
      </c>
      <c r="E6532" s="500" t="s">
        <v>4290</v>
      </c>
      <c r="F6532" s="1070">
        <v>601.95000000000005</v>
      </c>
      <c r="G6532" s="1048" t="s">
        <v>5005</v>
      </c>
      <c r="H6532" s="1060" t="s">
        <v>3500</v>
      </c>
    </row>
    <row r="6533" spans="2:8">
      <c r="B6533" s="1089" t="s">
        <v>17409</v>
      </c>
      <c r="C6533" s="1087" t="s">
        <v>2259</v>
      </c>
      <c r="D6533" s="1035" t="s">
        <v>5010</v>
      </c>
      <c r="E6533" s="500" t="s">
        <v>4290</v>
      </c>
      <c r="F6533" s="1070">
        <v>601.95000000000005</v>
      </c>
      <c r="G6533" s="1048" t="s">
        <v>5005</v>
      </c>
      <c r="H6533" s="1060" t="s">
        <v>3500</v>
      </c>
    </row>
    <row r="6534" spans="2:8">
      <c r="B6534" s="1089" t="s">
        <v>17410</v>
      </c>
      <c r="C6534" s="1087" t="s">
        <v>2259</v>
      </c>
      <c r="D6534" s="1035" t="s">
        <v>5010</v>
      </c>
      <c r="E6534" s="500" t="s">
        <v>4290</v>
      </c>
      <c r="F6534" s="1070">
        <v>601.95000000000005</v>
      </c>
      <c r="G6534" s="1048" t="s">
        <v>5005</v>
      </c>
      <c r="H6534" s="1060" t="s">
        <v>3500</v>
      </c>
    </row>
    <row r="6535" spans="2:8">
      <c r="B6535" s="1089" t="s">
        <v>17411</v>
      </c>
      <c r="C6535" s="1087" t="s">
        <v>2259</v>
      </c>
      <c r="D6535" s="1035" t="s">
        <v>5010</v>
      </c>
      <c r="E6535" s="500" t="s">
        <v>4290</v>
      </c>
      <c r="F6535" s="1070">
        <v>601.95000000000005</v>
      </c>
      <c r="G6535" s="1048" t="s">
        <v>5005</v>
      </c>
      <c r="H6535" s="1060" t="s">
        <v>3500</v>
      </c>
    </row>
    <row r="6536" spans="2:8">
      <c r="B6536" s="1089" t="s">
        <v>17412</v>
      </c>
      <c r="C6536" s="1087" t="s">
        <v>2259</v>
      </c>
      <c r="D6536" s="1035" t="s">
        <v>5010</v>
      </c>
      <c r="E6536" s="500" t="s">
        <v>4290</v>
      </c>
      <c r="F6536" s="1070">
        <v>601.95000000000005</v>
      </c>
      <c r="G6536" s="1048" t="s">
        <v>5005</v>
      </c>
      <c r="H6536" s="1060" t="s">
        <v>3500</v>
      </c>
    </row>
    <row r="6537" spans="2:8">
      <c r="B6537" s="1089" t="s">
        <v>17413</v>
      </c>
      <c r="C6537" s="1087" t="s">
        <v>2259</v>
      </c>
      <c r="D6537" s="1035" t="s">
        <v>5010</v>
      </c>
      <c r="E6537" s="500" t="s">
        <v>4290</v>
      </c>
      <c r="F6537" s="1070">
        <v>601.95000000000005</v>
      </c>
      <c r="G6537" s="1048" t="s">
        <v>5005</v>
      </c>
      <c r="H6537" s="1060" t="s">
        <v>3500</v>
      </c>
    </row>
    <row r="6538" spans="2:8">
      <c r="B6538" s="1089" t="s">
        <v>17414</v>
      </c>
      <c r="C6538" s="1087" t="s">
        <v>2259</v>
      </c>
      <c r="D6538" s="1035" t="s">
        <v>5010</v>
      </c>
      <c r="E6538" s="500" t="s">
        <v>4290</v>
      </c>
      <c r="F6538" s="1070">
        <v>601.95000000000005</v>
      </c>
      <c r="G6538" s="1048" t="s">
        <v>5005</v>
      </c>
      <c r="H6538" s="1060" t="s">
        <v>3500</v>
      </c>
    </row>
    <row r="6539" spans="2:8">
      <c r="B6539" s="1089" t="s">
        <v>17415</v>
      </c>
      <c r="C6539" s="1087" t="s">
        <v>2259</v>
      </c>
      <c r="D6539" s="1035" t="s">
        <v>5010</v>
      </c>
      <c r="E6539" s="500" t="s">
        <v>4290</v>
      </c>
      <c r="F6539" s="1070">
        <v>601.95000000000005</v>
      </c>
      <c r="G6539" s="1048" t="s">
        <v>5005</v>
      </c>
      <c r="H6539" s="1060" t="s">
        <v>3500</v>
      </c>
    </row>
    <row r="6540" spans="2:8">
      <c r="B6540" s="1089" t="s">
        <v>17416</v>
      </c>
      <c r="C6540" s="1087" t="s">
        <v>2259</v>
      </c>
      <c r="D6540" s="1035" t="s">
        <v>5010</v>
      </c>
      <c r="E6540" s="500" t="s">
        <v>4290</v>
      </c>
      <c r="F6540" s="1070">
        <v>601.95000000000005</v>
      </c>
      <c r="G6540" s="1048" t="s">
        <v>5005</v>
      </c>
      <c r="H6540" s="1060" t="s">
        <v>3500</v>
      </c>
    </row>
    <row r="6541" spans="2:8">
      <c r="B6541" s="1089" t="s">
        <v>17417</v>
      </c>
      <c r="C6541" s="1087" t="s">
        <v>2259</v>
      </c>
      <c r="D6541" s="1035" t="s">
        <v>5010</v>
      </c>
      <c r="E6541" s="500" t="s">
        <v>4290</v>
      </c>
      <c r="F6541" s="1070">
        <v>601.95000000000005</v>
      </c>
      <c r="G6541" s="1048" t="s">
        <v>5005</v>
      </c>
      <c r="H6541" s="1060" t="s">
        <v>3500</v>
      </c>
    </row>
    <row r="6542" spans="2:8">
      <c r="B6542" s="1089" t="s">
        <v>17418</v>
      </c>
      <c r="C6542" s="1087" t="s">
        <v>2259</v>
      </c>
      <c r="D6542" s="1035" t="s">
        <v>5010</v>
      </c>
      <c r="E6542" s="500" t="s">
        <v>4290</v>
      </c>
      <c r="F6542" s="1070">
        <v>601.95000000000005</v>
      </c>
      <c r="G6542" s="1048" t="s">
        <v>5005</v>
      </c>
      <c r="H6542" s="1060" t="s">
        <v>3500</v>
      </c>
    </row>
    <row r="6543" spans="2:8">
      <c r="B6543" s="1089" t="s">
        <v>17419</v>
      </c>
      <c r="C6543" s="1087" t="s">
        <v>2259</v>
      </c>
      <c r="D6543" s="1035" t="s">
        <v>5010</v>
      </c>
      <c r="E6543" s="500" t="s">
        <v>4290</v>
      </c>
      <c r="F6543" s="1070">
        <v>601.95000000000005</v>
      </c>
      <c r="G6543" s="1048" t="s">
        <v>5005</v>
      </c>
      <c r="H6543" s="1060" t="s">
        <v>3500</v>
      </c>
    </row>
    <row r="6544" spans="2:8">
      <c r="B6544" s="1089" t="s">
        <v>17420</v>
      </c>
      <c r="C6544" s="1087" t="s">
        <v>2259</v>
      </c>
      <c r="D6544" s="1035" t="s">
        <v>5010</v>
      </c>
      <c r="E6544" s="500" t="s">
        <v>4290</v>
      </c>
      <c r="F6544" s="1070">
        <v>601.95000000000005</v>
      </c>
      <c r="G6544" s="1048" t="s">
        <v>5005</v>
      </c>
      <c r="H6544" s="1060" t="s">
        <v>3500</v>
      </c>
    </row>
    <row r="6545" spans="2:8">
      <c r="B6545" s="1089" t="s">
        <v>17421</v>
      </c>
      <c r="C6545" s="1087" t="s">
        <v>2259</v>
      </c>
      <c r="D6545" s="1035" t="s">
        <v>5010</v>
      </c>
      <c r="E6545" s="500" t="s">
        <v>4290</v>
      </c>
      <c r="F6545" s="1070">
        <v>601.95000000000005</v>
      </c>
      <c r="G6545" s="1048" t="s">
        <v>5005</v>
      </c>
      <c r="H6545" s="1060" t="s">
        <v>3500</v>
      </c>
    </row>
    <row r="6546" spans="2:8">
      <c r="B6546" s="1089" t="s">
        <v>17422</v>
      </c>
      <c r="C6546" s="1087" t="s">
        <v>2259</v>
      </c>
      <c r="D6546" s="1035" t="s">
        <v>5010</v>
      </c>
      <c r="E6546" s="500" t="s">
        <v>4290</v>
      </c>
      <c r="F6546" s="1070">
        <v>601.95000000000005</v>
      </c>
      <c r="G6546" s="1048" t="s">
        <v>5005</v>
      </c>
      <c r="H6546" s="1060" t="s">
        <v>3500</v>
      </c>
    </row>
    <row r="6547" spans="2:8">
      <c r="B6547" s="1089" t="s">
        <v>17423</v>
      </c>
      <c r="C6547" s="1087" t="s">
        <v>2259</v>
      </c>
      <c r="D6547" s="1035" t="s">
        <v>5010</v>
      </c>
      <c r="E6547" s="500" t="s">
        <v>4290</v>
      </c>
      <c r="F6547" s="1070">
        <v>601.95000000000005</v>
      </c>
      <c r="G6547" s="1048" t="s">
        <v>5005</v>
      </c>
      <c r="H6547" s="1060" t="s">
        <v>3500</v>
      </c>
    </row>
    <row r="6548" spans="2:8">
      <c r="B6548" s="1089" t="s">
        <v>17424</v>
      </c>
      <c r="C6548" s="1087" t="s">
        <v>2259</v>
      </c>
      <c r="D6548" s="1035" t="s">
        <v>5010</v>
      </c>
      <c r="E6548" s="500" t="s">
        <v>4290</v>
      </c>
      <c r="F6548" s="1070">
        <v>601.95000000000005</v>
      </c>
      <c r="G6548" s="1048" t="s">
        <v>5005</v>
      </c>
      <c r="H6548" s="1060" t="s">
        <v>3500</v>
      </c>
    </row>
    <row r="6549" spans="2:8">
      <c r="B6549" s="1089" t="s">
        <v>17425</v>
      </c>
      <c r="C6549" s="1087" t="s">
        <v>2259</v>
      </c>
      <c r="D6549" s="1035" t="s">
        <v>5010</v>
      </c>
      <c r="E6549" s="500" t="s">
        <v>4290</v>
      </c>
      <c r="F6549" s="1070">
        <v>601.95000000000005</v>
      </c>
      <c r="G6549" s="1048" t="s">
        <v>5005</v>
      </c>
      <c r="H6549" s="1060" t="s">
        <v>3500</v>
      </c>
    </row>
    <row r="6550" spans="2:8">
      <c r="B6550" s="1089" t="s">
        <v>17426</v>
      </c>
      <c r="C6550" s="1087" t="s">
        <v>2259</v>
      </c>
      <c r="D6550" s="1035" t="s">
        <v>5010</v>
      </c>
      <c r="E6550" s="500" t="s">
        <v>4290</v>
      </c>
      <c r="F6550" s="1070">
        <v>601.95000000000005</v>
      </c>
      <c r="G6550" s="1048" t="s">
        <v>5005</v>
      </c>
      <c r="H6550" s="1060" t="s">
        <v>3500</v>
      </c>
    </row>
    <row r="6551" spans="2:8">
      <c r="B6551" s="1089" t="s">
        <v>17427</v>
      </c>
      <c r="C6551" s="1087" t="s">
        <v>2259</v>
      </c>
      <c r="D6551" s="1035" t="s">
        <v>5010</v>
      </c>
      <c r="E6551" s="500" t="s">
        <v>4290</v>
      </c>
      <c r="F6551" s="1070">
        <v>601.95000000000005</v>
      </c>
      <c r="G6551" s="1048" t="s">
        <v>5005</v>
      </c>
      <c r="H6551" s="1060" t="s">
        <v>3500</v>
      </c>
    </row>
    <row r="6552" spans="2:8">
      <c r="B6552" s="1089" t="s">
        <v>17428</v>
      </c>
      <c r="C6552" s="1087" t="s">
        <v>2259</v>
      </c>
      <c r="D6552" s="1035" t="s">
        <v>5010</v>
      </c>
      <c r="E6552" s="500" t="s">
        <v>4290</v>
      </c>
      <c r="F6552" s="1070">
        <v>601.95000000000005</v>
      </c>
      <c r="G6552" s="1048" t="s">
        <v>5005</v>
      </c>
      <c r="H6552" s="1060" t="s">
        <v>3500</v>
      </c>
    </row>
    <row r="6553" spans="2:8">
      <c r="B6553" s="1089" t="s">
        <v>17429</v>
      </c>
      <c r="C6553" s="1087" t="s">
        <v>2259</v>
      </c>
      <c r="D6553" s="1035" t="s">
        <v>5010</v>
      </c>
      <c r="E6553" s="500" t="s">
        <v>4290</v>
      </c>
      <c r="F6553" s="1070">
        <v>601.95000000000005</v>
      </c>
      <c r="G6553" s="1048" t="s">
        <v>5005</v>
      </c>
      <c r="H6553" s="1060" t="s">
        <v>3500</v>
      </c>
    </row>
    <row r="6554" spans="2:8">
      <c r="B6554" s="1089" t="s">
        <v>17430</v>
      </c>
      <c r="C6554" s="1087" t="s">
        <v>2259</v>
      </c>
      <c r="D6554" s="1035" t="s">
        <v>5010</v>
      </c>
      <c r="E6554" s="500" t="s">
        <v>4290</v>
      </c>
      <c r="F6554" s="1070">
        <v>601.95000000000005</v>
      </c>
      <c r="G6554" s="1048" t="s">
        <v>5005</v>
      </c>
      <c r="H6554" s="1060" t="s">
        <v>3500</v>
      </c>
    </row>
    <row r="6555" spans="2:8">
      <c r="B6555" s="1089" t="s">
        <v>17431</v>
      </c>
      <c r="C6555" s="1087" t="s">
        <v>2259</v>
      </c>
      <c r="D6555" s="1035" t="s">
        <v>5010</v>
      </c>
      <c r="E6555" s="500" t="s">
        <v>4290</v>
      </c>
      <c r="F6555" s="1070">
        <v>601.95000000000005</v>
      </c>
      <c r="G6555" s="1048" t="s">
        <v>5005</v>
      </c>
      <c r="H6555" s="1060" t="s">
        <v>3500</v>
      </c>
    </row>
    <row r="6556" spans="2:8">
      <c r="B6556" s="1089" t="s">
        <v>17432</v>
      </c>
      <c r="C6556" s="1087" t="s">
        <v>2259</v>
      </c>
      <c r="D6556" s="1035" t="s">
        <v>5010</v>
      </c>
      <c r="E6556" s="500" t="s">
        <v>4290</v>
      </c>
      <c r="F6556" s="1070">
        <v>601.95000000000005</v>
      </c>
      <c r="G6556" s="1048" t="s">
        <v>5005</v>
      </c>
      <c r="H6556" s="1060" t="s">
        <v>3500</v>
      </c>
    </row>
    <row r="6557" spans="2:8">
      <c r="B6557" s="1089" t="s">
        <v>17433</v>
      </c>
      <c r="C6557" s="1087" t="s">
        <v>2259</v>
      </c>
      <c r="D6557" s="1035" t="s">
        <v>5010</v>
      </c>
      <c r="E6557" s="500" t="s">
        <v>4290</v>
      </c>
      <c r="F6557" s="1070">
        <v>601.95000000000005</v>
      </c>
      <c r="G6557" s="1048" t="s">
        <v>5005</v>
      </c>
      <c r="H6557" s="1060" t="s">
        <v>3500</v>
      </c>
    </row>
    <row r="6558" spans="2:8">
      <c r="B6558" s="1089" t="s">
        <v>17434</v>
      </c>
      <c r="C6558" s="1087" t="s">
        <v>2259</v>
      </c>
      <c r="D6558" s="1035" t="s">
        <v>5010</v>
      </c>
      <c r="E6558" s="500" t="s">
        <v>4290</v>
      </c>
      <c r="F6558" s="1070">
        <v>601.95000000000005</v>
      </c>
      <c r="G6558" s="1048" t="s">
        <v>5005</v>
      </c>
      <c r="H6558" s="1060" t="s">
        <v>3500</v>
      </c>
    </row>
    <row r="6559" spans="2:8">
      <c r="B6559" s="1089" t="s">
        <v>17435</v>
      </c>
      <c r="C6559" s="1087" t="s">
        <v>2259</v>
      </c>
      <c r="D6559" s="1035" t="s">
        <v>5010</v>
      </c>
      <c r="E6559" s="500" t="s">
        <v>4290</v>
      </c>
      <c r="F6559" s="1070">
        <v>601.95000000000005</v>
      </c>
      <c r="G6559" s="1048" t="s">
        <v>5005</v>
      </c>
      <c r="H6559" s="1060" t="s">
        <v>3500</v>
      </c>
    </row>
    <row r="6560" spans="2:8">
      <c r="B6560" s="1089" t="s">
        <v>17436</v>
      </c>
      <c r="C6560" s="1087" t="s">
        <v>2259</v>
      </c>
      <c r="D6560" s="1035" t="s">
        <v>5010</v>
      </c>
      <c r="E6560" s="500" t="s">
        <v>4290</v>
      </c>
      <c r="F6560" s="1070">
        <v>601.95000000000005</v>
      </c>
      <c r="G6560" s="1048" t="s">
        <v>5005</v>
      </c>
      <c r="H6560" s="1060" t="s">
        <v>3500</v>
      </c>
    </row>
    <row r="6561" spans="2:8">
      <c r="B6561" s="1089" t="s">
        <v>17437</v>
      </c>
      <c r="C6561" s="1087" t="s">
        <v>2259</v>
      </c>
      <c r="D6561" s="1035" t="s">
        <v>5010</v>
      </c>
      <c r="E6561" s="500" t="s">
        <v>4290</v>
      </c>
      <c r="F6561" s="1070">
        <v>601.95000000000005</v>
      </c>
      <c r="G6561" s="1048" t="s">
        <v>5005</v>
      </c>
      <c r="H6561" s="1060" t="s">
        <v>3500</v>
      </c>
    </row>
    <row r="6562" spans="2:8">
      <c r="B6562" s="1089" t="s">
        <v>17438</v>
      </c>
      <c r="C6562" s="1087" t="s">
        <v>2259</v>
      </c>
      <c r="D6562" s="1035" t="s">
        <v>5010</v>
      </c>
      <c r="E6562" s="500" t="s">
        <v>4290</v>
      </c>
      <c r="F6562" s="1070">
        <v>601.95000000000005</v>
      </c>
      <c r="G6562" s="1048" t="s">
        <v>5005</v>
      </c>
      <c r="H6562" s="1060" t="s">
        <v>3500</v>
      </c>
    </row>
    <row r="6563" spans="2:8">
      <c r="B6563" s="1089" t="s">
        <v>17439</v>
      </c>
      <c r="C6563" s="1087" t="s">
        <v>2259</v>
      </c>
      <c r="D6563" s="1035" t="s">
        <v>5010</v>
      </c>
      <c r="E6563" s="500" t="s">
        <v>4290</v>
      </c>
      <c r="F6563" s="1070">
        <v>601.95000000000005</v>
      </c>
      <c r="G6563" s="1048" t="s">
        <v>5005</v>
      </c>
      <c r="H6563" s="1060" t="s">
        <v>3500</v>
      </c>
    </row>
    <row r="6564" spans="2:8">
      <c r="B6564" s="1089" t="s">
        <v>17440</v>
      </c>
      <c r="C6564" s="1087" t="s">
        <v>2259</v>
      </c>
      <c r="D6564" s="1035" t="s">
        <v>5010</v>
      </c>
      <c r="E6564" s="500" t="s">
        <v>4290</v>
      </c>
      <c r="F6564" s="1070">
        <v>601.95000000000005</v>
      </c>
      <c r="G6564" s="1048" t="s">
        <v>5005</v>
      </c>
      <c r="H6564" s="1060" t="s">
        <v>3500</v>
      </c>
    </row>
    <row r="6565" spans="2:8">
      <c r="B6565" s="1089" t="s">
        <v>17441</v>
      </c>
      <c r="C6565" s="1087" t="s">
        <v>2259</v>
      </c>
      <c r="D6565" s="1035" t="s">
        <v>5010</v>
      </c>
      <c r="E6565" s="500" t="s">
        <v>4290</v>
      </c>
      <c r="F6565" s="1070">
        <v>601.95000000000005</v>
      </c>
      <c r="G6565" s="1048" t="s">
        <v>5005</v>
      </c>
      <c r="H6565" s="1060" t="s">
        <v>3500</v>
      </c>
    </row>
    <row r="6566" spans="2:8">
      <c r="B6566" s="1089" t="s">
        <v>17442</v>
      </c>
      <c r="C6566" s="1087" t="s">
        <v>2259</v>
      </c>
      <c r="D6566" s="1035" t="s">
        <v>5010</v>
      </c>
      <c r="E6566" s="500" t="s">
        <v>4290</v>
      </c>
      <c r="F6566" s="1070">
        <v>601.95000000000005</v>
      </c>
      <c r="G6566" s="1048" t="s">
        <v>5005</v>
      </c>
      <c r="H6566" s="1060" t="s">
        <v>3500</v>
      </c>
    </row>
    <row r="6567" spans="2:8">
      <c r="B6567" s="1089" t="s">
        <v>17443</v>
      </c>
      <c r="C6567" s="1087" t="s">
        <v>2259</v>
      </c>
      <c r="D6567" s="1035" t="s">
        <v>5010</v>
      </c>
      <c r="E6567" s="500" t="s">
        <v>4290</v>
      </c>
      <c r="F6567" s="1070">
        <v>601.95000000000005</v>
      </c>
      <c r="G6567" s="1048" t="s">
        <v>5005</v>
      </c>
      <c r="H6567" s="1060" t="s">
        <v>3500</v>
      </c>
    </row>
    <row r="6568" spans="2:8">
      <c r="B6568" s="1089" t="s">
        <v>17444</v>
      </c>
      <c r="C6568" s="1087" t="s">
        <v>2259</v>
      </c>
      <c r="D6568" s="1035" t="s">
        <v>5010</v>
      </c>
      <c r="E6568" s="500" t="s">
        <v>4290</v>
      </c>
      <c r="F6568" s="1070">
        <v>601.95000000000005</v>
      </c>
      <c r="G6568" s="1048" t="s">
        <v>5005</v>
      </c>
      <c r="H6568" s="1060" t="s">
        <v>3500</v>
      </c>
    </row>
    <row r="6569" spans="2:8">
      <c r="B6569" s="1089" t="s">
        <v>17445</v>
      </c>
      <c r="C6569" s="1087" t="s">
        <v>2259</v>
      </c>
      <c r="D6569" s="1035" t="s">
        <v>5010</v>
      </c>
      <c r="E6569" s="500" t="s">
        <v>4290</v>
      </c>
      <c r="F6569" s="1070">
        <v>601.95000000000005</v>
      </c>
      <c r="G6569" s="1048" t="s">
        <v>5005</v>
      </c>
      <c r="H6569" s="1060" t="s">
        <v>3500</v>
      </c>
    </row>
    <row r="6570" spans="2:8">
      <c r="B6570" s="1089" t="s">
        <v>17446</v>
      </c>
      <c r="C6570" s="1087" t="s">
        <v>2259</v>
      </c>
      <c r="D6570" s="1035" t="s">
        <v>5010</v>
      </c>
      <c r="E6570" s="500" t="s">
        <v>4290</v>
      </c>
      <c r="F6570" s="1070">
        <v>601.95000000000005</v>
      </c>
      <c r="G6570" s="1048" t="s">
        <v>5005</v>
      </c>
      <c r="H6570" s="1060" t="s">
        <v>3500</v>
      </c>
    </row>
    <row r="6571" spans="2:8">
      <c r="B6571" s="1089" t="s">
        <v>17447</v>
      </c>
      <c r="C6571" s="1087" t="s">
        <v>2259</v>
      </c>
      <c r="D6571" s="1035" t="s">
        <v>5010</v>
      </c>
      <c r="E6571" s="500" t="s">
        <v>4290</v>
      </c>
      <c r="F6571" s="1070">
        <v>601.95000000000005</v>
      </c>
      <c r="G6571" s="1048" t="s">
        <v>5005</v>
      </c>
      <c r="H6571" s="1060" t="s">
        <v>3500</v>
      </c>
    </row>
    <row r="6572" spans="2:8">
      <c r="B6572" s="1089" t="s">
        <v>17448</v>
      </c>
      <c r="C6572" s="1087" t="s">
        <v>2259</v>
      </c>
      <c r="D6572" s="1035" t="s">
        <v>5010</v>
      </c>
      <c r="E6572" s="500" t="s">
        <v>4290</v>
      </c>
      <c r="F6572" s="1070">
        <v>601.95000000000005</v>
      </c>
      <c r="G6572" s="1048" t="s">
        <v>5005</v>
      </c>
      <c r="H6572" s="1060" t="s">
        <v>3500</v>
      </c>
    </row>
    <row r="6573" spans="2:8">
      <c r="B6573" s="1089" t="s">
        <v>17449</v>
      </c>
      <c r="C6573" s="1087" t="s">
        <v>2259</v>
      </c>
      <c r="D6573" s="1035" t="s">
        <v>5010</v>
      </c>
      <c r="E6573" s="500" t="s">
        <v>4290</v>
      </c>
      <c r="F6573" s="1070">
        <v>601.95000000000005</v>
      </c>
      <c r="G6573" s="1048" t="s">
        <v>5005</v>
      </c>
      <c r="H6573" s="1060" t="s">
        <v>3500</v>
      </c>
    </row>
    <row r="6574" spans="2:8">
      <c r="B6574" s="1089" t="s">
        <v>17450</v>
      </c>
      <c r="C6574" s="1087" t="s">
        <v>2259</v>
      </c>
      <c r="D6574" s="1035" t="s">
        <v>5010</v>
      </c>
      <c r="E6574" s="500" t="s">
        <v>4290</v>
      </c>
      <c r="F6574" s="1070">
        <v>601.95000000000005</v>
      </c>
      <c r="G6574" s="1048" t="s">
        <v>5005</v>
      </c>
      <c r="H6574" s="1060" t="s">
        <v>3500</v>
      </c>
    </row>
    <row r="6575" spans="2:8">
      <c r="B6575" s="1089" t="s">
        <v>17451</v>
      </c>
      <c r="C6575" s="1087" t="s">
        <v>2259</v>
      </c>
      <c r="D6575" s="1035" t="s">
        <v>5010</v>
      </c>
      <c r="E6575" s="500" t="s">
        <v>4290</v>
      </c>
      <c r="F6575" s="1070">
        <v>601.95000000000005</v>
      </c>
      <c r="G6575" s="1048" t="s">
        <v>5005</v>
      </c>
      <c r="H6575" s="1060" t="s">
        <v>3500</v>
      </c>
    </row>
    <row r="6576" spans="2:8">
      <c r="B6576" s="1089" t="s">
        <v>17452</v>
      </c>
      <c r="C6576" s="1087" t="s">
        <v>2259</v>
      </c>
      <c r="D6576" s="1035" t="s">
        <v>5010</v>
      </c>
      <c r="E6576" s="500" t="s">
        <v>4290</v>
      </c>
      <c r="F6576" s="1070">
        <v>601.95000000000005</v>
      </c>
      <c r="G6576" s="1048" t="s">
        <v>5005</v>
      </c>
      <c r="H6576" s="1060" t="s">
        <v>3500</v>
      </c>
    </row>
    <row r="6577" spans="2:8">
      <c r="B6577" s="1089" t="s">
        <v>17453</v>
      </c>
      <c r="C6577" s="1087" t="s">
        <v>2259</v>
      </c>
      <c r="D6577" s="1035" t="s">
        <v>5010</v>
      </c>
      <c r="E6577" s="500" t="s">
        <v>4290</v>
      </c>
      <c r="F6577" s="1070">
        <v>601.95000000000005</v>
      </c>
      <c r="G6577" s="1048" t="s">
        <v>5005</v>
      </c>
      <c r="H6577" s="1060" t="s">
        <v>3500</v>
      </c>
    </row>
    <row r="6578" spans="2:8">
      <c r="B6578" s="1089" t="s">
        <v>17454</v>
      </c>
      <c r="C6578" s="1087" t="s">
        <v>2259</v>
      </c>
      <c r="D6578" s="1035" t="s">
        <v>5010</v>
      </c>
      <c r="E6578" s="500" t="s">
        <v>4290</v>
      </c>
      <c r="F6578" s="1070">
        <v>601.95000000000005</v>
      </c>
      <c r="G6578" s="1048" t="s">
        <v>5005</v>
      </c>
      <c r="H6578" s="1060" t="s">
        <v>3500</v>
      </c>
    </row>
    <row r="6579" spans="2:8">
      <c r="B6579" s="1089" t="s">
        <v>17455</v>
      </c>
      <c r="C6579" s="1087" t="s">
        <v>2259</v>
      </c>
      <c r="D6579" s="1035" t="s">
        <v>5010</v>
      </c>
      <c r="E6579" s="500" t="s">
        <v>4290</v>
      </c>
      <c r="F6579" s="1070">
        <v>601.95000000000005</v>
      </c>
      <c r="G6579" s="1048" t="s">
        <v>5005</v>
      </c>
      <c r="H6579" s="1060" t="s">
        <v>3500</v>
      </c>
    </row>
    <row r="6580" spans="2:8">
      <c r="B6580" s="1089" t="s">
        <v>17456</v>
      </c>
      <c r="C6580" s="1087" t="s">
        <v>2259</v>
      </c>
      <c r="D6580" s="1035" t="s">
        <v>5010</v>
      </c>
      <c r="E6580" s="500" t="s">
        <v>4290</v>
      </c>
      <c r="F6580" s="1070">
        <v>601.95000000000005</v>
      </c>
      <c r="G6580" s="1048" t="s">
        <v>5005</v>
      </c>
      <c r="H6580" s="1060" t="s">
        <v>3500</v>
      </c>
    </row>
    <row r="6581" spans="2:8">
      <c r="B6581" s="1089" t="s">
        <v>17457</v>
      </c>
      <c r="C6581" s="1087" t="s">
        <v>2259</v>
      </c>
      <c r="D6581" s="1035" t="s">
        <v>5010</v>
      </c>
      <c r="E6581" s="500" t="s">
        <v>4290</v>
      </c>
      <c r="F6581" s="1070">
        <v>601.95000000000005</v>
      </c>
      <c r="G6581" s="1048" t="s">
        <v>5005</v>
      </c>
      <c r="H6581" s="1060" t="s">
        <v>3500</v>
      </c>
    </row>
    <row r="6582" spans="2:8">
      <c r="B6582" s="1089" t="s">
        <v>17458</v>
      </c>
      <c r="C6582" s="1087" t="s">
        <v>2259</v>
      </c>
      <c r="D6582" s="1035" t="s">
        <v>5010</v>
      </c>
      <c r="E6582" s="500" t="s">
        <v>4290</v>
      </c>
      <c r="F6582" s="1070">
        <v>601.95000000000005</v>
      </c>
      <c r="G6582" s="1048" t="s">
        <v>5005</v>
      </c>
      <c r="H6582" s="1060" t="s">
        <v>3500</v>
      </c>
    </row>
    <row r="6583" spans="2:8">
      <c r="B6583" s="1089" t="s">
        <v>17459</v>
      </c>
      <c r="C6583" s="1087" t="s">
        <v>2259</v>
      </c>
      <c r="D6583" s="1035" t="s">
        <v>5010</v>
      </c>
      <c r="E6583" s="500" t="s">
        <v>4290</v>
      </c>
      <c r="F6583" s="1070">
        <v>601.95000000000005</v>
      </c>
      <c r="G6583" s="1048" t="s">
        <v>5005</v>
      </c>
      <c r="H6583" s="1060" t="s">
        <v>3500</v>
      </c>
    </row>
    <row r="6584" spans="2:8">
      <c r="B6584" s="1089" t="s">
        <v>17460</v>
      </c>
      <c r="C6584" s="1087" t="s">
        <v>2259</v>
      </c>
      <c r="D6584" s="1035" t="s">
        <v>5010</v>
      </c>
      <c r="E6584" s="500" t="s">
        <v>4290</v>
      </c>
      <c r="F6584" s="1070">
        <v>601.95000000000005</v>
      </c>
      <c r="G6584" s="1048" t="s">
        <v>5005</v>
      </c>
      <c r="H6584" s="1060" t="s">
        <v>3500</v>
      </c>
    </row>
    <row r="6585" spans="2:8">
      <c r="B6585" s="1089" t="s">
        <v>17461</v>
      </c>
      <c r="C6585" s="1087" t="s">
        <v>2259</v>
      </c>
      <c r="D6585" s="1035" t="s">
        <v>5010</v>
      </c>
      <c r="E6585" s="500" t="s">
        <v>4290</v>
      </c>
      <c r="F6585" s="1070">
        <v>601.95000000000005</v>
      </c>
      <c r="G6585" s="1048" t="s">
        <v>5005</v>
      </c>
      <c r="H6585" s="1060" t="s">
        <v>3500</v>
      </c>
    </row>
    <row r="6586" spans="2:8">
      <c r="B6586" s="1089" t="s">
        <v>17462</v>
      </c>
      <c r="C6586" s="1087" t="s">
        <v>2259</v>
      </c>
      <c r="D6586" s="1035" t="s">
        <v>5010</v>
      </c>
      <c r="E6586" s="500" t="s">
        <v>4290</v>
      </c>
      <c r="F6586" s="1070">
        <v>601.95000000000005</v>
      </c>
      <c r="G6586" s="1048" t="s">
        <v>5005</v>
      </c>
      <c r="H6586" s="1060" t="s">
        <v>3500</v>
      </c>
    </row>
    <row r="6587" spans="2:8">
      <c r="B6587" s="1089" t="s">
        <v>17463</v>
      </c>
      <c r="C6587" s="1087" t="s">
        <v>2259</v>
      </c>
      <c r="D6587" s="1035" t="s">
        <v>5010</v>
      </c>
      <c r="E6587" s="500" t="s">
        <v>4290</v>
      </c>
      <c r="F6587" s="1070">
        <v>601.95000000000005</v>
      </c>
      <c r="G6587" s="1048" t="s">
        <v>5005</v>
      </c>
      <c r="H6587" s="1060" t="s">
        <v>3500</v>
      </c>
    </row>
    <row r="6588" spans="2:8">
      <c r="B6588" s="1089" t="s">
        <v>17464</v>
      </c>
      <c r="C6588" s="1087" t="s">
        <v>2259</v>
      </c>
      <c r="D6588" s="1035" t="s">
        <v>5010</v>
      </c>
      <c r="E6588" s="500" t="s">
        <v>4290</v>
      </c>
      <c r="F6588" s="1070">
        <v>601.95000000000005</v>
      </c>
      <c r="G6588" s="1048" t="s">
        <v>5005</v>
      </c>
      <c r="H6588" s="1060" t="s">
        <v>3500</v>
      </c>
    </row>
    <row r="6589" spans="2:8">
      <c r="B6589" s="1089" t="s">
        <v>17465</v>
      </c>
      <c r="C6589" s="1087" t="s">
        <v>2259</v>
      </c>
      <c r="D6589" s="1035" t="s">
        <v>5010</v>
      </c>
      <c r="E6589" s="500" t="s">
        <v>4290</v>
      </c>
      <c r="F6589" s="1070">
        <v>601.95000000000005</v>
      </c>
      <c r="G6589" s="1048" t="s">
        <v>5005</v>
      </c>
      <c r="H6589" s="1060" t="s">
        <v>3500</v>
      </c>
    </row>
    <row r="6590" spans="2:8">
      <c r="B6590" s="1089" t="s">
        <v>17466</v>
      </c>
      <c r="C6590" s="1087" t="s">
        <v>2259</v>
      </c>
      <c r="D6590" s="1035" t="s">
        <v>5010</v>
      </c>
      <c r="E6590" s="500" t="s">
        <v>4290</v>
      </c>
      <c r="F6590" s="1070">
        <v>601.95000000000005</v>
      </c>
      <c r="G6590" s="1048" t="s">
        <v>5005</v>
      </c>
      <c r="H6590" s="1060" t="s">
        <v>3500</v>
      </c>
    </row>
    <row r="6591" spans="2:8">
      <c r="B6591" s="1089" t="s">
        <v>17467</v>
      </c>
      <c r="C6591" s="1087" t="s">
        <v>2259</v>
      </c>
      <c r="D6591" s="1035" t="s">
        <v>5010</v>
      </c>
      <c r="E6591" s="500" t="s">
        <v>4290</v>
      </c>
      <c r="F6591" s="1070">
        <v>601.95000000000005</v>
      </c>
      <c r="G6591" s="1048" t="s">
        <v>5005</v>
      </c>
      <c r="H6591" s="1060" t="s">
        <v>3500</v>
      </c>
    </row>
    <row r="6592" spans="2:8">
      <c r="B6592" s="1089" t="s">
        <v>17468</v>
      </c>
      <c r="C6592" s="1087" t="s">
        <v>2259</v>
      </c>
      <c r="D6592" s="1035" t="s">
        <v>5010</v>
      </c>
      <c r="E6592" s="500" t="s">
        <v>4290</v>
      </c>
      <c r="F6592" s="1070">
        <v>601.95000000000005</v>
      </c>
      <c r="G6592" s="1048" t="s">
        <v>5005</v>
      </c>
      <c r="H6592" s="1060" t="s">
        <v>3500</v>
      </c>
    </row>
    <row r="6593" spans="2:8">
      <c r="B6593" s="1089" t="s">
        <v>17469</v>
      </c>
      <c r="C6593" s="1087" t="s">
        <v>2259</v>
      </c>
      <c r="D6593" s="1035" t="s">
        <v>5010</v>
      </c>
      <c r="E6593" s="500" t="s">
        <v>4290</v>
      </c>
      <c r="F6593" s="1070">
        <v>601.95000000000005</v>
      </c>
      <c r="G6593" s="1048" t="s">
        <v>5005</v>
      </c>
      <c r="H6593" s="1060" t="s">
        <v>3500</v>
      </c>
    </row>
    <row r="6594" spans="2:8">
      <c r="B6594" s="1089" t="s">
        <v>17470</v>
      </c>
      <c r="C6594" s="1087" t="s">
        <v>2259</v>
      </c>
      <c r="D6594" s="1035" t="s">
        <v>5010</v>
      </c>
      <c r="E6594" s="500" t="s">
        <v>4290</v>
      </c>
      <c r="F6594" s="1070">
        <v>601.95000000000005</v>
      </c>
      <c r="G6594" s="1048" t="s">
        <v>5005</v>
      </c>
      <c r="H6594" s="1060" t="s">
        <v>3500</v>
      </c>
    </row>
    <row r="6595" spans="2:8">
      <c r="B6595" s="1089" t="s">
        <v>17471</v>
      </c>
      <c r="C6595" s="1087" t="s">
        <v>2259</v>
      </c>
      <c r="D6595" s="1035" t="s">
        <v>5010</v>
      </c>
      <c r="E6595" s="500" t="s">
        <v>4290</v>
      </c>
      <c r="F6595" s="1070">
        <v>601.95000000000005</v>
      </c>
      <c r="G6595" s="1048" t="s">
        <v>5005</v>
      </c>
      <c r="H6595" s="1060" t="s">
        <v>3500</v>
      </c>
    </row>
    <row r="6596" spans="2:8">
      <c r="B6596" s="1089" t="s">
        <v>17472</v>
      </c>
      <c r="C6596" s="1087" t="s">
        <v>2259</v>
      </c>
      <c r="D6596" s="1035" t="s">
        <v>5010</v>
      </c>
      <c r="E6596" s="500" t="s">
        <v>4290</v>
      </c>
      <c r="F6596" s="1070">
        <v>601.95000000000005</v>
      </c>
      <c r="G6596" s="1048" t="s">
        <v>5005</v>
      </c>
      <c r="H6596" s="1060" t="s">
        <v>3500</v>
      </c>
    </row>
    <row r="6597" spans="2:8">
      <c r="B6597" s="1089" t="s">
        <v>17473</v>
      </c>
      <c r="C6597" s="1087" t="s">
        <v>2259</v>
      </c>
      <c r="D6597" s="1035" t="s">
        <v>5010</v>
      </c>
      <c r="E6597" s="500" t="s">
        <v>4290</v>
      </c>
      <c r="F6597" s="1070">
        <v>601.95000000000005</v>
      </c>
      <c r="G6597" s="1048" t="s">
        <v>5005</v>
      </c>
      <c r="H6597" s="1060" t="s">
        <v>3500</v>
      </c>
    </row>
    <row r="6598" spans="2:8">
      <c r="B6598" s="1089" t="s">
        <v>17474</v>
      </c>
      <c r="C6598" s="1087" t="s">
        <v>2259</v>
      </c>
      <c r="D6598" s="1035" t="s">
        <v>5010</v>
      </c>
      <c r="E6598" s="500" t="s">
        <v>4290</v>
      </c>
      <c r="F6598" s="1070">
        <v>601.95000000000005</v>
      </c>
      <c r="G6598" s="1048" t="s">
        <v>5005</v>
      </c>
      <c r="H6598" s="1060" t="s">
        <v>3500</v>
      </c>
    </row>
    <row r="6599" spans="2:8">
      <c r="B6599" s="1089" t="s">
        <v>17475</v>
      </c>
      <c r="C6599" s="1087" t="s">
        <v>2259</v>
      </c>
      <c r="D6599" s="1035" t="s">
        <v>5010</v>
      </c>
      <c r="E6599" s="500" t="s">
        <v>4290</v>
      </c>
      <c r="F6599" s="1070">
        <v>601.95000000000005</v>
      </c>
      <c r="G6599" s="1048" t="s">
        <v>5005</v>
      </c>
      <c r="H6599" s="1060" t="s">
        <v>3500</v>
      </c>
    </row>
    <row r="6600" spans="2:8">
      <c r="B6600" s="1089" t="s">
        <v>17476</v>
      </c>
      <c r="C6600" s="1087" t="s">
        <v>2259</v>
      </c>
      <c r="D6600" s="1035" t="s">
        <v>5010</v>
      </c>
      <c r="E6600" s="500" t="s">
        <v>4290</v>
      </c>
      <c r="F6600" s="1070">
        <v>601.95000000000005</v>
      </c>
      <c r="G6600" s="1048" t="s">
        <v>5005</v>
      </c>
      <c r="H6600" s="1060" t="s">
        <v>3500</v>
      </c>
    </row>
    <row r="6601" spans="2:8">
      <c r="B6601" s="1089" t="s">
        <v>17477</v>
      </c>
      <c r="C6601" s="1087" t="s">
        <v>2259</v>
      </c>
      <c r="D6601" s="1035" t="s">
        <v>5010</v>
      </c>
      <c r="E6601" s="500" t="s">
        <v>4290</v>
      </c>
      <c r="F6601" s="1070">
        <v>601.95000000000005</v>
      </c>
      <c r="G6601" s="1048" t="s">
        <v>5005</v>
      </c>
      <c r="H6601" s="1060" t="s">
        <v>3500</v>
      </c>
    </row>
    <row r="6602" spans="2:8">
      <c r="B6602" s="1089" t="s">
        <v>17478</v>
      </c>
      <c r="C6602" s="1087" t="s">
        <v>2259</v>
      </c>
      <c r="D6602" s="1035" t="s">
        <v>5010</v>
      </c>
      <c r="E6602" s="500" t="s">
        <v>4290</v>
      </c>
      <c r="F6602" s="1070">
        <v>601.95000000000005</v>
      </c>
      <c r="G6602" s="1048" t="s">
        <v>5005</v>
      </c>
      <c r="H6602" s="1060" t="s">
        <v>3500</v>
      </c>
    </row>
    <row r="6603" spans="2:8">
      <c r="B6603" s="1089" t="s">
        <v>17479</v>
      </c>
      <c r="C6603" s="1087" t="s">
        <v>2259</v>
      </c>
      <c r="D6603" s="1035" t="s">
        <v>5010</v>
      </c>
      <c r="E6603" s="500" t="s">
        <v>4290</v>
      </c>
      <c r="F6603" s="1070">
        <v>601.95000000000005</v>
      </c>
      <c r="G6603" s="1048" t="s">
        <v>5005</v>
      </c>
      <c r="H6603" s="1060" t="s">
        <v>3500</v>
      </c>
    </row>
    <row r="6604" spans="2:8">
      <c r="B6604" s="1089" t="s">
        <v>17480</v>
      </c>
      <c r="C6604" s="1087" t="s">
        <v>2259</v>
      </c>
      <c r="D6604" s="1035" t="s">
        <v>5010</v>
      </c>
      <c r="E6604" s="500" t="s">
        <v>4290</v>
      </c>
      <c r="F6604" s="1070">
        <v>601.95000000000005</v>
      </c>
      <c r="G6604" s="1048" t="s">
        <v>5005</v>
      </c>
      <c r="H6604" s="1060" t="s">
        <v>3500</v>
      </c>
    </row>
    <row r="6605" spans="2:8">
      <c r="B6605" s="1089" t="s">
        <v>17481</v>
      </c>
      <c r="C6605" s="1087" t="s">
        <v>2259</v>
      </c>
      <c r="D6605" s="1035" t="s">
        <v>5010</v>
      </c>
      <c r="E6605" s="500" t="s">
        <v>4290</v>
      </c>
      <c r="F6605" s="1070">
        <v>601.95000000000005</v>
      </c>
      <c r="G6605" s="1048" t="s">
        <v>5005</v>
      </c>
      <c r="H6605" s="1060" t="s">
        <v>3500</v>
      </c>
    </row>
    <row r="6606" spans="2:8">
      <c r="B6606" s="1089" t="s">
        <v>17482</v>
      </c>
      <c r="C6606" s="1087" t="s">
        <v>2259</v>
      </c>
      <c r="D6606" s="1035" t="s">
        <v>5010</v>
      </c>
      <c r="E6606" s="500" t="s">
        <v>4290</v>
      </c>
      <c r="F6606" s="1070">
        <v>601.95000000000005</v>
      </c>
      <c r="G6606" s="1048" t="s">
        <v>5005</v>
      </c>
      <c r="H6606" s="1060" t="s">
        <v>3500</v>
      </c>
    </row>
    <row r="6607" spans="2:8">
      <c r="B6607" s="1089" t="s">
        <v>17483</v>
      </c>
      <c r="C6607" s="1087" t="s">
        <v>2259</v>
      </c>
      <c r="D6607" s="1035" t="s">
        <v>5010</v>
      </c>
      <c r="E6607" s="500" t="s">
        <v>4290</v>
      </c>
      <c r="F6607" s="1070">
        <v>601.95000000000005</v>
      </c>
      <c r="G6607" s="1048" t="s">
        <v>5005</v>
      </c>
      <c r="H6607" s="1060" t="s">
        <v>3500</v>
      </c>
    </row>
    <row r="6608" spans="2:8">
      <c r="B6608" s="1089" t="s">
        <v>17484</v>
      </c>
      <c r="C6608" s="1087" t="s">
        <v>2259</v>
      </c>
      <c r="D6608" s="1035" t="s">
        <v>5010</v>
      </c>
      <c r="E6608" s="500" t="s">
        <v>4290</v>
      </c>
      <c r="F6608" s="1070">
        <v>601.95000000000005</v>
      </c>
      <c r="G6608" s="1048" t="s">
        <v>5005</v>
      </c>
      <c r="H6608" s="1060" t="s">
        <v>3500</v>
      </c>
    </row>
    <row r="6609" spans="2:8">
      <c r="B6609" s="1089" t="s">
        <v>17485</v>
      </c>
      <c r="C6609" s="1087" t="s">
        <v>2259</v>
      </c>
      <c r="D6609" s="1035" t="s">
        <v>5010</v>
      </c>
      <c r="E6609" s="500" t="s">
        <v>4290</v>
      </c>
      <c r="F6609" s="1070">
        <v>601.95000000000005</v>
      </c>
      <c r="G6609" s="1048" t="s">
        <v>5005</v>
      </c>
      <c r="H6609" s="1060" t="s">
        <v>3500</v>
      </c>
    </row>
    <row r="6610" spans="2:8">
      <c r="B6610" s="1089" t="s">
        <v>17486</v>
      </c>
      <c r="C6610" s="1087" t="s">
        <v>2259</v>
      </c>
      <c r="D6610" s="1035" t="s">
        <v>5010</v>
      </c>
      <c r="E6610" s="500" t="s">
        <v>4290</v>
      </c>
      <c r="F6610" s="1070">
        <v>601.95000000000005</v>
      </c>
      <c r="G6610" s="1048" t="s">
        <v>5005</v>
      </c>
      <c r="H6610" s="1060" t="s">
        <v>3500</v>
      </c>
    </row>
    <row r="6611" spans="2:8">
      <c r="B6611" s="1089" t="s">
        <v>17487</v>
      </c>
      <c r="C6611" s="1087" t="s">
        <v>2259</v>
      </c>
      <c r="D6611" s="1035" t="s">
        <v>5010</v>
      </c>
      <c r="E6611" s="500" t="s">
        <v>4290</v>
      </c>
      <c r="F6611" s="1070">
        <v>601.95000000000005</v>
      </c>
      <c r="G6611" s="1048" t="s">
        <v>5005</v>
      </c>
      <c r="H6611" s="1060" t="s">
        <v>3500</v>
      </c>
    </row>
    <row r="6612" spans="2:8">
      <c r="B6612" s="1089" t="s">
        <v>17488</v>
      </c>
      <c r="C6612" s="1087" t="s">
        <v>2259</v>
      </c>
      <c r="D6612" s="1035" t="s">
        <v>5010</v>
      </c>
      <c r="E6612" s="500" t="s">
        <v>4290</v>
      </c>
      <c r="F6612" s="1070">
        <v>601.95000000000005</v>
      </c>
      <c r="G6612" s="1048" t="s">
        <v>5005</v>
      </c>
      <c r="H6612" s="1060" t="s">
        <v>3500</v>
      </c>
    </row>
    <row r="6613" spans="2:8">
      <c r="B6613" s="1089" t="s">
        <v>17489</v>
      </c>
      <c r="C6613" s="1087" t="s">
        <v>2259</v>
      </c>
      <c r="D6613" s="1035" t="s">
        <v>5010</v>
      </c>
      <c r="E6613" s="500" t="s">
        <v>4290</v>
      </c>
      <c r="F6613" s="1070">
        <v>601.95000000000005</v>
      </c>
      <c r="G6613" s="1048" t="s">
        <v>5005</v>
      </c>
      <c r="H6613" s="1060" t="s">
        <v>3500</v>
      </c>
    </row>
    <row r="6614" spans="2:8">
      <c r="B6614" s="1089" t="s">
        <v>17490</v>
      </c>
      <c r="C6614" s="1087" t="s">
        <v>2259</v>
      </c>
      <c r="D6614" s="1035" t="s">
        <v>5010</v>
      </c>
      <c r="E6614" s="500" t="s">
        <v>4290</v>
      </c>
      <c r="F6614" s="1070">
        <v>601.95000000000005</v>
      </c>
      <c r="G6614" s="1048" t="s">
        <v>5005</v>
      </c>
      <c r="H6614" s="1060" t="s">
        <v>3500</v>
      </c>
    </row>
    <row r="6615" spans="2:8">
      <c r="B6615" s="1089" t="s">
        <v>17491</v>
      </c>
      <c r="C6615" s="1087" t="s">
        <v>2259</v>
      </c>
      <c r="D6615" s="1035" t="s">
        <v>5010</v>
      </c>
      <c r="E6615" s="500" t="s">
        <v>4290</v>
      </c>
      <c r="F6615" s="1070">
        <v>601.95000000000005</v>
      </c>
      <c r="G6615" s="1048" t="s">
        <v>5005</v>
      </c>
      <c r="H6615" s="1060" t="s">
        <v>3500</v>
      </c>
    </row>
    <row r="6616" spans="2:8">
      <c r="B6616" s="1089" t="s">
        <v>17492</v>
      </c>
      <c r="C6616" s="1087" t="s">
        <v>2259</v>
      </c>
      <c r="D6616" s="1035" t="s">
        <v>5010</v>
      </c>
      <c r="E6616" s="500" t="s">
        <v>4290</v>
      </c>
      <c r="F6616" s="1070">
        <v>601.95000000000005</v>
      </c>
      <c r="G6616" s="1048" t="s">
        <v>5005</v>
      </c>
      <c r="H6616" s="1060" t="s">
        <v>3500</v>
      </c>
    </row>
    <row r="6617" spans="2:8">
      <c r="B6617" s="1089" t="s">
        <v>17493</v>
      </c>
      <c r="C6617" s="1087" t="s">
        <v>2259</v>
      </c>
      <c r="D6617" s="1035" t="s">
        <v>5010</v>
      </c>
      <c r="E6617" s="500" t="s">
        <v>4290</v>
      </c>
      <c r="F6617" s="1070">
        <v>601.95000000000005</v>
      </c>
      <c r="G6617" s="1048" t="s">
        <v>5005</v>
      </c>
      <c r="H6617" s="1060" t="s">
        <v>3500</v>
      </c>
    </row>
    <row r="6618" spans="2:8">
      <c r="B6618" s="1089" t="s">
        <v>17494</v>
      </c>
      <c r="C6618" s="1087" t="s">
        <v>2259</v>
      </c>
      <c r="D6618" s="1035" t="s">
        <v>5010</v>
      </c>
      <c r="E6618" s="500" t="s">
        <v>4290</v>
      </c>
      <c r="F6618" s="1070">
        <v>601.95000000000005</v>
      </c>
      <c r="G6618" s="1048" t="s">
        <v>5005</v>
      </c>
      <c r="H6618" s="1060" t="s">
        <v>3500</v>
      </c>
    </row>
    <row r="6619" spans="2:8">
      <c r="B6619" s="1089" t="s">
        <v>17495</v>
      </c>
      <c r="C6619" s="1087" t="s">
        <v>2259</v>
      </c>
      <c r="D6619" s="1035" t="s">
        <v>5010</v>
      </c>
      <c r="E6619" s="500" t="s">
        <v>4290</v>
      </c>
      <c r="F6619" s="1070">
        <v>601.95000000000005</v>
      </c>
      <c r="G6619" s="1048" t="s">
        <v>5005</v>
      </c>
      <c r="H6619" s="1060" t="s">
        <v>3500</v>
      </c>
    </row>
    <row r="6620" spans="2:8">
      <c r="B6620" s="1089" t="s">
        <v>17496</v>
      </c>
      <c r="C6620" s="1087" t="s">
        <v>2259</v>
      </c>
      <c r="D6620" s="1035" t="s">
        <v>5010</v>
      </c>
      <c r="E6620" s="500" t="s">
        <v>4290</v>
      </c>
      <c r="F6620" s="1070">
        <v>601.95000000000005</v>
      </c>
      <c r="G6620" s="1048" t="s">
        <v>5005</v>
      </c>
      <c r="H6620" s="1060" t="s">
        <v>3500</v>
      </c>
    </row>
    <row r="6621" spans="2:8">
      <c r="B6621" s="1089" t="s">
        <v>17497</v>
      </c>
      <c r="C6621" s="1087" t="s">
        <v>2259</v>
      </c>
      <c r="D6621" s="1035" t="s">
        <v>5010</v>
      </c>
      <c r="E6621" s="500" t="s">
        <v>4290</v>
      </c>
      <c r="F6621" s="1070">
        <v>601.95000000000005</v>
      </c>
      <c r="G6621" s="1048" t="s">
        <v>5005</v>
      </c>
      <c r="H6621" s="1060" t="s">
        <v>3500</v>
      </c>
    </row>
    <row r="6622" spans="2:8">
      <c r="B6622" s="1089" t="s">
        <v>17498</v>
      </c>
      <c r="C6622" s="1087" t="s">
        <v>2259</v>
      </c>
      <c r="D6622" s="1035" t="s">
        <v>5010</v>
      </c>
      <c r="E6622" s="500" t="s">
        <v>4290</v>
      </c>
      <c r="F6622" s="1070">
        <v>601.95000000000005</v>
      </c>
      <c r="G6622" s="1048" t="s">
        <v>5005</v>
      </c>
      <c r="H6622" s="1060" t="s">
        <v>3500</v>
      </c>
    </row>
    <row r="6623" spans="2:8">
      <c r="B6623" s="1089" t="s">
        <v>17499</v>
      </c>
      <c r="C6623" s="1087" t="s">
        <v>2259</v>
      </c>
      <c r="D6623" s="1035" t="s">
        <v>5010</v>
      </c>
      <c r="E6623" s="500" t="s">
        <v>4290</v>
      </c>
      <c r="F6623" s="1070">
        <v>601.95000000000005</v>
      </c>
      <c r="G6623" s="1048" t="s">
        <v>5005</v>
      </c>
      <c r="H6623" s="1060" t="s">
        <v>3500</v>
      </c>
    </row>
    <row r="6624" spans="2:8">
      <c r="B6624" s="1089" t="s">
        <v>17500</v>
      </c>
      <c r="C6624" s="1087" t="s">
        <v>2259</v>
      </c>
      <c r="D6624" s="1035" t="s">
        <v>5010</v>
      </c>
      <c r="E6624" s="500" t="s">
        <v>4290</v>
      </c>
      <c r="F6624" s="1070">
        <v>601.95000000000005</v>
      </c>
      <c r="G6624" s="1048" t="s">
        <v>5005</v>
      </c>
      <c r="H6624" s="1060" t="s">
        <v>3500</v>
      </c>
    </row>
    <row r="6625" spans="2:8">
      <c r="B6625" s="1089" t="s">
        <v>17501</v>
      </c>
      <c r="C6625" s="1087" t="s">
        <v>2259</v>
      </c>
      <c r="D6625" s="1035" t="s">
        <v>5010</v>
      </c>
      <c r="E6625" s="500" t="s">
        <v>4290</v>
      </c>
      <c r="F6625" s="1070">
        <v>601.95000000000005</v>
      </c>
      <c r="G6625" s="1048" t="s">
        <v>5005</v>
      </c>
      <c r="H6625" s="1060" t="s">
        <v>3500</v>
      </c>
    </row>
    <row r="6626" spans="2:8">
      <c r="B6626" s="1089" t="s">
        <v>17502</v>
      </c>
      <c r="C6626" s="1087" t="s">
        <v>2259</v>
      </c>
      <c r="D6626" s="1035" t="s">
        <v>5010</v>
      </c>
      <c r="E6626" s="500" t="s">
        <v>4290</v>
      </c>
      <c r="F6626" s="1070">
        <v>601.95000000000005</v>
      </c>
      <c r="G6626" s="1048" t="s">
        <v>5005</v>
      </c>
      <c r="H6626" s="1060" t="s">
        <v>3500</v>
      </c>
    </row>
    <row r="6627" spans="2:8">
      <c r="B6627" s="1089" t="s">
        <v>17503</v>
      </c>
      <c r="C6627" s="1087" t="s">
        <v>2259</v>
      </c>
      <c r="D6627" s="1035" t="s">
        <v>5010</v>
      </c>
      <c r="E6627" s="500" t="s">
        <v>4290</v>
      </c>
      <c r="F6627" s="1070">
        <v>601.95000000000005</v>
      </c>
      <c r="G6627" s="1048" t="s">
        <v>5005</v>
      </c>
      <c r="H6627" s="1060" t="s">
        <v>3500</v>
      </c>
    </row>
    <row r="6628" spans="2:8">
      <c r="B6628" s="1089" t="s">
        <v>17504</v>
      </c>
      <c r="C6628" s="1087" t="s">
        <v>2259</v>
      </c>
      <c r="D6628" s="1035" t="s">
        <v>5010</v>
      </c>
      <c r="E6628" s="500" t="s">
        <v>4290</v>
      </c>
      <c r="F6628" s="1070">
        <v>601.95000000000005</v>
      </c>
      <c r="G6628" s="1048" t="s">
        <v>5005</v>
      </c>
      <c r="H6628" s="1060" t="s">
        <v>3500</v>
      </c>
    </row>
    <row r="6629" spans="2:8">
      <c r="B6629" s="1089" t="s">
        <v>17505</v>
      </c>
      <c r="C6629" s="1087" t="s">
        <v>2259</v>
      </c>
      <c r="D6629" s="1035" t="s">
        <v>5010</v>
      </c>
      <c r="E6629" s="500" t="s">
        <v>4290</v>
      </c>
      <c r="F6629" s="1070">
        <v>601.95000000000005</v>
      </c>
      <c r="G6629" s="1048" t="s">
        <v>5005</v>
      </c>
      <c r="H6629" s="1060" t="s">
        <v>3500</v>
      </c>
    </row>
    <row r="6630" spans="2:8">
      <c r="B6630" s="1089" t="s">
        <v>17506</v>
      </c>
      <c r="C6630" s="1087" t="s">
        <v>2259</v>
      </c>
      <c r="D6630" s="1035" t="s">
        <v>5010</v>
      </c>
      <c r="E6630" s="500" t="s">
        <v>4290</v>
      </c>
      <c r="F6630" s="1070">
        <v>601.95000000000005</v>
      </c>
      <c r="G6630" s="1048" t="s">
        <v>5005</v>
      </c>
      <c r="H6630" s="1060" t="s">
        <v>3500</v>
      </c>
    </row>
    <row r="6631" spans="2:8">
      <c r="B6631" s="1089" t="s">
        <v>17507</v>
      </c>
      <c r="C6631" s="1087" t="s">
        <v>2259</v>
      </c>
      <c r="D6631" s="1035" t="s">
        <v>5010</v>
      </c>
      <c r="E6631" s="500" t="s">
        <v>4290</v>
      </c>
      <c r="F6631" s="1070">
        <v>601.95000000000005</v>
      </c>
      <c r="G6631" s="1048" t="s">
        <v>5005</v>
      </c>
      <c r="H6631" s="1060" t="s">
        <v>3500</v>
      </c>
    </row>
    <row r="6632" spans="2:8">
      <c r="B6632" s="1089" t="s">
        <v>17508</v>
      </c>
      <c r="C6632" s="1087" t="s">
        <v>2259</v>
      </c>
      <c r="D6632" s="1035" t="s">
        <v>5010</v>
      </c>
      <c r="E6632" s="500" t="s">
        <v>4290</v>
      </c>
      <c r="F6632" s="1070">
        <v>601.95000000000005</v>
      </c>
      <c r="G6632" s="1048" t="s">
        <v>5005</v>
      </c>
      <c r="H6632" s="1060" t="s">
        <v>3500</v>
      </c>
    </row>
    <row r="6633" spans="2:8">
      <c r="B6633" s="1089" t="s">
        <v>17509</v>
      </c>
      <c r="C6633" s="1087" t="s">
        <v>2259</v>
      </c>
      <c r="D6633" s="1035" t="s">
        <v>5010</v>
      </c>
      <c r="E6633" s="500" t="s">
        <v>4290</v>
      </c>
      <c r="F6633" s="1070">
        <v>601.95000000000005</v>
      </c>
      <c r="G6633" s="1048" t="s">
        <v>5005</v>
      </c>
      <c r="H6633" s="1060" t="s">
        <v>3500</v>
      </c>
    </row>
    <row r="6634" spans="2:8">
      <c r="B6634" s="1089" t="s">
        <v>17510</v>
      </c>
      <c r="C6634" s="1087" t="s">
        <v>2259</v>
      </c>
      <c r="D6634" s="1035" t="s">
        <v>5010</v>
      </c>
      <c r="E6634" s="500" t="s">
        <v>4290</v>
      </c>
      <c r="F6634" s="1070">
        <v>601.95000000000005</v>
      </c>
      <c r="G6634" s="1048" t="s">
        <v>5005</v>
      </c>
      <c r="H6634" s="1060" t="s">
        <v>3500</v>
      </c>
    </row>
    <row r="6635" spans="2:8">
      <c r="B6635" s="1089" t="s">
        <v>17511</v>
      </c>
      <c r="C6635" s="1087" t="s">
        <v>2259</v>
      </c>
      <c r="D6635" s="1035" t="s">
        <v>5010</v>
      </c>
      <c r="E6635" s="500" t="s">
        <v>4290</v>
      </c>
      <c r="F6635" s="1070">
        <v>601.95000000000005</v>
      </c>
      <c r="G6635" s="1048" t="s">
        <v>5005</v>
      </c>
      <c r="H6635" s="1060" t="s">
        <v>3500</v>
      </c>
    </row>
    <row r="6636" spans="2:8">
      <c r="B6636" s="1089" t="s">
        <v>17512</v>
      </c>
      <c r="C6636" s="1087" t="s">
        <v>2259</v>
      </c>
      <c r="D6636" s="1035" t="s">
        <v>5010</v>
      </c>
      <c r="E6636" s="500" t="s">
        <v>4290</v>
      </c>
      <c r="F6636" s="1070">
        <v>601.95000000000005</v>
      </c>
      <c r="G6636" s="1048" t="s">
        <v>5005</v>
      </c>
      <c r="H6636" s="1060" t="s">
        <v>3500</v>
      </c>
    </row>
    <row r="6637" spans="2:8">
      <c r="B6637" s="1089" t="s">
        <v>17513</v>
      </c>
      <c r="C6637" s="1087" t="s">
        <v>2259</v>
      </c>
      <c r="D6637" s="1035" t="s">
        <v>5010</v>
      </c>
      <c r="E6637" s="500" t="s">
        <v>4290</v>
      </c>
      <c r="F6637" s="1070">
        <v>601.95000000000005</v>
      </c>
      <c r="G6637" s="1048" t="s">
        <v>5005</v>
      </c>
      <c r="H6637" s="1060" t="s">
        <v>3500</v>
      </c>
    </row>
    <row r="6638" spans="2:8">
      <c r="B6638" s="1089" t="s">
        <v>17514</v>
      </c>
      <c r="C6638" s="1087" t="s">
        <v>2259</v>
      </c>
      <c r="D6638" s="1035" t="s">
        <v>5010</v>
      </c>
      <c r="E6638" s="500" t="s">
        <v>4290</v>
      </c>
      <c r="F6638" s="1070">
        <v>601.95000000000005</v>
      </c>
      <c r="G6638" s="1048" t="s">
        <v>5005</v>
      </c>
      <c r="H6638" s="1060" t="s">
        <v>3500</v>
      </c>
    </row>
    <row r="6639" spans="2:8">
      <c r="B6639" s="1089" t="s">
        <v>17515</v>
      </c>
      <c r="C6639" s="1087" t="s">
        <v>2259</v>
      </c>
      <c r="D6639" s="1035" t="s">
        <v>5010</v>
      </c>
      <c r="E6639" s="500" t="s">
        <v>4290</v>
      </c>
      <c r="F6639" s="1070">
        <v>601.95000000000005</v>
      </c>
      <c r="G6639" s="1048" t="s">
        <v>5005</v>
      </c>
      <c r="H6639" s="1060" t="s">
        <v>3500</v>
      </c>
    </row>
    <row r="6640" spans="2:8">
      <c r="B6640" s="1089" t="s">
        <v>17516</v>
      </c>
      <c r="C6640" s="1087" t="s">
        <v>2259</v>
      </c>
      <c r="D6640" s="1035" t="s">
        <v>5010</v>
      </c>
      <c r="E6640" s="500" t="s">
        <v>4290</v>
      </c>
      <c r="F6640" s="1070">
        <v>601.95000000000005</v>
      </c>
      <c r="G6640" s="1048" t="s">
        <v>5005</v>
      </c>
      <c r="H6640" s="1060" t="s">
        <v>3500</v>
      </c>
    </row>
    <row r="6641" spans="2:8">
      <c r="B6641" s="1089" t="s">
        <v>17517</v>
      </c>
      <c r="C6641" s="1087" t="s">
        <v>2259</v>
      </c>
      <c r="D6641" s="1035" t="s">
        <v>5010</v>
      </c>
      <c r="E6641" s="500" t="s">
        <v>4290</v>
      </c>
      <c r="F6641" s="1070">
        <v>601.95000000000005</v>
      </c>
      <c r="G6641" s="1048" t="s">
        <v>5005</v>
      </c>
      <c r="H6641" s="1060" t="s">
        <v>3500</v>
      </c>
    </row>
    <row r="6642" spans="2:8">
      <c r="B6642" s="1089" t="s">
        <v>17518</v>
      </c>
      <c r="C6642" s="1087" t="s">
        <v>2259</v>
      </c>
      <c r="D6642" s="1035" t="s">
        <v>5010</v>
      </c>
      <c r="E6642" s="500" t="s">
        <v>4290</v>
      </c>
      <c r="F6642" s="1070">
        <v>601.95000000000005</v>
      </c>
      <c r="G6642" s="1048" t="s">
        <v>5005</v>
      </c>
      <c r="H6642" s="1060" t="s">
        <v>3500</v>
      </c>
    </row>
    <row r="6643" spans="2:8">
      <c r="B6643" s="1089" t="s">
        <v>17519</v>
      </c>
      <c r="C6643" s="1087" t="s">
        <v>2259</v>
      </c>
      <c r="D6643" s="1035" t="s">
        <v>5010</v>
      </c>
      <c r="E6643" s="500" t="s">
        <v>4290</v>
      </c>
      <c r="F6643" s="1070">
        <v>601.95000000000005</v>
      </c>
      <c r="G6643" s="1048" t="s">
        <v>5005</v>
      </c>
      <c r="H6643" s="1060" t="s">
        <v>3500</v>
      </c>
    </row>
    <row r="6644" spans="2:8">
      <c r="B6644" s="1089" t="s">
        <v>17520</v>
      </c>
      <c r="C6644" s="1087" t="s">
        <v>2259</v>
      </c>
      <c r="D6644" s="1035" t="s">
        <v>5010</v>
      </c>
      <c r="E6644" s="500" t="s">
        <v>4290</v>
      </c>
      <c r="F6644" s="1070">
        <v>601.95000000000005</v>
      </c>
      <c r="G6644" s="1048" t="s">
        <v>5005</v>
      </c>
      <c r="H6644" s="1060" t="s">
        <v>3500</v>
      </c>
    </row>
    <row r="6645" spans="2:8">
      <c r="B6645" s="1089" t="s">
        <v>17521</v>
      </c>
      <c r="C6645" s="1087" t="s">
        <v>2259</v>
      </c>
      <c r="D6645" s="1035" t="s">
        <v>5010</v>
      </c>
      <c r="E6645" s="500" t="s">
        <v>4290</v>
      </c>
      <c r="F6645" s="1070">
        <v>601.95000000000005</v>
      </c>
      <c r="G6645" s="1048" t="s">
        <v>5005</v>
      </c>
      <c r="H6645" s="1060" t="s">
        <v>3500</v>
      </c>
    </row>
    <row r="6646" spans="2:8">
      <c r="B6646" s="1089" t="s">
        <v>17522</v>
      </c>
      <c r="C6646" s="1087" t="s">
        <v>2259</v>
      </c>
      <c r="D6646" s="1035" t="s">
        <v>5010</v>
      </c>
      <c r="E6646" s="500" t="s">
        <v>4290</v>
      </c>
      <c r="F6646" s="1070">
        <v>601.95000000000005</v>
      </c>
      <c r="G6646" s="1048" t="s">
        <v>5005</v>
      </c>
      <c r="H6646" s="1060" t="s">
        <v>3500</v>
      </c>
    </row>
    <row r="6647" spans="2:8">
      <c r="B6647" s="1089" t="s">
        <v>17523</v>
      </c>
      <c r="C6647" s="1087" t="s">
        <v>2259</v>
      </c>
      <c r="D6647" s="1035" t="s">
        <v>5010</v>
      </c>
      <c r="E6647" s="500" t="s">
        <v>4290</v>
      </c>
      <c r="F6647" s="1070">
        <v>601.95000000000005</v>
      </c>
      <c r="G6647" s="1048" t="s">
        <v>5005</v>
      </c>
      <c r="H6647" s="1060" t="s">
        <v>3500</v>
      </c>
    </row>
    <row r="6648" spans="2:8">
      <c r="B6648" s="1089" t="s">
        <v>17524</v>
      </c>
      <c r="C6648" s="1087" t="s">
        <v>2259</v>
      </c>
      <c r="D6648" s="1035" t="s">
        <v>5010</v>
      </c>
      <c r="E6648" s="500" t="s">
        <v>4290</v>
      </c>
      <c r="F6648" s="1070">
        <v>601.95000000000005</v>
      </c>
      <c r="G6648" s="1048" t="s">
        <v>5005</v>
      </c>
      <c r="H6648" s="1060" t="s">
        <v>3500</v>
      </c>
    </row>
    <row r="6649" spans="2:8">
      <c r="B6649" s="1089" t="s">
        <v>17525</v>
      </c>
      <c r="C6649" s="1087" t="s">
        <v>2259</v>
      </c>
      <c r="D6649" s="1035" t="s">
        <v>5010</v>
      </c>
      <c r="E6649" s="500" t="s">
        <v>4290</v>
      </c>
      <c r="F6649" s="1070">
        <v>601.95000000000005</v>
      </c>
      <c r="G6649" s="1048" t="s">
        <v>5005</v>
      </c>
      <c r="H6649" s="1060" t="s">
        <v>3500</v>
      </c>
    </row>
    <row r="6650" spans="2:8">
      <c r="B6650" s="1089" t="s">
        <v>17526</v>
      </c>
      <c r="C6650" s="1087" t="s">
        <v>2259</v>
      </c>
      <c r="D6650" s="1035" t="s">
        <v>5010</v>
      </c>
      <c r="E6650" s="500" t="s">
        <v>4290</v>
      </c>
      <c r="F6650" s="1070">
        <v>601.95000000000005</v>
      </c>
      <c r="G6650" s="1048" t="s">
        <v>5005</v>
      </c>
      <c r="H6650" s="1060" t="s">
        <v>3500</v>
      </c>
    </row>
    <row r="6651" spans="2:8">
      <c r="B6651" s="1089" t="s">
        <v>17527</v>
      </c>
      <c r="C6651" s="1087" t="s">
        <v>2259</v>
      </c>
      <c r="D6651" s="1035" t="s">
        <v>5010</v>
      </c>
      <c r="E6651" s="500" t="s">
        <v>4290</v>
      </c>
      <c r="F6651" s="1070">
        <v>601.95000000000005</v>
      </c>
      <c r="G6651" s="1048" t="s">
        <v>5005</v>
      </c>
      <c r="H6651" s="1060" t="s">
        <v>3500</v>
      </c>
    </row>
    <row r="6652" spans="2:8">
      <c r="B6652" s="1089" t="s">
        <v>17528</v>
      </c>
      <c r="C6652" s="1087" t="s">
        <v>2259</v>
      </c>
      <c r="D6652" s="1035" t="s">
        <v>5010</v>
      </c>
      <c r="E6652" s="500" t="s">
        <v>4290</v>
      </c>
      <c r="F6652" s="1070">
        <v>601.95000000000005</v>
      </c>
      <c r="G6652" s="1048" t="s">
        <v>5005</v>
      </c>
      <c r="H6652" s="1060" t="s">
        <v>3500</v>
      </c>
    </row>
    <row r="6653" spans="2:8">
      <c r="B6653" s="1089" t="s">
        <v>17529</v>
      </c>
      <c r="C6653" s="1087" t="s">
        <v>2259</v>
      </c>
      <c r="D6653" s="1035" t="s">
        <v>5010</v>
      </c>
      <c r="E6653" s="500" t="s">
        <v>4290</v>
      </c>
      <c r="F6653" s="1070">
        <v>601.95000000000005</v>
      </c>
      <c r="G6653" s="1048" t="s">
        <v>5005</v>
      </c>
      <c r="H6653" s="1060" t="s">
        <v>3500</v>
      </c>
    </row>
    <row r="6654" spans="2:8">
      <c r="B6654" s="1089" t="s">
        <v>17530</v>
      </c>
      <c r="C6654" s="1087" t="s">
        <v>2259</v>
      </c>
      <c r="D6654" s="1035" t="s">
        <v>5010</v>
      </c>
      <c r="E6654" s="500" t="s">
        <v>4290</v>
      </c>
      <c r="F6654" s="1070">
        <v>601.95000000000005</v>
      </c>
      <c r="G6654" s="1048" t="s">
        <v>5005</v>
      </c>
      <c r="H6654" s="1060" t="s">
        <v>3500</v>
      </c>
    </row>
    <row r="6655" spans="2:8">
      <c r="B6655" s="1089" t="s">
        <v>17531</v>
      </c>
      <c r="C6655" s="1087" t="s">
        <v>2259</v>
      </c>
      <c r="D6655" s="1035" t="s">
        <v>5010</v>
      </c>
      <c r="E6655" s="500" t="s">
        <v>4290</v>
      </c>
      <c r="F6655" s="1070">
        <v>601.95000000000005</v>
      </c>
      <c r="G6655" s="1048" t="s">
        <v>5005</v>
      </c>
      <c r="H6655" s="1060" t="s">
        <v>3500</v>
      </c>
    </row>
    <row r="6656" spans="2:8">
      <c r="B6656" s="1089" t="s">
        <v>17532</v>
      </c>
      <c r="C6656" s="1087" t="s">
        <v>2259</v>
      </c>
      <c r="D6656" s="1035" t="s">
        <v>5010</v>
      </c>
      <c r="E6656" s="500" t="s">
        <v>4290</v>
      </c>
      <c r="F6656" s="1070">
        <v>601.95000000000005</v>
      </c>
      <c r="G6656" s="1048" t="s">
        <v>5005</v>
      </c>
      <c r="H6656" s="1060" t="s">
        <v>3500</v>
      </c>
    </row>
    <row r="6657" spans="2:8">
      <c r="B6657" s="1089" t="s">
        <v>17533</v>
      </c>
      <c r="C6657" s="1087" t="s">
        <v>2259</v>
      </c>
      <c r="D6657" s="1035" t="s">
        <v>5010</v>
      </c>
      <c r="E6657" s="500" t="s">
        <v>4290</v>
      </c>
      <c r="F6657" s="1070">
        <v>601.95000000000005</v>
      </c>
      <c r="G6657" s="1048" t="s">
        <v>5005</v>
      </c>
      <c r="H6657" s="1060" t="s">
        <v>3500</v>
      </c>
    </row>
    <row r="6658" spans="2:8">
      <c r="B6658" s="1089" t="s">
        <v>17534</v>
      </c>
      <c r="C6658" s="1087" t="s">
        <v>2259</v>
      </c>
      <c r="D6658" s="1035" t="s">
        <v>5010</v>
      </c>
      <c r="E6658" s="500" t="s">
        <v>4290</v>
      </c>
      <c r="F6658" s="1070">
        <v>601.95000000000005</v>
      </c>
      <c r="G6658" s="1048" t="s">
        <v>5005</v>
      </c>
      <c r="H6658" s="1060" t="s">
        <v>3500</v>
      </c>
    </row>
    <row r="6659" spans="2:8">
      <c r="B6659" s="1089" t="s">
        <v>17535</v>
      </c>
      <c r="C6659" s="1087" t="s">
        <v>2259</v>
      </c>
      <c r="D6659" s="1035" t="s">
        <v>5010</v>
      </c>
      <c r="E6659" s="500" t="s">
        <v>4290</v>
      </c>
      <c r="F6659" s="1070">
        <v>601.95000000000005</v>
      </c>
      <c r="G6659" s="1048" t="s">
        <v>5005</v>
      </c>
      <c r="H6659" s="1060" t="s">
        <v>3500</v>
      </c>
    </row>
    <row r="6660" spans="2:8">
      <c r="B6660" s="1089" t="s">
        <v>17536</v>
      </c>
      <c r="C6660" s="1087" t="s">
        <v>2259</v>
      </c>
      <c r="D6660" s="1035" t="s">
        <v>5010</v>
      </c>
      <c r="E6660" s="500" t="s">
        <v>4290</v>
      </c>
      <c r="F6660" s="1070">
        <v>601.95000000000005</v>
      </c>
      <c r="G6660" s="1048" t="s">
        <v>5005</v>
      </c>
      <c r="H6660" s="1060" t="s">
        <v>3500</v>
      </c>
    </row>
    <row r="6661" spans="2:8">
      <c r="B6661" s="1089" t="s">
        <v>17537</v>
      </c>
      <c r="C6661" s="1087" t="s">
        <v>2259</v>
      </c>
      <c r="D6661" s="1035" t="s">
        <v>5010</v>
      </c>
      <c r="E6661" s="500" t="s">
        <v>4290</v>
      </c>
      <c r="F6661" s="1070">
        <v>601.95000000000005</v>
      </c>
      <c r="G6661" s="1048" t="s">
        <v>5005</v>
      </c>
      <c r="H6661" s="1060" t="s">
        <v>3500</v>
      </c>
    </row>
    <row r="6662" spans="2:8">
      <c r="B6662" s="1089" t="s">
        <v>17538</v>
      </c>
      <c r="C6662" s="1087" t="s">
        <v>2259</v>
      </c>
      <c r="D6662" s="1035" t="s">
        <v>5010</v>
      </c>
      <c r="E6662" s="500" t="s">
        <v>4290</v>
      </c>
      <c r="F6662" s="1070">
        <v>601.95000000000005</v>
      </c>
      <c r="G6662" s="1048" t="s">
        <v>5005</v>
      </c>
      <c r="H6662" s="1060" t="s">
        <v>3500</v>
      </c>
    </row>
    <row r="6663" spans="2:8">
      <c r="B6663" s="1089" t="s">
        <v>17539</v>
      </c>
      <c r="C6663" s="1087" t="s">
        <v>2259</v>
      </c>
      <c r="D6663" s="1035" t="s">
        <v>5010</v>
      </c>
      <c r="E6663" s="500" t="s">
        <v>4290</v>
      </c>
      <c r="F6663" s="1070">
        <v>601.95000000000005</v>
      </c>
      <c r="G6663" s="1048" t="s">
        <v>5005</v>
      </c>
      <c r="H6663" s="1060" t="s">
        <v>3500</v>
      </c>
    </row>
    <row r="6664" spans="2:8">
      <c r="B6664" s="1089" t="s">
        <v>17540</v>
      </c>
      <c r="C6664" s="1087" t="s">
        <v>2259</v>
      </c>
      <c r="D6664" s="1035" t="s">
        <v>5010</v>
      </c>
      <c r="E6664" s="500" t="s">
        <v>4290</v>
      </c>
      <c r="F6664" s="1070">
        <v>601.95000000000005</v>
      </c>
      <c r="G6664" s="1048" t="s">
        <v>5005</v>
      </c>
      <c r="H6664" s="1060" t="s">
        <v>3500</v>
      </c>
    </row>
    <row r="6665" spans="2:8">
      <c r="B6665" s="1089" t="s">
        <v>17541</v>
      </c>
      <c r="C6665" s="1087" t="s">
        <v>2259</v>
      </c>
      <c r="D6665" s="1035" t="s">
        <v>5010</v>
      </c>
      <c r="E6665" s="500" t="s">
        <v>4290</v>
      </c>
      <c r="F6665" s="1070">
        <v>601.95000000000005</v>
      </c>
      <c r="G6665" s="1048" t="s">
        <v>5005</v>
      </c>
      <c r="H6665" s="1060" t="s">
        <v>3500</v>
      </c>
    </row>
    <row r="6666" spans="2:8">
      <c r="B6666" s="1089" t="s">
        <v>17542</v>
      </c>
      <c r="C6666" s="1087" t="s">
        <v>2259</v>
      </c>
      <c r="D6666" s="1035" t="s">
        <v>5010</v>
      </c>
      <c r="E6666" s="500" t="s">
        <v>4290</v>
      </c>
      <c r="F6666" s="1070">
        <v>601.95000000000005</v>
      </c>
      <c r="G6666" s="1048" t="s">
        <v>5005</v>
      </c>
      <c r="H6666" s="1060" t="s">
        <v>3500</v>
      </c>
    </row>
    <row r="6667" spans="2:8">
      <c r="B6667" s="1089" t="s">
        <v>17543</v>
      </c>
      <c r="C6667" s="1087" t="s">
        <v>2259</v>
      </c>
      <c r="D6667" s="1035" t="s">
        <v>5010</v>
      </c>
      <c r="E6667" s="500" t="s">
        <v>4290</v>
      </c>
      <c r="F6667" s="1070">
        <v>601.95000000000005</v>
      </c>
      <c r="G6667" s="1048" t="s">
        <v>5005</v>
      </c>
      <c r="H6667" s="1060" t="s">
        <v>3500</v>
      </c>
    </row>
    <row r="6668" spans="2:8">
      <c r="B6668" s="1089" t="s">
        <v>17544</v>
      </c>
      <c r="C6668" s="1087" t="s">
        <v>2259</v>
      </c>
      <c r="D6668" s="1035" t="s">
        <v>5010</v>
      </c>
      <c r="E6668" s="500" t="s">
        <v>4290</v>
      </c>
      <c r="F6668" s="1070">
        <v>601.95000000000005</v>
      </c>
      <c r="G6668" s="1048" t="s">
        <v>5005</v>
      </c>
      <c r="H6668" s="1060" t="s">
        <v>3500</v>
      </c>
    </row>
    <row r="6669" spans="2:8">
      <c r="B6669" s="1089" t="s">
        <v>17545</v>
      </c>
      <c r="C6669" s="1087" t="s">
        <v>2259</v>
      </c>
      <c r="D6669" s="1035" t="s">
        <v>5010</v>
      </c>
      <c r="E6669" s="500" t="s">
        <v>4290</v>
      </c>
      <c r="F6669" s="1070">
        <v>601.95000000000005</v>
      </c>
      <c r="G6669" s="1048" t="s">
        <v>5005</v>
      </c>
      <c r="H6669" s="1060" t="s">
        <v>3500</v>
      </c>
    </row>
    <row r="6670" spans="2:8">
      <c r="B6670" s="1089" t="s">
        <v>17546</v>
      </c>
      <c r="C6670" s="1087" t="s">
        <v>2259</v>
      </c>
      <c r="D6670" s="1035" t="s">
        <v>5010</v>
      </c>
      <c r="E6670" s="500" t="s">
        <v>4290</v>
      </c>
      <c r="F6670" s="1070">
        <v>601.95000000000005</v>
      </c>
      <c r="G6670" s="1048" t="s">
        <v>5005</v>
      </c>
      <c r="H6670" s="1060" t="s">
        <v>3500</v>
      </c>
    </row>
    <row r="6671" spans="2:8">
      <c r="B6671" s="1089" t="s">
        <v>17547</v>
      </c>
      <c r="C6671" s="1087" t="s">
        <v>2259</v>
      </c>
      <c r="D6671" s="1035" t="s">
        <v>5010</v>
      </c>
      <c r="E6671" s="500" t="s">
        <v>4290</v>
      </c>
      <c r="F6671" s="1070">
        <v>601.95000000000005</v>
      </c>
      <c r="G6671" s="1048" t="s">
        <v>5005</v>
      </c>
      <c r="H6671" s="1060" t="s">
        <v>3500</v>
      </c>
    </row>
    <row r="6672" spans="2:8">
      <c r="B6672" s="1089" t="s">
        <v>17548</v>
      </c>
      <c r="C6672" s="1087" t="s">
        <v>2259</v>
      </c>
      <c r="D6672" s="1035" t="s">
        <v>5010</v>
      </c>
      <c r="E6672" s="500" t="s">
        <v>4290</v>
      </c>
      <c r="F6672" s="1070">
        <v>601.95000000000005</v>
      </c>
      <c r="G6672" s="1048" t="s">
        <v>5005</v>
      </c>
      <c r="H6672" s="1060" t="s">
        <v>3500</v>
      </c>
    </row>
    <row r="6673" spans="2:8">
      <c r="B6673" s="1089" t="s">
        <v>17549</v>
      </c>
      <c r="C6673" s="1087" t="s">
        <v>2259</v>
      </c>
      <c r="D6673" s="1035" t="s">
        <v>5010</v>
      </c>
      <c r="E6673" s="500" t="s">
        <v>4290</v>
      </c>
      <c r="F6673" s="1070">
        <v>601.95000000000005</v>
      </c>
      <c r="G6673" s="1048" t="s">
        <v>5005</v>
      </c>
      <c r="H6673" s="1060" t="s">
        <v>3500</v>
      </c>
    </row>
    <row r="6674" spans="2:8">
      <c r="B6674" s="1089" t="s">
        <v>17550</v>
      </c>
      <c r="C6674" s="1087" t="s">
        <v>2259</v>
      </c>
      <c r="D6674" s="1035" t="s">
        <v>5010</v>
      </c>
      <c r="E6674" s="500" t="s">
        <v>4290</v>
      </c>
      <c r="F6674" s="1070">
        <v>601.95000000000005</v>
      </c>
      <c r="G6674" s="1048" t="s">
        <v>5005</v>
      </c>
      <c r="H6674" s="1060" t="s">
        <v>3500</v>
      </c>
    </row>
    <row r="6675" spans="2:8">
      <c r="B6675" s="1089" t="s">
        <v>17551</v>
      </c>
      <c r="C6675" s="1087" t="s">
        <v>2259</v>
      </c>
      <c r="D6675" s="1035" t="s">
        <v>5010</v>
      </c>
      <c r="E6675" s="500" t="s">
        <v>4290</v>
      </c>
      <c r="F6675" s="1070">
        <v>601.95000000000005</v>
      </c>
      <c r="G6675" s="1048" t="s">
        <v>5005</v>
      </c>
      <c r="H6675" s="1060" t="s">
        <v>3500</v>
      </c>
    </row>
    <row r="6676" spans="2:8">
      <c r="B6676" s="1089" t="s">
        <v>17552</v>
      </c>
      <c r="C6676" s="1087" t="s">
        <v>2259</v>
      </c>
      <c r="D6676" s="1035" t="s">
        <v>5010</v>
      </c>
      <c r="E6676" s="500" t="s">
        <v>4290</v>
      </c>
      <c r="F6676" s="1070">
        <v>601.95000000000005</v>
      </c>
      <c r="G6676" s="1048" t="s">
        <v>5005</v>
      </c>
      <c r="H6676" s="1060" t="s">
        <v>3500</v>
      </c>
    </row>
    <row r="6677" spans="2:8">
      <c r="B6677" s="1089" t="s">
        <v>17553</v>
      </c>
      <c r="C6677" s="1087" t="s">
        <v>2259</v>
      </c>
      <c r="D6677" s="1035" t="s">
        <v>5010</v>
      </c>
      <c r="E6677" s="500" t="s">
        <v>4290</v>
      </c>
      <c r="F6677" s="1070">
        <v>601.95000000000005</v>
      </c>
      <c r="G6677" s="1048" t="s">
        <v>5005</v>
      </c>
      <c r="H6677" s="1060" t="s">
        <v>3500</v>
      </c>
    </row>
    <row r="6678" spans="2:8">
      <c r="B6678" s="1089" t="s">
        <v>17554</v>
      </c>
      <c r="C6678" s="1087" t="s">
        <v>2259</v>
      </c>
      <c r="D6678" s="1035" t="s">
        <v>5010</v>
      </c>
      <c r="E6678" s="500" t="s">
        <v>4290</v>
      </c>
      <c r="F6678" s="1070">
        <v>601.95000000000005</v>
      </c>
      <c r="G6678" s="1048" t="s">
        <v>5005</v>
      </c>
      <c r="H6678" s="1060" t="s">
        <v>3500</v>
      </c>
    </row>
    <row r="6679" spans="2:8">
      <c r="B6679" s="1089" t="s">
        <v>17555</v>
      </c>
      <c r="C6679" s="1087" t="s">
        <v>2259</v>
      </c>
      <c r="D6679" s="1035" t="s">
        <v>5010</v>
      </c>
      <c r="E6679" s="500" t="s">
        <v>4290</v>
      </c>
      <c r="F6679" s="1070">
        <v>601.95000000000005</v>
      </c>
      <c r="G6679" s="1048" t="s">
        <v>5005</v>
      </c>
      <c r="H6679" s="1060" t="s">
        <v>3500</v>
      </c>
    </row>
    <row r="6680" spans="2:8">
      <c r="B6680" s="1089" t="s">
        <v>17556</v>
      </c>
      <c r="C6680" s="1087" t="s">
        <v>2259</v>
      </c>
      <c r="D6680" s="1035" t="s">
        <v>5010</v>
      </c>
      <c r="E6680" s="500" t="s">
        <v>4290</v>
      </c>
      <c r="F6680" s="1070">
        <v>601.95000000000005</v>
      </c>
      <c r="G6680" s="1048" t="s">
        <v>5005</v>
      </c>
      <c r="H6680" s="1060" t="s">
        <v>3500</v>
      </c>
    </row>
    <row r="6681" spans="2:8">
      <c r="B6681" s="1089" t="s">
        <v>17557</v>
      </c>
      <c r="C6681" s="1087" t="s">
        <v>2259</v>
      </c>
      <c r="D6681" s="1035" t="s">
        <v>5010</v>
      </c>
      <c r="E6681" s="500" t="s">
        <v>4290</v>
      </c>
      <c r="F6681" s="1070">
        <v>601.95000000000005</v>
      </c>
      <c r="G6681" s="1048" t="s">
        <v>5005</v>
      </c>
      <c r="H6681" s="1060" t="s">
        <v>3500</v>
      </c>
    </row>
    <row r="6682" spans="2:8">
      <c r="B6682" s="1089" t="s">
        <v>17558</v>
      </c>
      <c r="C6682" s="1087" t="s">
        <v>2259</v>
      </c>
      <c r="D6682" s="1035" t="s">
        <v>5010</v>
      </c>
      <c r="E6682" s="500" t="s">
        <v>4290</v>
      </c>
      <c r="F6682" s="1070">
        <v>601.95000000000005</v>
      </c>
      <c r="G6682" s="1048" t="s">
        <v>5005</v>
      </c>
      <c r="H6682" s="1060" t="s">
        <v>3500</v>
      </c>
    </row>
    <row r="6683" spans="2:8">
      <c r="B6683" s="1089" t="s">
        <v>17559</v>
      </c>
      <c r="C6683" s="1087" t="s">
        <v>2259</v>
      </c>
      <c r="D6683" s="1035" t="s">
        <v>5010</v>
      </c>
      <c r="E6683" s="500" t="s">
        <v>4290</v>
      </c>
      <c r="F6683" s="1070">
        <v>601.95000000000005</v>
      </c>
      <c r="G6683" s="1048" t="s">
        <v>5005</v>
      </c>
      <c r="H6683" s="1060" t="s">
        <v>3500</v>
      </c>
    </row>
    <row r="6684" spans="2:8">
      <c r="B6684" s="1089" t="s">
        <v>17560</v>
      </c>
      <c r="C6684" s="1087" t="s">
        <v>2259</v>
      </c>
      <c r="D6684" s="1035" t="s">
        <v>5010</v>
      </c>
      <c r="E6684" s="500" t="s">
        <v>4290</v>
      </c>
      <c r="F6684" s="1070">
        <v>601.95000000000005</v>
      </c>
      <c r="G6684" s="1048" t="s">
        <v>5005</v>
      </c>
      <c r="H6684" s="1060" t="s">
        <v>3500</v>
      </c>
    </row>
    <row r="6685" spans="2:8">
      <c r="B6685" s="1089" t="s">
        <v>17561</v>
      </c>
      <c r="C6685" s="1087" t="s">
        <v>2259</v>
      </c>
      <c r="D6685" s="1035" t="s">
        <v>5010</v>
      </c>
      <c r="E6685" s="500" t="s">
        <v>4290</v>
      </c>
      <c r="F6685" s="1070">
        <v>601.95000000000005</v>
      </c>
      <c r="G6685" s="1048" t="s">
        <v>5005</v>
      </c>
      <c r="H6685" s="1060" t="s">
        <v>3500</v>
      </c>
    </row>
    <row r="6686" spans="2:8">
      <c r="B6686" s="1089" t="s">
        <v>17562</v>
      </c>
      <c r="C6686" s="1087" t="s">
        <v>2259</v>
      </c>
      <c r="D6686" s="1035" t="s">
        <v>5010</v>
      </c>
      <c r="E6686" s="500" t="s">
        <v>4290</v>
      </c>
      <c r="F6686" s="1070">
        <v>601.95000000000005</v>
      </c>
      <c r="G6686" s="1048" t="s">
        <v>5005</v>
      </c>
      <c r="H6686" s="1060" t="s">
        <v>3500</v>
      </c>
    </row>
    <row r="6687" spans="2:8">
      <c r="B6687" s="1089" t="s">
        <v>17563</v>
      </c>
      <c r="C6687" s="1087" t="s">
        <v>2259</v>
      </c>
      <c r="D6687" s="1035" t="s">
        <v>5010</v>
      </c>
      <c r="E6687" s="500" t="s">
        <v>4290</v>
      </c>
      <c r="F6687" s="1070">
        <v>601.95000000000005</v>
      </c>
      <c r="G6687" s="1048" t="s">
        <v>5005</v>
      </c>
      <c r="H6687" s="1060" t="s">
        <v>3500</v>
      </c>
    </row>
    <row r="6688" spans="2:8">
      <c r="B6688" s="1089" t="s">
        <v>17564</v>
      </c>
      <c r="C6688" s="1087" t="s">
        <v>2259</v>
      </c>
      <c r="D6688" s="1035" t="s">
        <v>5010</v>
      </c>
      <c r="E6688" s="500" t="s">
        <v>4290</v>
      </c>
      <c r="F6688" s="1070">
        <v>601.95000000000005</v>
      </c>
      <c r="G6688" s="1048" t="s">
        <v>5005</v>
      </c>
      <c r="H6688" s="1060" t="s">
        <v>3500</v>
      </c>
    </row>
    <row r="6689" spans="2:8">
      <c r="B6689" s="1089" t="s">
        <v>17565</v>
      </c>
      <c r="C6689" s="1087" t="s">
        <v>2259</v>
      </c>
      <c r="D6689" s="1035" t="s">
        <v>5010</v>
      </c>
      <c r="E6689" s="500" t="s">
        <v>4290</v>
      </c>
      <c r="F6689" s="1070">
        <v>601.95000000000005</v>
      </c>
      <c r="G6689" s="1048" t="s">
        <v>5005</v>
      </c>
      <c r="H6689" s="1060" t="s">
        <v>3500</v>
      </c>
    </row>
    <row r="6690" spans="2:8">
      <c r="B6690" s="1089" t="s">
        <v>17566</v>
      </c>
      <c r="C6690" s="1087" t="s">
        <v>2259</v>
      </c>
      <c r="D6690" s="1035" t="s">
        <v>5010</v>
      </c>
      <c r="E6690" s="500" t="s">
        <v>4290</v>
      </c>
      <c r="F6690" s="1070">
        <v>601.95000000000005</v>
      </c>
      <c r="G6690" s="1048" t="s">
        <v>5005</v>
      </c>
      <c r="H6690" s="1060" t="s">
        <v>3500</v>
      </c>
    </row>
    <row r="6691" spans="2:8">
      <c r="B6691" s="1089" t="s">
        <v>17567</v>
      </c>
      <c r="C6691" s="1087" t="s">
        <v>2259</v>
      </c>
      <c r="D6691" s="1035" t="s">
        <v>5010</v>
      </c>
      <c r="E6691" s="500" t="s">
        <v>4290</v>
      </c>
      <c r="F6691" s="1070">
        <v>601.95000000000005</v>
      </c>
      <c r="G6691" s="1048" t="s">
        <v>5005</v>
      </c>
      <c r="H6691" s="1060" t="s">
        <v>3500</v>
      </c>
    </row>
    <row r="6692" spans="2:8">
      <c r="B6692" s="1089" t="s">
        <v>17568</v>
      </c>
      <c r="C6692" s="1087" t="s">
        <v>2259</v>
      </c>
      <c r="D6692" s="1035" t="s">
        <v>5010</v>
      </c>
      <c r="E6692" s="500" t="s">
        <v>4290</v>
      </c>
      <c r="F6692" s="1070">
        <v>601.95000000000005</v>
      </c>
      <c r="G6692" s="1048" t="s">
        <v>5005</v>
      </c>
      <c r="H6692" s="1060" t="s">
        <v>3500</v>
      </c>
    </row>
    <row r="6693" spans="2:8">
      <c r="B6693" s="1089" t="s">
        <v>17569</v>
      </c>
      <c r="C6693" s="1087" t="s">
        <v>2259</v>
      </c>
      <c r="D6693" s="1035" t="s">
        <v>5010</v>
      </c>
      <c r="E6693" s="500" t="s">
        <v>4290</v>
      </c>
      <c r="F6693" s="1070">
        <v>601.95000000000005</v>
      </c>
      <c r="G6693" s="1048" t="s">
        <v>5005</v>
      </c>
      <c r="H6693" s="1060" t="s">
        <v>3500</v>
      </c>
    </row>
    <row r="6694" spans="2:8">
      <c r="B6694" s="1089" t="s">
        <v>17570</v>
      </c>
      <c r="C6694" s="1087" t="s">
        <v>2259</v>
      </c>
      <c r="D6694" s="1035" t="s">
        <v>5010</v>
      </c>
      <c r="E6694" s="500" t="s">
        <v>4290</v>
      </c>
      <c r="F6694" s="1070">
        <v>601.95000000000005</v>
      </c>
      <c r="G6694" s="1048" t="s">
        <v>5005</v>
      </c>
      <c r="H6694" s="1060" t="s">
        <v>3500</v>
      </c>
    </row>
    <row r="6695" spans="2:8">
      <c r="B6695" s="1089" t="s">
        <v>17571</v>
      </c>
      <c r="C6695" s="1087" t="s">
        <v>2259</v>
      </c>
      <c r="D6695" s="1035" t="s">
        <v>5010</v>
      </c>
      <c r="E6695" s="500" t="s">
        <v>4290</v>
      </c>
      <c r="F6695" s="1070">
        <v>601.95000000000005</v>
      </c>
      <c r="G6695" s="1048" t="s">
        <v>5005</v>
      </c>
      <c r="H6695" s="1060" t="s">
        <v>3500</v>
      </c>
    </row>
    <row r="6696" spans="2:8">
      <c r="B6696" s="1089" t="s">
        <v>17572</v>
      </c>
      <c r="C6696" s="1087" t="s">
        <v>2259</v>
      </c>
      <c r="D6696" s="1035" t="s">
        <v>5010</v>
      </c>
      <c r="E6696" s="500" t="s">
        <v>4290</v>
      </c>
      <c r="F6696" s="1070">
        <v>601.95000000000005</v>
      </c>
      <c r="G6696" s="1048" t="s">
        <v>5005</v>
      </c>
      <c r="H6696" s="1060" t="s">
        <v>3500</v>
      </c>
    </row>
    <row r="6697" spans="2:8">
      <c r="B6697" s="1089" t="s">
        <v>17573</v>
      </c>
      <c r="C6697" s="1087" t="s">
        <v>2259</v>
      </c>
      <c r="D6697" s="1035" t="s">
        <v>5010</v>
      </c>
      <c r="E6697" s="500" t="s">
        <v>4290</v>
      </c>
      <c r="F6697" s="1070">
        <v>601.95000000000005</v>
      </c>
      <c r="G6697" s="1048" t="s">
        <v>5005</v>
      </c>
      <c r="H6697" s="1060" t="s">
        <v>3500</v>
      </c>
    </row>
    <row r="6698" spans="2:8">
      <c r="B6698" s="1089" t="s">
        <v>17574</v>
      </c>
      <c r="C6698" s="1087" t="s">
        <v>2259</v>
      </c>
      <c r="D6698" s="1035" t="s">
        <v>5010</v>
      </c>
      <c r="E6698" s="500" t="s">
        <v>4290</v>
      </c>
      <c r="F6698" s="1070">
        <v>601.95000000000005</v>
      </c>
      <c r="G6698" s="1048" t="s">
        <v>5005</v>
      </c>
      <c r="H6698" s="1060" t="s">
        <v>3500</v>
      </c>
    </row>
    <row r="6699" spans="2:8">
      <c r="B6699" s="1089" t="s">
        <v>17575</v>
      </c>
      <c r="C6699" s="1087" t="s">
        <v>2259</v>
      </c>
      <c r="D6699" s="1035" t="s">
        <v>5010</v>
      </c>
      <c r="E6699" s="500" t="s">
        <v>4290</v>
      </c>
      <c r="F6699" s="1070">
        <v>601.95000000000005</v>
      </c>
      <c r="G6699" s="1048" t="s">
        <v>5005</v>
      </c>
      <c r="H6699" s="1060" t="s">
        <v>3500</v>
      </c>
    </row>
    <row r="6700" spans="2:8">
      <c r="B6700" s="1089" t="s">
        <v>17576</v>
      </c>
      <c r="C6700" s="1087" t="s">
        <v>2259</v>
      </c>
      <c r="D6700" s="1035" t="s">
        <v>5010</v>
      </c>
      <c r="E6700" s="500" t="s">
        <v>4290</v>
      </c>
      <c r="F6700" s="1070">
        <v>601.95000000000005</v>
      </c>
      <c r="G6700" s="1048" t="s">
        <v>5005</v>
      </c>
      <c r="H6700" s="1060" t="s">
        <v>3500</v>
      </c>
    </row>
    <row r="6701" spans="2:8">
      <c r="B6701" s="1089" t="s">
        <v>17577</v>
      </c>
      <c r="C6701" s="1087" t="s">
        <v>2259</v>
      </c>
      <c r="D6701" s="1035" t="s">
        <v>5010</v>
      </c>
      <c r="E6701" s="500" t="s">
        <v>4290</v>
      </c>
      <c r="F6701" s="1070">
        <v>601.95000000000005</v>
      </c>
      <c r="G6701" s="1048" t="s">
        <v>5005</v>
      </c>
      <c r="H6701" s="1060" t="s">
        <v>3500</v>
      </c>
    </row>
    <row r="6702" spans="2:8">
      <c r="B6702" s="1089" t="s">
        <v>17578</v>
      </c>
      <c r="C6702" s="1087" t="s">
        <v>2259</v>
      </c>
      <c r="D6702" s="1035" t="s">
        <v>5010</v>
      </c>
      <c r="E6702" s="500" t="s">
        <v>4290</v>
      </c>
      <c r="F6702" s="1070">
        <v>601.95000000000005</v>
      </c>
      <c r="G6702" s="1048" t="s">
        <v>5005</v>
      </c>
      <c r="H6702" s="1060" t="s">
        <v>3500</v>
      </c>
    </row>
    <row r="6703" spans="2:8">
      <c r="B6703" s="1089" t="s">
        <v>17579</v>
      </c>
      <c r="C6703" s="1087" t="s">
        <v>2259</v>
      </c>
      <c r="D6703" s="1035" t="s">
        <v>5010</v>
      </c>
      <c r="E6703" s="500" t="s">
        <v>4290</v>
      </c>
      <c r="F6703" s="1070">
        <v>601.95000000000005</v>
      </c>
      <c r="G6703" s="1048" t="s">
        <v>5005</v>
      </c>
      <c r="H6703" s="1060" t="s">
        <v>3500</v>
      </c>
    </row>
    <row r="6704" spans="2:8">
      <c r="B6704" s="1089" t="s">
        <v>17580</v>
      </c>
      <c r="C6704" s="1087" t="s">
        <v>2259</v>
      </c>
      <c r="D6704" s="1035" t="s">
        <v>5010</v>
      </c>
      <c r="E6704" s="500" t="s">
        <v>4290</v>
      </c>
      <c r="F6704" s="1070">
        <v>601.95000000000005</v>
      </c>
      <c r="G6704" s="1048" t="s">
        <v>5005</v>
      </c>
      <c r="H6704" s="1060" t="s">
        <v>3500</v>
      </c>
    </row>
    <row r="6705" spans="2:8">
      <c r="B6705" s="1089" t="s">
        <v>17581</v>
      </c>
      <c r="C6705" s="1087" t="s">
        <v>2259</v>
      </c>
      <c r="D6705" s="1035" t="s">
        <v>5010</v>
      </c>
      <c r="E6705" s="500" t="s">
        <v>4290</v>
      </c>
      <c r="F6705" s="1070">
        <v>601.95000000000005</v>
      </c>
      <c r="G6705" s="1048" t="s">
        <v>5005</v>
      </c>
      <c r="H6705" s="1060" t="s">
        <v>3500</v>
      </c>
    </row>
    <row r="6706" spans="2:8">
      <c r="B6706" s="1089" t="s">
        <v>17582</v>
      </c>
      <c r="C6706" s="1087" t="s">
        <v>2259</v>
      </c>
      <c r="D6706" s="1035" t="s">
        <v>5010</v>
      </c>
      <c r="E6706" s="500" t="s">
        <v>4290</v>
      </c>
      <c r="F6706" s="1070">
        <v>601.95000000000005</v>
      </c>
      <c r="G6706" s="1048" t="s">
        <v>5005</v>
      </c>
      <c r="H6706" s="1060" t="s">
        <v>3500</v>
      </c>
    </row>
    <row r="6707" spans="2:8">
      <c r="B6707" s="1089" t="s">
        <v>17583</v>
      </c>
      <c r="C6707" s="1087" t="s">
        <v>2259</v>
      </c>
      <c r="D6707" s="1035" t="s">
        <v>5010</v>
      </c>
      <c r="E6707" s="500" t="s">
        <v>4290</v>
      </c>
      <c r="F6707" s="1070">
        <v>601.95000000000005</v>
      </c>
      <c r="G6707" s="1048" t="s">
        <v>5005</v>
      </c>
      <c r="H6707" s="1060" t="s">
        <v>3500</v>
      </c>
    </row>
    <row r="6708" spans="2:8">
      <c r="B6708" s="1089" t="s">
        <v>17584</v>
      </c>
      <c r="C6708" s="1087" t="s">
        <v>2259</v>
      </c>
      <c r="D6708" s="1035" t="s">
        <v>5010</v>
      </c>
      <c r="E6708" s="500" t="s">
        <v>4290</v>
      </c>
      <c r="F6708" s="1070">
        <v>601.95000000000005</v>
      </c>
      <c r="G6708" s="1048" t="s">
        <v>5005</v>
      </c>
      <c r="H6708" s="1060" t="s">
        <v>3500</v>
      </c>
    </row>
    <row r="6709" spans="2:8">
      <c r="B6709" s="1089" t="s">
        <v>17585</v>
      </c>
      <c r="C6709" s="1087" t="s">
        <v>2259</v>
      </c>
      <c r="D6709" s="1035" t="s">
        <v>5010</v>
      </c>
      <c r="E6709" s="500" t="s">
        <v>4290</v>
      </c>
      <c r="F6709" s="1070">
        <v>601.95000000000005</v>
      </c>
      <c r="G6709" s="1048" t="s">
        <v>5005</v>
      </c>
      <c r="H6709" s="1060" t="s">
        <v>3500</v>
      </c>
    </row>
    <row r="6710" spans="2:8">
      <c r="B6710" s="1089" t="s">
        <v>17586</v>
      </c>
      <c r="C6710" s="1087" t="s">
        <v>2259</v>
      </c>
      <c r="D6710" s="1035" t="s">
        <v>5010</v>
      </c>
      <c r="E6710" s="500" t="s">
        <v>4290</v>
      </c>
      <c r="F6710" s="1070">
        <v>601.95000000000005</v>
      </c>
      <c r="G6710" s="1048" t="s">
        <v>5005</v>
      </c>
      <c r="H6710" s="1060" t="s">
        <v>3500</v>
      </c>
    </row>
    <row r="6711" spans="2:8">
      <c r="B6711" s="1089" t="s">
        <v>17587</v>
      </c>
      <c r="C6711" s="1087" t="s">
        <v>2259</v>
      </c>
      <c r="D6711" s="1035" t="s">
        <v>5010</v>
      </c>
      <c r="E6711" s="500" t="s">
        <v>4290</v>
      </c>
      <c r="F6711" s="1070">
        <v>601.95000000000005</v>
      </c>
      <c r="G6711" s="1048" t="s">
        <v>5005</v>
      </c>
      <c r="H6711" s="1060" t="s">
        <v>3500</v>
      </c>
    </row>
    <row r="6712" spans="2:8">
      <c r="B6712" s="1089" t="s">
        <v>17588</v>
      </c>
      <c r="C6712" s="1087" t="s">
        <v>2259</v>
      </c>
      <c r="D6712" s="1035" t="s">
        <v>5010</v>
      </c>
      <c r="E6712" s="500" t="s">
        <v>4290</v>
      </c>
      <c r="F6712" s="1070">
        <v>601.95000000000005</v>
      </c>
      <c r="G6712" s="1048" t="s">
        <v>5005</v>
      </c>
      <c r="H6712" s="1060" t="s">
        <v>3500</v>
      </c>
    </row>
    <row r="6713" spans="2:8">
      <c r="B6713" s="1089" t="s">
        <v>17589</v>
      </c>
      <c r="C6713" s="1087" t="s">
        <v>2259</v>
      </c>
      <c r="D6713" s="1035" t="s">
        <v>5010</v>
      </c>
      <c r="E6713" s="500" t="s">
        <v>4290</v>
      </c>
      <c r="F6713" s="1070">
        <v>601.95000000000005</v>
      </c>
      <c r="G6713" s="1048" t="s">
        <v>5005</v>
      </c>
      <c r="H6713" s="1060" t="s">
        <v>3500</v>
      </c>
    </row>
    <row r="6714" spans="2:8">
      <c r="B6714" s="1089" t="s">
        <v>17590</v>
      </c>
      <c r="C6714" s="1087" t="s">
        <v>2259</v>
      </c>
      <c r="D6714" s="1035" t="s">
        <v>5010</v>
      </c>
      <c r="E6714" s="500" t="s">
        <v>4290</v>
      </c>
      <c r="F6714" s="1070">
        <v>601.95000000000005</v>
      </c>
      <c r="G6714" s="1048" t="s">
        <v>5005</v>
      </c>
      <c r="H6714" s="1060" t="s">
        <v>3500</v>
      </c>
    </row>
    <row r="6715" spans="2:8">
      <c r="B6715" s="1089" t="s">
        <v>17591</v>
      </c>
      <c r="C6715" s="1087" t="s">
        <v>2259</v>
      </c>
      <c r="D6715" s="1035" t="s">
        <v>5010</v>
      </c>
      <c r="E6715" s="500" t="s">
        <v>4290</v>
      </c>
      <c r="F6715" s="1070">
        <v>601.95000000000005</v>
      </c>
      <c r="G6715" s="1048" t="s">
        <v>5005</v>
      </c>
      <c r="H6715" s="1060" t="s">
        <v>3500</v>
      </c>
    </row>
    <row r="6716" spans="2:8">
      <c r="B6716" s="1089" t="s">
        <v>17592</v>
      </c>
      <c r="C6716" s="1087" t="s">
        <v>2259</v>
      </c>
      <c r="D6716" s="1035" t="s">
        <v>5010</v>
      </c>
      <c r="E6716" s="500" t="s">
        <v>4290</v>
      </c>
      <c r="F6716" s="1070">
        <v>601.95000000000005</v>
      </c>
      <c r="G6716" s="1048" t="s">
        <v>5005</v>
      </c>
      <c r="H6716" s="1060" t="s">
        <v>3500</v>
      </c>
    </row>
    <row r="6717" spans="2:8">
      <c r="B6717" s="1089" t="s">
        <v>17593</v>
      </c>
      <c r="C6717" s="1087" t="s">
        <v>2259</v>
      </c>
      <c r="D6717" s="1035" t="s">
        <v>5010</v>
      </c>
      <c r="E6717" s="500" t="s">
        <v>4290</v>
      </c>
      <c r="F6717" s="1070">
        <v>601.95000000000005</v>
      </c>
      <c r="G6717" s="1048" t="s">
        <v>5005</v>
      </c>
      <c r="H6717" s="1060" t="s">
        <v>3500</v>
      </c>
    </row>
    <row r="6718" spans="2:8">
      <c r="B6718" s="1089" t="s">
        <v>17594</v>
      </c>
      <c r="C6718" s="1087" t="s">
        <v>2259</v>
      </c>
      <c r="D6718" s="1035" t="s">
        <v>5010</v>
      </c>
      <c r="E6718" s="500" t="s">
        <v>4290</v>
      </c>
      <c r="F6718" s="1070">
        <v>601.95000000000005</v>
      </c>
      <c r="G6718" s="1048" t="s">
        <v>5005</v>
      </c>
      <c r="H6718" s="1060" t="s">
        <v>3500</v>
      </c>
    </row>
    <row r="6719" spans="2:8">
      <c r="B6719" s="1089" t="s">
        <v>17595</v>
      </c>
      <c r="C6719" s="1087" t="s">
        <v>2259</v>
      </c>
      <c r="D6719" s="1035" t="s">
        <v>5010</v>
      </c>
      <c r="E6719" s="500" t="s">
        <v>4290</v>
      </c>
      <c r="F6719" s="1070">
        <v>601.95000000000005</v>
      </c>
      <c r="G6719" s="1048" t="s">
        <v>5005</v>
      </c>
      <c r="H6719" s="1060" t="s">
        <v>3500</v>
      </c>
    </row>
    <row r="6720" spans="2:8">
      <c r="B6720" s="1089" t="s">
        <v>17596</v>
      </c>
      <c r="C6720" s="1087" t="s">
        <v>2259</v>
      </c>
      <c r="D6720" s="1035" t="s">
        <v>5010</v>
      </c>
      <c r="E6720" s="500" t="s">
        <v>4290</v>
      </c>
      <c r="F6720" s="1070">
        <v>601.95000000000005</v>
      </c>
      <c r="G6720" s="1048" t="s">
        <v>5005</v>
      </c>
      <c r="H6720" s="1060" t="s">
        <v>3500</v>
      </c>
    </row>
    <row r="6721" spans="2:8">
      <c r="B6721" s="1089" t="s">
        <v>17597</v>
      </c>
      <c r="C6721" s="1087" t="s">
        <v>2259</v>
      </c>
      <c r="D6721" s="1035" t="s">
        <v>5010</v>
      </c>
      <c r="E6721" s="500" t="s">
        <v>4290</v>
      </c>
      <c r="F6721" s="1070">
        <v>601.95000000000005</v>
      </c>
      <c r="G6721" s="1048" t="s">
        <v>5005</v>
      </c>
      <c r="H6721" s="1060" t="s">
        <v>3500</v>
      </c>
    </row>
    <row r="6722" spans="2:8">
      <c r="B6722" s="1089" t="s">
        <v>17598</v>
      </c>
      <c r="C6722" s="1087" t="s">
        <v>2259</v>
      </c>
      <c r="D6722" s="1035" t="s">
        <v>5010</v>
      </c>
      <c r="E6722" s="500" t="s">
        <v>4290</v>
      </c>
      <c r="F6722" s="1070">
        <v>601.95000000000005</v>
      </c>
      <c r="G6722" s="1048" t="s">
        <v>5005</v>
      </c>
      <c r="H6722" s="1060" t="s">
        <v>3500</v>
      </c>
    </row>
    <row r="6723" spans="2:8">
      <c r="B6723" s="1089" t="s">
        <v>17599</v>
      </c>
      <c r="C6723" s="1087" t="s">
        <v>2259</v>
      </c>
      <c r="D6723" s="1035" t="s">
        <v>5010</v>
      </c>
      <c r="E6723" s="500" t="s">
        <v>4290</v>
      </c>
      <c r="F6723" s="1070">
        <v>601.95000000000005</v>
      </c>
      <c r="G6723" s="1048" t="s">
        <v>5005</v>
      </c>
      <c r="H6723" s="1060" t="s">
        <v>3500</v>
      </c>
    </row>
    <row r="6724" spans="2:8">
      <c r="B6724" s="1089" t="s">
        <v>17600</v>
      </c>
      <c r="C6724" s="1087" t="s">
        <v>2259</v>
      </c>
      <c r="D6724" s="1035" t="s">
        <v>5010</v>
      </c>
      <c r="E6724" s="500" t="s">
        <v>4290</v>
      </c>
      <c r="F6724" s="1070">
        <v>601.95000000000005</v>
      </c>
      <c r="G6724" s="1048" t="s">
        <v>5005</v>
      </c>
      <c r="H6724" s="1060" t="s">
        <v>3500</v>
      </c>
    </row>
    <row r="6725" spans="2:8">
      <c r="B6725" s="1089" t="s">
        <v>17601</v>
      </c>
      <c r="C6725" s="1087" t="s">
        <v>2259</v>
      </c>
      <c r="D6725" s="1035" t="s">
        <v>5010</v>
      </c>
      <c r="E6725" s="500" t="s">
        <v>4290</v>
      </c>
      <c r="F6725" s="1070">
        <v>601.95000000000005</v>
      </c>
      <c r="G6725" s="1048" t="s">
        <v>5005</v>
      </c>
      <c r="H6725" s="1060" t="s">
        <v>3500</v>
      </c>
    </row>
    <row r="6726" spans="2:8">
      <c r="B6726" s="1089" t="s">
        <v>17602</v>
      </c>
      <c r="C6726" s="1087" t="s">
        <v>2259</v>
      </c>
      <c r="D6726" s="1035" t="s">
        <v>5010</v>
      </c>
      <c r="E6726" s="500" t="s">
        <v>4290</v>
      </c>
      <c r="F6726" s="1070">
        <v>601.95000000000005</v>
      </c>
      <c r="G6726" s="1048" t="s">
        <v>5005</v>
      </c>
      <c r="H6726" s="1060" t="s">
        <v>3500</v>
      </c>
    </row>
    <row r="6727" spans="2:8">
      <c r="B6727" s="1089" t="s">
        <v>17603</v>
      </c>
      <c r="C6727" s="1087" t="s">
        <v>2259</v>
      </c>
      <c r="D6727" s="1035" t="s">
        <v>5010</v>
      </c>
      <c r="E6727" s="500" t="s">
        <v>4290</v>
      </c>
      <c r="F6727" s="1070">
        <v>601.95000000000005</v>
      </c>
      <c r="G6727" s="1048" t="s">
        <v>5005</v>
      </c>
      <c r="H6727" s="1060" t="s">
        <v>3500</v>
      </c>
    </row>
    <row r="6728" spans="2:8">
      <c r="B6728" s="1089" t="s">
        <v>17604</v>
      </c>
      <c r="C6728" s="1087" t="s">
        <v>2259</v>
      </c>
      <c r="D6728" s="1035" t="s">
        <v>5010</v>
      </c>
      <c r="E6728" s="500" t="s">
        <v>4290</v>
      </c>
      <c r="F6728" s="1070">
        <v>601.95000000000005</v>
      </c>
      <c r="G6728" s="1048" t="s">
        <v>5005</v>
      </c>
      <c r="H6728" s="1060" t="s">
        <v>3500</v>
      </c>
    </row>
    <row r="6729" spans="2:8">
      <c r="B6729" s="1089" t="s">
        <v>17605</v>
      </c>
      <c r="C6729" s="1087" t="s">
        <v>2259</v>
      </c>
      <c r="D6729" s="1035" t="s">
        <v>5010</v>
      </c>
      <c r="E6729" s="500" t="s">
        <v>4290</v>
      </c>
      <c r="F6729" s="1070">
        <v>601.95000000000005</v>
      </c>
      <c r="G6729" s="1048" t="s">
        <v>5005</v>
      </c>
      <c r="H6729" s="1060" t="s">
        <v>3500</v>
      </c>
    </row>
    <row r="6730" spans="2:8">
      <c r="B6730" s="1089" t="s">
        <v>17606</v>
      </c>
      <c r="C6730" s="1087" t="s">
        <v>2259</v>
      </c>
      <c r="D6730" s="1035" t="s">
        <v>5010</v>
      </c>
      <c r="E6730" s="500" t="s">
        <v>4290</v>
      </c>
      <c r="F6730" s="1070">
        <v>601.95000000000005</v>
      </c>
      <c r="G6730" s="1048" t="s">
        <v>5005</v>
      </c>
      <c r="H6730" s="1060" t="s">
        <v>3500</v>
      </c>
    </row>
    <row r="6731" spans="2:8">
      <c r="B6731" s="1089" t="s">
        <v>17607</v>
      </c>
      <c r="C6731" s="1087" t="s">
        <v>2259</v>
      </c>
      <c r="D6731" s="1035" t="s">
        <v>5010</v>
      </c>
      <c r="E6731" s="500" t="s">
        <v>4290</v>
      </c>
      <c r="F6731" s="1070">
        <v>601.95000000000005</v>
      </c>
      <c r="G6731" s="1048" t="s">
        <v>5005</v>
      </c>
      <c r="H6731" s="1060" t="s">
        <v>3500</v>
      </c>
    </row>
    <row r="6732" spans="2:8">
      <c r="B6732" s="1089" t="s">
        <v>17608</v>
      </c>
      <c r="C6732" s="1087" t="s">
        <v>2259</v>
      </c>
      <c r="D6732" s="1035" t="s">
        <v>5010</v>
      </c>
      <c r="E6732" s="500" t="s">
        <v>4290</v>
      </c>
      <c r="F6732" s="1070">
        <v>601.95000000000005</v>
      </c>
      <c r="G6732" s="1048" t="s">
        <v>5005</v>
      </c>
      <c r="H6732" s="1060" t="s">
        <v>3500</v>
      </c>
    </row>
    <row r="6733" spans="2:8">
      <c r="B6733" s="1089" t="s">
        <v>17609</v>
      </c>
      <c r="C6733" s="1087" t="s">
        <v>2259</v>
      </c>
      <c r="D6733" s="1035" t="s">
        <v>5010</v>
      </c>
      <c r="E6733" s="500" t="s">
        <v>4290</v>
      </c>
      <c r="F6733" s="1070">
        <v>601.95000000000005</v>
      </c>
      <c r="G6733" s="1048" t="s">
        <v>5005</v>
      </c>
      <c r="H6733" s="1060" t="s">
        <v>3500</v>
      </c>
    </row>
    <row r="6734" spans="2:8">
      <c r="B6734" s="1089" t="s">
        <v>17610</v>
      </c>
      <c r="C6734" s="1087" t="s">
        <v>2259</v>
      </c>
      <c r="D6734" s="1035" t="s">
        <v>5010</v>
      </c>
      <c r="E6734" s="500" t="s">
        <v>4290</v>
      </c>
      <c r="F6734" s="1070">
        <v>601.95000000000005</v>
      </c>
      <c r="G6734" s="1048" t="s">
        <v>5005</v>
      </c>
      <c r="H6734" s="1060" t="s">
        <v>3500</v>
      </c>
    </row>
    <row r="6735" spans="2:8">
      <c r="B6735" s="1089" t="s">
        <v>17611</v>
      </c>
      <c r="C6735" s="1087" t="s">
        <v>2259</v>
      </c>
      <c r="D6735" s="1035" t="s">
        <v>5010</v>
      </c>
      <c r="E6735" s="500" t="s">
        <v>4290</v>
      </c>
      <c r="F6735" s="1070">
        <v>601.95000000000005</v>
      </c>
      <c r="G6735" s="1048" t="s">
        <v>5005</v>
      </c>
      <c r="H6735" s="1060" t="s">
        <v>3500</v>
      </c>
    </row>
    <row r="6736" spans="2:8">
      <c r="B6736" s="1089" t="s">
        <v>17612</v>
      </c>
      <c r="C6736" s="1087" t="s">
        <v>2259</v>
      </c>
      <c r="D6736" s="1035" t="s">
        <v>5010</v>
      </c>
      <c r="E6736" s="500" t="s">
        <v>4290</v>
      </c>
      <c r="F6736" s="1070">
        <v>601.95000000000005</v>
      </c>
      <c r="G6736" s="1048" t="s">
        <v>5005</v>
      </c>
      <c r="H6736" s="1060" t="s">
        <v>3500</v>
      </c>
    </row>
    <row r="6737" spans="2:8">
      <c r="B6737" s="1089" t="s">
        <v>17613</v>
      </c>
      <c r="C6737" s="1087" t="s">
        <v>2259</v>
      </c>
      <c r="D6737" s="1035" t="s">
        <v>5010</v>
      </c>
      <c r="E6737" s="500" t="s">
        <v>4290</v>
      </c>
      <c r="F6737" s="1070">
        <v>601.95000000000005</v>
      </c>
      <c r="G6737" s="1048" t="s">
        <v>5005</v>
      </c>
      <c r="H6737" s="1060" t="s">
        <v>3500</v>
      </c>
    </row>
    <row r="6738" spans="2:8">
      <c r="B6738" s="1089" t="s">
        <v>17614</v>
      </c>
      <c r="C6738" s="1087" t="s">
        <v>2259</v>
      </c>
      <c r="D6738" s="1035" t="s">
        <v>5010</v>
      </c>
      <c r="E6738" s="500" t="s">
        <v>4290</v>
      </c>
      <c r="F6738" s="1070">
        <v>601.95000000000005</v>
      </c>
      <c r="G6738" s="1048" t="s">
        <v>5005</v>
      </c>
      <c r="H6738" s="1060" t="s">
        <v>3500</v>
      </c>
    </row>
    <row r="6739" spans="2:8">
      <c r="B6739" s="1089" t="s">
        <v>17615</v>
      </c>
      <c r="C6739" s="1087" t="s">
        <v>2259</v>
      </c>
      <c r="D6739" s="1035" t="s">
        <v>5010</v>
      </c>
      <c r="E6739" s="500" t="s">
        <v>4290</v>
      </c>
      <c r="F6739" s="1070">
        <v>601.95000000000005</v>
      </c>
      <c r="G6739" s="1048" t="s">
        <v>5005</v>
      </c>
      <c r="H6739" s="1060" t="s">
        <v>3500</v>
      </c>
    </row>
    <row r="6740" spans="2:8">
      <c r="B6740" s="1089" t="s">
        <v>17616</v>
      </c>
      <c r="C6740" s="1087" t="s">
        <v>2259</v>
      </c>
      <c r="D6740" s="1035" t="s">
        <v>5010</v>
      </c>
      <c r="E6740" s="500" t="s">
        <v>4290</v>
      </c>
      <c r="F6740" s="1070">
        <v>601.95000000000005</v>
      </c>
      <c r="G6740" s="1048" t="s">
        <v>5005</v>
      </c>
      <c r="H6740" s="1060" t="s">
        <v>3500</v>
      </c>
    </row>
    <row r="6741" spans="2:8">
      <c r="B6741" s="1089" t="s">
        <v>17617</v>
      </c>
      <c r="C6741" s="1087" t="s">
        <v>2259</v>
      </c>
      <c r="D6741" s="1035" t="s">
        <v>5010</v>
      </c>
      <c r="E6741" s="500" t="s">
        <v>4290</v>
      </c>
      <c r="F6741" s="1070">
        <v>601.95000000000005</v>
      </c>
      <c r="G6741" s="1048" t="s">
        <v>5005</v>
      </c>
      <c r="H6741" s="1060" t="s">
        <v>3500</v>
      </c>
    </row>
    <row r="6742" spans="2:8">
      <c r="B6742" s="1089" t="s">
        <v>17618</v>
      </c>
      <c r="C6742" s="1087" t="s">
        <v>2259</v>
      </c>
      <c r="D6742" s="1035" t="s">
        <v>5010</v>
      </c>
      <c r="E6742" s="500" t="s">
        <v>4290</v>
      </c>
      <c r="F6742" s="1070">
        <v>601.95000000000005</v>
      </c>
      <c r="G6742" s="1048" t="s">
        <v>5005</v>
      </c>
      <c r="H6742" s="1060" t="s">
        <v>3500</v>
      </c>
    </row>
    <row r="6743" spans="2:8">
      <c r="B6743" s="1089" t="s">
        <v>17619</v>
      </c>
      <c r="C6743" s="1087" t="s">
        <v>2259</v>
      </c>
      <c r="D6743" s="1035" t="s">
        <v>5010</v>
      </c>
      <c r="E6743" s="500" t="s">
        <v>4290</v>
      </c>
      <c r="F6743" s="1070">
        <v>601.95000000000005</v>
      </c>
      <c r="G6743" s="1048" t="s">
        <v>5005</v>
      </c>
      <c r="H6743" s="1060" t="s">
        <v>3500</v>
      </c>
    </row>
    <row r="6744" spans="2:8">
      <c r="B6744" s="1089" t="s">
        <v>17620</v>
      </c>
      <c r="C6744" s="1087" t="s">
        <v>2259</v>
      </c>
      <c r="D6744" s="1035" t="s">
        <v>5010</v>
      </c>
      <c r="E6744" s="500" t="s">
        <v>4290</v>
      </c>
      <c r="F6744" s="1070">
        <v>601.95000000000005</v>
      </c>
      <c r="G6744" s="1048" t="s">
        <v>5005</v>
      </c>
      <c r="H6744" s="1060" t="s">
        <v>3500</v>
      </c>
    </row>
    <row r="6745" spans="2:8">
      <c r="B6745" s="1089" t="s">
        <v>17621</v>
      </c>
      <c r="C6745" s="1087" t="s">
        <v>2259</v>
      </c>
      <c r="D6745" s="1035" t="s">
        <v>5010</v>
      </c>
      <c r="E6745" s="500" t="s">
        <v>4290</v>
      </c>
      <c r="F6745" s="1070">
        <v>601.95000000000005</v>
      </c>
      <c r="G6745" s="1048" t="s">
        <v>5005</v>
      </c>
      <c r="H6745" s="1060" t="s">
        <v>3500</v>
      </c>
    </row>
    <row r="6746" spans="2:8">
      <c r="B6746" s="1089" t="s">
        <v>17622</v>
      </c>
      <c r="C6746" s="1087" t="s">
        <v>2259</v>
      </c>
      <c r="D6746" s="1035" t="s">
        <v>5010</v>
      </c>
      <c r="E6746" s="500" t="s">
        <v>4290</v>
      </c>
      <c r="F6746" s="1070">
        <v>601.95000000000005</v>
      </c>
      <c r="G6746" s="1048" t="s">
        <v>5005</v>
      </c>
      <c r="H6746" s="1060" t="s">
        <v>3500</v>
      </c>
    </row>
    <row r="6747" spans="2:8">
      <c r="B6747" s="1089" t="s">
        <v>17623</v>
      </c>
      <c r="C6747" s="1087" t="s">
        <v>2259</v>
      </c>
      <c r="D6747" s="1035" t="s">
        <v>5010</v>
      </c>
      <c r="E6747" s="500" t="s">
        <v>4290</v>
      </c>
      <c r="F6747" s="1070">
        <v>601.95000000000005</v>
      </c>
      <c r="G6747" s="1048" t="s">
        <v>5005</v>
      </c>
      <c r="H6747" s="1060" t="s">
        <v>3500</v>
      </c>
    </row>
    <row r="6748" spans="2:8">
      <c r="B6748" s="1089" t="s">
        <v>17624</v>
      </c>
      <c r="C6748" s="1087" t="s">
        <v>2259</v>
      </c>
      <c r="D6748" s="1035" t="s">
        <v>5010</v>
      </c>
      <c r="E6748" s="500" t="s">
        <v>4290</v>
      </c>
      <c r="F6748" s="1070">
        <v>601.95000000000005</v>
      </c>
      <c r="G6748" s="1048" t="s">
        <v>5005</v>
      </c>
      <c r="H6748" s="1060" t="s">
        <v>3500</v>
      </c>
    </row>
    <row r="6749" spans="2:8">
      <c r="B6749" s="1089" t="s">
        <v>17625</v>
      </c>
      <c r="C6749" s="1087" t="s">
        <v>2259</v>
      </c>
      <c r="D6749" s="1035" t="s">
        <v>5010</v>
      </c>
      <c r="E6749" s="500" t="s">
        <v>4290</v>
      </c>
      <c r="F6749" s="1070">
        <v>601.95000000000005</v>
      </c>
      <c r="G6749" s="1048" t="s">
        <v>5005</v>
      </c>
      <c r="H6749" s="1060" t="s">
        <v>3500</v>
      </c>
    </row>
    <row r="6750" spans="2:8">
      <c r="B6750" s="1089" t="s">
        <v>17626</v>
      </c>
      <c r="C6750" s="1087" t="s">
        <v>2259</v>
      </c>
      <c r="D6750" s="1035" t="s">
        <v>5010</v>
      </c>
      <c r="E6750" s="500" t="s">
        <v>4290</v>
      </c>
      <c r="F6750" s="1070">
        <v>601.95000000000005</v>
      </c>
      <c r="G6750" s="1048" t="s">
        <v>5005</v>
      </c>
      <c r="H6750" s="1060" t="s">
        <v>3500</v>
      </c>
    </row>
    <row r="6751" spans="2:8">
      <c r="B6751" s="1089" t="s">
        <v>17627</v>
      </c>
      <c r="C6751" s="1087" t="s">
        <v>2259</v>
      </c>
      <c r="D6751" s="1035" t="s">
        <v>5010</v>
      </c>
      <c r="E6751" s="500" t="s">
        <v>4290</v>
      </c>
      <c r="F6751" s="1070">
        <v>601.95000000000005</v>
      </c>
      <c r="G6751" s="1048" t="s">
        <v>5005</v>
      </c>
      <c r="H6751" s="1060" t="s">
        <v>3500</v>
      </c>
    </row>
    <row r="6752" spans="2:8">
      <c r="B6752" s="1089" t="s">
        <v>17628</v>
      </c>
      <c r="C6752" s="1087" t="s">
        <v>2259</v>
      </c>
      <c r="D6752" s="1035" t="s">
        <v>5010</v>
      </c>
      <c r="E6752" s="500" t="s">
        <v>4290</v>
      </c>
      <c r="F6752" s="1070">
        <v>601.95000000000005</v>
      </c>
      <c r="G6752" s="1048" t="s">
        <v>5005</v>
      </c>
      <c r="H6752" s="1060" t="s">
        <v>3500</v>
      </c>
    </row>
    <row r="6753" spans="2:8">
      <c r="B6753" s="1089" t="s">
        <v>17629</v>
      </c>
      <c r="C6753" s="1087" t="s">
        <v>2259</v>
      </c>
      <c r="D6753" s="1035" t="s">
        <v>5010</v>
      </c>
      <c r="E6753" s="500" t="s">
        <v>4290</v>
      </c>
      <c r="F6753" s="1070">
        <v>601.95000000000005</v>
      </c>
      <c r="G6753" s="1048" t="s">
        <v>5005</v>
      </c>
      <c r="H6753" s="1060" t="s">
        <v>3500</v>
      </c>
    </row>
    <row r="6754" spans="2:8">
      <c r="B6754" s="1089" t="s">
        <v>17630</v>
      </c>
      <c r="C6754" s="1087" t="s">
        <v>2259</v>
      </c>
      <c r="D6754" s="1035" t="s">
        <v>5010</v>
      </c>
      <c r="E6754" s="500" t="s">
        <v>4290</v>
      </c>
      <c r="F6754" s="1070">
        <v>601.95000000000005</v>
      </c>
      <c r="G6754" s="1048" t="s">
        <v>5005</v>
      </c>
      <c r="H6754" s="1060" t="s">
        <v>3500</v>
      </c>
    </row>
    <row r="6755" spans="2:8">
      <c r="B6755" s="1089" t="s">
        <v>17631</v>
      </c>
      <c r="C6755" s="1087" t="s">
        <v>2259</v>
      </c>
      <c r="D6755" s="1035" t="s">
        <v>5010</v>
      </c>
      <c r="E6755" s="500" t="s">
        <v>4290</v>
      </c>
      <c r="F6755" s="1070">
        <v>601.95000000000005</v>
      </c>
      <c r="G6755" s="1048" t="s">
        <v>5005</v>
      </c>
      <c r="H6755" s="1060" t="s">
        <v>3500</v>
      </c>
    </row>
    <row r="6756" spans="2:8">
      <c r="B6756" s="1089" t="s">
        <v>17632</v>
      </c>
      <c r="C6756" s="1087" t="s">
        <v>2259</v>
      </c>
      <c r="D6756" s="1035" t="s">
        <v>5010</v>
      </c>
      <c r="E6756" s="500" t="s">
        <v>4290</v>
      </c>
      <c r="F6756" s="1070">
        <v>601.95000000000005</v>
      </c>
      <c r="G6756" s="1048" t="s">
        <v>5005</v>
      </c>
      <c r="H6756" s="1060" t="s">
        <v>3500</v>
      </c>
    </row>
    <row r="6757" spans="2:8">
      <c r="B6757" s="1089" t="s">
        <v>17633</v>
      </c>
      <c r="C6757" s="1087" t="s">
        <v>2259</v>
      </c>
      <c r="D6757" s="1035" t="s">
        <v>5010</v>
      </c>
      <c r="E6757" s="500" t="s">
        <v>4290</v>
      </c>
      <c r="F6757" s="1070">
        <v>601.95000000000005</v>
      </c>
      <c r="G6757" s="1048" t="s">
        <v>5005</v>
      </c>
      <c r="H6757" s="1060" t="s">
        <v>3500</v>
      </c>
    </row>
    <row r="6758" spans="2:8">
      <c r="B6758" s="1089" t="s">
        <v>17634</v>
      </c>
      <c r="C6758" s="1087" t="s">
        <v>2259</v>
      </c>
      <c r="D6758" s="1035" t="s">
        <v>5010</v>
      </c>
      <c r="E6758" s="500" t="s">
        <v>4290</v>
      </c>
      <c r="F6758" s="1070">
        <v>601.95000000000005</v>
      </c>
      <c r="G6758" s="1048" t="s">
        <v>5005</v>
      </c>
      <c r="H6758" s="1060" t="s">
        <v>3500</v>
      </c>
    </row>
    <row r="6759" spans="2:8">
      <c r="B6759" s="1089" t="s">
        <v>17635</v>
      </c>
      <c r="C6759" s="1087" t="s">
        <v>2259</v>
      </c>
      <c r="D6759" s="1035" t="s">
        <v>5010</v>
      </c>
      <c r="E6759" s="500" t="s">
        <v>4290</v>
      </c>
      <c r="F6759" s="1070">
        <v>601.95000000000005</v>
      </c>
      <c r="G6759" s="1048" t="s">
        <v>5005</v>
      </c>
      <c r="H6759" s="1060" t="s">
        <v>3500</v>
      </c>
    </row>
    <row r="6760" spans="2:8">
      <c r="B6760" s="1089" t="s">
        <v>17636</v>
      </c>
      <c r="C6760" s="1087" t="s">
        <v>2259</v>
      </c>
      <c r="D6760" s="1035" t="s">
        <v>5010</v>
      </c>
      <c r="E6760" s="500" t="s">
        <v>4290</v>
      </c>
      <c r="F6760" s="1070">
        <v>601.95000000000005</v>
      </c>
      <c r="G6760" s="1048" t="s">
        <v>5005</v>
      </c>
      <c r="H6760" s="1060" t="s">
        <v>3500</v>
      </c>
    </row>
    <row r="6761" spans="2:8">
      <c r="B6761" s="1089" t="s">
        <v>17637</v>
      </c>
      <c r="C6761" s="1087" t="s">
        <v>2259</v>
      </c>
      <c r="D6761" s="1035" t="s">
        <v>5010</v>
      </c>
      <c r="E6761" s="500" t="s">
        <v>4290</v>
      </c>
      <c r="F6761" s="1070">
        <v>601.95000000000005</v>
      </c>
      <c r="G6761" s="1048" t="s">
        <v>5005</v>
      </c>
      <c r="H6761" s="1060" t="s">
        <v>3500</v>
      </c>
    </row>
    <row r="6762" spans="2:8">
      <c r="B6762" s="1089" t="s">
        <v>17638</v>
      </c>
      <c r="C6762" s="1087" t="s">
        <v>2259</v>
      </c>
      <c r="D6762" s="1035" t="s">
        <v>5010</v>
      </c>
      <c r="E6762" s="500" t="s">
        <v>4290</v>
      </c>
      <c r="F6762" s="1070">
        <v>601.95000000000005</v>
      </c>
      <c r="G6762" s="1048" t="s">
        <v>5005</v>
      </c>
      <c r="H6762" s="1060" t="s">
        <v>3500</v>
      </c>
    </row>
    <row r="6763" spans="2:8">
      <c r="B6763" s="1089" t="s">
        <v>17639</v>
      </c>
      <c r="C6763" s="1087" t="s">
        <v>2259</v>
      </c>
      <c r="D6763" s="1035" t="s">
        <v>5010</v>
      </c>
      <c r="E6763" s="500" t="s">
        <v>4290</v>
      </c>
      <c r="F6763" s="1070">
        <v>601.95000000000005</v>
      </c>
      <c r="G6763" s="1048" t="s">
        <v>5005</v>
      </c>
      <c r="H6763" s="1060" t="s">
        <v>3500</v>
      </c>
    </row>
    <row r="6764" spans="2:8">
      <c r="B6764" s="1089" t="s">
        <v>17640</v>
      </c>
      <c r="C6764" s="1087" t="s">
        <v>2259</v>
      </c>
      <c r="D6764" s="1035" t="s">
        <v>5010</v>
      </c>
      <c r="E6764" s="500" t="s">
        <v>4290</v>
      </c>
      <c r="F6764" s="1070">
        <v>601.95000000000005</v>
      </c>
      <c r="G6764" s="1048" t="s">
        <v>5005</v>
      </c>
      <c r="H6764" s="1060" t="s">
        <v>3500</v>
      </c>
    </row>
    <row r="6765" spans="2:8">
      <c r="B6765" s="1089" t="s">
        <v>17641</v>
      </c>
      <c r="C6765" s="1087" t="s">
        <v>2259</v>
      </c>
      <c r="D6765" s="1035" t="s">
        <v>5010</v>
      </c>
      <c r="E6765" s="500" t="s">
        <v>4290</v>
      </c>
      <c r="F6765" s="1070">
        <v>601.95000000000005</v>
      </c>
      <c r="G6765" s="1048" t="s">
        <v>5005</v>
      </c>
      <c r="H6765" s="1060" t="s">
        <v>3500</v>
      </c>
    </row>
    <row r="6766" spans="2:8">
      <c r="B6766" s="1089" t="s">
        <v>17642</v>
      </c>
      <c r="C6766" s="1087" t="s">
        <v>2259</v>
      </c>
      <c r="D6766" s="1035" t="s">
        <v>5010</v>
      </c>
      <c r="E6766" s="500" t="s">
        <v>4290</v>
      </c>
      <c r="F6766" s="1070">
        <v>601.95000000000005</v>
      </c>
      <c r="G6766" s="1048" t="s">
        <v>5005</v>
      </c>
      <c r="H6766" s="1060" t="s">
        <v>3500</v>
      </c>
    </row>
    <row r="6767" spans="2:8">
      <c r="B6767" s="1089" t="s">
        <v>17643</v>
      </c>
      <c r="C6767" s="1087" t="s">
        <v>2259</v>
      </c>
      <c r="D6767" s="1035" t="s">
        <v>5010</v>
      </c>
      <c r="E6767" s="500" t="s">
        <v>4290</v>
      </c>
      <c r="F6767" s="1070">
        <v>601.95000000000005</v>
      </c>
      <c r="G6767" s="1048" t="s">
        <v>5005</v>
      </c>
      <c r="H6767" s="1060" t="s">
        <v>3500</v>
      </c>
    </row>
    <row r="6768" spans="2:8">
      <c r="B6768" s="1089" t="s">
        <v>17644</v>
      </c>
      <c r="C6768" s="1087" t="s">
        <v>2259</v>
      </c>
      <c r="D6768" s="1035" t="s">
        <v>5010</v>
      </c>
      <c r="E6768" s="500" t="s">
        <v>4290</v>
      </c>
      <c r="F6768" s="1070">
        <v>601.95000000000005</v>
      </c>
      <c r="G6768" s="1048" t="s">
        <v>5005</v>
      </c>
      <c r="H6768" s="1060" t="s">
        <v>3500</v>
      </c>
    </row>
    <row r="6769" spans="2:8">
      <c r="B6769" s="1089" t="s">
        <v>17645</v>
      </c>
      <c r="C6769" s="1087" t="s">
        <v>2259</v>
      </c>
      <c r="D6769" s="1035" t="s">
        <v>5010</v>
      </c>
      <c r="E6769" s="500" t="s">
        <v>4290</v>
      </c>
      <c r="F6769" s="1070">
        <v>601.95000000000005</v>
      </c>
      <c r="G6769" s="1048" t="s">
        <v>5005</v>
      </c>
      <c r="H6769" s="1060" t="s">
        <v>3500</v>
      </c>
    </row>
    <row r="6770" spans="2:8">
      <c r="B6770" s="1089" t="s">
        <v>17646</v>
      </c>
      <c r="C6770" s="1087" t="s">
        <v>2259</v>
      </c>
      <c r="D6770" s="1035" t="s">
        <v>5010</v>
      </c>
      <c r="E6770" s="500" t="s">
        <v>4290</v>
      </c>
      <c r="F6770" s="1070">
        <v>601.95000000000005</v>
      </c>
      <c r="G6770" s="1048" t="s">
        <v>5005</v>
      </c>
      <c r="H6770" s="1060" t="s">
        <v>3500</v>
      </c>
    </row>
    <row r="6771" spans="2:8">
      <c r="B6771" s="1089" t="s">
        <v>17647</v>
      </c>
      <c r="C6771" s="1087" t="s">
        <v>2259</v>
      </c>
      <c r="D6771" s="1035" t="s">
        <v>5010</v>
      </c>
      <c r="E6771" s="500" t="s">
        <v>4290</v>
      </c>
      <c r="F6771" s="1070">
        <v>601.95000000000005</v>
      </c>
      <c r="G6771" s="1048" t="s">
        <v>5005</v>
      </c>
      <c r="H6771" s="1060" t="s">
        <v>3500</v>
      </c>
    </row>
    <row r="6772" spans="2:8">
      <c r="B6772" s="1089" t="s">
        <v>17648</v>
      </c>
      <c r="C6772" s="1087" t="s">
        <v>2259</v>
      </c>
      <c r="D6772" s="1035" t="s">
        <v>5010</v>
      </c>
      <c r="E6772" s="500" t="s">
        <v>4290</v>
      </c>
      <c r="F6772" s="1070">
        <v>601.95000000000005</v>
      </c>
      <c r="G6772" s="1048" t="s">
        <v>5005</v>
      </c>
      <c r="H6772" s="1060" t="s">
        <v>3500</v>
      </c>
    </row>
    <row r="6773" spans="2:8">
      <c r="B6773" s="1089" t="s">
        <v>17649</v>
      </c>
      <c r="C6773" s="1087" t="s">
        <v>2259</v>
      </c>
      <c r="D6773" s="1035" t="s">
        <v>5010</v>
      </c>
      <c r="E6773" s="500" t="s">
        <v>4290</v>
      </c>
      <c r="F6773" s="1070">
        <v>601.95000000000005</v>
      </c>
      <c r="G6773" s="1048" t="s">
        <v>5005</v>
      </c>
      <c r="H6773" s="1060" t="s">
        <v>3500</v>
      </c>
    </row>
    <row r="6774" spans="2:8">
      <c r="B6774" s="1089" t="s">
        <v>17650</v>
      </c>
      <c r="C6774" s="1087" t="s">
        <v>2259</v>
      </c>
      <c r="D6774" s="1035" t="s">
        <v>5010</v>
      </c>
      <c r="E6774" s="500" t="s">
        <v>4290</v>
      </c>
      <c r="F6774" s="1070">
        <v>601.95000000000005</v>
      </c>
      <c r="G6774" s="1048" t="s">
        <v>5005</v>
      </c>
      <c r="H6774" s="1060" t="s">
        <v>3500</v>
      </c>
    </row>
    <row r="6775" spans="2:8">
      <c r="B6775" s="1089" t="s">
        <v>17651</v>
      </c>
      <c r="C6775" s="1087" t="s">
        <v>2259</v>
      </c>
      <c r="D6775" s="1035" t="s">
        <v>5010</v>
      </c>
      <c r="E6775" s="500" t="s">
        <v>4290</v>
      </c>
      <c r="F6775" s="1070">
        <v>601.95000000000005</v>
      </c>
      <c r="G6775" s="1048" t="s">
        <v>5005</v>
      </c>
      <c r="H6775" s="1060" t="s">
        <v>3500</v>
      </c>
    </row>
    <row r="6776" spans="2:8">
      <c r="B6776" s="1089" t="s">
        <v>17652</v>
      </c>
      <c r="C6776" s="1087" t="s">
        <v>2259</v>
      </c>
      <c r="D6776" s="1035" t="s">
        <v>5010</v>
      </c>
      <c r="E6776" s="500" t="s">
        <v>4290</v>
      </c>
      <c r="F6776" s="1070">
        <v>601.95000000000005</v>
      </c>
      <c r="G6776" s="1048" t="s">
        <v>5005</v>
      </c>
      <c r="H6776" s="1060" t="s">
        <v>3500</v>
      </c>
    </row>
    <row r="6777" spans="2:8">
      <c r="B6777" s="1089" t="s">
        <v>17653</v>
      </c>
      <c r="C6777" s="1087" t="s">
        <v>2259</v>
      </c>
      <c r="D6777" s="1035" t="s">
        <v>5010</v>
      </c>
      <c r="E6777" s="500" t="s">
        <v>4290</v>
      </c>
      <c r="F6777" s="1070">
        <v>601.95000000000005</v>
      </c>
      <c r="G6777" s="1048" t="s">
        <v>5005</v>
      </c>
      <c r="H6777" s="1060" t="s">
        <v>3500</v>
      </c>
    </row>
    <row r="6778" spans="2:8">
      <c r="B6778" s="1089" t="s">
        <v>17654</v>
      </c>
      <c r="C6778" s="1087" t="s">
        <v>2259</v>
      </c>
      <c r="D6778" s="1035" t="s">
        <v>5010</v>
      </c>
      <c r="E6778" s="500" t="s">
        <v>4290</v>
      </c>
      <c r="F6778" s="1070">
        <v>601.95000000000005</v>
      </c>
      <c r="G6778" s="1048" t="s">
        <v>5005</v>
      </c>
      <c r="H6778" s="1060" t="s">
        <v>3500</v>
      </c>
    </row>
    <row r="6779" spans="2:8">
      <c r="B6779" s="1089" t="s">
        <v>17655</v>
      </c>
      <c r="C6779" s="1087" t="s">
        <v>2259</v>
      </c>
      <c r="D6779" s="1035" t="s">
        <v>5010</v>
      </c>
      <c r="E6779" s="500" t="s">
        <v>4290</v>
      </c>
      <c r="F6779" s="1070">
        <v>601.95000000000005</v>
      </c>
      <c r="G6779" s="1048" t="s">
        <v>5005</v>
      </c>
      <c r="H6779" s="1060" t="s">
        <v>3500</v>
      </c>
    </row>
    <row r="6780" spans="2:8">
      <c r="B6780" s="1089" t="s">
        <v>17656</v>
      </c>
      <c r="C6780" s="1087" t="s">
        <v>2259</v>
      </c>
      <c r="D6780" s="1035" t="s">
        <v>5010</v>
      </c>
      <c r="E6780" s="500" t="s">
        <v>4290</v>
      </c>
      <c r="F6780" s="1070">
        <v>601.95000000000005</v>
      </c>
      <c r="G6780" s="1048" t="s">
        <v>5005</v>
      </c>
      <c r="H6780" s="1060" t="s">
        <v>3500</v>
      </c>
    </row>
    <row r="6781" spans="2:8">
      <c r="B6781" s="1089" t="s">
        <v>17657</v>
      </c>
      <c r="C6781" s="1087" t="s">
        <v>2259</v>
      </c>
      <c r="D6781" s="1035" t="s">
        <v>5010</v>
      </c>
      <c r="E6781" s="500" t="s">
        <v>4290</v>
      </c>
      <c r="F6781" s="1070">
        <v>601.95000000000005</v>
      </c>
      <c r="G6781" s="1048" t="s">
        <v>5005</v>
      </c>
      <c r="H6781" s="1060" t="s">
        <v>3500</v>
      </c>
    </row>
    <row r="6782" spans="2:8">
      <c r="B6782" s="1089" t="s">
        <v>17658</v>
      </c>
      <c r="C6782" s="1087" t="s">
        <v>2259</v>
      </c>
      <c r="D6782" s="1035" t="s">
        <v>5010</v>
      </c>
      <c r="E6782" s="500" t="s">
        <v>4290</v>
      </c>
      <c r="F6782" s="1070">
        <v>601.95000000000005</v>
      </c>
      <c r="G6782" s="1048" t="s">
        <v>5005</v>
      </c>
      <c r="H6782" s="1060" t="s">
        <v>3500</v>
      </c>
    </row>
    <row r="6783" spans="2:8">
      <c r="B6783" s="1089" t="s">
        <v>17659</v>
      </c>
      <c r="C6783" s="1087" t="s">
        <v>2259</v>
      </c>
      <c r="D6783" s="1035" t="s">
        <v>5010</v>
      </c>
      <c r="E6783" s="500" t="s">
        <v>4290</v>
      </c>
      <c r="F6783" s="1070">
        <v>601.95000000000005</v>
      </c>
      <c r="G6783" s="1048" t="s">
        <v>5005</v>
      </c>
      <c r="H6783" s="1060" t="s">
        <v>3500</v>
      </c>
    </row>
    <row r="6784" spans="2:8">
      <c r="B6784" s="1089" t="s">
        <v>17660</v>
      </c>
      <c r="C6784" s="1087" t="s">
        <v>2259</v>
      </c>
      <c r="D6784" s="1035" t="s">
        <v>5010</v>
      </c>
      <c r="E6784" s="500" t="s">
        <v>4290</v>
      </c>
      <c r="F6784" s="1070">
        <v>601.95000000000005</v>
      </c>
      <c r="G6784" s="1048" t="s">
        <v>5005</v>
      </c>
      <c r="H6784" s="1060" t="s">
        <v>3500</v>
      </c>
    </row>
    <row r="6785" spans="2:8">
      <c r="B6785" s="1089" t="s">
        <v>17661</v>
      </c>
      <c r="C6785" s="1087" t="s">
        <v>2259</v>
      </c>
      <c r="D6785" s="1035" t="s">
        <v>5010</v>
      </c>
      <c r="E6785" s="500" t="s">
        <v>4290</v>
      </c>
      <c r="F6785" s="1070">
        <v>601.95000000000005</v>
      </c>
      <c r="G6785" s="1048" t="s">
        <v>5005</v>
      </c>
      <c r="H6785" s="1060" t="s">
        <v>3500</v>
      </c>
    </row>
    <row r="6786" spans="2:8">
      <c r="B6786" s="1089" t="s">
        <v>17662</v>
      </c>
      <c r="C6786" s="1087" t="s">
        <v>2259</v>
      </c>
      <c r="D6786" s="1035" t="s">
        <v>5010</v>
      </c>
      <c r="E6786" s="500" t="s">
        <v>4290</v>
      </c>
      <c r="F6786" s="1070">
        <v>601.95000000000005</v>
      </c>
      <c r="G6786" s="1048" t="s">
        <v>5005</v>
      </c>
      <c r="H6786" s="1060" t="s">
        <v>3500</v>
      </c>
    </row>
    <row r="6787" spans="2:8">
      <c r="B6787" s="1089" t="s">
        <v>17663</v>
      </c>
      <c r="C6787" s="1087" t="s">
        <v>2259</v>
      </c>
      <c r="D6787" s="1035" t="s">
        <v>5010</v>
      </c>
      <c r="E6787" s="500" t="s">
        <v>4290</v>
      </c>
      <c r="F6787" s="1070">
        <v>601.95000000000005</v>
      </c>
      <c r="G6787" s="1048" t="s">
        <v>5005</v>
      </c>
      <c r="H6787" s="1060" t="s">
        <v>3500</v>
      </c>
    </row>
    <row r="6788" spans="2:8">
      <c r="B6788" s="1089" t="s">
        <v>17664</v>
      </c>
      <c r="C6788" s="1087" t="s">
        <v>2259</v>
      </c>
      <c r="D6788" s="1035" t="s">
        <v>5010</v>
      </c>
      <c r="E6788" s="500" t="s">
        <v>4290</v>
      </c>
      <c r="F6788" s="1070">
        <v>601.95000000000005</v>
      </c>
      <c r="G6788" s="1048" t="s">
        <v>5005</v>
      </c>
      <c r="H6788" s="1060" t="s">
        <v>3500</v>
      </c>
    </row>
    <row r="6789" spans="2:8">
      <c r="B6789" s="1089" t="s">
        <v>17665</v>
      </c>
      <c r="C6789" s="1087" t="s">
        <v>2259</v>
      </c>
      <c r="D6789" s="1035" t="s">
        <v>5010</v>
      </c>
      <c r="E6789" s="500" t="s">
        <v>4290</v>
      </c>
      <c r="F6789" s="1070">
        <v>601.95000000000005</v>
      </c>
      <c r="G6789" s="1048" t="s">
        <v>5005</v>
      </c>
      <c r="H6789" s="1060" t="s">
        <v>3500</v>
      </c>
    </row>
    <row r="6790" spans="2:8">
      <c r="B6790" s="1089" t="s">
        <v>17666</v>
      </c>
      <c r="C6790" s="1087" t="s">
        <v>2259</v>
      </c>
      <c r="D6790" s="1035" t="s">
        <v>5010</v>
      </c>
      <c r="E6790" s="500" t="s">
        <v>4290</v>
      </c>
      <c r="F6790" s="1070">
        <v>601.95000000000005</v>
      </c>
      <c r="G6790" s="1048" t="s">
        <v>5005</v>
      </c>
      <c r="H6790" s="1060" t="s">
        <v>3500</v>
      </c>
    </row>
    <row r="6791" spans="2:8">
      <c r="B6791" s="1089" t="s">
        <v>17667</v>
      </c>
      <c r="C6791" s="1087" t="s">
        <v>2259</v>
      </c>
      <c r="D6791" s="1035" t="s">
        <v>5010</v>
      </c>
      <c r="E6791" s="500" t="s">
        <v>4290</v>
      </c>
      <c r="F6791" s="1070">
        <v>601.95000000000005</v>
      </c>
      <c r="G6791" s="1048" t="s">
        <v>5005</v>
      </c>
      <c r="H6791" s="1060" t="s">
        <v>3500</v>
      </c>
    </row>
    <row r="6792" spans="2:8">
      <c r="B6792" s="1089" t="s">
        <v>17668</v>
      </c>
      <c r="C6792" s="1087" t="s">
        <v>2259</v>
      </c>
      <c r="D6792" s="1035" t="s">
        <v>5010</v>
      </c>
      <c r="E6792" s="500" t="s">
        <v>4290</v>
      </c>
      <c r="F6792" s="1070">
        <v>601.95000000000005</v>
      </c>
      <c r="G6792" s="1048" t="s">
        <v>5005</v>
      </c>
      <c r="H6792" s="1060" t="s">
        <v>3500</v>
      </c>
    </row>
    <row r="6793" spans="2:8">
      <c r="B6793" s="1089" t="s">
        <v>17669</v>
      </c>
      <c r="C6793" s="1087" t="s">
        <v>2259</v>
      </c>
      <c r="D6793" s="1035" t="s">
        <v>5010</v>
      </c>
      <c r="E6793" s="500" t="s">
        <v>4290</v>
      </c>
      <c r="F6793" s="1070">
        <v>601.95000000000005</v>
      </c>
      <c r="G6793" s="1048" t="s">
        <v>5005</v>
      </c>
      <c r="H6793" s="1060" t="s">
        <v>3500</v>
      </c>
    </row>
    <row r="6794" spans="2:8">
      <c r="B6794" s="1089" t="s">
        <v>17670</v>
      </c>
      <c r="C6794" s="1087" t="s">
        <v>2259</v>
      </c>
      <c r="D6794" s="1035" t="s">
        <v>5010</v>
      </c>
      <c r="E6794" s="500" t="s">
        <v>4290</v>
      </c>
      <c r="F6794" s="1070">
        <v>601.95000000000005</v>
      </c>
      <c r="G6794" s="1048" t="s">
        <v>5005</v>
      </c>
      <c r="H6794" s="1060" t="s">
        <v>3500</v>
      </c>
    </row>
    <row r="6795" spans="2:8">
      <c r="B6795" s="1089" t="s">
        <v>17671</v>
      </c>
      <c r="C6795" s="1087" t="s">
        <v>2259</v>
      </c>
      <c r="D6795" s="1035" t="s">
        <v>5010</v>
      </c>
      <c r="E6795" s="500" t="s">
        <v>4290</v>
      </c>
      <c r="F6795" s="1070">
        <v>601.95000000000005</v>
      </c>
      <c r="G6795" s="1048" t="s">
        <v>5005</v>
      </c>
      <c r="H6795" s="1060" t="s">
        <v>3500</v>
      </c>
    </row>
    <row r="6796" spans="2:8">
      <c r="B6796" s="1089" t="s">
        <v>17672</v>
      </c>
      <c r="C6796" s="1087" t="s">
        <v>2259</v>
      </c>
      <c r="D6796" s="1035" t="s">
        <v>5010</v>
      </c>
      <c r="E6796" s="500" t="s">
        <v>4290</v>
      </c>
      <c r="F6796" s="1070">
        <v>601.95000000000005</v>
      </c>
      <c r="G6796" s="1048" t="s">
        <v>5005</v>
      </c>
      <c r="H6796" s="1060" t="s">
        <v>3500</v>
      </c>
    </row>
    <row r="6797" spans="2:8">
      <c r="B6797" s="1089" t="s">
        <v>17673</v>
      </c>
      <c r="C6797" s="1087" t="s">
        <v>2259</v>
      </c>
      <c r="D6797" s="1035" t="s">
        <v>5010</v>
      </c>
      <c r="E6797" s="500" t="s">
        <v>4290</v>
      </c>
      <c r="F6797" s="1070">
        <v>601.95000000000005</v>
      </c>
      <c r="G6797" s="1048" t="s">
        <v>5005</v>
      </c>
      <c r="H6797" s="1060" t="s">
        <v>3500</v>
      </c>
    </row>
    <row r="6798" spans="2:8">
      <c r="B6798" s="1089" t="s">
        <v>17674</v>
      </c>
      <c r="C6798" s="1087" t="s">
        <v>2259</v>
      </c>
      <c r="D6798" s="1035" t="s">
        <v>5010</v>
      </c>
      <c r="E6798" s="500" t="s">
        <v>4290</v>
      </c>
      <c r="F6798" s="1070">
        <v>601.95000000000005</v>
      </c>
      <c r="G6798" s="1048" t="s">
        <v>5005</v>
      </c>
      <c r="H6798" s="1060" t="s">
        <v>3500</v>
      </c>
    </row>
    <row r="6799" spans="2:8">
      <c r="B6799" s="1089" t="s">
        <v>17675</v>
      </c>
      <c r="C6799" s="1087" t="s">
        <v>2259</v>
      </c>
      <c r="D6799" s="1035" t="s">
        <v>5010</v>
      </c>
      <c r="E6799" s="500" t="s">
        <v>4290</v>
      </c>
      <c r="F6799" s="1070">
        <v>601.95000000000005</v>
      </c>
      <c r="G6799" s="1048" t="s">
        <v>5005</v>
      </c>
      <c r="H6799" s="1060" t="s">
        <v>3500</v>
      </c>
    </row>
    <row r="6800" spans="2:8">
      <c r="B6800" s="1089" t="s">
        <v>17676</v>
      </c>
      <c r="C6800" s="1087" t="s">
        <v>2259</v>
      </c>
      <c r="D6800" s="1035" t="s">
        <v>5010</v>
      </c>
      <c r="E6800" s="500" t="s">
        <v>4290</v>
      </c>
      <c r="F6800" s="1070">
        <v>601.95000000000005</v>
      </c>
      <c r="G6800" s="1048" t="s">
        <v>5005</v>
      </c>
      <c r="H6800" s="1060" t="s">
        <v>3500</v>
      </c>
    </row>
    <row r="6801" spans="2:8">
      <c r="B6801" s="1089" t="s">
        <v>17677</v>
      </c>
      <c r="C6801" s="1087" t="s">
        <v>2259</v>
      </c>
      <c r="D6801" s="1035" t="s">
        <v>5010</v>
      </c>
      <c r="E6801" s="500" t="s">
        <v>4290</v>
      </c>
      <c r="F6801" s="1070">
        <v>601.95000000000005</v>
      </c>
      <c r="G6801" s="1048" t="s">
        <v>5005</v>
      </c>
      <c r="H6801" s="1060" t="s">
        <v>3500</v>
      </c>
    </row>
    <row r="6802" spans="2:8">
      <c r="B6802" s="1089" t="s">
        <v>17678</v>
      </c>
      <c r="C6802" s="1087" t="s">
        <v>2259</v>
      </c>
      <c r="D6802" s="1035" t="s">
        <v>5010</v>
      </c>
      <c r="E6802" s="500" t="s">
        <v>4290</v>
      </c>
      <c r="F6802" s="1070">
        <v>601.95000000000005</v>
      </c>
      <c r="G6802" s="1048" t="s">
        <v>5005</v>
      </c>
      <c r="H6802" s="1060" t="s">
        <v>3500</v>
      </c>
    </row>
    <row r="6803" spans="2:8">
      <c r="B6803" s="1089" t="s">
        <v>17679</v>
      </c>
      <c r="C6803" s="1087" t="s">
        <v>2259</v>
      </c>
      <c r="D6803" s="1035" t="s">
        <v>5010</v>
      </c>
      <c r="E6803" s="500" t="s">
        <v>4290</v>
      </c>
      <c r="F6803" s="1070">
        <v>601.95000000000005</v>
      </c>
      <c r="G6803" s="1048" t="s">
        <v>5005</v>
      </c>
      <c r="H6803" s="1060" t="s">
        <v>3500</v>
      </c>
    </row>
    <row r="6804" spans="2:8">
      <c r="B6804" s="1089" t="s">
        <v>17680</v>
      </c>
      <c r="C6804" s="1087" t="s">
        <v>2259</v>
      </c>
      <c r="D6804" s="1035" t="s">
        <v>5010</v>
      </c>
      <c r="E6804" s="500" t="s">
        <v>4290</v>
      </c>
      <c r="F6804" s="1070">
        <v>601.95000000000005</v>
      </c>
      <c r="G6804" s="1048" t="s">
        <v>5005</v>
      </c>
      <c r="H6804" s="1060" t="s">
        <v>3500</v>
      </c>
    </row>
    <row r="6805" spans="2:8">
      <c r="B6805" s="1089" t="s">
        <v>17681</v>
      </c>
      <c r="C6805" s="1087" t="s">
        <v>2259</v>
      </c>
      <c r="D6805" s="1035" t="s">
        <v>5010</v>
      </c>
      <c r="E6805" s="500" t="s">
        <v>4290</v>
      </c>
      <c r="F6805" s="1070">
        <v>601.95000000000005</v>
      </c>
      <c r="G6805" s="1048" t="s">
        <v>5005</v>
      </c>
      <c r="H6805" s="1060" t="s">
        <v>3500</v>
      </c>
    </row>
    <row r="6806" spans="2:8">
      <c r="B6806" s="1089" t="s">
        <v>17682</v>
      </c>
      <c r="C6806" s="1087" t="s">
        <v>2259</v>
      </c>
      <c r="D6806" s="1035" t="s">
        <v>5010</v>
      </c>
      <c r="E6806" s="500" t="s">
        <v>4290</v>
      </c>
      <c r="F6806" s="1070">
        <v>601.95000000000005</v>
      </c>
      <c r="G6806" s="1048" t="s">
        <v>5005</v>
      </c>
      <c r="H6806" s="1060" t="s">
        <v>3500</v>
      </c>
    </row>
    <row r="6807" spans="2:8">
      <c r="B6807" s="1089" t="s">
        <v>17683</v>
      </c>
      <c r="C6807" s="1087" t="s">
        <v>2259</v>
      </c>
      <c r="D6807" s="1035" t="s">
        <v>5010</v>
      </c>
      <c r="E6807" s="500" t="s">
        <v>4290</v>
      </c>
      <c r="F6807" s="1070">
        <v>601.95000000000005</v>
      </c>
      <c r="G6807" s="1048" t="s">
        <v>5005</v>
      </c>
      <c r="H6807" s="1060" t="s">
        <v>3500</v>
      </c>
    </row>
    <row r="6808" spans="2:8">
      <c r="B6808" s="1089" t="s">
        <v>17684</v>
      </c>
      <c r="C6808" s="1087" t="s">
        <v>2259</v>
      </c>
      <c r="D6808" s="1035" t="s">
        <v>5010</v>
      </c>
      <c r="E6808" s="500" t="s">
        <v>4290</v>
      </c>
      <c r="F6808" s="1070">
        <v>601.95000000000005</v>
      </c>
      <c r="G6808" s="1048" t="s">
        <v>5005</v>
      </c>
      <c r="H6808" s="1060" t="s">
        <v>3500</v>
      </c>
    </row>
    <row r="6809" spans="2:8">
      <c r="B6809" s="1089" t="s">
        <v>17685</v>
      </c>
      <c r="C6809" s="1087" t="s">
        <v>2259</v>
      </c>
      <c r="D6809" s="1035" t="s">
        <v>5010</v>
      </c>
      <c r="E6809" s="500" t="s">
        <v>4290</v>
      </c>
      <c r="F6809" s="1070">
        <v>601.95000000000005</v>
      </c>
      <c r="G6809" s="1048" t="s">
        <v>5005</v>
      </c>
      <c r="H6809" s="1060" t="s">
        <v>3500</v>
      </c>
    </row>
    <row r="6810" spans="2:8">
      <c r="B6810" s="1089" t="s">
        <v>17686</v>
      </c>
      <c r="C6810" s="1087" t="s">
        <v>2259</v>
      </c>
      <c r="D6810" s="1035" t="s">
        <v>5010</v>
      </c>
      <c r="E6810" s="500" t="s">
        <v>4290</v>
      </c>
      <c r="F6810" s="1070">
        <v>601.95000000000005</v>
      </c>
      <c r="G6810" s="1048" t="s">
        <v>5005</v>
      </c>
      <c r="H6810" s="1060" t="s">
        <v>3500</v>
      </c>
    </row>
    <row r="6811" spans="2:8">
      <c r="B6811" s="1089" t="s">
        <v>17687</v>
      </c>
      <c r="C6811" s="1087" t="s">
        <v>2259</v>
      </c>
      <c r="D6811" s="1035" t="s">
        <v>5010</v>
      </c>
      <c r="E6811" s="500" t="s">
        <v>4290</v>
      </c>
      <c r="F6811" s="1070">
        <v>601.95000000000005</v>
      </c>
      <c r="G6811" s="1048" t="s">
        <v>5005</v>
      </c>
      <c r="H6811" s="1060" t="s">
        <v>3500</v>
      </c>
    </row>
    <row r="6812" spans="2:8">
      <c r="B6812" s="1089" t="s">
        <v>17688</v>
      </c>
      <c r="C6812" s="1087" t="s">
        <v>2259</v>
      </c>
      <c r="D6812" s="1035" t="s">
        <v>5010</v>
      </c>
      <c r="E6812" s="500" t="s">
        <v>4290</v>
      </c>
      <c r="F6812" s="1070">
        <v>601.95000000000005</v>
      </c>
      <c r="G6812" s="1048" t="s">
        <v>5005</v>
      </c>
      <c r="H6812" s="1060" t="s">
        <v>3500</v>
      </c>
    </row>
    <row r="6813" spans="2:8">
      <c r="B6813" s="1089" t="s">
        <v>17689</v>
      </c>
      <c r="C6813" s="1087" t="s">
        <v>2259</v>
      </c>
      <c r="D6813" s="1035" t="s">
        <v>5010</v>
      </c>
      <c r="E6813" s="500" t="s">
        <v>4290</v>
      </c>
      <c r="F6813" s="1070">
        <v>601.95000000000005</v>
      </c>
      <c r="G6813" s="1048" t="s">
        <v>5005</v>
      </c>
      <c r="H6813" s="1060" t="s">
        <v>3500</v>
      </c>
    </row>
    <row r="6814" spans="2:8">
      <c r="B6814" s="1089" t="s">
        <v>17690</v>
      </c>
      <c r="C6814" s="1087" t="s">
        <v>2259</v>
      </c>
      <c r="D6814" s="1035" t="s">
        <v>5010</v>
      </c>
      <c r="E6814" s="500" t="s">
        <v>4290</v>
      </c>
      <c r="F6814" s="1070">
        <v>601.95000000000005</v>
      </c>
      <c r="G6814" s="1048" t="s">
        <v>5005</v>
      </c>
      <c r="H6814" s="1060" t="s">
        <v>3500</v>
      </c>
    </row>
    <row r="6815" spans="2:8">
      <c r="B6815" s="1089" t="s">
        <v>17691</v>
      </c>
      <c r="C6815" s="1087" t="s">
        <v>2259</v>
      </c>
      <c r="D6815" s="1035" t="s">
        <v>5010</v>
      </c>
      <c r="E6815" s="500" t="s">
        <v>4290</v>
      </c>
      <c r="F6815" s="1070">
        <v>601.95000000000005</v>
      </c>
      <c r="G6815" s="1048" t="s">
        <v>5005</v>
      </c>
      <c r="H6815" s="1060" t="s">
        <v>3500</v>
      </c>
    </row>
    <row r="6816" spans="2:8">
      <c r="B6816" s="1089" t="s">
        <v>17692</v>
      </c>
      <c r="C6816" s="1087" t="s">
        <v>2259</v>
      </c>
      <c r="D6816" s="1035" t="s">
        <v>5010</v>
      </c>
      <c r="E6816" s="500" t="s">
        <v>4290</v>
      </c>
      <c r="F6816" s="1070">
        <v>601.95000000000005</v>
      </c>
      <c r="G6816" s="1048" t="s">
        <v>5005</v>
      </c>
      <c r="H6816" s="1060" t="s">
        <v>3500</v>
      </c>
    </row>
    <row r="6817" spans="2:8">
      <c r="B6817" s="1089" t="s">
        <v>17693</v>
      </c>
      <c r="C6817" s="1087" t="s">
        <v>2259</v>
      </c>
      <c r="D6817" s="1035" t="s">
        <v>5010</v>
      </c>
      <c r="E6817" s="500" t="s">
        <v>4290</v>
      </c>
      <c r="F6817" s="1070">
        <v>601.95000000000005</v>
      </c>
      <c r="G6817" s="1048" t="s">
        <v>5005</v>
      </c>
      <c r="H6817" s="1060" t="s">
        <v>3500</v>
      </c>
    </row>
    <row r="6818" spans="2:8">
      <c r="B6818" s="1089" t="s">
        <v>17694</v>
      </c>
      <c r="C6818" s="1087" t="s">
        <v>2259</v>
      </c>
      <c r="D6818" s="1035" t="s">
        <v>5010</v>
      </c>
      <c r="E6818" s="500" t="s">
        <v>4290</v>
      </c>
      <c r="F6818" s="1070">
        <v>601.95000000000005</v>
      </c>
      <c r="G6818" s="1048" t="s">
        <v>5005</v>
      </c>
      <c r="H6818" s="1060" t="s">
        <v>3500</v>
      </c>
    </row>
    <row r="6819" spans="2:8">
      <c r="B6819" s="1089" t="s">
        <v>17695</v>
      </c>
      <c r="C6819" s="1087" t="s">
        <v>2259</v>
      </c>
      <c r="D6819" s="1035" t="s">
        <v>5010</v>
      </c>
      <c r="E6819" s="500" t="s">
        <v>4290</v>
      </c>
      <c r="F6819" s="1070">
        <v>601.95000000000005</v>
      </c>
      <c r="G6819" s="1048" t="s">
        <v>5005</v>
      </c>
      <c r="H6819" s="1060" t="s">
        <v>3500</v>
      </c>
    </row>
    <row r="6820" spans="2:8">
      <c r="B6820" s="1089" t="s">
        <v>17696</v>
      </c>
      <c r="C6820" s="1087" t="s">
        <v>2259</v>
      </c>
      <c r="D6820" s="1035" t="s">
        <v>5010</v>
      </c>
      <c r="E6820" s="500" t="s">
        <v>4290</v>
      </c>
      <c r="F6820" s="1070">
        <v>601.95000000000005</v>
      </c>
      <c r="G6820" s="1048" t="s">
        <v>5005</v>
      </c>
      <c r="H6820" s="1060" t="s">
        <v>3500</v>
      </c>
    </row>
    <row r="6821" spans="2:8">
      <c r="B6821" s="1089" t="s">
        <v>17697</v>
      </c>
      <c r="C6821" s="1087" t="s">
        <v>2259</v>
      </c>
      <c r="D6821" s="1035" t="s">
        <v>5010</v>
      </c>
      <c r="E6821" s="500" t="s">
        <v>4290</v>
      </c>
      <c r="F6821" s="1070">
        <v>601.95000000000005</v>
      </c>
      <c r="G6821" s="1048" t="s">
        <v>5005</v>
      </c>
      <c r="H6821" s="1060" t="s">
        <v>3500</v>
      </c>
    </row>
    <row r="6822" spans="2:8">
      <c r="B6822" s="1089" t="s">
        <v>17698</v>
      </c>
      <c r="C6822" s="1087" t="s">
        <v>2259</v>
      </c>
      <c r="D6822" s="1035" t="s">
        <v>5010</v>
      </c>
      <c r="E6822" s="500" t="s">
        <v>4290</v>
      </c>
      <c r="F6822" s="1070">
        <v>601.95000000000005</v>
      </c>
      <c r="G6822" s="1048" t="s">
        <v>5005</v>
      </c>
      <c r="H6822" s="1060" t="s">
        <v>3500</v>
      </c>
    </row>
    <row r="6823" spans="2:8">
      <c r="B6823" s="1089" t="s">
        <v>17699</v>
      </c>
      <c r="C6823" s="1087" t="s">
        <v>2259</v>
      </c>
      <c r="D6823" s="1035" t="s">
        <v>5010</v>
      </c>
      <c r="E6823" s="500" t="s">
        <v>4290</v>
      </c>
      <c r="F6823" s="1070">
        <v>601.95000000000005</v>
      </c>
      <c r="G6823" s="1048" t="s">
        <v>5005</v>
      </c>
      <c r="H6823" s="1060" t="s">
        <v>3500</v>
      </c>
    </row>
    <row r="6824" spans="2:8">
      <c r="B6824" s="1089" t="s">
        <v>17700</v>
      </c>
      <c r="C6824" s="1087" t="s">
        <v>2259</v>
      </c>
      <c r="D6824" s="1035" t="s">
        <v>5010</v>
      </c>
      <c r="E6824" s="500" t="s">
        <v>4290</v>
      </c>
      <c r="F6824" s="1070">
        <v>601.95000000000005</v>
      </c>
      <c r="G6824" s="1048" t="s">
        <v>5005</v>
      </c>
      <c r="H6824" s="1060" t="s">
        <v>3500</v>
      </c>
    </row>
    <row r="6825" spans="2:8">
      <c r="B6825" s="1089" t="s">
        <v>17701</v>
      </c>
      <c r="C6825" s="1087" t="s">
        <v>2259</v>
      </c>
      <c r="D6825" s="1035" t="s">
        <v>5010</v>
      </c>
      <c r="E6825" s="500" t="s">
        <v>4290</v>
      </c>
      <c r="F6825" s="1070">
        <v>601.95000000000005</v>
      </c>
      <c r="G6825" s="1048" t="s">
        <v>5005</v>
      </c>
      <c r="H6825" s="1060" t="s">
        <v>3500</v>
      </c>
    </row>
    <row r="6826" spans="2:8">
      <c r="B6826" s="1089" t="s">
        <v>17702</v>
      </c>
      <c r="C6826" s="1087" t="s">
        <v>2259</v>
      </c>
      <c r="D6826" s="1035" t="s">
        <v>5010</v>
      </c>
      <c r="E6826" s="500" t="s">
        <v>4290</v>
      </c>
      <c r="F6826" s="1070">
        <v>601.95000000000005</v>
      </c>
      <c r="G6826" s="1048" t="s">
        <v>5005</v>
      </c>
      <c r="H6826" s="1060" t="s">
        <v>3500</v>
      </c>
    </row>
    <row r="6827" spans="2:8">
      <c r="B6827" s="1089" t="s">
        <v>17703</v>
      </c>
      <c r="C6827" s="1087" t="s">
        <v>2259</v>
      </c>
      <c r="D6827" s="1035" t="s">
        <v>5010</v>
      </c>
      <c r="E6827" s="500" t="s">
        <v>4290</v>
      </c>
      <c r="F6827" s="1070">
        <v>601.95000000000005</v>
      </c>
      <c r="G6827" s="1048" t="s">
        <v>5005</v>
      </c>
      <c r="H6827" s="1060" t="s">
        <v>3500</v>
      </c>
    </row>
    <row r="6828" spans="2:8">
      <c r="B6828" s="1089" t="s">
        <v>17704</v>
      </c>
      <c r="C6828" s="1087" t="s">
        <v>2259</v>
      </c>
      <c r="D6828" s="1035" t="s">
        <v>5010</v>
      </c>
      <c r="E6828" s="500" t="s">
        <v>4290</v>
      </c>
      <c r="F6828" s="1070">
        <v>601.95000000000005</v>
      </c>
      <c r="G6828" s="1048" t="s">
        <v>5005</v>
      </c>
      <c r="H6828" s="1060" t="s">
        <v>3500</v>
      </c>
    </row>
    <row r="6829" spans="2:8">
      <c r="B6829" s="1089" t="s">
        <v>17705</v>
      </c>
      <c r="C6829" s="1087" t="s">
        <v>2259</v>
      </c>
      <c r="D6829" s="1035" t="s">
        <v>5010</v>
      </c>
      <c r="E6829" s="500" t="s">
        <v>4290</v>
      </c>
      <c r="F6829" s="1070">
        <v>601.95000000000005</v>
      </c>
      <c r="G6829" s="1048" t="s">
        <v>5005</v>
      </c>
      <c r="H6829" s="1060" t="s">
        <v>3500</v>
      </c>
    </row>
    <row r="6830" spans="2:8">
      <c r="B6830" s="1089" t="s">
        <v>17706</v>
      </c>
      <c r="C6830" s="1087" t="s">
        <v>2259</v>
      </c>
      <c r="D6830" s="1035" t="s">
        <v>5010</v>
      </c>
      <c r="E6830" s="500" t="s">
        <v>4290</v>
      </c>
      <c r="F6830" s="1070">
        <v>601.95000000000005</v>
      </c>
      <c r="G6830" s="1048" t="s">
        <v>5005</v>
      </c>
      <c r="H6830" s="1060" t="s">
        <v>3500</v>
      </c>
    </row>
    <row r="6831" spans="2:8">
      <c r="B6831" s="1089" t="s">
        <v>17707</v>
      </c>
      <c r="C6831" s="1087" t="s">
        <v>2259</v>
      </c>
      <c r="D6831" s="1035" t="s">
        <v>5010</v>
      </c>
      <c r="E6831" s="500" t="s">
        <v>4290</v>
      </c>
      <c r="F6831" s="1070">
        <v>601.95000000000005</v>
      </c>
      <c r="G6831" s="1048" t="s">
        <v>5005</v>
      </c>
      <c r="H6831" s="1060" t="s">
        <v>3500</v>
      </c>
    </row>
    <row r="6832" spans="2:8">
      <c r="B6832" s="1089" t="s">
        <v>17708</v>
      </c>
      <c r="C6832" s="1087" t="s">
        <v>2259</v>
      </c>
      <c r="D6832" s="1035" t="s">
        <v>5010</v>
      </c>
      <c r="E6832" s="500" t="s">
        <v>4290</v>
      </c>
      <c r="F6832" s="1070">
        <v>601.95000000000005</v>
      </c>
      <c r="G6832" s="1048" t="s">
        <v>5005</v>
      </c>
      <c r="H6832" s="1060" t="s">
        <v>3500</v>
      </c>
    </row>
    <row r="6833" spans="2:8">
      <c r="B6833" s="1089" t="s">
        <v>17709</v>
      </c>
      <c r="C6833" s="1087" t="s">
        <v>2259</v>
      </c>
      <c r="D6833" s="1035" t="s">
        <v>5010</v>
      </c>
      <c r="E6833" s="500" t="s">
        <v>4290</v>
      </c>
      <c r="F6833" s="1070">
        <v>601.95000000000005</v>
      </c>
      <c r="G6833" s="1048" t="s">
        <v>5005</v>
      </c>
      <c r="H6833" s="1060" t="s">
        <v>3500</v>
      </c>
    </row>
    <row r="6834" spans="2:8">
      <c r="B6834" s="1089" t="s">
        <v>17710</v>
      </c>
      <c r="C6834" s="1087" t="s">
        <v>2259</v>
      </c>
      <c r="D6834" s="1035" t="s">
        <v>5010</v>
      </c>
      <c r="E6834" s="500" t="s">
        <v>4290</v>
      </c>
      <c r="F6834" s="1070">
        <v>601.95000000000005</v>
      </c>
      <c r="G6834" s="1048" t="s">
        <v>5005</v>
      </c>
      <c r="H6834" s="1060" t="s">
        <v>3500</v>
      </c>
    </row>
    <row r="6835" spans="2:8">
      <c r="B6835" s="1089" t="s">
        <v>17711</v>
      </c>
      <c r="C6835" s="1087" t="s">
        <v>2259</v>
      </c>
      <c r="D6835" s="1035" t="s">
        <v>5010</v>
      </c>
      <c r="E6835" s="500" t="s">
        <v>4290</v>
      </c>
      <c r="F6835" s="1070">
        <v>601.95000000000005</v>
      </c>
      <c r="G6835" s="1048" t="s">
        <v>5005</v>
      </c>
      <c r="H6835" s="1060" t="s">
        <v>3500</v>
      </c>
    </row>
    <row r="6836" spans="2:8">
      <c r="B6836" s="1089" t="s">
        <v>17712</v>
      </c>
      <c r="C6836" s="1087" t="s">
        <v>2259</v>
      </c>
      <c r="D6836" s="1035" t="s">
        <v>5010</v>
      </c>
      <c r="E6836" s="500" t="s">
        <v>4290</v>
      </c>
      <c r="F6836" s="1070">
        <v>601.95000000000005</v>
      </c>
      <c r="G6836" s="1048" t="s">
        <v>5005</v>
      </c>
      <c r="H6836" s="1060" t="s">
        <v>3500</v>
      </c>
    </row>
    <row r="6837" spans="2:8">
      <c r="B6837" s="1089" t="s">
        <v>17713</v>
      </c>
      <c r="C6837" s="1087" t="s">
        <v>2259</v>
      </c>
      <c r="D6837" s="1035" t="s">
        <v>5010</v>
      </c>
      <c r="E6837" s="500" t="s">
        <v>4290</v>
      </c>
      <c r="F6837" s="1070">
        <v>601.95000000000005</v>
      </c>
      <c r="G6837" s="1048" t="s">
        <v>5005</v>
      </c>
      <c r="H6837" s="1060" t="s">
        <v>3500</v>
      </c>
    </row>
    <row r="6838" spans="2:8">
      <c r="B6838" s="1089" t="s">
        <v>17714</v>
      </c>
      <c r="C6838" s="1087" t="s">
        <v>2259</v>
      </c>
      <c r="D6838" s="1035" t="s">
        <v>5010</v>
      </c>
      <c r="E6838" s="500" t="s">
        <v>4290</v>
      </c>
      <c r="F6838" s="1070">
        <v>601.95000000000005</v>
      </c>
      <c r="G6838" s="1048" t="s">
        <v>5005</v>
      </c>
      <c r="H6838" s="1060" t="s">
        <v>3500</v>
      </c>
    </row>
    <row r="6839" spans="2:8">
      <c r="B6839" s="1089" t="s">
        <v>17715</v>
      </c>
      <c r="C6839" s="1087" t="s">
        <v>2259</v>
      </c>
      <c r="D6839" s="1035" t="s">
        <v>5010</v>
      </c>
      <c r="E6839" s="500" t="s">
        <v>4290</v>
      </c>
      <c r="F6839" s="1070">
        <v>601.95000000000005</v>
      </c>
      <c r="G6839" s="1048" t="s">
        <v>5005</v>
      </c>
      <c r="H6839" s="1060" t="s">
        <v>3500</v>
      </c>
    </row>
    <row r="6840" spans="2:8">
      <c r="B6840" s="1089" t="s">
        <v>17716</v>
      </c>
      <c r="C6840" s="1087" t="s">
        <v>2259</v>
      </c>
      <c r="D6840" s="1035" t="s">
        <v>5010</v>
      </c>
      <c r="E6840" s="500" t="s">
        <v>4290</v>
      </c>
      <c r="F6840" s="1070">
        <v>601.95000000000005</v>
      </c>
      <c r="G6840" s="1048" t="s">
        <v>5005</v>
      </c>
      <c r="H6840" s="1060" t="s">
        <v>3500</v>
      </c>
    </row>
    <row r="6841" spans="2:8">
      <c r="B6841" s="1089" t="s">
        <v>17717</v>
      </c>
      <c r="C6841" s="1087" t="s">
        <v>2259</v>
      </c>
      <c r="D6841" s="1035" t="s">
        <v>5010</v>
      </c>
      <c r="E6841" s="500" t="s">
        <v>4290</v>
      </c>
      <c r="F6841" s="1070">
        <v>601.95000000000005</v>
      </c>
      <c r="G6841" s="1048" t="s">
        <v>5005</v>
      </c>
      <c r="H6841" s="1060" t="s">
        <v>3500</v>
      </c>
    </row>
    <row r="6842" spans="2:8">
      <c r="B6842" s="1089" t="s">
        <v>17718</v>
      </c>
      <c r="C6842" s="1087" t="s">
        <v>2259</v>
      </c>
      <c r="D6842" s="1035" t="s">
        <v>5010</v>
      </c>
      <c r="E6842" s="500" t="s">
        <v>4290</v>
      </c>
      <c r="F6842" s="1070">
        <v>601.95000000000005</v>
      </c>
      <c r="G6842" s="1048" t="s">
        <v>5005</v>
      </c>
      <c r="H6842" s="1060" t="s">
        <v>3500</v>
      </c>
    </row>
    <row r="6843" spans="2:8">
      <c r="B6843" s="1089" t="s">
        <v>17719</v>
      </c>
      <c r="C6843" s="1087" t="s">
        <v>2259</v>
      </c>
      <c r="D6843" s="1035" t="s">
        <v>5010</v>
      </c>
      <c r="E6843" s="500" t="s">
        <v>4290</v>
      </c>
      <c r="F6843" s="1070">
        <v>601.95000000000005</v>
      </c>
      <c r="G6843" s="1048" t="s">
        <v>5005</v>
      </c>
      <c r="H6843" s="1060" t="s">
        <v>3500</v>
      </c>
    </row>
    <row r="6844" spans="2:8">
      <c r="B6844" s="1089" t="s">
        <v>17720</v>
      </c>
      <c r="C6844" s="1087" t="s">
        <v>2259</v>
      </c>
      <c r="D6844" s="1035" t="s">
        <v>5010</v>
      </c>
      <c r="E6844" s="500" t="s">
        <v>4290</v>
      </c>
      <c r="F6844" s="1070">
        <v>601.95000000000005</v>
      </c>
      <c r="G6844" s="1048" t="s">
        <v>5005</v>
      </c>
      <c r="H6844" s="1060" t="s">
        <v>3500</v>
      </c>
    </row>
    <row r="6845" spans="2:8">
      <c r="B6845" s="1089" t="s">
        <v>17721</v>
      </c>
      <c r="C6845" s="1087" t="s">
        <v>2259</v>
      </c>
      <c r="D6845" s="1035" t="s">
        <v>5010</v>
      </c>
      <c r="E6845" s="500" t="s">
        <v>4290</v>
      </c>
      <c r="F6845" s="1070">
        <v>601.95000000000005</v>
      </c>
      <c r="G6845" s="1048" t="s">
        <v>5005</v>
      </c>
      <c r="H6845" s="1060" t="s">
        <v>3500</v>
      </c>
    </row>
    <row r="6846" spans="2:8">
      <c r="B6846" s="1089" t="s">
        <v>17722</v>
      </c>
      <c r="C6846" s="1087" t="s">
        <v>2259</v>
      </c>
      <c r="D6846" s="1035" t="s">
        <v>5010</v>
      </c>
      <c r="E6846" s="500" t="s">
        <v>4290</v>
      </c>
      <c r="F6846" s="1070">
        <v>601.95000000000005</v>
      </c>
      <c r="G6846" s="1048" t="s">
        <v>5005</v>
      </c>
      <c r="H6846" s="1060" t="s">
        <v>3500</v>
      </c>
    </row>
    <row r="6847" spans="2:8">
      <c r="B6847" s="1089" t="s">
        <v>17723</v>
      </c>
      <c r="C6847" s="1087" t="s">
        <v>2259</v>
      </c>
      <c r="D6847" s="1035" t="s">
        <v>5010</v>
      </c>
      <c r="E6847" s="500" t="s">
        <v>4290</v>
      </c>
      <c r="F6847" s="1070">
        <v>601.95000000000005</v>
      </c>
      <c r="G6847" s="1048" t="s">
        <v>5005</v>
      </c>
      <c r="H6847" s="1060" t="s">
        <v>3500</v>
      </c>
    </row>
    <row r="6848" spans="2:8">
      <c r="B6848" s="1089" t="s">
        <v>17724</v>
      </c>
      <c r="C6848" s="1087" t="s">
        <v>2259</v>
      </c>
      <c r="D6848" s="1035" t="s">
        <v>5010</v>
      </c>
      <c r="E6848" s="500" t="s">
        <v>4290</v>
      </c>
      <c r="F6848" s="1070">
        <v>601.95000000000005</v>
      </c>
      <c r="G6848" s="1048" t="s">
        <v>5005</v>
      </c>
      <c r="H6848" s="1060" t="s">
        <v>3500</v>
      </c>
    </row>
    <row r="6849" spans="2:8">
      <c r="B6849" s="1089" t="s">
        <v>17725</v>
      </c>
      <c r="C6849" s="1087" t="s">
        <v>2259</v>
      </c>
      <c r="D6849" s="1035" t="s">
        <v>5010</v>
      </c>
      <c r="E6849" s="500" t="s">
        <v>4290</v>
      </c>
      <c r="F6849" s="1070">
        <v>601.95000000000005</v>
      </c>
      <c r="G6849" s="1048" t="s">
        <v>5005</v>
      </c>
      <c r="H6849" s="1060" t="s">
        <v>3500</v>
      </c>
    </row>
    <row r="6850" spans="2:8">
      <c r="B6850" s="1089" t="s">
        <v>17726</v>
      </c>
      <c r="C6850" s="1087" t="s">
        <v>2259</v>
      </c>
      <c r="D6850" s="1035" t="s">
        <v>5010</v>
      </c>
      <c r="E6850" s="500" t="s">
        <v>4290</v>
      </c>
      <c r="F6850" s="1070">
        <v>601.95000000000005</v>
      </c>
      <c r="G6850" s="1048" t="s">
        <v>5005</v>
      </c>
      <c r="H6850" s="1060" t="s">
        <v>3500</v>
      </c>
    </row>
    <row r="6851" spans="2:8">
      <c r="B6851" s="1089" t="s">
        <v>17727</v>
      </c>
      <c r="C6851" s="1087" t="s">
        <v>2259</v>
      </c>
      <c r="D6851" s="1035" t="s">
        <v>5010</v>
      </c>
      <c r="E6851" s="500" t="s">
        <v>4290</v>
      </c>
      <c r="F6851" s="1070">
        <v>601.95000000000005</v>
      </c>
      <c r="G6851" s="1048" t="s">
        <v>5005</v>
      </c>
      <c r="H6851" s="1060" t="s">
        <v>3500</v>
      </c>
    </row>
    <row r="6852" spans="2:8">
      <c r="B6852" s="1089" t="s">
        <v>17728</v>
      </c>
      <c r="C6852" s="1087" t="s">
        <v>2259</v>
      </c>
      <c r="D6852" s="1035" t="s">
        <v>5010</v>
      </c>
      <c r="E6852" s="500" t="s">
        <v>4290</v>
      </c>
      <c r="F6852" s="1070">
        <v>601.95000000000005</v>
      </c>
      <c r="G6852" s="1048" t="s">
        <v>5005</v>
      </c>
      <c r="H6852" s="1060" t="s">
        <v>3500</v>
      </c>
    </row>
    <row r="6853" spans="2:8">
      <c r="B6853" s="1089" t="s">
        <v>17729</v>
      </c>
      <c r="C6853" s="1087" t="s">
        <v>2259</v>
      </c>
      <c r="D6853" s="1035" t="s">
        <v>5010</v>
      </c>
      <c r="E6853" s="500" t="s">
        <v>4290</v>
      </c>
      <c r="F6853" s="1070">
        <v>601.95000000000005</v>
      </c>
      <c r="G6853" s="1048" t="s">
        <v>5005</v>
      </c>
      <c r="H6853" s="1060" t="s">
        <v>3500</v>
      </c>
    </row>
    <row r="6854" spans="2:8">
      <c r="B6854" s="1089" t="s">
        <v>17730</v>
      </c>
      <c r="C6854" s="1087" t="s">
        <v>2259</v>
      </c>
      <c r="D6854" s="1035" t="s">
        <v>5010</v>
      </c>
      <c r="E6854" s="500" t="s">
        <v>4290</v>
      </c>
      <c r="F6854" s="1070">
        <v>601.95000000000005</v>
      </c>
      <c r="G6854" s="1048" t="s">
        <v>5005</v>
      </c>
      <c r="H6854" s="1060" t="s">
        <v>3500</v>
      </c>
    </row>
    <row r="6855" spans="2:8">
      <c r="B6855" s="1089" t="s">
        <v>17731</v>
      </c>
      <c r="C6855" s="1087" t="s">
        <v>2259</v>
      </c>
      <c r="D6855" s="1035" t="s">
        <v>5010</v>
      </c>
      <c r="E6855" s="500" t="s">
        <v>4290</v>
      </c>
      <c r="F6855" s="1070">
        <v>601.95000000000005</v>
      </c>
      <c r="G6855" s="1048" t="s">
        <v>5005</v>
      </c>
      <c r="H6855" s="1060" t="s">
        <v>3500</v>
      </c>
    </row>
    <row r="6856" spans="2:8">
      <c r="B6856" s="1089" t="s">
        <v>17732</v>
      </c>
      <c r="C6856" s="1087" t="s">
        <v>2259</v>
      </c>
      <c r="D6856" s="1035" t="s">
        <v>5010</v>
      </c>
      <c r="E6856" s="500" t="s">
        <v>4290</v>
      </c>
      <c r="F6856" s="1070">
        <v>601.95000000000005</v>
      </c>
      <c r="G6856" s="1048" t="s">
        <v>5005</v>
      </c>
      <c r="H6856" s="1060" t="s">
        <v>3500</v>
      </c>
    </row>
    <row r="6857" spans="2:8">
      <c r="B6857" s="1089" t="s">
        <v>17733</v>
      </c>
      <c r="C6857" s="1087" t="s">
        <v>2259</v>
      </c>
      <c r="D6857" s="1035" t="s">
        <v>5010</v>
      </c>
      <c r="E6857" s="500" t="s">
        <v>4290</v>
      </c>
      <c r="F6857" s="1070">
        <v>601.95000000000005</v>
      </c>
      <c r="G6857" s="1048" t="s">
        <v>5005</v>
      </c>
      <c r="H6857" s="1060" t="s">
        <v>3500</v>
      </c>
    </row>
    <row r="6858" spans="2:8">
      <c r="B6858" s="1089" t="s">
        <v>17734</v>
      </c>
      <c r="C6858" s="1087" t="s">
        <v>2259</v>
      </c>
      <c r="D6858" s="1035" t="s">
        <v>5010</v>
      </c>
      <c r="E6858" s="500" t="s">
        <v>4290</v>
      </c>
      <c r="F6858" s="1070">
        <v>601.95000000000005</v>
      </c>
      <c r="G6858" s="1048" t="s">
        <v>5005</v>
      </c>
      <c r="H6858" s="1060" t="s">
        <v>3500</v>
      </c>
    </row>
    <row r="6859" spans="2:8">
      <c r="B6859" s="1089" t="s">
        <v>17735</v>
      </c>
      <c r="C6859" s="1087" t="s">
        <v>2259</v>
      </c>
      <c r="D6859" s="1035" t="s">
        <v>5010</v>
      </c>
      <c r="E6859" s="500" t="s">
        <v>4290</v>
      </c>
      <c r="F6859" s="1070">
        <v>601.95000000000005</v>
      </c>
      <c r="G6859" s="1048" t="s">
        <v>5005</v>
      </c>
      <c r="H6859" s="1060" t="s">
        <v>3500</v>
      </c>
    </row>
    <row r="6860" spans="2:8">
      <c r="B6860" s="1089" t="s">
        <v>17736</v>
      </c>
      <c r="C6860" s="1087" t="s">
        <v>2259</v>
      </c>
      <c r="D6860" s="1035" t="s">
        <v>5010</v>
      </c>
      <c r="E6860" s="500" t="s">
        <v>4290</v>
      </c>
      <c r="F6860" s="1070">
        <v>601.95000000000005</v>
      </c>
      <c r="G6860" s="1048" t="s">
        <v>5005</v>
      </c>
      <c r="H6860" s="1060" t="s">
        <v>3500</v>
      </c>
    </row>
    <row r="6861" spans="2:8">
      <c r="B6861" s="1089" t="s">
        <v>17737</v>
      </c>
      <c r="C6861" s="1087" t="s">
        <v>2259</v>
      </c>
      <c r="D6861" s="1035" t="s">
        <v>5010</v>
      </c>
      <c r="E6861" s="500" t="s">
        <v>4290</v>
      </c>
      <c r="F6861" s="1070">
        <v>601.95000000000005</v>
      </c>
      <c r="G6861" s="1048" t="s">
        <v>5005</v>
      </c>
      <c r="H6861" s="1060" t="s">
        <v>3500</v>
      </c>
    </row>
    <row r="6862" spans="2:8">
      <c r="B6862" s="1089" t="s">
        <v>17738</v>
      </c>
      <c r="C6862" s="1087" t="s">
        <v>2259</v>
      </c>
      <c r="D6862" s="1035" t="s">
        <v>5010</v>
      </c>
      <c r="E6862" s="500" t="s">
        <v>4290</v>
      </c>
      <c r="F6862" s="1070">
        <v>601.95000000000005</v>
      </c>
      <c r="G6862" s="1048" t="s">
        <v>5005</v>
      </c>
      <c r="H6862" s="1060" t="s">
        <v>3500</v>
      </c>
    </row>
    <row r="6863" spans="2:8">
      <c r="B6863" s="1089" t="s">
        <v>17739</v>
      </c>
      <c r="C6863" s="1087" t="s">
        <v>2259</v>
      </c>
      <c r="D6863" s="1035" t="s">
        <v>5010</v>
      </c>
      <c r="E6863" s="500" t="s">
        <v>4290</v>
      </c>
      <c r="F6863" s="1070">
        <v>601.95000000000005</v>
      </c>
      <c r="G6863" s="1048" t="s">
        <v>5005</v>
      </c>
      <c r="H6863" s="1060" t="s">
        <v>3500</v>
      </c>
    </row>
    <row r="6864" spans="2:8">
      <c r="B6864" s="1089" t="s">
        <v>17740</v>
      </c>
      <c r="C6864" s="1087" t="s">
        <v>2259</v>
      </c>
      <c r="D6864" s="1035" t="s">
        <v>5010</v>
      </c>
      <c r="E6864" s="500" t="s">
        <v>4290</v>
      </c>
      <c r="F6864" s="1070">
        <v>601.95000000000005</v>
      </c>
      <c r="G6864" s="1048" t="s">
        <v>5005</v>
      </c>
      <c r="H6864" s="1060" t="s">
        <v>3500</v>
      </c>
    </row>
    <row r="6865" spans="2:8">
      <c r="B6865" s="1089" t="s">
        <v>17741</v>
      </c>
      <c r="C6865" s="1087" t="s">
        <v>2259</v>
      </c>
      <c r="D6865" s="1035" t="s">
        <v>5010</v>
      </c>
      <c r="E6865" s="500" t="s">
        <v>4290</v>
      </c>
      <c r="F6865" s="1070">
        <v>601.95000000000005</v>
      </c>
      <c r="G6865" s="1048" t="s">
        <v>5005</v>
      </c>
      <c r="H6865" s="1060" t="s">
        <v>3500</v>
      </c>
    </row>
    <row r="6866" spans="2:8">
      <c r="B6866" s="1089" t="s">
        <v>17742</v>
      </c>
      <c r="C6866" s="1087" t="s">
        <v>2259</v>
      </c>
      <c r="D6866" s="1035" t="s">
        <v>5010</v>
      </c>
      <c r="E6866" s="500" t="s">
        <v>4290</v>
      </c>
      <c r="F6866" s="1070">
        <v>601.95000000000005</v>
      </c>
      <c r="G6866" s="1048" t="s">
        <v>5005</v>
      </c>
      <c r="H6866" s="1060" t="s">
        <v>3500</v>
      </c>
    </row>
    <row r="6867" spans="2:8">
      <c r="B6867" s="1089" t="s">
        <v>17743</v>
      </c>
      <c r="C6867" s="1087" t="s">
        <v>2259</v>
      </c>
      <c r="D6867" s="1035" t="s">
        <v>5010</v>
      </c>
      <c r="E6867" s="500" t="s">
        <v>4290</v>
      </c>
      <c r="F6867" s="1070">
        <v>601.95000000000005</v>
      </c>
      <c r="G6867" s="1048" t="s">
        <v>5005</v>
      </c>
      <c r="H6867" s="1060" t="s">
        <v>3500</v>
      </c>
    </row>
    <row r="6868" spans="2:8">
      <c r="B6868" s="1089" t="s">
        <v>17744</v>
      </c>
      <c r="C6868" s="1087" t="s">
        <v>2259</v>
      </c>
      <c r="D6868" s="1035" t="s">
        <v>5010</v>
      </c>
      <c r="E6868" s="500" t="s">
        <v>4290</v>
      </c>
      <c r="F6868" s="1070">
        <v>601.95000000000005</v>
      </c>
      <c r="G6868" s="1048" t="s">
        <v>5005</v>
      </c>
      <c r="H6868" s="1060" t="s">
        <v>3500</v>
      </c>
    </row>
    <row r="6869" spans="2:8">
      <c r="B6869" s="1089" t="s">
        <v>17745</v>
      </c>
      <c r="C6869" s="1087" t="s">
        <v>2259</v>
      </c>
      <c r="D6869" s="1035" t="s">
        <v>5010</v>
      </c>
      <c r="E6869" s="500" t="s">
        <v>4290</v>
      </c>
      <c r="F6869" s="1070">
        <v>601.95000000000005</v>
      </c>
      <c r="G6869" s="1048" t="s">
        <v>5005</v>
      </c>
      <c r="H6869" s="1060" t="s">
        <v>3500</v>
      </c>
    </row>
    <row r="6870" spans="2:8">
      <c r="B6870" s="1089" t="s">
        <v>17746</v>
      </c>
      <c r="C6870" s="1087" t="s">
        <v>2259</v>
      </c>
      <c r="D6870" s="1035" t="s">
        <v>5010</v>
      </c>
      <c r="E6870" s="500" t="s">
        <v>4290</v>
      </c>
      <c r="F6870" s="1070">
        <v>601.95000000000005</v>
      </c>
      <c r="G6870" s="1048" t="s">
        <v>5005</v>
      </c>
      <c r="H6870" s="1060" t="s">
        <v>3500</v>
      </c>
    </row>
    <row r="6871" spans="2:8">
      <c r="B6871" s="1089" t="s">
        <v>17747</v>
      </c>
      <c r="C6871" s="1087" t="s">
        <v>2259</v>
      </c>
      <c r="D6871" s="1035" t="s">
        <v>5010</v>
      </c>
      <c r="E6871" s="500" t="s">
        <v>4290</v>
      </c>
      <c r="F6871" s="1070">
        <v>601.95000000000005</v>
      </c>
      <c r="G6871" s="1048" t="s">
        <v>5005</v>
      </c>
      <c r="H6871" s="1060" t="s">
        <v>3500</v>
      </c>
    </row>
    <row r="6872" spans="2:8">
      <c r="B6872" s="1089" t="s">
        <v>17748</v>
      </c>
      <c r="C6872" s="1087" t="s">
        <v>2259</v>
      </c>
      <c r="D6872" s="1035" t="s">
        <v>5010</v>
      </c>
      <c r="E6872" s="500" t="s">
        <v>4290</v>
      </c>
      <c r="F6872" s="1070">
        <v>601.95000000000005</v>
      </c>
      <c r="G6872" s="1048" t="s">
        <v>5005</v>
      </c>
      <c r="H6872" s="1060" t="s">
        <v>3500</v>
      </c>
    </row>
    <row r="6873" spans="2:8">
      <c r="B6873" s="1089" t="s">
        <v>17749</v>
      </c>
      <c r="C6873" s="1087" t="s">
        <v>2259</v>
      </c>
      <c r="D6873" s="1035" t="s">
        <v>5010</v>
      </c>
      <c r="E6873" s="500" t="s">
        <v>4290</v>
      </c>
      <c r="F6873" s="1070">
        <v>601.95000000000005</v>
      </c>
      <c r="G6873" s="1048" t="s">
        <v>5005</v>
      </c>
      <c r="H6873" s="1060" t="s">
        <v>3500</v>
      </c>
    </row>
    <row r="6874" spans="2:8">
      <c r="B6874" s="1089" t="s">
        <v>17750</v>
      </c>
      <c r="C6874" s="1087" t="s">
        <v>2259</v>
      </c>
      <c r="D6874" s="1035" t="s">
        <v>5010</v>
      </c>
      <c r="E6874" s="500" t="s">
        <v>4290</v>
      </c>
      <c r="F6874" s="1070">
        <v>601.95000000000005</v>
      </c>
      <c r="G6874" s="1048" t="s">
        <v>5005</v>
      </c>
      <c r="H6874" s="1060" t="s">
        <v>3500</v>
      </c>
    </row>
    <row r="6875" spans="2:8">
      <c r="B6875" s="1089" t="s">
        <v>17751</v>
      </c>
      <c r="C6875" s="1087" t="s">
        <v>2259</v>
      </c>
      <c r="D6875" s="1035" t="s">
        <v>5010</v>
      </c>
      <c r="E6875" s="500" t="s">
        <v>4290</v>
      </c>
      <c r="F6875" s="1070">
        <v>601.95000000000005</v>
      </c>
      <c r="G6875" s="1048" t="s">
        <v>5005</v>
      </c>
      <c r="H6875" s="1060" t="s">
        <v>3500</v>
      </c>
    </row>
    <row r="6876" spans="2:8">
      <c r="B6876" s="1089" t="s">
        <v>17752</v>
      </c>
      <c r="C6876" s="1087" t="s">
        <v>2259</v>
      </c>
      <c r="D6876" s="1035" t="s">
        <v>5010</v>
      </c>
      <c r="E6876" s="500" t="s">
        <v>4290</v>
      </c>
      <c r="F6876" s="1070">
        <v>601.95000000000005</v>
      </c>
      <c r="G6876" s="1048" t="s">
        <v>5005</v>
      </c>
      <c r="H6876" s="1060" t="s">
        <v>3500</v>
      </c>
    </row>
    <row r="6877" spans="2:8">
      <c r="B6877" s="1089" t="s">
        <v>17753</v>
      </c>
      <c r="C6877" s="1087" t="s">
        <v>2259</v>
      </c>
      <c r="D6877" s="1035" t="s">
        <v>5010</v>
      </c>
      <c r="E6877" s="500" t="s">
        <v>4290</v>
      </c>
      <c r="F6877" s="1070">
        <v>601.95000000000005</v>
      </c>
      <c r="G6877" s="1048" t="s">
        <v>5005</v>
      </c>
      <c r="H6877" s="1060" t="s">
        <v>3500</v>
      </c>
    </row>
    <row r="6878" spans="2:8">
      <c r="B6878" s="1089" t="s">
        <v>17754</v>
      </c>
      <c r="C6878" s="1087" t="s">
        <v>2259</v>
      </c>
      <c r="D6878" s="1035" t="s">
        <v>5010</v>
      </c>
      <c r="E6878" s="500" t="s">
        <v>4290</v>
      </c>
      <c r="F6878" s="1070">
        <v>601.95000000000005</v>
      </c>
      <c r="G6878" s="1048" t="s">
        <v>5005</v>
      </c>
      <c r="H6878" s="1060" t="s">
        <v>3500</v>
      </c>
    </row>
    <row r="6879" spans="2:8">
      <c r="B6879" s="1089" t="s">
        <v>17755</v>
      </c>
      <c r="C6879" s="1087" t="s">
        <v>2259</v>
      </c>
      <c r="D6879" s="1035" t="s">
        <v>5010</v>
      </c>
      <c r="E6879" s="500" t="s">
        <v>4290</v>
      </c>
      <c r="F6879" s="1070">
        <v>601.95000000000005</v>
      </c>
      <c r="G6879" s="1048" t="s">
        <v>5005</v>
      </c>
      <c r="H6879" s="1060" t="s">
        <v>3500</v>
      </c>
    </row>
    <row r="6880" spans="2:8">
      <c r="B6880" s="1089" t="s">
        <v>17756</v>
      </c>
      <c r="C6880" s="1087" t="s">
        <v>2259</v>
      </c>
      <c r="D6880" s="1035" t="s">
        <v>5010</v>
      </c>
      <c r="E6880" s="500" t="s">
        <v>4290</v>
      </c>
      <c r="F6880" s="1070">
        <v>601.95000000000005</v>
      </c>
      <c r="G6880" s="1048" t="s">
        <v>5005</v>
      </c>
      <c r="H6880" s="1060" t="s">
        <v>3500</v>
      </c>
    </row>
    <row r="6881" spans="2:8">
      <c r="B6881" s="1089" t="s">
        <v>17757</v>
      </c>
      <c r="C6881" s="1087" t="s">
        <v>2259</v>
      </c>
      <c r="D6881" s="1035" t="s">
        <v>5010</v>
      </c>
      <c r="E6881" s="500" t="s">
        <v>4290</v>
      </c>
      <c r="F6881" s="1070">
        <v>601.95000000000005</v>
      </c>
      <c r="G6881" s="1048" t="s">
        <v>5005</v>
      </c>
      <c r="H6881" s="1060" t="s">
        <v>3500</v>
      </c>
    </row>
    <row r="6882" spans="2:8">
      <c r="B6882" s="1089" t="s">
        <v>17758</v>
      </c>
      <c r="C6882" s="1087" t="s">
        <v>2259</v>
      </c>
      <c r="D6882" s="1035" t="s">
        <v>5010</v>
      </c>
      <c r="E6882" s="500" t="s">
        <v>4290</v>
      </c>
      <c r="F6882" s="1070">
        <v>601.95000000000005</v>
      </c>
      <c r="G6882" s="1048" t="s">
        <v>5005</v>
      </c>
      <c r="H6882" s="1060" t="s">
        <v>3500</v>
      </c>
    </row>
    <row r="6883" spans="2:8">
      <c r="B6883" s="1089" t="s">
        <v>17759</v>
      </c>
      <c r="C6883" s="1087" t="s">
        <v>2259</v>
      </c>
      <c r="D6883" s="1035" t="s">
        <v>5010</v>
      </c>
      <c r="E6883" s="500" t="s">
        <v>4290</v>
      </c>
      <c r="F6883" s="1070">
        <v>601.95000000000005</v>
      </c>
      <c r="G6883" s="1048" t="s">
        <v>5005</v>
      </c>
      <c r="H6883" s="1060" t="s">
        <v>3500</v>
      </c>
    </row>
    <row r="6884" spans="2:8">
      <c r="B6884" s="1089" t="s">
        <v>17760</v>
      </c>
      <c r="C6884" s="1087" t="s">
        <v>2259</v>
      </c>
      <c r="D6884" s="1035" t="s">
        <v>5010</v>
      </c>
      <c r="E6884" s="500" t="s">
        <v>4290</v>
      </c>
      <c r="F6884" s="1070">
        <v>601.95000000000005</v>
      </c>
      <c r="G6884" s="1048" t="s">
        <v>5005</v>
      </c>
      <c r="H6884" s="1060" t="s">
        <v>3500</v>
      </c>
    </row>
    <row r="6885" spans="2:8">
      <c r="B6885" s="1089" t="s">
        <v>17761</v>
      </c>
      <c r="C6885" s="1087" t="s">
        <v>2259</v>
      </c>
      <c r="D6885" s="1035" t="s">
        <v>5010</v>
      </c>
      <c r="E6885" s="500" t="s">
        <v>4290</v>
      </c>
      <c r="F6885" s="1070">
        <v>601.95000000000005</v>
      </c>
      <c r="G6885" s="1048" t="s">
        <v>5005</v>
      </c>
      <c r="H6885" s="1060" t="s">
        <v>3500</v>
      </c>
    </row>
    <row r="6886" spans="2:8">
      <c r="B6886" s="1089" t="s">
        <v>17762</v>
      </c>
      <c r="C6886" s="1087" t="s">
        <v>2259</v>
      </c>
      <c r="D6886" s="1035" t="s">
        <v>5010</v>
      </c>
      <c r="E6886" s="500" t="s">
        <v>4290</v>
      </c>
      <c r="F6886" s="1070">
        <v>601.95000000000005</v>
      </c>
      <c r="G6886" s="1048" t="s">
        <v>5005</v>
      </c>
      <c r="H6886" s="1060" t="s">
        <v>3500</v>
      </c>
    </row>
    <row r="6887" spans="2:8">
      <c r="B6887" s="1089" t="s">
        <v>17763</v>
      </c>
      <c r="C6887" s="1087" t="s">
        <v>2259</v>
      </c>
      <c r="D6887" s="1035" t="s">
        <v>5010</v>
      </c>
      <c r="E6887" s="500" t="s">
        <v>4290</v>
      </c>
      <c r="F6887" s="1070">
        <v>601.95000000000005</v>
      </c>
      <c r="G6887" s="1048" t="s">
        <v>5005</v>
      </c>
      <c r="H6887" s="1060" t="s">
        <v>3500</v>
      </c>
    </row>
    <row r="6888" spans="2:8">
      <c r="B6888" s="1089" t="s">
        <v>17764</v>
      </c>
      <c r="C6888" s="1087" t="s">
        <v>2259</v>
      </c>
      <c r="D6888" s="1035" t="s">
        <v>5010</v>
      </c>
      <c r="E6888" s="500" t="s">
        <v>4290</v>
      </c>
      <c r="F6888" s="1070">
        <v>601.95000000000005</v>
      </c>
      <c r="G6888" s="1048" t="s">
        <v>5005</v>
      </c>
      <c r="H6888" s="1060" t="s">
        <v>3500</v>
      </c>
    </row>
    <row r="6889" spans="2:8">
      <c r="B6889" s="1089" t="s">
        <v>17765</v>
      </c>
      <c r="C6889" s="1087" t="s">
        <v>2259</v>
      </c>
      <c r="D6889" s="1035" t="s">
        <v>5010</v>
      </c>
      <c r="E6889" s="500" t="s">
        <v>4290</v>
      </c>
      <c r="F6889" s="1070">
        <v>601.95000000000005</v>
      </c>
      <c r="G6889" s="1048" t="s">
        <v>5005</v>
      </c>
      <c r="H6889" s="1060" t="s">
        <v>3500</v>
      </c>
    </row>
    <row r="6890" spans="2:8">
      <c r="B6890" s="1089" t="s">
        <v>17766</v>
      </c>
      <c r="C6890" s="1087" t="s">
        <v>2259</v>
      </c>
      <c r="D6890" s="1035" t="s">
        <v>5010</v>
      </c>
      <c r="E6890" s="500" t="s">
        <v>4290</v>
      </c>
      <c r="F6890" s="1070">
        <v>601.95000000000005</v>
      </c>
      <c r="G6890" s="1048" t="s">
        <v>5005</v>
      </c>
      <c r="H6890" s="1060" t="s">
        <v>3500</v>
      </c>
    </row>
    <row r="6891" spans="2:8">
      <c r="B6891" s="1089" t="s">
        <v>17767</v>
      </c>
      <c r="C6891" s="1087" t="s">
        <v>2259</v>
      </c>
      <c r="D6891" s="1035" t="s">
        <v>5010</v>
      </c>
      <c r="E6891" s="500" t="s">
        <v>4290</v>
      </c>
      <c r="F6891" s="1070">
        <v>601.95000000000005</v>
      </c>
      <c r="G6891" s="1048" t="s">
        <v>5005</v>
      </c>
      <c r="H6891" s="1060" t="s">
        <v>3500</v>
      </c>
    </row>
    <row r="6892" spans="2:8">
      <c r="B6892" s="1089" t="s">
        <v>17768</v>
      </c>
      <c r="C6892" s="1087" t="s">
        <v>2259</v>
      </c>
      <c r="D6892" s="1035" t="s">
        <v>5010</v>
      </c>
      <c r="E6892" s="500" t="s">
        <v>4290</v>
      </c>
      <c r="F6892" s="1070">
        <v>601.95000000000005</v>
      </c>
      <c r="G6892" s="1048" t="s">
        <v>5005</v>
      </c>
      <c r="H6892" s="1060" t="s">
        <v>3500</v>
      </c>
    </row>
    <row r="6893" spans="2:8">
      <c r="B6893" s="1089" t="s">
        <v>17769</v>
      </c>
      <c r="C6893" s="1087" t="s">
        <v>2259</v>
      </c>
      <c r="D6893" s="1035" t="s">
        <v>5010</v>
      </c>
      <c r="E6893" s="500" t="s">
        <v>4290</v>
      </c>
      <c r="F6893" s="1070">
        <v>601.95000000000005</v>
      </c>
      <c r="G6893" s="1048" t="s">
        <v>5005</v>
      </c>
      <c r="H6893" s="1060" t="s">
        <v>3500</v>
      </c>
    </row>
    <row r="6894" spans="2:8">
      <c r="B6894" s="1089" t="s">
        <v>17770</v>
      </c>
      <c r="C6894" s="1087" t="s">
        <v>2259</v>
      </c>
      <c r="D6894" s="1035" t="s">
        <v>5010</v>
      </c>
      <c r="E6894" s="500" t="s">
        <v>4290</v>
      </c>
      <c r="F6894" s="1070">
        <v>601.95000000000005</v>
      </c>
      <c r="G6894" s="1048" t="s">
        <v>5005</v>
      </c>
      <c r="H6894" s="1060" t="s">
        <v>3500</v>
      </c>
    </row>
    <row r="6895" spans="2:8">
      <c r="B6895" s="1089" t="s">
        <v>17771</v>
      </c>
      <c r="C6895" s="1087" t="s">
        <v>2259</v>
      </c>
      <c r="D6895" s="1035" t="s">
        <v>5010</v>
      </c>
      <c r="E6895" s="500" t="s">
        <v>4290</v>
      </c>
      <c r="F6895" s="1070">
        <v>601.95000000000005</v>
      </c>
      <c r="G6895" s="1048" t="s">
        <v>5005</v>
      </c>
      <c r="H6895" s="1060" t="s">
        <v>3500</v>
      </c>
    </row>
    <row r="6896" spans="2:8">
      <c r="B6896" s="1089" t="s">
        <v>17772</v>
      </c>
      <c r="C6896" s="1087" t="s">
        <v>2259</v>
      </c>
      <c r="D6896" s="1035" t="s">
        <v>5010</v>
      </c>
      <c r="E6896" s="500" t="s">
        <v>4290</v>
      </c>
      <c r="F6896" s="1070">
        <v>601.95000000000005</v>
      </c>
      <c r="G6896" s="1048" t="s">
        <v>5005</v>
      </c>
      <c r="H6896" s="1060" t="s">
        <v>3500</v>
      </c>
    </row>
    <row r="6897" spans="2:8">
      <c r="B6897" s="1089" t="s">
        <v>17773</v>
      </c>
      <c r="C6897" s="1087" t="s">
        <v>2259</v>
      </c>
      <c r="D6897" s="1035" t="s">
        <v>5010</v>
      </c>
      <c r="E6897" s="500" t="s">
        <v>4290</v>
      </c>
      <c r="F6897" s="1070">
        <v>601.95000000000005</v>
      </c>
      <c r="G6897" s="1048" t="s">
        <v>5005</v>
      </c>
      <c r="H6897" s="1060" t="s">
        <v>3500</v>
      </c>
    </row>
    <row r="6898" spans="2:8">
      <c r="B6898" s="1089" t="s">
        <v>17774</v>
      </c>
      <c r="C6898" s="1087" t="s">
        <v>2259</v>
      </c>
      <c r="D6898" s="1035" t="s">
        <v>5010</v>
      </c>
      <c r="E6898" s="500" t="s">
        <v>4290</v>
      </c>
      <c r="F6898" s="1070">
        <v>601.95000000000005</v>
      </c>
      <c r="G6898" s="1048" t="s">
        <v>5005</v>
      </c>
      <c r="H6898" s="1060" t="s">
        <v>3500</v>
      </c>
    </row>
    <row r="6899" spans="2:8">
      <c r="B6899" s="1089" t="s">
        <v>17775</v>
      </c>
      <c r="C6899" s="1087" t="s">
        <v>2259</v>
      </c>
      <c r="D6899" s="1035" t="s">
        <v>5010</v>
      </c>
      <c r="E6899" s="500" t="s">
        <v>4290</v>
      </c>
      <c r="F6899" s="1070">
        <v>601.95000000000005</v>
      </c>
      <c r="G6899" s="1048" t="s">
        <v>5005</v>
      </c>
      <c r="H6899" s="1060" t="s">
        <v>3500</v>
      </c>
    </row>
    <row r="6900" spans="2:8">
      <c r="B6900" s="1089" t="s">
        <v>17776</v>
      </c>
      <c r="C6900" s="1087" t="s">
        <v>2259</v>
      </c>
      <c r="D6900" s="1035" t="s">
        <v>5010</v>
      </c>
      <c r="E6900" s="500" t="s">
        <v>4290</v>
      </c>
      <c r="F6900" s="1070">
        <v>601.95000000000005</v>
      </c>
      <c r="G6900" s="1048" t="s">
        <v>5005</v>
      </c>
      <c r="H6900" s="1060" t="s">
        <v>3500</v>
      </c>
    </row>
    <row r="6901" spans="2:8">
      <c r="B6901" s="1089" t="s">
        <v>17777</v>
      </c>
      <c r="C6901" s="1087" t="s">
        <v>2259</v>
      </c>
      <c r="D6901" s="1035" t="s">
        <v>5010</v>
      </c>
      <c r="E6901" s="500" t="s">
        <v>4290</v>
      </c>
      <c r="F6901" s="1070">
        <v>601.95000000000005</v>
      </c>
      <c r="G6901" s="1048" t="s">
        <v>5005</v>
      </c>
      <c r="H6901" s="1060" t="s">
        <v>3500</v>
      </c>
    </row>
    <row r="6902" spans="2:8">
      <c r="B6902" s="1089" t="s">
        <v>17778</v>
      </c>
      <c r="C6902" s="1087" t="s">
        <v>2259</v>
      </c>
      <c r="D6902" s="1035" t="s">
        <v>5010</v>
      </c>
      <c r="E6902" s="500" t="s">
        <v>4290</v>
      </c>
      <c r="F6902" s="1070">
        <v>601.95000000000005</v>
      </c>
      <c r="G6902" s="1048" t="s">
        <v>5005</v>
      </c>
      <c r="H6902" s="1060" t="s">
        <v>3500</v>
      </c>
    </row>
    <row r="6903" spans="2:8">
      <c r="B6903" s="1089" t="s">
        <v>17779</v>
      </c>
      <c r="C6903" s="1087" t="s">
        <v>2259</v>
      </c>
      <c r="D6903" s="1035" t="s">
        <v>5010</v>
      </c>
      <c r="E6903" s="500" t="s">
        <v>4290</v>
      </c>
      <c r="F6903" s="1070">
        <v>601.95000000000005</v>
      </c>
      <c r="G6903" s="1048" t="s">
        <v>5005</v>
      </c>
      <c r="H6903" s="1060" t="s">
        <v>3500</v>
      </c>
    </row>
    <row r="6904" spans="2:8">
      <c r="B6904" s="1089" t="s">
        <v>17780</v>
      </c>
      <c r="C6904" s="1087" t="s">
        <v>2259</v>
      </c>
      <c r="D6904" s="1035" t="s">
        <v>5010</v>
      </c>
      <c r="E6904" s="500" t="s">
        <v>4290</v>
      </c>
      <c r="F6904" s="1070">
        <v>601.95000000000005</v>
      </c>
      <c r="G6904" s="1048" t="s">
        <v>5005</v>
      </c>
      <c r="H6904" s="1060" t="s">
        <v>3500</v>
      </c>
    </row>
    <row r="6905" spans="2:8">
      <c r="B6905" s="1089" t="s">
        <v>17781</v>
      </c>
      <c r="C6905" s="1087" t="s">
        <v>2259</v>
      </c>
      <c r="D6905" s="1035" t="s">
        <v>5010</v>
      </c>
      <c r="E6905" s="500" t="s">
        <v>4290</v>
      </c>
      <c r="F6905" s="1070">
        <v>601.95000000000005</v>
      </c>
      <c r="G6905" s="1048" t="s">
        <v>5005</v>
      </c>
      <c r="H6905" s="1060" t="s">
        <v>3500</v>
      </c>
    </row>
    <row r="6906" spans="2:8">
      <c r="B6906" s="1089" t="s">
        <v>17782</v>
      </c>
      <c r="C6906" s="1087" t="s">
        <v>2259</v>
      </c>
      <c r="D6906" s="1035" t="s">
        <v>5010</v>
      </c>
      <c r="E6906" s="500" t="s">
        <v>4290</v>
      </c>
      <c r="F6906" s="1070">
        <v>601.95000000000005</v>
      </c>
      <c r="G6906" s="1048" t="s">
        <v>5005</v>
      </c>
      <c r="H6906" s="1060" t="s">
        <v>3500</v>
      </c>
    </row>
    <row r="6907" spans="2:8">
      <c r="B6907" s="1089" t="s">
        <v>17783</v>
      </c>
      <c r="C6907" s="1087" t="s">
        <v>2259</v>
      </c>
      <c r="D6907" s="1035" t="s">
        <v>5010</v>
      </c>
      <c r="E6907" s="500" t="s">
        <v>4290</v>
      </c>
      <c r="F6907" s="1070">
        <v>601.95000000000005</v>
      </c>
      <c r="G6907" s="1048" t="s">
        <v>5005</v>
      </c>
      <c r="H6907" s="1060" t="s">
        <v>3500</v>
      </c>
    </row>
    <row r="6908" spans="2:8">
      <c r="B6908" s="1089" t="s">
        <v>17784</v>
      </c>
      <c r="C6908" s="1087" t="s">
        <v>2259</v>
      </c>
      <c r="D6908" s="1035" t="s">
        <v>5010</v>
      </c>
      <c r="E6908" s="500" t="s">
        <v>4290</v>
      </c>
      <c r="F6908" s="1070">
        <v>601.95000000000005</v>
      </c>
      <c r="G6908" s="1048" t="s">
        <v>5005</v>
      </c>
      <c r="H6908" s="1060" t="s">
        <v>3500</v>
      </c>
    </row>
    <row r="6909" spans="2:8">
      <c r="B6909" s="1089" t="s">
        <v>17785</v>
      </c>
      <c r="C6909" s="1087" t="s">
        <v>2259</v>
      </c>
      <c r="D6909" s="1035" t="s">
        <v>5010</v>
      </c>
      <c r="E6909" s="500" t="s">
        <v>4290</v>
      </c>
      <c r="F6909" s="1070">
        <v>601.95000000000005</v>
      </c>
      <c r="G6909" s="1048" t="s">
        <v>5005</v>
      </c>
      <c r="H6909" s="1060" t="s">
        <v>3500</v>
      </c>
    </row>
    <row r="6910" spans="2:8">
      <c r="B6910" s="1089" t="s">
        <v>17786</v>
      </c>
      <c r="C6910" s="1087" t="s">
        <v>2259</v>
      </c>
      <c r="D6910" s="1035" t="s">
        <v>5010</v>
      </c>
      <c r="E6910" s="500" t="s">
        <v>4290</v>
      </c>
      <c r="F6910" s="1070">
        <v>601.95000000000005</v>
      </c>
      <c r="G6910" s="1048" t="s">
        <v>5005</v>
      </c>
      <c r="H6910" s="1060" t="s">
        <v>3500</v>
      </c>
    </row>
    <row r="6911" spans="2:8">
      <c r="B6911" s="1089" t="s">
        <v>17787</v>
      </c>
      <c r="C6911" s="1087" t="s">
        <v>2259</v>
      </c>
      <c r="D6911" s="1035" t="s">
        <v>5010</v>
      </c>
      <c r="E6911" s="500" t="s">
        <v>4290</v>
      </c>
      <c r="F6911" s="1070">
        <v>601.95000000000005</v>
      </c>
      <c r="G6911" s="1048" t="s">
        <v>5005</v>
      </c>
      <c r="H6911" s="1060" t="s">
        <v>3500</v>
      </c>
    </row>
    <row r="6912" spans="2:8">
      <c r="B6912" s="1089" t="s">
        <v>17788</v>
      </c>
      <c r="C6912" s="1087" t="s">
        <v>2259</v>
      </c>
      <c r="D6912" s="1035" t="s">
        <v>5010</v>
      </c>
      <c r="E6912" s="500" t="s">
        <v>4290</v>
      </c>
      <c r="F6912" s="1070">
        <v>601.95000000000005</v>
      </c>
      <c r="G6912" s="1048" t="s">
        <v>5005</v>
      </c>
      <c r="H6912" s="1060" t="s">
        <v>3500</v>
      </c>
    </row>
    <row r="6913" spans="2:8">
      <c r="B6913" s="1089" t="s">
        <v>17789</v>
      </c>
      <c r="C6913" s="1087" t="s">
        <v>2259</v>
      </c>
      <c r="D6913" s="1035" t="s">
        <v>5010</v>
      </c>
      <c r="E6913" s="500" t="s">
        <v>4290</v>
      </c>
      <c r="F6913" s="1070">
        <v>601.95000000000005</v>
      </c>
      <c r="G6913" s="1048" t="s">
        <v>5005</v>
      </c>
      <c r="H6913" s="1060" t="s">
        <v>3500</v>
      </c>
    </row>
    <row r="6914" spans="2:8">
      <c r="B6914" s="1089" t="s">
        <v>17790</v>
      </c>
      <c r="C6914" s="1087" t="s">
        <v>2259</v>
      </c>
      <c r="D6914" s="1035" t="s">
        <v>5010</v>
      </c>
      <c r="E6914" s="500" t="s">
        <v>4290</v>
      </c>
      <c r="F6914" s="1070">
        <v>601.95000000000005</v>
      </c>
      <c r="G6914" s="1048" t="s">
        <v>5005</v>
      </c>
      <c r="H6914" s="1060" t="s">
        <v>3500</v>
      </c>
    </row>
    <row r="6915" spans="2:8">
      <c r="B6915" s="1089" t="s">
        <v>17791</v>
      </c>
      <c r="C6915" s="1087" t="s">
        <v>2259</v>
      </c>
      <c r="D6915" s="1035" t="s">
        <v>5010</v>
      </c>
      <c r="E6915" s="500" t="s">
        <v>4290</v>
      </c>
      <c r="F6915" s="1070">
        <v>601.95000000000005</v>
      </c>
      <c r="G6915" s="1048" t="s">
        <v>5005</v>
      </c>
      <c r="H6915" s="1060" t="s">
        <v>3500</v>
      </c>
    </row>
    <row r="6916" spans="2:8">
      <c r="B6916" s="1089" t="s">
        <v>17792</v>
      </c>
      <c r="C6916" s="1087" t="s">
        <v>2259</v>
      </c>
      <c r="D6916" s="1035" t="s">
        <v>5010</v>
      </c>
      <c r="E6916" s="500" t="s">
        <v>4290</v>
      </c>
      <c r="F6916" s="1070">
        <v>601.95000000000005</v>
      </c>
      <c r="G6916" s="1048" t="s">
        <v>5005</v>
      </c>
      <c r="H6916" s="1060" t="s">
        <v>3500</v>
      </c>
    </row>
    <row r="6917" spans="2:8">
      <c r="B6917" s="1089" t="s">
        <v>17793</v>
      </c>
      <c r="C6917" s="1087" t="s">
        <v>2259</v>
      </c>
      <c r="D6917" s="1035" t="s">
        <v>5010</v>
      </c>
      <c r="E6917" s="500" t="s">
        <v>4290</v>
      </c>
      <c r="F6917" s="1070">
        <v>601.95000000000005</v>
      </c>
      <c r="G6917" s="1048" t="s">
        <v>5005</v>
      </c>
      <c r="H6917" s="1060" t="s">
        <v>3500</v>
      </c>
    </row>
    <row r="6918" spans="2:8">
      <c r="B6918" s="1089" t="s">
        <v>17794</v>
      </c>
      <c r="C6918" s="1087" t="s">
        <v>2259</v>
      </c>
      <c r="D6918" s="1035" t="s">
        <v>5010</v>
      </c>
      <c r="E6918" s="500" t="s">
        <v>4290</v>
      </c>
      <c r="F6918" s="1070">
        <v>601.95000000000005</v>
      </c>
      <c r="G6918" s="1048" t="s">
        <v>5005</v>
      </c>
      <c r="H6918" s="1060" t="s">
        <v>3500</v>
      </c>
    </row>
    <row r="6919" spans="2:8">
      <c r="B6919" s="1089" t="s">
        <v>17795</v>
      </c>
      <c r="C6919" s="1087" t="s">
        <v>2259</v>
      </c>
      <c r="D6919" s="1035" t="s">
        <v>5010</v>
      </c>
      <c r="E6919" s="500" t="s">
        <v>4290</v>
      </c>
      <c r="F6919" s="1070">
        <v>601.95000000000005</v>
      </c>
      <c r="G6919" s="1048" t="s">
        <v>5005</v>
      </c>
      <c r="H6919" s="1060" t="s">
        <v>3500</v>
      </c>
    </row>
    <row r="6920" spans="2:8">
      <c r="B6920" s="1089" t="s">
        <v>17796</v>
      </c>
      <c r="C6920" s="1087" t="s">
        <v>2259</v>
      </c>
      <c r="D6920" s="1035" t="s">
        <v>5010</v>
      </c>
      <c r="E6920" s="500" t="s">
        <v>4290</v>
      </c>
      <c r="F6920" s="1070">
        <v>601.95000000000005</v>
      </c>
      <c r="G6920" s="1048" t="s">
        <v>5005</v>
      </c>
      <c r="H6920" s="1060" t="s">
        <v>3500</v>
      </c>
    </row>
    <row r="6921" spans="2:8">
      <c r="B6921" s="1089" t="s">
        <v>17797</v>
      </c>
      <c r="C6921" s="1087" t="s">
        <v>2259</v>
      </c>
      <c r="D6921" s="1035" t="s">
        <v>5010</v>
      </c>
      <c r="E6921" s="500" t="s">
        <v>4290</v>
      </c>
      <c r="F6921" s="1070">
        <v>601.95000000000005</v>
      </c>
      <c r="G6921" s="1048" t="s">
        <v>5005</v>
      </c>
      <c r="H6921" s="1060" t="s">
        <v>3500</v>
      </c>
    </row>
    <row r="6922" spans="2:8">
      <c r="B6922" s="1089" t="s">
        <v>17798</v>
      </c>
      <c r="C6922" s="1087" t="s">
        <v>2259</v>
      </c>
      <c r="D6922" s="1035" t="s">
        <v>5010</v>
      </c>
      <c r="E6922" s="500" t="s">
        <v>4290</v>
      </c>
      <c r="F6922" s="1070">
        <v>601.95000000000005</v>
      </c>
      <c r="G6922" s="1048" t="s">
        <v>5005</v>
      </c>
      <c r="H6922" s="1060" t="s">
        <v>3500</v>
      </c>
    </row>
    <row r="6923" spans="2:8">
      <c r="B6923" s="1089" t="s">
        <v>17799</v>
      </c>
      <c r="C6923" s="1087" t="s">
        <v>2259</v>
      </c>
      <c r="D6923" s="1035" t="s">
        <v>5010</v>
      </c>
      <c r="E6923" s="500" t="s">
        <v>4290</v>
      </c>
      <c r="F6923" s="1070">
        <v>601.95000000000005</v>
      </c>
      <c r="G6923" s="1048" t="s">
        <v>5005</v>
      </c>
      <c r="H6923" s="1060" t="s">
        <v>3500</v>
      </c>
    </row>
    <row r="6924" spans="2:8">
      <c r="B6924" s="1089" t="s">
        <v>17800</v>
      </c>
      <c r="C6924" s="1087" t="s">
        <v>2259</v>
      </c>
      <c r="D6924" s="1035" t="s">
        <v>5010</v>
      </c>
      <c r="E6924" s="500" t="s">
        <v>4290</v>
      </c>
      <c r="F6924" s="1070">
        <v>601.95000000000005</v>
      </c>
      <c r="G6924" s="1048" t="s">
        <v>5005</v>
      </c>
      <c r="H6924" s="1060" t="s">
        <v>3500</v>
      </c>
    </row>
    <row r="6925" spans="2:8">
      <c r="B6925" s="1089" t="s">
        <v>17801</v>
      </c>
      <c r="C6925" s="1087" t="s">
        <v>2259</v>
      </c>
      <c r="D6925" s="1035" t="s">
        <v>5010</v>
      </c>
      <c r="E6925" s="500" t="s">
        <v>4290</v>
      </c>
      <c r="F6925" s="1070">
        <v>601.95000000000005</v>
      </c>
      <c r="G6925" s="1048" t="s">
        <v>5005</v>
      </c>
      <c r="H6925" s="1060" t="s">
        <v>3500</v>
      </c>
    </row>
    <row r="6926" spans="2:8">
      <c r="B6926" s="1089" t="s">
        <v>17802</v>
      </c>
      <c r="C6926" s="1087" t="s">
        <v>2259</v>
      </c>
      <c r="D6926" s="1035" t="s">
        <v>5010</v>
      </c>
      <c r="E6926" s="500" t="s">
        <v>4290</v>
      </c>
      <c r="F6926" s="1070">
        <v>601.95000000000005</v>
      </c>
      <c r="G6926" s="1048" t="s">
        <v>5005</v>
      </c>
      <c r="H6926" s="1060" t="s">
        <v>3500</v>
      </c>
    </row>
    <row r="6927" spans="2:8">
      <c r="B6927" s="1089" t="s">
        <v>17803</v>
      </c>
      <c r="C6927" s="1087" t="s">
        <v>2259</v>
      </c>
      <c r="D6927" s="1035" t="s">
        <v>5010</v>
      </c>
      <c r="E6927" s="500" t="s">
        <v>4290</v>
      </c>
      <c r="F6927" s="1070">
        <v>601.95000000000005</v>
      </c>
      <c r="G6927" s="1048" t="s">
        <v>5005</v>
      </c>
      <c r="H6927" s="1060" t="s">
        <v>3500</v>
      </c>
    </row>
    <row r="6928" spans="2:8">
      <c r="B6928" s="1089" t="s">
        <v>17804</v>
      </c>
      <c r="C6928" s="1087" t="s">
        <v>2259</v>
      </c>
      <c r="D6928" s="1035" t="s">
        <v>5010</v>
      </c>
      <c r="E6928" s="500" t="s">
        <v>4290</v>
      </c>
      <c r="F6928" s="1070">
        <v>601.95000000000005</v>
      </c>
      <c r="G6928" s="1048" t="s">
        <v>5005</v>
      </c>
      <c r="H6928" s="1060" t="s">
        <v>3500</v>
      </c>
    </row>
    <row r="6929" spans="2:8">
      <c r="B6929" s="1089" t="s">
        <v>17805</v>
      </c>
      <c r="C6929" s="1087" t="s">
        <v>2259</v>
      </c>
      <c r="D6929" s="1035" t="s">
        <v>5010</v>
      </c>
      <c r="E6929" s="500" t="s">
        <v>4290</v>
      </c>
      <c r="F6929" s="1070">
        <v>601.95000000000005</v>
      </c>
      <c r="G6929" s="1048" t="s">
        <v>5005</v>
      </c>
      <c r="H6929" s="1060" t="s">
        <v>3500</v>
      </c>
    </row>
    <row r="6930" spans="2:8">
      <c r="B6930" s="1089" t="s">
        <v>17806</v>
      </c>
      <c r="C6930" s="1087" t="s">
        <v>2259</v>
      </c>
      <c r="D6930" s="1035" t="s">
        <v>5010</v>
      </c>
      <c r="E6930" s="500" t="s">
        <v>4290</v>
      </c>
      <c r="F6930" s="1070">
        <v>601.95000000000005</v>
      </c>
      <c r="G6930" s="1048" t="s">
        <v>5005</v>
      </c>
      <c r="H6930" s="1060" t="s">
        <v>3500</v>
      </c>
    </row>
    <row r="6931" spans="2:8">
      <c r="B6931" s="1089" t="s">
        <v>17807</v>
      </c>
      <c r="C6931" s="1087" t="s">
        <v>2259</v>
      </c>
      <c r="D6931" s="1035" t="s">
        <v>5010</v>
      </c>
      <c r="E6931" s="500" t="s">
        <v>4290</v>
      </c>
      <c r="F6931" s="1070">
        <v>601.95000000000005</v>
      </c>
      <c r="G6931" s="1048" t="s">
        <v>5005</v>
      </c>
      <c r="H6931" s="1060" t="s">
        <v>3500</v>
      </c>
    </row>
    <row r="6932" spans="2:8">
      <c r="B6932" s="1089" t="s">
        <v>17808</v>
      </c>
      <c r="C6932" s="1087" t="s">
        <v>2259</v>
      </c>
      <c r="D6932" s="1035" t="s">
        <v>5010</v>
      </c>
      <c r="E6932" s="500" t="s">
        <v>4290</v>
      </c>
      <c r="F6932" s="1070">
        <v>601.95000000000005</v>
      </c>
      <c r="G6932" s="1048" t="s">
        <v>5005</v>
      </c>
      <c r="H6932" s="1060" t="s">
        <v>3500</v>
      </c>
    </row>
    <row r="6933" spans="2:8">
      <c r="B6933" s="1089" t="s">
        <v>17809</v>
      </c>
      <c r="C6933" s="1087" t="s">
        <v>2259</v>
      </c>
      <c r="D6933" s="1035" t="s">
        <v>5010</v>
      </c>
      <c r="E6933" s="500" t="s">
        <v>4290</v>
      </c>
      <c r="F6933" s="1070">
        <v>601.95000000000005</v>
      </c>
      <c r="G6933" s="1048" t="s">
        <v>5005</v>
      </c>
      <c r="H6933" s="1060" t="s">
        <v>3500</v>
      </c>
    </row>
    <row r="6934" spans="2:8">
      <c r="B6934" s="1089" t="s">
        <v>17810</v>
      </c>
      <c r="C6934" s="1087" t="s">
        <v>2259</v>
      </c>
      <c r="D6934" s="1035" t="s">
        <v>5010</v>
      </c>
      <c r="E6934" s="500" t="s">
        <v>4290</v>
      </c>
      <c r="F6934" s="1070">
        <v>601.95000000000005</v>
      </c>
      <c r="G6934" s="1048" t="s">
        <v>5005</v>
      </c>
      <c r="H6934" s="1060" t="s">
        <v>3500</v>
      </c>
    </row>
    <row r="6935" spans="2:8">
      <c r="B6935" s="1089" t="s">
        <v>17811</v>
      </c>
      <c r="C6935" s="1087" t="s">
        <v>2259</v>
      </c>
      <c r="D6935" s="1035" t="s">
        <v>5010</v>
      </c>
      <c r="E6935" s="500" t="s">
        <v>4290</v>
      </c>
      <c r="F6935" s="1070">
        <v>601.95000000000005</v>
      </c>
      <c r="G6935" s="1048" t="s">
        <v>5005</v>
      </c>
      <c r="H6935" s="1060" t="s">
        <v>3500</v>
      </c>
    </row>
    <row r="6936" spans="2:8">
      <c r="B6936" s="1089" t="s">
        <v>17812</v>
      </c>
      <c r="C6936" s="1087" t="s">
        <v>2259</v>
      </c>
      <c r="D6936" s="1035" t="s">
        <v>5010</v>
      </c>
      <c r="E6936" s="500" t="s">
        <v>4290</v>
      </c>
      <c r="F6936" s="1070">
        <v>601.95000000000005</v>
      </c>
      <c r="G6936" s="1048" t="s">
        <v>5005</v>
      </c>
      <c r="H6936" s="1060" t="s">
        <v>3500</v>
      </c>
    </row>
    <row r="6937" spans="2:8">
      <c r="B6937" s="1089" t="s">
        <v>17813</v>
      </c>
      <c r="C6937" s="1087" t="s">
        <v>2259</v>
      </c>
      <c r="D6937" s="1035" t="s">
        <v>5010</v>
      </c>
      <c r="E6937" s="500" t="s">
        <v>4290</v>
      </c>
      <c r="F6937" s="1070">
        <v>601.95000000000005</v>
      </c>
      <c r="G6937" s="1048" t="s">
        <v>5005</v>
      </c>
      <c r="H6937" s="1060" t="s">
        <v>3500</v>
      </c>
    </row>
    <row r="6938" spans="2:8">
      <c r="B6938" s="1089" t="s">
        <v>17814</v>
      </c>
      <c r="C6938" s="1087" t="s">
        <v>2259</v>
      </c>
      <c r="D6938" s="1035" t="s">
        <v>5010</v>
      </c>
      <c r="E6938" s="500" t="s">
        <v>4290</v>
      </c>
      <c r="F6938" s="1070">
        <v>601.95000000000005</v>
      </c>
      <c r="G6938" s="1048" t="s">
        <v>5005</v>
      </c>
      <c r="H6938" s="1060" t="s">
        <v>3500</v>
      </c>
    </row>
    <row r="6939" spans="2:8">
      <c r="B6939" s="1089" t="s">
        <v>17815</v>
      </c>
      <c r="C6939" s="1087" t="s">
        <v>2259</v>
      </c>
      <c r="D6939" s="1035" t="s">
        <v>5010</v>
      </c>
      <c r="E6939" s="500" t="s">
        <v>4290</v>
      </c>
      <c r="F6939" s="1070">
        <v>601.95000000000005</v>
      </c>
      <c r="G6939" s="1048" t="s">
        <v>5005</v>
      </c>
      <c r="H6939" s="1060" t="s">
        <v>3500</v>
      </c>
    </row>
    <row r="6940" spans="2:8">
      <c r="B6940" s="1089" t="s">
        <v>17816</v>
      </c>
      <c r="C6940" s="1087" t="s">
        <v>2259</v>
      </c>
      <c r="D6940" s="1035" t="s">
        <v>5010</v>
      </c>
      <c r="E6940" s="500" t="s">
        <v>4290</v>
      </c>
      <c r="F6940" s="1070">
        <v>601.95000000000005</v>
      </c>
      <c r="G6940" s="1048" t="s">
        <v>5005</v>
      </c>
      <c r="H6940" s="1060" t="s">
        <v>3500</v>
      </c>
    </row>
    <row r="6941" spans="2:8">
      <c r="B6941" s="1089" t="s">
        <v>17817</v>
      </c>
      <c r="C6941" s="1087" t="s">
        <v>2259</v>
      </c>
      <c r="D6941" s="1035" t="s">
        <v>5010</v>
      </c>
      <c r="E6941" s="500" t="s">
        <v>4290</v>
      </c>
      <c r="F6941" s="1070">
        <v>601.95000000000005</v>
      </c>
      <c r="G6941" s="1048" t="s">
        <v>5005</v>
      </c>
      <c r="H6941" s="1060" t="s">
        <v>3500</v>
      </c>
    </row>
    <row r="6942" spans="2:8">
      <c r="B6942" s="1089" t="s">
        <v>17818</v>
      </c>
      <c r="C6942" s="1087" t="s">
        <v>2259</v>
      </c>
      <c r="D6942" s="1035" t="s">
        <v>5010</v>
      </c>
      <c r="E6942" s="500" t="s">
        <v>4290</v>
      </c>
      <c r="F6942" s="1070">
        <v>601.95000000000005</v>
      </c>
      <c r="G6942" s="1048" t="s">
        <v>5005</v>
      </c>
      <c r="H6942" s="1060" t="s">
        <v>3500</v>
      </c>
    </row>
    <row r="6943" spans="2:8">
      <c r="B6943" s="1089" t="s">
        <v>17819</v>
      </c>
      <c r="C6943" s="1087" t="s">
        <v>2259</v>
      </c>
      <c r="D6943" s="1035" t="s">
        <v>5010</v>
      </c>
      <c r="E6943" s="500" t="s">
        <v>4290</v>
      </c>
      <c r="F6943" s="1070">
        <v>601.95000000000005</v>
      </c>
      <c r="G6943" s="1048" t="s">
        <v>5005</v>
      </c>
      <c r="H6943" s="1060" t="s">
        <v>3500</v>
      </c>
    </row>
    <row r="6944" spans="2:8">
      <c r="B6944" s="1089" t="s">
        <v>17820</v>
      </c>
      <c r="C6944" s="1087" t="s">
        <v>2259</v>
      </c>
      <c r="D6944" s="1035" t="s">
        <v>5010</v>
      </c>
      <c r="E6944" s="500" t="s">
        <v>4290</v>
      </c>
      <c r="F6944" s="1070">
        <v>601.95000000000005</v>
      </c>
      <c r="G6944" s="1048" t="s">
        <v>5005</v>
      </c>
      <c r="H6944" s="1060" t="s">
        <v>3500</v>
      </c>
    </row>
    <row r="6945" spans="2:8">
      <c r="B6945" s="1089" t="s">
        <v>17821</v>
      </c>
      <c r="C6945" s="1087" t="s">
        <v>2259</v>
      </c>
      <c r="D6945" s="1035" t="s">
        <v>5010</v>
      </c>
      <c r="E6945" s="500" t="s">
        <v>4290</v>
      </c>
      <c r="F6945" s="1070">
        <v>601.95000000000005</v>
      </c>
      <c r="G6945" s="1048" t="s">
        <v>5005</v>
      </c>
      <c r="H6945" s="1060" t="s">
        <v>3500</v>
      </c>
    </row>
    <row r="6946" spans="2:8">
      <c r="B6946" s="1089" t="s">
        <v>17822</v>
      </c>
      <c r="C6946" s="1087" t="s">
        <v>2259</v>
      </c>
      <c r="D6946" s="1035" t="s">
        <v>5010</v>
      </c>
      <c r="E6946" s="500" t="s">
        <v>4290</v>
      </c>
      <c r="F6946" s="1070">
        <v>601.95000000000005</v>
      </c>
      <c r="G6946" s="1048" t="s">
        <v>5005</v>
      </c>
      <c r="H6946" s="1060" t="s">
        <v>3500</v>
      </c>
    </row>
    <row r="6947" spans="2:8">
      <c r="B6947" s="1089" t="s">
        <v>17823</v>
      </c>
      <c r="C6947" s="1087" t="s">
        <v>2259</v>
      </c>
      <c r="D6947" s="1035" t="s">
        <v>5010</v>
      </c>
      <c r="E6947" s="500" t="s">
        <v>4290</v>
      </c>
      <c r="F6947" s="1070">
        <v>601.95000000000005</v>
      </c>
      <c r="G6947" s="1048" t="s">
        <v>5005</v>
      </c>
      <c r="H6947" s="1060" t="s">
        <v>3500</v>
      </c>
    </row>
    <row r="6948" spans="2:8">
      <c r="B6948" s="1089" t="s">
        <v>17824</v>
      </c>
      <c r="C6948" s="1087" t="s">
        <v>2259</v>
      </c>
      <c r="D6948" s="1035" t="s">
        <v>5010</v>
      </c>
      <c r="E6948" s="500" t="s">
        <v>4290</v>
      </c>
      <c r="F6948" s="1070">
        <v>601.95000000000005</v>
      </c>
      <c r="G6948" s="1048" t="s">
        <v>5005</v>
      </c>
      <c r="H6948" s="1060" t="s">
        <v>3500</v>
      </c>
    </row>
    <row r="6949" spans="2:8">
      <c r="B6949" s="1089" t="s">
        <v>17825</v>
      </c>
      <c r="C6949" s="1087" t="s">
        <v>2259</v>
      </c>
      <c r="D6949" s="1035" t="s">
        <v>5010</v>
      </c>
      <c r="E6949" s="500" t="s">
        <v>4290</v>
      </c>
      <c r="F6949" s="1070">
        <v>601.95000000000005</v>
      </c>
      <c r="G6949" s="1048" t="s">
        <v>5005</v>
      </c>
      <c r="H6949" s="1060" t="s">
        <v>3500</v>
      </c>
    </row>
    <row r="6950" spans="2:8">
      <c r="B6950" s="1089" t="s">
        <v>17826</v>
      </c>
      <c r="C6950" s="1087" t="s">
        <v>2259</v>
      </c>
      <c r="D6950" s="1035" t="s">
        <v>5010</v>
      </c>
      <c r="E6950" s="500" t="s">
        <v>4290</v>
      </c>
      <c r="F6950" s="1070">
        <v>601.95000000000005</v>
      </c>
      <c r="G6950" s="1048" t="s">
        <v>5005</v>
      </c>
      <c r="H6950" s="1060" t="s">
        <v>3500</v>
      </c>
    </row>
    <row r="6951" spans="2:8">
      <c r="B6951" s="1089" t="s">
        <v>17827</v>
      </c>
      <c r="C6951" s="1087" t="s">
        <v>2259</v>
      </c>
      <c r="D6951" s="1035" t="s">
        <v>5010</v>
      </c>
      <c r="E6951" s="500" t="s">
        <v>4290</v>
      </c>
      <c r="F6951" s="1070">
        <v>601.95000000000005</v>
      </c>
      <c r="G6951" s="1048" t="s">
        <v>5005</v>
      </c>
      <c r="H6951" s="1060" t="s">
        <v>3500</v>
      </c>
    </row>
    <row r="6952" spans="2:8">
      <c r="B6952" s="1089" t="s">
        <v>17828</v>
      </c>
      <c r="C6952" s="1087" t="s">
        <v>2259</v>
      </c>
      <c r="D6952" s="1035" t="s">
        <v>5010</v>
      </c>
      <c r="E6952" s="500" t="s">
        <v>4290</v>
      </c>
      <c r="F6952" s="1070">
        <v>601.95000000000005</v>
      </c>
      <c r="G6952" s="1048" t="s">
        <v>5005</v>
      </c>
      <c r="H6952" s="1060" t="s">
        <v>3500</v>
      </c>
    </row>
    <row r="6953" spans="2:8">
      <c r="B6953" s="1089" t="s">
        <v>17829</v>
      </c>
      <c r="C6953" s="1087" t="s">
        <v>2259</v>
      </c>
      <c r="D6953" s="1035" t="s">
        <v>5010</v>
      </c>
      <c r="E6953" s="500" t="s">
        <v>4290</v>
      </c>
      <c r="F6953" s="1070">
        <v>601.95000000000005</v>
      </c>
      <c r="G6953" s="1048" t="s">
        <v>5005</v>
      </c>
      <c r="H6953" s="1060" t="s">
        <v>3500</v>
      </c>
    </row>
    <row r="6954" spans="2:8">
      <c r="B6954" s="1089" t="s">
        <v>17830</v>
      </c>
      <c r="C6954" s="1087" t="s">
        <v>2259</v>
      </c>
      <c r="D6954" s="1035" t="s">
        <v>5010</v>
      </c>
      <c r="E6954" s="500" t="s">
        <v>4290</v>
      </c>
      <c r="F6954" s="1070">
        <v>601.95000000000005</v>
      </c>
      <c r="G6954" s="1048" t="s">
        <v>5005</v>
      </c>
      <c r="H6954" s="1060" t="s">
        <v>3500</v>
      </c>
    </row>
    <row r="6955" spans="2:8">
      <c r="B6955" s="1089" t="s">
        <v>17831</v>
      </c>
      <c r="C6955" s="1087" t="s">
        <v>2259</v>
      </c>
      <c r="D6955" s="1035" t="s">
        <v>5010</v>
      </c>
      <c r="E6955" s="500" t="s">
        <v>4290</v>
      </c>
      <c r="F6955" s="1070">
        <v>601.95000000000005</v>
      </c>
      <c r="G6955" s="1048" t="s">
        <v>5005</v>
      </c>
      <c r="H6955" s="1060" t="s">
        <v>3500</v>
      </c>
    </row>
    <row r="6956" spans="2:8">
      <c r="B6956" s="1089" t="s">
        <v>17832</v>
      </c>
      <c r="C6956" s="1087" t="s">
        <v>2259</v>
      </c>
      <c r="D6956" s="1035" t="s">
        <v>5010</v>
      </c>
      <c r="E6956" s="500" t="s">
        <v>4290</v>
      </c>
      <c r="F6956" s="1070">
        <v>601.95000000000005</v>
      </c>
      <c r="G6956" s="1048" t="s">
        <v>5005</v>
      </c>
      <c r="H6956" s="1060" t="s">
        <v>3500</v>
      </c>
    </row>
    <row r="6957" spans="2:8">
      <c r="B6957" s="1089" t="s">
        <v>17833</v>
      </c>
      <c r="C6957" s="1087" t="s">
        <v>2259</v>
      </c>
      <c r="D6957" s="1035" t="s">
        <v>5010</v>
      </c>
      <c r="E6957" s="500" t="s">
        <v>4290</v>
      </c>
      <c r="F6957" s="1070">
        <v>601.95000000000005</v>
      </c>
      <c r="G6957" s="1048" t="s">
        <v>5005</v>
      </c>
      <c r="H6957" s="1060" t="s">
        <v>3500</v>
      </c>
    </row>
    <row r="6958" spans="2:8">
      <c r="B6958" s="1089" t="s">
        <v>17834</v>
      </c>
      <c r="C6958" s="1087" t="s">
        <v>2259</v>
      </c>
      <c r="D6958" s="1035" t="s">
        <v>5010</v>
      </c>
      <c r="E6958" s="500" t="s">
        <v>4290</v>
      </c>
      <c r="F6958" s="1070">
        <v>601.95000000000005</v>
      </c>
      <c r="G6958" s="1048" t="s">
        <v>5005</v>
      </c>
      <c r="H6958" s="1060" t="s">
        <v>3500</v>
      </c>
    </row>
    <row r="6959" spans="2:8">
      <c r="B6959" s="1089" t="s">
        <v>17835</v>
      </c>
      <c r="C6959" s="1087" t="s">
        <v>2259</v>
      </c>
      <c r="D6959" s="1035" t="s">
        <v>5010</v>
      </c>
      <c r="E6959" s="500" t="s">
        <v>4290</v>
      </c>
      <c r="F6959" s="1070">
        <v>601.95000000000005</v>
      </c>
      <c r="G6959" s="1048" t="s">
        <v>5005</v>
      </c>
      <c r="H6959" s="1060" t="s">
        <v>3500</v>
      </c>
    </row>
    <row r="6960" spans="2:8">
      <c r="B6960" s="1089" t="s">
        <v>17836</v>
      </c>
      <c r="C6960" s="1087" t="s">
        <v>2259</v>
      </c>
      <c r="D6960" s="1035" t="s">
        <v>5010</v>
      </c>
      <c r="E6960" s="500" t="s">
        <v>4290</v>
      </c>
      <c r="F6960" s="1070">
        <v>601.95000000000005</v>
      </c>
      <c r="G6960" s="1048" t="s">
        <v>5005</v>
      </c>
      <c r="H6960" s="1060" t="s">
        <v>3500</v>
      </c>
    </row>
    <row r="6961" spans="2:8">
      <c r="B6961" s="1089" t="s">
        <v>17837</v>
      </c>
      <c r="C6961" s="1087" t="s">
        <v>2259</v>
      </c>
      <c r="D6961" s="1035" t="s">
        <v>5010</v>
      </c>
      <c r="E6961" s="500" t="s">
        <v>4290</v>
      </c>
      <c r="F6961" s="1070">
        <v>601.95000000000005</v>
      </c>
      <c r="G6961" s="1048" t="s">
        <v>5005</v>
      </c>
      <c r="H6961" s="1060" t="s">
        <v>3500</v>
      </c>
    </row>
    <row r="6962" spans="2:8">
      <c r="B6962" s="1089" t="s">
        <v>17838</v>
      </c>
      <c r="C6962" s="1087" t="s">
        <v>2259</v>
      </c>
      <c r="D6962" s="1035" t="s">
        <v>5010</v>
      </c>
      <c r="E6962" s="500" t="s">
        <v>4290</v>
      </c>
      <c r="F6962" s="1070">
        <v>601.95000000000005</v>
      </c>
      <c r="G6962" s="1048" t="s">
        <v>5005</v>
      </c>
      <c r="H6962" s="1060" t="s">
        <v>3500</v>
      </c>
    </row>
    <row r="6963" spans="2:8">
      <c r="B6963" s="1089" t="s">
        <v>17839</v>
      </c>
      <c r="C6963" s="1087" t="s">
        <v>2259</v>
      </c>
      <c r="D6963" s="1035" t="s">
        <v>5010</v>
      </c>
      <c r="E6963" s="500" t="s">
        <v>4290</v>
      </c>
      <c r="F6963" s="1070">
        <v>601.95000000000005</v>
      </c>
      <c r="G6963" s="1048" t="s">
        <v>5005</v>
      </c>
      <c r="H6963" s="1060" t="s">
        <v>3500</v>
      </c>
    </row>
    <row r="6964" spans="2:8">
      <c r="B6964" s="1089" t="s">
        <v>17840</v>
      </c>
      <c r="C6964" s="1087" t="s">
        <v>2259</v>
      </c>
      <c r="D6964" s="1035" t="s">
        <v>5010</v>
      </c>
      <c r="E6964" s="500" t="s">
        <v>4290</v>
      </c>
      <c r="F6964" s="1070">
        <v>601.95000000000005</v>
      </c>
      <c r="G6964" s="1048" t="s">
        <v>5005</v>
      </c>
      <c r="H6964" s="1060" t="s">
        <v>3500</v>
      </c>
    </row>
    <row r="6965" spans="2:8">
      <c r="B6965" s="1089" t="s">
        <v>17841</v>
      </c>
      <c r="C6965" s="1087" t="s">
        <v>2259</v>
      </c>
      <c r="D6965" s="1035" t="s">
        <v>5010</v>
      </c>
      <c r="E6965" s="500" t="s">
        <v>4290</v>
      </c>
      <c r="F6965" s="1070">
        <v>601.95000000000005</v>
      </c>
      <c r="G6965" s="1048" t="s">
        <v>5005</v>
      </c>
      <c r="H6965" s="1060" t="s">
        <v>3500</v>
      </c>
    </row>
    <row r="6966" spans="2:8">
      <c r="B6966" s="1089" t="s">
        <v>17842</v>
      </c>
      <c r="C6966" s="1087" t="s">
        <v>2259</v>
      </c>
      <c r="D6966" s="1035" t="s">
        <v>5010</v>
      </c>
      <c r="E6966" s="500" t="s">
        <v>4290</v>
      </c>
      <c r="F6966" s="1070">
        <v>601.95000000000005</v>
      </c>
      <c r="G6966" s="1048" t="s">
        <v>5005</v>
      </c>
      <c r="H6966" s="1060" t="s">
        <v>3500</v>
      </c>
    </row>
    <row r="6967" spans="2:8">
      <c r="B6967" s="1089" t="s">
        <v>17843</v>
      </c>
      <c r="C6967" s="1087" t="s">
        <v>2259</v>
      </c>
      <c r="D6967" s="1035" t="s">
        <v>5010</v>
      </c>
      <c r="E6967" s="500" t="s">
        <v>4290</v>
      </c>
      <c r="F6967" s="1070">
        <v>601.95000000000005</v>
      </c>
      <c r="G6967" s="1048" t="s">
        <v>5005</v>
      </c>
      <c r="H6967" s="1060" t="s">
        <v>3500</v>
      </c>
    </row>
    <row r="6968" spans="2:8">
      <c r="B6968" s="1089" t="s">
        <v>17844</v>
      </c>
      <c r="C6968" s="1087" t="s">
        <v>2259</v>
      </c>
      <c r="D6968" s="1035" t="s">
        <v>5010</v>
      </c>
      <c r="E6968" s="500" t="s">
        <v>4290</v>
      </c>
      <c r="F6968" s="1070">
        <v>601.95000000000005</v>
      </c>
      <c r="G6968" s="1048" t="s">
        <v>5005</v>
      </c>
      <c r="H6968" s="1060" t="s">
        <v>3500</v>
      </c>
    </row>
    <row r="6969" spans="2:8">
      <c r="B6969" s="1089" t="s">
        <v>17845</v>
      </c>
      <c r="C6969" s="1087" t="s">
        <v>2259</v>
      </c>
      <c r="D6969" s="1035" t="s">
        <v>5010</v>
      </c>
      <c r="E6969" s="500" t="s">
        <v>4290</v>
      </c>
      <c r="F6969" s="1070">
        <v>601.95000000000005</v>
      </c>
      <c r="G6969" s="1048" t="s">
        <v>5005</v>
      </c>
      <c r="H6969" s="1060" t="s">
        <v>3500</v>
      </c>
    </row>
    <row r="6970" spans="2:8">
      <c r="B6970" s="1089" t="s">
        <v>17846</v>
      </c>
      <c r="C6970" s="1087" t="s">
        <v>2259</v>
      </c>
      <c r="D6970" s="1035" t="s">
        <v>5010</v>
      </c>
      <c r="E6970" s="500" t="s">
        <v>4290</v>
      </c>
      <c r="F6970" s="1070">
        <v>601.95000000000005</v>
      </c>
      <c r="G6970" s="1048" t="s">
        <v>5005</v>
      </c>
      <c r="H6970" s="1060" t="s">
        <v>3500</v>
      </c>
    </row>
    <row r="6971" spans="2:8">
      <c r="B6971" s="1089" t="s">
        <v>17847</v>
      </c>
      <c r="C6971" s="1087" t="s">
        <v>2259</v>
      </c>
      <c r="D6971" s="1035" t="s">
        <v>5010</v>
      </c>
      <c r="E6971" s="500" t="s">
        <v>4290</v>
      </c>
      <c r="F6971" s="1070">
        <v>601.95000000000005</v>
      </c>
      <c r="G6971" s="1048" t="s">
        <v>5005</v>
      </c>
      <c r="H6971" s="1060" t="s">
        <v>3500</v>
      </c>
    </row>
    <row r="6972" spans="2:8">
      <c r="B6972" s="1089" t="s">
        <v>17848</v>
      </c>
      <c r="C6972" s="1087" t="s">
        <v>2259</v>
      </c>
      <c r="D6972" s="1035" t="s">
        <v>5010</v>
      </c>
      <c r="E6972" s="500" t="s">
        <v>4290</v>
      </c>
      <c r="F6972" s="1070">
        <v>601.95000000000005</v>
      </c>
      <c r="G6972" s="1048" t="s">
        <v>5005</v>
      </c>
      <c r="H6972" s="1060" t="s">
        <v>3500</v>
      </c>
    </row>
    <row r="6973" spans="2:8">
      <c r="B6973" s="1089" t="s">
        <v>17849</v>
      </c>
      <c r="C6973" s="1087" t="s">
        <v>2259</v>
      </c>
      <c r="D6973" s="1035" t="s">
        <v>5010</v>
      </c>
      <c r="E6973" s="500" t="s">
        <v>4290</v>
      </c>
      <c r="F6973" s="1070">
        <v>601.95000000000005</v>
      </c>
      <c r="G6973" s="1048" t="s">
        <v>5005</v>
      </c>
      <c r="H6973" s="1060" t="s">
        <v>3500</v>
      </c>
    </row>
    <row r="6974" spans="2:8">
      <c r="B6974" s="1089" t="s">
        <v>17850</v>
      </c>
      <c r="C6974" s="1087" t="s">
        <v>2259</v>
      </c>
      <c r="D6974" s="1035" t="s">
        <v>5010</v>
      </c>
      <c r="E6974" s="500" t="s">
        <v>4290</v>
      </c>
      <c r="F6974" s="1070">
        <v>601.95000000000005</v>
      </c>
      <c r="G6974" s="1048" t="s">
        <v>5005</v>
      </c>
      <c r="H6974" s="1060" t="s">
        <v>3500</v>
      </c>
    </row>
    <row r="6975" spans="2:8">
      <c r="B6975" s="1089" t="s">
        <v>17851</v>
      </c>
      <c r="C6975" s="1087" t="s">
        <v>2259</v>
      </c>
      <c r="D6975" s="1035" t="s">
        <v>5010</v>
      </c>
      <c r="E6975" s="500" t="s">
        <v>4290</v>
      </c>
      <c r="F6975" s="1070">
        <v>601.95000000000005</v>
      </c>
      <c r="G6975" s="1048" t="s">
        <v>5005</v>
      </c>
      <c r="H6975" s="1060" t="s">
        <v>3500</v>
      </c>
    </row>
    <row r="6976" spans="2:8">
      <c r="B6976" s="1089" t="s">
        <v>17852</v>
      </c>
      <c r="C6976" s="1087" t="s">
        <v>2259</v>
      </c>
      <c r="D6976" s="1035" t="s">
        <v>5010</v>
      </c>
      <c r="E6976" s="500" t="s">
        <v>4290</v>
      </c>
      <c r="F6976" s="1070">
        <v>601.95000000000005</v>
      </c>
      <c r="G6976" s="1048" t="s">
        <v>5005</v>
      </c>
      <c r="H6976" s="1060" t="s">
        <v>3500</v>
      </c>
    </row>
    <row r="6977" spans="2:8">
      <c r="B6977" s="1089" t="s">
        <v>17853</v>
      </c>
      <c r="C6977" s="1087" t="s">
        <v>2259</v>
      </c>
      <c r="D6977" s="1035" t="s">
        <v>5010</v>
      </c>
      <c r="E6977" s="500" t="s">
        <v>4290</v>
      </c>
      <c r="F6977" s="1070">
        <v>601.95000000000005</v>
      </c>
      <c r="G6977" s="1048" t="s">
        <v>5005</v>
      </c>
      <c r="H6977" s="1060" t="s">
        <v>3500</v>
      </c>
    </row>
    <row r="6978" spans="2:8">
      <c r="B6978" s="1089" t="s">
        <v>17854</v>
      </c>
      <c r="C6978" s="1087" t="s">
        <v>2259</v>
      </c>
      <c r="D6978" s="1035" t="s">
        <v>5010</v>
      </c>
      <c r="E6978" s="500" t="s">
        <v>4290</v>
      </c>
      <c r="F6978" s="1070">
        <v>601.95000000000005</v>
      </c>
      <c r="G6978" s="1048" t="s">
        <v>5005</v>
      </c>
      <c r="H6978" s="1060" t="s">
        <v>3500</v>
      </c>
    </row>
    <row r="6979" spans="2:8">
      <c r="B6979" s="1089" t="s">
        <v>17855</v>
      </c>
      <c r="C6979" s="1087" t="s">
        <v>2259</v>
      </c>
      <c r="D6979" s="1035" t="s">
        <v>5010</v>
      </c>
      <c r="E6979" s="500" t="s">
        <v>4290</v>
      </c>
      <c r="F6979" s="1070">
        <v>601.95000000000005</v>
      </c>
      <c r="G6979" s="1048" t="s">
        <v>5005</v>
      </c>
      <c r="H6979" s="1060" t="s">
        <v>3500</v>
      </c>
    </row>
    <row r="6980" spans="2:8">
      <c r="B6980" s="1089" t="s">
        <v>17856</v>
      </c>
      <c r="C6980" s="1087" t="s">
        <v>2259</v>
      </c>
      <c r="D6980" s="1035" t="s">
        <v>5010</v>
      </c>
      <c r="E6980" s="500" t="s">
        <v>4290</v>
      </c>
      <c r="F6980" s="1070">
        <v>601.95000000000005</v>
      </c>
      <c r="G6980" s="1048" t="s">
        <v>5005</v>
      </c>
      <c r="H6980" s="1060" t="s">
        <v>3500</v>
      </c>
    </row>
    <row r="6981" spans="2:8">
      <c r="B6981" s="1089" t="s">
        <v>17857</v>
      </c>
      <c r="C6981" s="1087" t="s">
        <v>2259</v>
      </c>
      <c r="D6981" s="1035" t="s">
        <v>5010</v>
      </c>
      <c r="E6981" s="500" t="s">
        <v>4290</v>
      </c>
      <c r="F6981" s="1070">
        <v>601.95000000000005</v>
      </c>
      <c r="G6981" s="1048" t="s">
        <v>5005</v>
      </c>
      <c r="H6981" s="1060" t="s">
        <v>3500</v>
      </c>
    </row>
    <row r="6982" spans="2:8">
      <c r="B6982" s="1089" t="s">
        <v>17858</v>
      </c>
      <c r="C6982" s="1087" t="s">
        <v>2259</v>
      </c>
      <c r="D6982" s="1035" t="s">
        <v>5010</v>
      </c>
      <c r="E6982" s="500" t="s">
        <v>4290</v>
      </c>
      <c r="F6982" s="1070">
        <v>601.95000000000005</v>
      </c>
      <c r="G6982" s="1048" t="s">
        <v>5005</v>
      </c>
      <c r="H6982" s="1060" t="s">
        <v>3500</v>
      </c>
    </row>
    <row r="6983" spans="2:8">
      <c r="B6983" s="1089" t="s">
        <v>17859</v>
      </c>
      <c r="C6983" s="1087" t="s">
        <v>2259</v>
      </c>
      <c r="D6983" s="1035" t="s">
        <v>5010</v>
      </c>
      <c r="E6983" s="500" t="s">
        <v>4290</v>
      </c>
      <c r="F6983" s="1070">
        <v>601.95000000000005</v>
      </c>
      <c r="G6983" s="1048" t="s">
        <v>5005</v>
      </c>
      <c r="H6983" s="1060" t="s">
        <v>3500</v>
      </c>
    </row>
    <row r="6984" spans="2:8">
      <c r="B6984" s="1089" t="s">
        <v>17860</v>
      </c>
      <c r="C6984" s="1087" t="s">
        <v>2259</v>
      </c>
      <c r="D6984" s="1035" t="s">
        <v>5010</v>
      </c>
      <c r="E6984" s="500" t="s">
        <v>4290</v>
      </c>
      <c r="F6984" s="1070">
        <v>601.95000000000005</v>
      </c>
      <c r="G6984" s="1048" t="s">
        <v>5005</v>
      </c>
      <c r="H6984" s="1060" t="s">
        <v>3500</v>
      </c>
    </row>
    <row r="6985" spans="2:8">
      <c r="B6985" s="1089" t="s">
        <v>17861</v>
      </c>
      <c r="C6985" s="1087" t="s">
        <v>2259</v>
      </c>
      <c r="D6985" s="1035" t="s">
        <v>5010</v>
      </c>
      <c r="E6985" s="500" t="s">
        <v>4290</v>
      </c>
      <c r="F6985" s="1070">
        <v>601.95000000000005</v>
      </c>
      <c r="G6985" s="1048" t="s">
        <v>5005</v>
      </c>
      <c r="H6985" s="1060" t="s">
        <v>3500</v>
      </c>
    </row>
    <row r="6986" spans="2:8">
      <c r="B6986" s="1089" t="s">
        <v>17862</v>
      </c>
      <c r="C6986" s="1087" t="s">
        <v>2259</v>
      </c>
      <c r="D6986" s="1035" t="s">
        <v>5010</v>
      </c>
      <c r="E6986" s="500" t="s">
        <v>4290</v>
      </c>
      <c r="F6986" s="1070">
        <v>601.95000000000005</v>
      </c>
      <c r="G6986" s="1048" t="s">
        <v>5005</v>
      </c>
      <c r="H6986" s="1060" t="s">
        <v>3500</v>
      </c>
    </row>
    <row r="6987" spans="2:8">
      <c r="B6987" s="1089" t="s">
        <v>17863</v>
      </c>
      <c r="C6987" s="1087" t="s">
        <v>2259</v>
      </c>
      <c r="D6987" s="1035" t="s">
        <v>5010</v>
      </c>
      <c r="E6987" s="500" t="s">
        <v>4290</v>
      </c>
      <c r="F6987" s="1070">
        <v>601.95000000000005</v>
      </c>
      <c r="G6987" s="1048" t="s">
        <v>5005</v>
      </c>
      <c r="H6987" s="1060" t="s">
        <v>3500</v>
      </c>
    </row>
    <row r="6988" spans="2:8">
      <c r="B6988" s="1089" t="s">
        <v>17864</v>
      </c>
      <c r="C6988" s="1087" t="s">
        <v>2259</v>
      </c>
      <c r="D6988" s="1035" t="s">
        <v>5010</v>
      </c>
      <c r="E6988" s="500" t="s">
        <v>4290</v>
      </c>
      <c r="F6988" s="1070">
        <v>601.95000000000005</v>
      </c>
      <c r="G6988" s="1048" t="s">
        <v>5005</v>
      </c>
      <c r="H6988" s="1060" t="s">
        <v>3500</v>
      </c>
    </row>
    <row r="6989" spans="2:8">
      <c r="B6989" s="1089" t="s">
        <v>17865</v>
      </c>
      <c r="C6989" s="1087" t="s">
        <v>2259</v>
      </c>
      <c r="D6989" s="1035" t="s">
        <v>5010</v>
      </c>
      <c r="E6989" s="500" t="s">
        <v>4290</v>
      </c>
      <c r="F6989" s="1070">
        <v>601.95000000000005</v>
      </c>
      <c r="G6989" s="1048" t="s">
        <v>5005</v>
      </c>
      <c r="H6989" s="1060" t="s">
        <v>3500</v>
      </c>
    </row>
    <row r="6990" spans="2:8">
      <c r="B6990" s="1089" t="s">
        <v>17866</v>
      </c>
      <c r="C6990" s="1087" t="s">
        <v>2259</v>
      </c>
      <c r="D6990" s="1035" t="s">
        <v>5010</v>
      </c>
      <c r="E6990" s="500" t="s">
        <v>4290</v>
      </c>
      <c r="F6990" s="1070">
        <v>601.95000000000005</v>
      </c>
      <c r="G6990" s="1048" t="s">
        <v>5005</v>
      </c>
      <c r="H6990" s="1060" t="s">
        <v>3500</v>
      </c>
    </row>
    <row r="6991" spans="2:8">
      <c r="B6991" s="1089" t="s">
        <v>17867</v>
      </c>
      <c r="C6991" s="1087" t="s">
        <v>2259</v>
      </c>
      <c r="D6991" s="1035" t="s">
        <v>5010</v>
      </c>
      <c r="E6991" s="500" t="s">
        <v>4290</v>
      </c>
      <c r="F6991" s="1070">
        <v>601.95000000000005</v>
      </c>
      <c r="G6991" s="1048" t="s">
        <v>5005</v>
      </c>
      <c r="H6991" s="1060" t="s">
        <v>3500</v>
      </c>
    </row>
    <row r="6992" spans="2:8">
      <c r="B6992" s="1089" t="s">
        <v>17868</v>
      </c>
      <c r="C6992" s="1087" t="s">
        <v>2259</v>
      </c>
      <c r="D6992" s="1035" t="s">
        <v>5010</v>
      </c>
      <c r="E6992" s="500" t="s">
        <v>4290</v>
      </c>
      <c r="F6992" s="1070">
        <v>601.95000000000005</v>
      </c>
      <c r="G6992" s="1048" t="s">
        <v>5005</v>
      </c>
      <c r="H6992" s="1060" t="s">
        <v>3500</v>
      </c>
    </row>
    <row r="6993" spans="2:8">
      <c r="B6993" s="1089" t="s">
        <v>17869</v>
      </c>
      <c r="C6993" s="1087" t="s">
        <v>2259</v>
      </c>
      <c r="D6993" s="1035" t="s">
        <v>5010</v>
      </c>
      <c r="E6993" s="500" t="s">
        <v>4290</v>
      </c>
      <c r="F6993" s="1070">
        <v>601.95000000000005</v>
      </c>
      <c r="G6993" s="1048" t="s">
        <v>5005</v>
      </c>
      <c r="H6993" s="1060" t="s">
        <v>3500</v>
      </c>
    </row>
    <row r="6994" spans="2:8">
      <c r="B6994" s="1089" t="s">
        <v>17870</v>
      </c>
      <c r="C6994" s="1087" t="s">
        <v>2259</v>
      </c>
      <c r="D6994" s="1035" t="s">
        <v>5010</v>
      </c>
      <c r="E6994" s="500" t="s">
        <v>4290</v>
      </c>
      <c r="F6994" s="1070">
        <v>601.95000000000005</v>
      </c>
      <c r="G6994" s="1048" t="s">
        <v>5005</v>
      </c>
      <c r="H6994" s="1060" t="s">
        <v>3500</v>
      </c>
    </row>
    <row r="6995" spans="2:8">
      <c r="B6995" s="1089" t="s">
        <v>17871</v>
      </c>
      <c r="C6995" s="1087" t="s">
        <v>2259</v>
      </c>
      <c r="D6995" s="1035" t="s">
        <v>5010</v>
      </c>
      <c r="E6995" s="500" t="s">
        <v>4290</v>
      </c>
      <c r="F6995" s="1070">
        <v>601.95000000000005</v>
      </c>
      <c r="G6995" s="1048" t="s">
        <v>5005</v>
      </c>
      <c r="H6995" s="1060" t="s">
        <v>3500</v>
      </c>
    </row>
    <row r="6996" spans="2:8">
      <c r="B6996" s="1089" t="s">
        <v>17872</v>
      </c>
      <c r="C6996" s="1087" t="s">
        <v>2259</v>
      </c>
      <c r="D6996" s="1035" t="s">
        <v>5010</v>
      </c>
      <c r="E6996" s="500" t="s">
        <v>4290</v>
      </c>
      <c r="F6996" s="1070">
        <v>601.95000000000005</v>
      </c>
      <c r="G6996" s="1048" t="s">
        <v>5005</v>
      </c>
      <c r="H6996" s="1060" t="s">
        <v>3500</v>
      </c>
    </row>
    <row r="6997" spans="2:8">
      <c r="B6997" s="1089" t="s">
        <v>17873</v>
      </c>
      <c r="C6997" s="1087" t="s">
        <v>2259</v>
      </c>
      <c r="D6997" s="1035" t="s">
        <v>5010</v>
      </c>
      <c r="E6997" s="500" t="s">
        <v>4290</v>
      </c>
      <c r="F6997" s="1070">
        <v>601.95000000000005</v>
      </c>
      <c r="G6997" s="1048" t="s">
        <v>5005</v>
      </c>
      <c r="H6997" s="1060" t="s">
        <v>3500</v>
      </c>
    </row>
    <row r="6998" spans="2:8">
      <c r="B6998" s="1089" t="s">
        <v>17874</v>
      </c>
      <c r="C6998" s="1087" t="s">
        <v>2259</v>
      </c>
      <c r="D6998" s="1035" t="s">
        <v>5010</v>
      </c>
      <c r="E6998" s="500" t="s">
        <v>4290</v>
      </c>
      <c r="F6998" s="1070">
        <v>601.95000000000005</v>
      </c>
      <c r="G6998" s="1048" t="s">
        <v>5005</v>
      </c>
      <c r="H6998" s="1060" t="s">
        <v>3500</v>
      </c>
    </row>
    <row r="6999" spans="2:8">
      <c r="B6999" s="1089" t="s">
        <v>17875</v>
      </c>
      <c r="C6999" s="1087" t="s">
        <v>2259</v>
      </c>
      <c r="D6999" s="1035" t="s">
        <v>5010</v>
      </c>
      <c r="E6999" s="500" t="s">
        <v>4290</v>
      </c>
      <c r="F6999" s="1070">
        <v>601.95000000000005</v>
      </c>
      <c r="G6999" s="1048" t="s">
        <v>5005</v>
      </c>
      <c r="H6999" s="1060" t="s">
        <v>3500</v>
      </c>
    </row>
    <row r="7000" spans="2:8">
      <c r="B7000" s="1089" t="s">
        <v>17876</v>
      </c>
      <c r="C7000" s="1087" t="s">
        <v>2259</v>
      </c>
      <c r="D7000" s="1035" t="s">
        <v>5010</v>
      </c>
      <c r="E7000" s="500" t="s">
        <v>4290</v>
      </c>
      <c r="F7000" s="1070">
        <v>601.95000000000005</v>
      </c>
      <c r="G7000" s="1048" t="s">
        <v>5005</v>
      </c>
      <c r="H7000" s="1060" t="s">
        <v>3500</v>
      </c>
    </row>
    <row r="7001" spans="2:8">
      <c r="B7001" s="1089" t="s">
        <v>17877</v>
      </c>
      <c r="C7001" s="1087" t="s">
        <v>2259</v>
      </c>
      <c r="D7001" s="1035" t="s">
        <v>5010</v>
      </c>
      <c r="E7001" s="500" t="s">
        <v>4290</v>
      </c>
      <c r="F7001" s="1070">
        <v>601.95000000000005</v>
      </c>
      <c r="G7001" s="1048" t="s">
        <v>5005</v>
      </c>
      <c r="H7001" s="1060" t="s">
        <v>3500</v>
      </c>
    </row>
    <row r="7002" spans="2:8">
      <c r="B7002" s="1089" t="s">
        <v>17878</v>
      </c>
      <c r="C7002" s="1087" t="s">
        <v>2259</v>
      </c>
      <c r="D7002" s="1035" t="s">
        <v>5010</v>
      </c>
      <c r="E7002" s="500" t="s">
        <v>4290</v>
      </c>
      <c r="F7002" s="1070">
        <v>601.95000000000005</v>
      </c>
      <c r="G7002" s="1048" t="s">
        <v>5005</v>
      </c>
      <c r="H7002" s="1060" t="s">
        <v>3500</v>
      </c>
    </row>
    <row r="7003" spans="2:8">
      <c r="B7003" s="1089" t="s">
        <v>17879</v>
      </c>
      <c r="C7003" s="1087" t="s">
        <v>2259</v>
      </c>
      <c r="D7003" s="1035" t="s">
        <v>5010</v>
      </c>
      <c r="E7003" s="500" t="s">
        <v>4290</v>
      </c>
      <c r="F7003" s="1070">
        <v>601.95000000000005</v>
      </c>
      <c r="G7003" s="1048" t="s">
        <v>5005</v>
      </c>
      <c r="H7003" s="1060" t="s">
        <v>3500</v>
      </c>
    </row>
    <row r="7004" spans="2:8">
      <c r="B7004" s="1089" t="s">
        <v>17880</v>
      </c>
      <c r="C7004" s="1087" t="s">
        <v>2259</v>
      </c>
      <c r="D7004" s="1035" t="s">
        <v>5010</v>
      </c>
      <c r="E7004" s="500" t="s">
        <v>4290</v>
      </c>
      <c r="F7004" s="1070">
        <v>601.95000000000005</v>
      </c>
      <c r="G7004" s="1048" t="s">
        <v>5005</v>
      </c>
      <c r="H7004" s="1060" t="s">
        <v>3500</v>
      </c>
    </row>
    <row r="7005" spans="2:8">
      <c r="B7005" s="1089" t="s">
        <v>17881</v>
      </c>
      <c r="C7005" s="1087" t="s">
        <v>2259</v>
      </c>
      <c r="D7005" s="1035" t="s">
        <v>5010</v>
      </c>
      <c r="E7005" s="500" t="s">
        <v>4290</v>
      </c>
      <c r="F7005" s="1070">
        <v>601.95000000000005</v>
      </c>
      <c r="G7005" s="1048" t="s">
        <v>5005</v>
      </c>
      <c r="H7005" s="1060" t="s">
        <v>3500</v>
      </c>
    </row>
    <row r="7006" spans="2:8">
      <c r="B7006" s="1089" t="s">
        <v>17882</v>
      </c>
      <c r="C7006" s="1087" t="s">
        <v>2259</v>
      </c>
      <c r="D7006" s="1035" t="s">
        <v>5010</v>
      </c>
      <c r="E7006" s="500" t="s">
        <v>4290</v>
      </c>
      <c r="F7006" s="1070">
        <v>601.95000000000005</v>
      </c>
      <c r="G7006" s="1048" t="s">
        <v>5005</v>
      </c>
      <c r="H7006" s="1060" t="s">
        <v>3500</v>
      </c>
    </row>
    <row r="7007" spans="2:8">
      <c r="B7007" s="1089" t="s">
        <v>17883</v>
      </c>
      <c r="C7007" s="1087" t="s">
        <v>2259</v>
      </c>
      <c r="D7007" s="1035" t="s">
        <v>5010</v>
      </c>
      <c r="E7007" s="500" t="s">
        <v>4290</v>
      </c>
      <c r="F7007" s="1070">
        <v>601.95000000000005</v>
      </c>
      <c r="G7007" s="1048" t="s">
        <v>5005</v>
      </c>
      <c r="H7007" s="1060" t="s">
        <v>3500</v>
      </c>
    </row>
    <row r="7008" spans="2:8">
      <c r="B7008" s="1089" t="s">
        <v>17884</v>
      </c>
      <c r="C7008" s="1087" t="s">
        <v>2259</v>
      </c>
      <c r="D7008" s="1035" t="s">
        <v>5010</v>
      </c>
      <c r="E7008" s="500" t="s">
        <v>4290</v>
      </c>
      <c r="F7008" s="1070">
        <v>601.95000000000005</v>
      </c>
      <c r="G7008" s="1048" t="s">
        <v>5005</v>
      </c>
      <c r="H7008" s="1060" t="s">
        <v>3500</v>
      </c>
    </row>
    <row r="7009" spans="2:8">
      <c r="B7009" s="1089" t="s">
        <v>17885</v>
      </c>
      <c r="C7009" s="1087" t="s">
        <v>2259</v>
      </c>
      <c r="D7009" s="1035" t="s">
        <v>5010</v>
      </c>
      <c r="E7009" s="500" t="s">
        <v>4290</v>
      </c>
      <c r="F7009" s="1070">
        <v>601.95000000000005</v>
      </c>
      <c r="G7009" s="1048" t="s">
        <v>5005</v>
      </c>
      <c r="H7009" s="1060" t="s">
        <v>3500</v>
      </c>
    </row>
    <row r="7010" spans="2:8">
      <c r="B7010" s="1089" t="s">
        <v>17886</v>
      </c>
      <c r="C7010" s="1087" t="s">
        <v>2259</v>
      </c>
      <c r="D7010" s="1035" t="s">
        <v>5010</v>
      </c>
      <c r="E7010" s="500" t="s">
        <v>4290</v>
      </c>
      <c r="F7010" s="1070">
        <v>601.95000000000005</v>
      </c>
      <c r="G7010" s="1048" t="s">
        <v>5005</v>
      </c>
      <c r="H7010" s="1060" t="s">
        <v>3500</v>
      </c>
    </row>
    <row r="7011" spans="2:8">
      <c r="B7011" s="1089" t="s">
        <v>17887</v>
      </c>
      <c r="C7011" s="1087" t="s">
        <v>2259</v>
      </c>
      <c r="D7011" s="1035" t="s">
        <v>5010</v>
      </c>
      <c r="E7011" s="500" t="s">
        <v>4290</v>
      </c>
      <c r="F7011" s="1070">
        <v>601.95000000000005</v>
      </c>
      <c r="G7011" s="1048" t="s">
        <v>5005</v>
      </c>
      <c r="H7011" s="1060" t="s">
        <v>3500</v>
      </c>
    </row>
    <row r="7012" spans="2:8">
      <c r="B7012" s="1089" t="s">
        <v>17888</v>
      </c>
      <c r="C7012" s="1087" t="s">
        <v>2259</v>
      </c>
      <c r="D7012" s="1035" t="s">
        <v>5010</v>
      </c>
      <c r="E7012" s="500" t="s">
        <v>4290</v>
      </c>
      <c r="F7012" s="1070">
        <v>601.95000000000005</v>
      </c>
      <c r="G7012" s="1048" t="s">
        <v>5005</v>
      </c>
      <c r="H7012" s="1060" t="s">
        <v>3500</v>
      </c>
    </row>
    <row r="7013" spans="2:8">
      <c r="B7013" s="1089" t="s">
        <v>17889</v>
      </c>
      <c r="C7013" s="1087" t="s">
        <v>2259</v>
      </c>
      <c r="D7013" s="1035" t="s">
        <v>5010</v>
      </c>
      <c r="E7013" s="500" t="s">
        <v>4290</v>
      </c>
      <c r="F7013" s="1070">
        <v>601.95000000000005</v>
      </c>
      <c r="G7013" s="1048" t="s">
        <v>5005</v>
      </c>
      <c r="H7013" s="1060" t="s">
        <v>3500</v>
      </c>
    </row>
    <row r="7014" spans="2:8">
      <c r="B7014" s="1089" t="s">
        <v>17890</v>
      </c>
      <c r="C7014" s="1087" t="s">
        <v>2259</v>
      </c>
      <c r="D7014" s="1035" t="s">
        <v>5010</v>
      </c>
      <c r="E7014" s="500" t="s">
        <v>4290</v>
      </c>
      <c r="F7014" s="1070">
        <v>601.95000000000005</v>
      </c>
      <c r="G7014" s="1048" t="s">
        <v>5005</v>
      </c>
      <c r="H7014" s="1060" t="s">
        <v>3500</v>
      </c>
    </row>
    <row r="7015" spans="2:8">
      <c r="B7015" s="1089" t="s">
        <v>17891</v>
      </c>
      <c r="C7015" s="1087" t="s">
        <v>2259</v>
      </c>
      <c r="D7015" s="1035" t="s">
        <v>5010</v>
      </c>
      <c r="E7015" s="500" t="s">
        <v>4290</v>
      </c>
      <c r="F7015" s="1070">
        <v>601.95000000000005</v>
      </c>
      <c r="G7015" s="1048" t="s">
        <v>5005</v>
      </c>
      <c r="H7015" s="1060" t="s">
        <v>3500</v>
      </c>
    </row>
    <row r="7016" spans="2:8">
      <c r="B7016" s="1089" t="s">
        <v>17892</v>
      </c>
      <c r="C7016" s="1087" t="s">
        <v>2259</v>
      </c>
      <c r="D7016" s="1035" t="s">
        <v>5010</v>
      </c>
      <c r="E7016" s="500" t="s">
        <v>4290</v>
      </c>
      <c r="F7016" s="1070">
        <v>601.95000000000005</v>
      </c>
      <c r="G7016" s="1048" t="s">
        <v>5005</v>
      </c>
      <c r="H7016" s="1060" t="s">
        <v>3500</v>
      </c>
    </row>
    <row r="7017" spans="2:8">
      <c r="B7017" s="1089" t="s">
        <v>17893</v>
      </c>
      <c r="C7017" s="1087" t="s">
        <v>2259</v>
      </c>
      <c r="D7017" s="1035" t="s">
        <v>5010</v>
      </c>
      <c r="E7017" s="500" t="s">
        <v>4290</v>
      </c>
      <c r="F7017" s="1070">
        <v>601.95000000000005</v>
      </c>
      <c r="G7017" s="1048" t="s">
        <v>5005</v>
      </c>
      <c r="H7017" s="1060" t="s">
        <v>3500</v>
      </c>
    </row>
    <row r="7018" spans="2:8">
      <c r="B7018" s="1089" t="s">
        <v>17894</v>
      </c>
      <c r="C7018" s="1087" t="s">
        <v>2259</v>
      </c>
      <c r="D7018" s="1035" t="s">
        <v>5010</v>
      </c>
      <c r="E7018" s="500" t="s">
        <v>4290</v>
      </c>
      <c r="F7018" s="1070">
        <v>601.95000000000005</v>
      </c>
      <c r="G7018" s="1048" t="s">
        <v>5005</v>
      </c>
      <c r="H7018" s="1060" t="s">
        <v>3500</v>
      </c>
    </row>
    <row r="7019" spans="2:8">
      <c r="B7019" s="1089" t="s">
        <v>17895</v>
      </c>
      <c r="C7019" s="1087" t="s">
        <v>2259</v>
      </c>
      <c r="D7019" s="1035" t="s">
        <v>5010</v>
      </c>
      <c r="E7019" s="500" t="s">
        <v>4290</v>
      </c>
      <c r="F7019" s="1070">
        <v>601.95000000000005</v>
      </c>
      <c r="G7019" s="1048" t="s">
        <v>5005</v>
      </c>
      <c r="H7019" s="1060" t="s">
        <v>3500</v>
      </c>
    </row>
    <row r="7020" spans="2:8">
      <c r="B7020" s="1089" t="s">
        <v>17896</v>
      </c>
      <c r="C7020" s="1087" t="s">
        <v>2259</v>
      </c>
      <c r="D7020" s="1035" t="s">
        <v>5010</v>
      </c>
      <c r="E7020" s="500" t="s">
        <v>4290</v>
      </c>
      <c r="F7020" s="1070">
        <v>601.95000000000005</v>
      </c>
      <c r="G7020" s="1048" t="s">
        <v>5005</v>
      </c>
      <c r="H7020" s="1060" t="s">
        <v>3500</v>
      </c>
    </row>
    <row r="7021" spans="2:8">
      <c r="B7021" s="1089" t="s">
        <v>17897</v>
      </c>
      <c r="C7021" s="1087" t="s">
        <v>2259</v>
      </c>
      <c r="D7021" s="1035" t="s">
        <v>5010</v>
      </c>
      <c r="E7021" s="500" t="s">
        <v>4290</v>
      </c>
      <c r="F7021" s="1070">
        <v>601.95000000000005</v>
      </c>
      <c r="G7021" s="1048" t="s">
        <v>5005</v>
      </c>
      <c r="H7021" s="1060" t="s">
        <v>3500</v>
      </c>
    </row>
    <row r="7022" spans="2:8">
      <c r="B7022" s="1089" t="s">
        <v>17898</v>
      </c>
      <c r="C7022" s="1087" t="s">
        <v>2259</v>
      </c>
      <c r="D7022" s="1035" t="s">
        <v>5010</v>
      </c>
      <c r="E7022" s="500" t="s">
        <v>4290</v>
      </c>
      <c r="F7022" s="1070">
        <v>601.95000000000005</v>
      </c>
      <c r="G7022" s="1048" t="s">
        <v>5005</v>
      </c>
      <c r="H7022" s="1060" t="s">
        <v>3500</v>
      </c>
    </row>
    <row r="7023" spans="2:8">
      <c r="B7023" s="1089" t="s">
        <v>17899</v>
      </c>
      <c r="C7023" s="1087" t="s">
        <v>2259</v>
      </c>
      <c r="D7023" s="1035" t="s">
        <v>5010</v>
      </c>
      <c r="E7023" s="500" t="s">
        <v>4290</v>
      </c>
      <c r="F7023" s="1070">
        <v>601.95000000000005</v>
      </c>
      <c r="G7023" s="1048" t="s">
        <v>5005</v>
      </c>
      <c r="H7023" s="1060" t="s">
        <v>3500</v>
      </c>
    </row>
    <row r="7024" spans="2:8">
      <c r="B7024" s="1089" t="s">
        <v>17900</v>
      </c>
      <c r="C7024" s="1087" t="s">
        <v>2259</v>
      </c>
      <c r="D7024" s="1035" t="s">
        <v>5010</v>
      </c>
      <c r="E7024" s="500" t="s">
        <v>4290</v>
      </c>
      <c r="F7024" s="1070">
        <v>601.95000000000005</v>
      </c>
      <c r="G7024" s="1048" t="s">
        <v>5005</v>
      </c>
      <c r="H7024" s="1060" t="s">
        <v>3500</v>
      </c>
    </row>
    <row r="7025" spans="2:8">
      <c r="B7025" s="1089" t="s">
        <v>17901</v>
      </c>
      <c r="C7025" s="1087" t="s">
        <v>2259</v>
      </c>
      <c r="D7025" s="1035" t="s">
        <v>5010</v>
      </c>
      <c r="E7025" s="500" t="s">
        <v>4290</v>
      </c>
      <c r="F7025" s="1070">
        <v>601.95000000000005</v>
      </c>
      <c r="G7025" s="1048" t="s">
        <v>5005</v>
      </c>
      <c r="H7025" s="1060" t="s">
        <v>3500</v>
      </c>
    </row>
    <row r="7026" spans="2:8">
      <c r="B7026" s="1089" t="s">
        <v>17902</v>
      </c>
      <c r="C7026" s="1087" t="s">
        <v>2259</v>
      </c>
      <c r="D7026" s="1035" t="s">
        <v>5010</v>
      </c>
      <c r="E7026" s="500" t="s">
        <v>4290</v>
      </c>
      <c r="F7026" s="1070">
        <v>601.95000000000005</v>
      </c>
      <c r="G7026" s="1048" t="s">
        <v>5005</v>
      </c>
      <c r="H7026" s="1060" t="s">
        <v>3500</v>
      </c>
    </row>
    <row r="7027" spans="2:8">
      <c r="B7027" s="1089" t="s">
        <v>17903</v>
      </c>
      <c r="C7027" s="1087" t="s">
        <v>2259</v>
      </c>
      <c r="D7027" s="1035" t="s">
        <v>5010</v>
      </c>
      <c r="E7027" s="500" t="s">
        <v>4290</v>
      </c>
      <c r="F7027" s="1070">
        <v>601.95000000000005</v>
      </c>
      <c r="G7027" s="1048" t="s">
        <v>5005</v>
      </c>
      <c r="H7027" s="1060" t="s">
        <v>3500</v>
      </c>
    </row>
    <row r="7028" spans="2:8">
      <c r="B7028" s="1089" t="s">
        <v>17904</v>
      </c>
      <c r="C7028" s="1087" t="s">
        <v>2259</v>
      </c>
      <c r="D7028" s="1035" t="s">
        <v>5010</v>
      </c>
      <c r="E7028" s="500" t="s">
        <v>4290</v>
      </c>
      <c r="F7028" s="1070">
        <v>601.95000000000005</v>
      </c>
      <c r="G7028" s="1048" t="s">
        <v>5005</v>
      </c>
      <c r="H7028" s="1060" t="s">
        <v>3500</v>
      </c>
    </row>
    <row r="7029" spans="2:8">
      <c r="B7029" s="1089" t="s">
        <v>17905</v>
      </c>
      <c r="C7029" s="1087" t="s">
        <v>2259</v>
      </c>
      <c r="D7029" s="1035" t="s">
        <v>5010</v>
      </c>
      <c r="E7029" s="500" t="s">
        <v>4290</v>
      </c>
      <c r="F7029" s="1070">
        <v>601.95000000000005</v>
      </c>
      <c r="G7029" s="1048" t="s">
        <v>5005</v>
      </c>
      <c r="H7029" s="1060" t="s">
        <v>3500</v>
      </c>
    </row>
    <row r="7030" spans="2:8">
      <c r="B7030" s="1089" t="s">
        <v>17906</v>
      </c>
      <c r="C7030" s="1087" t="s">
        <v>2259</v>
      </c>
      <c r="D7030" s="1035" t="s">
        <v>5010</v>
      </c>
      <c r="E7030" s="500" t="s">
        <v>4290</v>
      </c>
      <c r="F7030" s="1070">
        <v>601.95000000000005</v>
      </c>
      <c r="G7030" s="1048" t="s">
        <v>5005</v>
      </c>
      <c r="H7030" s="1060" t="s">
        <v>3500</v>
      </c>
    </row>
    <row r="7031" spans="2:8">
      <c r="B7031" s="1089" t="s">
        <v>17907</v>
      </c>
      <c r="C7031" s="1087" t="s">
        <v>2259</v>
      </c>
      <c r="D7031" s="1035" t="s">
        <v>5010</v>
      </c>
      <c r="E7031" s="500" t="s">
        <v>4290</v>
      </c>
      <c r="F7031" s="1070">
        <v>601.95000000000005</v>
      </c>
      <c r="G7031" s="1048" t="s">
        <v>5005</v>
      </c>
      <c r="H7031" s="1060" t="s">
        <v>3500</v>
      </c>
    </row>
    <row r="7032" spans="2:8">
      <c r="B7032" s="1089" t="s">
        <v>17908</v>
      </c>
      <c r="C7032" s="1087" t="s">
        <v>2259</v>
      </c>
      <c r="D7032" s="1035" t="s">
        <v>5010</v>
      </c>
      <c r="E7032" s="500" t="s">
        <v>4290</v>
      </c>
      <c r="F7032" s="1070">
        <v>601.95000000000005</v>
      </c>
      <c r="G7032" s="1048" t="s">
        <v>5005</v>
      </c>
      <c r="H7032" s="1060" t="s">
        <v>3500</v>
      </c>
    </row>
    <row r="7033" spans="2:8">
      <c r="B7033" s="1089" t="s">
        <v>17909</v>
      </c>
      <c r="C7033" s="1087" t="s">
        <v>2259</v>
      </c>
      <c r="D7033" s="1035" t="s">
        <v>5010</v>
      </c>
      <c r="E7033" s="500" t="s">
        <v>4290</v>
      </c>
      <c r="F7033" s="1070">
        <v>601.95000000000005</v>
      </c>
      <c r="G7033" s="1048" t="s">
        <v>5005</v>
      </c>
      <c r="H7033" s="1060" t="s">
        <v>3500</v>
      </c>
    </row>
    <row r="7034" spans="2:8">
      <c r="B7034" s="1089" t="s">
        <v>17910</v>
      </c>
      <c r="C7034" s="1087" t="s">
        <v>2259</v>
      </c>
      <c r="D7034" s="1035" t="s">
        <v>5010</v>
      </c>
      <c r="E7034" s="500" t="s">
        <v>4290</v>
      </c>
      <c r="F7034" s="1070">
        <v>601.95000000000005</v>
      </c>
      <c r="G7034" s="1048" t="s">
        <v>5005</v>
      </c>
      <c r="H7034" s="1060" t="s">
        <v>3500</v>
      </c>
    </row>
    <row r="7035" spans="2:8">
      <c r="B7035" s="1089" t="s">
        <v>17911</v>
      </c>
      <c r="C7035" s="1087" t="s">
        <v>2259</v>
      </c>
      <c r="D7035" s="1035" t="s">
        <v>5010</v>
      </c>
      <c r="E7035" s="500" t="s">
        <v>4290</v>
      </c>
      <c r="F7035" s="1070">
        <v>601.95000000000005</v>
      </c>
      <c r="G7035" s="1048" t="s">
        <v>5005</v>
      </c>
      <c r="H7035" s="1060" t="s">
        <v>3500</v>
      </c>
    </row>
    <row r="7036" spans="2:8">
      <c r="B7036" s="1089" t="s">
        <v>17912</v>
      </c>
      <c r="C7036" s="1087" t="s">
        <v>2259</v>
      </c>
      <c r="D7036" s="1035" t="s">
        <v>5010</v>
      </c>
      <c r="E7036" s="500" t="s">
        <v>4290</v>
      </c>
      <c r="F7036" s="1070">
        <v>601.95000000000005</v>
      </c>
      <c r="G7036" s="1048" t="s">
        <v>5005</v>
      </c>
      <c r="H7036" s="1060" t="s">
        <v>3500</v>
      </c>
    </row>
    <row r="7037" spans="2:8">
      <c r="B7037" s="1089" t="s">
        <v>17913</v>
      </c>
      <c r="C7037" s="1087" t="s">
        <v>2259</v>
      </c>
      <c r="D7037" s="1035" t="s">
        <v>5010</v>
      </c>
      <c r="E7037" s="500" t="s">
        <v>4290</v>
      </c>
      <c r="F7037" s="1070">
        <v>601.95000000000005</v>
      </c>
      <c r="G7037" s="1048" t="s">
        <v>5005</v>
      </c>
      <c r="H7037" s="1060" t="s">
        <v>3500</v>
      </c>
    </row>
    <row r="7038" spans="2:8">
      <c r="B7038" s="1089" t="s">
        <v>17914</v>
      </c>
      <c r="C7038" s="1087" t="s">
        <v>2259</v>
      </c>
      <c r="D7038" s="1035" t="s">
        <v>5010</v>
      </c>
      <c r="E7038" s="500" t="s">
        <v>4290</v>
      </c>
      <c r="F7038" s="1070">
        <v>601.95000000000005</v>
      </c>
      <c r="G7038" s="1048" t="s">
        <v>5005</v>
      </c>
      <c r="H7038" s="1060" t="s">
        <v>3500</v>
      </c>
    </row>
    <row r="7039" spans="2:8">
      <c r="B7039" s="1089" t="s">
        <v>17915</v>
      </c>
      <c r="C7039" s="1087" t="s">
        <v>2259</v>
      </c>
      <c r="D7039" s="1035" t="s">
        <v>5010</v>
      </c>
      <c r="E7039" s="500" t="s">
        <v>4290</v>
      </c>
      <c r="F7039" s="1070">
        <v>601.95000000000005</v>
      </c>
      <c r="G7039" s="1048" t="s">
        <v>5005</v>
      </c>
      <c r="H7039" s="1060" t="s">
        <v>3500</v>
      </c>
    </row>
    <row r="7040" spans="2:8">
      <c r="B7040" s="1089" t="s">
        <v>17916</v>
      </c>
      <c r="C7040" s="1087" t="s">
        <v>2259</v>
      </c>
      <c r="D7040" s="1035" t="s">
        <v>5010</v>
      </c>
      <c r="E7040" s="500" t="s">
        <v>4290</v>
      </c>
      <c r="F7040" s="1070">
        <v>601.95000000000005</v>
      </c>
      <c r="G7040" s="1048" t="s">
        <v>5005</v>
      </c>
      <c r="H7040" s="1060" t="s">
        <v>3500</v>
      </c>
    </row>
    <row r="7041" spans="2:8">
      <c r="B7041" s="1089" t="s">
        <v>17917</v>
      </c>
      <c r="C7041" s="1087" t="s">
        <v>2259</v>
      </c>
      <c r="D7041" s="1035" t="s">
        <v>5010</v>
      </c>
      <c r="E7041" s="500" t="s">
        <v>4290</v>
      </c>
      <c r="F7041" s="1070">
        <v>601.95000000000005</v>
      </c>
      <c r="G7041" s="1048" t="s">
        <v>5005</v>
      </c>
      <c r="H7041" s="1060" t="s">
        <v>3500</v>
      </c>
    </row>
    <row r="7042" spans="2:8">
      <c r="B7042" s="1089" t="s">
        <v>17918</v>
      </c>
      <c r="C7042" s="1087" t="s">
        <v>2259</v>
      </c>
      <c r="D7042" s="1035" t="s">
        <v>5010</v>
      </c>
      <c r="E7042" s="500" t="s">
        <v>4290</v>
      </c>
      <c r="F7042" s="1070">
        <v>601.95000000000005</v>
      </c>
      <c r="G7042" s="1048" t="s">
        <v>5005</v>
      </c>
      <c r="H7042" s="1060" t="s">
        <v>3500</v>
      </c>
    </row>
    <row r="7043" spans="2:8">
      <c r="B7043" s="1089" t="s">
        <v>17919</v>
      </c>
      <c r="C7043" s="1087" t="s">
        <v>2259</v>
      </c>
      <c r="D7043" s="1035" t="s">
        <v>5010</v>
      </c>
      <c r="E7043" s="500" t="s">
        <v>4290</v>
      </c>
      <c r="F7043" s="1070">
        <v>601.95000000000005</v>
      </c>
      <c r="G7043" s="1048" t="s">
        <v>5005</v>
      </c>
      <c r="H7043" s="1060" t="s">
        <v>3500</v>
      </c>
    </row>
    <row r="7044" spans="2:8">
      <c r="B7044" s="1089" t="s">
        <v>17920</v>
      </c>
      <c r="C7044" s="1087" t="s">
        <v>2259</v>
      </c>
      <c r="D7044" s="1035" t="s">
        <v>5010</v>
      </c>
      <c r="E7044" s="500" t="s">
        <v>4290</v>
      </c>
      <c r="F7044" s="1070">
        <v>601.95000000000005</v>
      </c>
      <c r="G7044" s="1048" t="s">
        <v>5005</v>
      </c>
      <c r="H7044" s="1060" t="s">
        <v>3500</v>
      </c>
    </row>
    <row r="7045" spans="2:8">
      <c r="B7045" s="1089" t="s">
        <v>17921</v>
      </c>
      <c r="C7045" s="1087" t="s">
        <v>2259</v>
      </c>
      <c r="D7045" s="1035" t="s">
        <v>5010</v>
      </c>
      <c r="E7045" s="500" t="s">
        <v>4290</v>
      </c>
      <c r="F7045" s="1070">
        <v>601.95000000000005</v>
      </c>
      <c r="G7045" s="1048" t="s">
        <v>5005</v>
      </c>
      <c r="H7045" s="1060" t="s">
        <v>3500</v>
      </c>
    </row>
    <row r="7046" spans="2:8">
      <c r="B7046" s="1089" t="s">
        <v>17922</v>
      </c>
      <c r="C7046" s="1087" t="s">
        <v>2259</v>
      </c>
      <c r="D7046" s="1035" t="s">
        <v>5010</v>
      </c>
      <c r="E7046" s="500" t="s">
        <v>4290</v>
      </c>
      <c r="F7046" s="1070">
        <v>601.95000000000005</v>
      </c>
      <c r="G7046" s="1048" t="s">
        <v>5005</v>
      </c>
      <c r="H7046" s="1060" t="s">
        <v>3500</v>
      </c>
    </row>
    <row r="7047" spans="2:8">
      <c r="B7047" s="1089" t="s">
        <v>17923</v>
      </c>
      <c r="C7047" s="1087" t="s">
        <v>2259</v>
      </c>
      <c r="D7047" s="1035" t="s">
        <v>5010</v>
      </c>
      <c r="E7047" s="500" t="s">
        <v>4290</v>
      </c>
      <c r="F7047" s="1070">
        <v>601.95000000000005</v>
      </c>
      <c r="G7047" s="1048" t="s">
        <v>5005</v>
      </c>
      <c r="H7047" s="1060" t="s">
        <v>3500</v>
      </c>
    </row>
    <row r="7048" spans="2:8">
      <c r="B7048" s="1089" t="s">
        <v>17924</v>
      </c>
      <c r="C7048" s="1087" t="s">
        <v>2259</v>
      </c>
      <c r="D7048" s="1035" t="s">
        <v>5010</v>
      </c>
      <c r="E7048" s="500" t="s">
        <v>4290</v>
      </c>
      <c r="F7048" s="1070">
        <v>601.95000000000005</v>
      </c>
      <c r="G7048" s="1048" t="s">
        <v>5005</v>
      </c>
      <c r="H7048" s="1060" t="s">
        <v>3500</v>
      </c>
    </row>
    <row r="7049" spans="2:8">
      <c r="B7049" s="1089" t="s">
        <v>17925</v>
      </c>
      <c r="C7049" s="1087" t="s">
        <v>2259</v>
      </c>
      <c r="D7049" s="1035" t="s">
        <v>5010</v>
      </c>
      <c r="E7049" s="500" t="s">
        <v>4290</v>
      </c>
      <c r="F7049" s="1070">
        <v>601.95000000000005</v>
      </c>
      <c r="G7049" s="1048" t="s">
        <v>5005</v>
      </c>
      <c r="H7049" s="1060" t="s">
        <v>3500</v>
      </c>
    </row>
    <row r="7050" spans="2:8">
      <c r="B7050" s="1089" t="s">
        <v>17926</v>
      </c>
      <c r="C7050" s="1087" t="s">
        <v>2259</v>
      </c>
      <c r="D7050" s="1035" t="s">
        <v>5010</v>
      </c>
      <c r="E7050" s="500" t="s">
        <v>4290</v>
      </c>
      <c r="F7050" s="1070">
        <v>601.95000000000005</v>
      </c>
      <c r="G7050" s="1048" t="s">
        <v>5005</v>
      </c>
      <c r="H7050" s="1060" t="s">
        <v>3500</v>
      </c>
    </row>
    <row r="7051" spans="2:8">
      <c r="B7051" s="1089" t="s">
        <v>17927</v>
      </c>
      <c r="C7051" s="1087" t="s">
        <v>2259</v>
      </c>
      <c r="D7051" s="1035" t="s">
        <v>5010</v>
      </c>
      <c r="E7051" s="500" t="s">
        <v>4290</v>
      </c>
      <c r="F7051" s="1070">
        <v>601.95000000000005</v>
      </c>
      <c r="G7051" s="1048" t="s">
        <v>5005</v>
      </c>
      <c r="H7051" s="1060" t="s">
        <v>3500</v>
      </c>
    </row>
    <row r="7052" spans="2:8">
      <c r="B7052" s="1089" t="s">
        <v>17928</v>
      </c>
      <c r="C7052" s="1087" t="s">
        <v>2259</v>
      </c>
      <c r="D7052" s="1035" t="s">
        <v>5010</v>
      </c>
      <c r="E7052" s="500" t="s">
        <v>4290</v>
      </c>
      <c r="F7052" s="1070">
        <v>601.95000000000005</v>
      </c>
      <c r="G7052" s="1048" t="s">
        <v>5005</v>
      </c>
      <c r="H7052" s="1060" t="s">
        <v>3500</v>
      </c>
    </row>
    <row r="7053" spans="2:8">
      <c r="B7053" s="1089" t="s">
        <v>17929</v>
      </c>
      <c r="C7053" s="1087" t="s">
        <v>2259</v>
      </c>
      <c r="D7053" s="1035" t="s">
        <v>5010</v>
      </c>
      <c r="E7053" s="500" t="s">
        <v>4290</v>
      </c>
      <c r="F7053" s="1070">
        <v>601.95000000000005</v>
      </c>
      <c r="G7053" s="1048" t="s">
        <v>5005</v>
      </c>
      <c r="H7053" s="1060" t="s">
        <v>3500</v>
      </c>
    </row>
    <row r="7054" spans="2:8">
      <c r="B7054" s="1089" t="s">
        <v>17930</v>
      </c>
      <c r="C7054" s="1087" t="s">
        <v>2259</v>
      </c>
      <c r="D7054" s="1035" t="s">
        <v>5010</v>
      </c>
      <c r="E7054" s="500" t="s">
        <v>4290</v>
      </c>
      <c r="F7054" s="1070">
        <v>601.95000000000005</v>
      </c>
      <c r="G7054" s="1048" t="s">
        <v>5005</v>
      </c>
      <c r="H7054" s="1060" t="s">
        <v>3500</v>
      </c>
    </row>
    <row r="7055" spans="2:8">
      <c r="B7055" s="1089" t="s">
        <v>17931</v>
      </c>
      <c r="C7055" s="1087" t="s">
        <v>2259</v>
      </c>
      <c r="D7055" s="1035" t="s">
        <v>5010</v>
      </c>
      <c r="E7055" s="500" t="s">
        <v>4290</v>
      </c>
      <c r="F7055" s="1070">
        <v>601.95000000000005</v>
      </c>
      <c r="G7055" s="1048" t="s">
        <v>5005</v>
      </c>
      <c r="H7055" s="1060" t="s">
        <v>3500</v>
      </c>
    </row>
    <row r="7056" spans="2:8">
      <c r="B7056" s="1089" t="s">
        <v>17932</v>
      </c>
      <c r="C7056" s="1087" t="s">
        <v>2259</v>
      </c>
      <c r="D7056" s="1035" t="s">
        <v>5010</v>
      </c>
      <c r="E7056" s="500" t="s">
        <v>4290</v>
      </c>
      <c r="F7056" s="1070">
        <v>601.95000000000005</v>
      </c>
      <c r="G7056" s="1048" t="s">
        <v>5005</v>
      </c>
      <c r="H7056" s="1060" t="s">
        <v>3500</v>
      </c>
    </row>
    <row r="7057" spans="2:8">
      <c r="B7057" s="1089" t="s">
        <v>17933</v>
      </c>
      <c r="C7057" s="1087" t="s">
        <v>2259</v>
      </c>
      <c r="D7057" s="1035" t="s">
        <v>5010</v>
      </c>
      <c r="E7057" s="500" t="s">
        <v>4290</v>
      </c>
      <c r="F7057" s="1070">
        <v>601.95000000000005</v>
      </c>
      <c r="G7057" s="1048" t="s">
        <v>5005</v>
      </c>
      <c r="H7057" s="1060" t="s">
        <v>3500</v>
      </c>
    </row>
    <row r="7058" spans="2:8">
      <c r="B7058" s="1089" t="s">
        <v>17934</v>
      </c>
      <c r="C7058" s="1087" t="s">
        <v>2259</v>
      </c>
      <c r="D7058" s="1035" t="s">
        <v>5010</v>
      </c>
      <c r="E7058" s="500" t="s">
        <v>4290</v>
      </c>
      <c r="F7058" s="1070">
        <v>601.95000000000005</v>
      </c>
      <c r="G7058" s="1048" t="s">
        <v>5005</v>
      </c>
      <c r="H7058" s="1060" t="s">
        <v>3500</v>
      </c>
    </row>
    <row r="7059" spans="2:8">
      <c r="B7059" s="1089" t="s">
        <v>17935</v>
      </c>
      <c r="C7059" s="1087" t="s">
        <v>2259</v>
      </c>
      <c r="D7059" s="1035" t="s">
        <v>5010</v>
      </c>
      <c r="E7059" s="500" t="s">
        <v>4290</v>
      </c>
      <c r="F7059" s="1070">
        <v>601.95000000000005</v>
      </c>
      <c r="G7059" s="1048" t="s">
        <v>5005</v>
      </c>
      <c r="H7059" s="1060" t="s">
        <v>3500</v>
      </c>
    </row>
    <row r="7060" spans="2:8">
      <c r="B7060" s="1089" t="s">
        <v>17936</v>
      </c>
      <c r="C7060" s="1087" t="s">
        <v>2259</v>
      </c>
      <c r="D7060" s="1035" t="s">
        <v>5010</v>
      </c>
      <c r="E7060" s="500" t="s">
        <v>4290</v>
      </c>
      <c r="F7060" s="1070">
        <v>601.95000000000005</v>
      </c>
      <c r="G7060" s="1048" t="s">
        <v>5005</v>
      </c>
      <c r="H7060" s="1060" t="s">
        <v>3500</v>
      </c>
    </row>
    <row r="7061" spans="2:8">
      <c r="B7061" s="1089" t="s">
        <v>17937</v>
      </c>
      <c r="C7061" s="1087" t="s">
        <v>2259</v>
      </c>
      <c r="D7061" s="1035" t="s">
        <v>5010</v>
      </c>
      <c r="E7061" s="500" t="s">
        <v>4290</v>
      </c>
      <c r="F7061" s="1070">
        <v>601.95000000000005</v>
      </c>
      <c r="G7061" s="1048" t="s">
        <v>5005</v>
      </c>
      <c r="H7061" s="1060" t="s">
        <v>3500</v>
      </c>
    </row>
    <row r="7062" spans="2:8">
      <c r="B7062" s="1089" t="s">
        <v>17938</v>
      </c>
      <c r="C7062" s="1087" t="s">
        <v>2259</v>
      </c>
      <c r="D7062" s="1035" t="s">
        <v>5010</v>
      </c>
      <c r="E7062" s="500" t="s">
        <v>4290</v>
      </c>
      <c r="F7062" s="1070">
        <v>601.95000000000005</v>
      </c>
      <c r="G7062" s="1048" t="s">
        <v>5005</v>
      </c>
      <c r="H7062" s="1060" t="s">
        <v>3500</v>
      </c>
    </row>
    <row r="7063" spans="2:8">
      <c r="B7063" s="1089" t="s">
        <v>17939</v>
      </c>
      <c r="C7063" s="1087" t="s">
        <v>2259</v>
      </c>
      <c r="D7063" s="1035" t="s">
        <v>5010</v>
      </c>
      <c r="E7063" s="500" t="s">
        <v>4290</v>
      </c>
      <c r="F7063" s="1070">
        <v>601.95000000000005</v>
      </c>
      <c r="G7063" s="1048" t="s">
        <v>5005</v>
      </c>
      <c r="H7063" s="1060" t="s">
        <v>3500</v>
      </c>
    </row>
    <row r="7064" spans="2:8">
      <c r="B7064" s="1089" t="s">
        <v>17940</v>
      </c>
      <c r="C7064" s="1087" t="s">
        <v>2259</v>
      </c>
      <c r="D7064" s="1035" t="s">
        <v>5010</v>
      </c>
      <c r="E7064" s="500" t="s">
        <v>4290</v>
      </c>
      <c r="F7064" s="1070">
        <v>601.95000000000005</v>
      </c>
      <c r="G7064" s="1048" t="s">
        <v>5005</v>
      </c>
      <c r="H7064" s="1060" t="s">
        <v>3500</v>
      </c>
    </row>
    <row r="7065" spans="2:8">
      <c r="B7065" s="1089" t="s">
        <v>17941</v>
      </c>
      <c r="C7065" s="1087" t="s">
        <v>2259</v>
      </c>
      <c r="D7065" s="1035" t="s">
        <v>5010</v>
      </c>
      <c r="E7065" s="500" t="s">
        <v>4290</v>
      </c>
      <c r="F7065" s="1070">
        <v>601.95000000000005</v>
      </c>
      <c r="G7065" s="1048" t="s">
        <v>5005</v>
      </c>
      <c r="H7065" s="1060" t="s">
        <v>3500</v>
      </c>
    </row>
    <row r="7066" spans="2:8">
      <c r="B7066" s="1089" t="s">
        <v>17942</v>
      </c>
      <c r="C7066" s="1087" t="s">
        <v>2259</v>
      </c>
      <c r="D7066" s="1035" t="s">
        <v>5010</v>
      </c>
      <c r="E7066" s="500" t="s">
        <v>4290</v>
      </c>
      <c r="F7066" s="1070">
        <v>601.95000000000005</v>
      </c>
      <c r="G7066" s="1048" t="s">
        <v>5005</v>
      </c>
      <c r="H7066" s="1060" t="s">
        <v>3500</v>
      </c>
    </row>
    <row r="7067" spans="2:8">
      <c r="B7067" s="1089" t="s">
        <v>17943</v>
      </c>
      <c r="C7067" s="1087" t="s">
        <v>2259</v>
      </c>
      <c r="D7067" s="1035" t="s">
        <v>5010</v>
      </c>
      <c r="E7067" s="500" t="s">
        <v>4290</v>
      </c>
      <c r="F7067" s="1070">
        <v>601.95000000000005</v>
      </c>
      <c r="G7067" s="1048" t="s">
        <v>5005</v>
      </c>
      <c r="H7067" s="1060" t="s">
        <v>3500</v>
      </c>
    </row>
    <row r="7068" spans="2:8">
      <c r="B7068" s="1089" t="s">
        <v>17944</v>
      </c>
      <c r="C7068" s="1087" t="s">
        <v>2259</v>
      </c>
      <c r="D7068" s="1035" t="s">
        <v>5010</v>
      </c>
      <c r="E7068" s="500" t="s">
        <v>4290</v>
      </c>
      <c r="F7068" s="1070">
        <v>601.95000000000005</v>
      </c>
      <c r="G7068" s="1048" t="s">
        <v>5005</v>
      </c>
      <c r="H7068" s="1060" t="s">
        <v>3500</v>
      </c>
    </row>
    <row r="7069" spans="2:8">
      <c r="B7069" s="1089" t="s">
        <v>17945</v>
      </c>
      <c r="C7069" s="1087" t="s">
        <v>2259</v>
      </c>
      <c r="D7069" s="1035" t="s">
        <v>5010</v>
      </c>
      <c r="E7069" s="500" t="s">
        <v>4290</v>
      </c>
      <c r="F7069" s="1070">
        <v>601.95000000000005</v>
      </c>
      <c r="G7069" s="1048" t="s">
        <v>5005</v>
      </c>
      <c r="H7069" s="1060" t="s">
        <v>3500</v>
      </c>
    </row>
    <row r="7070" spans="2:8">
      <c r="B7070" s="1089" t="s">
        <v>17946</v>
      </c>
      <c r="C7070" s="1087" t="s">
        <v>2259</v>
      </c>
      <c r="D7070" s="1035" t="s">
        <v>5010</v>
      </c>
      <c r="E7070" s="500" t="s">
        <v>4290</v>
      </c>
      <c r="F7070" s="1070">
        <v>601.95000000000005</v>
      </c>
      <c r="G7070" s="1048" t="s">
        <v>5005</v>
      </c>
      <c r="H7070" s="1060" t="s">
        <v>3500</v>
      </c>
    </row>
    <row r="7071" spans="2:8">
      <c r="B7071" s="1089" t="s">
        <v>17947</v>
      </c>
      <c r="C7071" s="1087" t="s">
        <v>2259</v>
      </c>
      <c r="D7071" s="1035" t="s">
        <v>5010</v>
      </c>
      <c r="E7071" s="500" t="s">
        <v>4290</v>
      </c>
      <c r="F7071" s="1070">
        <v>601.95000000000005</v>
      </c>
      <c r="G7071" s="1048" t="s">
        <v>5005</v>
      </c>
      <c r="H7071" s="1060" t="s">
        <v>3500</v>
      </c>
    </row>
    <row r="7072" spans="2:8">
      <c r="B7072" s="1089" t="s">
        <v>17948</v>
      </c>
      <c r="C7072" s="1087" t="s">
        <v>2259</v>
      </c>
      <c r="D7072" s="1035" t="s">
        <v>5010</v>
      </c>
      <c r="E7072" s="500" t="s">
        <v>4290</v>
      </c>
      <c r="F7072" s="1070">
        <v>601.95000000000005</v>
      </c>
      <c r="G7072" s="1048" t="s">
        <v>5005</v>
      </c>
      <c r="H7072" s="1060" t="s">
        <v>3500</v>
      </c>
    </row>
    <row r="7073" spans="2:8">
      <c r="B7073" s="1089" t="s">
        <v>17949</v>
      </c>
      <c r="C7073" s="1087" t="s">
        <v>2259</v>
      </c>
      <c r="D7073" s="1035" t="s">
        <v>5010</v>
      </c>
      <c r="E7073" s="500" t="s">
        <v>4290</v>
      </c>
      <c r="F7073" s="1070">
        <v>601.95000000000005</v>
      </c>
      <c r="G7073" s="1048" t="s">
        <v>5005</v>
      </c>
      <c r="H7073" s="1060" t="s">
        <v>3500</v>
      </c>
    </row>
    <row r="7074" spans="2:8">
      <c r="B7074" s="1089" t="s">
        <v>17950</v>
      </c>
      <c r="C7074" s="1087" t="s">
        <v>2259</v>
      </c>
      <c r="D7074" s="1035" t="s">
        <v>5010</v>
      </c>
      <c r="E7074" s="500" t="s">
        <v>4290</v>
      </c>
      <c r="F7074" s="1070">
        <v>601.95000000000005</v>
      </c>
      <c r="G7074" s="1048" t="s">
        <v>5005</v>
      </c>
      <c r="H7074" s="1060" t="s">
        <v>3500</v>
      </c>
    </row>
    <row r="7075" spans="2:8">
      <c r="B7075" s="1089" t="s">
        <v>17951</v>
      </c>
      <c r="C7075" s="1087" t="s">
        <v>2259</v>
      </c>
      <c r="D7075" s="1035" t="s">
        <v>5010</v>
      </c>
      <c r="E7075" s="500" t="s">
        <v>4290</v>
      </c>
      <c r="F7075" s="1070">
        <v>601.95000000000005</v>
      </c>
      <c r="G7075" s="1048" t="s">
        <v>5005</v>
      </c>
      <c r="H7075" s="1060" t="s">
        <v>3500</v>
      </c>
    </row>
    <row r="7076" spans="2:8">
      <c r="B7076" s="1089" t="s">
        <v>17952</v>
      </c>
      <c r="C7076" s="1087" t="s">
        <v>2259</v>
      </c>
      <c r="D7076" s="1035" t="s">
        <v>5010</v>
      </c>
      <c r="E7076" s="500" t="s">
        <v>4290</v>
      </c>
      <c r="F7076" s="1070">
        <v>601.95000000000005</v>
      </c>
      <c r="G7076" s="1048" t="s">
        <v>5005</v>
      </c>
      <c r="H7076" s="1060" t="s">
        <v>3500</v>
      </c>
    </row>
    <row r="7077" spans="2:8">
      <c r="B7077" s="1089" t="s">
        <v>17953</v>
      </c>
      <c r="C7077" s="1087" t="s">
        <v>2259</v>
      </c>
      <c r="D7077" s="1035" t="s">
        <v>5010</v>
      </c>
      <c r="E7077" s="500" t="s">
        <v>4290</v>
      </c>
      <c r="F7077" s="1070">
        <v>601.95000000000005</v>
      </c>
      <c r="G7077" s="1048" t="s">
        <v>5005</v>
      </c>
      <c r="H7077" s="1060" t="s">
        <v>3500</v>
      </c>
    </row>
    <row r="7078" spans="2:8">
      <c r="B7078" s="1089" t="s">
        <v>17954</v>
      </c>
      <c r="C7078" s="1087" t="s">
        <v>2259</v>
      </c>
      <c r="D7078" s="1035" t="s">
        <v>5010</v>
      </c>
      <c r="E7078" s="500" t="s">
        <v>4290</v>
      </c>
      <c r="F7078" s="1070">
        <v>601.95000000000005</v>
      </c>
      <c r="G7078" s="1048" t="s">
        <v>5005</v>
      </c>
      <c r="H7078" s="1060" t="s">
        <v>3500</v>
      </c>
    </row>
    <row r="7079" spans="2:8">
      <c r="B7079" s="1089" t="s">
        <v>17955</v>
      </c>
      <c r="C7079" s="1087" t="s">
        <v>2259</v>
      </c>
      <c r="D7079" s="1035" t="s">
        <v>5010</v>
      </c>
      <c r="E7079" s="500" t="s">
        <v>4290</v>
      </c>
      <c r="F7079" s="1070">
        <v>601.95000000000005</v>
      </c>
      <c r="G7079" s="1048" t="s">
        <v>5005</v>
      </c>
      <c r="H7079" s="1060" t="s">
        <v>3500</v>
      </c>
    </row>
    <row r="7080" spans="2:8">
      <c r="B7080" s="1089" t="s">
        <v>17956</v>
      </c>
      <c r="C7080" s="1087" t="s">
        <v>2259</v>
      </c>
      <c r="D7080" s="1035" t="s">
        <v>5010</v>
      </c>
      <c r="E7080" s="500" t="s">
        <v>4290</v>
      </c>
      <c r="F7080" s="1070">
        <v>601.95000000000005</v>
      </c>
      <c r="G7080" s="1048" t="s">
        <v>5005</v>
      </c>
      <c r="H7080" s="1060" t="s">
        <v>3500</v>
      </c>
    </row>
    <row r="7081" spans="2:8">
      <c r="B7081" s="1089" t="s">
        <v>17957</v>
      </c>
      <c r="C7081" s="1087" t="s">
        <v>2259</v>
      </c>
      <c r="D7081" s="1035" t="s">
        <v>5010</v>
      </c>
      <c r="E7081" s="500" t="s">
        <v>4290</v>
      </c>
      <c r="F7081" s="1070">
        <v>601.95000000000005</v>
      </c>
      <c r="G7081" s="1048" t="s">
        <v>5005</v>
      </c>
      <c r="H7081" s="1060" t="s">
        <v>3500</v>
      </c>
    </row>
    <row r="7082" spans="2:8">
      <c r="B7082" s="1089" t="s">
        <v>17958</v>
      </c>
      <c r="C7082" s="1087" t="s">
        <v>2259</v>
      </c>
      <c r="D7082" s="1035" t="s">
        <v>5010</v>
      </c>
      <c r="E7082" s="500" t="s">
        <v>4290</v>
      </c>
      <c r="F7082" s="1070">
        <v>601.95000000000005</v>
      </c>
      <c r="G7082" s="1048" t="s">
        <v>5005</v>
      </c>
      <c r="H7082" s="1060" t="s">
        <v>3500</v>
      </c>
    </row>
    <row r="7083" spans="2:8">
      <c r="B7083" s="1089" t="s">
        <v>17959</v>
      </c>
      <c r="C7083" s="1087" t="s">
        <v>2259</v>
      </c>
      <c r="D7083" s="1035" t="s">
        <v>5010</v>
      </c>
      <c r="E7083" s="500" t="s">
        <v>4290</v>
      </c>
      <c r="F7083" s="1070">
        <v>601.95000000000005</v>
      </c>
      <c r="G7083" s="1048" t="s">
        <v>5005</v>
      </c>
      <c r="H7083" s="1060" t="s">
        <v>3500</v>
      </c>
    </row>
    <row r="7084" spans="2:8">
      <c r="B7084" s="1089" t="s">
        <v>17960</v>
      </c>
      <c r="C7084" s="1087" t="s">
        <v>2259</v>
      </c>
      <c r="D7084" s="1035" t="s">
        <v>5010</v>
      </c>
      <c r="E7084" s="500" t="s">
        <v>4290</v>
      </c>
      <c r="F7084" s="1070">
        <v>601.95000000000005</v>
      </c>
      <c r="G7084" s="1048" t="s">
        <v>5005</v>
      </c>
      <c r="H7084" s="1060" t="s">
        <v>3500</v>
      </c>
    </row>
    <row r="7085" spans="2:8">
      <c r="B7085" s="1089" t="s">
        <v>17961</v>
      </c>
      <c r="C7085" s="1087" t="s">
        <v>2259</v>
      </c>
      <c r="D7085" s="1035" t="s">
        <v>5010</v>
      </c>
      <c r="E7085" s="500" t="s">
        <v>4290</v>
      </c>
      <c r="F7085" s="1070">
        <v>601.95000000000005</v>
      </c>
      <c r="G7085" s="1048" t="s">
        <v>5005</v>
      </c>
      <c r="H7085" s="1060" t="s">
        <v>3500</v>
      </c>
    </row>
    <row r="7086" spans="2:8">
      <c r="B7086" s="1089" t="s">
        <v>17962</v>
      </c>
      <c r="C7086" s="1087" t="s">
        <v>2259</v>
      </c>
      <c r="D7086" s="1035" t="s">
        <v>5010</v>
      </c>
      <c r="E7086" s="500" t="s">
        <v>4290</v>
      </c>
      <c r="F7086" s="1070">
        <v>601.95000000000005</v>
      </c>
      <c r="G7086" s="1048" t="s">
        <v>5005</v>
      </c>
      <c r="H7086" s="1060" t="s">
        <v>3500</v>
      </c>
    </row>
    <row r="7087" spans="2:8">
      <c r="B7087" s="1089" t="s">
        <v>17963</v>
      </c>
      <c r="C7087" s="1087" t="s">
        <v>2259</v>
      </c>
      <c r="D7087" s="1035" t="s">
        <v>5010</v>
      </c>
      <c r="E7087" s="500" t="s">
        <v>4290</v>
      </c>
      <c r="F7087" s="1070">
        <v>601.95000000000005</v>
      </c>
      <c r="G7087" s="1048" t="s">
        <v>5005</v>
      </c>
      <c r="H7087" s="1060" t="s">
        <v>3500</v>
      </c>
    </row>
    <row r="7088" spans="2:8">
      <c r="B7088" s="1089" t="s">
        <v>17964</v>
      </c>
      <c r="C7088" s="1087" t="s">
        <v>2259</v>
      </c>
      <c r="D7088" s="1035" t="s">
        <v>5010</v>
      </c>
      <c r="E7088" s="500" t="s">
        <v>4290</v>
      </c>
      <c r="F7088" s="1070">
        <v>601.95000000000005</v>
      </c>
      <c r="G7088" s="1048" t="s">
        <v>5005</v>
      </c>
      <c r="H7088" s="1060" t="s">
        <v>3500</v>
      </c>
    </row>
    <row r="7089" spans="2:8">
      <c r="B7089" s="1089" t="s">
        <v>17965</v>
      </c>
      <c r="C7089" s="1087" t="s">
        <v>2259</v>
      </c>
      <c r="D7089" s="1035" t="s">
        <v>5010</v>
      </c>
      <c r="E7089" s="500" t="s">
        <v>4290</v>
      </c>
      <c r="F7089" s="1070">
        <v>601.95000000000005</v>
      </c>
      <c r="G7089" s="1048" t="s">
        <v>5005</v>
      </c>
      <c r="H7089" s="1060" t="s">
        <v>3500</v>
      </c>
    </row>
    <row r="7090" spans="2:8">
      <c r="B7090" s="1089" t="s">
        <v>17966</v>
      </c>
      <c r="C7090" s="1087" t="s">
        <v>2259</v>
      </c>
      <c r="D7090" s="1035" t="s">
        <v>5010</v>
      </c>
      <c r="E7090" s="500" t="s">
        <v>4290</v>
      </c>
      <c r="F7090" s="1070">
        <v>601.95000000000005</v>
      </c>
      <c r="G7090" s="1048" t="s">
        <v>5005</v>
      </c>
      <c r="H7090" s="1060" t="s">
        <v>3500</v>
      </c>
    </row>
    <row r="7091" spans="2:8">
      <c r="B7091" s="1089" t="s">
        <v>17967</v>
      </c>
      <c r="C7091" s="1087" t="s">
        <v>2259</v>
      </c>
      <c r="D7091" s="1035" t="s">
        <v>5010</v>
      </c>
      <c r="E7091" s="500" t="s">
        <v>4290</v>
      </c>
      <c r="F7091" s="1070">
        <v>601.95000000000005</v>
      </c>
      <c r="G7091" s="1048" t="s">
        <v>5005</v>
      </c>
      <c r="H7091" s="1060" t="s">
        <v>3500</v>
      </c>
    </row>
    <row r="7092" spans="2:8">
      <c r="B7092" s="1089" t="s">
        <v>17968</v>
      </c>
      <c r="C7092" s="1087" t="s">
        <v>2259</v>
      </c>
      <c r="D7092" s="1035" t="s">
        <v>5010</v>
      </c>
      <c r="E7092" s="500" t="s">
        <v>4290</v>
      </c>
      <c r="F7092" s="1070">
        <v>601.95000000000005</v>
      </c>
      <c r="G7092" s="1048" t="s">
        <v>5005</v>
      </c>
      <c r="H7092" s="1060" t="s">
        <v>3500</v>
      </c>
    </row>
    <row r="7093" spans="2:8">
      <c r="B7093" s="1089" t="s">
        <v>17969</v>
      </c>
      <c r="C7093" s="1087" t="s">
        <v>2259</v>
      </c>
      <c r="D7093" s="1035" t="s">
        <v>5010</v>
      </c>
      <c r="E7093" s="500" t="s">
        <v>4290</v>
      </c>
      <c r="F7093" s="1070">
        <v>601.95000000000005</v>
      </c>
      <c r="G7093" s="1048" t="s">
        <v>5005</v>
      </c>
      <c r="H7093" s="1060" t="s">
        <v>3500</v>
      </c>
    </row>
    <row r="7094" spans="2:8">
      <c r="B7094" s="1089" t="s">
        <v>17970</v>
      </c>
      <c r="C7094" s="1087" t="s">
        <v>2259</v>
      </c>
      <c r="D7094" s="1035" t="s">
        <v>5010</v>
      </c>
      <c r="E7094" s="500" t="s">
        <v>4290</v>
      </c>
      <c r="F7094" s="1070">
        <v>601.95000000000005</v>
      </c>
      <c r="G7094" s="1048" t="s">
        <v>5005</v>
      </c>
      <c r="H7094" s="1060" t="s">
        <v>3500</v>
      </c>
    </row>
    <row r="7095" spans="2:8">
      <c r="B7095" s="1089" t="s">
        <v>17971</v>
      </c>
      <c r="C7095" s="1087" t="s">
        <v>2259</v>
      </c>
      <c r="D7095" s="1035" t="s">
        <v>5010</v>
      </c>
      <c r="E7095" s="500" t="s">
        <v>4290</v>
      </c>
      <c r="F7095" s="1070">
        <v>601.95000000000005</v>
      </c>
      <c r="G7095" s="1048" t="s">
        <v>5005</v>
      </c>
      <c r="H7095" s="1060" t="s">
        <v>3500</v>
      </c>
    </row>
    <row r="7096" spans="2:8">
      <c r="B7096" s="1089" t="s">
        <v>17972</v>
      </c>
      <c r="C7096" s="1087" t="s">
        <v>2259</v>
      </c>
      <c r="D7096" s="1035" t="s">
        <v>5010</v>
      </c>
      <c r="E7096" s="500" t="s">
        <v>4290</v>
      </c>
      <c r="F7096" s="1070">
        <v>601.95000000000005</v>
      </c>
      <c r="G7096" s="1048" t="s">
        <v>5005</v>
      </c>
      <c r="H7096" s="1060" t="s">
        <v>3500</v>
      </c>
    </row>
    <row r="7097" spans="2:8">
      <c r="B7097" s="1089" t="s">
        <v>17973</v>
      </c>
      <c r="C7097" s="1087" t="s">
        <v>2259</v>
      </c>
      <c r="D7097" s="1035" t="s">
        <v>5010</v>
      </c>
      <c r="E7097" s="500" t="s">
        <v>4290</v>
      </c>
      <c r="F7097" s="1070">
        <v>601.95000000000005</v>
      </c>
      <c r="G7097" s="1048" t="s">
        <v>5005</v>
      </c>
      <c r="H7097" s="1060" t="s">
        <v>3500</v>
      </c>
    </row>
    <row r="7098" spans="2:8">
      <c r="B7098" s="1089" t="s">
        <v>17974</v>
      </c>
      <c r="C7098" s="1087" t="s">
        <v>2259</v>
      </c>
      <c r="D7098" s="1035" t="s">
        <v>5010</v>
      </c>
      <c r="E7098" s="500" t="s">
        <v>4290</v>
      </c>
      <c r="F7098" s="1070">
        <v>601.95000000000005</v>
      </c>
      <c r="G7098" s="1048" t="s">
        <v>5005</v>
      </c>
      <c r="H7098" s="1060" t="s">
        <v>3500</v>
      </c>
    </row>
    <row r="7099" spans="2:8">
      <c r="B7099" s="1089" t="s">
        <v>17975</v>
      </c>
      <c r="C7099" s="1087" t="s">
        <v>2259</v>
      </c>
      <c r="D7099" s="1035" t="s">
        <v>5010</v>
      </c>
      <c r="E7099" s="500" t="s">
        <v>4290</v>
      </c>
      <c r="F7099" s="1070">
        <v>601.95000000000005</v>
      </c>
      <c r="G7099" s="1048" t="s">
        <v>5005</v>
      </c>
      <c r="H7099" s="1060" t="s">
        <v>3500</v>
      </c>
    </row>
    <row r="7100" spans="2:8">
      <c r="B7100" s="1089" t="s">
        <v>17976</v>
      </c>
      <c r="C7100" s="1087" t="s">
        <v>2259</v>
      </c>
      <c r="D7100" s="1035" t="s">
        <v>5010</v>
      </c>
      <c r="E7100" s="500" t="s">
        <v>4290</v>
      </c>
      <c r="F7100" s="1070">
        <v>601.95000000000005</v>
      </c>
      <c r="G7100" s="1048" t="s">
        <v>5005</v>
      </c>
      <c r="H7100" s="1060" t="s">
        <v>3500</v>
      </c>
    </row>
    <row r="7101" spans="2:8">
      <c r="B7101" s="1089" t="s">
        <v>17977</v>
      </c>
      <c r="C7101" s="1087" t="s">
        <v>2259</v>
      </c>
      <c r="D7101" s="1035" t="s">
        <v>5010</v>
      </c>
      <c r="E7101" s="500" t="s">
        <v>4290</v>
      </c>
      <c r="F7101" s="1070">
        <v>601.95000000000005</v>
      </c>
      <c r="G7101" s="1048" t="s">
        <v>5005</v>
      </c>
      <c r="H7101" s="1060" t="s">
        <v>3500</v>
      </c>
    </row>
    <row r="7102" spans="2:8">
      <c r="B7102" s="1089" t="s">
        <v>17978</v>
      </c>
      <c r="C7102" s="1087" t="s">
        <v>2259</v>
      </c>
      <c r="D7102" s="1035" t="s">
        <v>5010</v>
      </c>
      <c r="E7102" s="500" t="s">
        <v>4290</v>
      </c>
      <c r="F7102" s="1070">
        <v>601.95000000000005</v>
      </c>
      <c r="G7102" s="1048" t="s">
        <v>5005</v>
      </c>
      <c r="H7102" s="1060" t="s">
        <v>3500</v>
      </c>
    </row>
    <row r="7103" spans="2:8">
      <c r="B7103" s="1089" t="s">
        <v>17979</v>
      </c>
      <c r="C7103" s="1087" t="s">
        <v>2259</v>
      </c>
      <c r="D7103" s="1035" t="s">
        <v>5010</v>
      </c>
      <c r="E7103" s="500" t="s">
        <v>4290</v>
      </c>
      <c r="F7103" s="1070">
        <v>601.95000000000005</v>
      </c>
      <c r="G7103" s="1048" t="s">
        <v>5005</v>
      </c>
      <c r="H7103" s="1060" t="s">
        <v>3500</v>
      </c>
    </row>
    <row r="7104" spans="2:8">
      <c r="B7104" s="1089" t="s">
        <v>17980</v>
      </c>
      <c r="C7104" s="1087" t="s">
        <v>2259</v>
      </c>
      <c r="D7104" s="1035" t="s">
        <v>5010</v>
      </c>
      <c r="E7104" s="500" t="s">
        <v>4290</v>
      </c>
      <c r="F7104" s="1070">
        <v>601.95000000000005</v>
      </c>
      <c r="G7104" s="1048" t="s">
        <v>5005</v>
      </c>
      <c r="H7104" s="1060" t="s">
        <v>3500</v>
      </c>
    </row>
    <row r="7105" spans="2:8">
      <c r="B7105" s="1089" t="s">
        <v>17981</v>
      </c>
      <c r="C7105" s="1087" t="s">
        <v>2259</v>
      </c>
      <c r="D7105" s="1035" t="s">
        <v>5010</v>
      </c>
      <c r="E7105" s="500" t="s">
        <v>4290</v>
      </c>
      <c r="F7105" s="1070">
        <v>601.95000000000005</v>
      </c>
      <c r="G7105" s="1048" t="s">
        <v>5005</v>
      </c>
      <c r="H7105" s="1060" t="s">
        <v>3500</v>
      </c>
    </row>
    <row r="7106" spans="2:8">
      <c r="B7106" s="1089" t="s">
        <v>17982</v>
      </c>
      <c r="C7106" s="1087" t="s">
        <v>2259</v>
      </c>
      <c r="D7106" s="1035" t="s">
        <v>5010</v>
      </c>
      <c r="E7106" s="500" t="s">
        <v>4290</v>
      </c>
      <c r="F7106" s="1070">
        <v>601.95000000000005</v>
      </c>
      <c r="G7106" s="1048" t="s">
        <v>5005</v>
      </c>
      <c r="H7106" s="1060" t="s">
        <v>3500</v>
      </c>
    </row>
    <row r="7107" spans="2:8">
      <c r="B7107" s="1089" t="s">
        <v>17983</v>
      </c>
      <c r="C7107" s="1087" t="s">
        <v>2259</v>
      </c>
      <c r="D7107" s="1035" t="s">
        <v>5010</v>
      </c>
      <c r="E7107" s="500" t="s">
        <v>4290</v>
      </c>
      <c r="F7107" s="1070">
        <v>601.95000000000005</v>
      </c>
      <c r="G7107" s="1048" t="s">
        <v>5005</v>
      </c>
      <c r="H7107" s="1060" t="s">
        <v>3500</v>
      </c>
    </row>
    <row r="7108" spans="2:8">
      <c r="B7108" s="1089" t="s">
        <v>17984</v>
      </c>
      <c r="C7108" s="1087" t="s">
        <v>2259</v>
      </c>
      <c r="D7108" s="1035" t="s">
        <v>5010</v>
      </c>
      <c r="E7108" s="500" t="s">
        <v>4290</v>
      </c>
      <c r="F7108" s="1070">
        <v>601.95000000000005</v>
      </c>
      <c r="G7108" s="1048" t="s">
        <v>5005</v>
      </c>
      <c r="H7108" s="1060" t="s">
        <v>3500</v>
      </c>
    </row>
    <row r="7109" spans="2:8">
      <c r="B7109" s="1089" t="s">
        <v>17985</v>
      </c>
      <c r="C7109" s="1087" t="s">
        <v>2259</v>
      </c>
      <c r="D7109" s="1035" t="s">
        <v>5010</v>
      </c>
      <c r="E7109" s="500" t="s">
        <v>4290</v>
      </c>
      <c r="F7109" s="1070">
        <v>601.95000000000005</v>
      </c>
      <c r="G7109" s="1048" t="s">
        <v>5005</v>
      </c>
      <c r="H7109" s="1060" t="s">
        <v>3500</v>
      </c>
    </row>
    <row r="7110" spans="2:8">
      <c r="B7110" s="1089" t="s">
        <v>17986</v>
      </c>
      <c r="C7110" s="1087" t="s">
        <v>2259</v>
      </c>
      <c r="D7110" s="1035" t="s">
        <v>5010</v>
      </c>
      <c r="E7110" s="500" t="s">
        <v>4290</v>
      </c>
      <c r="F7110" s="1070">
        <v>601.95000000000005</v>
      </c>
      <c r="G7110" s="1048" t="s">
        <v>5005</v>
      </c>
      <c r="H7110" s="1060" t="s">
        <v>3500</v>
      </c>
    </row>
    <row r="7111" spans="2:8">
      <c r="B7111" s="1089" t="s">
        <v>17987</v>
      </c>
      <c r="C7111" s="1087" t="s">
        <v>2259</v>
      </c>
      <c r="D7111" s="1035" t="s">
        <v>5010</v>
      </c>
      <c r="E7111" s="500" t="s">
        <v>4290</v>
      </c>
      <c r="F7111" s="1070">
        <v>601.95000000000005</v>
      </c>
      <c r="G7111" s="1048" t="s">
        <v>5005</v>
      </c>
      <c r="H7111" s="1060" t="s">
        <v>3500</v>
      </c>
    </row>
    <row r="7112" spans="2:8">
      <c r="B7112" s="1089" t="s">
        <v>17988</v>
      </c>
      <c r="C7112" s="1087" t="s">
        <v>2259</v>
      </c>
      <c r="D7112" s="1035" t="s">
        <v>5010</v>
      </c>
      <c r="E7112" s="500" t="s">
        <v>4290</v>
      </c>
      <c r="F7112" s="1070">
        <v>601.95000000000005</v>
      </c>
      <c r="G7112" s="1048" t="s">
        <v>5005</v>
      </c>
      <c r="H7112" s="1060" t="s">
        <v>3500</v>
      </c>
    </row>
    <row r="7113" spans="2:8">
      <c r="B7113" s="1089" t="s">
        <v>17989</v>
      </c>
      <c r="C7113" s="1087" t="s">
        <v>2259</v>
      </c>
      <c r="D7113" s="1035" t="s">
        <v>5010</v>
      </c>
      <c r="E7113" s="500" t="s">
        <v>4290</v>
      </c>
      <c r="F7113" s="1070">
        <v>601.95000000000005</v>
      </c>
      <c r="G7113" s="1048" t="s">
        <v>5005</v>
      </c>
      <c r="H7113" s="1060" t="s">
        <v>3500</v>
      </c>
    </row>
    <row r="7114" spans="2:8">
      <c r="B7114" s="1089" t="s">
        <v>17990</v>
      </c>
      <c r="C7114" s="1087" t="s">
        <v>2259</v>
      </c>
      <c r="D7114" s="1035" t="s">
        <v>5010</v>
      </c>
      <c r="E7114" s="500" t="s">
        <v>4290</v>
      </c>
      <c r="F7114" s="1070">
        <v>601.95000000000005</v>
      </c>
      <c r="G7114" s="1048" t="s">
        <v>5005</v>
      </c>
      <c r="H7114" s="1060" t="s">
        <v>3500</v>
      </c>
    </row>
    <row r="7115" spans="2:8">
      <c r="B7115" s="1089" t="s">
        <v>17991</v>
      </c>
      <c r="C7115" s="1087" t="s">
        <v>2259</v>
      </c>
      <c r="D7115" s="1035" t="s">
        <v>5010</v>
      </c>
      <c r="E7115" s="500" t="s">
        <v>4290</v>
      </c>
      <c r="F7115" s="1070">
        <v>601.95000000000005</v>
      </c>
      <c r="G7115" s="1048" t="s">
        <v>5005</v>
      </c>
      <c r="H7115" s="1060" t="s">
        <v>3500</v>
      </c>
    </row>
    <row r="7116" spans="2:8">
      <c r="B7116" s="1089" t="s">
        <v>17992</v>
      </c>
      <c r="C7116" s="1087" t="s">
        <v>2259</v>
      </c>
      <c r="D7116" s="1035" t="s">
        <v>5010</v>
      </c>
      <c r="E7116" s="500" t="s">
        <v>4290</v>
      </c>
      <c r="F7116" s="1070">
        <v>601.95000000000005</v>
      </c>
      <c r="G7116" s="1048" t="s">
        <v>5005</v>
      </c>
      <c r="H7116" s="1060" t="s">
        <v>3500</v>
      </c>
    </row>
    <row r="7117" spans="2:8">
      <c r="B7117" s="1089" t="s">
        <v>17993</v>
      </c>
      <c r="C7117" s="1087" t="s">
        <v>2259</v>
      </c>
      <c r="D7117" s="1035" t="s">
        <v>5010</v>
      </c>
      <c r="E7117" s="500" t="s">
        <v>4290</v>
      </c>
      <c r="F7117" s="1070">
        <v>601.95000000000005</v>
      </c>
      <c r="G7117" s="1048" t="s">
        <v>5005</v>
      </c>
      <c r="H7117" s="1060" t="s">
        <v>3500</v>
      </c>
    </row>
    <row r="7118" spans="2:8">
      <c r="B7118" s="1089" t="s">
        <v>17994</v>
      </c>
      <c r="C7118" s="1087" t="s">
        <v>2259</v>
      </c>
      <c r="D7118" s="1035" t="s">
        <v>5010</v>
      </c>
      <c r="E7118" s="500" t="s">
        <v>4290</v>
      </c>
      <c r="F7118" s="1070">
        <v>601.95000000000005</v>
      </c>
      <c r="G7118" s="1048" t="s">
        <v>5005</v>
      </c>
      <c r="H7118" s="1060" t="s">
        <v>3500</v>
      </c>
    </row>
    <row r="7119" spans="2:8">
      <c r="B7119" s="1089" t="s">
        <v>17995</v>
      </c>
      <c r="C7119" s="1087" t="s">
        <v>2259</v>
      </c>
      <c r="D7119" s="1035" t="s">
        <v>5010</v>
      </c>
      <c r="E7119" s="500" t="s">
        <v>4290</v>
      </c>
      <c r="F7119" s="1070">
        <v>601.95000000000005</v>
      </c>
      <c r="G7119" s="1048" t="s">
        <v>5005</v>
      </c>
      <c r="H7119" s="1060" t="s">
        <v>3500</v>
      </c>
    </row>
    <row r="7120" spans="2:8">
      <c r="B7120" s="1089" t="s">
        <v>17996</v>
      </c>
      <c r="C7120" s="1087" t="s">
        <v>2259</v>
      </c>
      <c r="D7120" s="1035" t="s">
        <v>5010</v>
      </c>
      <c r="E7120" s="500" t="s">
        <v>4290</v>
      </c>
      <c r="F7120" s="1070">
        <v>601.95000000000005</v>
      </c>
      <c r="G7120" s="1048" t="s">
        <v>5005</v>
      </c>
      <c r="H7120" s="1060" t="s">
        <v>3500</v>
      </c>
    </row>
    <row r="7121" spans="2:8">
      <c r="B7121" s="1089" t="s">
        <v>17997</v>
      </c>
      <c r="C7121" s="1087" t="s">
        <v>2259</v>
      </c>
      <c r="D7121" s="1035" t="s">
        <v>5010</v>
      </c>
      <c r="E7121" s="500" t="s">
        <v>4290</v>
      </c>
      <c r="F7121" s="1070">
        <v>601.95000000000005</v>
      </c>
      <c r="G7121" s="1048" t="s">
        <v>5005</v>
      </c>
      <c r="H7121" s="1060" t="s">
        <v>3500</v>
      </c>
    </row>
    <row r="7122" spans="2:8">
      <c r="B7122" s="1089" t="s">
        <v>17998</v>
      </c>
      <c r="C7122" s="1087" t="s">
        <v>2259</v>
      </c>
      <c r="D7122" s="1035" t="s">
        <v>5010</v>
      </c>
      <c r="E7122" s="500" t="s">
        <v>4290</v>
      </c>
      <c r="F7122" s="1070">
        <v>601.95000000000005</v>
      </c>
      <c r="G7122" s="1048" t="s">
        <v>5005</v>
      </c>
      <c r="H7122" s="1060" t="s">
        <v>3500</v>
      </c>
    </row>
    <row r="7123" spans="2:8">
      <c r="B7123" s="1089" t="s">
        <v>17999</v>
      </c>
      <c r="C7123" s="1087" t="s">
        <v>2259</v>
      </c>
      <c r="D7123" s="1035" t="s">
        <v>5010</v>
      </c>
      <c r="E7123" s="500" t="s">
        <v>4290</v>
      </c>
      <c r="F7123" s="1070">
        <v>601.95000000000005</v>
      </c>
      <c r="G7123" s="1048" t="s">
        <v>5005</v>
      </c>
      <c r="H7123" s="1060" t="s">
        <v>3500</v>
      </c>
    </row>
    <row r="7124" spans="2:8">
      <c r="B7124" s="1089" t="s">
        <v>18000</v>
      </c>
      <c r="C7124" s="1087" t="s">
        <v>2259</v>
      </c>
      <c r="D7124" s="1035" t="s">
        <v>5010</v>
      </c>
      <c r="E7124" s="500" t="s">
        <v>4290</v>
      </c>
      <c r="F7124" s="1070">
        <v>601.95000000000005</v>
      </c>
      <c r="G7124" s="1048" t="s">
        <v>5005</v>
      </c>
      <c r="H7124" s="1060" t="s">
        <v>3500</v>
      </c>
    </row>
    <row r="7125" spans="2:8">
      <c r="B7125" s="1089" t="s">
        <v>18001</v>
      </c>
      <c r="C7125" s="1087" t="s">
        <v>2259</v>
      </c>
      <c r="D7125" s="1035" t="s">
        <v>5010</v>
      </c>
      <c r="E7125" s="500" t="s">
        <v>4290</v>
      </c>
      <c r="F7125" s="1070">
        <v>601.95000000000005</v>
      </c>
      <c r="G7125" s="1048" t="s">
        <v>5005</v>
      </c>
      <c r="H7125" s="1060" t="s">
        <v>3500</v>
      </c>
    </row>
    <row r="7126" spans="2:8">
      <c r="B7126" s="1089" t="s">
        <v>18002</v>
      </c>
      <c r="C7126" s="1087" t="s">
        <v>2259</v>
      </c>
      <c r="D7126" s="1035" t="s">
        <v>5010</v>
      </c>
      <c r="E7126" s="500" t="s">
        <v>4290</v>
      </c>
      <c r="F7126" s="1070">
        <v>601.95000000000005</v>
      </c>
      <c r="G7126" s="1048" t="s">
        <v>5005</v>
      </c>
      <c r="H7126" s="1060" t="s">
        <v>3500</v>
      </c>
    </row>
    <row r="7127" spans="2:8">
      <c r="B7127" s="1089" t="s">
        <v>18003</v>
      </c>
      <c r="C7127" s="1087" t="s">
        <v>2259</v>
      </c>
      <c r="D7127" s="1035" t="s">
        <v>5010</v>
      </c>
      <c r="E7127" s="500" t="s">
        <v>4290</v>
      </c>
      <c r="F7127" s="1070">
        <v>601.95000000000005</v>
      </c>
      <c r="G7127" s="1048" t="s">
        <v>5005</v>
      </c>
      <c r="H7127" s="1060" t="s">
        <v>3500</v>
      </c>
    </row>
    <row r="7128" spans="2:8">
      <c r="B7128" s="1089" t="s">
        <v>18004</v>
      </c>
      <c r="C7128" s="1087" t="s">
        <v>2259</v>
      </c>
      <c r="D7128" s="1035" t="s">
        <v>5010</v>
      </c>
      <c r="E7128" s="500" t="s">
        <v>4290</v>
      </c>
      <c r="F7128" s="1070">
        <v>601.95000000000005</v>
      </c>
      <c r="G7128" s="1048" t="s">
        <v>5005</v>
      </c>
      <c r="H7128" s="1060" t="s">
        <v>3500</v>
      </c>
    </row>
    <row r="7129" spans="2:8">
      <c r="B7129" s="1089" t="s">
        <v>18005</v>
      </c>
      <c r="C7129" s="1087" t="s">
        <v>2259</v>
      </c>
      <c r="D7129" s="1035" t="s">
        <v>5010</v>
      </c>
      <c r="E7129" s="500" t="s">
        <v>4290</v>
      </c>
      <c r="F7129" s="1070">
        <v>601.95000000000005</v>
      </c>
      <c r="G7129" s="1048" t="s">
        <v>5005</v>
      </c>
      <c r="H7129" s="1060" t="s">
        <v>3500</v>
      </c>
    </row>
    <row r="7130" spans="2:8">
      <c r="B7130" s="1089" t="s">
        <v>18006</v>
      </c>
      <c r="C7130" s="1087" t="s">
        <v>2259</v>
      </c>
      <c r="D7130" s="1035" t="s">
        <v>5010</v>
      </c>
      <c r="E7130" s="500" t="s">
        <v>4290</v>
      </c>
      <c r="F7130" s="1070">
        <v>601.95000000000005</v>
      </c>
      <c r="G7130" s="1048" t="s">
        <v>5005</v>
      </c>
      <c r="H7130" s="1060" t="s">
        <v>3500</v>
      </c>
    </row>
    <row r="7131" spans="2:8">
      <c r="B7131" s="1089" t="s">
        <v>18007</v>
      </c>
      <c r="C7131" s="1087" t="s">
        <v>2259</v>
      </c>
      <c r="D7131" s="1035" t="s">
        <v>5010</v>
      </c>
      <c r="E7131" s="500" t="s">
        <v>4290</v>
      </c>
      <c r="F7131" s="1070">
        <v>601.95000000000005</v>
      </c>
      <c r="G7131" s="1048" t="s">
        <v>5005</v>
      </c>
      <c r="H7131" s="1060" t="s">
        <v>3500</v>
      </c>
    </row>
    <row r="7132" spans="2:8">
      <c r="B7132" s="1089" t="s">
        <v>18008</v>
      </c>
      <c r="C7132" s="1087" t="s">
        <v>2259</v>
      </c>
      <c r="D7132" s="1035" t="s">
        <v>5010</v>
      </c>
      <c r="E7132" s="500" t="s">
        <v>4290</v>
      </c>
      <c r="F7132" s="1070">
        <v>601.95000000000005</v>
      </c>
      <c r="G7132" s="1048" t="s">
        <v>5005</v>
      </c>
      <c r="H7132" s="1060" t="s">
        <v>3500</v>
      </c>
    </row>
    <row r="7133" spans="2:8">
      <c r="B7133" s="1089" t="s">
        <v>18009</v>
      </c>
      <c r="C7133" s="1087" t="s">
        <v>2259</v>
      </c>
      <c r="D7133" s="1035" t="s">
        <v>5010</v>
      </c>
      <c r="E7133" s="500" t="s">
        <v>4290</v>
      </c>
      <c r="F7133" s="1070">
        <v>601.95000000000005</v>
      </c>
      <c r="G7133" s="1048" t="s">
        <v>5005</v>
      </c>
      <c r="H7133" s="1060" t="s">
        <v>3500</v>
      </c>
    </row>
    <row r="7134" spans="2:8">
      <c r="B7134" s="1089" t="s">
        <v>18010</v>
      </c>
      <c r="C7134" s="1087" t="s">
        <v>2259</v>
      </c>
      <c r="D7134" s="1035" t="s">
        <v>5010</v>
      </c>
      <c r="E7134" s="500" t="s">
        <v>4290</v>
      </c>
      <c r="F7134" s="1070">
        <v>601.95000000000005</v>
      </c>
      <c r="G7134" s="1048" t="s">
        <v>5005</v>
      </c>
      <c r="H7134" s="1060" t="s">
        <v>3500</v>
      </c>
    </row>
    <row r="7135" spans="2:8">
      <c r="B7135" s="1089" t="s">
        <v>18011</v>
      </c>
      <c r="C7135" s="1087" t="s">
        <v>2259</v>
      </c>
      <c r="D7135" s="1035" t="s">
        <v>5010</v>
      </c>
      <c r="E7135" s="500" t="s">
        <v>4290</v>
      </c>
      <c r="F7135" s="1070">
        <v>601.95000000000005</v>
      </c>
      <c r="G7135" s="1048" t="s">
        <v>5005</v>
      </c>
      <c r="H7135" s="1060" t="s">
        <v>3500</v>
      </c>
    </row>
    <row r="7136" spans="2:8">
      <c r="B7136" s="1089" t="s">
        <v>18012</v>
      </c>
      <c r="C7136" s="1087" t="s">
        <v>2259</v>
      </c>
      <c r="D7136" s="1035" t="s">
        <v>5010</v>
      </c>
      <c r="E7136" s="500" t="s">
        <v>4290</v>
      </c>
      <c r="F7136" s="1070">
        <v>601.95000000000005</v>
      </c>
      <c r="G7136" s="1048" t="s">
        <v>5005</v>
      </c>
      <c r="H7136" s="1060" t="s">
        <v>3500</v>
      </c>
    </row>
    <row r="7137" spans="2:8">
      <c r="B7137" s="1089" t="s">
        <v>18013</v>
      </c>
      <c r="C7137" s="1087" t="s">
        <v>2259</v>
      </c>
      <c r="D7137" s="1035" t="s">
        <v>5010</v>
      </c>
      <c r="E7137" s="500" t="s">
        <v>4290</v>
      </c>
      <c r="F7137" s="1070">
        <v>601.95000000000005</v>
      </c>
      <c r="G7137" s="1048" t="s">
        <v>5005</v>
      </c>
      <c r="H7137" s="1060" t="s">
        <v>3500</v>
      </c>
    </row>
    <row r="7138" spans="2:8">
      <c r="B7138" s="1089" t="s">
        <v>18014</v>
      </c>
      <c r="C7138" s="1087" t="s">
        <v>2259</v>
      </c>
      <c r="D7138" s="1035" t="s">
        <v>5010</v>
      </c>
      <c r="E7138" s="500" t="s">
        <v>4290</v>
      </c>
      <c r="F7138" s="1070">
        <v>601.95000000000005</v>
      </c>
      <c r="G7138" s="1048" t="s">
        <v>5005</v>
      </c>
      <c r="H7138" s="1060" t="s">
        <v>3500</v>
      </c>
    </row>
    <row r="7139" spans="2:8">
      <c r="B7139" s="1089" t="s">
        <v>18015</v>
      </c>
      <c r="C7139" s="1087" t="s">
        <v>2259</v>
      </c>
      <c r="D7139" s="1035" t="s">
        <v>5010</v>
      </c>
      <c r="E7139" s="500" t="s">
        <v>4290</v>
      </c>
      <c r="F7139" s="1070">
        <v>601.95000000000005</v>
      </c>
      <c r="G7139" s="1048" t="s">
        <v>5005</v>
      </c>
      <c r="H7139" s="1060" t="s">
        <v>3500</v>
      </c>
    </row>
    <row r="7140" spans="2:8">
      <c r="B7140" s="1089" t="s">
        <v>18016</v>
      </c>
      <c r="C7140" s="1087" t="s">
        <v>2259</v>
      </c>
      <c r="D7140" s="1035" t="s">
        <v>5010</v>
      </c>
      <c r="E7140" s="500" t="s">
        <v>4290</v>
      </c>
      <c r="F7140" s="1070">
        <v>601.95000000000005</v>
      </c>
      <c r="G7140" s="1048" t="s">
        <v>5005</v>
      </c>
      <c r="H7140" s="1060" t="s">
        <v>3500</v>
      </c>
    </row>
    <row r="7141" spans="2:8">
      <c r="B7141" s="1089" t="s">
        <v>18017</v>
      </c>
      <c r="C7141" s="1087" t="s">
        <v>2259</v>
      </c>
      <c r="D7141" s="1035" t="s">
        <v>5010</v>
      </c>
      <c r="E7141" s="500" t="s">
        <v>4290</v>
      </c>
      <c r="F7141" s="1070">
        <v>601.95000000000005</v>
      </c>
      <c r="G7141" s="1048" t="s">
        <v>5005</v>
      </c>
      <c r="H7141" s="1060" t="s">
        <v>3500</v>
      </c>
    </row>
    <row r="7142" spans="2:8">
      <c r="B7142" s="1089" t="s">
        <v>18018</v>
      </c>
      <c r="C7142" s="1087" t="s">
        <v>2259</v>
      </c>
      <c r="D7142" s="1035" t="s">
        <v>5010</v>
      </c>
      <c r="E7142" s="500" t="s">
        <v>4290</v>
      </c>
      <c r="F7142" s="1070">
        <v>601.95000000000005</v>
      </c>
      <c r="G7142" s="1048" t="s">
        <v>5005</v>
      </c>
      <c r="H7142" s="1060" t="s">
        <v>3500</v>
      </c>
    </row>
    <row r="7143" spans="2:8">
      <c r="B7143" s="1089" t="s">
        <v>18019</v>
      </c>
      <c r="C7143" s="1087" t="s">
        <v>2259</v>
      </c>
      <c r="D7143" s="1035" t="s">
        <v>5010</v>
      </c>
      <c r="E7143" s="500" t="s">
        <v>4290</v>
      </c>
      <c r="F7143" s="1070">
        <v>601.95000000000005</v>
      </c>
      <c r="G7143" s="1048" t="s">
        <v>5005</v>
      </c>
      <c r="H7143" s="1060" t="s">
        <v>3500</v>
      </c>
    </row>
    <row r="7144" spans="2:8">
      <c r="B7144" s="1089" t="s">
        <v>18020</v>
      </c>
      <c r="C7144" s="1087" t="s">
        <v>2259</v>
      </c>
      <c r="D7144" s="1035" t="s">
        <v>5010</v>
      </c>
      <c r="E7144" s="500" t="s">
        <v>4290</v>
      </c>
      <c r="F7144" s="1070">
        <v>601.95000000000005</v>
      </c>
      <c r="G7144" s="1048" t="s">
        <v>5005</v>
      </c>
      <c r="H7144" s="1060" t="s">
        <v>3500</v>
      </c>
    </row>
    <row r="7145" spans="2:8">
      <c r="B7145" s="1089" t="s">
        <v>18021</v>
      </c>
      <c r="C7145" s="1087" t="s">
        <v>2259</v>
      </c>
      <c r="D7145" s="1035" t="s">
        <v>5010</v>
      </c>
      <c r="E7145" s="500" t="s">
        <v>4290</v>
      </c>
      <c r="F7145" s="1070">
        <v>601.95000000000005</v>
      </c>
      <c r="G7145" s="1048" t="s">
        <v>5005</v>
      </c>
      <c r="H7145" s="1060" t="s">
        <v>3500</v>
      </c>
    </row>
    <row r="7146" spans="2:8">
      <c r="B7146" s="1089" t="s">
        <v>18022</v>
      </c>
      <c r="C7146" s="1087" t="s">
        <v>2259</v>
      </c>
      <c r="D7146" s="1035" t="s">
        <v>5010</v>
      </c>
      <c r="E7146" s="500" t="s">
        <v>4290</v>
      </c>
      <c r="F7146" s="1070">
        <v>601.95000000000005</v>
      </c>
      <c r="G7146" s="1048" t="s">
        <v>5005</v>
      </c>
      <c r="H7146" s="1060" t="s">
        <v>3500</v>
      </c>
    </row>
    <row r="7147" spans="2:8">
      <c r="B7147" s="1089" t="s">
        <v>18023</v>
      </c>
      <c r="C7147" s="1087" t="s">
        <v>2259</v>
      </c>
      <c r="D7147" s="1035" t="s">
        <v>5010</v>
      </c>
      <c r="E7147" s="500" t="s">
        <v>4290</v>
      </c>
      <c r="F7147" s="1070">
        <v>601.95000000000005</v>
      </c>
      <c r="G7147" s="1048" t="s">
        <v>5005</v>
      </c>
      <c r="H7147" s="1060" t="s">
        <v>3500</v>
      </c>
    </row>
    <row r="7148" spans="2:8">
      <c r="B7148" s="1089" t="s">
        <v>18024</v>
      </c>
      <c r="C7148" s="1087" t="s">
        <v>2259</v>
      </c>
      <c r="D7148" s="1035" t="s">
        <v>5010</v>
      </c>
      <c r="E7148" s="500" t="s">
        <v>4290</v>
      </c>
      <c r="F7148" s="1070">
        <v>601.95000000000005</v>
      </c>
      <c r="G7148" s="1048" t="s">
        <v>5005</v>
      </c>
      <c r="H7148" s="1060" t="s">
        <v>3500</v>
      </c>
    </row>
    <row r="7149" spans="2:8">
      <c r="B7149" s="1089" t="s">
        <v>18025</v>
      </c>
      <c r="C7149" s="1087" t="s">
        <v>2259</v>
      </c>
      <c r="D7149" s="1035" t="s">
        <v>5010</v>
      </c>
      <c r="E7149" s="500" t="s">
        <v>4290</v>
      </c>
      <c r="F7149" s="1070">
        <v>601.95000000000005</v>
      </c>
      <c r="G7149" s="1048" t="s">
        <v>5005</v>
      </c>
      <c r="H7149" s="1060" t="s">
        <v>3500</v>
      </c>
    </row>
    <row r="7150" spans="2:8">
      <c r="B7150" s="1089" t="s">
        <v>18026</v>
      </c>
      <c r="C7150" s="1087" t="s">
        <v>2259</v>
      </c>
      <c r="D7150" s="1035" t="s">
        <v>5010</v>
      </c>
      <c r="E7150" s="500" t="s">
        <v>4290</v>
      </c>
      <c r="F7150" s="1070">
        <v>601.95000000000005</v>
      </c>
      <c r="G7150" s="1048" t="s">
        <v>5005</v>
      </c>
      <c r="H7150" s="1060" t="s">
        <v>3500</v>
      </c>
    </row>
    <row r="7151" spans="2:8">
      <c r="B7151" s="1089" t="s">
        <v>18027</v>
      </c>
      <c r="C7151" s="1087" t="s">
        <v>2259</v>
      </c>
      <c r="D7151" s="1035" t="s">
        <v>5010</v>
      </c>
      <c r="E7151" s="500" t="s">
        <v>4290</v>
      </c>
      <c r="F7151" s="1070">
        <v>601.95000000000005</v>
      </c>
      <c r="G7151" s="1048" t="s">
        <v>5005</v>
      </c>
      <c r="H7151" s="1060" t="s">
        <v>3500</v>
      </c>
    </row>
    <row r="7152" spans="2:8">
      <c r="B7152" s="1089" t="s">
        <v>18028</v>
      </c>
      <c r="C7152" s="1087" t="s">
        <v>2259</v>
      </c>
      <c r="D7152" s="1035" t="s">
        <v>5010</v>
      </c>
      <c r="E7152" s="500" t="s">
        <v>4290</v>
      </c>
      <c r="F7152" s="1070">
        <v>601.95000000000005</v>
      </c>
      <c r="G7152" s="1048" t="s">
        <v>5005</v>
      </c>
      <c r="H7152" s="1060" t="s">
        <v>3500</v>
      </c>
    </row>
    <row r="7153" spans="2:8">
      <c r="B7153" s="1089" t="s">
        <v>18029</v>
      </c>
      <c r="C7153" s="1087" t="s">
        <v>2259</v>
      </c>
      <c r="D7153" s="1035" t="s">
        <v>5010</v>
      </c>
      <c r="E7153" s="500" t="s">
        <v>4290</v>
      </c>
      <c r="F7153" s="1070">
        <v>601.95000000000005</v>
      </c>
      <c r="G7153" s="1048" t="s">
        <v>5005</v>
      </c>
      <c r="H7153" s="1060" t="s">
        <v>3500</v>
      </c>
    </row>
    <row r="7154" spans="2:8">
      <c r="B7154" s="1089" t="s">
        <v>18030</v>
      </c>
      <c r="C7154" s="1087" t="s">
        <v>2259</v>
      </c>
      <c r="D7154" s="1035" t="s">
        <v>5010</v>
      </c>
      <c r="E7154" s="500" t="s">
        <v>4290</v>
      </c>
      <c r="F7154" s="1070">
        <v>601.95000000000005</v>
      </c>
      <c r="G7154" s="1048" t="s">
        <v>5005</v>
      </c>
      <c r="H7154" s="1060" t="s">
        <v>3500</v>
      </c>
    </row>
    <row r="7155" spans="2:8">
      <c r="B7155" s="1089" t="s">
        <v>18031</v>
      </c>
      <c r="C7155" s="1087" t="s">
        <v>2259</v>
      </c>
      <c r="D7155" s="1035" t="s">
        <v>5010</v>
      </c>
      <c r="E7155" s="500" t="s">
        <v>4290</v>
      </c>
      <c r="F7155" s="1070">
        <v>601.95000000000005</v>
      </c>
      <c r="G7155" s="1048" t="s">
        <v>5005</v>
      </c>
      <c r="H7155" s="1060" t="s">
        <v>3500</v>
      </c>
    </row>
    <row r="7156" spans="2:8">
      <c r="B7156" s="1089" t="s">
        <v>18032</v>
      </c>
      <c r="C7156" s="1087" t="s">
        <v>2259</v>
      </c>
      <c r="D7156" s="1035" t="s">
        <v>5010</v>
      </c>
      <c r="E7156" s="500" t="s">
        <v>4290</v>
      </c>
      <c r="F7156" s="1070">
        <v>601.95000000000005</v>
      </c>
      <c r="G7156" s="1048" t="s">
        <v>5005</v>
      </c>
      <c r="H7156" s="1060" t="s">
        <v>3500</v>
      </c>
    </row>
    <row r="7157" spans="2:8">
      <c r="B7157" s="1089" t="s">
        <v>18033</v>
      </c>
      <c r="C7157" s="1087" t="s">
        <v>2259</v>
      </c>
      <c r="D7157" s="1035" t="s">
        <v>5010</v>
      </c>
      <c r="E7157" s="500" t="s">
        <v>4290</v>
      </c>
      <c r="F7157" s="1070">
        <v>601.95000000000005</v>
      </c>
      <c r="G7157" s="1048" t="s">
        <v>5005</v>
      </c>
      <c r="H7157" s="1060" t="s">
        <v>3500</v>
      </c>
    </row>
    <row r="7158" spans="2:8">
      <c r="B7158" s="1089" t="s">
        <v>18034</v>
      </c>
      <c r="C7158" s="1087" t="s">
        <v>2259</v>
      </c>
      <c r="D7158" s="1035" t="s">
        <v>5010</v>
      </c>
      <c r="E7158" s="500" t="s">
        <v>4290</v>
      </c>
      <c r="F7158" s="1070">
        <v>601.95000000000005</v>
      </c>
      <c r="G7158" s="1048" t="s">
        <v>5005</v>
      </c>
      <c r="H7158" s="1060" t="s">
        <v>3500</v>
      </c>
    </row>
    <row r="7159" spans="2:8">
      <c r="B7159" s="1089" t="s">
        <v>18035</v>
      </c>
      <c r="C7159" s="1087" t="s">
        <v>2259</v>
      </c>
      <c r="D7159" s="1035" t="s">
        <v>5010</v>
      </c>
      <c r="E7159" s="500" t="s">
        <v>4290</v>
      </c>
      <c r="F7159" s="1070">
        <v>601.95000000000005</v>
      </c>
      <c r="G7159" s="1048" t="s">
        <v>5005</v>
      </c>
      <c r="H7159" s="1060" t="s">
        <v>3500</v>
      </c>
    </row>
    <row r="7160" spans="2:8">
      <c r="B7160" s="1089" t="s">
        <v>18036</v>
      </c>
      <c r="C7160" s="1087" t="s">
        <v>2259</v>
      </c>
      <c r="D7160" s="1035" t="s">
        <v>5010</v>
      </c>
      <c r="E7160" s="500" t="s">
        <v>4290</v>
      </c>
      <c r="F7160" s="1070">
        <v>601.95000000000005</v>
      </c>
      <c r="G7160" s="1048" t="s">
        <v>5005</v>
      </c>
      <c r="H7160" s="1060" t="s">
        <v>3500</v>
      </c>
    </row>
    <row r="7161" spans="2:8">
      <c r="B7161" s="1089" t="s">
        <v>18037</v>
      </c>
      <c r="C7161" s="1087" t="s">
        <v>2259</v>
      </c>
      <c r="D7161" s="1035" t="s">
        <v>5010</v>
      </c>
      <c r="E7161" s="500" t="s">
        <v>4290</v>
      </c>
      <c r="F7161" s="1070">
        <v>601.95000000000005</v>
      </c>
      <c r="G7161" s="1048" t="s">
        <v>5005</v>
      </c>
      <c r="H7161" s="1060" t="s">
        <v>3500</v>
      </c>
    </row>
    <row r="7162" spans="2:8">
      <c r="B7162" s="1089" t="s">
        <v>18038</v>
      </c>
      <c r="C7162" s="1087" t="s">
        <v>2259</v>
      </c>
      <c r="D7162" s="1035" t="s">
        <v>5010</v>
      </c>
      <c r="E7162" s="500" t="s">
        <v>4290</v>
      </c>
      <c r="F7162" s="1070">
        <v>601.95000000000005</v>
      </c>
      <c r="G7162" s="1048" t="s">
        <v>5005</v>
      </c>
      <c r="H7162" s="1060" t="s">
        <v>3500</v>
      </c>
    </row>
    <row r="7163" spans="2:8">
      <c r="B7163" s="1089" t="s">
        <v>18039</v>
      </c>
      <c r="C7163" s="1087" t="s">
        <v>2259</v>
      </c>
      <c r="D7163" s="1035" t="s">
        <v>5010</v>
      </c>
      <c r="E7163" s="500" t="s">
        <v>4290</v>
      </c>
      <c r="F7163" s="1070">
        <v>601.95000000000005</v>
      </c>
      <c r="G7163" s="1048" t="s">
        <v>5005</v>
      </c>
      <c r="H7163" s="1060" t="s">
        <v>3500</v>
      </c>
    </row>
    <row r="7164" spans="2:8">
      <c r="B7164" s="1089" t="s">
        <v>18040</v>
      </c>
      <c r="C7164" s="1087" t="s">
        <v>2259</v>
      </c>
      <c r="D7164" s="1035" t="s">
        <v>5010</v>
      </c>
      <c r="E7164" s="500" t="s">
        <v>4290</v>
      </c>
      <c r="F7164" s="1070">
        <v>601.95000000000005</v>
      </c>
      <c r="G7164" s="1048" t="s">
        <v>5005</v>
      </c>
      <c r="H7164" s="1060" t="s">
        <v>3500</v>
      </c>
    </row>
    <row r="7165" spans="2:8">
      <c r="B7165" s="1089" t="s">
        <v>18041</v>
      </c>
      <c r="C7165" s="1087" t="s">
        <v>2259</v>
      </c>
      <c r="D7165" s="1035" t="s">
        <v>5010</v>
      </c>
      <c r="E7165" s="500" t="s">
        <v>4290</v>
      </c>
      <c r="F7165" s="1070">
        <v>601.95000000000005</v>
      </c>
      <c r="G7165" s="1048" t="s">
        <v>5005</v>
      </c>
      <c r="H7165" s="1060" t="s">
        <v>3500</v>
      </c>
    </row>
    <row r="7166" spans="2:8">
      <c r="B7166" s="1089" t="s">
        <v>18042</v>
      </c>
      <c r="C7166" s="1087" t="s">
        <v>2259</v>
      </c>
      <c r="D7166" s="1035" t="s">
        <v>5010</v>
      </c>
      <c r="E7166" s="500" t="s">
        <v>4290</v>
      </c>
      <c r="F7166" s="1070">
        <v>601.95000000000005</v>
      </c>
      <c r="G7166" s="1048" t="s">
        <v>5005</v>
      </c>
      <c r="H7166" s="1060" t="s">
        <v>3500</v>
      </c>
    </row>
    <row r="7167" spans="2:8">
      <c r="B7167" s="1089" t="s">
        <v>18043</v>
      </c>
      <c r="C7167" s="1087" t="s">
        <v>2259</v>
      </c>
      <c r="D7167" s="1035" t="s">
        <v>5010</v>
      </c>
      <c r="E7167" s="500" t="s">
        <v>4290</v>
      </c>
      <c r="F7167" s="1070">
        <v>601.95000000000005</v>
      </c>
      <c r="G7167" s="1048" t="s">
        <v>5005</v>
      </c>
      <c r="H7167" s="1060" t="s">
        <v>3500</v>
      </c>
    </row>
    <row r="7168" spans="2:8">
      <c r="B7168" s="1089" t="s">
        <v>18044</v>
      </c>
      <c r="C7168" s="1087" t="s">
        <v>2259</v>
      </c>
      <c r="D7168" s="1035" t="s">
        <v>5010</v>
      </c>
      <c r="E7168" s="500" t="s">
        <v>4290</v>
      </c>
      <c r="F7168" s="1070">
        <v>601.95000000000005</v>
      </c>
      <c r="G7168" s="1048" t="s">
        <v>5005</v>
      </c>
      <c r="H7168" s="1060" t="s">
        <v>3500</v>
      </c>
    </row>
    <row r="7169" spans="2:8">
      <c r="B7169" s="1089" t="s">
        <v>18045</v>
      </c>
      <c r="C7169" s="1087" t="s">
        <v>2259</v>
      </c>
      <c r="D7169" s="1035" t="s">
        <v>5010</v>
      </c>
      <c r="E7169" s="500" t="s">
        <v>4290</v>
      </c>
      <c r="F7169" s="1070">
        <v>601.95000000000005</v>
      </c>
      <c r="G7169" s="1048" t="s">
        <v>5005</v>
      </c>
      <c r="H7169" s="1060" t="s">
        <v>3500</v>
      </c>
    </row>
    <row r="7170" spans="2:8">
      <c r="B7170" s="1089" t="s">
        <v>18046</v>
      </c>
      <c r="C7170" s="1087" t="s">
        <v>2259</v>
      </c>
      <c r="D7170" s="1035" t="s">
        <v>5010</v>
      </c>
      <c r="E7170" s="500" t="s">
        <v>4290</v>
      </c>
      <c r="F7170" s="1070">
        <v>601.95000000000005</v>
      </c>
      <c r="G7170" s="1048" t="s">
        <v>5005</v>
      </c>
      <c r="H7170" s="1060" t="s">
        <v>3500</v>
      </c>
    </row>
    <row r="7171" spans="2:8">
      <c r="B7171" s="1089" t="s">
        <v>18047</v>
      </c>
      <c r="C7171" s="1087" t="s">
        <v>2259</v>
      </c>
      <c r="D7171" s="1035" t="s">
        <v>5010</v>
      </c>
      <c r="E7171" s="500" t="s">
        <v>4290</v>
      </c>
      <c r="F7171" s="1070">
        <v>601.95000000000005</v>
      </c>
      <c r="G7171" s="1048" t="s">
        <v>5005</v>
      </c>
      <c r="H7171" s="1060" t="s">
        <v>3500</v>
      </c>
    </row>
    <row r="7172" spans="2:8">
      <c r="B7172" s="1089" t="s">
        <v>18048</v>
      </c>
      <c r="C7172" s="1087" t="s">
        <v>2259</v>
      </c>
      <c r="D7172" s="1035" t="s">
        <v>5010</v>
      </c>
      <c r="E7172" s="500" t="s">
        <v>4290</v>
      </c>
      <c r="F7172" s="1070">
        <v>601.95000000000005</v>
      </c>
      <c r="G7172" s="1048" t="s">
        <v>5005</v>
      </c>
      <c r="H7172" s="1060" t="s">
        <v>3500</v>
      </c>
    </row>
    <row r="7173" spans="2:8">
      <c r="B7173" s="1089" t="s">
        <v>18049</v>
      </c>
      <c r="C7173" s="1087" t="s">
        <v>2259</v>
      </c>
      <c r="D7173" s="1035" t="s">
        <v>5010</v>
      </c>
      <c r="E7173" s="500" t="s">
        <v>4290</v>
      </c>
      <c r="F7173" s="1070">
        <v>601.95000000000005</v>
      </c>
      <c r="G7173" s="1048" t="s">
        <v>5005</v>
      </c>
      <c r="H7173" s="1060" t="s">
        <v>3500</v>
      </c>
    </row>
    <row r="7174" spans="2:8">
      <c r="B7174" s="1089" t="s">
        <v>18050</v>
      </c>
      <c r="C7174" s="1087" t="s">
        <v>2259</v>
      </c>
      <c r="D7174" s="1035" t="s">
        <v>5010</v>
      </c>
      <c r="E7174" s="500" t="s">
        <v>4290</v>
      </c>
      <c r="F7174" s="1070">
        <v>601.95000000000005</v>
      </c>
      <c r="G7174" s="1048" t="s">
        <v>5005</v>
      </c>
      <c r="H7174" s="1060" t="s">
        <v>3500</v>
      </c>
    </row>
    <row r="7175" spans="2:8">
      <c r="B7175" s="1089" t="s">
        <v>18051</v>
      </c>
      <c r="C7175" s="1087" t="s">
        <v>2259</v>
      </c>
      <c r="D7175" s="1035" t="s">
        <v>5010</v>
      </c>
      <c r="E7175" s="500" t="s">
        <v>4290</v>
      </c>
      <c r="F7175" s="1070">
        <v>601.95000000000005</v>
      </c>
      <c r="G7175" s="1048" t="s">
        <v>5005</v>
      </c>
      <c r="H7175" s="1060" t="s">
        <v>3500</v>
      </c>
    </row>
    <row r="7176" spans="2:8">
      <c r="B7176" s="1089" t="s">
        <v>18052</v>
      </c>
      <c r="C7176" s="1087" t="s">
        <v>2259</v>
      </c>
      <c r="D7176" s="1035" t="s">
        <v>5010</v>
      </c>
      <c r="E7176" s="500" t="s">
        <v>4290</v>
      </c>
      <c r="F7176" s="1070">
        <v>601.95000000000005</v>
      </c>
      <c r="G7176" s="1048" t="s">
        <v>5005</v>
      </c>
      <c r="H7176" s="1060" t="s">
        <v>3500</v>
      </c>
    </row>
    <row r="7177" spans="2:8">
      <c r="B7177" s="1089" t="s">
        <v>18053</v>
      </c>
      <c r="C7177" s="1087" t="s">
        <v>2259</v>
      </c>
      <c r="D7177" s="1035" t="s">
        <v>5010</v>
      </c>
      <c r="E7177" s="500" t="s">
        <v>4290</v>
      </c>
      <c r="F7177" s="1070">
        <v>601.95000000000005</v>
      </c>
      <c r="G7177" s="1048" t="s">
        <v>5005</v>
      </c>
      <c r="H7177" s="1060" t="s">
        <v>3500</v>
      </c>
    </row>
    <row r="7178" spans="2:8">
      <c r="B7178" s="1089" t="s">
        <v>18054</v>
      </c>
      <c r="C7178" s="1087" t="s">
        <v>2259</v>
      </c>
      <c r="D7178" s="1035" t="s">
        <v>5010</v>
      </c>
      <c r="E7178" s="500" t="s">
        <v>4290</v>
      </c>
      <c r="F7178" s="1070">
        <v>601.95000000000005</v>
      </c>
      <c r="G7178" s="1048" t="s">
        <v>5005</v>
      </c>
      <c r="H7178" s="1060" t="s">
        <v>3500</v>
      </c>
    </row>
    <row r="7179" spans="2:8">
      <c r="B7179" s="1089" t="s">
        <v>18055</v>
      </c>
      <c r="C7179" s="1087" t="s">
        <v>2259</v>
      </c>
      <c r="D7179" s="1035" t="s">
        <v>5010</v>
      </c>
      <c r="E7179" s="500" t="s">
        <v>4290</v>
      </c>
      <c r="F7179" s="1070">
        <v>601.95000000000005</v>
      </c>
      <c r="G7179" s="1048" t="s">
        <v>5005</v>
      </c>
      <c r="H7179" s="1060" t="s">
        <v>3500</v>
      </c>
    </row>
    <row r="7180" spans="2:8">
      <c r="B7180" s="1089" t="s">
        <v>18056</v>
      </c>
      <c r="C7180" s="1087" t="s">
        <v>2259</v>
      </c>
      <c r="D7180" s="1035" t="s">
        <v>5010</v>
      </c>
      <c r="E7180" s="500" t="s">
        <v>4290</v>
      </c>
      <c r="F7180" s="1070">
        <v>601.95000000000005</v>
      </c>
      <c r="G7180" s="1048" t="s">
        <v>5005</v>
      </c>
      <c r="H7180" s="1060" t="s">
        <v>3500</v>
      </c>
    </row>
    <row r="7181" spans="2:8">
      <c r="B7181" s="1089" t="s">
        <v>18057</v>
      </c>
      <c r="C7181" s="1087" t="s">
        <v>2259</v>
      </c>
      <c r="D7181" s="1035" t="s">
        <v>5010</v>
      </c>
      <c r="E7181" s="500" t="s">
        <v>4290</v>
      </c>
      <c r="F7181" s="1070">
        <v>601.95000000000005</v>
      </c>
      <c r="G7181" s="1048" t="s">
        <v>5005</v>
      </c>
      <c r="H7181" s="1060" t="s">
        <v>3500</v>
      </c>
    </row>
    <row r="7182" spans="2:8">
      <c r="B7182" s="1089" t="s">
        <v>18058</v>
      </c>
      <c r="C7182" s="1087" t="s">
        <v>2259</v>
      </c>
      <c r="D7182" s="1035" t="s">
        <v>5010</v>
      </c>
      <c r="E7182" s="500" t="s">
        <v>4290</v>
      </c>
      <c r="F7182" s="1070">
        <v>601.95000000000005</v>
      </c>
      <c r="G7182" s="1048" t="s">
        <v>5005</v>
      </c>
      <c r="H7182" s="1060" t="s">
        <v>3500</v>
      </c>
    </row>
    <row r="7183" spans="2:8">
      <c r="B7183" s="1089" t="s">
        <v>18059</v>
      </c>
      <c r="C7183" s="1087" t="s">
        <v>2259</v>
      </c>
      <c r="D7183" s="1035" t="s">
        <v>5010</v>
      </c>
      <c r="E7183" s="500" t="s">
        <v>4290</v>
      </c>
      <c r="F7183" s="1070">
        <v>601.95000000000005</v>
      </c>
      <c r="G7183" s="1048" t="s">
        <v>5005</v>
      </c>
      <c r="H7183" s="1060" t="s">
        <v>3500</v>
      </c>
    </row>
    <row r="7184" spans="2:8">
      <c r="B7184" s="1089" t="s">
        <v>18060</v>
      </c>
      <c r="C7184" s="1087" t="s">
        <v>2259</v>
      </c>
      <c r="D7184" s="1035" t="s">
        <v>5010</v>
      </c>
      <c r="E7184" s="500" t="s">
        <v>4290</v>
      </c>
      <c r="F7184" s="1070">
        <v>601.95000000000005</v>
      </c>
      <c r="G7184" s="1048" t="s">
        <v>5005</v>
      </c>
      <c r="H7184" s="1060" t="s">
        <v>3500</v>
      </c>
    </row>
    <row r="7185" spans="2:8">
      <c r="B7185" s="1089" t="s">
        <v>18061</v>
      </c>
      <c r="C7185" s="1087" t="s">
        <v>2259</v>
      </c>
      <c r="D7185" s="1035" t="s">
        <v>5010</v>
      </c>
      <c r="E7185" s="500" t="s">
        <v>4290</v>
      </c>
      <c r="F7185" s="1070">
        <v>601.95000000000005</v>
      </c>
      <c r="G7185" s="1048" t="s">
        <v>5005</v>
      </c>
      <c r="H7185" s="1060" t="s">
        <v>3500</v>
      </c>
    </row>
    <row r="7186" spans="2:8">
      <c r="B7186" s="1089" t="s">
        <v>18062</v>
      </c>
      <c r="C7186" s="1087" t="s">
        <v>2259</v>
      </c>
      <c r="D7186" s="1035" t="s">
        <v>5010</v>
      </c>
      <c r="E7186" s="500" t="s">
        <v>4290</v>
      </c>
      <c r="F7186" s="1070">
        <v>601.95000000000005</v>
      </c>
      <c r="G7186" s="1048" t="s">
        <v>5005</v>
      </c>
      <c r="H7186" s="1060" t="s">
        <v>3500</v>
      </c>
    </row>
    <row r="7187" spans="2:8">
      <c r="B7187" s="1089" t="s">
        <v>18063</v>
      </c>
      <c r="C7187" s="1087" t="s">
        <v>2259</v>
      </c>
      <c r="D7187" s="1035" t="s">
        <v>5010</v>
      </c>
      <c r="E7187" s="500" t="s">
        <v>4290</v>
      </c>
      <c r="F7187" s="1070">
        <v>601.95000000000005</v>
      </c>
      <c r="G7187" s="1048" t="s">
        <v>5005</v>
      </c>
      <c r="H7187" s="1060" t="s">
        <v>3500</v>
      </c>
    </row>
    <row r="7188" spans="2:8">
      <c r="B7188" s="1089" t="s">
        <v>18064</v>
      </c>
      <c r="C7188" s="1087" t="s">
        <v>2259</v>
      </c>
      <c r="D7188" s="1035" t="s">
        <v>5010</v>
      </c>
      <c r="E7188" s="500" t="s">
        <v>4290</v>
      </c>
      <c r="F7188" s="1070">
        <v>601.95000000000005</v>
      </c>
      <c r="G7188" s="1048" t="s">
        <v>5005</v>
      </c>
      <c r="H7188" s="1060" t="s">
        <v>3500</v>
      </c>
    </row>
    <row r="7189" spans="2:8">
      <c r="B7189" s="1089" t="s">
        <v>18065</v>
      </c>
      <c r="C7189" s="1087" t="s">
        <v>2259</v>
      </c>
      <c r="D7189" s="1035" t="s">
        <v>5010</v>
      </c>
      <c r="E7189" s="500" t="s">
        <v>4290</v>
      </c>
      <c r="F7189" s="1070">
        <v>601.95000000000005</v>
      </c>
      <c r="G7189" s="1048" t="s">
        <v>5005</v>
      </c>
      <c r="H7189" s="1060" t="s">
        <v>3500</v>
      </c>
    </row>
    <row r="7190" spans="2:8">
      <c r="B7190" s="1089" t="s">
        <v>18066</v>
      </c>
      <c r="C7190" s="1087" t="s">
        <v>2259</v>
      </c>
      <c r="D7190" s="1035" t="s">
        <v>5010</v>
      </c>
      <c r="E7190" s="500" t="s">
        <v>4290</v>
      </c>
      <c r="F7190" s="1070">
        <v>601.95000000000005</v>
      </c>
      <c r="G7190" s="1048" t="s">
        <v>5005</v>
      </c>
      <c r="H7190" s="1060" t="s">
        <v>3500</v>
      </c>
    </row>
    <row r="7191" spans="2:8">
      <c r="B7191" s="1089" t="s">
        <v>18067</v>
      </c>
      <c r="C7191" s="1087" t="s">
        <v>2259</v>
      </c>
      <c r="D7191" s="1035" t="s">
        <v>5010</v>
      </c>
      <c r="E7191" s="500" t="s">
        <v>4290</v>
      </c>
      <c r="F7191" s="1070">
        <v>601.95000000000005</v>
      </c>
      <c r="G7191" s="1048" t="s">
        <v>5005</v>
      </c>
      <c r="H7191" s="1060" t="s">
        <v>3500</v>
      </c>
    </row>
    <row r="7192" spans="2:8">
      <c r="B7192" s="1089" t="s">
        <v>18068</v>
      </c>
      <c r="C7192" s="1087" t="s">
        <v>2259</v>
      </c>
      <c r="D7192" s="1035" t="s">
        <v>5010</v>
      </c>
      <c r="E7192" s="500" t="s">
        <v>4290</v>
      </c>
      <c r="F7192" s="1070">
        <v>601.95000000000005</v>
      </c>
      <c r="G7192" s="1048" t="s">
        <v>5005</v>
      </c>
      <c r="H7192" s="1060" t="s">
        <v>3500</v>
      </c>
    </row>
    <row r="7193" spans="2:8">
      <c r="B7193" s="1089" t="s">
        <v>18069</v>
      </c>
      <c r="C7193" s="1087" t="s">
        <v>2259</v>
      </c>
      <c r="D7193" s="1035" t="s">
        <v>5010</v>
      </c>
      <c r="E7193" s="500" t="s">
        <v>4290</v>
      </c>
      <c r="F7193" s="1070">
        <v>601.95000000000005</v>
      </c>
      <c r="G7193" s="1048" t="s">
        <v>5005</v>
      </c>
      <c r="H7193" s="1060" t="s">
        <v>3500</v>
      </c>
    </row>
    <row r="7194" spans="2:8">
      <c r="B7194" s="1089" t="s">
        <v>18070</v>
      </c>
      <c r="C7194" s="1087" t="s">
        <v>2259</v>
      </c>
      <c r="D7194" s="1035" t="s">
        <v>5010</v>
      </c>
      <c r="E7194" s="500" t="s">
        <v>4290</v>
      </c>
      <c r="F7194" s="1070">
        <v>601.95000000000005</v>
      </c>
      <c r="G7194" s="1048" t="s">
        <v>5005</v>
      </c>
      <c r="H7194" s="1060" t="s">
        <v>3500</v>
      </c>
    </row>
    <row r="7195" spans="2:8">
      <c r="B7195" s="1089" t="s">
        <v>18071</v>
      </c>
      <c r="C7195" s="1087" t="s">
        <v>2259</v>
      </c>
      <c r="D7195" s="1035" t="s">
        <v>5010</v>
      </c>
      <c r="E7195" s="500" t="s">
        <v>4290</v>
      </c>
      <c r="F7195" s="1070">
        <v>601.95000000000005</v>
      </c>
      <c r="G7195" s="1048" t="s">
        <v>5005</v>
      </c>
      <c r="H7195" s="1060" t="s">
        <v>3500</v>
      </c>
    </row>
    <row r="7196" spans="2:8">
      <c r="B7196" s="1089" t="s">
        <v>18072</v>
      </c>
      <c r="C7196" s="1087" t="s">
        <v>2259</v>
      </c>
      <c r="D7196" s="1035" t="s">
        <v>5010</v>
      </c>
      <c r="E7196" s="500" t="s">
        <v>4290</v>
      </c>
      <c r="F7196" s="1070">
        <v>601.95000000000005</v>
      </c>
      <c r="G7196" s="1048" t="s">
        <v>5005</v>
      </c>
      <c r="H7196" s="1060" t="s">
        <v>3500</v>
      </c>
    </row>
    <row r="7197" spans="2:8">
      <c r="B7197" s="1089" t="s">
        <v>18073</v>
      </c>
      <c r="C7197" s="1087" t="s">
        <v>2259</v>
      </c>
      <c r="D7197" s="1035" t="s">
        <v>5010</v>
      </c>
      <c r="E7197" s="500" t="s">
        <v>4290</v>
      </c>
      <c r="F7197" s="1070">
        <v>601.95000000000005</v>
      </c>
      <c r="G7197" s="1048" t="s">
        <v>5005</v>
      </c>
      <c r="H7197" s="1060" t="s">
        <v>3500</v>
      </c>
    </row>
    <row r="7198" spans="2:8">
      <c r="B7198" s="1089" t="s">
        <v>18074</v>
      </c>
      <c r="C7198" s="1087" t="s">
        <v>2259</v>
      </c>
      <c r="D7198" s="1035" t="s">
        <v>5010</v>
      </c>
      <c r="E7198" s="500" t="s">
        <v>4290</v>
      </c>
      <c r="F7198" s="1070">
        <v>601.95000000000005</v>
      </c>
      <c r="G7198" s="1048" t="s">
        <v>5005</v>
      </c>
      <c r="H7198" s="1060" t="s">
        <v>3500</v>
      </c>
    </row>
    <row r="7199" spans="2:8">
      <c r="B7199" s="1089" t="s">
        <v>18075</v>
      </c>
      <c r="C7199" s="1087" t="s">
        <v>2259</v>
      </c>
      <c r="D7199" s="1035" t="s">
        <v>5010</v>
      </c>
      <c r="E7199" s="500" t="s">
        <v>4290</v>
      </c>
      <c r="F7199" s="1070">
        <v>601.95000000000005</v>
      </c>
      <c r="G7199" s="1048" t="s">
        <v>5005</v>
      </c>
      <c r="H7199" s="1060" t="s">
        <v>3500</v>
      </c>
    </row>
    <row r="7200" spans="2:8">
      <c r="B7200" s="1089" t="s">
        <v>18076</v>
      </c>
      <c r="C7200" s="1087" t="s">
        <v>2259</v>
      </c>
      <c r="D7200" s="1035" t="s">
        <v>5010</v>
      </c>
      <c r="E7200" s="500" t="s">
        <v>4290</v>
      </c>
      <c r="F7200" s="1070">
        <v>601.95000000000005</v>
      </c>
      <c r="G7200" s="1048" t="s">
        <v>5005</v>
      </c>
      <c r="H7200" s="1060" t="s">
        <v>3500</v>
      </c>
    </row>
    <row r="7201" spans="2:8">
      <c r="B7201" s="1089" t="s">
        <v>18077</v>
      </c>
      <c r="C7201" s="1087" t="s">
        <v>2259</v>
      </c>
      <c r="D7201" s="1035" t="s">
        <v>5010</v>
      </c>
      <c r="E7201" s="500" t="s">
        <v>4290</v>
      </c>
      <c r="F7201" s="1070">
        <v>601.95000000000005</v>
      </c>
      <c r="G7201" s="1048" t="s">
        <v>5005</v>
      </c>
      <c r="H7201" s="1060" t="s">
        <v>3500</v>
      </c>
    </row>
    <row r="7202" spans="2:8">
      <c r="B7202" s="1089" t="s">
        <v>18078</v>
      </c>
      <c r="C7202" s="1087" t="s">
        <v>2259</v>
      </c>
      <c r="D7202" s="1035" t="s">
        <v>5010</v>
      </c>
      <c r="E7202" s="500" t="s">
        <v>4290</v>
      </c>
      <c r="F7202" s="1070">
        <v>601.95000000000005</v>
      </c>
      <c r="G7202" s="1048" t="s">
        <v>5005</v>
      </c>
      <c r="H7202" s="1060" t="s">
        <v>3500</v>
      </c>
    </row>
    <row r="7203" spans="2:8">
      <c r="B7203" s="1089" t="s">
        <v>18079</v>
      </c>
      <c r="C7203" s="1087" t="s">
        <v>2259</v>
      </c>
      <c r="D7203" s="1035" t="s">
        <v>5010</v>
      </c>
      <c r="E7203" s="500" t="s">
        <v>4290</v>
      </c>
      <c r="F7203" s="1070">
        <v>601.95000000000005</v>
      </c>
      <c r="G7203" s="1048" t="s">
        <v>5005</v>
      </c>
      <c r="H7203" s="1060" t="s">
        <v>3500</v>
      </c>
    </row>
    <row r="7204" spans="2:8">
      <c r="B7204" s="1089" t="s">
        <v>18080</v>
      </c>
      <c r="C7204" s="1087" t="s">
        <v>2259</v>
      </c>
      <c r="D7204" s="1035" t="s">
        <v>5010</v>
      </c>
      <c r="E7204" s="500" t="s">
        <v>4290</v>
      </c>
      <c r="F7204" s="1070">
        <v>601.95000000000005</v>
      </c>
      <c r="G7204" s="1048" t="s">
        <v>5005</v>
      </c>
      <c r="H7204" s="1060" t="s">
        <v>3500</v>
      </c>
    </row>
    <row r="7205" spans="2:8">
      <c r="B7205" s="1089" t="s">
        <v>18081</v>
      </c>
      <c r="C7205" s="1087" t="s">
        <v>2259</v>
      </c>
      <c r="D7205" s="1035" t="s">
        <v>5010</v>
      </c>
      <c r="E7205" s="500" t="s">
        <v>4290</v>
      </c>
      <c r="F7205" s="1070">
        <v>601.95000000000005</v>
      </c>
      <c r="G7205" s="1048" t="s">
        <v>5005</v>
      </c>
      <c r="H7205" s="1060" t="s">
        <v>3500</v>
      </c>
    </row>
    <row r="7206" spans="2:8">
      <c r="B7206" s="1089" t="s">
        <v>18082</v>
      </c>
      <c r="C7206" s="1087" t="s">
        <v>2259</v>
      </c>
      <c r="D7206" s="1035" t="s">
        <v>5010</v>
      </c>
      <c r="E7206" s="500" t="s">
        <v>4290</v>
      </c>
      <c r="F7206" s="1070">
        <v>601.95000000000005</v>
      </c>
      <c r="G7206" s="1048" t="s">
        <v>5005</v>
      </c>
      <c r="H7206" s="1060" t="s">
        <v>3500</v>
      </c>
    </row>
    <row r="7207" spans="2:8">
      <c r="B7207" s="1089" t="s">
        <v>18083</v>
      </c>
      <c r="C7207" s="1087" t="s">
        <v>2259</v>
      </c>
      <c r="D7207" s="1035" t="s">
        <v>5010</v>
      </c>
      <c r="E7207" s="500" t="s">
        <v>4290</v>
      </c>
      <c r="F7207" s="1070">
        <v>601.95000000000005</v>
      </c>
      <c r="G7207" s="1048" t="s">
        <v>5005</v>
      </c>
      <c r="H7207" s="1060" t="s">
        <v>3500</v>
      </c>
    </row>
    <row r="7208" spans="2:8">
      <c r="B7208" s="1089" t="s">
        <v>18084</v>
      </c>
      <c r="C7208" s="1087" t="s">
        <v>2259</v>
      </c>
      <c r="D7208" s="1035" t="s">
        <v>5010</v>
      </c>
      <c r="E7208" s="500" t="s">
        <v>4290</v>
      </c>
      <c r="F7208" s="1070">
        <v>601.95000000000005</v>
      </c>
      <c r="G7208" s="1048" t="s">
        <v>5005</v>
      </c>
      <c r="H7208" s="1060" t="s">
        <v>3500</v>
      </c>
    </row>
    <row r="7209" spans="2:8">
      <c r="B7209" s="1089" t="s">
        <v>18085</v>
      </c>
      <c r="C7209" s="1087" t="s">
        <v>2259</v>
      </c>
      <c r="D7209" s="1035" t="s">
        <v>5010</v>
      </c>
      <c r="E7209" s="500" t="s">
        <v>4290</v>
      </c>
      <c r="F7209" s="1070">
        <v>601.95000000000005</v>
      </c>
      <c r="G7209" s="1048" t="s">
        <v>5005</v>
      </c>
      <c r="H7209" s="1060" t="s">
        <v>3500</v>
      </c>
    </row>
    <row r="7210" spans="2:8">
      <c r="B7210" s="1089" t="s">
        <v>18086</v>
      </c>
      <c r="C7210" s="1087" t="s">
        <v>2259</v>
      </c>
      <c r="D7210" s="1035" t="s">
        <v>5010</v>
      </c>
      <c r="E7210" s="500" t="s">
        <v>4290</v>
      </c>
      <c r="F7210" s="1070">
        <v>601.95000000000005</v>
      </c>
      <c r="G7210" s="1048" t="s">
        <v>5005</v>
      </c>
      <c r="H7210" s="1060" t="s">
        <v>3500</v>
      </c>
    </row>
    <row r="7211" spans="2:8">
      <c r="B7211" s="1089" t="s">
        <v>18087</v>
      </c>
      <c r="C7211" s="1087" t="s">
        <v>2259</v>
      </c>
      <c r="D7211" s="1035" t="s">
        <v>5010</v>
      </c>
      <c r="E7211" s="500" t="s">
        <v>4290</v>
      </c>
      <c r="F7211" s="1070">
        <v>601.95000000000005</v>
      </c>
      <c r="G7211" s="1048" t="s">
        <v>5005</v>
      </c>
      <c r="H7211" s="1060" t="s">
        <v>3500</v>
      </c>
    </row>
    <row r="7212" spans="2:8">
      <c r="B7212" s="1089" t="s">
        <v>18088</v>
      </c>
      <c r="C7212" s="1087" t="s">
        <v>2259</v>
      </c>
      <c r="D7212" s="1035" t="s">
        <v>5010</v>
      </c>
      <c r="E7212" s="500" t="s">
        <v>4290</v>
      </c>
      <c r="F7212" s="1070">
        <v>601.95000000000005</v>
      </c>
      <c r="G7212" s="1048" t="s">
        <v>5005</v>
      </c>
      <c r="H7212" s="1060" t="s">
        <v>3500</v>
      </c>
    </row>
    <row r="7213" spans="2:8">
      <c r="B7213" s="1089" t="s">
        <v>18089</v>
      </c>
      <c r="C7213" s="1087" t="s">
        <v>2259</v>
      </c>
      <c r="D7213" s="1035" t="s">
        <v>5010</v>
      </c>
      <c r="E7213" s="500" t="s">
        <v>4290</v>
      </c>
      <c r="F7213" s="1070">
        <v>601.95000000000005</v>
      </c>
      <c r="G7213" s="1048" t="s">
        <v>5005</v>
      </c>
      <c r="H7213" s="1060" t="s">
        <v>3500</v>
      </c>
    </row>
    <row r="7214" spans="2:8">
      <c r="B7214" s="1089" t="s">
        <v>18090</v>
      </c>
      <c r="C7214" s="1087" t="s">
        <v>2259</v>
      </c>
      <c r="D7214" s="1035" t="s">
        <v>5010</v>
      </c>
      <c r="E7214" s="500" t="s">
        <v>4290</v>
      </c>
      <c r="F7214" s="1070">
        <v>601.95000000000005</v>
      </c>
      <c r="G7214" s="1048" t="s">
        <v>5005</v>
      </c>
      <c r="H7214" s="1060" t="s">
        <v>3500</v>
      </c>
    </row>
    <row r="7215" spans="2:8">
      <c r="B7215" s="1089" t="s">
        <v>18091</v>
      </c>
      <c r="C7215" s="1087" t="s">
        <v>2259</v>
      </c>
      <c r="D7215" s="1035" t="s">
        <v>5010</v>
      </c>
      <c r="E7215" s="500" t="s">
        <v>4290</v>
      </c>
      <c r="F7215" s="1070">
        <v>601.95000000000005</v>
      </c>
      <c r="G7215" s="1048" t="s">
        <v>5005</v>
      </c>
      <c r="H7215" s="1060" t="s">
        <v>3500</v>
      </c>
    </row>
    <row r="7216" spans="2:8">
      <c r="B7216" s="1089" t="s">
        <v>18092</v>
      </c>
      <c r="C7216" s="1087" t="s">
        <v>2259</v>
      </c>
      <c r="D7216" s="1035" t="s">
        <v>5010</v>
      </c>
      <c r="E7216" s="500" t="s">
        <v>4290</v>
      </c>
      <c r="F7216" s="1070">
        <v>601.95000000000005</v>
      </c>
      <c r="G7216" s="1048" t="s">
        <v>5005</v>
      </c>
      <c r="H7216" s="1060" t="s">
        <v>3500</v>
      </c>
    </row>
    <row r="7217" spans="2:8">
      <c r="B7217" s="1089" t="s">
        <v>18093</v>
      </c>
      <c r="C7217" s="1087" t="s">
        <v>2259</v>
      </c>
      <c r="D7217" s="1035" t="s">
        <v>5010</v>
      </c>
      <c r="E7217" s="500" t="s">
        <v>4290</v>
      </c>
      <c r="F7217" s="1070">
        <v>601.95000000000005</v>
      </c>
      <c r="G7217" s="1048" t="s">
        <v>5005</v>
      </c>
      <c r="H7217" s="1060" t="s">
        <v>3500</v>
      </c>
    </row>
    <row r="7218" spans="2:8">
      <c r="B7218" s="1089" t="s">
        <v>18094</v>
      </c>
      <c r="C7218" s="1087" t="s">
        <v>2259</v>
      </c>
      <c r="D7218" s="1035" t="s">
        <v>5010</v>
      </c>
      <c r="E7218" s="500" t="s">
        <v>4290</v>
      </c>
      <c r="F7218" s="1070">
        <v>601.95000000000005</v>
      </c>
      <c r="G7218" s="1048" t="s">
        <v>5005</v>
      </c>
      <c r="H7218" s="1060" t="s">
        <v>3500</v>
      </c>
    </row>
    <row r="7219" spans="2:8">
      <c r="B7219" s="1089" t="s">
        <v>18095</v>
      </c>
      <c r="C7219" s="1087" t="s">
        <v>2259</v>
      </c>
      <c r="D7219" s="1035" t="s">
        <v>5010</v>
      </c>
      <c r="E7219" s="500" t="s">
        <v>4290</v>
      </c>
      <c r="F7219" s="1070">
        <v>601.95000000000005</v>
      </c>
      <c r="G7219" s="1048" t="s">
        <v>5005</v>
      </c>
      <c r="H7219" s="1060" t="s">
        <v>3500</v>
      </c>
    </row>
    <row r="7220" spans="2:8">
      <c r="B7220" s="1089" t="s">
        <v>18096</v>
      </c>
      <c r="C7220" s="1087" t="s">
        <v>2259</v>
      </c>
      <c r="D7220" s="1035" t="s">
        <v>5010</v>
      </c>
      <c r="E7220" s="500" t="s">
        <v>4290</v>
      </c>
      <c r="F7220" s="1070">
        <v>601.95000000000005</v>
      </c>
      <c r="G7220" s="1048" t="s">
        <v>5005</v>
      </c>
      <c r="H7220" s="1060" t="s">
        <v>3500</v>
      </c>
    </row>
    <row r="7221" spans="2:8">
      <c r="B7221" s="1089" t="s">
        <v>18097</v>
      </c>
      <c r="C7221" s="1087" t="s">
        <v>2259</v>
      </c>
      <c r="D7221" s="1035" t="s">
        <v>5010</v>
      </c>
      <c r="E7221" s="500" t="s">
        <v>4290</v>
      </c>
      <c r="F7221" s="1070">
        <v>601.95000000000005</v>
      </c>
      <c r="G7221" s="1048" t="s">
        <v>5005</v>
      </c>
      <c r="H7221" s="1060" t="s">
        <v>3500</v>
      </c>
    </row>
    <row r="7222" spans="2:8">
      <c r="B7222" s="1089" t="s">
        <v>18098</v>
      </c>
      <c r="C7222" s="1087" t="s">
        <v>2259</v>
      </c>
      <c r="D7222" s="1035" t="s">
        <v>5010</v>
      </c>
      <c r="E7222" s="500" t="s">
        <v>4290</v>
      </c>
      <c r="F7222" s="1070">
        <v>601.95000000000005</v>
      </c>
      <c r="G7222" s="1048" t="s">
        <v>5005</v>
      </c>
      <c r="H7222" s="1060" t="s">
        <v>3500</v>
      </c>
    </row>
    <row r="7223" spans="2:8">
      <c r="B7223" s="1089" t="s">
        <v>18099</v>
      </c>
      <c r="C7223" s="1087" t="s">
        <v>2259</v>
      </c>
      <c r="D7223" s="1035" t="s">
        <v>5010</v>
      </c>
      <c r="E7223" s="500" t="s">
        <v>4290</v>
      </c>
      <c r="F7223" s="1070">
        <v>601.95000000000005</v>
      </c>
      <c r="G7223" s="1048" t="s">
        <v>5005</v>
      </c>
      <c r="H7223" s="1060" t="s">
        <v>3500</v>
      </c>
    </row>
    <row r="7224" spans="2:8">
      <c r="B7224" s="1089" t="s">
        <v>18100</v>
      </c>
      <c r="C7224" s="1087" t="s">
        <v>2259</v>
      </c>
      <c r="D7224" s="1035" t="s">
        <v>5010</v>
      </c>
      <c r="E7224" s="500" t="s">
        <v>4290</v>
      </c>
      <c r="F7224" s="1070">
        <v>601.95000000000005</v>
      </c>
      <c r="G7224" s="1048" t="s">
        <v>5005</v>
      </c>
      <c r="H7224" s="1060" t="s">
        <v>3500</v>
      </c>
    </row>
    <row r="7225" spans="2:8">
      <c r="B7225" s="1089" t="s">
        <v>18101</v>
      </c>
      <c r="C7225" s="1087" t="s">
        <v>2259</v>
      </c>
      <c r="D7225" s="1035" t="s">
        <v>5010</v>
      </c>
      <c r="E7225" s="500" t="s">
        <v>4290</v>
      </c>
      <c r="F7225" s="1070">
        <v>601.95000000000005</v>
      </c>
      <c r="G7225" s="1048" t="s">
        <v>5005</v>
      </c>
      <c r="H7225" s="1060" t="s">
        <v>3500</v>
      </c>
    </row>
    <row r="7226" spans="2:8">
      <c r="B7226" s="1089" t="s">
        <v>18102</v>
      </c>
      <c r="C7226" s="1087" t="s">
        <v>2259</v>
      </c>
      <c r="D7226" s="1035" t="s">
        <v>5010</v>
      </c>
      <c r="E7226" s="500" t="s">
        <v>4290</v>
      </c>
      <c r="F7226" s="1070">
        <v>601.95000000000005</v>
      </c>
      <c r="G7226" s="1048" t="s">
        <v>5005</v>
      </c>
      <c r="H7226" s="1060" t="s">
        <v>3500</v>
      </c>
    </row>
    <row r="7227" spans="2:8">
      <c r="B7227" s="1089" t="s">
        <v>18103</v>
      </c>
      <c r="C7227" s="1087" t="s">
        <v>2259</v>
      </c>
      <c r="D7227" s="1035" t="s">
        <v>5010</v>
      </c>
      <c r="E7227" s="500" t="s">
        <v>4290</v>
      </c>
      <c r="F7227" s="1070">
        <v>601.95000000000005</v>
      </c>
      <c r="G7227" s="1048" t="s">
        <v>5005</v>
      </c>
      <c r="H7227" s="1060" t="s">
        <v>3500</v>
      </c>
    </row>
    <row r="7228" spans="2:8">
      <c r="B7228" s="1089" t="s">
        <v>18104</v>
      </c>
      <c r="C7228" s="1087" t="s">
        <v>2259</v>
      </c>
      <c r="D7228" s="1035" t="s">
        <v>5010</v>
      </c>
      <c r="E7228" s="500" t="s">
        <v>4290</v>
      </c>
      <c r="F7228" s="1070">
        <v>601.95000000000005</v>
      </c>
      <c r="G7228" s="1048" t="s">
        <v>5005</v>
      </c>
      <c r="H7228" s="1060" t="s">
        <v>3500</v>
      </c>
    </row>
    <row r="7229" spans="2:8">
      <c r="B7229" s="1089" t="s">
        <v>18105</v>
      </c>
      <c r="C7229" s="1087" t="s">
        <v>2259</v>
      </c>
      <c r="D7229" s="1035" t="s">
        <v>5010</v>
      </c>
      <c r="E7229" s="500" t="s">
        <v>4290</v>
      </c>
      <c r="F7229" s="1070">
        <v>601.95000000000005</v>
      </c>
      <c r="G7229" s="1048" t="s">
        <v>5005</v>
      </c>
      <c r="H7229" s="1060" t="s">
        <v>3500</v>
      </c>
    </row>
    <row r="7230" spans="2:8">
      <c r="B7230" s="1089" t="s">
        <v>18106</v>
      </c>
      <c r="C7230" s="1087" t="s">
        <v>2259</v>
      </c>
      <c r="D7230" s="1035" t="s">
        <v>5010</v>
      </c>
      <c r="E7230" s="500" t="s">
        <v>4290</v>
      </c>
      <c r="F7230" s="1070">
        <v>601.95000000000005</v>
      </c>
      <c r="G7230" s="1048" t="s">
        <v>5005</v>
      </c>
      <c r="H7230" s="1060" t="s">
        <v>3500</v>
      </c>
    </row>
    <row r="7231" spans="2:8">
      <c r="B7231" s="1089" t="s">
        <v>18107</v>
      </c>
      <c r="C7231" s="1087" t="s">
        <v>2259</v>
      </c>
      <c r="D7231" s="1035" t="s">
        <v>5010</v>
      </c>
      <c r="E7231" s="500" t="s">
        <v>4290</v>
      </c>
      <c r="F7231" s="1070">
        <v>601.95000000000005</v>
      </c>
      <c r="G7231" s="1048" t="s">
        <v>5005</v>
      </c>
      <c r="H7231" s="1060" t="s">
        <v>3500</v>
      </c>
    </row>
    <row r="7232" spans="2:8">
      <c r="B7232" s="1089" t="s">
        <v>18108</v>
      </c>
      <c r="C7232" s="1087" t="s">
        <v>2259</v>
      </c>
      <c r="D7232" s="1035" t="s">
        <v>5010</v>
      </c>
      <c r="E7232" s="500" t="s">
        <v>4290</v>
      </c>
      <c r="F7232" s="1070">
        <v>601.95000000000005</v>
      </c>
      <c r="G7232" s="1048" t="s">
        <v>5005</v>
      </c>
      <c r="H7232" s="1060" t="s">
        <v>3500</v>
      </c>
    </row>
    <row r="7233" spans="2:8">
      <c r="B7233" s="1089" t="s">
        <v>18109</v>
      </c>
      <c r="C7233" s="1087" t="s">
        <v>2259</v>
      </c>
      <c r="D7233" s="1035" t="s">
        <v>5010</v>
      </c>
      <c r="E7233" s="500" t="s">
        <v>4290</v>
      </c>
      <c r="F7233" s="1070">
        <v>601.95000000000005</v>
      </c>
      <c r="G7233" s="1048" t="s">
        <v>5005</v>
      </c>
      <c r="H7233" s="1060" t="s">
        <v>3500</v>
      </c>
    </row>
    <row r="7234" spans="2:8">
      <c r="B7234" s="1089" t="s">
        <v>18110</v>
      </c>
      <c r="C7234" s="1087" t="s">
        <v>2259</v>
      </c>
      <c r="D7234" s="1035" t="s">
        <v>5010</v>
      </c>
      <c r="E7234" s="500" t="s">
        <v>4290</v>
      </c>
      <c r="F7234" s="1070">
        <v>601.95000000000005</v>
      </c>
      <c r="G7234" s="1048" t="s">
        <v>5005</v>
      </c>
      <c r="H7234" s="1060" t="s">
        <v>3500</v>
      </c>
    </row>
    <row r="7235" spans="2:8">
      <c r="B7235" s="1089" t="s">
        <v>18111</v>
      </c>
      <c r="C7235" s="1087" t="s">
        <v>2259</v>
      </c>
      <c r="D7235" s="1035" t="s">
        <v>5010</v>
      </c>
      <c r="E7235" s="500" t="s">
        <v>4290</v>
      </c>
      <c r="F7235" s="1070">
        <v>601.95000000000005</v>
      </c>
      <c r="G7235" s="1048" t="s">
        <v>5005</v>
      </c>
      <c r="H7235" s="1060" t="s">
        <v>3500</v>
      </c>
    </row>
    <row r="7236" spans="2:8">
      <c r="B7236" s="1089" t="s">
        <v>18112</v>
      </c>
      <c r="C7236" s="1087" t="s">
        <v>2259</v>
      </c>
      <c r="D7236" s="1035" t="s">
        <v>5010</v>
      </c>
      <c r="E7236" s="500" t="s">
        <v>4290</v>
      </c>
      <c r="F7236" s="1070">
        <v>601.95000000000005</v>
      </c>
      <c r="G7236" s="1048" t="s">
        <v>5005</v>
      </c>
      <c r="H7236" s="1060" t="s">
        <v>3500</v>
      </c>
    </row>
    <row r="7237" spans="2:8">
      <c r="B7237" s="1089" t="s">
        <v>18113</v>
      </c>
      <c r="C7237" s="1087" t="s">
        <v>2259</v>
      </c>
      <c r="D7237" s="1035" t="s">
        <v>5010</v>
      </c>
      <c r="E7237" s="500" t="s">
        <v>4290</v>
      </c>
      <c r="F7237" s="1070">
        <v>601.95000000000005</v>
      </c>
      <c r="G7237" s="1048" t="s">
        <v>5005</v>
      </c>
      <c r="H7237" s="1060" t="s">
        <v>3500</v>
      </c>
    </row>
    <row r="7238" spans="2:8">
      <c r="B7238" s="1089" t="s">
        <v>18114</v>
      </c>
      <c r="C7238" s="1087" t="s">
        <v>2259</v>
      </c>
      <c r="D7238" s="1035" t="s">
        <v>5010</v>
      </c>
      <c r="E7238" s="500" t="s">
        <v>4290</v>
      </c>
      <c r="F7238" s="1070">
        <v>601.95000000000005</v>
      </c>
      <c r="G7238" s="1048" t="s">
        <v>5005</v>
      </c>
      <c r="H7238" s="1060" t="s">
        <v>3500</v>
      </c>
    </row>
    <row r="7239" spans="2:8">
      <c r="B7239" s="1089" t="s">
        <v>18115</v>
      </c>
      <c r="C7239" s="1087" t="s">
        <v>2259</v>
      </c>
      <c r="D7239" s="1035" t="s">
        <v>5010</v>
      </c>
      <c r="E7239" s="500" t="s">
        <v>4290</v>
      </c>
      <c r="F7239" s="1070">
        <v>601.95000000000005</v>
      </c>
      <c r="G7239" s="1048" t="s">
        <v>5005</v>
      </c>
      <c r="H7239" s="1060" t="s">
        <v>3500</v>
      </c>
    </row>
    <row r="7240" spans="2:8">
      <c r="B7240" s="1089" t="s">
        <v>18116</v>
      </c>
      <c r="C7240" s="1087" t="s">
        <v>2259</v>
      </c>
      <c r="D7240" s="1035" t="s">
        <v>5010</v>
      </c>
      <c r="E7240" s="500" t="s">
        <v>4290</v>
      </c>
      <c r="F7240" s="1070">
        <v>601.95000000000005</v>
      </c>
      <c r="G7240" s="1048" t="s">
        <v>5005</v>
      </c>
      <c r="H7240" s="1060" t="s">
        <v>3500</v>
      </c>
    </row>
    <row r="7241" spans="2:8">
      <c r="B7241" s="1089" t="s">
        <v>18117</v>
      </c>
      <c r="C7241" s="1087" t="s">
        <v>2259</v>
      </c>
      <c r="D7241" s="1035" t="s">
        <v>5010</v>
      </c>
      <c r="E7241" s="500" t="s">
        <v>4290</v>
      </c>
      <c r="F7241" s="1070">
        <v>601.95000000000005</v>
      </c>
      <c r="G7241" s="1048" t="s">
        <v>5005</v>
      </c>
      <c r="H7241" s="1060" t="s">
        <v>3500</v>
      </c>
    </row>
    <row r="7242" spans="2:8">
      <c r="B7242" s="1089" t="s">
        <v>18118</v>
      </c>
      <c r="C7242" s="1087" t="s">
        <v>2259</v>
      </c>
      <c r="D7242" s="1035" t="s">
        <v>5010</v>
      </c>
      <c r="E7242" s="500" t="s">
        <v>4290</v>
      </c>
      <c r="F7242" s="1070">
        <v>601.95000000000005</v>
      </c>
      <c r="G7242" s="1048" t="s">
        <v>5005</v>
      </c>
      <c r="H7242" s="1060" t="s">
        <v>3500</v>
      </c>
    </row>
    <row r="7243" spans="2:8">
      <c r="B7243" s="1089" t="s">
        <v>18119</v>
      </c>
      <c r="C7243" s="1087" t="s">
        <v>2259</v>
      </c>
      <c r="D7243" s="1035" t="s">
        <v>5010</v>
      </c>
      <c r="E7243" s="500" t="s">
        <v>4290</v>
      </c>
      <c r="F7243" s="1070">
        <v>601.95000000000005</v>
      </c>
      <c r="G7243" s="1048" t="s">
        <v>5005</v>
      </c>
      <c r="H7243" s="1060" t="s">
        <v>3500</v>
      </c>
    </row>
    <row r="7244" spans="2:8">
      <c r="B7244" s="1089" t="s">
        <v>18120</v>
      </c>
      <c r="C7244" s="1087" t="s">
        <v>2259</v>
      </c>
      <c r="D7244" s="1035" t="s">
        <v>5010</v>
      </c>
      <c r="E7244" s="500" t="s">
        <v>4290</v>
      </c>
      <c r="F7244" s="1070">
        <v>601.95000000000005</v>
      </c>
      <c r="G7244" s="1048" t="s">
        <v>5005</v>
      </c>
      <c r="H7244" s="1060" t="s">
        <v>3500</v>
      </c>
    </row>
    <row r="7245" spans="2:8">
      <c r="B7245" s="1089" t="s">
        <v>18121</v>
      </c>
      <c r="C7245" s="1087" t="s">
        <v>2259</v>
      </c>
      <c r="D7245" s="1035" t="s">
        <v>5010</v>
      </c>
      <c r="E7245" s="500" t="s">
        <v>4290</v>
      </c>
      <c r="F7245" s="1070">
        <v>601.95000000000005</v>
      </c>
      <c r="G7245" s="1048" t="s">
        <v>5005</v>
      </c>
      <c r="H7245" s="1060" t="s">
        <v>3500</v>
      </c>
    </row>
    <row r="7246" spans="2:8">
      <c r="B7246" s="1089" t="s">
        <v>18122</v>
      </c>
      <c r="C7246" s="1087" t="s">
        <v>2259</v>
      </c>
      <c r="D7246" s="1035" t="s">
        <v>5010</v>
      </c>
      <c r="E7246" s="500" t="s">
        <v>4290</v>
      </c>
      <c r="F7246" s="1070">
        <v>601.95000000000005</v>
      </c>
      <c r="G7246" s="1048" t="s">
        <v>5005</v>
      </c>
      <c r="H7246" s="1060" t="s">
        <v>3500</v>
      </c>
    </row>
    <row r="7247" spans="2:8">
      <c r="B7247" s="1089" t="s">
        <v>18123</v>
      </c>
      <c r="C7247" s="1087" t="s">
        <v>2259</v>
      </c>
      <c r="D7247" s="1035" t="s">
        <v>5010</v>
      </c>
      <c r="E7247" s="500" t="s">
        <v>4290</v>
      </c>
      <c r="F7247" s="1070">
        <v>601.95000000000005</v>
      </c>
      <c r="G7247" s="1048" t="s">
        <v>5005</v>
      </c>
      <c r="H7247" s="1060" t="s">
        <v>3500</v>
      </c>
    </row>
    <row r="7248" spans="2:8">
      <c r="B7248" s="1089" t="s">
        <v>18124</v>
      </c>
      <c r="C7248" s="1087" t="s">
        <v>2259</v>
      </c>
      <c r="D7248" s="1035" t="s">
        <v>5010</v>
      </c>
      <c r="E7248" s="500" t="s">
        <v>4290</v>
      </c>
      <c r="F7248" s="1070">
        <v>601.95000000000005</v>
      </c>
      <c r="G7248" s="1048" t="s">
        <v>5005</v>
      </c>
      <c r="H7248" s="1060" t="s">
        <v>3500</v>
      </c>
    </row>
    <row r="7249" spans="2:8">
      <c r="B7249" s="1089" t="s">
        <v>18125</v>
      </c>
      <c r="C7249" s="1087" t="s">
        <v>2259</v>
      </c>
      <c r="D7249" s="1035" t="s">
        <v>5010</v>
      </c>
      <c r="E7249" s="500" t="s">
        <v>4290</v>
      </c>
      <c r="F7249" s="1070">
        <v>601.95000000000005</v>
      </c>
      <c r="G7249" s="1048" t="s">
        <v>5005</v>
      </c>
      <c r="H7249" s="1060" t="s">
        <v>3500</v>
      </c>
    </row>
    <row r="7250" spans="2:8">
      <c r="B7250" s="1089" t="s">
        <v>18126</v>
      </c>
      <c r="C7250" s="1087" t="s">
        <v>2259</v>
      </c>
      <c r="D7250" s="1035" t="s">
        <v>5010</v>
      </c>
      <c r="E7250" s="500" t="s">
        <v>4290</v>
      </c>
      <c r="F7250" s="1070">
        <v>601.95000000000005</v>
      </c>
      <c r="G7250" s="1048" t="s">
        <v>5005</v>
      </c>
      <c r="H7250" s="1060" t="s">
        <v>3500</v>
      </c>
    </row>
    <row r="7251" spans="2:8">
      <c r="B7251" s="1089" t="s">
        <v>18127</v>
      </c>
      <c r="C7251" s="1087" t="s">
        <v>2259</v>
      </c>
      <c r="D7251" s="1035" t="s">
        <v>5010</v>
      </c>
      <c r="E7251" s="500" t="s">
        <v>4290</v>
      </c>
      <c r="F7251" s="1070">
        <v>601.95000000000005</v>
      </c>
      <c r="G7251" s="1048" t="s">
        <v>5005</v>
      </c>
      <c r="H7251" s="1060" t="s">
        <v>3500</v>
      </c>
    </row>
    <row r="7252" spans="2:8">
      <c r="B7252" s="1089" t="s">
        <v>18128</v>
      </c>
      <c r="C7252" s="1087" t="s">
        <v>2259</v>
      </c>
      <c r="D7252" s="1035" t="s">
        <v>5010</v>
      </c>
      <c r="E7252" s="500" t="s">
        <v>4290</v>
      </c>
      <c r="F7252" s="1070">
        <v>601.95000000000005</v>
      </c>
      <c r="G7252" s="1048" t="s">
        <v>5005</v>
      </c>
      <c r="H7252" s="1060" t="s">
        <v>3500</v>
      </c>
    </row>
    <row r="7253" spans="2:8">
      <c r="B7253" s="1089" t="s">
        <v>18129</v>
      </c>
      <c r="C7253" s="1087" t="s">
        <v>2259</v>
      </c>
      <c r="D7253" s="1035" t="s">
        <v>5010</v>
      </c>
      <c r="E7253" s="500" t="s">
        <v>4290</v>
      </c>
      <c r="F7253" s="1070">
        <v>601.95000000000005</v>
      </c>
      <c r="G7253" s="1048" t="s">
        <v>5005</v>
      </c>
      <c r="H7253" s="1060" t="s">
        <v>3500</v>
      </c>
    </row>
    <row r="7254" spans="2:8">
      <c r="B7254" s="1089" t="s">
        <v>18130</v>
      </c>
      <c r="C7254" s="1087" t="s">
        <v>2259</v>
      </c>
      <c r="D7254" s="1035" t="s">
        <v>5010</v>
      </c>
      <c r="E7254" s="500" t="s">
        <v>4290</v>
      </c>
      <c r="F7254" s="1070">
        <v>601.95000000000005</v>
      </c>
      <c r="G7254" s="1048" t="s">
        <v>5005</v>
      </c>
      <c r="H7254" s="1060" t="s">
        <v>3500</v>
      </c>
    </row>
    <row r="7255" spans="2:8">
      <c r="B7255" s="1089" t="s">
        <v>18131</v>
      </c>
      <c r="C7255" s="1087" t="s">
        <v>2259</v>
      </c>
      <c r="D7255" s="1035" t="s">
        <v>5010</v>
      </c>
      <c r="E7255" s="500" t="s">
        <v>4290</v>
      </c>
      <c r="F7255" s="1070">
        <v>601.95000000000005</v>
      </c>
      <c r="G7255" s="1048" t="s">
        <v>5005</v>
      </c>
      <c r="H7255" s="1060" t="s">
        <v>3500</v>
      </c>
    </row>
    <row r="7256" spans="2:8">
      <c r="B7256" s="1089" t="s">
        <v>18132</v>
      </c>
      <c r="C7256" s="1087" t="s">
        <v>2259</v>
      </c>
      <c r="D7256" s="1035" t="s">
        <v>5010</v>
      </c>
      <c r="E7256" s="500" t="s">
        <v>4290</v>
      </c>
      <c r="F7256" s="1070">
        <v>601.95000000000005</v>
      </c>
      <c r="G7256" s="1048" t="s">
        <v>5005</v>
      </c>
      <c r="H7256" s="1060" t="s">
        <v>3500</v>
      </c>
    </row>
    <row r="7257" spans="2:8">
      <c r="B7257" s="1089" t="s">
        <v>18133</v>
      </c>
      <c r="C7257" s="1087" t="s">
        <v>2259</v>
      </c>
      <c r="D7257" s="1035" t="s">
        <v>5010</v>
      </c>
      <c r="E7257" s="500" t="s">
        <v>4290</v>
      </c>
      <c r="F7257" s="1070">
        <v>601.95000000000005</v>
      </c>
      <c r="G7257" s="1048" t="s">
        <v>5005</v>
      </c>
      <c r="H7257" s="1060" t="s">
        <v>3500</v>
      </c>
    </row>
    <row r="7258" spans="2:8">
      <c r="B7258" s="1089" t="s">
        <v>18134</v>
      </c>
      <c r="C7258" s="1087" t="s">
        <v>2259</v>
      </c>
      <c r="D7258" s="1035" t="s">
        <v>5010</v>
      </c>
      <c r="E7258" s="500" t="s">
        <v>4290</v>
      </c>
      <c r="F7258" s="1070">
        <v>601.95000000000005</v>
      </c>
      <c r="G7258" s="1048" t="s">
        <v>5005</v>
      </c>
      <c r="H7258" s="1060" t="s">
        <v>3500</v>
      </c>
    </row>
    <row r="7259" spans="2:8">
      <c r="B7259" s="1089" t="s">
        <v>18135</v>
      </c>
      <c r="C7259" s="1087" t="s">
        <v>2259</v>
      </c>
      <c r="D7259" s="1035" t="s">
        <v>5010</v>
      </c>
      <c r="E7259" s="500" t="s">
        <v>4290</v>
      </c>
      <c r="F7259" s="1070">
        <v>601.95000000000005</v>
      </c>
      <c r="G7259" s="1048" t="s">
        <v>5005</v>
      </c>
      <c r="H7259" s="1060" t="s">
        <v>3500</v>
      </c>
    </row>
    <row r="7260" spans="2:8">
      <c r="B7260" s="1089" t="s">
        <v>18136</v>
      </c>
      <c r="C7260" s="1087" t="s">
        <v>2259</v>
      </c>
      <c r="D7260" s="1035" t="s">
        <v>5010</v>
      </c>
      <c r="E7260" s="500" t="s">
        <v>4290</v>
      </c>
      <c r="F7260" s="1070">
        <v>601.95000000000005</v>
      </c>
      <c r="G7260" s="1048" t="s">
        <v>5005</v>
      </c>
      <c r="H7260" s="1060" t="s">
        <v>3500</v>
      </c>
    </row>
    <row r="7261" spans="2:8">
      <c r="B7261" s="1089" t="s">
        <v>18137</v>
      </c>
      <c r="C7261" s="1087" t="s">
        <v>2259</v>
      </c>
      <c r="D7261" s="1035" t="s">
        <v>5010</v>
      </c>
      <c r="E7261" s="500" t="s">
        <v>4290</v>
      </c>
      <c r="F7261" s="1070">
        <v>601.95000000000005</v>
      </c>
      <c r="G7261" s="1048" t="s">
        <v>5005</v>
      </c>
      <c r="H7261" s="1060" t="s">
        <v>3500</v>
      </c>
    </row>
    <row r="7262" spans="2:8">
      <c r="B7262" s="1089" t="s">
        <v>18138</v>
      </c>
      <c r="C7262" s="1087" t="s">
        <v>2259</v>
      </c>
      <c r="D7262" s="1035" t="s">
        <v>5010</v>
      </c>
      <c r="E7262" s="500" t="s">
        <v>4290</v>
      </c>
      <c r="F7262" s="1070">
        <v>601.95000000000005</v>
      </c>
      <c r="G7262" s="1048" t="s">
        <v>5005</v>
      </c>
      <c r="H7262" s="1060" t="s">
        <v>3500</v>
      </c>
    </row>
    <row r="7263" spans="2:8">
      <c r="B7263" s="1089" t="s">
        <v>18139</v>
      </c>
      <c r="C7263" s="1087" t="s">
        <v>2259</v>
      </c>
      <c r="D7263" s="1035" t="s">
        <v>5010</v>
      </c>
      <c r="E7263" s="500" t="s">
        <v>4290</v>
      </c>
      <c r="F7263" s="1070">
        <v>601.95000000000005</v>
      </c>
      <c r="G7263" s="1048" t="s">
        <v>5005</v>
      </c>
      <c r="H7263" s="1060" t="s">
        <v>3500</v>
      </c>
    </row>
    <row r="7264" spans="2:8">
      <c r="B7264" s="1089" t="s">
        <v>18140</v>
      </c>
      <c r="C7264" s="1087" t="s">
        <v>2259</v>
      </c>
      <c r="D7264" s="1035" t="s">
        <v>5010</v>
      </c>
      <c r="E7264" s="500" t="s">
        <v>4290</v>
      </c>
      <c r="F7264" s="1070">
        <v>601.95000000000005</v>
      </c>
      <c r="G7264" s="1048" t="s">
        <v>5005</v>
      </c>
      <c r="H7264" s="1060" t="s">
        <v>3500</v>
      </c>
    </row>
    <row r="7265" spans="2:8">
      <c r="B7265" s="1089" t="s">
        <v>18141</v>
      </c>
      <c r="C7265" s="1087" t="s">
        <v>2259</v>
      </c>
      <c r="D7265" s="1035" t="s">
        <v>5010</v>
      </c>
      <c r="E7265" s="500" t="s">
        <v>4290</v>
      </c>
      <c r="F7265" s="1070">
        <v>601.95000000000005</v>
      </c>
      <c r="G7265" s="1048" t="s">
        <v>5005</v>
      </c>
      <c r="H7265" s="1060" t="s">
        <v>3500</v>
      </c>
    </row>
    <row r="7266" spans="2:8">
      <c r="B7266" s="1089" t="s">
        <v>18142</v>
      </c>
      <c r="C7266" s="1087" t="s">
        <v>2259</v>
      </c>
      <c r="D7266" s="1035" t="s">
        <v>5010</v>
      </c>
      <c r="E7266" s="500" t="s">
        <v>4290</v>
      </c>
      <c r="F7266" s="1070">
        <v>601.95000000000005</v>
      </c>
      <c r="G7266" s="1048" t="s">
        <v>5005</v>
      </c>
      <c r="H7266" s="1060" t="s">
        <v>3500</v>
      </c>
    </row>
    <row r="7267" spans="2:8">
      <c r="B7267" s="1089" t="s">
        <v>18143</v>
      </c>
      <c r="C7267" s="1087" t="s">
        <v>2259</v>
      </c>
      <c r="D7267" s="1035" t="s">
        <v>5010</v>
      </c>
      <c r="E7267" s="500" t="s">
        <v>4290</v>
      </c>
      <c r="F7267" s="1070">
        <v>601.95000000000005</v>
      </c>
      <c r="G7267" s="1048" t="s">
        <v>5005</v>
      </c>
      <c r="H7267" s="1060" t="s">
        <v>3500</v>
      </c>
    </row>
    <row r="7268" spans="2:8">
      <c r="B7268" s="1089" t="s">
        <v>18144</v>
      </c>
      <c r="C7268" s="1087" t="s">
        <v>2259</v>
      </c>
      <c r="D7268" s="1035" t="s">
        <v>5010</v>
      </c>
      <c r="E7268" s="500" t="s">
        <v>4290</v>
      </c>
      <c r="F7268" s="1070">
        <v>601.95000000000005</v>
      </c>
      <c r="G7268" s="1048" t="s">
        <v>5005</v>
      </c>
      <c r="H7268" s="1060" t="s">
        <v>3500</v>
      </c>
    </row>
    <row r="7269" spans="2:8">
      <c r="B7269" s="1089" t="s">
        <v>18145</v>
      </c>
      <c r="C7269" s="1087" t="s">
        <v>2259</v>
      </c>
      <c r="D7269" s="1035" t="s">
        <v>5010</v>
      </c>
      <c r="E7269" s="500" t="s">
        <v>4290</v>
      </c>
      <c r="F7269" s="1070">
        <v>601.95000000000005</v>
      </c>
      <c r="G7269" s="1048" t="s">
        <v>5005</v>
      </c>
      <c r="H7269" s="1060" t="s">
        <v>3500</v>
      </c>
    </row>
    <row r="7270" spans="2:8">
      <c r="B7270" s="1089" t="s">
        <v>18146</v>
      </c>
      <c r="C7270" s="1087" t="s">
        <v>2259</v>
      </c>
      <c r="D7270" s="1035" t="s">
        <v>5010</v>
      </c>
      <c r="E7270" s="500" t="s">
        <v>4290</v>
      </c>
      <c r="F7270" s="1070">
        <v>601.95000000000005</v>
      </c>
      <c r="G7270" s="1048" t="s">
        <v>5005</v>
      </c>
      <c r="H7270" s="1060" t="s">
        <v>3500</v>
      </c>
    </row>
    <row r="7271" spans="2:8">
      <c r="B7271" s="1089" t="s">
        <v>18147</v>
      </c>
      <c r="C7271" s="1087" t="s">
        <v>2259</v>
      </c>
      <c r="D7271" s="1035" t="s">
        <v>5010</v>
      </c>
      <c r="E7271" s="500" t="s">
        <v>4290</v>
      </c>
      <c r="F7271" s="1070">
        <v>601.95000000000005</v>
      </c>
      <c r="G7271" s="1048" t="s">
        <v>5005</v>
      </c>
      <c r="H7271" s="1060" t="s">
        <v>3500</v>
      </c>
    </row>
    <row r="7272" spans="2:8">
      <c r="B7272" s="1089" t="s">
        <v>18148</v>
      </c>
      <c r="C7272" s="1087" t="s">
        <v>2259</v>
      </c>
      <c r="D7272" s="1035" t="s">
        <v>5010</v>
      </c>
      <c r="E7272" s="500" t="s">
        <v>4290</v>
      </c>
      <c r="F7272" s="1070">
        <v>601.95000000000005</v>
      </c>
      <c r="G7272" s="1048" t="s">
        <v>5005</v>
      </c>
      <c r="H7272" s="1060" t="s">
        <v>3500</v>
      </c>
    </row>
    <row r="7273" spans="2:8">
      <c r="B7273" s="1089" t="s">
        <v>18149</v>
      </c>
      <c r="C7273" s="1087" t="s">
        <v>2259</v>
      </c>
      <c r="D7273" s="1035" t="s">
        <v>5010</v>
      </c>
      <c r="E7273" s="500" t="s">
        <v>4290</v>
      </c>
      <c r="F7273" s="1070">
        <v>601.95000000000005</v>
      </c>
      <c r="G7273" s="1048" t="s">
        <v>5005</v>
      </c>
      <c r="H7273" s="1060" t="s">
        <v>3500</v>
      </c>
    </row>
    <row r="7274" spans="2:8">
      <c r="B7274" s="1089" t="s">
        <v>18150</v>
      </c>
      <c r="C7274" s="1087" t="s">
        <v>2259</v>
      </c>
      <c r="D7274" s="1035" t="s">
        <v>5010</v>
      </c>
      <c r="E7274" s="500" t="s">
        <v>4290</v>
      </c>
      <c r="F7274" s="1070">
        <v>601.95000000000005</v>
      </c>
      <c r="G7274" s="1048" t="s">
        <v>5005</v>
      </c>
      <c r="H7274" s="1060" t="s">
        <v>3500</v>
      </c>
    </row>
    <row r="7275" spans="2:8">
      <c r="B7275" s="1089" t="s">
        <v>18151</v>
      </c>
      <c r="C7275" s="1087" t="s">
        <v>2259</v>
      </c>
      <c r="D7275" s="1035" t="s">
        <v>5010</v>
      </c>
      <c r="E7275" s="500" t="s">
        <v>4290</v>
      </c>
      <c r="F7275" s="1070">
        <v>601.95000000000005</v>
      </c>
      <c r="G7275" s="1048" t="s">
        <v>5005</v>
      </c>
      <c r="H7275" s="1060" t="s">
        <v>3500</v>
      </c>
    </row>
    <row r="7276" spans="2:8">
      <c r="B7276" s="1089" t="s">
        <v>18152</v>
      </c>
      <c r="C7276" s="1087" t="s">
        <v>2259</v>
      </c>
      <c r="D7276" s="1035" t="s">
        <v>5010</v>
      </c>
      <c r="E7276" s="500" t="s">
        <v>4290</v>
      </c>
      <c r="F7276" s="1070">
        <v>601.95000000000005</v>
      </c>
      <c r="G7276" s="1048" t="s">
        <v>5005</v>
      </c>
      <c r="H7276" s="1060" t="s">
        <v>3500</v>
      </c>
    </row>
    <row r="7277" spans="2:8">
      <c r="B7277" s="1089" t="s">
        <v>18153</v>
      </c>
      <c r="C7277" s="1087" t="s">
        <v>2259</v>
      </c>
      <c r="D7277" s="1035" t="s">
        <v>5010</v>
      </c>
      <c r="E7277" s="500" t="s">
        <v>4290</v>
      </c>
      <c r="F7277" s="1070">
        <v>601.95000000000005</v>
      </c>
      <c r="G7277" s="1048" t="s">
        <v>5005</v>
      </c>
      <c r="H7277" s="1060" t="s">
        <v>3500</v>
      </c>
    </row>
    <row r="7278" spans="2:8">
      <c r="B7278" s="1089" t="s">
        <v>18154</v>
      </c>
      <c r="C7278" s="1087" t="s">
        <v>2259</v>
      </c>
      <c r="D7278" s="1035" t="s">
        <v>5010</v>
      </c>
      <c r="E7278" s="500" t="s">
        <v>4290</v>
      </c>
      <c r="F7278" s="1070">
        <v>601.95000000000005</v>
      </c>
      <c r="G7278" s="1048" t="s">
        <v>5005</v>
      </c>
      <c r="H7278" s="1060" t="s">
        <v>3500</v>
      </c>
    </row>
    <row r="7279" spans="2:8">
      <c r="B7279" s="1089" t="s">
        <v>18155</v>
      </c>
      <c r="C7279" s="1087" t="s">
        <v>2259</v>
      </c>
      <c r="D7279" s="1035" t="s">
        <v>5010</v>
      </c>
      <c r="E7279" s="500" t="s">
        <v>4290</v>
      </c>
      <c r="F7279" s="1070">
        <v>601.95000000000005</v>
      </c>
      <c r="G7279" s="1048" t="s">
        <v>5005</v>
      </c>
      <c r="H7279" s="1060" t="s">
        <v>3500</v>
      </c>
    </row>
    <row r="7280" spans="2:8">
      <c r="B7280" s="1089" t="s">
        <v>18156</v>
      </c>
      <c r="C7280" s="1087" t="s">
        <v>2259</v>
      </c>
      <c r="D7280" s="1035" t="s">
        <v>5010</v>
      </c>
      <c r="E7280" s="500" t="s">
        <v>4290</v>
      </c>
      <c r="F7280" s="1070">
        <v>601.95000000000005</v>
      </c>
      <c r="G7280" s="1048" t="s">
        <v>5005</v>
      </c>
      <c r="H7280" s="1060" t="s">
        <v>3500</v>
      </c>
    </row>
    <row r="7281" spans="2:8">
      <c r="B7281" s="1089" t="s">
        <v>18157</v>
      </c>
      <c r="C7281" s="1087" t="s">
        <v>2259</v>
      </c>
      <c r="D7281" s="1035" t="s">
        <v>5010</v>
      </c>
      <c r="E7281" s="500" t="s">
        <v>4290</v>
      </c>
      <c r="F7281" s="1070">
        <v>601.95000000000005</v>
      </c>
      <c r="G7281" s="1048" t="s">
        <v>5005</v>
      </c>
      <c r="H7281" s="1060" t="s">
        <v>3500</v>
      </c>
    </row>
    <row r="7282" spans="2:8">
      <c r="B7282" s="1089" t="s">
        <v>18158</v>
      </c>
      <c r="C7282" s="1087" t="s">
        <v>2259</v>
      </c>
      <c r="D7282" s="1035" t="s">
        <v>5010</v>
      </c>
      <c r="E7282" s="500" t="s">
        <v>4290</v>
      </c>
      <c r="F7282" s="1070">
        <v>601.95000000000005</v>
      </c>
      <c r="G7282" s="1048" t="s">
        <v>5005</v>
      </c>
      <c r="H7282" s="1060" t="s">
        <v>3500</v>
      </c>
    </row>
    <row r="7283" spans="2:8">
      <c r="B7283" s="1089" t="s">
        <v>18159</v>
      </c>
      <c r="C7283" s="1087" t="s">
        <v>2259</v>
      </c>
      <c r="D7283" s="1035" t="s">
        <v>5010</v>
      </c>
      <c r="E7283" s="500" t="s">
        <v>4290</v>
      </c>
      <c r="F7283" s="1070">
        <v>601.95000000000005</v>
      </c>
      <c r="G7283" s="1048" t="s">
        <v>5005</v>
      </c>
      <c r="H7283" s="1060" t="s">
        <v>3500</v>
      </c>
    </row>
    <row r="7284" spans="2:8">
      <c r="B7284" s="1089" t="s">
        <v>18160</v>
      </c>
      <c r="C7284" s="1087" t="s">
        <v>2259</v>
      </c>
      <c r="D7284" s="1035" t="s">
        <v>5010</v>
      </c>
      <c r="E7284" s="500" t="s">
        <v>4290</v>
      </c>
      <c r="F7284" s="1070">
        <v>601.95000000000005</v>
      </c>
      <c r="G7284" s="1048" t="s">
        <v>5005</v>
      </c>
      <c r="H7284" s="1060" t="s">
        <v>3500</v>
      </c>
    </row>
    <row r="7285" spans="2:8">
      <c r="B7285" s="1089" t="s">
        <v>18161</v>
      </c>
      <c r="C7285" s="1087" t="s">
        <v>2259</v>
      </c>
      <c r="D7285" s="1035" t="s">
        <v>5010</v>
      </c>
      <c r="E7285" s="500" t="s">
        <v>4290</v>
      </c>
      <c r="F7285" s="1070">
        <v>601.95000000000005</v>
      </c>
      <c r="G7285" s="1048" t="s">
        <v>5005</v>
      </c>
      <c r="H7285" s="1060" t="s">
        <v>3500</v>
      </c>
    </row>
    <row r="7286" spans="2:8">
      <c r="B7286" s="1089" t="s">
        <v>18162</v>
      </c>
      <c r="C7286" s="1087" t="s">
        <v>2259</v>
      </c>
      <c r="D7286" s="1035" t="s">
        <v>5010</v>
      </c>
      <c r="E7286" s="500" t="s">
        <v>4290</v>
      </c>
      <c r="F7286" s="1070">
        <v>601.95000000000005</v>
      </c>
      <c r="G7286" s="1048" t="s">
        <v>5005</v>
      </c>
      <c r="H7286" s="1060" t="s">
        <v>3500</v>
      </c>
    </row>
    <row r="7287" spans="2:8">
      <c r="B7287" s="1089" t="s">
        <v>18163</v>
      </c>
      <c r="C7287" s="1087" t="s">
        <v>2259</v>
      </c>
      <c r="D7287" s="1035" t="s">
        <v>5010</v>
      </c>
      <c r="E7287" s="500" t="s">
        <v>4290</v>
      </c>
      <c r="F7287" s="1070">
        <v>601.95000000000005</v>
      </c>
      <c r="G7287" s="1048" t="s">
        <v>5005</v>
      </c>
      <c r="H7287" s="1060" t="s">
        <v>3500</v>
      </c>
    </row>
    <row r="7288" spans="2:8">
      <c r="B7288" s="1089" t="s">
        <v>18164</v>
      </c>
      <c r="C7288" s="1087" t="s">
        <v>2259</v>
      </c>
      <c r="D7288" s="1035" t="s">
        <v>5010</v>
      </c>
      <c r="E7288" s="500" t="s">
        <v>4290</v>
      </c>
      <c r="F7288" s="1070">
        <v>601.95000000000005</v>
      </c>
      <c r="G7288" s="1048" t="s">
        <v>5005</v>
      </c>
      <c r="H7288" s="1060" t="s">
        <v>3500</v>
      </c>
    </row>
    <row r="7289" spans="2:8">
      <c r="B7289" s="1089" t="s">
        <v>18165</v>
      </c>
      <c r="C7289" s="1087" t="s">
        <v>2259</v>
      </c>
      <c r="D7289" s="1035" t="s">
        <v>5010</v>
      </c>
      <c r="E7289" s="500" t="s">
        <v>4290</v>
      </c>
      <c r="F7289" s="1070">
        <v>601.95000000000005</v>
      </c>
      <c r="G7289" s="1048" t="s">
        <v>5005</v>
      </c>
      <c r="H7289" s="1060" t="s">
        <v>3500</v>
      </c>
    </row>
    <row r="7290" spans="2:8">
      <c r="B7290" s="1089" t="s">
        <v>18166</v>
      </c>
      <c r="C7290" s="1087" t="s">
        <v>2259</v>
      </c>
      <c r="D7290" s="1035" t="s">
        <v>5010</v>
      </c>
      <c r="E7290" s="500" t="s">
        <v>4290</v>
      </c>
      <c r="F7290" s="1070">
        <v>601.95000000000005</v>
      </c>
      <c r="G7290" s="1048" t="s">
        <v>5005</v>
      </c>
      <c r="H7290" s="1060" t="s">
        <v>3500</v>
      </c>
    </row>
    <row r="7291" spans="2:8">
      <c r="B7291" s="1089" t="s">
        <v>18167</v>
      </c>
      <c r="C7291" s="1087" t="s">
        <v>2259</v>
      </c>
      <c r="D7291" s="1035" t="s">
        <v>5010</v>
      </c>
      <c r="E7291" s="500" t="s">
        <v>4290</v>
      </c>
      <c r="F7291" s="1070">
        <v>601.95000000000005</v>
      </c>
      <c r="G7291" s="1048" t="s">
        <v>5005</v>
      </c>
      <c r="H7291" s="1060" t="s">
        <v>3500</v>
      </c>
    </row>
    <row r="7292" spans="2:8">
      <c r="B7292" s="1089" t="s">
        <v>18168</v>
      </c>
      <c r="C7292" s="1087" t="s">
        <v>2259</v>
      </c>
      <c r="D7292" s="1035" t="s">
        <v>5010</v>
      </c>
      <c r="E7292" s="500" t="s">
        <v>4290</v>
      </c>
      <c r="F7292" s="1070">
        <v>601.95000000000005</v>
      </c>
      <c r="G7292" s="1048" t="s">
        <v>5005</v>
      </c>
      <c r="H7292" s="1060" t="s">
        <v>3500</v>
      </c>
    </row>
    <row r="7293" spans="2:8">
      <c r="B7293" s="1089" t="s">
        <v>18169</v>
      </c>
      <c r="C7293" s="1087" t="s">
        <v>2259</v>
      </c>
      <c r="D7293" s="1035" t="s">
        <v>5010</v>
      </c>
      <c r="E7293" s="500" t="s">
        <v>4290</v>
      </c>
      <c r="F7293" s="1070">
        <v>601.95000000000005</v>
      </c>
      <c r="G7293" s="1048" t="s">
        <v>5005</v>
      </c>
      <c r="H7293" s="1060" t="s">
        <v>3500</v>
      </c>
    </row>
    <row r="7294" spans="2:8">
      <c r="B7294" s="1089" t="s">
        <v>18170</v>
      </c>
      <c r="C7294" s="1087" t="s">
        <v>2259</v>
      </c>
      <c r="D7294" s="1035" t="s">
        <v>5010</v>
      </c>
      <c r="E7294" s="500" t="s">
        <v>4290</v>
      </c>
      <c r="F7294" s="1070">
        <v>601.95000000000005</v>
      </c>
      <c r="G7294" s="1048" t="s">
        <v>5005</v>
      </c>
      <c r="H7294" s="1060" t="s">
        <v>3500</v>
      </c>
    </row>
    <row r="7295" spans="2:8">
      <c r="B7295" s="1089" t="s">
        <v>18171</v>
      </c>
      <c r="C7295" s="1087" t="s">
        <v>2259</v>
      </c>
      <c r="D7295" s="1035" t="s">
        <v>5010</v>
      </c>
      <c r="E7295" s="500" t="s">
        <v>4290</v>
      </c>
      <c r="F7295" s="1070">
        <v>601.95000000000005</v>
      </c>
      <c r="G7295" s="1048" t="s">
        <v>5005</v>
      </c>
      <c r="H7295" s="1060" t="s">
        <v>3500</v>
      </c>
    </row>
    <row r="7296" spans="2:8">
      <c r="B7296" s="1089" t="s">
        <v>18172</v>
      </c>
      <c r="C7296" s="1087" t="s">
        <v>2259</v>
      </c>
      <c r="D7296" s="1035" t="s">
        <v>5010</v>
      </c>
      <c r="E7296" s="500" t="s">
        <v>4290</v>
      </c>
      <c r="F7296" s="1070">
        <v>601.95000000000005</v>
      </c>
      <c r="G7296" s="1048" t="s">
        <v>5005</v>
      </c>
      <c r="H7296" s="1060" t="s">
        <v>3500</v>
      </c>
    </row>
    <row r="7297" spans="2:8">
      <c r="B7297" s="1089" t="s">
        <v>18173</v>
      </c>
      <c r="C7297" s="1087" t="s">
        <v>2259</v>
      </c>
      <c r="D7297" s="1035" t="s">
        <v>5010</v>
      </c>
      <c r="E7297" s="500" t="s">
        <v>4290</v>
      </c>
      <c r="F7297" s="1070">
        <v>601.95000000000005</v>
      </c>
      <c r="G7297" s="1048" t="s">
        <v>5005</v>
      </c>
      <c r="H7297" s="1060" t="s">
        <v>3500</v>
      </c>
    </row>
    <row r="7298" spans="2:8">
      <c r="B7298" s="1089" t="s">
        <v>18174</v>
      </c>
      <c r="C7298" s="1087" t="s">
        <v>2259</v>
      </c>
      <c r="D7298" s="1035" t="s">
        <v>5010</v>
      </c>
      <c r="E7298" s="500" t="s">
        <v>4290</v>
      </c>
      <c r="F7298" s="1070">
        <v>601.95000000000005</v>
      </c>
      <c r="G7298" s="1048" t="s">
        <v>5005</v>
      </c>
      <c r="H7298" s="1060" t="s">
        <v>3500</v>
      </c>
    </row>
    <row r="7299" spans="2:8">
      <c r="B7299" s="1089" t="s">
        <v>18175</v>
      </c>
      <c r="C7299" s="1087" t="s">
        <v>2259</v>
      </c>
      <c r="D7299" s="1035" t="s">
        <v>5010</v>
      </c>
      <c r="E7299" s="500" t="s">
        <v>4290</v>
      </c>
      <c r="F7299" s="1070">
        <v>601.95000000000005</v>
      </c>
      <c r="G7299" s="1048" t="s">
        <v>5005</v>
      </c>
      <c r="H7299" s="1060" t="s">
        <v>3500</v>
      </c>
    </row>
    <row r="7300" spans="2:8">
      <c r="B7300" s="1089" t="s">
        <v>18176</v>
      </c>
      <c r="C7300" s="1087" t="s">
        <v>2259</v>
      </c>
      <c r="D7300" s="1035" t="s">
        <v>5010</v>
      </c>
      <c r="E7300" s="500" t="s">
        <v>4290</v>
      </c>
      <c r="F7300" s="1070">
        <v>601.95000000000005</v>
      </c>
      <c r="G7300" s="1048" t="s">
        <v>5005</v>
      </c>
      <c r="H7300" s="1060" t="s">
        <v>3500</v>
      </c>
    </row>
    <row r="7301" spans="2:8">
      <c r="B7301" s="1089" t="s">
        <v>18177</v>
      </c>
      <c r="C7301" s="1087" t="s">
        <v>2259</v>
      </c>
      <c r="D7301" s="1035" t="s">
        <v>5010</v>
      </c>
      <c r="E7301" s="500" t="s">
        <v>4290</v>
      </c>
      <c r="F7301" s="1070">
        <v>601.95000000000005</v>
      </c>
      <c r="G7301" s="1048" t="s">
        <v>5005</v>
      </c>
      <c r="H7301" s="1060" t="s">
        <v>3500</v>
      </c>
    </row>
    <row r="7302" spans="2:8">
      <c r="B7302" s="1089" t="s">
        <v>18178</v>
      </c>
      <c r="C7302" s="1087" t="s">
        <v>2259</v>
      </c>
      <c r="D7302" s="1035" t="s">
        <v>5010</v>
      </c>
      <c r="E7302" s="500" t="s">
        <v>4290</v>
      </c>
      <c r="F7302" s="1070">
        <v>601.95000000000005</v>
      </c>
      <c r="G7302" s="1048" t="s">
        <v>5005</v>
      </c>
      <c r="H7302" s="1060" t="s">
        <v>3500</v>
      </c>
    </row>
    <row r="7303" spans="2:8">
      <c r="B7303" s="1089" t="s">
        <v>18179</v>
      </c>
      <c r="C7303" s="1087" t="s">
        <v>2259</v>
      </c>
      <c r="D7303" s="1035" t="s">
        <v>5010</v>
      </c>
      <c r="E7303" s="500" t="s">
        <v>4290</v>
      </c>
      <c r="F7303" s="1070">
        <v>601.95000000000005</v>
      </c>
      <c r="G7303" s="1048" t="s">
        <v>5005</v>
      </c>
      <c r="H7303" s="1060" t="s">
        <v>3500</v>
      </c>
    </row>
    <row r="7304" spans="2:8">
      <c r="B7304" s="1089" t="s">
        <v>18180</v>
      </c>
      <c r="C7304" s="1087" t="s">
        <v>2259</v>
      </c>
      <c r="D7304" s="1035" t="s">
        <v>5010</v>
      </c>
      <c r="E7304" s="500" t="s">
        <v>4290</v>
      </c>
      <c r="F7304" s="1070">
        <v>601.95000000000005</v>
      </c>
      <c r="G7304" s="1048" t="s">
        <v>5005</v>
      </c>
      <c r="H7304" s="1060" t="s">
        <v>3500</v>
      </c>
    </row>
    <row r="7305" spans="2:8">
      <c r="B7305" s="1089" t="s">
        <v>18181</v>
      </c>
      <c r="C7305" s="1087" t="s">
        <v>2259</v>
      </c>
      <c r="D7305" s="1035" t="s">
        <v>5010</v>
      </c>
      <c r="E7305" s="500" t="s">
        <v>4290</v>
      </c>
      <c r="F7305" s="1070">
        <v>601.95000000000005</v>
      </c>
      <c r="G7305" s="1048" t="s">
        <v>5005</v>
      </c>
      <c r="H7305" s="1060" t="s">
        <v>3500</v>
      </c>
    </row>
    <row r="7306" spans="2:8">
      <c r="B7306" s="1089" t="s">
        <v>18182</v>
      </c>
      <c r="C7306" s="1087" t="s">
        <v>2259</v>
      </c>
      <c r="D7306" s="1035" t="s">
        <v>5010</v>
      </c>
      <c r="E7306" s="500" t="s">
        <v>4290</v>
      </c>
      <c r="F7306" s="1070">
        <v>601.95000000000005</v>
      </c>
      <c r="G7306" s="1048" t="s">
        <v>5005</v>
      </c>
      <c r="H7306" s="1060" t="s">
        <v>3500</v>
      </c>
    </row>
    <row r="7307" spans="2:8">
      <c r="B7307" s="1089" t="s">
        <v>18183</v>
      </c>
      <c r="C7307" s="1087" t="s">
        <v>2259</v>
      </c>
      <c r="D7307" s="1035" t="s">
        <v>5010</v>
      </c>
      <c r="E7307" s="500" t="s">
        <v>4290</v>
      </c>
      <c r="F7307" s="1070">
        <v>601.95000000000005</v>
      </c>
      <c r="G7307" s="1048" t="s">
        <v>5005</v>
      </c>
      <c r="H7307" s="1060" t="s">
        <v>3500</v>
      </c>
    </row>
    <row r="7308" spans="2:8">
      <c r="B7308" s="1089" t="s">
        <v>18184</v>
      </c>
      <c r="C7308" s="1087" t="s">
        <v>2259</v>
      </c>
      <c r="D7308" s="1035" t="s">
        <v>5010</v>
      </c>
      <c r="E7308" s="500" t="s">
        <v>4290</v>
      </c>
      <c r="F7308" s="1070">
        <v>601.95000000000005</v>
      </c>
      <c r="G7308" s="1048" t="s">
        <v>5005</v>
      </c>
      <c r="H7308" s="1060" t="s">
        <v>3500</v>
      </c>
    </row>
    <row r="7309" spans="2:8">
      <c r="B7309" s="1089" t="s">
        <v>18185</v>
      </c>
      <c r="C7309" s="1087" t="s">
        <v>2259</v>
      </c>
      <c r="D7309" s="1035" t="s">
        <v>5010</v>
      </c>
      <c r="E7309" s="500" t="s">
        <v>4290</v>
      </c>
      <c r="F7309" s="1070">
        <v>601.95000000000005</v>
      </c>
      <c r="G7309" s="1048" t="s">
        <v>5005</v>
      </c>
      <c r="H7309" s="1060" t="s">
        <v>3500</v>
      </c>
    </row>
    <row r="7310" spans="2:8">
      <c r="B7310" s="1089" t="s">
        <v>18186</v>
      </c>
      <c r="C7310" s="1087" t="s">
        <v>2259</v>
      </c>
      <c r="D7310" s="1035" t="s">
        <v>5010</v>
      </c>
      <c r="E7310" s="500" t="s">
        <v>4290</v>
      </c>
      <c r="F7310" s="1070">
        <v>601.95000000000005</v>
      </c>
      <c r="G7310" s="1048" t="s">
        <v>5005</v>
      </c>
      <c r="H7310" s="1060" t="s">
        <v>3500</v>
      </c>
    </row>
    <row r="7311" spans="2:8">
      <c r="B7311" s="1089" t="s">
        <v>18187</v>
      </c>
      <c r="C7311" s="1087" t="s">
        <v>2259</v>
      </c>
      <c r="D7311" s="1035" t="s">
        <v>5010</v>
      </c>
      <c r="E7311" s="500" t="s">
        <v>4290</v>
      </c>
      <c r="F7311" s="1070">
        <v>601.95000000000005</v>
      </c>
      <c r="G7311" s="1048" t="s">
        <v>5005</v>
      </c>
      <c r="H7311" s="1060" t="s">
        <v>3500</v>
      </c>
    </row>
    <row r="7312" spans="2:8">
      <c r="B7312" s="1089" t="s">
        <v>18188</v>
      </c>
      <c r="C7312" s="1087" t="s">
        <v>2259</v>
      </c>
      <c r="D7312" s="1035" t="s">
        <v>5010</v>
      </c>
      <c r="E7312" s="500" t="s">
        <v>4290</v>
      </c>
      <c r="F7312" s="1070">
        <v>601.95000000000005</v>
      </c>
      <c r="G7312" s="1048" t="s">
        <v>5005</v>
      </c>
      <c r="H7312" s="1060" t="s">
        <v>3500</v>
      </c>
    </row>
    <row r="7313" spans="2:8">
      <c r="B7313" s="1089" t="s">
        <v>18189</v>
      </c>
      <c r="C7313" s="1087" t="s">
        <v>2259</v>
      </c>
      <c r="D7313" s="1035" t="s">
        <v>5010</v>
      </c>
      <c r="E7313" s="500" t="s">
        <v>4290</v>
      </c>
      <c r="F7313" s="1070">
        <v>601.95000000000005</v>
      </c>
      <c r="G7313" s="1048" t="s">
        <v>5005</v>
      </c>
      <c r="H7313" s="1060" t="s">
        <v>3500</v>
      </c>
    </row>
    <row r="7314" spans="2:8">
      <c r="B7314" s="1089" t="s">
        <v>18190</v>
      </c>
      <c r="C7314" s="1087" t="s">
        <v>2259</v>
      </c>
      <c r="D7314" s="1035" t="s">
        <v>5010</v>
      </c>
      <c r="E7314" s="500" t="s">
        <v>4290</v>
      </c>
      <c r="F7314" s="1070">
        <v>601.95000000000005</v>
      </c>
      <c r="G7314" s="1048" t="s">
        <v>5005</v>
      </c>
      <c r="H7314" s="1060" t="s">
        <v>3500</v>
      </c>
    </row>
    <row r="7315" spans="2:8">
      <c r="B7315" s="1089" t="s">
        <v>18191</v>
      </c>
      <c r="C7315" s="1087" t="s">
        <v>2259</v>
      </c>
      <c r="D7315" s="1035" t="s">
        <v>5010</v>
      </c>
      <c r="E7315" s="500" t="s">
        <v>4290</v>
      </c>
      <c r="F7315" s="1070">
        <v>601.95000000000005</v>
      </c>
      <c r="G7315" s="1048" t="s">
        <v>5005</v>
      </c>
      <c r="H7315" s="1060" t="s">
        <v>3500</v>
      </c>
    </row>
    <row r="7316" spans="2:8">
      <c r="B7316" s="1089" t="s">
        <v>18192</v>
      </c>
      <c r="C7316" s="1087" t="s">
        <v>2259</v>
      </c>
      <c r="D7316" s="1035" t="s">
        <v>5010</v>
      </c>
      <c r="E7316" s="500" t="s">
        <v>4290</v>
      </c>
      <c r="F7316" s="1070">
        <v>601.95000000000005</v>
      </c>
      <c r="G7316" s="1048" t="s">
        <v>5005</v>
      </c>
      <c r="H7316" s="1060" t="s">
        <v>3500</v>
      </c>
    </row>
    <row r="7317" spans="2:8">
      <c r="B7317" s="1089" t="s">
        <v>18193</v>
      </c>
      <c r="C7317" s="1087" t="s">
        <v>2259</v>
      </c>
      <c r="D7317" s="1035" t="s">
        <v>5010</v>
      </c>
      <c r="E7317" s="500" t="s">
        <v>4290</v>
      </c>
      <c r="F7317" s="1070">
        <v>601.95000000000005</v>
      </c>
      <c r="G7317" s="1048" t="s">
        <v>5005</v>
      </c>
      <c r="H7317" s="1060" t="s">
        <v>3500</v>
      </c>
    </row>
    <row r="7318" spans="2:8">
      <c r="B7318" s="1089" t="s">
        <v>18194</v>
      </c>
      <c r="C7318" s="1087" t="s">
        <v>2259</v>
      </c>
      <c r="D7318" s="1035" t="s">
        <v>5010</v>
      </c>
      <c r="E7318" s="500" t="s">
        <v>4290</v>
      </c>
      <c r="F7318" s="1070">
        <v>601.95000000000005</v>
      </c>
      <c r="G7318" s="1048" t="s">
        <v>5005</v>
      </c>
      <c r="H7318" s="1060" t="s">
        <v>3500</v>
      </c>
    </row>
    <row r="7319" spans="2:8">
      <c r="B7319" s="1089" t="s">
        <v>18195</v>
      </c>
      <c r="C7319" s="1087" t="s">
        <v>2259</v>
      </c>
      <c r="D7319" s="1035" t="s">
        <v>5010</v>
      </c>
      <c r="E7319" s="500" t="s">
        <v>4290</v>
      </c>
      <c r="F7319" s="1070">
        <v>601.95000000000005</v>
      </c>
      <c r="G7319" s="1048" t="s">
        <v>5005</v>
      </c>
      <c r="H7319" s="1060" t="s">
        <v>3500</v>
      </c>
    </row>
    <row r="7320" spans="2:8">
      <c r="B7320" s="1089" t="s">
        <v>18196</v>
      </c>
      <c r="C7320" s="1087" t="s">
        <v>2259</v>
      </c>
      <c r="D7320" s="1035" t="s">
        <v>5010</v>
      </c>
      <c r="E7320" s="500" t="s">
        <v>4290</v>
      </c>
      <c r="F7320" s="1070">
        <v>601.95000000000005</v>
      </c>
      <c r="G7320" s="1048" t="s">
        <v>5005</v>
      </c>
      <c r="H7320" s="1060" t="s">
        <v>3500</v>
      </c>
    </row>
    <row r="7321" spans="2:8">
      <c r="B7321" s="1089" t="s">
        <v>18197</v>
      </c>
      <c r="C7321" s="1087" t="s">
        <v>2259</v>
      </c>
      <c r="D7321" s="1035" t="s">
        <v>5010</v>
      </c>
      <c r="E7321" s="500" t="s">
        <v>4290</v>
      </c>
      <c r="F7321" s="1070">
        <v>601.95000000000005</v>
      </c>
      <c r="G7321" s="1048" t="s">
        <v>5005</v>
      </c>
      <c r="H7321" s="1060" t="s">
        <v>3500</v>
      </c>
    </row>
    <row r="7322" spans="2:8">
      <c r="B7322" s="1089" t="s">
        <v>18198</v>
      </c>
      <c r="C7322" s="1087" t="s">
        <v>2259</v>
      </c>
      <c r="D7322" s="1035" t="s">
        <v>5010</v>
      </c>
      <c r="E7322" s="500" t="s">
        <v>4290</v>
      </c>
      <c r="F7322" s="1070">
        <v>601.95000000000005</v>
      </c>
      <c r="G7322" s="1048" t="s">
        <v>5005</v>
      </c>
      <c r="H7322" s="1060" t="s">
        <v>3500</v>
      </c>
    </row>
    <row r="7323" spans="2:8">
      <c r="B7323" s="1089" t="s">
        <v>18199</v>
      </c>
      <c r="C7323" s="1087" t="s">
        <v>2259</v>
      </c>
      <c r="D7323" s="1035" t="s">
        <v>5010</v>
      </c>
      <c r="E7323" s="500" t="s">
        <v>4290</v>
      </c>
      <c r="F7323" s="1070">
        <v>601.95000000000005</v>
      </c>
      <c r="G7323" s="1048" t="s">
        <v>5005</v>
      </c>
      <c r="H7323" s="1060" t="s">
        <v>3500</v>
      </c>
    </row>
    <row r="7324" spans="2:8">
      <c r="B7324" s="1089" t="s">
        <v>18200</v>
      </c>
      <c r="C7324" s="1087" t="s">
        <v>2259</v>
      </c>
      <c r="D7324" s="1035" t="s">
        <v>5010</v>
      </c>
      <c r="E7324" s="500" t="s">
        <v>4290</v>
      </c>
      <c r="F7324" s="1070">
        <v>601.95000000000005</v>
      </c>
      <c r="G7324" s="1048" t="s">
        <v>5005</v>
      </c>
      <c r="H7324" s="1060" t="s">
        <v>3500</v>
      </c>
    </row>
    <row r="7325" spans="2:8">
      <c r="B7325" s="1089" t="s">
        <v>18201</v>
      </c>
      <c r="C7325" s="1087" t="s">
        <v>2259</v>
      </c>
      <c r="D7325" s="1035" t="s">
        <v>5010</v>
      </c>
      <c r="E7325" s="500" t="s">
        <v>4290</v>
      </c>
      <c r="F7325" s="1070">
        <v>601.95000000000005</v>
      </c>
      <c r="G7325" s="1048" t="s">
        <v>5005</v>
      </c>
      <c r="H7325" s="1060" t="s">
        <v>3500</v>
      </c>
    </row>
    <row r="7326" spans="2:8">
      <c r="B7326" s="1089" t="s">
        <v>18202</v>
      </c>
      <c r="C7326" s="1087" t="s">
        <v>2259</v>
      </c>
      <c r="D7326" s="1035" t="s">
        <v>5010</v>
      </c>
      <c r="E7326" s="500" t="s">
        <v>4290</v>
      </c>
      <c r="F7326" s="1070">
        <v>601.95000000000005</v>
      </c>
      <c r="G7326" s="1048" t="s">
        <v>5005</v>
      </c>
      <c r="H7326" s="1060" t="s">
        <v>3500</v>
      </c>
    </row>
    <row r="7327" spans="2:8">
      <c r="B7327" s="1089" t="s">
        <v>18203</v>
      </c>
      <c r="C7327" s="1087" t="s">
        <v>2259</v>
      </c>
      <c r="D7327" s="1035" t="s">
        <v>5010</v>
      </c>
      <c r="E7327" s="500" t="s">
        <v>4290</v>
      </c>
      <c r="F7327" s="1070">
        <v>601.95000000000005</v>
      </c>
      <c r="G7327" s="1048" t="s">
        <v>5005</v>
      </c>
      <c r="H7327" s="1060" t="s">
        <v>3500</v>
      </c>
    </row>
    <row r="7328" spans="2:8">
      <c r="B7328" s="1089" t="s">
        <v>18204</v>
      </c>
      <c r="C7328" s="1087" t="s">
        <v>2259</v>
      </c>
      <c r="D7328" s="1035" t="s">
        <v>5010</v>
      </c>
      <c r="E7328" s="500" t="s">
        <v>4290</v>
      </c>
      <c r="F7328" s="1070">
        <v>601.95000000000005</v>
      </c>
      <c r="G7328" s="1048" t="s">
        <v>5005</v>
      </c>
      <c r="H7328" s="1060" t="s">
        <v>3500</v>
      </c>
    </row>
    <row r="7329" spans="2:8">
      <c r="B7329" s="1089" t="s">
        <v>18205</v>
      </c>
      <c r="C7329" s="1087" t="s">
        <v>2259</v>
      </c>
      <c r="D7329" s="1035" t="s">
        <v>5010</v>
      </c>
      <c r="E7329" s="500" t="s">
        <v>4290</v>
      </c>
      <c r="F7329" s="1070">
        <v>601.95000000000005</v>
      </c>
      <c r="G7329" s="1048" t="s">
        <v>5005</v>
      </c>
      <c r="H7329" s="1060" t="s">
        <v>3500</v>
      </c>
    </row>
    <row r="7330" spans="2:8">
      <c r="B7330" s="1089" t="s">
        <v>18206</v>
      </c>
      <c r="C7330" s="1087" t="s">
        <v>2259</v>
      </c>
      <c r="D7330" s="1035" t="s">
        <v>5010</v>
      </c>
      <c r="E7330" s="500" t="s">
        <v>4290</v>
      </c>
      <c r="F7330" s="1070">
        <v>601.95000000000005</v>
      </c>
      <c r="G7330" s="1048" t="s">
        <v>5005</v>
      </c>
      <c r="H7330" s="1060" t="s">
        <v>3500</v>
      </c>
    </row>
    <row r="7331" spans="2:8">
      <c r="B7331" s="1089" t="s">
        <v>18207</v>
      </c>
      <c r="C7331" s="1087" t="s">
        <v>2259</v>
      </c>
      <c r="D7331" s="1035" t="s">
        <v>5010</v>
      </c>
      <c r="E7331" s="500" t="s">
        <v>4290</v>
      </c>
      <c r="F7331" s="1070">
        <v>601.95000000000005</v>
      </c>
      <c r="G7331" s="1048" t="s">
        <v>5005</v>
      </c>
      <c r="H7331" s="1060" t="s">
        <v>3500</v>
      </c>
    </row>
    <row r="7332" spans="2:8">
      <c r="B7332" s="1089" t="s">
        <v>18208</v>
      </c>
      <c r="C7332" s="1087" t="s">
        <v>2259</v>
      </c>
      <c r="D7332" s="1035" t="s">
        <v>5010</v>
      </c>
      <c r="E7332" s="500" t="s">
        <v>4290</v>
      </c>
      <c r="F7332" s="1070">
        <v>601.95000000000005</v>
      </c>
      <c r="G7332" s="1048" t="s">
        <v>5005</v>
      </c>
      <c r="H7332" s="1060" t="s">
        <v>3500</v>
      </c>
    </row>
    <row r="7333" spans="2:8">
      <c r="B7333" s="1089" t="s">
        <v>18209</v>
      </c>
      <c r="C7333" s="1087" t="s">
        <v>2259</v>
      </c>
      <c r="D7333" s="1035" t="s">
        <v>5010</v>
      </c>
      <c r="E7333" s="500" t="s">
        <v>4290</v>
      </c>
      <c r="F7333" s="1070">
        <v>601.95000000000005</v>
      </c>
      <c r="G7333" s="1048" t="s">
        <v>5005</v>
      </c>
      <c r="H7333" s="1060" t="s">
        <v>3500</v>
      </c>
    </row>
    <row r="7334" spans="2:8">
      <c r="B7334" s="1089" t="s">
        <v>18210</v>
      </c>
      <c r="C7334" s="1087" t="s">
        <v>2259</v>
      </c>
      <c r="D7334" s="1035" t="s">
        <v>5010</v>
      </c>
      <c r="E7334" s="500" t="s">
        <v>4290</v>
      </c>
      <c r="F7334" s="1070">
        <v>601.95000000000005</v>
      </c>
      <c r="G7334" s="1048" t="s">
        <v>5005</v>
      </c>
      <c r="H7334" s="1060" t="s">
        <v>3500</v>
      </c>
    </row>
    <row r="7335" spans="2:8">
      <c r="B7335" s="1089" t="s">
        <v>18211</v>
      </c>
      <c r="C7335" s="1087" t="s">
        <v>2259</v>
      </c>
      <c r="D7335" s="1035" t="s">
        <v>5010</v>
      </c>
      <c r="E7335" s="500" t="s">
        <v>4290</v>
      </c>
      <c r="F7335" s="1070">
        <v>601.95000000000005</v>
      </c>
      <c r="G7335" s="1048" t="s">
        <v>5005</v>
      </c>
      <c r="H7335" s="1060" t="s">
        <v>3500</v>
      </c>
    </row>
    <row r="7336" spans="2:8">
      <c r="B7336" s="1089" t="s">
        <v>18212</v>
      </c>
      <c r="C7336" s="1087" t="s">
        <v>2259</v>
      </c>
      <c r="D7336" s="1035" t="s">
        <v>5010</v>
      </c>
      <c r="E7336" s="500" t="s">
        <v>4290</v>
      </c>
      <c r="F7336" s="1070">
        <v>601.95000000000005</v>
      </c>
      <c r="G7336" s="1048" t="s">
        <v>5005</v>
      </c>
      <c r="H7336" s="1060" t="s">
        <v>3500</v>
      </c>
    </row>
    <row r="7337" spans="2:8">
      <c r="B7337" s="1089" t="s">
        <v>18213</v>
      </c>
      <c r="C7337" s="1087" t="s">
        <v>2259</v>
      </c>
      <c r="D7337" s="1035" t="s">
        <v>5010</v>
      </c>
      <c r="E7337" s="500" t="s">
        <v>4290</v>
      </c>
      <c r="F7337" s="1070">
        <v>601.95000000000005</v>
      </c>
      <c r="G7337" s="1048" t="s">
        <v>5005</v>
      </c>
      <c r="H7337" s="1060" t="s">
        <v>3500</v>
      </c>
    </row>
    <row r="7338" spans="2:8">
      <c r="B7338" s="1089" t="s">
        <v>18214</v>
      </c>
      <c r="C7338" s="1087" t="s">
        <v>2259</v>
      </c>
      <c r="D7338" s="1035" t="s">
        <v>5010</v>
      </c>
      <c r="E7338" s="500" t="s">
        <v>4290</v>
      </c>
      <c r="F7338" s="1070">
        <v>601.95000000000005</v>
      </c>
      <c r="G7338" s="1048" t="s">
        <v>5005</v>
      </c>
      <c r="H7338" s="1060" t="s">
        <v>3500</v>
      </c>
    </row>
    <row r="7339" spans="2:8">
      <c r="B7339" s="1089" t="s">
        <v>18215</v>
      </c>
      <c r="C7339" s="1087" t="s">
        <v>2259</v>
      </c>
      <c r="D7339" s="1035" t="s">
        <v>5010</v>
      </c>
      <c r="E7339" s="500" t="s">
        <v>4290</v>
      </c>
      <c r="F7339" s="1070">
        <v>601.95000000000005</v>
      </c>
      <c r="G7339" s="1048" t="s">
        <v>5005</v>
      </c>
      <c r="H7339" s="1060" t="s">
        <v>3500</v>
      </c>
    </row>
    <row r="7340" spans="2:8">
      <c r="B7340" s="1089" t="s">
        <v>18216</v>
      </c>
      <c r="C7340" s="1087" t="s">
        <v>2259</v>
      </c>
      <c r="D7340" s="1035" t="s">
        <v>5010</v>
      </c>
      <c r="E7340" s="500" t="s">
        <v>4290</v>
      </c>
      <c r="F7340" s="1070">
        <v>601.95000000000005</v>
      </c>
      <c r="G7340" s="1048" t="s">
        <v>5005</v>
      </c>
      <c r="H7340" s="1060" t="s">
        <v>3500</v>
      </c>
    </row>
    <row r="7341" spans="2:8">
      <c r="B7341" s="1089" t="s">
        <v>18217</v>
      </c>
      <c r="C7341" s="1087" t="s">
        <v>2259</v>
      </c>
      <c r="D7341" s="1035" t="s">
        <v>5010</v>
      </c>
      <c r="E7341" s="500" t="s">
        <v>4290</v>
      </c>
      <c r="F7341" s="1070">
        <v>601.95000000000005</v>
      </c>
      <c r="G7341" s="1048" t="s">
        <v>5005</v>
      </c>
      <c r="H7341" s="1060" t="s">
        <v>3500</v>
      </c>
    </row>
    <row r="7342" spans="2:8">
      <c r="B7342" s="1089" t="s">
        <v>18218</v>
      </c>
      <c r="C7342" s="1087" t="s">
        <v>2259</v>
      </c>
      <c r="D7342" s="1035" t="s">
        <v>5010</v>
      </c>
      <c r="E7342" s="500" t="s">
        <v>4290</v>
      </c>
      <c r="F7342" s="1070">
        <v>601.95000000000005</v>
      </c>
      <c r="G7342" s="1048" t="s">
        <v>5005</v>
      </c>
      <c r="H7342" s="1060" t="s">
        <v>3500</v>
      </c>
    </row>
    <row r="7343" spans="2:8">
      <c r="B7343" s="1089" t="s">
        <v>18219</v>
      </c>
      <c r="C7343" s="1087" t="s">
        <v>2259</v>
      </c>
      <c r="D7343" s="1035" t="s">
        <v>5010</v>
      </c>
      <c r="E7343" s="500" t="s">
        <v>4290</v>
      </c>
      <c r="F7343" s="1070">
        <v>601.95000000000005</v>
      </c>
      <c r="G7343" s="1048" t="s">
        <v>5005</v>
      </c>
      <c r="H7343" s="1060" t="s">
        <v>3500</v>
      </c>
    </row>
    <row r="7344" spans="2:8">
      <c r="B7344" s="1089" t="s">
        <v>18220</v>
      </c>
      <c r="C7344" s="1087" t="s">
        <v>2259</v>
      </c>
      <c r="D7344" s="1035" t="s">
        <v>5010</v>
      </c>
      <c r="E7344" s="500" t="s">
        <v>4290</v>
      </c>
      <c r="F7344" s="1070">
        <v>601.95000000000005</v>
      </c>
      <c r="G7344" s="1048" t="s">
        <v>5005</v>
      </c>
      <c r="H7344" s="1060" t="s">
        <v>3500</v>
      </c>
    </row>
    <row r="7345" spans="2:8">
      <c r="B7345" s="1089" t="s">
        <v>18221</v>
      </c>
      <c r="C7345" s="1087" t="s">
        <v>2259</v>
      </c>
      <c r="D7345" s="1035" t="s">
        <v>5010</v>
      </c>
      <c r="E7345" s="500" t="s">
        <v>4290</v>
      </c>
      <c r="F7345" s="1070">
        <v>601.95000000000005</v>
      </c>
      <c r="G7345" s="1048" t="s">
        <v>5005</v>
      </c>
      <c r="H7345" s="1060" t="s">
        <v>3500</v>
      </c>
    </row>
    <row r="7346" spans="2:8">
      <c r="B7346" s="1089" t="s">
        <v>18222</v>
      </c>
      <c r="C7346" s="1087" t="s">
        <v>2259</v>
      </c>
      <c r="D7346" s="1035" t="s">
        <v>5010</v>
      </c>
      <c r="E7346" s="500" t="s">
        <v>4290</v>
      </c>
      <c r="F7346" s="1070">
        <v>601.95000000000005</v>
      </c>
      <c r="G7346" s="1048" t="s">
        <v>5005</v>
      </c>
      <c r="H7346" s="1060" t="s">
        <v>3500</v>
      </c>
    </row>
    <row r="7347" spans="2:8">
      <c r="B7347" s="1089" t="s">
        <v>18223</v>
      </c>
      <c r="C7347" s="1087" t="s">
        <v>2259</v>
      </c>
      <c r="D7347" s="1035" t="s">
        <v>5010</v>
      </c>
      <c r="E7347" s="500" t="s">
        <v>4290</v>
      </c>
      <c r="F7347" s="1070">
        <v>601.95000000000005</v>
      </c>
      <c r="G7347" s="1048" t="s">
        <v>5005</v>
      </c>
      <c r="H7347" s="1060" t="s">
        <v>3500</v>
      </c>
    </row>
    <row r="7348" spans="2:8">
      <c r="B7348" s="1089" t="s">
        <v>18224</v>
      </c>
      <c r="C7348" s="1087" t="s">
        <v>2259</v>
      </c>
      <c r="D7348" s="1035" t="s">
        <v>5010</v>
      </c>
      <c r="E7348" s="500" t="s">
        <v>4290</v>
      </c>
      <c r="F7348" s="1070">
        <v>601.95000000000005</v>
      </c>
      <c r="G7348" s="1048" t="s">
        <v>5005</v>
      </c>
      <c r="H7348" s="1060" t="s">
        <v>3500</v>
      </c>
    </row>
    <row r="7349" spans="2:8">
      <c r="B7349" s="1089" t="s">
        <v>18225</v>
      </c>
      <c r="C7349" s="1087" t="s">
        <v>2259</v>
      </c>
      <c r="D7349" s="1035" t="s">
        <v>5010</v>
      </c>
      <c r="E7349" s="500" t="s">
        <v>4290</v>
      </c>
      <c r="F7349" s="1070">
        <v>601.95000000000005</v>
      </c>
      <c r="G7349" s="1048" t="s">
        <v>5005</v>
      </c>
      <c r="H7349" s="1060" t="s">
        <v>3500</v>
      </c>
    </row>
    <row r="7350" spans="2:8">
      <c r="B7350" s="1089" t="s">
        <v>18226</v>
      </c>
      <c r="C7350" s="1087" t="s">
        <v>2259</v>
      </c>
      <c r="D7350" s="1035" t="s">
        <v>5010</v>
      </c>
      <c r="E7350" s="500" t="s">
        <v>4290</v>
      </c>
      <c r="F7350" s="1070">
        <v>601.95000000000005</v>
      </c>
      <c r="G7350" s="1048" t="s">
        <v>5005</v>
      </c>
      <c r="H7350" s="1060" t="s">
        <v>3500</v>
      </c>
    </row>
    <row r="7351" spans="2:8">
      <c r="B7351" s="1089" t="s">
        <v>18227</v>
      </c>
      <c r="C7351" s="1087" t="s">
        <v>2259</v>
      </c>
      <c r="D7351" s="1035" t="s">
        <v>5010</v>
      </c>
      <c r="E7351" s="500" t="s">
        <v>4290</v>
      </c>
      <c r="F7351" s="1070">
        <v>601.95000000000005</v>
      </c>
      <c r="G7351" s="1048" t="s">
        <v>5005</v>
      </c>
      <c r="H7351" s="1060" t="s">
        <v>3500</v>
      </c>
    </row>
    <row r="7352" spans="2:8">
      <c r="B7352" s="1089" t="s">
        <v>18228</v>
      </c>
      <c r="C7352" s="1087" t="s">
        <v>2259</v>
      </c>
      <c r="D7352" s="1035" t="s">
        <v>5010</v>
      </c>
      <c r="E7352" s="500" t="s">
        <v>4290</v>
      </c>
      <c r="F7352" s="1070">
        <v>601.95000000000005</v>
      </c>
      <c r="G7352" s="1048" t="s">
        <v>5005</v>
      </c>
      <c r="H7352" s="1060" t="s">
        <v>3500</v>
      </c>
    </row>
    <row r="7353" spans="2:8">
      <c r="B7353" s="1089" t="s">
        <v>18229</v>
      </c>
      <c r="C7353" s="1087" t="s">
        <v>2259</v>
      </c>
      <c r="D7353" s="1035" t="s">
        <v>5010</v>
      </c>
      <c r="E7353" s="500" t="s">
        <v>4290</v>
      </c>
      <c r="F7353" s="1070">
        <v>601.95000000000005</v>
      </c>
      <c r="G7353" s="1048" t="s">
        <v>5005</v>
      </c>
      <c r="H7353" s="1060" t="s">
        <v>3500</v>
      </c>
    </row>
    <row r="7354" spans="2:8">
      <c r="B7354" s="1089" t="s">
        <v>18230</v>
      </c>
      <c r="C7354" s="1087" t="s">
        <v>2259</v>
      </c>
      <c r="D7354" s="1035" t="s">
        <v>5010</v>
      </c>
      <c r="E7354" s="500" t="s">
        <v>4290</v>
      </c>
      <c r="F7354" s="1070">
        <v>601.95000000000005</v>
      </c>
      <c r="G7354" s="1048" t="s">
        <v>5005</v>
      </c>
      <c r="H7354" s="1060" t="s">
        <v>3500</v>
      </c>
    </row>
    <row r="7355" spans="2:8">
      <c r="B7355" s="1089" t="s">
        <v>18231</v>
      </c>
      <c r="C7355" s="1087" t="s">
        <v>2259</v>
      </c>
      <c r="D7355" s="1035" t="s">
        <v>5010</v>
      </c>
      <c r="E7355" s="500" t="s">
        <v>4290</v>
      </c>
      <c r="F7355" s="1070">
        <v>601.95000000000005</v>
      </c>
      <c r="G7355" s="1048" t="s">
        <v>5005</v>
      </c>
      <c r="H7355" s="1060" t="s">
        <v>3500</v>
      </c>
    </row>
    <row r="7356" spans="2:8">
      <c r="B7356" s="1089" t="s">
        <v>18232</v>
      </c>
      <c r="C7356" s="1087" t="s">
        <v>2259</v>
      </c>
      <c r="D7356" s="1035" t="s">
        <v>5010</v>
      </c>
      <c r="E7356" s="500" t="s">
        <v>4290</v>
      </c>
      <c r="F7356" s="1070">
        <v>601.95000000000005</v>
      </c>
      <c r="G7356" s="1048" t="s">
        <v>5005</v>
      </c>
      <c r="H7356" s="1060" t="s">
        <v>3500</v>
      </c>
    </row>
    <row r="7357" spans="2:8">
      <c r="B7357" s="1089" t="s">
        <v>18233</v>
      </c>
      <c r="C7357" s="1087" t="s">
        <v>2259</v>
      </c>
      <c r="D7357" s="1035" t="s">
        <v>5010</v>
      </c>
      <c r="E7357" s="500" t="s">
        <v>4290</v>
      </c>
      <c r="F7357" s="1070">
        <v>601.95000000000005</v>
      </c>
      <c r="G7357" s="1048" t="s">
        <v>5005</v>
      </c>
      <c r="H7357" s="1060" t="s">
        <v>3500</v>
      </c>
    </row>
    <row r="7358" spans="2:8">
      <c r="B7358" s="1089" t="s">
        <v>18234</v>
      </c>
      <c r="C7358" s="1087" t="s">
        <v>2259</v>
      </c>
      <c r="D7358" s="1035" t="s">
        <v>5010</v>
      </c>
      <c r="E7358" s="500" t="s">
        <v>4290</v>
      </c>
      <c r="F7358" s="1070">
        <v>601.95000000000005</v>
      </c>
      <c r="G7358" s="1048" t="s">
        <v>5005</v>
      </c>
      <c r="H7358" s="1060" t="s">
        <v>3500</v>
      </c>
    </row>
    <row r="7359" spans="2:8">
      <c r="B7359" s="1089" t="s">
        <v>18235</v>
      </c>
      <c r="C7359" s="1087" t="s">
        <v>2259</v>
      </c>
      <c r="D7359" s="1035" t="s">
        <v>5010</v>
      </c>
      <c r="E7359" s="500" t="s">
        <v>4290</v>
      </c>
      <c r="F7359" s="1070">
        <v>601.95000000000005</v>
      </c>
      <c r="G7359" s="1048" t="s">
        <v>5005</v>
      </c>
      <c r="H7359" s="1060" t="s">
        <v>3500</v>
      </c>
    </row>
    <row r="7360" spans="2:8">
      <c r="B7360" s="1089" t="s">
        <v>18236</v>
      </c>
      <c r="C7360" s="1087" t="s">
        <v>2259</v>
      </c>
      <c r="D7360" s="1035" t="s">
        <v>5010</v>
      </c>
      <c r="E7360" s="500" t="s">
        <v>4290</v>
      </c>
      <c r="F7360" s="1070">
        <v>601.95000000000005</v>
      </c>
      <c r="G7360" s="1048" t="s">
        <v>5005</v>
      </c>
      <c r="H7360" s="1060" t="s">
        <v>3500</v>
      </c>
    </row>
    <row r="7361" spans="2:8">
      <c r="B7361" s="1089" t="s">
        <v>18237</v>
      </c>
      <c r="C7361" s="1087" t="s">
        <v>2259</v>
      </c>
      <c r="D7361" s="1035" t="s">
        <v>5010</v>
      </c>
      <c r="E7361" s="500" t="s">
        <v>4290</v>
      </c>
      <c r="F7361" s="1070">
        <v>601.95000000000005</v>
      </c>
      <c r="G7361" s="1048" t="s">
        <v>5005</v>
      </c>
      <c r="H7361" s="1060" t="s">
        <v>3500</v>
      </c>
    </row>
    <row r="7362" spans="2:8">
      <c r="B7362" s="1089" t="s">
        <v>18238</v>
      </c>
      <c r="C7362" s="1087" t="s">
        <v>2259</v>
      </c>
      <c r="D7362" s="1035" t="s">
        <v>5010</v>
      </c>
      <c r="E7362" s="500" t="s">
        <v>4290</v>
      </c>
      <c r="F7362" s="1070">
        <v>601.95000000000005</v>
      </c>
      <c r="G7362" s="1048" t="s">
        <v>5005</v>
      </c>
      <c r="H7362" s="1060" t="s">
        <v>3500</v>
      </c>
    </row>
    <row r="7363" spans="2:8">
      <c r="B7363" s="1089" t="s">
        <v>18239</v>
      </c>
      <c r="C7363" s="1087" t="s">
        <v>2259</v>
      </c>
      <c r="D7363" s="1035" t="s">
        <v>5010</v>
      </c>
      <c r="E7363" s="500" t="s">
        <v>4290</v>
      </c>
      <c r="F7363" s="1070">
        <v>601.95000000000005</v>
      </c>
      <c r="G7363" s="1048" t="s">
        <v>5005</v>
      </c>
      <c r="H7363" s="1060" t="s">
        <v>3500</v>
      </c>
    </row>
    <row r="7364" spans="2:8">
      <c r="B7364" s="1089" t="s">
        <v>18240</v>
      </c>
      <c r="C7364" s="1087" t="s">
        <v>2259</v>
      </c>
      <c r="D7364" s="1035" t="s">
        <v>5010</v>
      </c>
      <c r="E7364" s="500" t="s">
        <v>4290</v>
      </c>
      <c r="F7364" s="1070">
        <v>601.95000000000005</v>
      </c>
      <c r="G7364" s="1048" t="s">
        <v>5005</v>
      </c>
      <c r="H7364" s="1060" t="s">
        <v>3500</v>
      </c>
    </row>
    <row r="7365" spans="2:8">
      <c r="B7365" s="1089" t="s">
        <v>18241</v>
      </c>
      <c r="C7365" s="1087" t="s">
        <v>2259</v>
      </c>
      <c r="D7365" s="1035" t="s">
        <v>5010</v>
      </c>
      <c r="E7365" s="500" t="s">
        <v>4290</v>
      </c>
      <c r="F7365" s="1070">
        <v>601.95000000000005</v>
      </c>
      <c r="G7365" s="1048" t="s">
        <v>5005</v>
      </c>
      <c r="H7365" s="1060" t="s">
        <v>3500</v>
      </c>
    </row>
    <row r="7366" spans="2:8">
      <c r="B7366" s="1089" t="s">
        <v>18242</v>
      </c>
      <c r="C7366" s="1087" t="s">
        <v>2259</v>
      </c>
      <c r="D7366" s="1035" t="s">
        <v>5010</v>
      </c>
      <c r="E7366" s="500" t="s">
        <v>4290</v>
      </c>
      <c r="F7366" s="1070">
        <v>601.95000000000005</v>
      </c>
      <c r="G7366" s="1048" t="s">
        <v>5005</v>
      </c>
      <c r="H7366" s="1060" t="s">
        <v>3500</v>
      </c>
    </row>
    <row r="7367" spans="2:8">
      <c r="B7367" s="1089" t="s">
        <v>18243</v>
      </c>
      <c r="C7367" s="1087" t="s">
        <v>2259</v>
      </c>
      <c r="D7367" s="1035" t="s">
        <v>5010</v>
      </c>
      <c r="E7367" s="500" t="s">
        <v>4290</v>
      </c>
      <c r="F7367" s="1070">
        <v>601.95000000000005</v>
      </c>
      <c r="G7367" s="1048" t="s">
        <v>5005</v>
      </c>
      <c r="H7367" s="1060" t="s">
        <v>3500</v>
      </c>
    </row>
    <row r="7368" spans="2:8">
      <c r="B7368" s="1089" t="s">
        <v>18244</v>
      </c>
      <c r="C7368" s="1087" t="s">
        <v>2259</v>
      </c>
      <c r="D7368" s="1035" t="s">
        <v>5010</v>
      </c>
      <c r="E7368" s="500" t="s">
        <v>4290</v>
      </c>
      <c r="F7368" s="1070">
        <v>601.95000000000005</v>
      </c>
      <c r="G7368" s="1048" t="s">
        <v>5005</v>
      </c>
      <c r="H7368" s="1060" t="s">
        <v>3500</v>
      </c>
    </row>
    <row r="7369" spans="2:8">
      <c r="B7369" s="1089" t="s">
        <v>18245</v>
      </c>
      <c r="C7369" s="1087" t="s">
        <v>2259</v>
      </c>
      <c r="D7369" s="1035" t="s">
        <v>5010</v>
      </c>
      <c r="E7369" s="500" t="s">
        <v>4290</v>
      </c>
      <c r="F7369" s="1070">
        <v>601.95000000000005</v>
      </c>
      <c r="G7369" s="1048" t="s">
        <v>5005</v>
      </c>
      <c r="H7369" s="1060" t="s">
        <v>3500</v>
      </c>
    </row>
    <row r="7370" spans="2:8">
      <c r="B7370" s="1089" t="s">
        <v>18246</v>
      </c>
      <c r="C7370" s="1087" t="s">
        <v>2259</v>
      </c>
      <c r="D7370" s="1035" t="s">
        <v>5010</v>
      </c>
      <c r="E7370" s="500" t="s">
        <v>4290</v>
      </c>
      <c r="F7370" s="1070">
        <v>601.95000000000005</v>
      </c>
      <c r="G7370" s="1048" t="s">
        <v>5005</v>
      </c>
      <c r="H7370" s="1060" t="s">
        <v>3500</v>
      </c>
    </row>
    <row r="7371" spans="2:8">
      <c r="B7371" s="1089" t="s">
        <v>18247</v>
      </c>
      <c r="C7371" s="1087" t="s">
        <v>2259</v>
      </c>
      <c r="D7371" s="1035" t="s">
        <v>5010</v>
      </c>
      <c r="E7371" s="500" t="s">
        <v>4290</v>
      </c>
      <c r="F7371" s="1070">
        <v>601.95000000000005</v>
      </c>
      <c r="G7371" s="1048" t="s">
        <v>5005</v>
      </c>
      <c r="H7371" s="1060" t="s">
        <v>3500</v>
      </c>
    </row>
    <row r="7372" spans="2:8">
      <c r="B7372" s="1089" t="s">
        <v>18248</v>
      </c>
      <c r="C7372" s="1087" t="s">
        <v>2259</v>
      </c>
      <c r="D7372" s="1035" t="s">
        <v>5010</v>
      </c>
      <c r="E7372" s="500" t="s">
        <v>4290</v>
      </c>
      <c r="F7372" s="1070">
        <v>601.95000000000005</v>
      </c>
      <c r="G7372" s="1048" t="s">
        <v>5005</v>
      </c>
      <c r="H7372" s="1060" t="s">
        <v>3500</v>
      </c>
    </row>
    <row r="7373" spans="2:8">
      <c r="B7373" s="1089" t="s">
        <v>18249</v>
      </c>
      <c r="C7373" s="1087" t="s">
        <v>2259</v>
      </c>
      <c r="D7373" s="1035" t="s">
        <v>5010</v>
      </c>
      <c r="E7373" s="500" t="s">
        <v>4290</v>
      </c>
      <c r="F7373" s="1070">
        <v>601.95000000000005</v>
      </c>
      <c r="G7373" s="1048" t="s">
        <v>5005</v>
      </c>
      <c r="H7373" s="1060" t="s">
        <v>3500</v>
      </c>
    </row>
    <row r="7374" spans="2:8">
      <c r="B7374" s="1089" t="s">
        <v>18250</v>
      </c>
      <c r="C7374" s="1087" t="s">
        <v>2259</v>
      </c>
      <c r="D7374" s="1035" t="s">
        <v>5010</v>
      </c>
      <c r="E7374" s="500" t="s">
        <v>4290</v>
      </c>
      <c r="F7374" s="1070">
        <v>601.95000000000005</v>
      </c>
      <c r="G7374" s="1048" t="s">
        <v>5005</v>
      </c>
      <c r="H7374" s="1060" t="s">
        <v>3500</v>
      </c>
    </row>
    <row r="7375" spans="2:8">
      <c r="B7375" s="1089" t="s">
        <v>18251</v>
      </c>
      <c r="C7375" s="1087" t="s">
        <v>2259</v>
      </c>
      <c r="D7375" s="1035" t="s">
        <v>5010</v>
      </c>
      <c r="E7375" s="500" t="s">
        <v>4290</v>
      </c>
      <c r="F7375" s="1070">
        <v>601.95000000000005</v>
      </c>
      <c r="G7375" s="1048" t="s">
        <v>5005</v>
      </c>
      <c r="H7375" s="1060" t="s">
        <v>3500</v>
      </c>
    </row>
    <row r="7376" spans="2:8">
      <c r="B7376" s="1089" t="s">
        <v>18252</v>
      </c>
      <c r="C7376" s="1087" t="s">
        <v>2259</v>
      </c>
      <c r="D7376" s="1035" t="s">
        <v>5010</v>
      </c>
      <c r="E7376" s="500" t="s">
        <v>4290</v>
      </c>
      <c r="F7376" s="1070">
        <v>601.95000000000005</v>
      </c>
      <c r="G7376" s="1048" t="s">
        <v>5005</v>
      </c>
      <c r="H7376" s="1060" t="s">
        <v>3500</v>
      </c>
    </row>
    <row r="7377" spans="2:8">
      <c r="B7377" s="1089" t="s">
        <v>18253</v>
      </c>
      <c r="C7377" s="1087" t="s">
        <v>2259</v>
      </c>
      <c r="D7377" s="1035" t="s">
        <v>5010</v>
      </c>
      <c r="E7377" s="500" t="s">
        <v>4290</v>
      </c>
      <c r="F7377" s="1070">
        <v>601.95000000000005</v>
      </c>
      <c r="G7377" s="1048" t="s">
        <v>5005</v>
      </c>
      <c r="H7377" s="1060" t="s">
        <v>3500</v>
      </c>
    </row>
    <row r="7378" spans="2:8">
      <c r="B7378" s="1089" t="s">
        <v>18254</v>
      </c>
      <c r="C7378" s="1087" t="s">
        <v>2259</v>
      </c>
      <c r="D7378" s="1035" t="s">
        <v>5010</v>
      </c>
      <c r="E7378" s="500" t="s">
        <v>4290</v>
      </c>
      <c r="F7378" s="1070">
        <v>601.95000000000005</v>
      </c>
      <c r="G7378" s="1048" t="s">
        <v>5005</v>
      </c>
      <c r="H7378" s="1060" t="s">
        <v>3500</v>
      </c>
    </row>
    <row r="7379" spans="2:8">
      <c r="B7379" s="1089" t="s">
        <v>18255</v>
      </c>
      <c r="C7379" s="1087" t="s">
        <v>2259</v>
      </c>
      <c r="D7379" s="1035" t="s">
        <v>5010</v>
      </c>
      <c r="E7379" s="500" t="s">
        <v>4290</v>
      </c>
      <c r="F7379" s="1070">
        <v>601.95000000000005</v>
      </c>
      <c r="G7379" s="1048" t="s">
        <v>5005</v>
      </c>
      <c r="H7379" s="1060" t="s">
        <v>3500</v>
      </c>
    </row>
    <row r="7380" spans="2:8">
      <c r="B7380" s="1089" t="s">
        <v>18256</v>
      </c>
      <c r="C7380" s="1087" t="s">
        <v>2259</v>
      </c>
      <c r="D7380" s="1035" t="s">
        <v>5011</v>
      </c>
      <c r="E7380" s="500" t="s">
        <v>4290</v>
      </c>
      <c r="F7380" s="1070">
        <v>41771.599999999999</v>
      </c>
      <c r="G7380" s="1048" t="s">
        <v>5005</v>
      </c>
      <c r="H7380" s="1060" t="s">
        <v>3500</v>
      </c>
    </row>
    <row r="7381" spans="2:8">
      <c r="B7381" s="1089" t="s">
        <v>18257</v>
      </c>
      <c r="C7381" s="1087" t="s">
        <v>2259</v>
      </c>
      <c r="D7381" s="1035" t="s">
        <v>18258</v>
      </c>
      <c r="E7381" s="500" t="s">
        <v>4290</v>
      </c>
      <c r="F7381" s="1070">
        <v>10293.84</v>
      </c>
      <c r="G7381" s="1048" t="s">
        <v>5005</v>
      </c>
      <c r="H7381" s="1060" t="s">
        <v>3500</v>
      </c>
    </row>
    <row r="7382" spans="2:8">
      <c r="B7382" s="1089" t="s">
        <v>18259</v>
      </c>
      <c r="C7382" s="1087" t="s">
        <v>2259</v>
      </c>
      <c r="D7382" s="1035" t="s">
        <v>18260</v>
      </c>
      <c r="E7382" s="500" t="s">
        <v>4290</v>
      </c>
      <c r="F7382" s="1070">
        <v>3003.24</v>
      </c>
      <c r="G7382" s="1048" t="s">
        <v>5005</v>
      </c>
      <c r="H7382" s="1060" t="s">
        <v>3500</v>
      </c>
    </row>
    <row r="7383" spans="2:8">
      <c r="B7383" s="1089" t="s">
        <v>18261</v>
      </c>
      <c r="C7383" s="1087" t="s">
        <v>2259</v>
      </c>
      <c r="D7383" s="1035" t="s">
        <v>5013</v>
      </c>
      <c r="E7383" s="500" t="s">
        <v>4290</v>
      </c>
      <c r="F7383" s="1070">
        <v>3003.24</v>
      </c>
      <c r="G7383" s="1048" t="s">
        <v>5005</v>
      </c>
      <c r="H7383" s="1060" t="s">
        <v>3500</v>
      </c>
    </row>
    <row r="7384" spans="2:8">
      <c r="B7384" s="1089" t="s">
        <v>18262</v>
      </c>
      <c r="C7384" s="1087" t="s">
        <v>2259</v>
      </c>
      <c r="D7384" s="1035" t="s">
        <v>5013</v>
      </c>
      <c r="E7384" s="500" t="s">
        <v>4290</v>
      </c>
      <c r="F7384" s="1070">
        <v>3003.24</v>
      </c>
      <c r="G7384" s="1048" t="s">
        <v>5005</v>
      </c>
      <c r="H7384" s="1060" t="s">
        <v>3500</v>
      </c>
    </row>
    <row r="7385" spans="2:8">
      <c r="B7385" s="1089" t="s">
        <v>18263</v>
      </c>
      <c r="C7385" s="1087" t="s">
        <v>2259</v>
      </c>
      <c r="D7385" s="1035" t="s">
        <v>5013</v>
      </c>
      <c r="E7385" s="500" t="s">
        <v>4290</v>
      </c>
      <c r="F7385" s="1070">
        <v>3003.24</v>
      </c>
      <c r="G7385" s="1048" t="s">
        <v>5005</v>
      </c>
      <c r="H7385" s="1060" t="s">
        <v>3500</v>
      </c>
    </row>
    <row r="7386" spans="2:8">
      <c r="B7386" s="1089" t="s">
        <v>18264</v>
      </c>
      <c r="C7386" s="1087" t="s">
        <v>2259</v>
      </c>
      <c r="D7386" s="1035" t="s">
        <v>5013</v>
      </c>
      <c r="E7386" s="500" t="s">
        <v>4290</v>
      </c>
      <c r="F7386" s="1070">
        <v>3003.24</v>
      </c>
      <c r="G7386" s="1048" t="s">
        <v>5005</v>
      </c>
      <c r="H7386" s="1060" t="s">
        <v>3500</v>
      </c>
    </row>
    <row r="7387" spans="2:8">
      <c r="B7387" s="1089" t="s">
        <v>18265</v>
      </c>
      <c r="C7387" s="1087" t="s">
        <v>2259</v>
      </c>
      <c r="D7387" s="1035" t="s">
        <v>5013</v>
      </c>
      <c r="E7387" s="500" t="s">
        <v>4290</v>
      </c>
      <c r="F7387" s="1070">
        <v>3003.24</v>
      </c>
      <c r="G7387" s="1048" t="s">
        <v>5005</v>
      </c>
      <c r="H7387" s="1060" t="s">
        <v>3500</v>
      </c>
    </row>
    <row r="7388" spans="2:8">
      <c r="B7388" s="1089" t="s">
        <v>18266</v>
      </c>
      <c r="C7388" s="1087" t="s">
        <v>2259</v>
      </c>
      <c r="D7388" s="1035" t="s">
        <v>5013</v>
      </c>
      <c r="E7388" s="500" t="s">
        <v>4290</v>
      </c>
      <c r="F7388" s="1070">
        <v>3003.24</v>
      </c>
      <c r="G7388" s="1048" t="s">
        <v>5005</v>
      </c>
      <c r="H7388" s="1060" t="s">
        <v>3500</v>
      </c>
    </row>
    <row r="7389" spans="2:8">
      <c r="B7389" s="1089" t="s">
        <v>18267</v>
      </c>
      <c r="C7389" s="1087" t="s">
        <v>2259</v>
      </c>
      <c r="D7389" s="1035" t="s">
        <v>5013</v>
      </c>
      <c r="E7389" s="500" t="s">
        <v>4290</v>
      </c>
      <c r="F7389" s="1070">
        <v>3003.24</v>
      </c>
      <c r="G7389" s="1048" t="s">
        <v>5005</v>
      </c>
      <c r="H7389" s="1060" t="s">
        <v>3500</v>
      </c>
    </row>
    <row r="7390" spans="2:8">
      <c r="B7390" s="1089" t="s">
        <v>18268</v>
      </c>
      <c r="C7390" s="1087" t="s">
        <v>2259</v>
      </c>
      <c r="D7390" s="1035" t="s">
        <v>5013</v>
      </c>
      <c r="E7390" s="500" t="s">
        <v>4290</v>
      </c>
      <c r="F7390" s="1070">
        <v>3003.24</v>
      </c>
      <c r="G7390" s="1048" t="s">
        <v>5005</v>
      </c>
      <c r="H7390" s="1060" t="s">
        <v>3500</v>
      </c>
    </row>
    <row r="7391" spans="2:8">
      <c r="B7391" s="1089" t="s">
        <v>18269</v>
      </c>
      <c r="C7391" s="1087" t="s">
        <v>2259</v>
      </c>
      <c r="D7391" s="1035" t="s">
        <v>5013</v>
      </c>
      <c r="E7391" s="500" t="s">
        <v>4290</v>
      </c>
      <c r="F7391" s="1070">
        <v>3003.24</v>
      </c>
      <c r="G7391" s="1048" t="s">
        <v>5005</v>
      </c>
      <c r="H7391" s="1060" t="s">
        <v>3500</v>
      </c>
    </row>
    <row r="7392" spans="2:8">
      <c r="B7392" s="1089" t="s">
        <v>18270</v>
      </c>
      <c r="C7392" s="1087" t="s">
        <v>2259</v>
      </c>
      <c r="D7392" s="1035" t="s">
        <v>5013</v>
      </c>
      <c r="E7392" s="500" t="s">
        <v>4290</v>
      </c>
      <c r="F7392" s="1070">
        <v>3003.24</v>
      </c>
      <c r="G7392" s="1048" t="s">
        <v>5005</v>
      </c>
      <c r="H7392" s="1060" t="s">
        <v>3500</v>
      </c>
    </row>
    <row r="7393" spans="2:8">
      <c r="B7393" s="1089" t="s">
        <v>18271</v>
      </c>
      <c r="C7393" s="1087" t="s">
        <v>2259</v>
      </c>
      <c r="D7393" s="1035" t="s">
        <v>5013</v>
      </c>
      <c r="E7393" s="500" t="s">
        <v>4290</v>
      </c>
      <c r="F7393" s="1070">
        <v>3003.24</v>
      </c>
      <c r="G7393" s="1048" t="s">
        <v>5005</v>
      </c>
      <c r="H7393" s="1060" t="s">
        <v>3500</v>
      </c>
    </row>
    <row r="7394" spans="2:8">
      <c r="B7394" s="1089" t="s">
        <v>18272</v>
      </c>
      <c r="C7394" s="1087" t="s">
        <v>2259</v>
      </c>
      <c r="D7394" s="1035" t="s">
        <v>5013</v>
      </c>
      <c r="E7394" s="500" t="s">
        <v>4290</v>
      </c>
      <c r="F7394" s="1070">
        <v>3003.24</v>
      </c>
      <c r="G7394" s="1048" t="s">
        <v>5005</v>
      </c>
      <c r="H7394" s="1060" t="s">
        <v>3500</v>
      </c>
    </row>
    <row r="7395" spans="2:8">
      <c r="B7395" s="1089" t="s">
        <v>18273</v>
      </c>
      <c r="C7395" s="1087" t="s">
        <v>2259</v>
      </c>
      <c r="D7395" s="1035" t="s">
        <v>5013</v>
      </c>
      <c r="E7395" s="500" t="s">
        <v>4290</v>
      </c>
      <c r="F7395" s="1070">
        <v>3003.24</v>
      </c>
      <c r="G7395" s="1048" t="s">
        <v>5005</v>
      </c>
      <c r="H7395" s="1060" t="s">
        <v>3500</v>
      </c>
    </row>
    <row r="7396" spans="2:8">
      <c r="B7396" s="1089" t="s">
        <v>18274</v>
      </c>
      <c r="C7396" s="1087" t="s">
        <v>2259</v>
      </c>
      <c r="D7396" s="1035" t="s">
        <v>5013</v>
      </c>
      <c r="E7396" s="500" t="s">
        <v>4290</v>
      </c>
      <c r="F7396" s="1070">
        <v>3003.24</v>
      </c>
      <c r="G7396" s="1048" t="s">
        <v>5005</v>
      </c>
      <c r="H7396" s="1060" t="s">
        <v>3500</v>
      </c>
    </row>
    <row r="7397" spans="2:8">
      <c r="B7397" s="1089" t="s">
        <v>18275</v>
      </c>
      <c r="C7397" s="1087" t="s">
        <v>2259</v>
      </c>
      <c r="D7397" s="1035" t="s">
        <v>5013</v>
      </c>
      <c r="E7397" s="500" t="s">
        <v>4290</v>
      </c>
      <c r="F7397" s="1070">
        <v>3003.24</v>
      </c>
      <c r="G7397" s="1048" t="s">
        <v>5005</v>
      </c>
      <c r="H7397" s="1060" t="s">
        <v>3500</v>
      </c>
    </row>
    <row r="7398" spans="2:8">
      <c r="B7398" s="1089" t="s">
        <v>18276</v>
      </c>
      <c r="C7398" s="1087" t="s">
        <v>2259</v>
      </c>
      <c r="D7398" s="1035" t="s">
        <v>5013</v>
      </c>
      <c r="E7398" s="500" t="s">
        <v>4290</v>
      </c>
      <c r="F7398" s="1070">
        <v>3003.24</v>
      </c>
      <c r="G7398" s="1048" t="s">
        <v>5005</v>
      </c>
      <c r="H7398" s="1060" t="s">
        <v>3500</v>
      </c>
    </row>
    <row r="7399" spans="2:8">
      <c r="B7399" s="1089" t="s">
        <v>18277</v>
      </c>
      <c r="C7399" s="1087" t="s">
        <v>2259</v>
      </c>
      <c r="D7399" s="1035" t="s">
        <v>5013</v>
      </c>
      <c r="E7399" s="500" t="s">
        <v>4290</v>
      </c>
      <c r="F7399" s="1070">
        <v>3003.24</v>
      </c>
      <c r="G7399" s="1048" t="s">
        <v>5005</v>
      </c>
      <c r="H7399" s="1060" t="s">
        <v>3500</v>
      </c>
    </row>
    <row r="7400" spans="2:8">
      <c r="B7400" s="1089" t="s">
        <v>18278</v>
      </c>
      <c r="C7400" s="1087" t="s">
        <v>2259</v>
      </c>
      <c r="D7400" s="1035" t="s">
        <v>5013</v>
      </c>
      <c r="E7400" s="500" t="s">
        <v>4290</v>
      </c>
      <c r="F7400" s="1070">
        <v>3003.24</v>
      </c>
      <c r="G7400" s="1048" t="s">
        <v>5005</v>
      </c>
      <c r="H7400" s="1060" t="s">
        <v>3500</v>
      </c>
    </row>
    <row r="7401" spans="2:8">
      <c r="B7401" s="1089" t="s">
        <v>18279</v>
      </c>
      <c r="C7401" s="1087" t="s">
        <v>2259</v>
      </c>
      <c r="D7401" s="1035" t="s">
        <v>5013</v>
      </c>
      <c r="E7401" s="500" t="s">
        <v>4290</v>
      </c>
      <c r="F7401" s="1070">
        <v>3003.24</v>
      </c>
      <c r="G7401" s="1048" t="s">
        <v>5005</v>
      </c>
      <c r="H7401" s="1060" t="s">
        <v>3500</v>
      </c>
    </row>
    <row r="7402" spans="2:8">
      <c r="B7402" s="1089" t="s">
        <v>18280</v>
      </c>
      <c r="C7402" s="1087" t="s">
        <v>2259</v>
      </c>
      <c r="D7402" s="1035" t="s">
        <v>5013</v>
      </c>
      <c r="E7402" s="500" t="s">
        <v>4290</v>
      </c>
      <c r="F7402" s="1070">
        <v>3003.24</v>
      </c>
      <c r="G7402" s="1048" t="s">
        <v>5005</v>
      </c>
      <c r="H7402" s="1060" t="s">
        <v>3500</v>
      </c>
    </row>
    <row r="7403" spans="2:8">
      <c r="B7403" s="1089" t="s">
        <v>18281</v>
      </c>
      <c r="C7403" s="1087" t="s">
        <v>2259</v>
      </c>
      <c r="D7403" s="1035" t="s">
        <v>5013</v>
      </c>
      <c r="E7403" s="500" t="s">
        <v>4290</v>
      </c>
      <c r="F7403" s="1070">
        <v>3003.24</v>
      </c>
      <c r="G7403" s="1048" t="s">
        <v>5005</v>
      </c>
      <c r="H7403" s="1060" t="s">
        <v>3500</v>
      </c>
    </row>
    <row r="7404" spans="2:8">
      <c r="B7404" s="1089" t="s">
        <v>18282</v>
      </c>
      <c r="C7404" s="1087" t="s">
        <v>2259</v>
      </c>
      <c r="D7404" s="1035" t="s">
        <v>5013</v>
      </c>
      <c r="E7404" s="500" t="s">
        <v>4290</v>
      </c>
      <c r="F7404" s="1070">
        <v>3003.24</v>
      </c>
      <c r="G7404" s="1048" t="s">
        <v>5005</v>
      </c>
      <c r="H7404" s="1060" t="s">
        <v>3500</v>
      </c>
    </row>
    <row r="7405" spans="2:8">
      <c r="B7405" s="1089" t="s">
        <v>18283</v>
      </c>
      <c r="C7405" s="1087" t="s">
        <v>2259</v>
      </c>
      <c r="D7405" s="1035" t="s">
        <v>5013</v>
      </c>
      <c r="E7405" s="500" t="s">
        <v>4290</v>
      </c>
      <c r="F7405" s="1070">
        <v>3003.24</v>
      </c>
      <c r="G7405" s="1048" t="s">
        <v>5005</v>
      </c>
      <c r="H7405" s="1060" t="s">
        <v>3500</v>
      </c>
    </row>
    <row r="7406" spans="2:8">
      <c r="B7406" s="1089" t="s">
        <v>18284</v>
      </c>
      <c r="C7406" s="1087" t="s">
        <v>2259</v>
      </c>
      <c r="D7406" s="1035" t="s">
        <v>5013</v>
      </c>
      <c r="E7406" s="500" t="s">
        <v>4290</v>
      </c>
      <c r="F7406" s="1070">
        <v>3003.24</v>
      </c>
      <c r="G7406" s="1048" t="s">
        <v>5005</v>
      </c>
      <c r="H7406" s="1060" t="s">
        <v>3500</v>
      </c>
    </row>
    <row r="7407" spans="2:8">
      <c r="B7407" s="1089" t="s">
        <v>18285</v>
      </c>
      <c r="C7407" s="1087" t="s">
        <v>2259</v>
      </c>
      <c r="D7407" s="1035" t="s">
        <v>5013</v>
      </c>
      <c r="E7407" s="500" t="s">
        <v>4290</v>
      </c>
      <c r="F7407" s="1070">
        <v>3003.24</v>
      </c>
      <c r="G7407" s="1048" t="s">
        <v>5005</v>
      </c>
      <c r="H7407" s="1060" t="s">
        <v>3500</v>
      </c>
    </row>
    <row r="7408" spans="2:8">
      <c r="B7408" s="1089" t="s">
        <v>18286</v>
      </c>
      <c r="C7408" s="1087" t="s">
        <v>2259</v>
      </c>
      <c r="D7408" s="1035" t="s">
        <v>5013</v>
      </c>
      <c r="E7408" s="500" t="s">
        <v>4290</v>
      </c>
      <c r="F7408" s="1070">
        <v>3003.24</v>
      </c>
      <c r="G7408" s="1048" t="s">
        <v>5005</v>
      </c>
      <c r="H7408" s="1060" t="s">
        <v>3500</v>
      </c>
    </row>
    <row r="7409" spans="2:8">
      <c r="B7409" s="1089" t="s">
        <v>18287</v>
      </c>
      <c r="C7409" s="1087" t="s">
        <v>2259</v>
      </c>
      <c r="D7409" s="1035" t="s">
        <v>5013</v>
      </c>
      <c r="E7409" s="500" t="s">
        <v>4290</v>
      </c>
      <c r="F7409" s="1070">
        <v>3003.24</v>
      </c>
      <c r="G7409" s="1048" t="s">
        <v>5005</v>
      </c>
      <c r="H7409" s="1060" t="s">
        <v>3500</v>
      </c>
    </row>
    <row r="7410" spans="2:8">
      <c r="B7410" s="1089" t="s">
        <v>18288</v>
      </c>
      <c r="C7410" s="1087" t="s">
        <v>2259</v>
      </c>
      <c r="D7410" s="1035" t="s">
        <v>5013</v>
      </c>
      <c r="E7410" s="500" t="s">
        <v>4290</v>
      </c>
      <c r="F7410" s="1070">
        <v>3003.24</v>
      </c>
      <c r="G7410" s="1048" t="s">
        <v>5005</v>
      </c>
      <c r="H7410" s="1060" t="s">
        <v>3500</v>
      </c>
    </row>
    <row r="7411" spans="2:8">
      <c r="B7411" s="1089" t="s">
        <v>18289</v>
      </c>
      <c r="C7411" s="1087" t="s">
        <v>2259</v>
      </c>
      <c r="D7411" s="1035" t="s">
        <v>5013</v>
      </c>
      <c r="E7411" s="500" t="s">
        <v>4290</v>
      </c>
      <c r="F7411" s="1070">
        <v>3003.24</v>
      </c>
      <c r="G7411" s="1048" t="s">
        <v>5005</v>
      </c>
      <c r="H7411" s="1060" t="s">
        <v>3500</v>
      </c>
    </row>
    <row r="7412" spans="2:8">
      <c r="B7412" s="1089" t="s">
        <v>18290</v>
      </c>
      <c r="C7412" s="1087" t="s">
        <v>2259</v>
      </c>
      <c r="D7412" s="1035" t="s">
        <v>5013</v>
      </c>
      <c r="E7412" s="500" t="s">
        <v>4290</v>
      </c>
      <c r="F7412" s="1070">
        <v>3003.24</v>
      </c>
      <c r="G7412" s="1048" t="s">
        <v>5005</v>
      </c>
      <c r="H7412" s="1060" t="s">
        <v>3500</v>
      </c>
    </row>
    <row r="7413" spans="2:8">
      <c r="B7413" s="1089" t="s">
        <v>18291</v>
      </c>
      <c r="C7413" s="1087" t="s">
        <v>2259</v>
      </c>
      <c r="D7413" s="1035" t="s">
        <v>5013</v>
      </c>
      <c r="E7413" s="500" t="s">
        <v>4290</v>
      </c>
      <c r="F7413" s="1070">
        <v>3003.24</v>
      </c>
      <c r="G7413" s="1048" t="s">
        <v>5005</v>
      </c>
      <c r="H7413" s="1060" t="s">
        <v>3500</v>
      </c>
    </row>
    <row r="7414" spans="2:8">
      <c r="B7414" s="1089" t="s">
        <v>18292</v>
      </c>
      <c r="C7414" s="1087" t="s">
        <v>2259</v>
      </c>
      <c r="D7414" s="1035" t="s">
        <v>5013</v>
      </c>
      <c r="E7414" s="500" t="s">
        <v>4290</v>
      </c>
      <c r="F7414" s="1070">
        <v>3003.24</v>
      </c>
      <c r="G7414" s="1048" t="s">
        <v>5005</v>
      </c>
      <c r="H7414" s="1060" t="s">
        <v>3500</v>
      </c>
    </row>
    <row r="7415" spans="2:8">
      <c r="B7415" s="1089" t="s">
        <v>18293</v>
      </c>
      <c r="C7415" s="1087" t="s">
        <v>2259</v>
      </c>
      <c r="D7415" s="1035" t="s">
        <v>5013</v>
      </c>
      <c r="E7415" s="500" t="s">
        <v>4290</v>
      </c>
      <c r="F7415" s="1070">
        <v>3003.24</v>
      </c>
      <c r="G7415" s="1048" t="s">
        <v>5005</v>
      </c>
      <c r="H7415" s="1060" t="s">
        <v>3500</v>
      </c>
    </row>
    <row r="7416" spans="2:8">
      <c r="B7416" s="1089" t="s">
        <v>18294</v>
      </c>
      <c r="C7416" s="1087" t="s">
        <v>2259</v>
      </c>
      <c r="D7416" s="1035" t="s">
        <v>5013</v>
      </c>
      <c r="E7416" s="500" t="s">
        <v>4290</v>
      </c>
      <c r="F7416" s="1070">
        <v>3003.24</v>
      </c>
      <c r="G7416" s="1048" t="s">
        <v>5005</v>
      </c>
      <c r="H7416" s="1060" t="s">
        <v>3500</v>
      </c>
    </row>
    <row r="7417" spans="2:8">
      <c r="B7417" s="1089" t="s">
        <v>18295</v>
      </c>
      <c r="C7417" s="1087" t="s">
        <v>2259</v>
      </c>
      <c r="D7417" s="1035" t="s">
        <v>5013</v>
      </c>
      <c r="E7417" s="500" t="s">
        <v>4290</v>
      </c>
      <c r="F7417" s="1070">
        <v>3003.24</v>
      </c>
      <c r="G7417" s="1048" t="s">
        <v>5005</v>
      </c>
      <c r="H7417" s="1060" t="s">
        <v>3500</v>
      </c>
    </row>
    <row r="7418" spans="2:8">
      <c r="B7418" s="1089" t="s">
        <v>18296</v>
      </c>
      <c r="C7418" s="1087" t="s">
        <v>2259</v>
      </c>
      <c r="D7418" s="1035" t="s">
        <v>5013</v>
      </c>
      <c r="E7418" s="500" t="s">
        <v>4290</v>
      </c>
      <c r="F7418" s="1070">
        <v>3003.24</v>
      </c>
      <c r="G7418" s="1048" t="s">
        <v>5005</v>
      </c>
      <c r="H7418" s="1060" t="s">
        <v>3500</v>
      </c>
    </row>
    <row r="7419" spans="2:8">
      <c r="B7419" s="1089" t="s">
        <v>18297</v>
      </c>
      <c r="C7419" s="1087" t="s">
        <v>2259</v>
      </c>
      <c r="D7419" s="1035" t="s">
        <v>5013</v>
      </c>
      <c r="E7419" s="500" t="s">
        <v>4290</v>
      </c>
      <c r="F7419" s="1070">
        <v>3003.24</v>
      </c>
      <c r="G7419" s="1048" t="s">
        <v>5005</v>
      </c>
      <c r="H7419" s="1060" t="s">
        <v>3500</v>
      </c>
    </row>
    <row r="7420" spans="2:8">
      <c r="B7420" s="1089" t="s">
        <v>18298</v>
      </c>
      <c r="C7420" s="1087" t="s">
        <v>2259</v>
      </c>
      <c r="D7420" s="1035" t="s">
        <v>5013</v>
      </c>
      <c r="E7420" s="500" t="s">
        <v>4290</v>
      </c>
      <c r="F7420" s="1070">
        <v>3003.24</v>
      </c>
      <c r="G7420" s="1048" t="s">
        <v>5005</v>
      </c>
      <c r="H7420" s="1060" t="s">
        <v>3500</v>
      </c>
    </row>
    <row r="7421" spans="2:8">
      <c r="B7421" s="1089" t="s">
        <v>18299</v>
      </c>
      <c r="C7421" s="1087" t="s">
        <v>2259</v>
      </c>
      <c r="D7421" s="1035" t="s">
        <v>5013</v>
      </c>
      <c r="E7421" s="500" t="s">
        <v>4290</v>
      </c>
      <c r="F7421" s="1070">
        <v>3003.24</v>
      </c>
      <c r="G7421" s="1048" t="s">
        <v>5005</v>
      </c>
      <c r="H7421" s="1060" t="s">
        <v>3500</v>
      </c>
    </row>
    <row r="7422" spans="2:8">
      <c r="B7422" s="1089" t="s">
        <v>18300</v>
      </c>
      <c r="C7422" s="1087" t="s">
        <v>2259</v>
      </c>
      <c r="D7422" s="1035" t="s">
        <v>5013</v>
      </c>
      <c r="E7422" s="500" t="s">
        <v>4290</v>
      </c>
      <c r="F7422" s="1070">
        <v>3003.24</v>
      </c>
      <c r="G7422" s="1048" t="s">
        <v>5005</v>
      </c>
      <c r="H7422" s="1060" t="s">
        <v>3500</v>
      </c>
    </row>
    <row r="7423" spans="2:8">
      <c r="B7423" s="1089" t="s">
        <v>18301</v>
      </c>
      <c r="C7423" s="1087" t="s">
        <v>2259</v>
      </c>
      <c r="D7423" s="1035" t="s">
        <v>5013</v>
      </c>
      <c r="E7423" s="500" t="s">
        <v>4290</v>
      </c>
      <c r="F7423" s="1070">
        <v>3003.24</v>
      </c>
      <c r="G7423" s="1048" t="s">
        <v>5005</v>
      </c>
      <c r="H7423" s="1060" t="s">
        <v>3500</v>
      </c>
    </row>
    <row r="7424" spans="2:8">
      <c r="B7424" s="1089" t="s">
        <v>18302</v>
      </c>
      <c r="C7424" s="1087" t="s">
        <v>2259</v>
      </c>
      <c r="D7424" s="1035" t="s">
        <v>5013</v>
      </c>
      <c r="E7424" s="500" t="s">
        <v>4290</v>
      </c>
      <c r="F7424" s="1070">
        <v>3003.24</v>
      </c>
      <c r="G7424" s="1048" t="s">
        <v>5005</v>
      </c>
      <c r="H7424" s="1060" t="s">
        <v>3500</v>
      </c>
    </row>
    <row r="7425" spans="2:8">
      <c r="B7425" s="1089" t="s">
        <v>18303</v>
      </c>
      <c r="C7425" s="1087" t="s">
        <v>2259</v>
      </c>
      <c r="D7425" s="1035" t="s">
        <v>5013</v>
      </c>
      <c r="E7425" s="500" t="s">
        <v>4290</v>
      </c>
      <c r="F7425" s="1070">
        <v>3003.24</v>
      </c>
      <c r="G7425" s="1048" t="s">
        <v>5005</v>
      </c>
      <c r="H7425" s="1060" t="s">
        <v>3500</v>
      </c>
    </row>
    <row r="7426" spans="2:8">
      <c r="B7426" s="1089" t="s">
        <v>18304</v>
      </c>
      <c r="C7426" s="1087" t="s">
        <v>2259</v>
      </c>
      <c r="D7426" s="1035" t="s">
        <v>5013</v>
      </c>
      <c r="E7426" s="500" t="s">
        <v>4290</v>
      </c>
      <c r="F7426" s="1070">
        <v>3003.24</v>
      </c>
      <c r="G7426" s="1048" t="s">
        <v>5005</v>
      </c>
      <c r="H7426" s="1060" t="s">
        <v>3500</v>
      </c>
    </row>
    <row r="7427" spans="2:8">
      <c r="B7427" s="1089" t="s">
        <v>18305</v>
      </c>
      <c r="C7427" s="1087" t="s">
        <v>2259</v>
      </c>
      <c r="D7427" s="1035" t="s">
        <v>5013</v>
      </c>
      <c r="E7427" s="500" t="s">
        <v>4290</v>
      </c>
      <c r="F7427" s="1070">
        <v>3003.24</v>
      </c>
      <c r="G7427" s="1048" t="s">
        <v>5005</v>
      </c>
      <c r="H7427" s="1060" t="s">
        <v>3500</v>
      </c>
    </row>
    <row r="7428" spans="2:8">
      <c r="B7428" s="1089" t="s">
        <v>18306</v>
      </c>
      <c r="C7428" s="1087" t="s">
        <v>2259</v>
      </c>
      <c r="D7428" s="1035" t="s">
        <v>5013</v>
      </c>
      <c r="E7428" s="500" t="s">
        <v>4290</v>
      </c>
      <c r="F7428" s="1070">
        <v>3003.24</v>
      </c>
      <c r="G7428" s="1048" t="s">
        <v>5005</v>
      </c>
      <c r="H7428" s="1060" t="s">
        <v>3500</v>
      </c>
    </row>
    <row r="7429" spans="2:8">
      <c r="B7429" s="1089" t="s">
        <v>18307</v>
      </c>
      <c r="C7429" s="1087" t="s">
        <v>2259</v>
      </c>
      <c r="D7429" s="1035" t="s">
        <v>5013</v>
      </c>
      <c r="E7429" s="500" t="s">
        <v>4290</v>
      </c>
      <c r="F7429" s="1070">
        <v>3003.24</v>
      </c>
      <c r="G7429" s="1048" t="s">
        <v>5005</v>
      </c>
      <c r="H7429" s="1060" t="s">
        <v>3500</v>
      </c>
    </row>
    <row r="7430" spans="2:8">
      <c r="B7430" s="1089" t="s">
        <v>18308</v>
      </c>
      <c r="C7430" s="1087" t="s">
        <v>2259</v>
      </c>
      <c r="D7430" s="1035" t="s">
        <v>5013</v>
      </c>
      <c r="E7430" s="500" t="s">
        <v>4290</v>
      </c>
      <c r="F7430" s="1070">
        <v>3003.24</v>
      </c>
      <c r="G7430" s="1048" t="s">
        <v>5005</v>
      </c>
      <c r="H7430" s="1060" t="s">
        <v>3500</v>
      </c>
    </row>
    <row r="7431" spans="2:8">
      <c r="B7431" s="1089" t="s">
        <v>18309</v>
      </c>
      <c r="C7431" s="1087" t="s">
        <v>2259</v>
      </c>
      <c r="D7431" s="1035" t="s">
        <v>5013</v>
      </c>
      <c r="E7431" s="500" t="s">
        <v>4290</v>
      </c>
      <c r="F7431" s="1070">
        <v>3003.24</v>
      </c>
      <c r="G7431" s="1048" t="s">
        <v>5005</v>
      </c>
      <c r="H7431" s="1060" t="s">
        <v>3500</v>
      </c>
    </row>
    <row r="7432" spans="2:8">
      <c r="B7432" s="1089" t="s">
        <v>18310</v>
      </c>
      <c r="C7432" s="1087" t="s">
        <v>2259</v>
      </c>
      <c r="D7432" s="1035" t="s">
        <v>5013</v>
      </c>
      <c r="E7432" s="500" t="s">
        <v>4290</v>
      </c>
      <c r="F7432" s="1070">
        <v>3003.24</v>
      </c>
      <c r="G7432" s="1048" t="s">
        <v>5005</v>
      </c>
      <c r="H7432" s="1060" t="s">
        <v>3500</v>
      </c>
    </row>
    <row r="7433" spans="2:8">
      <c r="B7433" s="1089" t="s">
        <v>18311</v>
      </c>
      <c r="C7433" s="1087" t="s">
        <v>2259</v>
      </c>
      <c r="D7433" s="1035" t="s">
        <v>5013</v>
      </c>
      <c r="E7433" s="500" t="s">
        <v>4290</v>
      </c>
      <c r="F7433" s="1070">
        <v>3003.24</v>
      </c>
      <c r="G7433" s="1048" t="s">
        <v>5005</v>
      </c>
      <c r="H7433" s="1060" t="s">
        <v>3500</v>
      </c>
    </row>
    <row r="7434" spans="2:8">
      <c r="B7434" s="1089" t="s">
        <v>18312</v>
      </c>
      <c r="C7434" s="1087" t="s">
        <v>2259</v>
      </c>
      <c r="D7434" s="1035" t="s">
        <v>5013</v>
      </c>
      <c r="E7434" s="500" t="s">
        <v>4290</v>
      </c>
      <c r="F7434" s="1070">
        <v>3003.24</v>
      </c>
      <c r="G7434" s="1048" t="s">
        <v>5005</v>
      </c>
      <c r="H7434" s="1060" t="s">
        <v>3500</v>
      </c>
    </row>
    <row r="7435" spans="2:8">
      <c r="B7435" s="1089" t="s">
        <v>18313</v>
      </c>
      <c r="C7435" s="1087" t="s">
        <v>2259</v>
      </c>
      <c r="D7435" s="1035" t="s">
        <v>5013</v>
      </c>
      <c r="E7435" s="500" t="s">
        <v>4290</v>
      </c>
      <c r="F7435" s="1070">
        <v>3003.24</v>
      </c>
      <c r="G7435" s="1048" t="s">
        <v>5005</v>
      </c>
      <c r="H7435" s="1060" t="s">
        <v>3500</v>
      </c>
    </row>
    <row r="7436" spans="2:8">
      <c r="B7436" s="1089" t="s">
        <v>18314</v>
      </c>
      <c r="C7436" s="1087" t="s">
        <v>2259</v>
      </c>
      <c r="D7436" s="1035" t="s">
        <v>5013</v>
      </c>
      <c r="E7436" s="500" t="s">
        <v>4290</v>
      </c>
      <c r="F7436" s="1070">
        <v>3003.24</v>
      </c>
      <c r="G7436" s="1048" t="s">
        <v>5005</v>
      </c>
      <c r="H7436" s="1060" t="s">
        <v>3500</v>
      </c>
    </row>
    <row r="7437" spans="2:8">
      <c r="B7437" s="1089" t="s">
        <v>18315</v>
      </c>
      <c r="C7437" s="1087" t="s">
        <v>2259</v>
      </c>
      <c r="D7437" s="1035" t="s">
        <v>5013</v>
      </c>
      <c r="E7437" s="500" t="s">
        <v>4290</v>
      </c>
      <c r="F7437" s="1070">
        <v>3003.24</v>
      </c>
      <c r="G7437" s="1048" t="s">
        <v>5005</v>
      </c>
      <c r="H7437" s="1060" t="s">
        <v>3500</v>
      </c>
    </row>
    <row r="7438" spans="2:8">
      <c r="B7438" s="1089" t="s">
        <v>18316</v>
      </c>
      <c r="C7438" s="1087" t="s">
        <v>2259</v>
      </c>
      <c r="D7438" s="1035" t="s">
        <v>5013</v>
      </c>
      <c r="E7438" s="500" t="s">
        <v>4290</v>
      </c>
      <c r="F7438" s="1070">
        <v>3003.24</v>
      </c>
      <c r="G7438" s="1048" t="s">
        <v>5005</v>
      </c>
      <c r="H7438" s="1060" t="s">
        <v>3500</v>
      </c>
    </row>
    <row r="7439" spans="2:8">
      <c r="B7439" s="1089" t="s">
        <v>18317</v>
      </c>
      <c r="C7439" s="1087" t="s">
        <v>2259</v>
      </c>
      <c r="D7439" s="1035" t="s">
        <v>5013</v>
      </c>
      <c r="E7439" s="500" t="s">
        <v>4290</v>
      </c>
      <c r="F7439" s="1070">
        <v>3003.24</v>
      </c>
      <c r="G7439" s="1048" t="s">
        <v>5005</v>
      </c>
      <c r="H7439" s="1060" t="s">
        <v>3500</v>
      </c>
    </row>
    <row r="7440" spans="2:8">
      <c r="B7440" s="1089" t="s">
        <v>18318</v>
      </c>
      <c r="C7440" s="1087" t="s">
        <v>2259</v>
      </c>
      <c r="D7440" s="1035" t="s">
        <v>5013</v>
      </c>
      <c r="E7440" s="500" t="s">
        <v>4290</v>
      </c>
      <c r="F7440" s="1070">
        <v>3003.24</v>
      </c>
      <c r="G7440" s="1048" t="s">
        <v>5005</v>
      </c>
      <c r="H7440" s="1060" t="s">
        <v>3500</v>
      </c>
    </row>
    <row r="7441" spans="2:8">
      <c r="B7441" s="1089" t="s">
        <v>18319</v>
      </c>
      <c r="C7441" s="1087" t="s">
        <v>2259</v>
      </c>
      <c r="D7441" s="1035" t="s">
        <v>5013</v>
      </c>
      <c r="E7441" s="500" t="s">
        <v>4290</v>
      </c>
      <c r="F7441" s="1070">
        <v>3003.24</v>
      </c>
      <c r="G7441" s="1048" t="s">
        <v>5005</v>
      </c>
      <c r="H7441" s="1060" t="s">
        <v>3500</v>
      </c>
    </row>
    <row r="7442" spans="2:8">
      <c r="B7442" s="1089" t="s">
        <v>18320</v>
      </c>
      <c r="C7442" s="1087" t="s">
        <v>2259</v>
      </c>
      <c r="D7442" s="1035" t="s">
        <v>5013</v>
      </c>
      <c r="E7442" s="500" t="s">
        <v>4290</v>
      </c>
      <c r="F7442" s="1070">
        <v>3003.24</v>
      </c>
      <c r="G7442" s="1048" t="s">
        <v>5005</v>
      </c>
      <c r="H7442" s="1060" t="s">
        <v>3500</v>
      </c>
    </row>
    <row r="7443" spans="2:8">
      <c r="B7443" s="1089" t="s">
        <v>18321</v>
      </c>
      <c r="C7443" s="1087" t="s">
        <v>2259</v>
      </c>
      <c r="D7443" s="1035" t="s">
        <v>5013</v>
      </c>
      <c r="E7443" s="500" t="s">
        <v>4290</v>
      </c>
      <c r="F7443" s="1070">
        <v>3003.24</v>
      </c>
      <c r="G7443" s="1048" t="s">
        <v>5005</v>
      </c>
      <c r="H7443" s="1060" t="s">
        <v>3500</v>
      </c>
    </row>
    <row r="7444" spans="2:8">
      <c r="B7444" s="1089" t="s">
        <v>18322</v>
      </c>
      <c r="C7444" s="1087" t="s">
        <v>2259</v>
      </c>
      <c r="D7444" s="1035" t="s">
        <v>5013</v>
      </c>
      <c r="E7444" s="500" t="s">
        <v>4290</v>
      </c>
      <c r="F7444" s="1070">
        <v>3003.24</v>
      </c>
      <c r="G7444" s="1048" t="s">
        <v>5005</v>
      </c>
      <c r="H7444" s="1060" t="s">
        <v>3500</v>
      </c>
    </row>
    <row r="7445" spans="2:8">
      <c r="B7445" s="1089" t="s">
        <v>18323</v>
      </c>
      <c r="C7445" s="1087" t="s">
        <v>2259</v>
      </c>
      <c r="D7445" s="1035" t="s">
        <v>5013</v>
      </c>
      <c r="E7445" s="500" t="s">
        <v>4290</v>
      </c>
      <c r="F7445" s="1070">
        <v>3003.24</v>
      </c>
      <c r="G7445" s="1048" t="s">
        <v>5005</v>
      </c>
      <c r="H7445" s="1060" t="s">
        <v>3500</v>
      </c>
    </row>
    <row r="7446" spans="2:8">
      <c r="B7446" s="1089" t="s">
        <v>18324</v>
      </c>
      <c r="C7446" s="1087" t="s">
        <v>2259</v>
      </c>
      <c r="D7446" s="1035" t="s">
        <v>5013</v>
      </c>
      <c r="E7446" s="500" t="s">
        <v>4290</v>
      </c>
      <c r="F7446" s="1070">
        <v>3003.24</v>
      </c>
      <c r="G7446" s="1048" t="s">
        <v>5005</v>
      </c>
      <c r="H7446" s="1060" t="s">
        <v>3500</v>
      </c>
    </row>
    <row r="7447" spans="2:8">
      <c r="B7447" s="1089" t="s">
        <v>18325</v>
      </c>
      <c r="C7447" s="1087" t="s">
        <v>2259</v>
      </c>
      <c r="D7447" s="1035" t="s">
        <v>5013</v>
      </c>
      <c r="E7447" s="500" t="s">
        <v>4290</v>
      </c>
      <c r="F7447" s="1070">
        <v>3003.24</v>
      </c>
      <c r="G7447" s="1048" t="s">
        <v>5005</v>
      </c>
      <c r="H7447" s="1060" t="s">
        <v>3500</v>
      </c>
    </row>
    <row r="7448" spans="2:8">
      <c r="B7448" s="1089" t="s">
        <v>18326</v>
      </c>
      <c r="C7448" s="1087" t="s">
        <v>2259</v>
      </c>
      <c r="D7448" s="1035" t="s">
        <v>5013</v>
      </c>
      <c r="E7448" s="500" t="s">
        <v>4290</v>
      </c>
      <c r="F7448" s="1070">
        <v>3003.24</v>
      </c>
      <c r="G7448" s="1048" t="s">
        <v>5005</v>
      </c>
      <c r="H7448" s="1060" t="s">
        <v>3500</v>
      </c>
    </row>
    <row r="7449" spans="2:8">
      <c r="B7449" s="1089" t="s">
        <v>18327</v>
      </c>
      <c r="C7449" s="1087" t="s">
        <v>2259</v>
      </c>
      <c r="D7449" s="1035" t="s">
        <v>5013</v>
      </c>
      <c r="E7449" s="500" t="s">
        <v>4290</v>
      </c>
      <c r="F7449" s="1070">
        <v>3003.24</v>
      </c>
      <c r="G7449" s="1048" t="s">
        <v>5005</v>
      </c>
      <c r="H7449" s="1060" t="s">
        <v>3500</v>
      </c>
    </row>
    <row r="7450" spans="2:8">
      <c r="B7450" s="1089" t="s">
        <v>18328</v>
      </c>
      <c r="C7450" s="1087" t="s">
        <v>2259</v>
      </c>
      <c r="D7450" s="1035" t="s">
        <v>5013</v>
      </c>
      <c r="E7450" s="500" t="s">
        <v>4290</v>
      </c>
      <c r="F7450" s="1070">
        <v>3003.24</v>
      </c>
      <c r="G7450" s="1048" t="s">
        <v>5005</v>
      </c>
      <c r="H7450" s="1060" t="s">
        <v>3500</v>
      </c>
    </row>
    <row r="7451" spans="2:8">
      <c r="B7451" s="1089" t="s">
        <v>18329</v>
      </c>
      <c r="C7451" s="1087" t="s">
        <v>2259</v>
      </c>
      <c r="D7451" s="1035" t="s">
        <v>5013</v>
      </c>
      <c r="E7451" s="500" t="s">
        <v>4290</v>
      </c>
      <c r="F7451" s="1070">
        <v>3003.24</v>
      </c>
      <c r="G7451" s="1048" t="s">
        <v>5005</v>
      </c>
      <c r="H7451" s="1060" t="s">
        <v>3500</v>
      </c>
    </row>
    <row r="7452" spans="2:8">
      <c r="B7452" s="1089" t="s">
        <v>18330</v>
      </c>
      <c r="C7452" s="1087" t="s">
        <v>2259</v>
      </c>
      <c r="D7452" s="1035" t="s">
        <v>5013</v>
      </c>
      <c r="E7452" s="500" t="s">
        <v>4290</v>
      </c>
      <c r="F7452" s="1070">
        <v>3003.24</v>
      </c>
      <c r="G7452" s="1048" t="s">
        <v>5005</v>
      </c>
      <c r="H7452" s="1060" t="s">
        <v>3500</v>
      </c>
    </row>
    <row r="7453" spans="2:8">
      <c r="B7453" s="1089" t="s">
        <v>18331</v>
      </c>
      <c r="C7453" s="1087" t="s">
        <v>2259</v>
      </c>
      <c r="D7453" s="1035" t="s">
        <v>5013</v>
      </c>
      <c r="E7453" s="500" t="s">
        <v>4290</v>
      </c>
      <c r="F7453" s="1070">
        <v>3003.24</v>
      </c>
      <c r="G7453" s="1048" t="s">
        <v>5005</v>
      </c>
      <c r="H7453" s="1060" t="s">
        <v>3500</v>
      </c>
    </row>
    <row r="7454" spans="2:8">
      <c r="B7454" s="1089" t="s">
        <v>18332</v>
      </c>
      <c r="C7454" s="1087" t="s">
        <v>2259</v>
      </c>
      <c r="D7454" s="1035" t="s">
        <v>5013</v>
      </c>
      <c r="E7454" s="500" t="s">
        <v>4290</v>
      </c>
      <c r="F7454" s="1070">
        <v>3003.24</v>
      </c>
      <c r="G7454" s="1048" t="s">
        <v>5005</v>
      </c>
      <c r="H7454" s="1060" t="s">
        <v>3500</v>
      </c>
    </row>
    <row r="7455" spans="2:8">
      <c r="B7455" s="1089" t="s">
        <v>18333</v>
      </c>
      <c r="C7455" s="1087" t="s">
        <v>2259</v>
      </c>
      <c r="D7455" s="1035" t="s">
        <v>5013</v>
      </c>
      <c r="E7455" s="500" t="s">
        <v>4290</v>
      </c>
      <c r="F7455" s="1070">
        <v>3003.24</v>
      </c>
      <c r="G7455" s="1048" t="s">
        <v>5005</v>
      </c>
      <c r="H7455" s="1060" t="s">
        <v>3500</v>
      </c>
    </row>
    <row r="7456" spans="2:8">
      <c r="B7456" s="1089" t="s">
        <v>18334</v>
      </c>
      <c r="C7456" s="1087" t="s">
        <v>2259</v>
      </c>
      <c r="D7456" s="1035" t="s">
        <v>5013</v>
      </c>
      <c r="E7456" s="500" t="s">
        <v>4290</v>
      </c>
      <c r="F7456" s="1070">
        <v>3003.24</v>
      </c>
      <c r="G7456" s="1048" t="s">
        <v>5005</v>
      </c>
      <c r="H7456" s="1060" t="s">
        <v>3500</v>
      </c>
    </row>
    <row r="7457" spans="2:8">
      <c r="B7457" s="1089" t="s">
        <v>18335</v>
      </c>
      <c r="C7457" s="1087" t="s">
        <v>2259</v>
      </c>
      <c r="D7457" s="1035" t="s">
        <v>5013</v>
      </c>
      <c r="E7457" s="500" t="s">
        <v>4290</v>
      </c>
      <c r="F7457" s="1070">
        <v>3003.24</v>
      </c>
      <c r="G7457" s="1048" t="s">
        <v>5005</v>
      </c>
      <c r="H7457" s="1060" t="s">
        <v>3500</v>
      </c>
    </row>
    <row r="7458" spans="2:8">
      <c r="B7458" s="1089" t="s">
        <v>18336</v>
      </c>
      <c r="C7458" s="1087" t="s">
        <v>2259</v>
      </c>
      <c r="D7458" s="1035" t="s">
        <v>5013</v>
      </c>
      <c r="E7458" s="500" t="s">
        <v>4290</v>
      </c>
      <c r="F7458" s="1070">
        <v>3003.24</v>
      </c>
      <c r="G7458" s="1048" t="s">
        <v>5005</v>
      </c>
      <c r="H7458" s="1060" t="s">
        <v>3500</v>
      </c>
    </row>
    <row r="7459" spans="2:8">
      <c r="B7459" s="1089" t="s">
        <v>18337</v>
      </c>
      <c r="C7459" s="1087" t="s">
        <v>2259</v>
      </c>
      <c r="D7459" s="1035" t="s">
        <v>5013</v>
      </c>
      <c r="E7459" s="500" t="s">
        <v>4290</v>
      </c>
      <c r="F7459" s="1070">
        <v>3003.24</v>
      </c>
      <c r="G7459" s="1048" t="s">
        <v>5005</v>
      </c>
      <c r="H7459" s="1060" t="s">
        <v>3500</v>
      </c>
    </row>
    <row r="7460" spans="2:8">
      <c r="B7460" s="1089" t="s">
        <v>18338</v>
      </c>
      <c r="C7460" s="1087" t="s">
        <v>2259</v>
      </c>
      <c r="D7460" s="1035" t="s">
        <v>5013</v>
      </c>
      <c r="E7460" s="500" t="s">
        <v>4290</v>
      </c>
      <c r="F7460" s="1070">
        <v>3003.24</v>
      </c>
      <c r="G7460" s="1048" t="s">
        <v>5005</v>
      </c>
      <c r="H7460" s="1060" t="s">
        <v>3500</v>
      </c>
    </row>
    <row r="7461" spans="2:8">
      <c r="B7461" s="1089" t="s">
        <v>18339</v>
      </c>
      <c r="C7461" s="1087" t="s">
        <v>2259</v>
      </c>
      <c r="D7461" s="1035" t="s">
        <v>5013</v>
      </c>
      <c r="E7461" s="500" t="s">
        <v>4290</v>
      </c>
      <c r="F7461" s="1070">
        <v>3003.24</v>
      </c>
      <c r="G7461" s="1048" t="s">
        <v>5005</v>
      </c>
      <c r="H7461" s="1060" t="s">
        <v>3500</v>
      </c>
    </row>
    <row r="7462" spans="2:8">
      <c r="B7462" s="1089" t="s">
        <v>18340</v>
      </c>
      <c r="C7462" s="1087" t="s">
        <v>2259</v>
      </c>
      <c r="D7462" s="1035" t="s">
        <v>5013</v>
      </c>
      <c r="E7462" s="500" t="s">
        <v>4290</v>
      </c>
      <c r="F7462" s="1070">
        <v>3003.24</v>
      </c>
      <c r="G7462" s="1048" t="s">
        <v>5005</v>
      </c>
      <c r="H7462" s="1060" t="s">
        <v>3500</v>
      </c>
    </row>
    <row r="7463" spans="2:8">
      <c r="B7463" s="1089" t="s">
        <v>18341</v>
      </c>
      <c r="C7463" s="1087" t="s">
        <v>2259</v>
      </c>
      <c r="D7463" s="1035" t="s">
        <v>5013</v>
      </c>
      <c r="E7463" s="500" t="s">
        <v>4290</v>
      </c>
      <c r="F7463" s="1070">
        <v>3003.24</v>
      </c>
      <c r="G7463" s="1048" t="s">
        <v>5005</v>
      </c>
      <c r="H7463" s="1060" t="s">
        <v>3500</v>
      </c>
    </row>
    <row r="7464" spans="2:8">
      <c r="B7464" s="1089" t="s">
        <v>18342</v>
      </c>
      <c r="C7464" s="1087" t="s">
        <v>2259</v>
      </c>
      <c r="D7464" s="1035" t="s">
        <v>5013</v>
      </c>
      <c r="E7464" s="500" t="s">
        <v>4290</v>
      </c>
      <c r="F7464" s="1070">
        <v>3003.24</v>
      </c>
      <c r="G7464" s="1048" t="s">
        <v>5005</v>
      </c>
      <c r="H7464" s="1060" t="s">
        <v>3500</v>
      </c>
    </row>
    <row r="7465" spans="2:8">
      <c r="B7465" s="1089" t="s">
        <v>18343</v>
      </c>
      <c r="C7465" s="1087" t="s">
        <v>2259</v>
      </c>
      <c r="D7465" s="1035" t="s">
        <v>5013</v>
      </c>
      <c r="E7465" s="500" t="s">
        <v>4290</v>
      </c>
      <c r="F7465" s="1070">
        <v>3003.24</v>
      </c>
      <c r="G7465" s="1048" t="s">
        <v>5005</v>
      </c>
      <c r="H7465" s="1060" t="s">
        <v>3500</v>
      </c>
    </row>
    <row r="7466" spans="2:8">
      <c r="B7466" s="1089" t="s">
        <v>18344</v>
      </c>
      <c r="C7466" s="1087" t="s">
        <v>2259</v>
      </c>
      <c r="D7466" s="1035" t="s">
        <v>5013</v>
      </c>
      <c r="E7466" s="500" t="s">
        <v>4290</v>
      </c>
      <c r="F7466" s="1070">
        <v>3003.24</v>
      </c>
      <c r="G7466" s="1048" t="s">
        <v>5005</v>
      </c>
      <c r="H7466" s="1060" t="s">
        <v>3500</v>
      </c>
    </row>
    <row r="7467" spans="2:8">
      <c r="B7467" s="1089" t="s">
        <v>18345</v>
      </c>
      <c r="C7467" s="1087" t="s">
        <v>2259</v>
      </c>
      <c r="D7467" s="1035" t="s">
        <v>5013</v>
      </c>
      <c r="E7467" s="500" t="s">
        <v>4290</v>
      </c>
      <c r="F7467" s="1070">
        <v>3003.24</v>
      </c>
      <c r="G7467" s="1048" t="s">
        <v>5005</v>
      </c>
      <c r="H7467" s="1060" t="s">
        <v>3500</v>
      </c>
    </row>
    <row r="7468" spans="2:8">
      <c r="B7468" s="1089" t="s">
        <v>18346</v>
      </c>
      <c r="C7468" s="1087" t="s">
        <v>2259</v>
      </c>
      <c r="D7468" s="1035" t="s">
        <v>5013</v>
      </c>
      <c r="E7468" s="500" t="s">
        <v>4290</v>
      </c>
      <c r="F7468" s="1070">
        <v>3003.24</v>
      </c>
      <c r="G7468" s="1048" t="s">
        <v>5005</v>
      </c>
      <c r="H7468" s="1060" t="s">
        <v>3500</v>
      </c>
    </row>
    <row r="7469" spans="2:8">
      <c r="B7469" s="1089" t="s">
        <v>18347</v>
      </c>
      <c r="C7469" s="1087" t="s">
        <v>2259</v>
      </c>
      <c r="D7469" s="1035" t="s">
        <v>5013</v>
      </c>
      <c r="E7469" s="500" t="s">
        <v>4290</v>
      </c>
      <c r="F7469" s="1070">
        <v>3003.24</v>
      </c>
      <c r="G7469" s="1048" t="s">
        <v>5005</v>
      </c>
      <c r="H7469" s="1060" t="s">
        <v>3500</v>
      </c>
    </row>
    <row r="7470" spans="2:8">
      <c r="B7470" s="1089" t="s">
        <v>18348</v>
      </c>
      <c r="C7470" s="1087" t="s">
        <v>2259</v>
      </c>
      <c r="D7470" s="1035" t="s">
        <v>5013</v>
      </c>
      <c r="E7470" s="500" t="s">
        <v>4290</v>
      </c>
      <c r="F7470" s="1070">
        <v>3003.24</v>
      </c>
      <c r="G7470" s="1048" t="s">
        <v>5005</v>
      </c>
      <c r="H7470" s="1060" t="s">
        <v>3500</v>
      </c>
    </row>
    <row r="7471" spans="2:8">
      <c r="B7471" s="1089" t="s">
        <v>18349</v>
      </c>
      <c r="C7471" s="1087" t="s">
        <v>2259</v>
      </c>
      <c r="D7471" s="1035" t="s">
        <v>5013</v>
      </c>
      <c r="E7471" s="500" t="s">
        <v>4290</v>
      </c>
      <c r="F7471" s="1070">
        <v>3003.24</v>
      </c>
      <c r="G7471" s="1048" t="s">
        <v>5005</v>
      </c>
      <c r="H7471" s="1060" t="s">
        <v>3500</v>
      </c>
    </row>
    <row r="7472" spans="2:8">
      <c r="B7472" s="1089" t="s">
        <v>18350</v>
      </c>
      <c r="C7472" s="1087" t="s">
        <v>2259</v>
      </c>
      <c r="D7472" s="1035" t="s">
        <v>5013</v>
      </c>
      <c r="E7472" s="500" t="s">
        <v>4290</v>
      </c>
      <c r="F7472" s="1070">
        <v>3003.24</v>
      </c>
      <c r="G7472" s="1048" t="s">
        <v>5005</v>
      </c>
      <c r="H7472" s="1060" t="s">
        <v>3500</v>
      </c>
    </row>
    <row r="7473" spans="2:8">
      <c r="B7473" s="1089" t="s">
        <v>18351</v>
      </c>
      <c r="C7473" s="1087" t="s">
        <v>2259</v>
      </c>
      <c r="D7473" s="1035" t="s">
        <v>5013</v>
      </c>
      <c r="E7473" s="500" t="s">
        <v>4290</v>
      </c>
      <c r="F7473" s="1070">
        <v>3003.24</v>
      </c>
      <c r="G7473" s="1048" t="s">
        <v>5005</v>
      </c>
      <c r="H7473" s="1060" t="s">
        <v>3500</v>
      </c>
    </row>
    <row r="7474" spans="2:8">
      <c r="B7474" s="1089" t="s">
        <v>18352</v>
      </c>
      <c r="C7474" s="1087" t="s">
        <v>2259</v>
      </c>
      <c r="D7474" s="1035" t="s">
        <v>5013</v>
      </c>
      <c r="E7474" s="500" t="s">
        <v>4290</v>
      </c>
      <c r="F7474" s="1070">
        <v>3003.24</v>
      </c>
      <c r="G7474" s="1048" t="s">
        <v>5005</v>
      </c>
      <c r="H7474" s="1060" t="s">
        <v>3500</v>
      </c>
    </row>
    <row r="7475" spans="2:8">
      <c r="B7475" s="1089" t="s">
        <v>18353</v>
      </c>
      <c r="C7475" s="1087" t="s">
        <v>2259</v>
      </c>
      <c r="D7475" s="1035" t="s">
        <v>5013</v>
      </c>
      <c r="E7475" s="500" t="s">
        <v>4290</v>
      </c>
      <c r="F7475" s="1070">
        <v>3003.24</v>
      </c>
      <c r="G7475" s="1048" t="s">
        <v>5005</v>
      </c>
      <c r="H7475" s="1060" t="s">
        <v>3500</v>
      </c>
    </row>
    <row r="7476" spans="2:8">
      <c r="B7476" s="1089" t="s">
        <v>18354</v>
      </c>
      <c r="C7476" s="1087" t="s">
        <v>2259</v>
      </c>
      <c r="D7476" s="1035" t="s">
        <v>5013</v>
      </c>
      <c r="E7476" s="500" t="s">
        <v>4290</v>
      </c>
      <c r="F7476" s="1070">
        <v>3003.24</v>
      </c>
      <c r="G7476" s="1048" t="s">
        <v>5005</v>
      </c>
      <c r="H7476" s="1060" t="s">
        <v>3500</v>
      </c>
    </row>
    <row r="7477" spans="2:8">
      <c r="B7477" s="1089" t="s">
        <v>18355</v>
      </c>
      <c r="C7477" s="1087" t="s">
        <v>2259</v>
      </c>
      <c r="D7477" s="1035" t="s">
        <v>5013</v>
      </c>
      <c r="E7477" s="500" t="s">
        <v>4290</v>
      </c>
      <c r="F7477" s="1070">
        <v>3003.24</v>
      </c>
      <c r="G7477" s="1048" t="s">
        <v>5005</v>
      </c>
      <c r="H7477" s="1060" t="s">
        <v>3500</v>
      </c>
    </row>
    <row r="7478" spans="2:8">
      <c r="B7478" s="1089" t="s">
        <v>18356</v>
      </c>
      <c r="C7478" s="1087" t="s">
        <v>2259</v>
      </c>
      <c r="D7478" s="1035" t="s">
        <v>5013</v>
      </c>
      <c r="E7478" s="500" t="s">
        <v>4290</v>
      </c>
      <c r="F7478" s="1070">
        <v>3003.24</v>
      </c>
      <c r="G7478" s="1048" t="s">
        <v>5005</v>
      </c>
      <c r="H7478" s="1060" t="s">
        <v>3500</v>
      </c>
    </row>
    <row r="7479" spans="2:8">
      <c r="B7479" s="1089" t="s">
        <v>18357</v>
      </c>
      <c r="C7479" s="1087" t="s">
        <v>2259</v>
      </c>
      <c r="D7479" s="1035" t="s">
        <v>5013</v>
      </c>
      <c r="E7479" s="500" t="s">
        <v>4290</v>
      </c>
      <c r="F7479" s="1070">
        <v>3003.24</v>
      </c>
      <c r="G7479" s="1048" t="s">
        <v>5005</v>
      </c>
      <c r="H7479" s="1060" t="s">
        <v>3500</v>
      </c>
    </row>
    <row r="7480" spans="2:8">
      <c r="B7480" s="1089" t="s">
        <v>18358</v>
      </c>
      <c r="C7480" s="1087" t="s">
        <v>2259</v>
      </c>
      <c r="D7480" s="1035" t="s">
        <v>5013</v>
      </c>
      <c r="E7480" s="500" t="s">
        <v>4290</v>
      </c>
      <c r="F7480" s="1070">
        <v>3003.24</v>
      </c>
      <c r="G7480" s="1048" t="s">
        <v>5005</v>
      </c>
      <c r="H7480" s="1060" t="s">
        <v>3500</v>
      </c>
    </row>
    <row r="7481" spans="2:8">
      <c r="B7481" s="1089" t="s">
        <v>18359</v>
      </c>
      <c r="C7481" s="1087" t="s">
        <v>2259</v>
      </c>
      <c r="D7481" s="1035" t="s">
        <v>5013</v>
      </c>
      <c r="E7481" s="500" t="s">
        <v>4290</v>
      </c>
      <c r="F7481" s="1070">
        <v>3003.24</v>
      </c>
      <c r="G7481" s="1048" t="s">
        <v>5005</v>
      </c>
      <c r="H7481" s="1060" t="s">
        <v>3500</v>
      </c>
    </row>
    <row r="7482" spans="2:8">
      <c r="B7482" s="1089" t="s">
        <v>18360</v>
      </c>
      <c r="C7482" s="1087" t="s">
        <v>2259</v>
      </c>
      <c r="D7482" s="1035" t="s">
        <v>5013</v>
      </c>
      <c r="E7482" s="500" t="s">
        <v>4290</v>
      </c>
      <c r="F7482" s="1070">
        <v>3003.24</v>
      </c>
      <c r="G7482" s="1048" t="s">
        <v>5005</v>
      </c>
      <c r="H7482" s="1060" t="s">
        <v>3500</v>
      </c>
    </row>
    <row r="7483" spans="2:8">
      <c r="B7483" s="1089" t="s">
        <v>18361</v>
      </c>
      <c r="C7483" s="1087" t="s">
        <v>2259</v>
      </c>
      <c r="D7483" s="1035" t="s">
        <v>5013</v>
      </c>
      <c r="E7483" s="500" t="s">
        <v>4290</v>
      </c>
      <c r="F7483" s="1070">
        <v>3003.24</v>
      </c>
      <c r="G7483" s="1048" t="s">
        <v>5005</v>
      </c>
      <c r="H7483" s="1060" t="s">
        <v>3500</v>
      </c>
    </row>
    <row r="7484" spans="2:8">
      <c r="B7484" s="1089" t="s">
        <v>18362</v>
      </c>
      <c r="C7484" s="1087" t="s">
        <v>2259</v>
      </c>
      <c r="D7484" s="1035" t="s">
        <v>5013</v>
      </c>
      <c r="E7484" s="500" t="s">
        <v>4290</v>
      </c>
      <c r="F7484" s="1070">
        <v>3003.24</v>
      </c>
      <c r="G7484" s="1048" t="s">
        <v>5005</v>
      </c>
      <c r="H7484" s="1060" t="s">
        <v>3500</v>
      </c>
    </row>
    <row r="7485" spans="2:8">
      <c r="B7485" s="1089" t="s">
        <v>18363</v>
      </c>
      <c r="C7485" s="1087" t="s">
        <v>2259</v>
      </c>
      <c r="D7485" s="1035" t="s">
        <v>5013</v>
      </c>
      <c r="E7485" s="500" t="s">
        <v>4290</v>
      </c>
      <c r="F7485" s="1070">
        <v>3003.24</v>
      </c>
      <c r="G7485" s="1048" t="s">
        <v>5005</v>
      </c>
      <c r="H7485" s="1060" t="s">
        <v>3500</v>
      </c>
    </row>
    <row r="7486" spans="2:8">
      <c r="B7486" s="1089" t="s">
        <v>18364</v>
      </c>
      <c r="C7486" s="1087" t="s">
        <v>2259</v>
      </c>
      <c r="D7486" s="1035" t="s">
        <v>5013</v>
      </c>
      <c r="E7486" s="500" t="s">
        <v>4290</v>
      </c>
      <c r="F7486" s="1070">
        <v>3003.24</v>
      </c>
      <c r="G7486" s="1048" t="s">
        <v>5005</v>
      </c>
      <c r="H7486" s="1060" t="s">
        <v>3500</v>
      </c>
    </row>
    <row r="7487" spans="2:8">
      <c r="B7487" s="1089" t="s">
        <v>18365</v>
      </c>
      <c r="C7487" s="1087" t="s">
        <v>2259</v>
      </c>
      <c r="D7487" s="1035" t="s">
        <v>5013</v>
      </c>
      <c r="E7487" s="500" t="s">
        <v>4290</v>
      </c>
      <c r="F7487" s="1070">
        <v>3003.24</v>
      </c>
      <c r="G7487" s="1048" t="s">
        <v>5005</v>
      </c>
      <c r="H7487" s="1060" t="s">
        <v>3500</v>
      </c>
    </row>
    <row r="7488" spans="2:8">
      <c r="B7488" s="1089" t="s">
        <v>18366</v>
      </c>
      <c r="C7488" s="1087" t="s">
        <v>2259</v>
      </c>
      <c r="D7488" s="1035" t="s">
        <v>5013</v>
      </c>
      <c r="E7488" s="500" t="s">
        <v>4290</v>
      </c>
      <c r="F7488" s="1070">
        <v>3003.24</v>
      </c>
      <c r="G7488" s="1048" t="s">
        <v>5005</v>
      </c>
      <c r="H7488" s="1060" t="s">
        <v>3500</v>
      </c>
    </row>
    <row r="7489" spans="2:8">
      <c r="B7489" s="1089" t="s">
        <v>18367</v>
      </c>
      <c r="C7489" s="1087" t="s">
        <v>2259</v>
      </c>
      <c r="D7489" s="1035" t="s">
        <v>5013</v>
      </c>
      <c r="E7489" s="500" t="s">
        <v>4290</v>
      </c>
      <c r="F7489" s="1070">
        <v>3003.24</v>
      </c>
      <c r="G7489" s="1048" t="s">
        <v>5005</v>
      </c>
      <c r="H7489" s="1060" t="s">
        <v>3500</v>
      </c>
    </row>
    <row r="7490" spans="2:8">
      <c r="B7490" s="1089" t="s">
        <v>18368</v>
      </c>
      <c r="C7490" s="1087" t="s">
        <v>2259</v>
      </c>
      <c r="D7490" s="1035" t="s">
        <v>5013</v>
      </c>
      <c r="E7490" s="500" t="s">
        <v>4290</v>
      </c>
      <c r="F7490" s="1070">
        <v>3003.24</v>
      </c>
      <c r="G7490" s="1048" t="s">
        <v>5005</v>
      </c>
      <c r="H7490" s="1060" t="s">
        <v>3500</v>
      </c>
    </row>
    <row r="7491" spans="2:8">
      <c r="B7491" s="1089" t="s">
        <v>18369</v>
      </c>
      <c r="C7491" s="1087" t="s">
        <v>2259</v>
      </c>
      <c r="D7491" s="1035" t="s">
        <v>5013</v>
      </c>
      <c r="E7491" s="500" t="s">
        <v>4290</v>
      </c>
      <c r="F7491" s="1070">
        <v>3003.24</v>
      </c>
      <c r="G7491" s="1048" t="s">
        <v>5005</v>
      </c>
      <c r="H7491" s="1060" t="s">
        <v>3500</v>
      </c>
    </row>
    <row r="7492" spans="2:8">
      <c r="B7492" s="1089" t="s">
        <v>18370</v>
      </c>
      <c r="C7492" s="1087" t="s">
        <v>2259</v>
      </c>
      <c r="D7492" s="1035" t="s">
        <v>5013</v>
      </c>
      <c r="E7492" s="500" t="s">
        <v>4290</v>
      </c>
      <c r="F7492" s="1070">
        <v>3003.24</v>
      </c>
      <c r="G7492" s="1048" t="s">
        <v>5005</v>
      </c>
      <c r="H7492" s="1060" t="s">
        <v>3500</v>
      </c>
    </row>
    <row r="7493" spans="2:8">
      <c r="B7493" s="1089" t="s">
        <v>18371</v>
      </c>
      <c r="C7493" s="1087" t="s">
        <v>2259</v>
      </c>
      <c r="D7493" s="1035" t="s">
        <v>5013</v>
      </c>
      <c r="E7493" s="500" t="s">
        <v>4290</v>
      </c>
      <c r="F7493" s="1070">
        <v>3003.24</v>
      </c>
      <c r="G7493" s="1048" t="s">
        <v>5005</v>
      </c>
      <c r="H7493" s="1060" t="s">
        <v>3500</v>
      </c>
    </row>
    <row r="7494" spans="2:8">
      <c r="B7494" s="1089" t="s">
        <v>18372</v>
      </c>
      <c r="C7494" s="1087" t="s">
        <v>2259</v>
      </c>
      <c r="D7494" s="1035" t="s">
        <v>5013</v>
      </c>
      <c r="E7494" s="500" t="s">
        <v>4290</v>
      </c>
      <c r="F7494" s="1070">
        <v>3003.24</v>
      </c>
      <c r="G7494" s="1048" t="s">
        <v>5005</v>
      </c>
      <c r="H7494" s="1060" t="s">
        <v>3500</v>
      </c>
    </row>
    <row r="7495" spans="2:8">
      <c r="B7495" s="1089" t="s">
        <v>18373</v>
      </c>
      <c r="C7495" s="1087" t="s">
        <v>2259</v>
      </c>
      <c r="D7495" s="1035" t="s">
        <v>5013</v>
      </c>
      <c r="E7495" s="500" t="s">
        <v>4290</v>
      </c>
      <c r="F7495" s="1070">
        <v>3003.24</v>
      </c>
      <c r="G7495" s="1048" t="s">
        <v>5005</v>
      </c>
      <c r="H7495" s="1060" t="s">
        <v>3500</v>
      </c>
    </row>
    <row r="7496" spans="2:8">
      <c r="B7496" s="1089" t="s">
        <v>18374</v>
      </c>
      <c r="C7496" s="1087" t="s">
        <v>2259</v>
      </c>
      <c r="D7496" s="1035" t="s">
        <v>5013</v>
      </c>
      <c r="E7496" s="500" t="s">
        <v>4290</v>
      </c>
      <c r="F7496" s="1070">
        <v>3003.24</v>
      </c>
      <c r="G7496" s="1048" t="s">
        <v>5005</v>
      </c>
      <c r="H7496" s="1060" t="s">
        <v>3500</v>
      </c>
    </row>
    <row r="7497" spans="2:8">
      <c r="B7497" s="1089" t="s">
        <v>18375</v>
      </c>
      <c r="C7497" s="1087" t="s">
        <v>2259</v>
      </c>
      <c r="D7497" s="1035" t="s">
        <v>5013</v>
      </c>
      <c r="E7497" s="500" t="s">
        <v>4290</v>
      </c>
      <c r="F7497" s="1070">
        <v>3003.24</v>
      </c>
      <c r="G7497" s="1048" t="s">
        <v>5005</v>
      </c>
      <c r="H7497" s="1060" t="s">
        <v>3500</v>
      </c>
    </row>
    <row r="7498" spans="2:8">
      <c r="B7498" s="1089" t="s">
        <v>18376</v>
      </c>
      <c r="C7498" s="1087" t="s">
        <v>2259</v>
      </c>
      <c r="D7498" s="1035" t="s">
        <v>5013</v>
      </c>
      <c r="E7498" s="500" t="s">
        <v>4290</v>
      </c>
      <c r="F7498" s="1070">
        <v>3003.24</v>
      </c>
      <c r="G7498" s="1048" t="s">
        <v>5005</v>
      </c>
      <c r="H7498" s="1060" t="s">
        <v>3500</v>
      </c>
    </row>
    <row r="7499" spans="2:8">
      <c r="B7499" s="1089" t="s">
        <v>18377</v>
      </c>
      <c r="C7499" s="1087" t="s">
        <v>2259</v>
      </c>
      <c r="D7499" s="1035" t="s">
        <v>5013</v>
      </c>
      <c r="E7499" s="500" t="s">
        <v>4290</v>
      </c>
      <c r="F7499" s="1070">
        <v>3003.24</v>
      </c>
      <c r="G7499" s="1048" t="s">
        <v>5005</v>
      </c>
      <c r="H7499" s="1060" t="s">
        <v>3500</v>
      </c>
    </row>
    <row r="7500" spans="2:8">
      <c r="B7500" s="1089" t="s">
        <v>18378</v>
      </c>
      <c r="C7500" s="1087" t="s">
        <v>2259</v>
      </c>
      <c r="D7500" s="1035" t="s">
        <v>5013</v>
      </c>
      <c r="E7500" s="500" t="s">
        <v>4290</v>
      </c>
      <c r="F7500" s="1070">
        <v>3003.24</v>
      </c>
      <c r="G7500" s="1048" t="s">
        <v>5005</v>
      </c>
      <c r="H7500" s="1060" t="s">
        <v>3500</v>
      </c>
    </row>
    <row r="7501" spans="2:8">
      <c r="B7501" s="1089" t="s">
        <v>18379</v>
      </c>
      <c r="C7501" s="1087" t="s">
        <v>2259</v>
      </c>
      <c r="D7501" s="1035" t="s">
        <v>5013</v>
      </c>
      <c r="E7501" s="500" t="s">
        <v>4290</v>
      </c>
      <c r="F7501" s="1070">
        <v>3003.24</v>
      </c>
      <c r="G7501" s="1048" t="s">
        <v>5005</v>
      </c>
      <c r="H7501" s="1060" t="s">
        <v>3500</v>
      </c>
    </row>
    <row r="7502" spans="2:8">
      <c r="B7502" s="1089" t="s">
        <v>18380</v>
      </c>
      <c r="C7502" s="1087" t="s">
        <v>2259</v>
      </c>
      <c r="D7502" s="1035" t="s">
        <v>5013</v>
      </c>
      <c r="E7502" s="500" t="s">
        <v>4290</v>
      </c>
      <c r="F7502" s="1070">
        <v>3003.24</v>
      </c>
      <c r="G7502" s="1048" t="s">
        <v>5005</v>
      </c>
      <c r="H7502" s="1060" t="s">
        <v>3500</v>
      </c>
    </row>
    <row r="7503" spans="2:8">
      <c r="B7503" s="1089" t="s">
        <v>18381</v>
      </c>
      <c r="C7503" s="1087" t="s">
        <v>2259</v>
      </c>
      <c r="D7503" s="1035" t="s">
        <v>5013</v>
      </c>
      <c r="E7503" s="500" t="s">
        <v>4290</v>
      </c>
      <c r="F7503" s="1070">
        <v>3003.24</v>
      </c>
      <c r="G7503" s="1048" t="s">
        <v>5005</v>
      </c>
      <c r="H7503" s="1060" t="s">
        <v>3500</v>
      </c>
    </row>
    <row r="7504" spans="2:8">
      <c r="B7504" s="1089" t="s">
        <v>18382</v>
      </c>
      <c r="C7504" s="1087" t="s">
        <v>2259</v>
      </c>
      <c r="D7504" s="1035" t="s">
        <v>5013</v>
      </c>
      <c r="E7504" s="500" t="s">
        <v>4290</v>
      </c>
      <c r="F7504" s="1070">
        <v>3003.24</v>
      </c>
      <c r="G7504" s="1048" t="s">
        <v>5005</v>
      </c>
      <c r="H7504" s="1060" t="s">
        <v>3500</v>
      </c>
    </row>
    <row r="7505" spans="2:8">
      <c r="B7505" s="1089" t="s">
        <v>18383</v>
      </c>
      <c r="C7505" s="1087" t="s">
        <v>2259</v>
      </c>
      <c r="D7505" s="1035" t="s">
        <v>5013</v>
      </c>
      <c r="E7505" s="500" t="s">
        <v>4290</v>
      </c>
      <c r="F7505" s="1070">
        <v>3003.24</v>
      </c>
      <c r="G7505" s="1048" t="s">
        <v>5005</v>
      </c>
      <c r="H7505" s="1060" t="s">
        <v>3500</v>
      </c>
    </row>
    <row r="7506" spans="2:8">
      <c r="B7506" s="1089" t="s">
        <v>18384</v>
      </c>
      <c r="C7506" s="1087" t="s">
        <v>2259</v>
      </c>
      <c r="D7506" s="1035" t="s">
        <v>5013</v>
      </c>
      <c r="E7506" s="500" t="s">
        <v>4290</v>
      </c>
      <c r="F7506" s="1070">
        <v>3003.24</v>
      </c>
      <c r="G7506" s="1048" t="s">
        <v>5005</v>
      </c>
      <c r="H7506" s="1060" t="s">
        <v>3500</v>
      </c>
    </row>
    <row r="7507" spans="2:8">
      <c r="B7507" s="1089" t="s">
        <v>18385</v>
      </c>
      <c r="C7507" s="1087" t="s">
        <v>2259</v>
      </c>
      <c r="D7507" s="1035" t="s">
        <v>5013</v>
      </c>
      <c r="E7507" s="500" t="s">
        <v>4290</v>
      </c>
      <c r="F7507" s="1070">
        <v>3003.24</v>
      </c>
      <c r="G7507" s="1048" t="s">
        <v>5005</v>
      </c>
      <c r="H7507" s="1060" t="s">
        <v>3500</v>
      </c>
    </row>
    <row r="7508" spans="2:8">
      <c r="B7508" s="1089" t="s">
        <v>18386</v>
      </c>
      <c r="C7508" s="1087" t="s">
        <v>2259</v>
      </c>
      <c r="D7508" s="1035" t="s">
        <v>5013</v>
      </c>
      <c r="E7508" s="500" t="s">
        <v>4290</v>
      </c>
      <c r="F7508" s="1070">
        <v>3003.24</v>
      </c>
      <c r="G7508" s="1048" t="s">
        <v>5005</v>
      </c>
      <c r="H7508" s="1060" t="s">
        <v>3500</v>
      </c>
    </row>
    <row r="7509" spans="2:8">
      <c r="B7509" s="1089" t="s">
        <v>18387</v>
      </c>
      <c r="C7509" s="1087" t="s">
        <v>2259</v>
      </c>
      <c r="D7509" s="1035" t="s">
        <v>5013</v>
      </c>
      <c r="E7509" s="500" t="s">
        <v>4290</v>
      </c>
      <c r="F7509" s="1070">
        <v>3003.24</v>
      </c>
      <c r="G7509" s="1048" t="s">
        <v>5005</v>
      </c>
      <c r="H7509" s="1060" t="s">
        <v>3500</v>
      </c>
    </row>
    <row r="7510" spans="2:8">
      <c r="B7510" s="1089" t="s">
        <v>18388</v>
      </c>
      <c r="C7510" s="1087" t="s">
        <v>2259</v>
      </c>
      <c r="D7510" s="1035" t="s">
        <v>5013</v>
      </c>
      <c r="E7510" s="500" t="s">
        <v>4290</v>
      </c>
      <c r="F7510" s="1070">
        <v>3003.24</v>
      </c>
      <c r="G7510" s="1048" t="s">
        <v>5005</v>
      </c>
      <c r="H7510" s="1060" t="s">
        <v>3500</v>
      </c>
    </row>
    <row r="7511" spans="2:8">
      <c r="B7511" s="1089" t="s">
        <v>18389</v>
      </c>
      <c r="C7511" s="1087" t="s">
        <v>2259</v>
      </c>
      <c r="D7511" s="1035" t="s">
        <v>5013</v>
      </c>
      <c r="E7511" s="500" t="s">
        <v>4290</v>
      </c>
      <c r="F7511" s="1070">
        <v>3003.24</v>
      </c>
      <c r="G7511" s="1048" t="s">
        <v>5005</v>
      </c>
      <c r="H7511" s="1060" t="s">
        <v>3500</v>
      </c>
    </row>
    <row r="7512" spans="2:8">
      <c r="B7512" s="1089" t="s">
        <v>18390</v>
      </c>
      <c r="C7512" s="1087" t="s">
        <v>2259</v>
      </c>
      <c r="D7512" s="1035" t="s">
        <v>5013</v>
      </c>
      <c r="E7512" s="500" t="s">
        <v>4290</v>
      </c>
      <c r="F7512" s="1070">
        <v>3003.24</v>
      </c>
      <c r="G7512" s="1048" t="s">
        <v>5005</v>
      </c>
      <c r="H7512" s="1060" t="s">
        <v>3500</v>
      </c>
    </row>
    <row r="7513" spans="2:8">
      <c r="B7513" s="1089" t="s">
        <v>18391</v>
      </c>
      <c r="C7513" s="1087" t="s">
        <v>2259</v>
      </c>
      <c r="D7513" s="1035" t="s">
        <v>5013</v>
      </c>
      <c r="E7513" s="500" t="s">
        <v>4290</v>
      </c>
      <c r="F7513" s="1070">
        <v>3003.24</v>
      </c>
      <c r="G7513" s="1048" t="s">
        <v>5005</v>
      </c>
      <c r="H7513" s="1060" t="s">
        <v>3500</v>
      </c>
    </row>
    <row r="7514" spans="2:8">
      <c r="B7514" s="1089" t="s">
        <v>18392</v>
      </c>
      <c r="C7514" s="1087" t="s">
        <v>2259</v>
      </c>
      <c r="D7514" s="1035" t="s">
        <v>5013</v>
      </c>
      <c r="E7514" s="500" t="s">
        <v>4290</v>
      </c>
      <c r="F7514" s="1070">
        <v>3003.24</v>
      </c>
      <c r="G7514" s="1048" t="s">
        <v>5005</v>
      </c>
      <c r="H7514" s="1060" t="s">
        <v>3500</v>
      </c>
    </row>
    <row r="7515" spans="2:8">
      <c r="B7515" s="1089" t="s">
        <v>18393</v>
      </c>
      <c r="C7515" s="1087" t="s">
        <v>2259</v>
      </c>
      <c r="D7515" s="1035" t="s">
        <v>5013</v>
      </c>
      <c r="E7515" s="500" t="s">
        <v>4290</v>
      </c>
      <c r="F7515" s="1070">
        <v>3003.24</v>
      </c>
      <c r="G7515" s="1048" t="s">
        <v>5005</v>
      </c>
      <c r="H7515" s="1060" t="s">
        <v>3500</v>
      </c>
    </row>
    <row r="7516" spans="2:8">
      <c r="B7516" s="1089" t="s">
        <v>18394</v>
      </c>
      <c r="C7516" s="1087" t="s">
        <v>2259</v>
      </c>
      <c r="D7516" s="1035" t="s">
        <v>5013</v>
      </c>
      <c r="E7516" s="500" t="s">
        <v>4290</v>
      </c>
      <c r="F7516" s="1070">
        <v>3003.24</v>
      </c>
      <c r="G7516" s="1048" t="s">
        <v>5005</v>
      </c>
      <c r="H7516" s="1060" t="s">
        <v>3500</v>
      </c>
    </row>
    <row r="7517" spans="2:8">
      <c r="B7517" s="1089" t="s">
        <v>18395</v>
      </c>
      <c r="C7517" s="1087" t="s">
        <v>2259</v>
      </c>
      <c r="D7517" s="1035" t="s">
        <v>5013</v>
      </c>
      <c r="E7517" s="500" t="s">
        <v>4290</v>
      </c>
      <c r="F7517" s="1070">
        <v>3003.24</v>
      </c>
      <c r="G7517" s="1048" t="s">
        <v>5005</v>
      </c>
      <c r="H7517" s="1060" t="s">
        <v>3500</v>
      </c>
    </row>
    <row r="7518" spans="2:8">
      <c r="B7518" s="1089" t="s">
        <v>18396</v>
      </c>
      <c r="C7518" s="1087" t="s">
        <v>2259</v>
      </c>
      <c r="D7518" s="1035" t="s">
        <v>5013</v>
      </c>
      <c r="E7518" s="500" t="s">
        <v>4290</v>
      </c>
      <c r="F7518" s="1070">
        <v>3003.24</v>
      </c>
      <c r="G7518" s="1048" t="s">
        <v>5005</v>
      </c>
      <c r="H7518" s="1060" t="s">
        <v>3500</v>
      </c>
    </row>
    <row r="7519" spans="2:8">
      <c r="B7519" s="1089" t="s">
        <v>18397</v>
      </c>
      <c r="C7519" s="1087" t="s">
        <v>2259</v>
      </c>
      <c r="D7519" s="1035" t="s">
        <v>5013</v>
      </c>
      <c r="E7519" s="500" t="s">
        <v>4290</v>
      </c>
      <c r="F7519" s="1070">
        <v>3003.24</v>
      </c>
      <c r="G7519" s="1048" t="s">
        <v>5005</v>
      </c>
      <c r="H7519" s="1060" t="s">
        <v>3500</v>
      </c>
    </row>
    <row r="7520" spans="2:8">
      <c r="B7520" s="1089" t="s">
        <v>18398</v>
      </c>
      <c r="C7520" s="1087" t="s">
        <v>2259</v>
      </c>
      <c r="D7520" s="1035" t="s">
        <v>5013</v>
      </c>
      <c r="E7520" s="500" t="s">
        <v>4290</v>
      </c>
      <c r="F7520" s="1070">
        <v>3003.24</v>
      </c>
      <c r="G7520" s="1048" t="s">
        <v>5005</v>
      </c>
      <c r="H7520" s="1060" t="s">
        <v>3500</v>
      </c>
    </row>
    <row r="7521" spans="2:8">
      <c r="B7521" s="1089" t="s">
        <v>18399</v>
      </c>
      <c r="C7521" s="1087" t="s">
        <v>2259</v>
      </c>
      <c r="D7521" s="1035" t="s">
        <v>5013</v>
      </c>
      <c r="E7521" s="500" t="s">
        <v>4290</v>
      </c>
      <c r="F7521" s="1070">
        <v>3003.24</v>
      </c>
      <c r="G7521" s="1048" t="s">
        <v>5005</v>
      </c>
      <c r="H7521" s="1060" t="s">
        <v>3500</v>
      </c>
    </row>
    <row r="7522" spans="2:8">
      <c r="B7522" s="1089" t="s">
        <v>18400</v>
      </c>
      <c r="C7522" s="1087" t="s">
        <v>2259</v>
      </c>
      <c r="D7522" s="1035" t="s">
        <v>5013</v>
      </c>
      <c r="E7522" s="500" t="s">
        <v>4290</v>
      </c>
      <c r="F7522" s="1070">
        <v>3003.24</v>
      </c>
      <c r="G7522" s="1048" t="s">
        <v>5005</v>
      </c>
      <c r="H7522" s="1060" t="s">
        <v>3500</v>
      </c>
    </row>
    <row r="7523" spans="2:8">
      <c r="B7523" s="1089" t="s">
        <v>18401</v>
      </c>
      <c r="C7523" s="1087" t="s">
        <v>2259</v>
      </c>
      <c r="D7523" s="1035" t="s">
        <v>5013</v>
      </c>
      <c r="E7523" s="500" t="s">
        <v>4290</v>
      </c>
      <c r="F7523" s="1070">
        <v>3003.24</v>
      </c>
      <c r="G7523" s="1048" t="s">
        <v>5005</v>
      </c>
      <c r="H7523" s="1060" t="s">
        <v>3500</v>
      </c>
    </row>
    <row r="7524" spans="2:8">
      <c r="B7524" s="1089" t="s">
        <v>18402</v>
      </c>
      <c r="C7524" s="1087" t="s">
        <v>2259</v>
      </c>
      <c r="D7524" s="1035" t="s">
        <v>5013</v>
      </c>
      <c r="E7524" s="500" t="s">
        <v>4290</v>
      </c>
      <c r="F7524" s="1070">
        <v>3003.24</v>
      </c>
      <c r="G7524" s="1048" t="s">
        <v>5005</v>
      </c>
      <c r="H7524" s="1060" t="s">
        <v>3500</v>
      </c>
    </row>
    <row r="7525" spans="2:8">
      <c r="B7525" s="1089" t="s">
        <v>18403</v>
      </c>
      <c r="C7525" s="1087" t="s">
        <v>2259</v>
      </c>
      <c r="D7525" s="1035" t="s">
        <v>5013</v>
      </c>
      <c r="E7525" s="500" t="s">
        <v>4290</v>
      </c>
      <c r="F7525" s="1070">
        <v>3003.24</v>
      </c>
      <c r="G7525" s="1048" t="s">
        <v>5005</v>
      </c>
      <c r="H7525" s="1060" t="s">
        <v>3500</v>
      </c>
    </row>
    <row r="7526" spans="2:8">
      <c r="B7526" s="1089" t="s">
        <v>18404</v>
      </c>
      <c r="C7526" s="1087" t="s">
        <v>2259</v>
      </c>
      <c r="D7526" s="1035" t="s">
        <v>5013</v>
      </c>
      <c r="E7526" s="500" t="s">
        <v>4290</v>
      </c>
      <c r="F7526" s="1070">
        <v>3003.24</v>
      </c>
      <c r="G7526" s="1048" t="s">
        <v>5005</v>
      </c>
      <c r="H7526" s="1060" t="s">
        <v>3500</v>
      </c>
    </row>
    <row r="7527" spans="2:8">
      <c r="B7527" s="1089" t="s">
        <v>18405</v>
      </c>
      <c r="C7527" s="1087" t="s">
        <v>2259</v>
      </c>
      <c r="D7527" s="1035" t="s">
        <v>5013</v>
      </c>
      <c r="E7527" s="500" t="s">
        <v>4290</v>
      </c>
      <c r="F7527" s="1070">
        <v>3003.24</v>
      </c>
      <c r="G7527" s="1048" t="s">
        <v>5005</v>
      </c>
      <c r="H7527" s="1060" t="s">
        <v>3500</v>
      </c>
    </row>
    <row r="7528" spans="2:8">
      <c r="B7528" s="1089" t="s">
        <v>18406</v>
      </c>
      <c r="C7528" s="1087" t="s">
        <v>2259</v>
      </c>
      <c r="D7528" s="1035" t="s">
        <v>5013</v>
      </c>
      <c r="E7528" s="500" t="s">
        <v>4290</v>
      </c>
      <c r="F7528" s="1070">
        <v>3003.24</v>
      </c>
      <c r="G7528" s="1048" t="s">
        <v>5005</v>
      </c>
      <c r="H7528" s="1060" t="s">
        <v>3500</v>
      </c>
    </row>
    <row r="7529" spans="2:8">
      <c r="B7529" s="1089" t="s">
        <v>18407</v>
      </c>
      <c r="C7529" s="1087" t="s">
        <v>2259</v>
      </c>
      <c r="D7529" s="1035" t="s">
        <v>5013</v>
      </c>
      <c r="E7529" s="500" t="s">
        <v>4290</v>
      </c>
      <c r="F7529" s="1070">
        <v>3003.24</v>
      </c>
      <c r="G7529" s="1048" t="s">
        <v>5005</v>
      </c>
      <c r="H7529" s="1060" t="s">
        <v>3500</v>
      </c>
    </row>
    <row r="7530" spans="2:8">
      <c r="B7530" s="1089" t="s">
        <v>18408</v>
      </c>
      <c r="C7530" s="1087" t="s">
        <v>2259</v>
      </c>
      <c r="D7530" s="1035" t="s">
        <v>5013</v>
      </c>
      <c r="E7530" s="500" t="s">
        <v>4290</v>
      </c>
      <c r="F7530" s="1070">
        <v>3003.24</v>
      </c>
      <c r="G7530" s="1048" t="s">
        <v>5005</v>
      </c>
      <c r="H7530" s="1060" t="s">
        <v>3500</v>
      </c>
    </row>
    <row r="7531" spans="2:8">
      <c r="B7531" s="1089" t="s">
        <v>18409</v>
      </c>
      <c r="C7531" s="1087" t="s">
        <v>2259</v>
      </c>
      <c r="D7531" s="1035" t="s">
        <v>5013</v>
      </c>
      <c r="E7531" s="500" t="s">
        <v>4290</v>
      </c>
      <c r="F7531" s="1070">
        <v>3003.24</v>
      </c>
      <c r="G7531" s="1048" t="s">
        <v>5005</v>
      </c>
      <c r="H7531" s="1060" t="s">
        <v>3500</v>
      </c>
    </row>
    <row r="7532" spans="2:8">
      <c r="B7532" s="1089" t="s">
        <v>18410</v>
      </c>
      <c r="C7532" s="1087" t="s">
        <v>2259</v>
      </c>
      <c r="D7532" s="1035" t="s">
        <v>5013</v>
      </c>
      <c r="E7532" s="500" t="s">
        <v>4290</v>
      </c>
      <c r="F7532" s="1070">
        <v>3003.24</v>
      </c>
      <c r="G7532" s="1048" t="s">
        <v>5005</v>
      </c>
      <c r="H7532" s="1060" t="s">
        <v>3500</v>
      </c>
    </row>
    <row r="7533" spans="2:8">
      <c r="B7533" s="1089" t="s">
        <v>18411</v>
      </c>
      <c r="C7533" s="1087" t="s">
        <v>2259</v>
      </c>
      <c r="D7533" s="1035" t="s">
        <v>5013</v>
      </c>
      <c r="E7533" s="500" t="s">
        <v>4290</v>
      </c>
      <c r="F7533" s="1070">
        <v>3003.24</v>
      </c>
      <c r="G7533" s="1048" t="s">
        <v>5005</v>
      </c>
      <c r="H7533" s="1060" t="s">
        <v>3500</v>
      </c>
    </row>
    <row r="7534" spans="2:8">
      <c r="B7534" s="1089" t="s">
        <v>18412</v>
      </c>
      <c r="C7534" s="1087" t="s">
        <v>2259</v>
      </c>
      <c r="D7534" s="1035" t="s">
        <v>5013</v>
      </c>
      <c r="E7534" s="500" t="s">
        <v>4290</v>
      </c>
      <c r="F7534" s="1070">
        <v>3003.24</v>
      </c>
      <c r="G7534" s="1048" t="s">
        <v>5005</v>
      </c>
      <c r="H7534" s="1060" t="s">
        <v>3500</v>
      </c>
    </row>
    <row r="7535" spans="2:8">
      <c r="B7535" s="1089" t="s">
        <v>18413</v>
      </c>
      <c r="C7535" s="1087" t="s">
        <v>2259</v>
      </c>
      <c r="D7535" s="1035" t="s">
        <v>5013</v>
      </c>
      <c r="E7535" s="500" t="s">
        <v>4290</v>
      </c>
      <c r="F7535" s="1070">
        <v>3003.24</v>
      </c>
      <c r="G7535" s="1048" t="s">
        <v>5005</v>
      </c>
      <c r="H7535" s="1060" t="s">
        <v>3500</v>
      </c>
    </row>
    <row r="7536" spans="2:8">
      <c r="B7536" s="1089" t="s">
        <v>18414</v>
      </c>
      <c r="C7536" s="1087" t="s">
        <v>2259</v>
      </c>
      <c r="D7536" s="1035" t="s">
        <v>5013</v>
      </c>
      <c r="E7536" s="500" t="s">
        <v>4290</v>
      </c>
      <c r="F7536" s="1070">
        <v>3003.24</v>
      </c>
      <c r="G7536" s="1048" t="s">
        <v>5005</v>
      </c>
      <c r="H7536" s="1060" t="s">
        <v>3500</v>
      </c>
    </row>
    <row r="7537" spans="2:8">
      <c r="B7537" s="1089" t="s">
        <v>18415</v>
      </c>
      <c r="C7537" s="1087" t="s">
        <v>2259</v>
      </c>
      <c r="D7537" s="1035" t="s">
        <v>5013</v>
      </c>
      <c r="E7537" s="500" t="s">
        <v>4290</v>
      </c>
      <c r="F7537" s="1070">
        <v>3003.24</v>
      </c>
      <c r="G7537" s="1048" t="s">
        <v>5005</v>
      </c>
      <c r="H7537" s="1060" t="s">
        <v>3500</v>
      </c>
    </row>
    <row r="7538" spans="2:8">
      <c r="B7538" s="1089" t="s">
        <v>18416</v>
      </c>
      <c r="C7538" s="1087" t="s">
        <v>2259</v>
      </c>
      <c r="D7538" s="1035" t="s">
        <v>5013</v>
      </c>
      <c r="E7538" s="500" t="s">
        <v>4290</v>
      </c>
      <c r="F7538" s="1070">
        <v>3003.24</v>
      </c>
      <c r="G7538" s="1048" t="s">
        <v>5005</v>
      </c>
      <c r="H7538" s="1060" t="s">
        <v>3500</v>
      </c>
    </row>
    <row r="7539" spans="2:8">
      <c r="B7539" s="1089" t="s">
        <v>18417</v>
      </c>
      <c r="C7539" s="1087" t="s">
        <v>2259</v>
      </c>
      <c r="D7539" s="1035" t="s">
        <v>5013</v>
      </c>
      <c r="E7539" s="500" t="s">
        <v>4290</v>
      </c>
      <c r="F7539" s="1070">
        <v>3003.24</v>
      </c>
      <c r="G7539" s="1048" t="s">
        <v>5005</v>
      </c>
      <c r="H7539" s="1060" t="s">
        <v>3500</v>
      </c>
    </row>
    <row r="7540" spans="2:8">
      <c r="B7540" s="1089" t="s">
        <v>18418</v>
      </c>
      <c r="C7540" s="1087" t="s">
        <v>2259</v>
      </c>
      <c r="D7540" s="1035" t="s">
        <v>5013</v>
      </c>
      <c r="E7540" s="500" t="s">
        <v>4290</v>
      </c>
      <c r="F7540" s="1070">
        <v>3003.24</v>
      </c>
      <c r="G7540" s="1048" t="s">
        <v>5005</v>
      </c>
      <c r="H7540" s="1060" t="s">
        <v>3500</v>
      </c>
    </row>
    <row r="7541" spans="2:8">
      <c r="B7541" s="1089" t="s">
        <v>18419</v>
      </c>
      <c r="C7541" s="1087" t="s">
        <v>2259</v>
      </c>
      <c r="D7541" s="1035" t="s">
        <v>5013</v>
      </c>
      <c r="E7541" s="500" t="s">
        <v>4290</v>
      </c>
      <c r="F7541" s="1070">
        <v>3003.24</v>
      </c>
      <c r="G7541" s="1048" t="s">
        <v>5005</v>
      </c>
      <c r="H7541" s="1060" t="s">
        <v>3500</v>
      </c>
    </row>
    <row r="7542" spans="2:8">
      <c r="B7542" s="1089" t="s">
        <v>18420</v>
      </c>
      <c r="C7542" s="1087" t="s">
        <v>2259</v>
      </c>
      <c r="D7542" s="1035" t="s">
        <v>5013</v>
      </c>
      <c r="E7542" s="500" t="s">
        <v>4290</v>
      </c>
      <c r="F7542" s="1070">
        <v>3003.24</v>
      </c>
      <c r="G7542" s="1048" t="s">
        <v>5005</v>
      </c>
      <c r="H7542" s="1060" t="s">
        <v>3500</v>
      </c>
    </row>
    <row r="7543" spans="2:8">
      <c r="B7543" s="1089" t="s">
        <v>18421</v>
      </c>
      <c r="C7543" s="1087" t="s">
        <v>2259</v>
      </c>
      <c r="D7543" s="1035" t="s">
        <v>5013</v>
      </c>
      <c r="E7543" s="500" t="s">
        <v>4290</v>
      </c>
      <c r="F7543" s="1070">
        <v>3003.24</v>
      </c>
      <c r="G7543" s="1048" t="s">
        <v>5005</v>
      </c>
      <c r="H7543" s="1060" t="s">
        <v>3500</v>
      </c>
    </row>
    <row r="7544" spans="2:8">
      <c r="B7544" s="1089" t="s">
        <v>18422</v>
      </c>
      <c r="C7544" s="1087" t="s">
        <v>2259</v>
      </c>
      <c r="D7544" s="1035" t="s">
        <v>5013</v>
      </c>
      <c r="E7544" s="500" t="s">
        <v>4290</v>
      </c>
      <c r="F7544" s="1070">
        <v>3003.24</v>
      </c>
      <c r="G7544" s="1048" t="s">
        <v>5005</v>
      </c>
      <c r="H7544" s="1060" t="s">
        <v>3500</v>
      </c>
    </row>
    <row r="7545" spans="2:8">
      <c r="B7545" s="1089" t="s">
        <v>18423</v>
      </c>
      <c r="C7545" s="1087" t="s">
        <v>2259</v>
      </c>
      <c r="D7545" s="1035" t="s">
        <v>5013</v>
      </c>
      <c r="E7545" s="500" t="s">
        <v>4290</v>
      </c>
      <c r="F7545" s="1070">
        <v>3003.24</v>
      </c>
      <c r="G7545" s="1048" t="s">
        <v>5005</v>
      </c>
      <c r="H7545" s="1060" t="s">
        <v>3500</v>
      </c>
    </row>
    <row r="7546" spans="2:8">
      <c r="B7546" s="1089" t="s">
        <v>18424</v>
      </c>
      <c r="C7546" s="1087" t="s">
        <v>2259</v>
      </c>
      <c r="D7546" s="1035" t="s">
        <v>5013</v>
      </c>
      <c r="E7546" s="500" t="s">
        <v>4290</v>
      </c>
      <c r="F7546" s="1070">
        <v>3003.24</v>
      </c>
      <c r="G7546" s="1048" t="s">
        <v>5005</v>
      </c>
      <c r="H7546" s="1060" t="s">
        <v>3500</v>
      </c>
    </row>
    <row r="7547" spans="2:8">
      <c r="B7547" s="1089" t="s">
        <v>18425</v>
      </c>
      <c r="C7547" s="1087" t="s">
        <v>2259</v>
      </c>
      <c r="D7547" s="1035" t="s">
        <v>5013</v>
      </c>
      <c r="E7547" s="500" t="s">
        <v>4290</v>
      </c>
      <c r="F7547" s="1070">
        <v>3003.24</v>
      </c>
      <c r="G7547" s="1048" t="s">
        <v>5005</v>
      </c>
      <c r="H7547" s="1060" t="s">
        <v>3500</v>
      </c>
    </row>
    <row r="7548" spans="2:8">
      <c r="B7548" s="1089" t="s">
        <v>18426</v>
      </c>
      <c r="C7548" s="1087" t="s">
        <v>2259</v>
      </c>
      <c r="D7548" s="1035" t="s">
        <v>5013</v>
      </c>
      <c r="E7548" s="500" t="s">
        <v>4290</v>
      </c>
      <c r="F7548" s="1070">
        <v>3003.24</v>
      </c>
      <c r="G7548" s="1048" t="s">
        <v>5005</v>
      </c>
      <c r="H7548" s="1060" t="s">
        <v>3500</v>
      </c>
    </row>
    <row r="7549" spans="2:8">
      <c r="B7549" s="1089" t="s">
        <v>18427</v>
      </c>
      <c r="C7549" s="1087" t="s">
        <v>2259</v>
      </c>
      <c r="D7549" s="1035" t="s">
        <v>5013</v>
      </c>
      <c r="E7549" s="500" t="s">
        <v>4290</v>
      </c>
      <c r="F7549" s="1070">
        <v>3003.24</v>
      </c>
      <c r="G7549" s="1048" t="s">
        <v>5005</v>
      </c>
      <c r="H7549" s="1060" t="s">
        <v>3500</v>
      </c>
    </row>
    <row r="7550" spans="2:8">
      <c r="B7550" s="1089" t="s">
        <v>18428</v>
      </c>
      <c r="C7550" s="1087" t="s">
        <v>2259</v>
      </c>
      <c r="D7550" s="1035" t="s">
        <v>5013</v>
      </c>
      <c r="E7550" s="500" t="s">
        <v>4290</v>
      </c>
      <c r="F7550" s="1070">
        <v>3003.24</v>
      </c>
      <c r="G7550" s="1048" t="s">
        <v>5005</v>
      </c>
      <c r="H7550" s="1060" t="s">
        <v>3500</v>
      </c>
    </row>
    <row r="7551" spans="2:8">
      <c r="B7551" s="1089" t="s">
        <v>18429</v>
      </c>
      <c r="C7551" s="1087" t="s">
        <v>2259</v>
      </c>
      <c r="D7551" s="1035" t="s">
        <v>5013</v>
      </c>
      <c r="E7551" s="500" t="s">
        <v>4290</v>
      </c>
      <c r="F7551" s="1070">
        <v>3003.24</v>
      </c>
      <c r="G7551" s="1048" t="s">
        <v>5005</v>
      </c>
      <c r="H7551" s="1060" t="s">
        <v>3500</v>
      </c>
    </row>
    <row r="7552" spans="2:8">
      <c r="B7552" s="1089" t="s">
        <v>18430</v>
      </c>
      <c r="C7552" s="1087" t="s">
        <v>2259</v>
      </c>
      <c r="D7552" s="1035" t="s">
        <v>5013</v>
      </c>
      <c r="E7552" s="500" t="s">
        <v>4290</v>
      </c>
      <c r="F7552" s="1070">
        <v>3003.24</v>
      </c>
      <c r="G7552" s="1048" t="s">
        <v>5005</v>
      </c>
      <c r="H7552" s="1060" t="s">
        <v>3500</v>
      </c>
    </row>
    <row r="7553" spans="2:8">
      <c r="B7553" s="1089" t="s">
        <v>18431</v>
      </c>
      <c r="C7553" s="1087" t="s">
        <v>2259</v>
      </c>
      <c r="D7553" s="1035" t="s">
        <v>5013</v>
      </c>
      <c r="E7553" s="500" t="s">
        <v>4290</v>
      </c>
      <c r="F7553" s="1070">
        <v>3003.24</v>
      </c>
      <c r="G7553" s="1048" t="s">
        <v>5005</v>
      </c>
      <c r="H7553" s="1060" t="s">
        <v>3500</v>
      </c>
    </row>
    <row r="7554" spans="2:8">
      <c r="B7554" s="1089" t="s">
        <v>18432</v>
      </c>
      <c r="C7554" s="1087" t="s">
        <v>2259</v>
      </c>
      <c r="D7554" s="1035" t="s">
        <v>5013</v>
      </c>
      <c r="E7554" s="500" t="s">
        <v>4290</v>
      </c>
      <c r="F7554" s="1070">
        <v>3003.24</v>
      </c>
      <c r="G7554" s="1048" t="s">
        <v>5005</v>
      </c>
      <c r="H7554" s="1060" t="s">
        <v>3500</v>
      </c>
    </row>
    <row r="7555" spans="2:8">
      <c r="B7555" s="1089" t="s">
        <v>18433</v>
      </c>
      <c r="C7555" s="1087" t="s">
        <v>2259</v>
      </c>
      <c r="D7555" s="1035" t="s">
        <v>5013</v>
      </c>
      <c r="E7555" s="500" t="s">
        <v>4290</v>
      </c>
      <c r="F7555" s="1070">
        <v>3003.24</v>
      </c>
      <c r="G7555" s="1048" t="s">
        <v>5005</v>
      </c>
      <c r="H7555" s="1060" t="s">
        <v>3500</v>
      </c>
    </row>
    <row r="7556" spans="2:8">
      <c r="B7556" s="1089" t="s">
        <v>18434</v>
      </c>
      <c r="C7556" s="1087" t="s">
        <v>2259</v>
      </c>
      <c r="D7556" s="1035" t="s">
        <v>5013</v>
      </c>
      <c r="E7556" s="500" t="s">
        <v>4290</v>
      </c>
      <c r="F7556" s="1070">
        <v>3003.24</v>
      </c>
      <c r="G7556" s="1048" t="s">
        <v>5005</v>
      </c>
      <c r="H7556" s="1060" t="s">
        <v>3500</v>
      </c>
    </row>
    <row r="7557" spans="2:8">
      <c r="B7557" s="1089" t="s">
        <v>18435</v>
      </c>
      <c r="C7557" s="1087" t="s">
        <v>2259</v>
      </c>
      <c r="D7557" s="1035" t="s">
        <v>5013</v>
      </c>
      <c r="E7557" s="500" t="s">
        <v>4290</v>
      </c>
      <c r="F7557" s="1070">
        <v>3003.24</v>
      </c>
      <c r="G7557" s="1048" t="s">
        <v>5005</v>
      </c>
      <c r="H7557" s="1060" t="s">
        <v>3500</v>
      </c>
    </row>
    <row r="7558" spans="2:8">
      <c r="B7558" s="1089" t="s">
        <v>18436</v>
      </c>
      <c r="C7558" s="1087" t="s">
        <v>2259</v>
      </c>
      <c r="D7558" s="1035" t="s">
        <v>5013</v>
      </c>
      <c r="E7558" s="500" t="s">
        <v>4290</v>
      </c>
      <c r="F7558" s="1070">
        <v>3003.24</v>
      </c>
      <c r="G7558" s="1048" t="s">
        <v>5005</v>
      </c>
      <c r="H7558" s="1060" t="s">
        <v>3500</v>
      </c>
    </row>
    <row r="7559" spans="2:8">
      <c r="B7559" s="1089" t="s">
        <v>18437</v>
      </c>
      <c r="C7559" s="1087" t="s">
        <v>2259</v>
      </c>
      <c r="D7559" s="1035" t="s">
        <v>5013</v>
      </c>
      <c r="E7559" s="500" t="s">
        <v>4290</v>
      </c>
      <c r="F7559" s="1070">
        <v>3003.24</v>
      </c>
      <c r="G7559" s="1048" t="s">
        <v>5005</v>
      </c>
      <c r="H7559" s="1060" t="s">
        <v>3500</v>
      </c>
    </row>
    <row r="7560" spans="2:8">
      <c r="B7560" s="1089" t="s">
        <v>18438</v>
      </c>
      <c r="C7560" s="1087" t="s">
        <v>2259</v>
      </c>
      <c r="D7560" s="1035" t="s">
        <v>5013</v>
      </c>
      <c r="E7560" s="500" t="s">
        <v>4290</v>
      </c>
      <c r="F7560" s="1070">
        <v>3003.24</v>
      </c>
      <c r="G7560" s="1048" t="s">
        <v>5005</v>
      </c>
      <c r="H7560" s="1060" t="s">
        <v>3500</v>
      </c>
    </row>
    <row r="7561" spans="2:8">
      <c r="B7561" s="1089" t="s">
        <v>18439</v>
      </c>
      <c r="C7561" s="1087" t="s">
        <v>2259</v>
      </c>
      <c r="D7561" s="1035" t="s">
        <v>5013</v>
      </c>
      <c r="E7561" s="500" t="s">
        <v>4290</v>
      </c>
      <c r="F7561" s="1070">
        <v>3003.24</v>
      </c>
      <c r="G7561" s="1048" t="s">
        <v>5005</v>
      </c>
      <c r="H7561" s="1060" t="s">
        <v>3500</v>
      </c>
    </row>
    <row r="7562" spans="2:8">
      <c r="B7562" s="1089" t="s">
        <v>18440</v>
      </c>
      <c r="C7562" s="1087" t="s">
        <v>2259</v>
      </c>
      <c r="D7562" s="1035" t="s">
        <v>5013</v>
      </c>
      <c r="E7562" s="500" t="s">
        <v>4290</v>
      </c>
      <c r="F7562" s="1070">
        <v>3003.24</v>
      </c>
      <c r="G7562" s="1048" t="s">
        <v>5005</v>
      </c>
      <c r="H7562" s="1060" t="s">
        <v>3500</v>
      </c>
    </row>
    <row r="7563" spans="2:8">
      <c r="B7563" s="1089" t="s">
        <v>18441</v>
      </c>
      <c r="C7563" s="1087" t="s">
        <v>2259</v>
      </c>
      <c r="D7563" s="1035" t="s">
        <v>5013</v>
      </c>
      <c r="E7563" s="500" t="s">
        <v>4290</v>
      </c>
      <c r="F7563" s="1070">
        <v>3003.24</v>
      </c>
      <c r="G7563" s="1048" t="s">
        <v>5005</v>
      </c>
      <c r="H7563" s="1060" t="s">
        <v>3500</v>
      </c>
    </row>
    <row r="7564" spans="2:8">
      <c r="B7564" s="1089" t="s">
        <v>18442</v>
      </c>
      <c r="C7564" s="1087" t="s">
        <v>2259</v>
      </c>
      <c r="D7564" s="1035" t="s">
        <v>5013</v>
      </c>
      <c r="E7564" s="500" t="s">
        <v>4290</v>
      </c>
      <c r="F7564" s="1070">
        <v>3003.24</v>
      </c>
      <c r="G7564" s="1048" t="s">
        <v>5005</v>
      </c>
      <c r="H7564" s="1060" t="s">
        <v>3500</v>
      </c>
    </row>
    <row r="7565" spans="2:8">
      <c r="B7565" s="1089" t="s">
        <v>18443</v>
      </c>
      <c r="C7565" s="1087" t="s">
        <v>2259</v>
      </c>
      <c r="D7565" s="1035" t="s">
        <v>5013</v>
      </c>
      <c r="E7565" s="500" t="s">
        <v>4290</v>
      </c>
      <c r="F7565" s="1070">
        <v>3003.24</v>
      </c>
      <c r="G7565" s="1048" t="s">
        <v>5005</v>
      </c>
      <c r="H7565" s="1060" t="s">
        <v>3500</v>
      </c>
    </row>
    <row r="7566" spans="2:8">
      <c r="B7566" s="1089" t="s">
        <v>18444</v>
      </c>
      <c r="C7566" s="1087" t="s">
        <v>2259</v>
      </c>
      <c r="D7566" s="1035" t="s">
        <v>5013</v>
      </c>
      <c r="E7566" s="500" t="s">
        <v>4290</v>
      </c>
      <c r="F7566" s="1070">
        <v>3003.24</v>
      </c>
      <c r="G7566" s="1048" t="s">
        <v>5005</v>
      </c>
      <c r="H7566" s="1060" t="s">
        <v>3500</v>
      </c>
    </row>
    <row r="7567" spans="2:8">
      <c r="B7567" s="1089" t="s">
        <v>18445</v>
      </c>
      <c r="C7567" s="1087" t="s">
        <v>2259</v>
      </c>
      <c r="D7567" s="1035" t="s">
        <v>5013</v>
      </c>
      <c r="E7567" s="500" t="s">
        <v>4290</v>
      </c>
      <c r="F7567" s="1070">
        <v>3003.24</v>
      </c>
      <c r="G7567" s="1048" t="s">
        <v>5005</v>
      </c>
      <c r="H7567" s="1060" t="s">
        <v>3500</v>
      </c>
    </row>
    <row r="7568" spans="2:8">
      <c r="B7568" s="1089" t="s">
        <v>18446</v>
      </c>
      <c r="C7568" s="1087" t="s">
        <v>2259</v>
      </c>
      <c r="D7568" s="1035" t="s">
        <v>5013</v>
      </c>
      <c r="E7568" s="500" t="s">
        <v>4290</v>
      </c>
      <c r="F7568" s="1070">
        <v>3003.24</v>
      </c>
      <c r="G7568" s="1048" t="s">
        <v>5005</v>
      </c>
      <c r="H7568" s="1060" t="s">
        <v>3500</v>
      </c>
    </row>
    <row r="7569" spans="2:8">
      <c r="B7569" s="1089" t="s">
        <v>18447</v>
      </c>
      <c r="C7569" s="1087" t="s">
        <v>2259</v>
      </c>
      <c r="D7569" s="1035" t="s">
        <v>5013</v>
      </c>
      <c r="E7569" s="500" t="s">
        <v>4290</v>
      </c>
      <c r="F7569" s="1070">
        <v>3003.24</v>
      </c>
      <c r="G7569" s="1048" t="s">
        <v>5005</v>
      </c>
      <c r="H7569" s="1060" t="s">
        <v>3500</v>
      </c>
    </row>
    <row r="7570" spans="2:8">
      <c r="B7570" s="1089" t="s">
        <v>18448</v>
      </c>
      <c r="C7570" s="1087" t="s">
        <v>2259</v>
      </c>
      <c r="D7570" s="1035" t="s">
        <v>5013</v>
      </c>
      <c r="E7570" s="500" t="s">
        <v>4290</v>
      </c>
      <c r="F7570" s="1070">
        <v>3003.24</v>
      </c>
      <c r="G7570" s="1048" t="s">
        <v>5005</v>
      </c>
      <c r="H7570" s="1060" t="s">
        <v>3500</v>
      </c>
    </row>
    <row r="7571" spans="2:8">
      <c r="B7571" s="1089" t="s">
        <v>18449</v>
      </c>
      <c r="C7571" s="1087" t="s">
        <v>2259</v>
      </c>
      <c r="D7571" s="1035" t="s">
        <v>5013</v>
      </c>
      <c r="E7571" s="500" t="s">
        <v>4290</v>
      </c>
      <c r="F7571" s="1070">
        <v>3003.24</v>
      </c>
      <c r="G7571" s="1048" t="s">
        <v>5005</v>
      </c>
      <c r="H7571" s="1060" t="s">
        <v>3500</v>
      </c>
    </row>
    <row r="7572" spans="2:8">
      <c r="B7572" s="1089" t="s">
        <v>18450</v>
      </c>
      <c r="C7572" s="1087" t="s">
        <v>2259</v>
      </c>
      <c r="D7572" s="1035" t="s">
        <v>5013</v>
      </c>
      <c r="E7572" s="500" t="s">
        <v>4290</v>
      </c>
      <c r="F7572" s="1070">
        <v>3003.24</v>
      </c>
      <c r="G7572" s="1048" t="s">
        <v>5005</v>
      </c>
      <c r="H7572" s="1060" t="s">
        <v>3500</v>
      </c>
    </row>
    <row r="7573" spans="2:8">
      <c r="B7573" s="1089" t="s">
        <v>18451</v>
      </c>
      <c r="C7573" s="1087" t="s">
        <v>2259</v>
      </c>
      <c r="D7573" s="1035" t="s">
        <v>5013</v>
      </c>
      <c r="E7573" s="500" t="s">
        <v>4290</v>
      </c>
      <c r="F7573" s="1070">
        <v>3003.24</v>
      </c>
      <c r="G7573" s="1048" t="s">
        <v>5005</v>
      </c>
      <c r="H7573" s="1060" t="s">
        <v>3500</v>
      </c>
    </row>
    <row r="7574" spans="2:8">
      <c r="B7574" s="1089" t="s">
        <v>18452</v>
      </c>
      <c r="C7574" s="1087" t="s">
        <v>2259</v>
      </c>
      <c r="D7574" s="1035" t="s">
        <v>5013</v>
      </c>
      <c r="E7574" s="500" t="s">
        <v>4290</v>
      </c>
      <c r="F7574" s="1070">
        <v>3003.24</v>
      </c>
      <c r="G7574" s="1048" t="s">
        <v>5005</v>
      </c>
      <c r="H7574" s="1060" t="s">
        <v>3500</v>
      </c>
    </row>
    <row r="7575" spans="2:8">
      <c r="B7575" s="1089" t="s">
        <v>18453</v>
      </c>
      <c r="C7575" s="1087" t="s">
        <v>2259</v>
      </c>
      <c r="D7575" s="1035" t="s">
        <v>5013</v>
      </c>
      <c r="E7575" s="500" t="s">
        <v>4290</v>
      </c>
      <c r="F7575" s="1070">
        <v>3003.24</v>
      </c>
      <c r="G7575" s="1048" t="s">
        <v>5005</v>
      </c>
      <c r="H7575" s="1060" t="s">
        <v>3500</v>
      </c>
    </row>
    <row r="7576" spans="2:8">
      <c r="B7576" s="1089" t="s">
        <v>18454</v>
      </c>
      <c r="C7576" s="1087" t="s">
        <v>2259</v>
      </c>
      <c r="D7576" s="1035" t="s">
        <v>5013</v>
      </c>
      <c r="E7576" s="500" t="s">
        <v>4290</v>
      </c>
      <c r="F7576" s="1070">
        <v>3003.24</v>
      </c>
      <c r="G7576" s="1048" t="s">
        <v>5005</v>
      </c>
      <c r="H7576" s="1060" t="s">
        <v>3500</v>
      </c>
    </row>
    <row r="7577" spans="2:8">
      <c r="B7577" s="1089" t="s">
        <v>18455</v>
      </c>
      <c r="C7577" s="1087" t="s">
        <v>2259</v>
      </c>
      <c r="D7577" s="1035" t="s">
        <v>5013</v>
      </c>
      <c r="E7577" s="500" t="s">
        <v>4290</v>
      </c>
      <c r="F7577" s="1070">
        <v>3003.24</v>
      </c>
      <c r="G7577" s="1048" t="s">
        <v>5005</v>
      </c>
      <c r="H7577" s="1060" t="s">
        <v>3500</v>
      </c>
    </row>
    <row r="7578" spans="2:8">
      <c r="B7578" s="1089" t="s">
        <v>18456</v>
      </c>
      <c r="C7578" s="1087" t="s">
        <v>2259</v>
      </c>
      <c r="D7578" s="1035" t="s">
        <v>5013</v>
      </c>
      <c r="E7578" s="500" t="s">
        <v>4290</v>
      </c>
      <c r="F7578" s="1070">
        <v>3003.24</v>
      </c>
      <c r="G7578" s="1048" t="s">
        <v>5005</v>
      </c>
      <c r="H7578" s="1060" t="s">
        <v>3500</v>
      </c>
    </row>
    <row r="7579" spans="2:8">
      <c r="B7579" s="1089" t="s">
        <v>18457</v>
      </c>
      <c r="C7579" s="1087" t="s">
        <v>2259</v>
      </c>
      <c r="D7579" s="1035" t="s">
        <v>5013</v>
      </c>
      <c r="E7579" s="500" t="s">
        <v>4290</v>
      </c>
      <c r="F7579" s="1070">
        <v>3003.24</v>
      </c>
      <c r="G7579" s="1048" t="s">
        <v>5005</v>
      </c>
      <c r="H7579" s="1060" t="s">
        <v>3500</v>
      </c>
    </row>
    <row r="7580" spans="2:8">
      <c r="B7580" s="1089" t="s">
        <v>18458</v>
      </c>
      <c r="C7580" s="1087" t="s">
        <v>2259</v>
      </c>
      <c r="D7580" s="1035" t="s">
        <v>5013</v>
      </c>
      <c r="E7580" s="500" t="s">
        <v>4290</v>
      </c>
      <c r="F7580" s="1070">
        <v>3003.24</v>
      </c>
      <c r="G7580" s="1048" t="s">
        <v>5005</v>
      </c>
      <c r="H7580" s="1060" t="s">
        <v>3500</v>
      </c>
    </row>
    <row r="7581" spans="2:8">
      <c r="B7581" s="1089" t="s">
        <v>18459</v>
      </c>
      <c r="C7581" s="1087" t="s">
        <v>2259</v>
      </c>
      <c r="D7581" s="1035" t="s">
        <v>5013</v>
      </c>
      <c r="E7581" s="500" t="s">
        <v>4290</v>
      </c>
      <c r="F7581" s="1070">
        <v>3003.24</v>
      </c>
      <c r="G7581" s="1048" t="s">
        <v>5005</v>
      </c>
      <c r="H7581" s="1060" t="s">
        <v>3500</v>
      </c>
    </row>
    <row r="7582" spans="2:8">
      <c r="B7582" s="1089" t="s">
        <v>18460</v>
      </c>
      <c r="C7582" s="1087" t="s">
        <v>2259</v>
      </c>
      <c r="D7582" s="1035" t="s">
        <v>5013</v>
      </c>
      <c r="E7582" s="500" t="s">
        <v>4290</v>
      </c>
      <c r="F7582" s="1070">
        <v>3003.24</v>
      </c>
      <c r="G7582" s="1048" t="s">
        <v>5005</v>
      </c>
      <c r="H7582" s="1060" t="s">
        <v>3500</v>
      </c>
    </row>
    <row r="7583" spans="2:8">
      <c r="B7583" s="1089" t="s">
        <v>18461</v>
      </c>
      <c r="C7583" s="1087" t="s">
        <v>2259</v>
      </c>
      <c r="D7583" s="1035" t="s">
        <v>5013</v>
      </c>
      <c r="E7583" s="500" t="s">
        <v>4290</v>
      </c>
      <c r="F7583" s="1070">
        <v>3003.24</v>
      </c>
      <c r="G7583" s="1048" t="s">
        <v>5005</v>
      </c>
      <c r="H7583" s="1060" t="s">
        <v>3500</v>
      </c>
    </row>
    <row r="7584" spans="2:8">
      <c r="B7584" s="1089" t="s">
        <v>18462</v>
      </c>
      <c r="C7584" s="1087" t="s">
        <v>2259</v>
      </c>
      <c r="D7584" s="1035" t="s">
        <v>5013</v>
      </c>
      <c r="E7584" s="500" t="s">
        <v>4290</v>
      </c>
      <c r="F7584" s="1070">
        <v>3003.24</v>
      </c>
      <c r="G7584" s="1048" t="s">
        <v>5005</v>
      </c>
      <c r="H7584" s="1060" t="s">
        <v>3500</v>
      </c>
    </row>
    <row r="7585" spans="2:8">
      <c r="B7585" s="1089" t="s">
        <v>18463</v>
      </c>
      <c r="C7585" s="1087" t="s">
        <v>2259</v>
      </c>
      <c r="D7585" s="1035" t="s">
        <v>5013</v>
      </c>
      <c r="E7585" s="500" t="s">
        <v>4290</v>
      </c>
      <c r="F7585" s="1070">
        <v>3003.24</v>
      </c>
      <c r="G7585" s="1048" t="s">
        <v>5005</v>
      </c>
      <c r="H7585" s="1060" t="s">
        <v>3500</v>
      </c>
    </row>
    <row r="7586" spans="2:8">
      <c r="B7586" s="1089" t="s">
        <v>18464</v>
      </c>
      <c r="C7586" s="1087" t="s">
        <v>2259</v>
      </c>
      <c r="D7586" s="1035" t="s">
        <v>5013</v>
      </c>
      <c r="E7586" s="500" t="s">
        <v>4290</v>
      </c>
      <c r="F7586" s="1070">
        <v>3003.24</v>
      </c>
      <c r="G7586" s="1048" t="s">
        <v>5005</v>
      </c>
      <c r="H7586" s="1060" t="s">
        <v>3500</v>
      </c>
    </row>
    <row r="7587" spans="2:8">
      <c r="B7587" s="1089" t="s">
        <v>18465</v>
      </c>
      <c r="C7587" s="1087" t="s">
        <v>2259</v>
      </c>
      <c r="D7587" s="1035" t="s">
        <v>5013</v>
      </c>
      <c r="E7587" s="500" t="s">
        <v>4290</v>
      </c>
      <c r="F7587" s="1070">
        <v>3003.24</v>
      </c>
      <c r="G7587" s="1048" t="s">
        <v>5005</v>
      </c>
      <c r="H7587" s="1060" t="s">
        <v>3500</v>
      </c>
    </row>
    <row r="7588" spans="2:8">
      <c r="B7588" s="1089" t="s">
        <v>18466</v>
      </c>
      <c r="C7588" s="1087" t="s">
        <v>2259</v>
      </c>
      <c r="D7588" s="1035" t="s">
        <v>5013</v>
      </c>
      <c r="E7588" s="500" t="s">
        <v>4290</v>
      </c>
      <c r="F7588" s="1070">
        <v>3003.24</v>
      </c>
      <c r="G7588" s="1048" t="s">
        <v>5005</v>
      </c>
      <c r="H7588" s="1060" t="s">
        <v>3500</v>
      </c>
    </row>
    <row r="7589" spans="2:8">
      <c r="B7589" s="1089" t="s">
        <v>18467</v>
      </c>
      <c r="C7589" s="1087" t="s">
        <v>2259</v>
      </c>
      <c r="D7589" s="1035" t="s">
        <v>5013</v>
      </c>
      <c r="E7589" s="500" t="s">
        <v>4290</v>
      </c>
      <c r="F7589" s="1070">
        <v>3003.24</v>
      </c>
      <c r="G7589" s="1048" t="s">
        <v>5005</v>
      </c>
      <c r="H7589" s="1060" t="s">
        <v>3500</v>
      </c>
    </row>
    <row r="7590" spans="2:8">
      <c r="B7590" s="1089" t="s">
        <v>18468</v>
      </c>
      <c r="C7590" s="1087" t="s">
        <v>2259</v>
      </c>
      <c r="D7590" s="1035" t="s">
        <v>5013</v>
      </c>
      <c r="E7590" s="500" t="s">
        <v>4290</v>
      </c>
      <c r="F7590" s="1070">
        <v>3003.24</v>
      </c>
      <c r="G7590" s="1048" t="s">
        <v>5005</v>
      </c>
      <c r="H7590" s="1060" t="s">
        <v>3500</v>
      </c>
    </row>
    <row r="7591" spans="2:8">
      <c r="B7591" s="1089" t="s">
        <v>18469</v>
      </c>
      <c r="C7591" s="1087" t="s">
        <v>2259</v>
      </c>
      <c r="D7591" s="1035" t="s">
        <v>5013</v>
      </c>
      <c r="E7591" s="500" t="s">
        <v>4290</v>
      </c>
      <c r="F7591" s="1070">
        <v>3003.24</v>
      </c>
      <c r="G7591" s="1048" t="s">
        <v>5005</v>
      </c>
      <c r="H7591" s="1060" t="s">
        <v>3500</v>
      </c>
    </row>
    <row r="7592" spans="2:8">
      <c r="B7592" s="1089" t="s">
        <v>18470</v>
      </c>
      <c r="C7592" s="1087" t="s">
        <v>2259</v>
      </c>
      <c r="D7592" s="1035" t="s">
        <v>5013</v>
      </c>
      <c r="E7592" s="500" t="s">
        <v>4290</v>
      </c>
      <c r="F7592" s="1070">
        <v>3003.24</v>
      </c>
      <c r="G7592" s="1048" t="s">
        <v>5005</v>
      </c>
      <c r="H7592" s="1060" t="s">
        <v>3500</v>
      </c>
    </row>
    <row r="7593" spans="2:8">
      <c r="B7593" s="1089" t="s">
        <v>18471</v>
      </c>
      <c r="C7593" s="1087" t="s">
        <v>2259</v>
      </c>
      <c r="D7593" s="1035" t="s">
        <v>5013</v>
      </c>
      <c r="E7593" s="500" t="s">
        <v>4290</v>
      </c>
      <c r="F7593" s="1070">
        <v>3003.24</v>
      </c>
      <c r="G7593" s="1048" t="s">
        <v>5005</v>
      </c>
      <c r="H7593" s="1060" t="s">
        <v>3500</v>
      </c>
    </row>
    <row r="7594" spans="2:8">
      <c r="B7594" s="1089" t="s">
        <v>18472</v>
      </c>
      <c r="C7594" s="1087" t="s">
        <v>2259</v>
      </c>
      <c r="D7594" s="1035" t="s">
        <v>5013</v>
      </c>
      <c r="E7594" s="500" t="s">
        <v>4290</v>
      </c>
      <c r="F7594" s="1070">
        <v>3003.24</v>
      </c>
      <c r="G7594" s="1048" t="s">
        <v>5005</v>
      </c>
      <c r="H7594" s="1060" t="s">
        <v>3500</v>
      </c>
    </row>
    <row r="7595" spans="2:8">
      <c r="B7595" s="1089" t="s">
        <v>18473</v>
      </c>
      <c r="C7595" s="1087" t="s">
        <v>2259</v>
      </c>
      <c r="D7595" s="1035" t="s">
        <v>5013</v>
      </c>
      <c r="E7595" s="500" t="s">
        <v>4290</v>
      </c>
      <c r="F7595" s="1070">
        <v>3003.24</v>
      </c>
      <c r="G7595" s="1048" t="s">
        <v>5005</v>
      </c>
      <c r="H7595" s="1060" t="s">
        <v>3500</v>
      </c>
    </row>
    <row r="7596" spans="2:8">
      <c r="B7596" s="1089" t="s">
        <v>18474</v>
      </c>
      <c r="C7596" s="1087" t="s">
        <v>2259</v>
      </c>
      <c r="D7596" s="1035" t="s">
        <v>5013</v>
      </c>
      <c r="E7596" s="500" t="s">
        <v>4290</v>
      </c>
      <c r="F7596" s="1070">
        <v>3003.24</v>
      </c>
      <c r="G7596" s="1048" t="s">
        <v>5005</v>
      </c>
      <c r="H7596" s="1060" t="s">
        <v>3500</v>
      </c>
    </row>
    <row r="7597" spans="2:8">
      <c r="B7597" s="1089" t="s">
        <v>18475</v>
      </c>
      <c r="C7597" s="1087" t="s">
        <v>2259</v>
      </c>
      <c r="D7597" s="1035" t="s">
        <v>5013</v>
      </c>
      <c r="E7597" s="500" t="s">
        <v>4290</v>
      </c>
      <c r="F7597" s="1070">
        <v>3003.24</v>
      </c>
      <c r="G7597" s="1048" t="s">
        <v>5005</v>
      </c>
      <c r="H7597" s="1060" t="s">
        <v>3500</v>
      </c>
    </row>
    <row r="7598" spans="2:8">
      <c r="B7598" s="1089" t="s">
        <v>18476</v>
      </c>
      <c r="C7598" s="1087" t="s">
        <v>2259</v>
      </c>
      <c r="D7598" s="1035" t="s">
        <v>5013</v>
      </c>
      <c r="E7598" s="500" t="s">
        <v>4290</v>
      </c>
      <c r="F7598" s="1070">
        <v>3003.24</v>
      </c>
      <c r="G7598" s="1048" t="s">
        <v>5005</v>
      </c>
      <c r="H7598" s="1060" t="s">
        <v>3500</v>
      </c>
    </row>
    <row r="7599" spans="2:8">
      <c r="B7599" s="1089" t="s">
        <v>18477</v>
      </c>
      <c r="C7599" s="1087" t="s">
        <v>2259</v>
      </c>
      <c r="D7599" s="1035" t="s">
        <v>5013</v>
      </c>
      <c r="E7599" s="500" t="s">
        <v>4290</v>
      </c>
      <c r="F7599" s="1070">
        <v>3003.24</v>
      </c>
      <c r="G7599" s="1048" t="s">
        <v>5005</v>
      </c>
      <c r="H7599" s="1060" t="s">
        <v>3500</v>
      </c>
    </row>
    <row r="7600" spans="2:8">
      <c r="B7600" s="1089" t="s">
        <v>18478</v>
      </c>
      <c r="C7600" s="1087" t="s">
        <v>2259</v>
      </c>
      <c r="D7600" s="1035" t="s">
        <v>5013</v>
      </c>
      <c r="E7600" s="500" t="s">
        <v>4290</v>
      </c>
      <c r="F7600" s="1070">
        <v>3003.24</v>
      </c>
      <c r="G7600" s="1048" t="s">
        <v>5005</v>
      </c>
      <c r="H7600" s="1060" t="s">
        <v>3500</v>
      </c>
    </row>
    <row r="7601" spans="2:8">
      <c r="B7601" s="1089" t="s">
        <v>18479</v>
      </c>
      <c r="C7601" s="1087" t="s">
        <v>2259</v>
      </c>
      <c r="D7601" s="1035" t="s">
        <v>5013</v>
      </c>
      <c r="E7601" s="500" t="s">
        <v>4290</v>
      </c>
      <c r="F7601" s="1070">
        <v>3003.24</v>
      </c>
      <c r="G7601" s="1048" t="s">
        <v>5005</v>
      </c>
      <c r="H7601" s="1060" t="s">
        <v>3500</v>
      </c>
    </row>
    <row r="7602" spans="2:8">
      <c r="B7602" s="1089" t="s">
        <v>18480</v>
      </c>
      <c r="C7602" s="1087" t="s">
        <v>2259</v>
      </c>
      <c r="D7602" s="1035" t="s">
        <v>5013</v>
      </c>
      <c r="E7602" s="500" t="s">
        <v>4290</v>
      </c>
      <c r="F7602" s="1070">
        <v>3003.24</v>
      </c>
      <c r="G7602" s="1048" t="s">
        <v>5005</v>
      </c>
      <c r="H7602" s="1060" t="s">
        <v>3500</v>
      </c>
    </row>
    <row r="7603" spans="2:8">
      <c r="B7603" s="1089" t="s">
        <v>18481</v>
      </c>
      <c r="C7603" s="1087" t="s">
        <v>2259</v>
      </c>
      <c r="D7603" s="1035" t="s">
        <v>5013</v>
      </c>
      <c r="E7603" s="500" t="s">
        <v>4290</v>
      </c>
      <c r="F7603" s="1070">
        <v>3003.24</v>
      </c>
      <c r="G7603" s="1048" t="s">
        <v>5005</v>
      </c>
      <c r="H7603" s="1060" t="s">
        <v>3500</v>
      </c>
    </row>
    <row r="7604" spans="2:8">
      <c r="B7604" s="1089" t="s">
        <v>18482</v>
      </c>
      <c r="C7604" s="1087" t="s">
        <v>2259</v>
      </c>
      <c r="D7604" s="1035" t="s">
        <v>5013</v>
      </c>
      <c r="E7604" s="500" t="s">
        <v>4290</v>
      </c>
      <c r="F7604" s="1070">
        <v>3003.24</v>
      </c>
      <c r="G7604" s="1048" t="s">
        <v>5005</v>
      </c>
      <c r="H7604" s="1060" t="s">
        <v>3500</v>
      </c>
    </row>
    <row r="7605" spans="2:8">
      <c r="B7605" s="1089" t="s">
        <v>18483</v>
      </c>
      <c r="C7605" s="1087" t="s">
        <v>2259</v>
      </c>
      <c r="D7605" s="1035" t="s">
        <v>5013</v>
      </c>
      <c r="E7605" s="500" t="s">
        <v>4290</v>
      </c>
      <c r="F7605" s="1070">
        <v>3003.24</v>
      </c>
      <c r="G7605" s="1048" t="s">
        <v>5005</v>
      </c>
      <c r="H7605" s="1060" t="s">
        <v>3500</v>
      </c>
    </row>
    <row r="7606" spans="2:8">
      <c r="B7606" s="1089" t="s">
        <v>18484</v>
      </c>
      <c r="C7606" s="1087" t="s">
        <v>2259</v>
      </c>
      <c r="D7606" s="1035" t="s">
        <v>5013</v>
      </c>
      <c r="E7606" s="500" t="s">
        <v>4290</v>
      </c>
      <c r="F7606" s="1070">
        <v>3003.24</v>
      </c>
      <c r="G7606" s="1048" t="s">
        <v>5005</v>
      </c>
      <c r="H7606" s="1060" t="s">
        <v>3500</v>
      </c>
    </row>
    <row r="7607" spans="2:8">
      <c r="B7607" s="1089" t="s">
        <v>18485</v>
      </c>
      <c r="C7607" s="1087" t="s">
        <v>2259</v>
      </c>
      <c r="D7607" s="1035" t="s">
        <v>5013</v>
      </c>
      <c r="E7607" s="500" t="s">
        <v>4290</v>
      </c>
      <c r="F7607" s="1070">
        <v>3003.24</v>
      </c>
      <c r="G7607" s="1048" t="s">
        <v>5005</v>
      </c>
      <c r="H7607" s="1060" t="s">
        <v>3500</v>
      </c>
    </row>
    <row r="7608" spans="2:8">
      <c r="B7608" s="1089" t="s">
        <v>18486</v>
      </c>
      <c r="C7608" s="1087" t="s">
        <v>2259</v>
      </c>
      <c r="D7608" s="1035" t="s">
        <v>5013</v>
      </c>
      <c r="E7608" s="500" t="s">
        <v>4290</v>
      </c>
      <c r="F7608" s="1070">
        <v>3003.24</v>
      </c>
      <c r="G7608" s="1048" t="s">
        <v>5005</v>
      </c>
      <c r="H7608" s="1060" t="s">
        <v>3500</v>
      </c>
    </row>
    <row r="7609" spans="2:8">
      <c r="B7609" s="1089" t="s">
        <v>18487</v>
      </c>
      <c r="C7609" s="1087" t="s">
        <v>2259</v>
      </c>
      <c r="D7609" s="1035" t="s">
        <v>5013</v>
      </c>
      <c r="E7609" s="500" t="s">
        <v>4290</v>
      </c>
      <c r="F7609" s="1070">
        <v>3003.24</v>
      </c>
      <c r="G7609" s="1048" t="s">
        <v>5005</v>
      </c>
      <c r="H7609" s="1060" t="s">
        <v>3500</v>
      </c>
    </row>
    <row r="7610" spans="2:8">
      <c r="B7610" s="1089" t="s">
        <v>18488</v>
      </c>
      <c r="C7610" s="1087" t="s">
        <v>2259</v>
      </c>
      <c r="D7610" s="1035" t="s">
        <v>5013</v>
      </c>
      <c r="E7610" s="500" t="s">
        <v>4290</v>
      </c>
      <c r="F7610" s="1070">
        <v>3003.24</v>
      </c>
      <c r="G7610" s="1048" t="s">
        <v>5005</v>
      </c>
      <c r="H7610" s="1060" t="s">
        <v>3500</v>
      </c>
    </row>
    <row r="7611" spans="2:8">
      <c r="B7611" s="1089" t="s">
        <v>18489</v>
      </c>
      <c r="C7611" s="1087" t="s">
        <v>2259</v>
      </c>
      <c r="D7611" s="1035" t="s">
        <v>5013</v>
      </c>
      <c r="E7611" s="500" t="s">
        <v>4290</v>
      </c>
      <c r="F7611" s="1070">
        <v>3003.24</v>
      </c>
      <c r="G7611" s="1048" t="s">
        <v>5005</v>
      </c>
      <c r="H7611" s="1060" t="s">
        <v>3500</v>
      </c>
    </row>
    <row r="7612" spans="2:8">
      <c r="B7612" s="1089" t="s">
        <v>18490</v>
      </c>
      <c r="C7612" s="1087" t="s">
        <v>2259</v>
      </c>
      <c r="D7612" s="1035" t="s">
        <v>5013</v>
      </c>
      <c r="E7612" s="500" t="s">
        <v>4290</v>
      </c>
      <c r="F7612" s="1070">
        <v>3003.24</v>
      </c>
      <c r="G7612" s="1048" t="s">
        <v>5005</v>
      </c>
      <c r="H7612" s="1060" t="s">
        <v>3500</v>
      </c>
    </row>
    <row r="7613" spans="2:8">
      <c r="B7613" s="1089" t="s">
        <v>18491</v>
      </c>
      <c r="C7613" s="1087" t="s">
        <v>2259</v>
      </c>
      <c r="D7613" s="1035" t="s">
        <v>5013</v>
      </c>
      <c r="E7613" s="500" t="s">
        <v>4290</v>
      </c>
      <c r="F7613" s="1070">
        <v>3003.24</v>
      </c>
      <c r="G7613" s="1048" t="s">
        <v>5005</v>
      </c>
      <c r="H7613" s="1060" t="s">
        <v>3500</v>
      </c>
    </row>
    <row r="7614" spans="2:8">
      <c r="B7614" s="1089" t="s">
        <v>18492</v>
      </c>
      <c r="C7614" s="1087" t="s">
        <v>2259</v>
      </c>
      <c r="D7614" s="1035" t="s">
        <v>5013</v>
      </c>
      <c r="E7614" s="500" t="s">
        <v>4290</v>
      </c>
      <c r="F7614" s="1070">
        <v>3003.24</v>
      </c>
      <c r="G7614" s="1048" t="s">
        <v>5005</v>
      </c>
      <c r="H7614" s="1060" t="s">
        <v>3500</v>
      </c>
    </row>
    <row r="7615" spans="2:8">
      <c r="B7615" s="1089" t="s">
        <v>18493</v>
      </c>
      <c r="C7615" s="1087" t="s">
        <v>2259</v>
      </c>
      <c r="D7615" s="1035" t="s">
        <v>5013</v>
      </c>
      <c r="E7615" s="500" t="s">
        <v>4290</v>
      </c>
      <c r="F7615" s="1070">
        <v>3003.24</v>
      </c>
      <c r="G7615" s="1048" t="s">
        <v>5005</v>
      </c>
      <c r="H7615" s="1060" t="s">
        <v>3500</v>
      </c>
    </row>
    <row r="7616" spans="2:8">
      <c r="B7616" s="1089" t="s">
        <v>18494</v>
      </c>
      <c r="C7616" s="1087" t="s">
        <v>2259</v>
      </c>
      <c r="D7616" s="1035" t="s">
        <v>5013</v>
      </c>
      <c r="E7616" s="500" t="s">
        <v>4290</v>
      </c>
      <c r="F7616" s="1070">
        <v>3003.24</v>
      </c>
      <c r="G7616" s="1048" t="s">
        <v>5005</v>
      </c>
      <c r="H7616" s="1060" t="s">
        <v>3500</v>
      </c>
    </row>
    <row r="7617" spans="2:8">
      <c r="B7617" s="1089" t="s">
        <v>18495</v>
      </c>
      <c r="C7617" s="1087" t="s">
        <v>2259</v>
      </c>
      <c r="D7617" s="1035" t="s">
        <v>5013</v>
      </c>
      <c r="E7617" s="500" t="s">
        <v>4290</v>
      </c>
      <c r="F7617" s="1070">
        <v>3003.24</v>
      </c>
      <c r="G7617" s="1048" t="s">
        <v>5005</v>
      </c>
      <c r="H7617" s="1060" t="s">
        <v>3500</v>
      </c>
    </row>
    <row r="7618" spans="2:8">
      <c r="B7618" s="1089" t="s">
        <v>18496</v>
      </c>
      <c r="C7618" s="1087" t="s">
        <v>2259</v>
      </c>
      <c r="D7618" s="1035" t="s">
        <v>5013</v>
      </c>
      <c r="E7618" s="500" t="s">
        <v>4290</v>
      </c>
      <c r="F7618" s="1070">
        <v>3003.24</v>
      </c>
      <c r="G7618" s="1048" t="s">
        <v>5005</v>
      </c>
      <c r="H7618" s="1060" t="s">
        <v>3500</v>
      </c>
    </row>
    <row r="7619" spans="2:8">
      <c r="B7619" s="1089" t="s">
        <v>18497</v>
      </c>
      <c r="C7619" s="1087" t="s">
        <v>2259</v>
      </c>
      <c r="D7619" s="1035" t="s">
        <v>5013</v>
      </c>
      <c r="E7619" s="500" t="s">
        <v>4290</v>
      </c>
      <c r="F7619" s="1070">
        <v>3003.24</v>
      </c>
      <c r="G7619" s="1048" t="s">
        <v>5005</v>
      </c>
      <c r="H7619" s="1060" t="s">
        <v>3500</v>
      </c>
    </row>
    <row r="7620" spans="2:8">
      <c r="B7620" s="1089" t="s">
        <v>18498</v>
      </c>
      <c r="C7620" s="1087" t="s">
        <v>2259</v>
      </c>
      <c r="D7620" s="1035" t="s">
        <v>5013</v>
      </c>
      <c r="E7620" s="500" t="s">
        <v>4290</v>
      </c>
      <c r="F7620" s="1070">
        <v>3003.24</v>
      </c>
      <c r="G7620" s="1048" t="s">
        <v>5005</v>
      </c>
      <c r="H7620" s="1060" t="s">
        <v>3500</v>
      </c>
    </row>
    <row r="7621" spans="2:8">
      <c r="B7621" s="1089" t="s">
        <v>18499</v>
      </c>
      <c r="C7621" s="1087" t="s">
        <v>2259</v>
      </c>
      <c r="D7621" s="1035" t="s">
        <v>5013</v>
      </c>
      <c r="E7621" s="500" t="s">
        <v>4290</v>
      </c>
      <c r="F7621" s="1070">
        <v>3003.24</v>
      </c>
      <c r="G7621" s="1048" t="s">
        <v>5005</v>
      </c>
      <c r="H7621" s="1060" t="s">
        <v>3500</v>
      </c>
    </row>
    <row r="7622" spans="2:8">
      <c r="B7622" s="1089" t="s">
        <v>18500</v>
      </c>
      <c r="C7622" s="1087" t="s">
        <v>2259</v>
      </c>
      <c r="D7622" s="1035" t="s">
        <v>5013</v>
      </c>
      <c r="E7622" s="500" t="s">
        <v>4290</v>
      </c>
      <c r="F7622" s="1070">
        <v>3003.24</v>
      </c>
      <c r="G7622" s="1048" t="s">
        <v>5005</v>
      </c>
      <c r="H7622" s="1060" t="s">
        <v>3500</v>
      </c>
    </row>
    <row r="7623" spans="2:8">
      <c r="B7623" s="1089" t="s">
        <v>18501</v>
      </c>
      <c r="C7623" s="1087" t="s">
        <v>2259</v>
      </c>
      <c r="D7623" s="1035" t="s">
        <v>5013</v>
      </c>
      <c r="E7623" s="500" t="s">
        <v>4290</v>
      </c>
      <c r="F7623" s="1070">
        <v>3003.24</v>
      </c>
      <c r="G7623" s="1048" t="s">
        <v>5005</v>
      </c>
      <c r="H7623" s="1060" t="s">
        <v>3500</v>
      </c>
    </row>
    <row r="7624" spans="2:8">
      <c r="B7624" s="1089" t="s">
        <v>18502</v>
      </c>
      <c r="C7624" s="1087" t="s">
        <v>2259</v>
      </c>
      <c r="D7624" s="1035" t="s">
        <v>5013</v>
      </c>
      <c r="E7624" s="500" t="s">
        <v>4290</v>
      </c>
      <c r="F7624" s="1070">
        <v>3003.24</v>
      </c>
      <c r="G7624" s="1048" t="s">
        <v>5005</v>
      </c>
      <c r="H7624" s="1060" t="s">
        <v>3500</v>
      </c>
    </row>
    <row r="7625" spans="2:8">
      <c r="B7625" s="1089" t="s">
        <v>18503</v>
      </c>
      <c r="C7625" s="1087" t="s">
        <v>2259</v>
      </c>
      <c r="D7625" s="1035" t="s">
        <v>5013</v>
      </c>
      <c r="E7625" s="500" t="s">
        <v>4290</v>
      </c>
      <c r="F7625" s="1070">
        <v>3003.24</v>
      </c>
      <c r="G7625" s="1048" t="s">
        <v>5005</v>
      </c>
      <c r="H7625" s="1060" t="s">
        <v>3500</v>
      </c>
    </row>
    <row r="7626" spans="2:8">
      <c r="B7626" s="1089" t="s">
        <v>18504</v>
      </c>
      <c r="C7626" s="1087" t="s">
        <v>2259</v>
      </c>
      <c r="D7626" s="1035" t="s">
        <v>5013</v>
      </c>
      <c r="E7626" s="500" t="s">
        <v>4290</v>
      </c>
      <c r="F7626" s="1070">
        <v>3003.24</v>
      </c>
      <c r="G7626" s="1048" t="s">
        <v>5005</v>
      </c>
      <c r="H7626" s="1060" t="s">
        <v>3500</v>
      </c>
    </row>
    <row r="7627" spans="2:8">
      <c r="B7627" s="1089" t="s">
        <v>18505</v>
      </c>
      <c r="C7627" s="1087" t="s">
        <v>2259</v>
      </c>
      <c r="D7627" s="1035" t="s">
        <v>5013</v>
      </c>
      <c r="E7627" s="500" t="s">
        <v>4290</v>
      </c>
      <c r="F7627" s="1070">
        <v>3003.24</v>
      </c>
      <c r="G7627" s="1048" t="s">
        <v>5005</v>
      </c>
      <c r="H7627" s="1060" t="s">
        <v>3500</v>
      </c>
    </row>
    <row r="7628" spans="2:8">
      <c r="B7628" s="1089" t="s">
        <v>18506</v>
      </c>
      <c r="C7628" s="1087" t="s">
        <v>2259</v>
      </c>
      <c r="D7628" s="1035" t="s">
        <v>5013</v>
      </c>
      <c r="E7628" s="500" t="s">
        <v>4290</v>
      </c>
      <c r="F7628" s="1070">
        <v>3003.24</v>
      </c>
      <c r="G7628" s="1048" t="s">
        <v>5005</v>
      </c>
      <c r="H7628" s="1060" t="s">
        <v>3500</v>
      </c>
    </row>
    <row r="7629" spans="2:8">
      <c r="B7629" s="1089" t="s">
        <v>18507</v>
      </c>
      <c r="C7629" s="1087" t="s">
        <v>2259</v>
      </c>
      <c r="D7629" s="1035" t="s">
        <v>5013</v>
      </c>
      <c r="E7629" s="500" t="s">
        <v>4290</v>
      </c>
      <c r="F7629" s="1070">
        <v>3003.24</v>
      </c>
      <c r="G7629" s="1048" t="s">
        <v>5005</v>
      </c>
      <c r="H7629" s="1060" t="s">
        <v>3500</v>
      </c>
    </row>
    <row r="7630" spans="2:8">
      <c r="B7630" s="1089" t="s">
        <v>18508</v>
      </c>
      <c r="C7630" s="1087" t="s">
        <v>2259</v>
      </c>
      <c r="D7630" s="1035" t="s">
        <v>5013</v>
      </c>
      <c r="E7630" s="500" t="s">
        <v>4290</v>
      </c>
      <c r="F7630" s="1070">
        <v>3003.24</v>
      </c>
      <c r="G7630" s="1048" t="s">
        <v>5005</v>
      </c>
      <c r="H7630" s="1060" t="s">
        <v>3500</v>
      </c>
    </row>
    <row r="7631" spans="2:8">
      <c r="B7631" s="1089" t="s">
        <v>18509</v>
      </c>
      <c r="C7631" s="1087" t="s">
        <v>2259</v>
      </c>
      <c r="D7631" s="1035" t="s">
        <v>5013</v>
      </c>
      <c r="E7631" s="500" t="s">
        <v>4290</v>
      </c>
      <c r="F7631" s="1070">
        <v>3003.24</v>
      </c>
      <c r="G7631" s="1048" t="s">
        <v>5005</v>
      </c>
      <c r="H7631" s="1060" t="s">
        <v>3500</v>
      </c>
    </row>
    <row r="7632" spans="2:8" ht="15.75">
      <c r="B7632" s="1089" t="s">
        <v>18510</v>
      </c>
      <c r="C7632" s="1087" t="s">
        <v>2259</v>
      </c>
      <c r="D7632" s="1035" t="s">
        <v>5014</v>
      </c>
      <c r="E7632" s="500" t="s">
        <v>4290</v>
      </c>
      <c r="F7632" s="1090">
        <v>46044.09</v>
      </c>
      <c r="G7632" s="1048" t="s">
        <v>5005</v>
      </c>
      <c r="H7632" s="1060" t="s">
        <v>3500</v>
      </c>
    </row>
    <row r="7633" spans="2:8" ht="15.75">
      <c r="B7633" s="1089" t="s">
        <v>18511</v>
      </c>
      <c r="C7633" s="1087" t="s">
        <v>2259</v>
      </c>
      <c r="D7633" s="1035" t="s">
        <v>5014</v>
      </c>
      <c r="E7633" s="500" t="s">
        <v>4290</v>
      </c>
      <c r="F7633" s="1090">
        <v>46044.09</v>
      </c>
      <c r="G7633" s="1048" t="s">
        <v>5005</v>
      </c>
      <c r="H7633" s="1060" t="s">
        <v>3500</v>
      </c>
    </row>
    <row r="7634" spans="2:8" ht="15.75">
      <c r="B7634" s="1089" t="s">
        <v>18512</v>
      </c>
      <c r="C7634" s="1087" t="s">
        <v>2259</v>
      </c>
      <c r="D7634" s="1035" t="s">
        <v>5014</v>
      </c>
      <c r="E7634" s="500" t="s">
        <v>4290</v>
      </c>
      <c r="F7634" s="1090">
        <v>4567.5</v>
      </c>
      <c r="G7634" s="1048" t="s">
        <v>5005</v>
      </c>
      <c r="H7634" s="1060" t="s">
        <v>3500</v>
      </c>
    </row>
    <row r="7635" spans="2:8" ht="15.75">
      <c r="B7635" s="1089" t="s">
        <v>18513</v>
      </c>
      <c r="C7635" s="1087" t="s">
        <v>2259</v>
      </c>
      <c r="D7635" s="1035" t="s">
        <v>5014</v>
      </c>
      <c r="E7635" s="500" t="s">
        <v>4290</v>
      </c>
      <c r="F7635" s="1090">
        <v>4567.5</v>
      </c>
      <c r="G7635" s="1048" t="s">
        <v>5005</v>
      </c>
      <c r="H7635" s="1060" t="s">
        <v>3500</v>
      </c>
    </row>
    <row r="7636" spans="2:8" ht="15.75">
      <c r="B7636" s="1089" t="s">
        <v>18514</v>
      </c>
      <c r="C7636" s="1087" t="s">
        <v>2259</v>
      </c>
      <c r="D7636" s="1035" t="s">
        <v>5014</v>
      </c>
      <c r="E7636" s="500" t="s">
        <v>4290</v>
      </c>
      <c r="F7636" s="1090">
        <v>4567.5</v>
      </c>
      <c r="G7636" s="1048" t="s">
        <v>5005</v>
      </c>
      <c r="H7636" s="1060" t="s">
        <v>3500</v>
      </c>
    </row>
    <row r="7637" spans="2:8" ht="15.75">
      <c r="B7637" s="1089" t="s">
        <v>18515</v>
      </c>
      <c r="C7637" s="1087" t="s">
        <v>2259</v>
      </c>
      <c r="D7637" s="1035" t="s">
        <v>5014</v>
      </c>
      <c r="E7637" s="500" t="s">
        <v>4290</v>
      </c>
      <c r="F7637" s="1090">
        <v>4567.5</v>
      </c>
      <c r="G7637" s="1048" t="s">
        <v>5005</v>
      </c>
      <c r="H7637" s="1060" t="s">
        <v>3500</v>
      </c>
    </row>
    <row r="7638" spans="2:8" ht="15.75">
      <c r="B7638" s="1089" t="s">
        <v>18516</v>
      </c>
      <c r="C7638" s="1087" t="s">
        <v>2259</v>
      </c>
      <c r="D7638" s="1035" t="s">
        <v>5014</v>
      </c>
      <c r="E7638" s="500" t="s">
        <v>4290</v>
      </c>
      <c r="F7638" s="1090">
        <v>9111.93</v>
      </c>
      <c r="G7638" s="1048" t="s">
        <v>5005</v>
      </c>
      <c r="H7638" s="1060" t="s">
        <v>3500</v>
      </c>
    </row>
    <row r="7639" spans="2:8" ht="15.75">
      <c r="B7639" s="1089" t="s">
        <v>18517</v>
      </c>
      <c r="C7639" s="1087" t="s">
        <v>2259</v>
      </c>
      <c r="D7639" s="1035" t="s">
        <v>5014</v>
      </c>
      <c r="E7639" s="500" t="s">
        <v>4290</v>
      </c>
      <c r="F7639" s="1090">
        <v>9111.93</v>
      </c>
      <c r="G7639" s="1048" t="s">
        <v>5005</v>
      </c>
      <c r="H7639" s="1060" t="s">
        <v>3500</v>
      </c>
    </row>
    <row r="7640" spans="2:8" ht="15.75">
      <c r="B7640" s="1089" t="s">
        <v>18518</v>
      </c>
      <c r="C7640" s="1087" t="s">
        <v>2259</v>
      </c>
      <c r="D7640" s="1035" t="s">
        <v>5014</v>
      </c>
      <c r="E7640" s="500" t="s">
        <v>4290</v>
      </c>
      <c r="F7640" s="1090">
        <v>9111.93</v>
      </c>
      <c r="G7640" s="1048" t="s">
        <v>5005</v>
      </c>
      <c r="H7640" s="1060" t="s">
        <v>3500</v>
      </c>
    </row>
    <row r="7641" spans="2:8" ht="15.75">
      <c r="B7641" s="1089" t="s">
        <v>18519</v>
      </c>
      <c r="C7641" s="1087" t="s">
        <v>2259</v>
      </c>
      <c r="D7641" s="1035" t="s">
        <v>5014</v>
      </c>
      <c r="E7641" s="500" t="s">
        <v>4290</v>
      </c>
      <c r="F7641" s="1090">
        <v>9111.93</v>
      </c>
      <c r="G7641" s="1048" t="s">
        <v>5005</v>
      </c>
      <c r="H7641" s="1060" t="s">
        <v>3500</v>
      </c>
    </row>
    <row r="7642" spans="2:8">
      <c r="B7642" s="1089" t="s">
        <v>18520</v>
      </c>
      <c r="C7642" s="1087" t="s">
        <v>2259</v>
      </c>
      <c r="D7642" s="1035" t="s">
        <v>5015</v>
      </c>
      <c r="E7642" s="500" t="s">
        <v>4290</v>
      </c>
      <c r="F7642" s="1070">
        <v>2992.8</v>
      </c>
      <c r="G7642" s="1048" t="s">
        <v>5005</v>
      </c>
      <c r="H7642" s="1060" t="s">
        <v>3500</v>
      </c>
    </row>
    <row r="7643" spans="2:8">
      <c r="B7643" s="1089" t="s">
        <v>18521</v>
      </c>
      <c r="C7643" s="1087" t="s">
        <v>2259</v>
      </c>
      <c r="D7643" s="1035" t="s">
        <v>5015</v>
      </c>
      <c r="E7643" s="500" t="s">
        <v>4290</v>
      </c>
      <c r="F7643" s="1070">
        <v>2992.8</v>
      </c>
      <c r="G7643" s="1048" t="s">
        <v>5005</v>
      </c>
      <c r="H7643" s="1060" t="s">
        <v>3500</v>
      </c>
    </row>
    <row r="7644" spans="2:8">
      <c r="B7644" s="1089" t="s">
        <v>18522</v>
      </c>
      <c r="C7644" s="1087" t="s">
        <v>2259</v>
      </c>
      <c r="D7644" s="1035" t="s">
        <v>5015</v>
      </c>
      <c r="E7644" s="500" t="s">
        <v>4290</v>
      </c>
      <c r="F7644" s="1070">
        <v>2992.8</v>
      </c>
      <c r="G7644" s="1048" t="s">
        <v>5005</v>
      </c>
      <c r="H7644" s="1060" t="s">
        <v>3500</v>
      </c>
    </row>
    <row r="7645" spans="2:8">
      <c r="B7645" s="1089" t="s">
        <v>18523</v>
      </c>
      <c r="C7645" s="1087" t="s">
        <v>2259</v>
      </c>
      <c r="D7645" s="1035" t="s">
        <v>5015</v>
      </c>
      <c r="E7645" s="500" t="s">
        <v>4290</v>
      </c>
      <c r="F7645" s="1070">
        <v>2992.8</v>
      </c>
      <c r="G7645" s="1048" t="s">
        <v>5005</v>
      </c>
      <c r="H7645" s="1060" t="s">
        <v>3500</v>
      </c>
    </row>
    <row r="7646" spans="2:8">
      <c r="B7646" s="1089" t="s">
        <v>18524</v>
      </c>
      <c r="C7646" s="1087" t="s">
        <v>2259</v>
      </c>
      <c r="D7646" s="1035" t="s">
        <v>5015</v>
      </c>
      <c r="E7646" s="500" t="s">
        <v>4290</v>
      </c>
      <c r="F7646" s="1070">
        <v>2992.8</v>
      </c>
      <c r="G7646" s="1048" t="s">
        <v>5005</v>
      </c>
      <c r="H7646" s="1060" t="s">
        <v>3500</v>
      </c>
    </row>
    <row r="7647" spans="2:8">
      <c r="B7647" s="1089" t="s">
        <v>18525</v>
      </c>
      <c r="C7647" s="1087" t="s">
        <v>2259</v>
      </c>
      <c r="D7647" s="1035" t="s">
        <v>5015</v>
      </c>
      <c r="E7647" s="500" t="s">
        <v>4290</v>
      </c>
      <c r="F7647" s="1070">
        <v>2992.8</v>
      </c>
      <c r="G7647" s="1048" t="s">
        <v>5005</v>
      </c>
      <c r="H7647" s="1060" t="s">
        <v>3500</v>
      </c>
    </row>
    <row r="7648" spans="2:8">
      <c r="B7648" s="1089" t="s">
        <v>18526</v>
      </c>
      <c r="C7648" s="1087" t="s">
        <v>2259</v>
      </c>
      <c r="D7648" s="1035" t="s">
        <v>5015</v>
      </c>
      <c r="E7648" s="500" t="s">
        <v>4290</v>
      </c>
      <c r="F7648" s="1070">
        <v>2992.8</v>
      </c>
      <c r="G7648" s="1048" t="s">
        <v>5005</v>
      </c>
      <c r="H7648" s="1060" t="s">
        <v>3500</v>
      </c>
    </row>
    <row r="7649" spans="2:8">
      <c r="B7649" s="1089" t="s">
        <v>18527</v>
      </c>
      <c r="C7649" s="1087" t="s">
        <v>2259</v>
      </c>
      <c r="D7649" s="1035" t="s">
        <v>5015</v>
      </c>
      <c r="E7649" s="500" t="s">
        <v>4290</v>
      </c>
      <c r="F7649" s="1070">
        <v>2992.8</v>
      </c>
      <c r="G7649" s="1048" t="s">
        <v>5005</v>
      </c>
      <c r="H7649" s="1060" t="s">
        <v>3500</v>
      </c>
    </row>
    <row r="7650" spans="2:8">
      <c r="B7650" s="1089" t="s">
        <v>18528</v>
      </c>
      <c r="C7650" s="1087" t="s">
        <v>2259</v>
      </c>
      <c r="D7650" s="1035" t="s">
        <v>5015</v>
      </c>
      <c r="E7650" s="500" t="s">
        <v>4290</v>
      </c>
      <c r="F7650" s="1070">
        <v>2992.8</v>
      </c>
      <c r="G7650" s="1048" t="s">
        <v>5005</v>
      </c>
      <c r="H7650" s="1060" t="s">
        <v>3500</v>
      </c>
    </row>
    <row r="7651" spans="2:8">
      <c r="B7651" s="1089" t="s">
        <v>18529</v>
      </c>
      <c r="C7651" s="1087" t="s">
        <v>2259</v>
      </c>
      <c r="D7651" s="1035" t="s">
        <v>5015</v>
      </c>
      <c r="E7651" s="500" t="s">
        <v>4290</v>
      </c>
      <c r="F7651" s="1070">
        <v>2992.8</v>
      </c>
      <c r="G7651" s="1048" t="s">
        <v>5005</v>
      </c>
      <c r="H7651" s="1060" t="s">
        <v>3500</v>
      </c>
    </row>
    <row r="7652" spans="2:8">
      <c r="B7652" s="1089" t="s">
        <v>18530</v>
      </c>
      <c r="C7652" s="1087" t="s">
        <v>2259</v>
      </c>
      <c r="D7652" s="1035" t="s">
        <v>5015</v>
      </c>
      <c r="E7652" s="500" t="s">
        <v>4290</v>
      </c>
      <c r="F7652" s="1070">
        <v>2992.8</v>
      </c>
      <c r="G7652" s="1048" t="s">
        <v>5005</v>
      </c>
      <c r="H7652" s="1060" t="s">
        <v>3500</v>
      </c>
    </row>
    <row r="7653" spans="2:8">
      <c r="B7653" s="1089" t="s">
        <v>18531</v>
      </c>
      <c r="C7653" s="1087" t="s">
        <v>2259</v>
      </c>
      <c r="D7653" s="1035" t="s">
        <v>5015</v>
      </c>
      <c r="E7653" s="500" t="s">
        <v>4290</v>
      </c>
      <c r="F7653" s="1070">
        <v>2992.8</v>
      </c>
      <c r="G7653" s="1048" t="s">
        <v>5005</v>
      </c>
      <c r="H7653" s="1060" t="s">
        <v>3500</v>
      </c>
    </row>
    <row r="7654" spans="2:8">
      <c r="B7654" s="1089" t="s">
        <v>18532</v>
      </c>
      <c r="C7654" s="1087" t="s">
        <v>2259</v>
      </c>
      <c r="D7654" s="1035" t="s">
        <v>5015</v>
      </c>
      <c r="E7654" s="500" t="s">
        <v>4290</v>
      </c>
      <c r="F7654" s="1070">
        <v>2992.8</v>
      </c>
      <c r="G7654" s="1048" t="s">
        <v>5005</v>
      </c>
      <c r="H7654" s="1060" t="s">
        <v>3500</v>
      </c>
    </row>
    <row r="7655" spans="2:8">
      <c r="B7655" s="1089" t="s">
        <v>18533</v>
      </c>
      <c r="C7655" s="1087" t="s">
        <v>2259</v>
      </c>
      <c r="D7655" s="1035" t="s">
        <v>5015</v>
      </c>
      <c r="E7655" s="500" t="s">
        <v>4290</v>
      </c>
      <c r="F7655" s="1070">
        <v>2992.8</v>
      </c>
      <c r="G7655" s="1048" t="s">
        <v>5005</v>
      </c>
      <c r="H7655" s="1060" t="s">
        <v>3500</v>
      </c>
    </row>
    <row r="7656" spans="2:8">
      <c r="B7656" s="1089" t="s">
        <v>18534</v>
      </c>
      <c r="C7656" s="1087" t="s">
        <v>2259</v>
      </c>
      <c r="D7656" s="1035" t="s">
        <v>5015</v>
      </c>
      <c r="E7656" s="500" t="s">
        <v>4290</v>
      </c>
      <c r="F7656" s="1070">
        <v>2992.8</v>
      </c>
      <c r="G7656" s="1048" t="s">
        <v>5005</v>
      </c>
      <c r="H7656" s="1060" t="s">
        <v>3500</v>
      </c>
    </row>
    <row r="7657" spans="2:8">
      <c r="B7657" s="1089" t="s">
        <v>18535</v>
      </c>
      <c r="C7657" s="1087" t="s">
        <v>2259</v>
      </c>
      <c r="D7657" s="1035" t="s">
        <v>5015</v>
      </c>
      <c r="E7657" s="500" t="s">
        <v>4290</v>
      </c>
      <c r="F7657" s="1070">
        <v>2992.8</v>
      </c>
      <c r="G7657" s="1048" t="s">
        <v>5005</v>
      </c>
      <c r="H7657" s="1060" t="s">
        <v>3500</v>
      </c>
    </row>
    <row r="7658" spans="2:8">
      <c r="B7658" s="1089" t="s">
        <v>18536</v>
      </c>
      <c r="C7658" s="1087" t="s">
        <v>2259</v>
      </c>
      <c r="D7658" s="1035" t="s">
        <v>5015</v>
      </c>
      <c r="E7658" s="500" t="s">
        <v>4290</v>
      </c>
      <c r="F7658" s="1070">
        <v>2992.8</v>
      </c>
      <c r="G7658" s="1048" t="s">
        <v>5005</v>
      </c>
      <c r="H7658" s="1060" t="s">
        <v>3500</v>
      </c>
    </row>
    <row r="7659" spans="2:8">
      <c r="B7659" s="1089" t="s">
        <v>18537</v>
      </c>
      <c r="C7659" s="1087" t="s">
        <v>2259</v>
      </c>
      <c r="D7659" s="1035" t="s">
        <v>5015</v>
      </c>
      <c r="E7659" s="500" t="s">
        <v>4290</v>
      </c>
      <c r="F7659" s="1070">
        <v>2992.8</v>
      </c>
      <c r="G7659" s="1048" t="s">
        <v>5005</v>
      </c>
      <c r="H7659" s="1060" t="s">
        <v>3500</v>
      </c>
    </row>
    <row r="7660" spans="2:8">
      <c r="B7660" s="1089" t="s">
        <v>18538</v>
      </c>
      <c r="C7660" s="1087" t="s">
        <v>2259</v>
      </c>
      <c r="D7660" s="1035" t="s">
        <v>5015</v>
      </c>
      <c r="E7660" s="500" t="s">
        <v>4290</v>
      </c>
      <c r="F7660" s="1070">
        <v>2992.8</v>
      </c>
      <c r="G7660" s="1048" t="s">
        <v>5005</v>
      </c>
      <c r="H7660" s="1060" t="s">
        <v>3500</v>
      </c>
    </row>
    <row r="7661" spans="2:8">
      <c r="B7661" s="1089" t="s">
        <v>18539</v>
      </c>
      <c r="C7661" s="1087" t="s">
        <v>2259</v>
      </c>
      <c r="D7661" s="1035" t="s">
        <v>5015</v>
      </c>
      <c r="E7661" s="500" t="s">
        <v>4290</v>
      </c>
      <c r="F7661" s="1070">
        <v>2992.8</v>
      </c>
      <c r="G7661" s="1048" t="s">
        <v>5005</v>
      </c>
      <c r="H7661" s="1060" t="s">
        <v>3500</v>
      </c>
    </row>
    <row r="7662" spans="2:8">
      <c r="B7662" s="1089" t="s">
        <v>18540</v>
      </c>
      <c r="C7662" s="1087" t="s">
        <v>2259</v>
      </c>
      <c r="D7662" s="1035" t="s">
        <v>5015</v>
      </c>
      <c r="E7662" s="500" t="s">
        <v>4290</v>
      </c>
      <c r="F7662" s="1070">
        <v>2193.56</v>
      </c>
      <c r="G7662" s="1048" t="s">
        <v>5005</v>
      </c>
      <c r="H7662" s="1060" t="s">
        <v>3500</v>
      </c>
    </row>
    <row r="7663" spans="2:8">
      <c r="B7663" s="1089" t="s">
        <v>18541</v>
      </c>
      <c r="C7663" s="1087" t="s">
        <v>2259</v>
      </c>
      <c r="D7663" s="1035" t="s">
        <v>5015</v>
      </c>
      <c r="E7663" s="500" t="s">
        <v>4290</v>
      </c>
      <c r="F7663" s="1070">
        <v>2193.56</v>
      </c>
      <c r="G7663" s="1048" t="s">
        <v>5005</v>
      </c>
      <c r="H7663" s="1060" t="s">
        <v>3500</v>
      </c>
    </row>
    <row r="7664" spans="2:8">
      <c r="B7664" s="1089" t="s">
        <v>18542</v>
      </c>
      <c r="C7664" s="1087" t="s">
        <v>2259</v>
      </c>
      <c r="D7664" s="1035" t="s">
        <v>5015</v>
      </c>
      <c r="E7664" s="500" t="s">
        <v>4290</v>
      </c>
      <c r="F7664" s="1070">
        <v>2193.56</v>
      </c>
      <c r="G7664" s="1048" t="s">
        <v>5005</v>
      </c>
      <c r="H7664" s="1060" t="s">
        <v>3500</v>
      </c>
    </row>
    <row r="7665" spans="2:8">
      <c r="B7665" s="1089" t="s">
        <v>18543</v>
      </c>
      <c r="C7665" s="1087" t="s">
        <v>2259</v>
      </c>
      <c r="D7665" s="1035" t="s">
        <v>5015</v>
      </c>
      <c r="E7665" s="500" t="s">
        <v>4290</v>
      </c>
      <c r="F7665" s="1070">
        <v>2193.56</v>
      </c>
      <c r="G7665" s="1048" t="s">
        <v>5005</v>
      </c>
      <c r="H7665" s="1060" t="s">
        <v>3500</v>
      </c>
    </row>
    <row r="7666" spans="2:8">
      <c r="B7666" s="1089" t="s">
        <v>18544</v>
      </c>
      <c r="C7666" s="1087" t="s">
        <v>2259</v>
      </c>
      <c r="D7666" s="1035" t="s">
        <v>5015</v>
      </c>
      <c r="E7666" s="500" t="s">
        <v>4290</v>
      </c>
      <c r="F7666" s="1070">
        <v>2193.56</v>
      </c>
      <c r="G7666" s="1048" t="s">
        <v>5005</v>
      </c>
      <c r="H7666" s="1060" t="s">
        <v>3500</v>
      </c>
    </row>
    <row r="7667" spans="2:8">
      <c r="B7667" s="1089" t="s">
        <v>18545</v>
      </c>
      <c r="C7667" s="1087" t="s">
        <v>2259</v>
      </c>
      <c r="D7667" s="1035" t="s">
        <v>5015</v>
      </c>
      <c r="E7667" s="500" t="s">
        <v>4290</v>
      </c>
      <c r="F7667" s="1070">
        <v>2193.56</v>
      </c>
      <c r="G7667" s="1048" t="s">
        <v>5005</v>
      </c>
      <c r="H7667" s="1060" t="s">
        <v>3500</v>
      </c>
    </row>
    <row r="7668" spans="2:8">
      <c r="B7668" s="1089" t="s">
        <v>18546</v>
      </c>
      <c r="C7668" s="1087" t="s">
        <v>2259</v>
      </c>
      <c r="D7668" s="1035" t="s">
        <v>5015</v>
      </c>
      <c r="E7668" s="500" t="s">
        <v>4290</v>
      </c>
      <c r="F7668" s="1070">
        <v>2193.56</v>
      </c>
      <c r="G7668" s="1048" t="s">
        <v>5005</v>
      </c>
      <c r="H7668" s="1060" t="s">
        <v>3500</v>
      </c>
    </row>
    <row r="7669" spans="2:8">
      <c r="B7669" s="1089" t="s">
        <v>18547</v>
      </c>
      <c r="C7669" s="1087" t="s">
        <v>2259</v>
      </c>
      <c r="D7669" s="1035" t="s">
        <v>5015</v>
      </c>
      <c r="E7669" s="500" t="s">
        <v>4290</v>
      </c>
      <c r="F7669" s="1070">
        <v>2193.56</v>
      </c>
      <c r="G7669" s="1048" t="s">
        <v>5005</v>
      </c>
      <c r="H7669" s="1060" t="s">
        <v>3500</v>
      </c>
    </row>
    <row r="7670" spans="2:8">
      <c r="B7670" s="1089" t="s">
        <v>18548</v>
      </c>
      <c r="C7670" s="1087" t="s">
        <v>2259</v>
      </c>
      <c r="D7670" s="1035" t="s">
        <v>5015</v>
      </c>
      <c r="E7670" s="500" t="s">
        <v>4290</v>
      </c>
      <c r="F7670" s="1070">
        <v>2193.56</v>
      </c>
      <c r="G7670" s="1048" t="s">
        <v>5005</v>
      </c>
      <c r="H7670" s="1060" t="s">
        <v>3500</v>
      </c>
    </row>
    <row r="7671" spans="2:8">
      <c r="B7671" s="1089" t="s">
        <v>18549</v>
      </c>
      <c r="C7671" s="1087" t="s">
        <v>2259</v>
      </c>
      <c r="D7671" s="1035" t="s">
        <v>5015</v>
      </c>
      <c r="E7671" s="500" t="s">
        <v>4290</v>
      </c>
      <c r="F7671" s="1070">
        <v>2193.56</v>
      </c>
      <c r="G7671" s="1048" t="s">
        <v>5005</v>
      </c>
      <c r="H7671" s="1060" t="s">
        <v>3500</v>
      </c>
    </row>
    <row r="7672" spans="2:8">
      <c r="B7672" s="1089" t="s">
        <v>18550</v>
      </c>
      <c r="C7672" s="1087" t="s">
        <v>2259</v>
      </c>
      <c r="D7672" s="1035" t="s">
        <v>5015</v>
      </c>
      <c r="E7672" s="500" t="s">
        <v>4290</v>
      </c>
      <c r="F7672" s="1070">
        <v>2193.56</v>
      </c>
      <c r="G7672" s="1048" t="s">
        <v>5005</v>
      </c>
      <c r="H7672" s="1060" t="s">
        <v>3500</v>
      </c>
    </row>
    <row r="7673" spans="2:8">
      <c r="B7673" s="1089" t="s">
        <v>18551</v>
      </c>
      <c r="C7673" s="1087" t="s">
        <v>2259</v>
      </c>
      <c r="D7673" s="1035" t="s">
        <v>5015</v>
      </c>
      <c r="E7673" s="500" t="s">
        <v>4290</v>
      </c>
      <c r="F7673" s="1070">
        <v>2193.56</v>
      </c>
      <c r="G7673" s="1048" t="s">
        <v>5005</v>
      </c>
      <c r="H7673" s="1060" t="s">
        <v>3500</v>
      </c>
    </row>
    <row r="7674" spans="2:8">
      <c r="B7674" s="1089" t="s">
        <v>18552</v>
      </c>
      <c r="C7674" s="1087" t="s">
        <v>2259</v>
      </c>
      <c r="D7674" s="1035" t="s">
        <v>5015</v>
      </c>
      <c r="E7674" s="500" t="s">
        <v>4290</v>
      </c>
      <c r="F7674" s="1070">
        <v>2193.56</v>
      </c>
      <c r="G7674" s="1048" t="s">
        <v>5005</v>
      </c>
      <c r="H7674" s="1060" t="s">
        <v>3500</v>
      </c>
    </row>
    <row r="7675" spans="2:8">
      <c r="B7675" s="1089" t="s">
        <v>18553</v>
      </c>
      <c r="C7675" s="1087" t="s">
        <v>2259</v>
      </c>
      <c r="D7675" s="1035" t="s">
        <v>5015</v>
      </c>
      <c r="E7675" s="500" t="s">
        <v>4290</v>
      </c>
      <c r="F7675" s="1070">
        <v>2193.56</v>
      </c>
      <c r="G7675" s="1048" t="s">
        <v>5005</v>
      </c>
      <c r="H7675" s="1060" t="s">
        <v>3500</v>
      </c>
    </row>
    <row r="7676" spans="2:8">
      <c r="B7676" s="1089" t="s">
        <v>18554</v>
      </c>
      <c r="C7676" s="1087" t="s">
        <v>2259</v>
      </c>
      <c r="D7676" s="1035" t="s">
        <v>5015</v>
      </c>
      <c r="E7676" s="500" t="s">
        <v>4290</v>
      </c>
      <c r="F7676" s="1070">
        <v>2193.56</v>
      </c>
      <c r="G7676" s="1048" t="s">
        <v>5005</v>
      </c>
      <c r="H7676" s="1060" t="s">
        <v>3500</v>
      </c>
    </row>
    <row r="7677" spans="2:8">
      <c r="B7677" s="1089" t="s">
        <v>18555</v>
      </c>
      <c r="C7677" s="1087" t="s">
        <v>2259</v>
      </c>
      <c r="D7677" s="1035" t="s">
        <v>5015</v>
      </c>
      <c r="E7677" s="500" t="s">
        <v>4290</v>
      </c>
      <c r="F7677" s="1070">
        <v>2193.56</v>
      </c>
      <c r="G7677" s="1048" t="s">
        <v>5005</v>
      </c>
      <c r="H7677" s="1060" t="s">
        <v>3500</v>
      </c>
    </row>
    <row r="7678" spans="2:8">
      <c r="B7678" s="1089" t="s">
        <v>18556</v>
      </c>
      <c r="C7678" s="1087" t="s">
        <v>2259</v>
      </c>
      <c r="D7678" s="1035" t="s">
        <v>5015</v>
      </c>
      <c r="E7678" s="500" t="s">
        <v>4290</v>
      </c>
      <c r="F7678" s="1070">
        <v>2193.56</v>
      </c>
      <c r="G7678" s="1048" t="s">
        <v>5005</v>
      </c>
      <c r="H7678" s="1060" t="s">
        <v>3500</v>
      </c>
    </row>
    <row r="7679" spans="2:8">
      <c r="B7679" s="1089" t="s">
        <v>18557</v>
      </c>
      <c r="C7679" s="1087" t="s">
        <v>2259</v>
      </c>
      <c r="D7679" s="1035" t="s">
        <v>5015</v>
      </c>
      <c r="E7679" s="500" t="s">
        <v>4290</v>
      </c>
      <c r="F7679" s="1070">
        <v>2193.56</v>
      </c>
      <c r="G7679" s="1048" t="s">
        <v>5005</v>
      </c>
      <c r="H7679" s="1060" t="s">
        <v>3500</v>
      </c>
    </row>
    <row r="7680" spans="2:8">
      <c r="B7680" s="1089" t="s">
        <v>18558</v>
      </c>
      <c r="C7680" s="1087" t="s">
        <v>2259</v>
      </c>
      <c r="D7680" s="1035" t="s">
        <v>5015</v>
      </c>
      <c r="E7680" s="500" t="s">
        <v>4290</v>
      </c>
      <c r="F7680" s="1070">
        <v>2193.56</v>
      </c>
      <c r="G7680" s="1048" t="s">
        <v>5005</v>
      </c>
      <c r="H7680" s="1060" t="s">
        <v>3500</v>
      </c>
    </row>
    <row r="7681" spans="2:8">
      <c r="B7681" s="1089" t="s">
        <v>18559</v>
      </c>
      <c r="C7681" s="1087" t="s">
        <v>2259</v>
      </c>
      <c r="D7681" s="1035" t="s">
        <v>5015</v>
      </c>
      <c r="E7681" s="500" t="s">
        <v>4290</v>
      </c>
      <c r="F7681" s="1070">
        <v>2193.56</v>
      </c>
      <c r="G7681" s="1048" t="s">
        <v>5005</v>
      </c>
      <c r="H7681" s="1060" t="s">
        <v>3500</v>
      </c>
    </row>
    <row r="7682" spans="2:8">
      <c r="B7682" s="1089" t="s">
        <v>18560</v>
      </c>
      <c r="C7682" s="1087" t="s">
        <v>2259</v>
      </c>
      <c r="D7682" s="1035" t="s">
        <v>5015</v>
      </c>
      <c r="E7682" s="500" t="s">
        <v>4290</v>
      </c>
      <c r="F7682" s="1070">
        <v>2193.56</v>
      </c>
      <c r="G7682" s="1048" t="s">
        <v>5005</v>
      </c>
      <c r="H7682" s="1060" t="s">
        <v>3500</v>
      </c>
    </row>
    <row r="7683" spans="2:8">
      <c r="B7683" s="1089" t="s">
        <v>18561</v>
      </c>
      <c r="C7683" s="1087" t="s">
        <v>2259</v>
      </c>
      <c r="D7683" s="1035" t="s">
        <v>5015</v>
      </c>
      <c r="E7683" s="500" t="s">
        <v>4290</v>
      </c>
      <c r="F7683" s="1070">
        <v>2193.56</v>
      </c>
      <c r="G7683" s="1048" t="s">
        <v>5005</v>
      </c>
      <c r="H7683" s="1060" t="s">
        <v>3500</v>
      </c>
    </row>
    <row r="7684" spans="2:8">
      <c r="B7684" s="1089" t="s">
        <v>18562</v>
      </c>
      <c r="C7684" s="1087" t="s">
        <v>2259</v>
      </c>
      <c r="D7684" s="1035" t="s">
        <v>5015</v>
      </c>
      <c r="E7684" s="500" t="s">
        <v>4290</v>
      </c>
      <c r="F7684" s="1070">
        <v>2193.56</v>
      </c>
      <c r="G7684" s="1048" t="s">
        <v>5005</v>
      </c>
      <c r="H7684" s="1060" t="s">
        <v>3500</v>
      </c>
    </row>
    <row r="7685" spans="2:8">
      <c r="B7685" s="1089" t="s">
        <v>18563</v>
      </c>
      <c r="C7685" s="1087" t="s">
        <v>2259</v>
      </c>
      <c r="D7685" s="1035" t="s">
        <v>5015</v>
      </c>
      <c r="E7685" s="500" t="s">
        <v>4290</v>
      </c>
      <c r="F7685" s="1070">
        <v>2193.56</v>
      </c>
      <c r="G7685" s="1048" t="s">
        <v>5005</v>
      </c>
      <c r="H7685" s="1060" t="s">
        <v>3500</v>
      </c>
    </row>
    <row r="7686" spans="2:8">
      <c r="B7686" s="1089" t="s">
        <v>18564</v>
      </c>
      <c r="C7686" s="1087" t="s">
        <v>2259</v>
      </c>
      <c r="D7686" s="1035" t="s">
        <v>5015</v>
      </c>
      <c r="E7686" s="500" t="s">
        <v>4290</v>
      </c>
      <c r="F7686" s="1070">
        <v>2193.56</v>
      </c>
      <c r="G7686" s="1048" t="s">
        <v>5005</v>
      </c>
      <c r="H7686" s="1060" t="s">
        <v>3500</v>
      </c>
    </row>
    <row r="7687" spans="2:8">
      <c r="B7687" s="1089" t="s">
        <v>18565</v>
      </c>
      <c r="C7687" s="1087" t="s">
        <v>2259</v>
      </c>
      <c r="D7687" s="1035" t="s">
        <v>5015</v>
      </c>
      <c r="E7687" s="500" t="s">
        <v>4290</v>
      </c>
      <c r="F7687" s="1070">
        <v>2193.56</v>
      </c>
      <c r="G7687" s="1048" t="s">
        <v>5005</v>
      </c>
      <c r="H7687" s="1060" t="s">
        <v>3500</v>
      </c>
    </row>
    <row r="7688" spans="2:8">
      <c r="B7688" s="1089" t="s">
        <v>18566</v>
      </c>
      <c r="C7688" s="1087" t="s">
        <v>2259</v>
      </c>
      <c r="D7688" s="1035" t="s">
        <v>5015</v>
      </c>
      <c r="E7688" s="500" t="s">
        <v>4290</v>
      </c>
      <c r="F7688" s="1070">
        <v>2193.56</v>
      </c>
      <c r="G7688" s="1048" t="s">
        <v>5005</v>
      </c>
      <c r="H7688" s="1060" t="s">
        <v>3500</v>
      </c>
    </row>
    <row r="7689" spans="2:8">
      <c r="B7689" s="1089" t="s">
        <v>18567</v>
      </c>
      <c r="C7689" s="1087" t="s">
        <v>2259</v>
      </c>
      <c r="D7689" s="1035" t="s">
        <v>5015</v>
      </c>
      <c r="E7689" s="500" t="s">
        <v>4290</v>
      </c>
      <c r="F7689" s="1070">
        <v>2193.56</v>
      </c>
      <c r="G7689" s="1048" t="s">
        <v>5005</v>
      </c>
      <c r="H7689" s="1060" t="s">
        <v>3500</v>
      </c>
    </row>
    <row r="7690" spans="2:8">
      <c r="B7690" s="1089" t="s">
        <v>18568</v>
      </c>
      <c r="C7690" s="1087" t="s">
        <v>2259</v>
      </c>
      <c r="D7690" s="1035" t="s">
        <v>5015</v>
      </c>
      <c r="E7690" s="500" t="s">
        <v>4290</v>
      </c>
      <c r="F7690" s="1070">
        <v>2193.56</v>
      </c>
      <c r="G7690" s="1048" t="s">
        <v>5005</v>
      </c>
      <c r="H7690" s="1060" t="s">
        <v>3500</v>
      </c>
    </row>
    <row r="7691" spans="2:8">
      <c r="B7691" s="1089" t="s">
        <v>18569</v>
      </c>
      <c r="C7691" s="1087" t="s">
        <v>2259</v>
      </c>
      <c r="D7691" s="1035" t="s">
        <v>5015</v>
      </c>
      <c r="E7691" s="500" t="s">
        <v>4290</v>
      </c>
      <c r="F7691" s="1070">
        <v>2193.56</v>
      </c>
      <c r="G7691" s="1048" t="s">
        <v>5005</v>
      </c>
      <c r="H7691" s="1060" t="s">
        <v>3500</v>
      </c>
    </row>
    <row r="7692" spans="2:8">
      <c r="B7692" s="1089" t="s">
        <v>18570</v>
      </c>
      <c r="C7692" s="1087" t="s">
        <v>2259</v>
      </c>
      <c r="D7692" s="1035" t="s">
        <v>5015</v>
      </c>
      <c r="E7692" s="500" t="s">
        <v>4290</v>
      </c>
      <c r="F7692" s="1070">
        <v>2193.56</v>
      </c>
      <c r="G7692" s="1048" t="s">
        <v>5005</v>
      </c>
      <c r="H7692" s="1060" t="s">
        <v>3500</v>
      </c>
    </row>
    <row r="7693" spans="2:8">
      <c r="B7693" s="1089" t="s">
        <v>18571</v>
      </c>
      <c r="C7693" s="1087" t="s">
        <v>2259</v>
      </c>
      <c r="D7693" s="1035" t="s">
        <v>5015</v>
      </c>
      <c r="E7693" s="500" t="s">
        <v>4290</v>
      </c>
      <c r="F7693" s="1070">
        <v>2193.56</v>
      </c>
      <c r="G7693" s="1048" t="s">
        <v>5005</v>
      </c>
      <c r="H7693" s="1060" t="s">
        <v>3500</v>
      </c>
    </row>
    <row r="7694" spans="2:8">
      <c r="B7694" s="1089" t="s">
        <v>18572</v>
      </c>
      <c r="C7694" s="1087" t="s">
        <v>2259</v>
      </c>
      <c r="D7694" s="1035" t="s">
        <v>5015</v>
      </c>
      <c r="E7694" s="500" t="s">
        <v>4290</v>
      </c>
      <c r="F7694" s="1070">
        <v>2193.56</v>
      </c>
      <c r="G7694" s="1048" t="s">
        <v>5005</v>
      </c>
      <c r="H7694" s="1060" t="s">
        <v>3500</v>
      </c>
    </row>
    <row r="7695" spans="2:8">
      <c r="B7695" s="1089" t="s">
        <v>18573</v>
      </c>
      <c r="C7695" s="1087" t="s">
        <v>2259</v>
      </c>
      <c r="D7695" s="1035" t="s">
        <v>5015</v>
      </c>
      <c r="E7695" s="500" t="s">
        <v>4290</v>
      </c>
      <c r="F7695" s="1070">
        <v>2193.56</v>
      </c>
      <c r="G7695" s="1048" t="s">
        <v>5005</v>
      </c>
      <c r="H7695" s="1060" t="s">
        <v>3500</v>
      </c>
    </row>
    <row r="7696" spans="2:8">
      <c r="B7696" s="1089" t="s">
        <v>18574</v>
      </c>
      <c r="C7696" s="1087" t="s">
        <v>2259</v>
      </c>
      <c r="D7696" s="1035" t="s">
        <v>5015</v>
      </c>
      <c r="E7696" s="500" t="s">
        <v>4290</v>
      </c>
      <c r="F7696" s="1070">
        <v>2193.56</v>
      </c>
      <c r="G7696" s="1048" t="s">
        <v>5005</v>
      </c>
      <c r="H7696" s="1060" t="s">
        <v>3500</v>
      </c>
    </row>
    <row r="7697" spans="2:8">
      <c r="B7697" s="1089" t="s">
        <v>18575</v>
      </c>
      <c r="C7697" s="1087" t="s">
        <v>2259</v>
      </c>
      <c r="D7697" s="1035" t="s">
        <v>5015</v>
      </c>
      <c r="E7697" s="500" t="s">
        <v>4290</v>
      </c>
      <c r="F7697" s="1070">
        <v>2193.56</v>
      </c>
      <c r="G7697" s="1048" t="s">
        <v>5005</v>
      </c>
      <c r="H7697" s="1060" t="s">
        <v>3500</v>
      </c>
    </row>
    <row r="7698" spans="2:8">
      <c r="B7698" s="1089" t="s">
        <v>18576</v>
      </c>
      <c r="C7698" s="1087" t="s">
        <v>2259</v>
      </c>
      <c r="D7698" s="1035" t="s">
        <v>5015</v>
      </c>
      <c r="E7698" s="500" t="s">
        <v>4290</v>
      </c>
      <c r="F7698" s="1070">
        <v>2193.56</v>
      </c>
      <c r="G7698" s="1048" t="s">
        <v>5005</v>
      </c>
      <c r="H7698" s="1060" t="s">
        <v>3500</v>
      </c>
    </row>
    <row r="7699" spans="2:8">
      <c r="B7699" s="1089" t="s">
        <v>18577</v>
      </c>
      <c r="C7699" s="1087" t="s">
        <v>2259</v>
      </c>
      <c r="D7699" s="1035" t="s">
        <v>5015</v>
      </c>
      <c r="E7699" s="500" t="s">
        <v>4290</v>
      </c>
      <c r="F7699" s="1070">
        <v>2193.56</v>
      </c>
      <c r="G7699" s="1048" t="s">
        <v>5005</v>
      </c>
      <c r="H7699" s="1060" t="s">
        <v>3500</v>
      </c>
    </row>
    <row r="7700" spans="2:8">
      <c r="B7700" s="1089" t="s">
        <v>18578</v>
      </c>
      <c r="C7700" s="1087" t="s">
        <v>2259</v>
      </c>
      <c r="D7700" s="1035" t="s">
        <v>5015</v>
      </c>
      <c r="E7700" s="500" t="s">
        <v>4290</v>
      </c>
      <c r="F7700" s="1070">
        <v>2193.56</v>
      </c>
      <c r="G7700" s="1048" t="s">
        <v>5005</v>
      </c>
      <c r="H7700" s="1060" t="s">
        <v>3500</v>
      </c>
    </row>
    <row r="7701" spans="2:8">
      <c r="B7701" s="1089" t="s">
        <v>18579</v>
      </c>
      <c r="C7701" s="1087" t="s">
        <v>2259</v>
      </c>
      <c r="D7701" s="1035" t="s">
        <v>5015</v>
      </c>
      <c r="E7701" s="500" t="s">
        <v>4290</v>
      </c>
      <c r="F7701" s="1070">
        <v>2193.56</v>
      </c>
      <c r="G7701" s="1048" t="s">
        <v>5005</v>
      </c>
      <c r="H7701" s="1060" t="s">
        <v>3500</v>
      </c>
    </row>
    <row r="7702" spans="2:8">
      <c r="B7702" s="1089" t="s">
        <v>18580</v>
      </c>
      <c r="C7702" s="1087" t="s">
        <v>2259</v>
      </c>
      <c r="D7702" s="1035" t="s">
        <v>5015</v>
      </c>
      <c r="E7702" s="500" t="s">
        <v>4290</v>
      </c>
      <c r="F7702" s="1070">
        <v>2193.56</v>
      </c>
      <c r="G7702" s="1048" t="s">
        <v>5005</v>
      </c>
      <c r="H7702" s="1060" t="s">
        <v>3500</v>
      </c>
    </row>
    <row r="7703" spans="2:8">
      <c r="B7703" s="1089" t="s">
        <v>18581</v>
      </c>
      <c r="C7703" s="1087" t="s">
        <v>2259</v>
      </c>
      <c r="D7703" s="1035" t="s">
        <v>5015</v>
      </c>
      <c r="E7703" s="500" t="s">
        <v>4290</v>
      </c>
      <c r="F7703" s="1070">
        <v>2193.56</v>
      </c>
      <c r="G7703" s="1048" t="s">
        <v>5005</v>
      </c>
      <c r="H7703" s="1060" t="s">
        <v>3500</v>
      </c>
    </row>
    <row r="7704" spans="2:8">
      <c r="B7704" s="1089" t="s">
        <v>18582</v>
      </c>
      <c r="C7704" s="1087" t="s">
        <v>2259</v>
      </c>
      <c r="D7704" s="1035" t="s">
        <v>5015</v>
      </c>
      <c r="E7704" s="500" t="s">
        <v>4290</v>
      </c>
      <c r="F7704" s="1070">
        <v>2193.56</v>
      </c>
      <c r="G7704" s="1048" t="s">
        <v>5005</v>
      </c>
      <c r="H7704" s="1060" t="s">
        <v>3500</v>
      </c>
    </row>
    <row r="7705" spans="2:8">
      <c r="B7705" s="1089" t="s">
        <v>18583</v>
      </c>
      <c r="C7705" s="1087" t="s">
        <v>2259</v>
      </c>
      <c r="D7705" s="1035" t="s">
        <v>5015</v>
      </c>
      <c r="E7705" s="500" t="s">
        <v>4290</v>
      </c>
      <c r="F7705" s="1070">
        <v>2193.56</v>
      </c>
      <c r="G7705" s="1048" t="s">
        <v>5005</v>
      </c>
      <c r="H7705" s="1060" t="s">
        <v>3500</v>
      </c>
    </row>
    <row r="7706" spans="2:8">
      <c r="B7706" s="1089" t="s">
        <v>18584</v>
      </c>
      <c r="C7706" s="1087" t="s">
        <v>2259</v>
      </c>
      <c r="D7706" s="1035" t="s">
        <v>5015</v>
      </c>
      <c r="E7706" s="500" t="s">
        <v>4290</v>
      </c>
      <c r="F7706" s="1070">
        <v>2193.56</v>
      </c>
      <c r="G7706" s="1048" t="s">
        <v>5005</v>
      </c>
      <c r="H7706" s="1060" t="s">
        <v>3500</v>
      </c>
    </row>
    <row r="7707" spans="2:8">
      <c r="B7707" s="1089" t="s">
        <v>18585</v>
      </c>
      <c r="C7707" s="1087" t="s">
        <v>2259</v>
      </c>
      <c r="D7707" s="1035" t="s">
        <v>5015</v>
      </c>
      <c r="E7707" s="500" t="s">
        <v>4290</v>
      </c>
      <c r="F7707" s="1070">
        <v>2193.56</v>
      </c>
      <c r="G7707" s="1048" t="s">
        <v>5005</v>
      </c>
      <c r="H7707" s="1060" t="s">
        <v>3500</v>
      </c>
    </row>
    <row r="7708" spans="2:8">
      <c r="B7708" s="1089" t="s">
        <v>18586</v>
      </c>
      <c r="C7708" s="1087" t="s">
        <v>2259</v>
      </c>
      <c r="D7708" s="1035" t="s">
        <v>5015</v>
      </c>
      <c r="E7708" s="500" t="s">
        <v>4290</v>
      </c>
      <c r="F7708" s="1070">
        <v>2193.56</v>
      </c>
      <c r="G7708" s="1048" t="s">
        <v>5005</v>
      </c>
      <c r="H7708" s="1060" t="s">
        <v>3500</v>
      </c>
    </row>
    <row r="7709" spans="2:8">
      <c r="B7709" s="1089" t="s">
        <v>18587</v>
      </c>
      <c r="C7709" s="1087" t="s">
        <v>2259</v>
      </c>
      <c r="D7709" s="1035" t="s">
        <v>5015</v>
      </c>
      <c r="E7709" s="500" t="s">
        <v>4290</v>
      </c>
      <c r="F7709" s="1070">
        <v>2193.56</v>
      </c>
      <c r="G7709" s="1048" t="s">
        <v>5005</v>
      </c>
      <c r="H7709" s="1060" t="s">
        <v>3500</v>
      </c>
    </row>
    <row r="7710" spans="2:8">
      <c r="B7710" s="1089" t="s">
        <v>18588</v>
      </c>
      <c r="C7710" s="1087" t="s">
        <v>2259</v>
      </c>
      <c r="D7710" s="1035" t="s">
        <v>5015</v>
      </c>
      <c r="E7710" s="500" t="s">
        <v>4290</v>
      </c>
      <c r="F7710" s="1070">
        <v>2193.56</v>
      </c>
      <c r="G7710" s="1048" t="s">
        <v>5005</v>
      </c>
      <c r="H7710" s="1060" t="s">
        <v>3500</v>
      </c>
    </row>
    <row r="7711" spans="2:8">
      <c r="B7711" s="1089" t="s">
        <v>18589</v>
      </c>
      <c r="C7711" s="1087" t="s">
        <v>2259</v>
      </c>
      <c r="D7711" s="1035" t="s">
        <v>5015</v>
      </c>
      <c r="E7711" s="500" t="s">
        <v>4290</v>
      </c>
      <c r="F7711" s="1070">
        <v>2193.56</v>
      </c>
      <c r="G7711" s="1048" t="s">
        <v>5005</v>
      </c>
      <c r="H7711" s="1060" t="s">
        <v>3500</v>
      </c>
    </row>
    <row r="7712" spans="2:8">
      <c r="B7712" s="1089" t="s">
        <v>18590</v>
      </c>
      <c r="C7712" s="1087" t="s">
        <v>2259</v>
      </c>
      <c r="D7712" s="1035" t="s">
        <v>5015</v>
      </c>
      <c r="E7712" s="500" t="s">
        <v>4290</v>
      </c>
      <c r="F7712" s="1070">
        <v>2193.56</v>
      </c>
      <c r="G7712" s="1048" t="s">
        <v>5005</v>
      </c>
      <c r="H7712" s="1060" t="s">
        <v>3500</v>
      </c>
    </row>
    <row r="7713" spans="2:8">
      <c r="B7713" s="1089" t="s">
        <v>18591</v>
      </c>
      <c r="C7713" s="1087" t="s">
        <v>2259</v>
      </c>
      <c r="D7713" s="1035" t="s">
        <v>5015</v>
      </c>
      <c r="E7713" s="500" t="s">
        <v>4290</v>
      </c>
      <c r="F7713" s="1070">
        <v>2193.56</v>
      </c>
      <c r="G7713" s="1048" t="s">
        <v>5005</v>
      </c>
      <c r="H7713" s="1060" t="s">
        <v>3500</v>
      </c>
    </row>
    <row r="7714" spans="2:8">
      <c r="B7714" s="1089" t="s">
        <v>18592</v>
      </c>
      <c r="C7714" s="1087" t="s">
        <v>2259</v>
      </c>
      <c r="D7714" s="1035" t="s">
        <v>5015</v>
      </c>
      <c r="E7714" s="500" t="s">
        <v>4290</v>
      </c>
      <c r="F7714" s="1070">
        <v>2193.56</v>
      </c>
      <c r="G7714" s="1048" t="s">
        <v>5005</v>
      </c>
      <c r="H7714" s="1060" t="s">
        <v>3500</v>
      </c>
    </row>
    <row r="7715" spans="2:8">
      <c r="B7715" s="1089" t="s">
        <v>18593</v>
      </c>
      <c r="C7715" s="1087" t="s">
        <v>2259</v>
      </c>
      <c r="D7715" s="1035" t="s">
        <v>5015</v>
      </c>
      <c r="E7715" s="500" t="s">
        <v>4290</v>
      </c>
      <c r="F7715" s="1070">
        <v>2193.56</v>
      </c>
      <c r="G7715" s="1048" t="s">
        <v>5005</v>
      </c>
      <c r="H7715" s="1060" t="s">
        <v>3500</v>
      </c>
    </row>
    <row r="7716" spans="2:8">
      <c r="B7716" s="1089" t="s">
        <v>18594</v>
      </c>
      <c r="C7716" s="1087" t="s">
        <v>2259</v>
      </c>
      <c r="D7716" s="1035" t="s">
        <v>5015</v>
      </c>
      <c r="E7716" s="500" t="s">
        <v>4290</v>
      </c>
      <c r="F7716" s="1070">
        <v>2193.56</v>
      </c>
      <c r="G7716" s="1048" t="s">
        <v>5005</v>
      </c>
      <c r="H7716" s="1060" t="s">
        <v>3500</v>
      </c>
    </row>
    <row r="7717" spans="2:8">
      <c r="B7717" s="1089" t="s">
        <v>18595</v>
      </c>
      <c r="C7717" s="1087" t="s">
        <v>2259</v>
      </c>
      <c r="D7717" s="1035" t="s">
        <v>5015</v>
      </c>
      <c r="E7717" s="500" t="s">
        <v>4290</v>
      </c>
      <c r="F7717" s="1070">
        <v>2193.56</v>
      </c>
      <c r="G7717" s="1048" t="s">
        <v>5005</v>
      </c>
      <c r="H7717" s="1060" t="s">
        <v>3500</v>
      </c>
    </row>
    <row r="7718" spans="2:8">
      <c r="B7718" s="1089" t="s">
        <v>18596</v>
      </c>
      <c r="C7718" s="1087" t="s">
        <v>2259</v>
      </c>
      <c r="D7718" s="1035" t="s">
        <v>5015</v>
      </c>
      <c r="E7718" s="500" t="s">
        <v>4290</v>
      </c>
      <c r="F7718" s="1070">
        <v>2193.56</v>
      </c>
      <c r="G7718" s="1048" t="s">
        <v>5005</v>
      </c>
      <c r="H7718" s="1060" t="s">
        <v>3500</v>
      </c>
    </row>
    <row r="7719" spans="2:8">
      <c r="B7719" s="1089" t="s">
        <v>18597</v>
      </c>
      <c r="C7719" s="1087" t="s">
        <v>2259</v>
      </c>
      <c r="D7719" s="1035" t="s">
        <v>5015</v>
      </c>
      <c r="E7719" s="500" t="s">
        <v>4290</v>
      </c>
      <c r="F7719" s="1070">
        <v>2193.56</v>
      </c>
      <c r="G7719" s="1048" t="s">
        <v>5005</v>
      </c>
      <c r="H7719" s="1060" t="s">
        <v>3500</v>
      </c>
    </row>
    <row r="7720" spans="2:8">
      <c r="B7720" s="1089" t="s">
        <v>18598</v>
      </c>
      <c r="C7720" s="1087" t="s">
        <v>2259</v>
      </c>
      <c r="D7720" s="1035" t="s">
        <v>5015</v>
      </c>
      <c r="E7720" s="500" t="s">
        <v>4290</v>
      </c>
      <c r="F7720" s="1070">
        <v>2193.56</v>
      </c>
      <c r="G7720" s="1048" t="s">
        <v>5005</v>
      </c>
      <c r="H7720" s="1060" t="s">
        <v>3500</v>
      </c>
    </row>
    <row r="7721" spans="2:8">
      <c r="B7721" s="1089" t="s">
        <v>18599</v>
      </c>
      <c r="C7721" s="1087" t="s">
        <v>2259</v>
      </c>
      <c r="D7721" s="1035" t="s">
        <v>5015</v>
      </c>
      <c r="E7721" s="500" t="s">
        <v>4290</v>
      </c>
      <c r="F7721" s="1070">
        <v>2193.56</v>
      </c>
      <c r="G7721" s="1048" t="s">
        <v>5005</v>
      </c>
      <c r="H7721" s="1060" t="s">
        <v>3500</v>
      </c>
    </row>
    <row r="7722" spans="2:8">
      <c r="B7722" s="1089" t="s">
        <v>18600</v>
      </c>
      <c r="C7722" s="1087" t="s">
        <v>2259</v>
      </c>
      <c r="D7722" s="1035" t="s">
        <v>5015</v>
      </c>
      <c r="E7722" s="500" t="s">
        <v>4290</v>
      </c>
      <c r="F7722" s="1070">
        <v>2193.56</v>
      </c>
      <c r="G7722" s="1048" t="s">
        <v>5005</v>
      </c>
      <c r="H7722" s="1060" t="s">
        <v>3500</v>
      </c>
    </row>
    <row r="7723" spans="2:8">
      <c r="B7723" s="1089" t="s">
        <v>18601</v>
      </c>
      <c r="C7723" s="1087" t="s">
        <v>2259</v>
      </c>
      <c r="D7723" s="1035" t="s">
        <v>5015</v>
      </c>
      <c r="E7723" s="500" t="s">
        <v>4290</v>
      </c>
      <c r="F7723" s="1070">
        <v>2193.56</v>
      </c>
      <c r="G7723" s="1048" t="s">
        <v>5005</v>
      </c>
      <c r="H7723" s="1060" t="s">
        <v>3500</v>
      </c>
    </row>
    <row r="7724" spans="2:8">
      <c r="B7724" s="1089" t="s">
        <v>18602</v>
      </c>
      <c r="C7724" s="1087" t="s">
        <v>2259</v>
      </c>
      <c r="D7724" s="1035" t="s">
        <v>5015</v>
      </c>
      <c r="E7724" s="500" t="s">
        <v>4290</v>
      </c>
      <c r="F7724" s="1070">
        <v>2193.56</v>
      </c>
      <c r="G7724" s="1048" t="s">
        <v>5005</v>
      </c>
      <c r="H7724" s="1060" t="s">
        <v>3500</v>
      </c>
    </row>
    <row r="7725" spans="2:8">
      <c r="B7725" s="1089" t="s">
        <v>18603</v>
      </c>
      <c r="C7725" s="1087" t="s">
        <v>2259</v>
      </c>
      <c r="D7725" s="1035" t="s">
        <v>5015</v>
      </c>
      <c r="E7725" s="500" t="s">
        <v>4290</v>
      </c>
      <c r="F7725" s="1070">
        <v>2193.56</v>
      </c>
      <c r="G7725" s="1048" t="s">
        <v>5005</v>
      </c>
      <c r="H7725" s="1060" t="s">
        <v>3500</v>
      </c>
    </row>
    <row r="7726" spans="2:8">
      <c r="B7726" s="1089" t="s">
        <v>18604</v>
      </c>
      <c r="C7726" s="1087" t="s">
        <v>2259</v>
      </c>
      <c r="D7726" s="1035" t="s">
        <v>5015</v>
      </c>
      <c r="E7726" s="500" t="s">
        <v>4290</v>
      </c>
      <c r="F7726" s="1070">
        <v>2193.56</v>
      </c>
      <c r="G7726" s="1048" t="s">
        <v>5005</v>
      </c>
      <c r="H7726" s="1060" t="s">
        <v>3500</v>
      </c>
    </row>
    <row r="7727" spans="2:8">
      <c r="B7727" s="1089" t="s">
        <v>18605</v>
      </c>
      <c r="C7727" s="1087" t="s">
        <v>2259</v>
      </c>
      <c r="D7727" s="1035" t="s">
        <v>5015</v>
      </c>
      <c r="E7727" s="500" t="s">
        <v>4290</v>
      </c>
      <c r="F7727" s="1070">
        <v>2193.56</v>
      </c>
      <c r="G7727" s="1048" t="s">
        <v>5005</v>
      </c>
      <c r="H7727" s="1060" t="s">
        <v>3500</v>
      </c>
    </row>
    <row r="7728" spans="2:8">
      <c r="B7728" s="1089" t="s">
        <v>18606</v>
      </c>
      <c r="C7728" s="1087" t="s">
        <v>2259</v>
      </c>
      <c r="D7728" s="1035" t="s">
        <v>5015</v>
      </c>
      <c r="E7728" s="500" t="s">
        <v>4290</v>
      </c>
      <c r="F7728" s="1070">
        <v>2193.56</v>
      </c>
      <c r="G7728" s="1048" t="s">
        <v>5005</v>
      </c>
      <c r="H7728" s="1060" t="s">
        <v>3500</v>
      </c>
    </row>
    <row r="7729" spans="2:8">
      <c r="B7729" s="1089" t="s">
        <v>18607</v>
      </c>
      <c r="C7729" s="1087" t="s">
        <v>2259</v>
      </c>
      <c r="D7729" s="1035" t="s">
        <v>5015</v>
      </c>
      <c r="E7729" s="500" t="s">
        <v>4290</v>
      </c>
      <c r="F7729" s="1070">
        <v>2193.56</v>
      </c>
      <c r="G7729" s="1048" t="s">
        <v>5005</v>
      </c>
      <c r="H7729" s="1060" t="s">
        <v>3500</v>
      </c>
    </row>
    <row r="7730" spans="2:8">
      <c r="B7730" s="1089" t="s">
        <v>18608</v>
      </c>
      <c r="C7730" s="1087" t="s">
        <v>2259</v>
      </c>
      <c r="D7730" s="1035" t="s">
        <v>5015</v>
      </c>
      <c r="E7730" s="500" t="s">
        <v>4290</v>
      </c>
      <c r="F7730" s="1070">
        <v>2193.56</v>
      </c>
      <c r="G7730" s="1048" t="s">
        <v>5005</v>
      </c>
      <c r="H7730" s="1060" t="s">
        <v>3500</v>
      </c>
    </row>
    <row r="7731" spans="2:8">
      <c r="B7731" s="1089" t="s">
        <v>18609</v>
      </c>
      <c r="C7731" s="1087" t="s">
        <v>2259</v>
      </c>
      <c r="D7731" s="1035" t="s">
        <v>5015</v>
      </c>
      <c r="E7731" s="500" t="s">
        <v>4290</v>
      </c>
      <c r="F7731" s="1070">
        <v>2193.56</v>
      </c>
      <c r="G7731" s="1048" t="s">
        <v>5005</v>
      </c>
      <c r="H7731" s="1060" t="s">
        <v>3500</v>
      </c>
    </row>
    <row r="7732" spans="2:8">
      <c r="B7732" s="1089" t="s">
        <v>18610</v>
      </c>
      <c r="C7732" s="1087" t="s">
        <v>2259</v>
      </c>
      <c r="D7732" s="1035" t="s">
        <v>5015</v>
      </c>
      <c r="E7732" s="500" t="s">
        <v>4290</v>
      </c>
      <c r="F7732" s="1070">
        <v>2193.56</v>
      </c>
      <c r="G7732" s="1048" t="s">
        <v>5005</v>
      </c>
      <c r="H7732" s="1060" t="s">
        <v>3500</v>
      </c>
    </row>
    <row r="7733" spans="2:8">
      <c r="B7733" s="1089" t="s">
        <v>18611</v>
      </c>
      <c r="C7733" s="1087" t="s">
        <v>2259</v>
      </c>
      <c r="D7733" s="1035" t="s">
        <v>5015</v>
      </c>
      <c r="E7733" s="500" t="s">
        <v>4290</v>
      </c>
      <c r="F7733" s="1070">
        <v>2193.56</v>
      </c>
      <c r="G7733" s="1048" t="s">
        <v>5005</v>
      </c>
      <c r="H7733" s="1060" t="s">
        <v>3500</v>
      </c>
    </row>
    <row r="7734" spans="2:8">
      <c r="B7734" s="1089" t="s">
        <v>18612</v>
      </c>
      <c r="C7734" s="1087" t="s">
        <v>2259</v>
      </c>
      <c r="D7734" s="1035" t="s">
        <v>5015</v>
      </c>
      <c r="E7734" s="500" t="s">
        <v>4290</v>
      </c>
      <c r="F7734" s="1070">
        <v>2193.56</v>
      </c>
      <c r="G7734" s="1048" t="s">
        <v>5005</v>
      </c>
      <c r="H7734" s="1060" t="s">
        <v>3500</v>
      </c>
    </row>
    <row r="7735" spans="2:8">
      <c r="B7735" s="1089" t="s">
        <v>18613</v>
      </c>
      <c r="C7735" s="1087" t="s">
        <v>2259</v>
      </c>
      <c r="D7735" s="1035" t="s">
        <v>5015</v>
      </c>
      <c r="E7735" s="500" t="s">
        <v>4290</v>
      </c>
      <c r="F7735" s="1070">
        <v>2193.56</v>
      </c>
      <c r="G7735" s="1048" t="s">
        <v>5005</v>
      </c>
      <c r="H7735" s="1060" t="s">
        <v>3500</v>
      </c>
    </row>
    <row r="7736" spans="2:8">
      <c r="B7736" s="1089" t="s">
        <v>18614</v>
      </c>
      <c r="C7736" s="1087" t="s">
        <v>2259</v>
      </c>
      <c r="D7736" s="1035" t="s">
        <v>5015</v>
      </c>
      <c r="E7736" s="500" t="s">
        <v>4290</v>
      </c>
      <c r="F7736" s="1070">
        <v>2193.56</v>
      </c>
      <c r="G7736" s="1048" t="s">
        <v>5005</v>
      </c>
      <c r="H7736" s="1060" t="s">
        <v>3500</v>
      </c>
    </row>
    <row r="7737" spans="2:8">
      <c r="B7737" s="1089" t="s">
        <v>18615</v>
      </c>
      <c r="C7737" s="1087" t="s">
        <v>2259</v>
      </c>
      <c r="D7737" s="1035" t="s">
        <v>5015</v>
      </c>
      <c r="E7737" s="500" t="s">
        <v>4290</v>
      </c>
      <c r="F7737" s="1070">
        <v>2193.56</v>
      </c>
      <c r="G7737" s="1048" t="s">
        <v>5005</v>
      </c>
      <c r="H7737" s="1060" t="s">
        <v>3500</v>
      </c>
    </row>
    <row r="7738" spans="2:8">
      <c r="B7738" s="1089" t="s">
        <v>18616</v>
      </c>
      <c r="C7738" s="1087" t="s">
        <v>2259</v>
      </c>
      <c r="D7738" s="1035" t="s">
        <v>5015</v>
      </c>
      <c r="E7738" s="500" t="s">
        <v>4290</v>
      </c>
      <c r="F7738" s="1070">
        <v>2193.56</v>
      </c>
      <c r="G7738" s="1048" t="s">
        <v>5005</v>
      </c>
      <c r="H7738" s="1060" t="s">
        <v>3500</v>
      </c>
    </row>
    <row r="7739" spans="2:8">
      <c r="B7739" s="1089" t="s">
        <v>18617</v>
      </c>
      <c r="C7739" s="1087" t="s">
        <v>2259</v>
      </c>
      <c r="D7739" s="1035" t="s">
        <v>5015</v>
      </c>
      <c r="E7739" s="500" t="s">
        <v>4290</v>
      </c>
      <c r="F7739" s="1070">
        <v>2193.56</v>
      </c>
      <c r="G7739" s="1048" t="s">
        <v>5005</v>
      </c>
      <c r="H7739" s="1060" t="s">
        <v>3500</v>
      </c>
    </row>
    <row r="7740" spans="2:8">
      <c r="B7740" s="1089" t="s">
        <v>18618</v>
      </c>
      <c r="C7740" s="1087" t="s">
        <v>2259</v>
      </c>
      <c r="D7740" s="1035" t="s">
        <v>5015</v>
      </c>
      <c r="E7740" s="500" t="s">
        <v>4290</v>
      </c>
      <c r="F7740" s="1070">
        <v>2193.56</v>
      </c>
      <c r="G7740" s="1048" t="s">
        <v>5005</v>
      </c>
      <c r="H7740" s="1060" t="s">
        <v>3500</v>
      </c>
    </row>
    <row r="7741" spans="2:8">
      <c r="B7741" s="1089" t="s">
        <v>18619</v>
      </c>
      <c r="C7741" s="1087" t="s">
        <v>2259</v>
      </c>
      <c r="D7741" s="1035" t="s">
        <v>5015</v>
      </c>
      <c r="E7741" s="500" t="s">
        <v>4290</v>
      </c>
      <c r="F7741" s="1070">
        <v>2193.56</v>
      </c>
      <c r="G7741" s="1048" t="s">
        <v>5005</v>
      </c>
      <c r="H7741" s="1060" t="s">
        <v>3500</v>
      </c>
    </row>
    <row r="7742" spans="2:8">
      <c r="B7742" s="1089" t="s">
        <v>18620</v>
      </c>
      <c r="C7742" s="1087" t="s">
        <v>2259</v>
      </c>
      <c r="D7742" s="1035" t="s">
        <v>5015</v>
      </c>
      <c r="E7742" s="500" t="s">
        <v>4290</v>
      </c>
      <c r="F7742" s="1070">
        <v>2193.56</v>
      </c>
      <c r="G7742" s="1048" t="s">
        <v>5005</v>
      </c>
      <c r="H7742" s="1060" t="s">
        <v>3500</v>
      </c>
    </row>
    <row r="7743" spans="2:8">
      <c r="B7743" s="1089" t="s">
        <v>18621</v>
      </c>
      <c r="C7743" s="1087" t="s">
        <v>2259</v>
      </c>
      <c r="D7743" s="1035" t="s">
        <v>5015</v>
      </c>
      <c r="E7743" s="500" t="s">
        <v>4290</v>
      </c>
      <c r="F7743" s="1070">
        <v>2193.56</v>
      </c>
      <c r="G7743" s="1048" t="s">
        <v>5005</v>
      </c>
      <c r="H7743" s="1060" t="s">
        <v>3500</v>
      </c>
    </row>
    <row r="7744" spans="2:8">
      <c r="B7744" s="1089" t="s">
        <v>18622</v>
      </c>
      <c r="C7744" s="1087" t="s">
        <v>2259</v>
      </c>
      <c r="D7744" s="1035" t="s">
        <v>5015</v>
      </c>
      <c r="E7744" s="500" t="s">
        <v>4290</v>
      </c>
      <c r="F7744" s="1070">
        <v>2193.56</v>
      </c>
      <c r="G7744" s="1048" t="s">
        <v>5005</v>
      </c>
      <c r="H7744" s="1060" t="s">
        <v>3500</v>
      </c>
    </row>
    <row r="7745" spans="2:8">
      <c r="B7745" s="1089" t="s">
        <v>18623</v>
      </c>
      <c r="C7745" s="1087" t="s">
        <v>2259</v>
      </c>
      <c r="D7745" s="1035" t="s">
        <v>5015</v>
      </c>
      <c r="E7745" s="500" t="s">
        <v>4290</v>
      </c>
      <c r="F7745" s="1070">
        <v>2193.56</v>
      </c>
      <c r="G7745" s="1048" t="s">
        <v>5005</v>
      </c>
      <c r="H7745" s="1060" t="s">
        <v>3500</v>
      </c>
    </row>
    <row r="7746" spans="2:8">
      <c r="B7746" s="1089" t="s">
        <v>18624</v>
      </c>
      <c r="C7746" s="1087" t="s">
        <v>2259</v>
      </c>
      <c r="D7746" s="1035" t="s">
        <v>5015</v>
      </c>
      <c r="E7746" s="500" t="s">
        <v>4290</v>
      </c>
      <c r="F7746" s="1070">
        <v>2193.56</v>
      </c>
      <c r="G7746" s="1048" t="s">
        <v>5005</v>
      </c>
      <c r="H7746" s="1060" t="s">
        <v>3500</v>
      </c>
    </row>
    <row r="7747" spans="2:8">
      <c r="B7747" s="1089" t="s">
        <v>18625</v>
      </c>
      <c r="C7747" s="1087" t="s">
        <v>2259</v>
      </c>
      <c r="D7747" s="1035" t="s">
        <v>5015</v>
      </c>
      <c r="E7747" s="500" t="s">
        <v>4290</v>
      </c>
      <c r="F7747" s="1070">
        <v>2193.56</v>
      </c>
      <c r="G7747" s="1048" t="s">
        <v>5005</v>
      </c>
      <c r="H7747" s="1060" t="s">
        <v>3500</v>
      </c>
    </row>
    <row r="7748" spans="2:8">
      <c r="B7748" s="1089" t="s">
        <v>18626</v>
      </c>
      <c r="C7748" s="1087" t="s">
        <v>2259</v>
      </c>
      <c r="D7748" s="1035" t="s">
        <v>5015</v>
      </c>
      <c r="E7748" s="500" t="s">
        <v>4290</v>
      </c>
      <c r="F7748" s="1070">
        <v>2193.56</v>
      </c>
      <c r="G7748" s="1048" t="s">
        <v>5005</v>
      </c>
      <c r="H7748" s="1060" t="s">
        <v>3500</v>
      </c>
    </row>
    <row r="7749" spans="2:8">
      <c r="B7749" s="1089" t="s">
        <v>18627</v>
      </c>
      <c r="C7749" s="1087" t="s">
        <v>2259</v>
      </c>
      <c r="D7749" s="1035" t="s">
        <v>5015</v>
      </c>
      <c r="E7749" s="500" t="s">
        <v>4290</v>
      </c>
      <c r="F7749" s="1070">
        <v>2193.56</v>
      </c>
      <c r="G7749" s="1048" t="s">
        <v>5005</v>
      </c>
      <c r="H7749" s="1060" t="s">
        <v>3500</v>
      </c>
    </row>
    <row r="7750" spans="2:8">
      <c r="B7750" s="1089" t="s">
        <v>18628</v>
      </c>
      <c r="C7750" s="1087" t="s">
        <v>2259</v>
      </c>
      <c r="D7750" s="1035" t="s">
        <v>5015</v>
      </c>
      <c r="E7750" s="500" t="s">
        <v>4290</v>
      </c>
      <c r="F7750" s="1070">
        <v>2193.56</v>
      </c>
      <c r="G7750" s="1048" t="s">
        <v>5005</v>
      </c>
      <c r="H7750" s="1060" t="s">
        <v>3500</v>
      </c>
    </row>
    <row r="7751" spans="2:8">
      <c r="B7751" s="1089" t="s">
        <v>18629</v>
      </c>
      <c r="C7751" s="1087" t="s">
        <v>2259</v>
      </c>
      <c r="D7751" s="1035" t="s">
        <v>5015</v>
      </c>
      <c r="E7751" s="500" t="s">
        <v>4290</v>
      </c>
      <c r="F7751" s="1070">
        <v>2193.56</v>
      </c>
      <c r="G7751" s="1048" t="s">
        <v>5005</v>
      </c>
      <c r="H7751" s="1060" t="s">
        <v>3500</v>
      </c>
    </row>
    <row r="7752" spans="2:8">
      <c r="B7752" s="1089" t="s">
        <v>18630</v>
      </c>
      <c r="C7752" s="1087" t="s">
        <v>2259</v>
      </c>
      <c r="D7752" s="1035" t="s">
        <v>5015</v>
      </c>
      <c r="E7752" s="500" t="s">
        <v>4290</v>
      </c>
      <c r="F7752" s="1070">
        <v>2193.56</v>
      </c>
      <c r="G7752" s="1048" t="s">
        <v>5005</v>
      </c>
      <c r="H7752" s="1060" t="s">
        <v>3500</v>
      </c>
    </row>
    <row r="7753" spans="2:8">
      <c r="B7753" s="1089" t="s">
        <v>18631</v>
      </c>
      <c r="C7753" s="1087" t="s">
        <v>2259</v>
      </c>
      <c r="D7753" s="1035" t="s">
        <v>5015</v>
      </c>
      <c r="E7753" s="500" t="s">
        <v>4290</v>
      </c>
      <c r="F7753" s="1070">
        <v>2193.56</v>
      </c>
      <c r="G7753" s="1048" t="s">
        <v>5005</v>
      </c>
      <c r="H7753" s="1060" t="s">
        <v>3500</v>
      </c>
    </row>
    <row r="7754" spans="2:8">
      <c r="B7754" s="1089" t="s">
        <v>18632</v>
      </c>
      <c r="C7754" s="1087" t="s">
        <v>2259</v>
      </c>
      <c r="D7754" s="1035" t="s">
        <v>5015</v>
      </c>
      <c r="E7754" s="500" t="s">
        <v>4290</v>
      </c>
      <c r="F7754" s="1070">
        <v>2193.56</v>
      </c>
      <c r="G7754" s="1048" t="s">
        <v>5005</v>
      </c>
      <c r="H7754" s="1060" t="s">
        <v>3500</v>
      </c>
    </row>
    <row r="7755" spans="2:8">
      <c r="B7755" s="1089" t="s">
        <v>18633</v>
      </c>
      <c r="C7755" s="1087" t="s">
        <v>2259</v>
      </c>
      <c r="D7755" s="1035" t="s">
        <v>5015</v>
      </c>
      <c r="E7755" s="500" t="s">
        <v>4290</v>
      </c>
      <c r="F7755" s="1070">
        <v>2193.56</v>
      </c>
      <c r="G7755" s="1048" t="s">
        <v>5005</v>
      </c>
      <c r="H7755" s="1060" t="s">
        <v>3500</v>
      </c>
    </row>
    <row r="7756" spans="2:8">
      <c r="B7756" s="1089" t="s">
        <v>18634</v>
      </c>
      <c r="C7756" s="1087" t="s">
        <v>2259</v>
      </c>
      <c r="D7756" s="1035" t="s">
        <v>5015</v>
      </c>
      <c r="E7756" s="500" t="s">
        <v>4290</v>
      </c>
      <c r="F7756" s="1070">
        <v>2193.56</v>
      </c>
      <c r="G7756" s="1048" t="s">
        <v>5005</v>
      </c>
      <c r="H7756" s="1060" t="s">
        <v>3500</v>
      </c>
    </row>
    <row r="7757" spans="2:8">
      <c r="B7757" s="1089" t="s">
        <v>18635</v>
      </c>
      <c r="C7757" s="1087" t="s">
        <v>2259</v>
      </c>
      <c r="D7757" s="1035" t="s">
        <v>5015</v>
      </c>
      <c r="E7757" s="500" t="s">
        <v>4290</v>
      </c>
      <c r="F7757" s="1070">
        <v>2193.56</v>
      </c>
      <c r="G7757" s="1048" t="s">
        <v>5005</v>
      </c>
      <c r="H7757" s="1060" t="s">
        <v>3500</v>
      </c>
    </row>
    <row r="7758" spans="2:8">
      <c r="B7758" s="1089" t="s">
        <v>18636</v>
      </c>
      <c r="C7758" s="1087" t="s">
        <v>2259</v>
      </c>
      <c r="D7758" s="1035" t="s">
        <v>5015</v>
      </c>
      <c r="E7758" s="500" t="s">
        <v>4290</v>
      </c>
      <c r="F7758" s="1070">
        <v>2193.56</v>
      </c>
      <c r="G7758" s="1048" t="s">
        <v>5005</v>
      </c>
      <c r="H7758" s="1060" t="s">
        <v>3500</v>
      </c>
    </row>
    <row r="7759" spans="2:8">
      <c r="B7759" s="1089" t="s">
        <v>18637</v>
      </c>
      <c r="C7759" s="1087" t="s">
        <v>2259</v>
      </c>
      <c r="D7759" s="1035" t="s">
        <v>5015</v>
      </c>
      <c r="E7759" s="500" t="s">
        <v>4290</v>
      </c>
      <c r="F7759" s="1070">
        <v>2193.56</v>
      </c>
      <c r="G7759" s="1048" t="s">
        <v>5005</v>
      </c>
      <c r="H7759" s="1060" t="s">
        <v>3500</v>
      </c>
    </row>
    <row r="7760" spans="2:8">
      <c r="B7760" s="1089" t="s">
        <v>18638</v>
      </c>
      <c r="C7760" s="1087" t="s">
        <v>2259</v>
      </c>
      <c r="D7760" s="1035" t="s">
        <v>5015</v>
      </c>
      <c r="E7760" s="500" t="s">
        <v>4290</v>
      </c>
      <c r="F7760" s="1070">
        <v>2193.56</v>
      </c>
      <c r="G7760" s="1048" t="s">
        <v>5005</v>
      </c>
      <c r="H7760" s="1060" t="s">
        <v>3500</v>
      </c>
    </row>
    <row r="7761" spans="2:8">
      <c r="B7761" s="1089" t="s">
        <v>18639</v>
      </c>
      <c r="C7761" s="1087" t="s">
        <v>2259</v>
      </c>
      <c r="D7761" s="1035" t="s">
        <v>5015</v>
      </c>
      <c r="E7761" s="500" t="s">
        <v>4290</v>
      </c>
      <c r="F7761" s="1070">
        <v>2193.56</v>
      </c>
      <c r="G7761" s="1048" t="s">
        <v>5005</v>
      </c>
      <c r="H7761" s="1060" t="s">
        <v>3500</v>
      </c>
    </row>
    <row r="7762" spans="2:8">
      <c r="B7762" s="1089" t="s">
        <v>18640</v>
      </c>
      <c r="C7762" s="1087" t="s">
        <v>2259</v>
      </c>
      <c r="D7762" s="1035" t="s">
        <v>5016</v>
      </c>
      <c r="E7762" s="500" t="s">
        <v>4290</v>
      </c>
      <c r="F7762" s="1070">
        <v>229871.4</v>
      </c>
      <c r="G7762" s="1048" t="s">
        <v>5005</v>
      </c>
      <c r="H7762" s="1060" t="s">
        <v>3500</v>
      </c>
    </row>
    <row r="7763" spans="2:8">
      <c r="B7763" s="1089" t="s">
        <v>18641</v>
      </c>
      <c r="C7763" s="1087" t="s">
        <v>2259</v>
      </c>
      <c r="D7763" s="1035" t="s">
        <v>16137</v>
      </c>
      <c r="E7763" s="500" t="s">
        <v>4290</v>
      </c>
      <c r="F7763" s="1070">
        <v>149640</v>
      </c>
      <c r="G7763" s="1048" t="s">
        <v>5005</v>
      </c>
      <c r="H7763" s="1060" t="s">
        <v>3500</v>
      </c>
    </row>
    <row r="7764" spans="2:8" ht="15.75">
      <c r="B7764" s="1089" t="s">
        <v>18642</v>
      </c>
      <c r="C7764" s="1087" t="s">
        <v>2259</v>
      </c>
      <c r="D7764" s="1035" t="s">
        <v>5017</v>
      </c>
      <c r="E7764" s="500" t="s">
        <v>4290</v>
      </c>
      <c r="F7764" s="1090">
        <v>14338.66</v>
      </c>
      <c r="G7764" s="1048" t="s">
        <v>5005</v>
      </c>
      <c r="H7764" s="1060" t="s">
        <v>3500</v>
      </c>
    </row>
    <row r="7765" spans="2:8">
      <c r="B7765" s="1089" t="s">
        <v>18643</v>
      </c>
      <c r="C7765" s="1087" t="s">
        <v>2259</v>
      </c>
      <c r="D7765" s="1035" t="s">
        <v>5018</v>
      </c>
      <c r="E7765" s="500" t="s">
        <v>4290</v>
      </c>
      <c r="F7765" s="1070">
        <v>15832.61</v>
      </c>
      <c r="G7765" s="1048" t="s">
        <v>5005</v>
      </c>
      <c r="H7765" s="1060" t="s">
        <v>3500</v>
      </c>
    </row>
    <row r="7766" spans="2:8">
      <c r="B7766" s="1089" t="s">
        <v>18644</v>
      </c>
      <c r="C7766" s="1087" t="s">
        <v>2259</v>
      </c>
      <c r="D7766" s="1035" t="s">
        <v>5018</v>
      </c>
      <c r="E7766" s="500" t="s">
        <v>4290</v>
      </c>
      <c r="F7766" s="1070">
        <v>6908.77</v>
      </c>
      <c r="G7766" s="1048" t="s">
        <v>5005</v>
      </c>
      <c r="H7766" s="1060" t="s">
        <v>3500</v>
      </c>
    </row>
    <row r="7767" spans="2:8">
      <c r="B7767" s="1089" t="s">
        <v>18645</v>
      </c>
      <c r="C7767" s="1087" t="s">
        <v>2259</v>
      </c>
      <c r="D7767" s="1035" t="s">
        <v>18646</v>
      </c>
      <c r="E7767" s="500" t="s">
        <v>4290</v>
      </c>
      <c r="F7767" s="1070">
        <v>149640</v>
      </c>
      <c r="G7767" s="1048" t="s">
        <v>5005</v>
      </c>
      <c r="H7767" s="1060" t="s">
        <v>3500</v>
      </c>
    </row>
    <row r="7768" spans="2:8">
      <c r="B7768" s="1089" t="s">
        <v>18647</v>
      </c>
      <c r="C7768" s="1087" t="s">
        <v>2259</v>
      </c>
      <c r="D7768" s="1035" t="s">
        <v>5019</v>
      </c>
      <c r="E7768" s="500" t="s">
        <v>4290</v>
      </c>
      <c r="F7768" s="1070">
        <v>6416.75</v>
      </c>
      <c r="G7768" s="1048" t="s">
        <v>5005</v>
      </c>
      <c r="H7768" s="1060" t="s">
        <v>3500</v>
      </c>
    </row>
    <row r="7769" spans="2:8">
      <c r="B7769" s="1089" t="s">
        <v>18648</v>
      </c>
      <c r="C7769" s="1087" t="s">
        <v>2259</v>
      </c>
      <c r="D7769" s="1035" t="s">
        <v>5019</v>
      </c>
      <c r="E7769" s="500" t="s">
        <v>4290</v>
      </c>
      <c r="F7769" s="1070">
        <v>6416.75</v>
      </c>
      <c r="G7769" s="1048" t="s">
        <v>5005</v>
      </c>
      <c r="H7769" s="1060" t="s">
        <v>3500</v>
      </c>
    </row>
    <row r="7770" spans="2:8">
      <c r="B7770" s="1089" t="s">
        <v>18649</v>
      </c>
      <c r="C7770" s="1087" t="s">
        <v>2259</v>
      </c>
      <c r="D7770" s="1035" t="s">
        <v>5020</v>
      </c>
      <c r="E7770" s="500" t="s">
        <v>4290</v>
      </c>
      <c r="F7770" s="1070">
        <v>26308.799999999999</v>
      </c>
      <c r="G7770" s="1048" t="s">
        <v>5005</v>
      </c>
      <c r="H7770" s="1060" t="s">
        <v>3500</v>
      </c>
    </row>
    <row r="7771" spans="2:8">
      <c r="B7771" s="1089" t="s">
        <v>18650</v>
      </c>
      <c r="C7771" s="1087" t="s">
        <v>2259</v>
      </c>
      <c r="D7771" s="1035" t="s">
        <v>5020</v>
      </c>
      <c r="E7771" s="500" t="s">
        <v>4290</v>
      </c>
      <c r="F7771" s="1070">
        <v>26308.799999999999</v>
      </c>
      <c r="G7771" s="1048" t="s">
        <v>5005</v>
      </c>
      <c r="H7771" s="1060" t="s">
        <v>3500</v>
      </c>
    </row>
    <row r="7772" spans="2:8">
      <c r="B7772" s="1089" t="s">
        <v>18651</v>
      </c>
      <c r="C7772" s="1087" t="s">
        <v>2259</v>
      </c>
      <c r="D7772" s="1035" t="s">
        <v>5022</v>
      </c>
      <c r="E7772" s="500" t="s">
        <v>4290</v>
      </c>
      <c r="F7772" s="1070">
        <v>6820.8</v>
      </c>
      <c r="G7772" s="1048" t="s">
        <v>5005</v>
      </c>
      <c r="H7772" s="1060" t="s">
        <v>3500</v>
      </c>
    </row>
    <row r="7773" spans="2:8">
      <c r="B7773" s="1089" t="s">
        <v>18652</v>
      </c>
      <c r="C7773" s="1087" t="s">
        <v>2259</v>
      </c>
      <c r="D7773" s="1035" t="s">
        <v>5022</v>
      </c>
      <c r="E7773" s="500" t="s">
        <v>4290</v>
      </c>
      <c r="F7773" s="1070">
        <v>6820.8</v>
      </c>
      <c r="G7773" s="1048" t="s">
        <v>5005</v>
      </c>
      <c r="H7773" s="1060" t="s">
        <v>3500</v>
      </c>
    </row>
    <row r="7774" spans="2:8" ht="15.75">
      <c r="B7774" s="1089" t="s">
        <v>18653</v>
      </c>
      <c r="C7774" s="1087" t="s">
        <v>2259</v>
      </c>
      <c r="D7774" s="1035" t="s">
        <v>5023</v>
      </c>
      <c r="E7774" s="500" t="s">
        <v>4290</v>
      </c>
      <c r="F7774" s="1090">
        <v>19488</v>
      </c>
      <c r="G7774" s="1048" t="s">
        <v>5005</v>
      </c>
      <c r="H7774" s="1060" t="s">
        <v>3500</v>
      </c>
    </row>
    <row r="7775" spans="2:8" ht="15.75">
      <c r="B7775" s="1089" t="s">
        <v>18654</v>
      </c>
      <c r="C7775" s="1087" t="s">
        <v>2259</v>
      </c>
      <c r="D7775" s="1035" t="s">
        <v>18655</v>
      </c>
      <c r="E7775" s="500" t="s">
        <v>4290</v>
      </c>
      <c r="F7775" s="1090">
        <v>18263.560000000001</v>
      </c>
      <c r="G7775" s="1048" t="s">
        <v>5005</v>
      </c>
      <c r="H7775" s="1060" t="s">
        <v>3500</v>
      </c>
    </row>
    <row r="7776" spans="2:8" ht="15.75">
      <c r="B7776" s="1089" t="s">
        <v>18656</v>
      </c>
      <c r="C7776" s="1087" t="s">
        <v>2259</v>
      </c>
      <c r="D7776" s="1035" t="s">
        <v>16168</v>
      </c>
      <c r="E7776" s="500" t="s">
        <v>4290</v>
      </c>
      <c r="F7776" s="1090">
        <v>18263.560000000001</v>
      </c>
      <c r="G7776" s="1048" t="s">
        <v>5005</v>
      </c>
      <c r="H7776" s="1060" t="s">
        <v>3500</v>
      </c>
    </row>
    <row r="7777" spans="2:8">
      <c r="B7777" s="1089" t="s">
        <v>18657</v>
      </c>
      <c r="C7777" s="1087" t="s">
        <v>2259</v>
      </c>
      <c r="D7777" s="1035" t="s">
        <v>18658</v>
      </c>
      <c r="E7777" s="500" t="s">
        <v>4290</v>
      </c>
      <c r="F7777" s="1070">
        <v>7626.35</v>
      </c>
      <c r="G7777" s="1048" t="s">
        <v>5005</v>
      </c>
      <c r="H7777" s="1060" t="s">
        <v>3500</v>
      </c>
    </row>
    <row r="7778" spans="2:8">
      <c r="B7778" s="1089" t="s">
        <v>18659</v>
      </c>
      <c r="C7778" s="1087" t="s">
        <v>2259</v>
      </c>
      <c r="D7778" s="1035" t="s">
        <v>5025</v>
      </c>
      <c r="E7778" s="500" t="s">
        <v>4290</v>
      </c>
      <c r="F7778" s="1070">
        <v>7626.35</v>
      </c>
      <c r="G7778" s="1048" t="s">
        <v>5005</v>
      </c>
      <c r="H7778" s="1060" t="s">
        <v>3500</v>
      </c>
    </row>
    <row r="7779" spans="2:8">
      <c r="B7779" s="1089" t="s">
        <v>18660</v>
      </c>
      <c r="C7779" s="1087" t="s">
        <v>2259</v>
      </c>
      <c r="D7779" s="1035" t="s">
        <v>5025</v>
      </c>
      <c r="E7779" s="500" t="s">
        <v>4290</v>
      </c>
      <c r="F7779" s="1070">
        <v>7626.35</v>
      </c>
      <c r="G7779" s="1048" t="s">
        <v>5005</v>
      </c>
      <c r="H7779" s="1060" t="s">
        <v>3500</v>
      </c>
    </row>
    <row r="7780" spans="2:8">
      <c r="B7780" s="1089" t="s">
        <v>18661</v>
      </c>
      <c r="C7780" s="1087" t="s">
        <v>2259</v>
      </c>
      <c r="D7780" s="1035" t="s">
        <v>5025</v>
      </c>
      <c r="E7780" s="500" t="s">
        <v>4290</v>
      </c>
      <c r="F7780" s="1070">
        <v>7626.35</v>
      </c>
      <c r="G7780" s="1048" t="s">
        <v>5005</v>
      </c>
      <c r="H7780" s="1060" t="s">
        <v>3500</v>
      </c>
    </row>
    <row r="7781" spans="2:8">
      <c r="B7781" s="1089" t="s">
        <v>18662</v>
      </c>
      <c r="C7781" s="1087" t="s">
        <v>2259</v>
      </c>
      <c r="D7781" s="1035" t="s">
        <v>5025</v>
      </c>
      <c r="E7781" s="500" t="s">
        <v>4290</v>
      </c>
      <c r="F7781" s="1070">
        <v>7626.35</v>
      </c>
      <c r="G7781" s="1048" t="s">
        <v>5005</v>
      </c>
      <c r="H7781" s="1060" t="s">
        <v>3500</v>
      </c>
    </row>
    <row r="7782" spans="2:8">
      <c r="B7782" s="1089" t="s">
        <v>18663</v>
      </c>
      <c r="C7782" s="1087" t="s">
        <v>2259</v>
      </c>
      <c r="D7782" s="1035" t="s">
        <v>5025</v>
      </c>
      <c r="E7782" s="500" t="s">
        <v>4290</v>
      </c>
      <c r="F7782" s="1070">
        <v>7626.35</v>
      </c>
      <c r="G7782" s="1048" t="s">
        <v>5005</v>
      </c>
      <c r="H7782" s="1060" t="s">
        <v>3500</v>
      </c>
    </row>
    <row r="7783" spans="2:8">
      <c r="B7783" s="1089" t="s">
        <v>18664</v>
      </c>
      <c r="C7783" s="1087" t="s">
        <v>2259</v>
      </c>
      <c r="D7783" s="1035" t="s">
        <v>5025</v>
      </c>
      <c r="E7783" s="500" t="s">
        <v>4290</v>
      </c>
      <c r="F7783" s="1070">
        <v>2336.3000000000002</v>
      </c>
      <c r="G7783" s="1048" t="s">
        <v>5005</v>
      </c>
      <c r="H7783" s="1060" t="s">
        <v>3500</v>
      </c>
    </row>
    <row r="7784" spans="2:8">
      <c r="B7784" s="1089" t="s">
        <v>18665</v>
      </c>
      <c r="C7784" s="1087" t="s">
        <v>2259</v>
      </c>
      <c r="D7784" s="1035" t="s">
        <v>5025</v>
      </c>
      <c r="E7784" s="500" t="s">
        <v>4290</v>
      </c>
      <c r="F7784" s="1070">
        <v>2336.3000000000002</v>
      </c>
      <c r="G7784" s="1048" t="s">
        <v>5005</v>
      </c>
      <c r="H7784" s="1060" t="s">
        <v>3500</v>
      </c>
    </row>
    <row r="7785" spans="2:8">
      <c r="B7785" s="1089" t="s">
        <v>18666</v>
      </c>
      <c r="C7785" s="1087" t="s">
        <v>2259</v>
      </c>
      <c r="D7785" s="1035" t="s">
        <v>5025</v>
      </c>
      <c r="E7785" s="500" t="s">
        <v>4290</v>
      </c>
      <c r="F7785" s="1070">
        <v>2336.3000000000002</v>
      </c>
      <c r="G7785" s="1048" t="s">
        <v>5005</v>
      </c>
      <c r="H7785" s="1060" t="s">
        <v>3500</v>
      </c>
    </row>
    <row r="7786" spans="2:8">
      <c r="B7786" s="1089" t="s">
        <v>18667</v>
      </c>
      <c r="C7786" s="1087" t="s">
        <v>2259</v>
      </c>
      <c r="D7786" s="1035" t="s">
        <v>5025</v>
      </c>
      <c r="E7786" s="500" t="s">
        <v>4290</v>
      </c>
      <c r="F7786" s="1070">
        <v>2336.3000000000002</v>
      </c>
      <c r="G7786" s="1048" t="s">
        <v>5005</v>
      </c>
      <c r="H7786" s="1060" t="s">
        <v>3500</v>
      </c>
    </row>
    <row r="7787" spans="2:8">
      <c r="B7787" s="1089" t="s">
        <v>18668</v>
      </c>
      <c r="C7787" s="1087" t="s">
        <v>2259</v>
      </c>
      <c r="D7787" s="1035" t="s">
        <v>5025</v>
      </c>
      <c r="E7787" s="500" t="s">
        <v>4290</v>
      </c>
      <c r="F7787" s="1070">
        <v>2336.3000000000002</v>
      </c>
      <c r="G7787" s="1048" t="s">
        <v>5005</v>
      </c>
      <c r="H7787" s="1060" t="s">
        <v>3500</v>
      </c>
    </row>
    <row r="7788" spans="2:8">
      <c r="B7788" s="1089" t="s">
        <v>18669</v>
      </c>
      <c r="C7788" s="1087" t="s">
        <v>2259</v>
      </c>
      <c r="D7788" s="1035" t="s">
        <v>5025</v>
      </c>
      <c r="E7788" s="500" t="s">
        <v>4290</v>
      </c>
      <c r="F7788" s="1070">
        <v>2336.3000000000002</v>
      </c>
      <c r="G7788" s="1048" t="s">
        <v>5005</v>
      </c>
      <c r="H7788" s="1060" t="s">
        <v>3500</v>
      </c>
    </row>
    <row r="7789" spans="2:8">
      <c r="B7789" s="1089" t="s">
        <v>18670</v>
      </c>
      <c r="C7789" s="1087" t="s">
        <v>2259</v>
      </c>
      <c r="D7789" s="1035" t="s">
        <v>5025</v>
      </c>
      <c r="E7789" s="500" t="s">
        <v>4290</v>
      </c>
      <c r="F7789" s="1070">
        <v>2336.3000000000002</v>
      </c>
      <c r="G7789" s="1048" t="s">
        <v>5005</v>
      </c>
      <c r="H7789" s="1060" t="s">
        <v>3500</v>
      </c>
    </row>
    <row r="7790" spans="2:8">
      <c r="B7790" s="1089" t="s">
        <v>18671</v>
      </c>
      <c r="C7790" s="1087" t="s">
        <v>2259</v>
      </c>
      <c r="D7790" s="1035" t="s">
        <v>5025</v>
      </c>
      <c r="E7790" s="500" t="s">
        <v>4290</v>
      </c>
      <c r="F7790" s="1070">
        <v>2336.3000000000002</v>
      </c>
      <c r="G7790" s="1048" t="s">
        <v>5005</v>
      </c>
      <c r="H7790" s="1060" t="s">
        <v>3500</v>
      </c>
    </row>
    <row r="7791" spans="2:8">
      <c r="B7791" s="1089" t="s">
        <v>18672</v>
      </c>
      <c r="C7791" s="1087" t="s">
        <v>2259</v>
      </c>
      <c r="D7791" s="1035" t="s">
        <v>5025</v>
      </c>
      <c r="E7791" s="500" t="s">
        <v>4290</v>
      </c>
      <c r="F7791" s="1070">
        <v>1985.85</v>
      </c>
      <c r="G7791" s="1048" t="s">
        <v>5005</v>
      </c>
      <c r="H7791" s="1060" t="s">
        <v>3500</v>
      </c>
    </row>
    <row r="7792" spans="2:8">
      <c r="B7792" s="1089" t="s">
        <v>18673</v>
      </c>
      <c r="C7792" s="1087" t="s">
        <v>2259</v>
      </c>
      <c r="D7792" s="1035" t="s">
        <v>5025</v>
      </c>
      <c r="E7792" s="500" t="s">
        <v>4290</v>
      </c>
      <c r="F7792" s="1070">
        <v>1985.85</v>
      </c>
      <c r="G7792" s="1048" t="s">
        <v>5005</v>
      </c>
      <c r="H7792" s="1060" t="s">
        <v>3500</v>
      </c>
    </row>
    <row r="7793" spans="2:8">
      <c r="B7793" s="1089" t="s">
        <v>18674</v>
      </c>
      <c r="C7793" s="1087" t="s">
        <v>2259</v>
      </c>
      <c r="D7793" s="1035" t="s">
        <v>5025</v>
      </c>
      <c r="E7793" s="500" t="s">
        <v>4290</v>
      </c>
      <c r="F7793" s="1070">
        <v>7626.35</v>
      </c>
      <c r="G7793" s="1048" t="s">
        <v>5005</v>
      </c>
      <c r="H7793" s="1060" t="s">
        <v>3500</v>
      </c>
    </row>
    <row r="7794" spans="2:8">
      <c r="B7794" s="1089" t="s">
        <v>18675</v>
      </c>
      <c r="C7794" s="1087" t="s">
        <v>2259</v>
      </c>
      <c r="D7794" s="1035" t="s">
        <v>5025</v>
      </c>
      <c r="E7794" s="500" t="s">
        <v>4290</v>
      </c>
      <c r="F7794" s="1070">
        <v>7626.35</v>
      </c>
      <c r="G7794" s="1048" t="s">
        <v>5005</v>
      </c>
      <c r="H7794" s="1060" t="s">
        <v>3500</v>
      </c>
    </row>
    <row r="7795" spans="2:8">
      <c r="B7795" s="1089" t="s">
        <v>18676</v>
      </c>
      <c r="C7795" s="1087" t="s">
        <v>2259</v>
      </c>
      <c r="D7795" s="1035" t="s">
        <v>5025</v>
      </c>
      <c r="E7795" s="500" t="s">
        <v>4290</v>
      </c>
      <c r="F7795" s="1070">
        <v>7626.35</v>
      </c>
      <c r="G7795" s="1048" t="s">
        <v>5005</v>
      </c>
      <c r="H7795" s="1060" t="s">
        <v>3500</v>
      </c>
    </row>
    <row r="7796" spans="2:8">
      <c r="B7796" s="1089" t="s">
        <v>18677</v>
      </c>
      <c r="C7796" s="1087" t="s">
        <v>2259</v>
      </c>
      <c r="D7796" s="1035" t="s">
        <v>5025</v>
      </c>
      <c r="E7796" s="500" t="s">
        <v>4290</v>
      </c>
      <c r="F7796" s="1070">
        <v>7626.35</v>
      </c>
      <c r="G7796" s="1048" t="s">
        <v>5005</v>
      </c>
      <c r="H7796" s="1060" t="s">
        <v>3500</v>
      </c>
    </row>
    <row r="7797" spans="2:8">
      <c r="B7797" s="1089" t="s">
        <v>18678</v>
      </c>
      <c r="C7797" s="1087" t="s">
        <v>2259</v>
      </c>
      <c r="D7797" s="1035" t="s">
        <v>5025</v>
      </c>
      <c r="E7797" s="500" t="s">
        <v>4290</v>
      </c>
      <c r="F7797" s="1070">
        <v>7626.35</v>
      </c>
      <c r="G7797" s="1048" t="s">
        <v>5005</v>
      </c>
      <c r="H7797" s="1060" t="s">
        <v>3500</v>
      </c>
    </row>
    <row r="7798" spans="2:8">
      <c r="B7798" s="1089" t="s">
        <v>18679</v>
      </c>
      <c r="C7798" s="1087" t="s">
        <v>2259</v>
      </c>
      <c r="D7798" s="1035" t="s">
        <v>5025</v>
      </c>
      <c r="E7798" s="500" t="s">
        <v>4290</v>
      </c>
      <c r="F7798" s="1070">
        <v>7626.35</v>
      </c>
      <c r="G7798" s="1048" t="s">
        <v>5005</v>
      </c>
      <c r="H7798" s="1060" t="s">
        <v>3500</v>
      </c>
    </row>
    <row r="7799" spans="2:8">
      <c r="B7799" s="1089" t="s">
        <v>18680</v>
      </c>
      <c r="C7799" s="1087" t="s">
        <v>2259</v>
      </c>
      <c r="D7799" s="1035" t="s">
        <v>5025</v>
      </c>
      <c r="E7799" s="500" t="s">
        <v>4290</v>
      </c>
      <c r="F7799" s="1070">
        <v>7626.35</v>
      </c>
      <c r="G7799" s="1048" t="s">
        <v>5005</v>
      </c>
      <c r="H7799" s="1060" t="s">
        <v>3500</v>
      </c>
    </row>
    <row r="7800" spans="2:8">
      <c r="B7800" s="1089" t="s">
        <v>18681</v>
      </c>
      <c r="C7800" s="1087" t="s">
        <v>2259</v>
      </c>
      <c r="D7800" s="1035" t="s">
        <v>5025</v>
      </c>
      <c r="E7800" s="500" t="s">
        <v>4290</v>
      </c>
      <c r="F7800" s="1070">
        <v>7626.35</v>
      </c>
      <c r="G7800" s="1048" t="s">
        <v>5005</v>
      </c>
      <c r="H7800" s="1060" t="s">
        <v>3500</v>
      </c>
    </row>
    <row r="7801" spans="2:8">
      <c r="B7801" s="1089" t="s">
        <v>18682</v>
      </c>
      <c r="C7801" s="1087" t="s">
        <v>2259</v>
      </c>
      <c r="D7801" s="1035" t="s">
        <v>5025</v>
      </c>
      <c r="E7801" s="500" t="s">
        <v>4290</v>
      </c>
      <c r="F7801" s="1070">
        <v>7626.35</v>
      </c>
      <c r="G7801" s="1048" t="s">
        <v>5005</v>
      </c>
      <c r="H7801" s="1060" t="s">
        <v>3500</v>
      </c>
    </row>
    <row r="7802" spans="2:8">
      <c r="B7802" s="1089" t="s">
        <v>18683</v>
      </c>
      <c r="C7802" s="1087" t="s">
        <v>2259</v>
      </c>
      <c r="D7802" s="1035" t="s">
        <v>5025</v>
      </c>
      <c r="E7802" s="500" t="s">
        <v>4290</v>
      </c>
      <c r="F7802" s="1070">
        <v>7626.35</v>
      </c>
      <c r="G7802" s="1048" t="s">
        <v>5005</v>
      </c>
      <c r="H7802" s="1060" t="s">
        <v>3500</v>
      </c>
    </row>
    <row r="7803" spans="2:8">
      <c r="B7803" s="1089" t="s">
        <v>18684</v>
      </c>
      <c r="C7803" s="1087" t="s">
        <v>2259</v>
      </c>
      <c r="D7803" s="1035" t="s">
        <v>5025</v>
      </c>
      <c r="E7803" s="500" t="s">
        <v>4290</v>
      </c>
      <c r="F7803" s="1070">
        <v>7626.35</v>
      </c>
      <c r="G7803" s="1048" t="s">
        <v>5005</v>
      </c>
      <c r="H7803" s="1060" t="s">
        <v>3500</v>
      </c>
    </row>
    <row r="7804" spans="2:8">
      <c r="B7804" s="1089" t="s">
        <v>18685</v>
      </c>
      <c r="C7804" s="1087" t="s">
        <v>2259</v>
      </c>
      <c r="D7804" s="1035" t="s">
        <v>5025</v>
      </c>
      <c r="E7804" s="500" t="s">
        <v>4290</v>
      </c>
      <c r="F7804" s="1070">
        <v>7626.35</v>
      </c>
      <c r="G7804" s="1048" t="s">
        <v>5005</v>
      </c>
      <c r="H7804" s="1060" t="s">
        <v>3500</v>
      </c>
    </row>
    <row r="7805" spans="2:8">
      <c r="B7805" s="1089" t="s">
        <v>18686</v>
      </c>
      <c r="C7805" s="1087" t="s">
        <v>2259</v>
      </c>
      <c r="D7805" s="1035" t="s">
        <v>5025</v>
      </c>
      <c r="E7805" s="500" t="s">
        <v>4290</v>
      </c>
      <c r="F7805" s="1070">
        <v>7626.35</v>
      </c>
      <c r="G7805" s="1048" t="s">
        <v>5005</v>
      </c>
      <c r="H7805" s="1060" t="s">
        <v>3500</v>
      </c>
    </row>
    <row r="7806" spans="2:8">
      <c r="B7806" s="1089" t="s">
        <v>18687</v>
      </c>
      <c r="C7806" s="1087" t="s">
        <v>2259</v>
      </c>
      <c r="D7806" s="1035" t="s">
        <v>5025</v>
      </c>
      <c r="E7806" s="500" t="s">
        <v>4290</v>
      </c>
      <c r="F7806" s="1070">
        <v>7626.35</v>
      </c>
      <c r="G7806" s="1048" t="s">
        <v>5005</v>
      </c>
      <c r="H7806" s="1060" t="s">
        <v>3500</v>
      </c>
    </row>
    <row r="7807" spans="2:8">
      <c r="B7807" s="1089" t="s">
        <v>18688</v>
      </c>
      <c r="C7807" s="1087" t="s">
        <v>2259</v>
      </c>
      <c r="D7807" s="1035" t="s">
        <v>5025</v>
      </c>
      <c r="E7807" s="500" t="s">
        <v>4290</v>
      </c>
      <c r="F7807" s="1070">
        <v>7626.35</v>
      </c>
      <c r="G7807" s="1048" t="s">
        <v>5005</v>
      </c>
      <c r="H7807" s="1060" t="s">
        <v>3500</v>
      </c>
    </row>
    <row r="7808" spans="2:8">
      <c r="B7808" s="1089" t="s">
        <v>18689</v>
      </c>
      <c r="C7808" s="1087" t="s">
        <v>2259</v>
      </c>
      <c r="D7808" s="1035" t="s">
        <v>5025</v>
      </c>
      <c r="E7808" s="500" t="s">
        <v>4290</v>
      </c>
      <c r="F7808" s="1070">
        <v>7626.35</v>
      </c>
      <c r="G7808" s="1048" t="s">
        <v>5005</v>
      </c>
      <c r="H7808" s="1060" t="s">
        <v>3500</v>
      </c>
    </row>
    <row r="7809" spans="2:8">
      <c r="B7809" s="1089" t="s">
        <v>18690</v>
      </c>
      <c r="C7809" s="1087" t="s">
        <v>2259</v>
      </c>
      <c r="D7809" s="1035" t="s">
        <v>5026</v>
      </c>
      <c r="E7809" s="500" t="s">
        <v>4290</v>
      </c>
      <c r="F7809" s="1070">
        <v>47560</v>
      </c>
      <c r="G7809" s="1048" t="s">
        <v>5005</v>
      </c>
      <c r="H7809" s="1060" t="s">
        <v>3500</v>
      </c>
    </row>
    <row r="7810" spans="2:8">
      <c r="B7810" s="1089" t="s">
        <v>18691</v>
      </c>
      <c r="C7810" s="1087" t="s">
        <v>2259</v>
      </c>
      <c r="D7810" s="1035" t="s">
        <v>5028</v>
      </c>
      <c r="E7810" s="500" t="s">
        <v>4290</v>
      </c>
      <c r="F7810" s="1070">
        <v>5997.2</v>
      </c>
      <c r="G7810" s="1048" t="s">
        <v>5005</v>
      </c>
      <c r="H7810" s="1060" t="s">
        <v>3500</v>
      </c>
    </row>
    <row r="7811" spans="2:8">
      <c r="B7811" s="1089" t="s">
        <v>18692</v>
      </c>
      <c r="C7811" s="1087" t="s">
        <v>2259</v>
      </c>
      <c r="D7811" s="1035" t="s">
        <v>5028</v>
      </c>
      <c r="E7811" s="500" t="s">
        <v>4290</v>
      </c>
      <c r="F7811" s="1070">
        <v>5997.2</v>
      </c>
      <c r="G7811" s="1048" t="s">
        <v>5005</v>
      </c>
      <c r="H7811" s="1060" t="s">
        <v>3500</v>
      </c>
    </row>
    <row r="7812" spans="2:8">
      <c r="B7812" s="1089" t="s">
        <v>18693</v>
      </c>
      <c r="C7812" s="1087" t="s">
        <v>2259</v>
      </c>
      <c r="D7812" s="1035" t="s">
        <v>5028</v>
      </c>
      <c r="E7812" s="500" t="s">
        <v>4290</v>
      </c>
      <c r="F7812" s="1070">
        <v>5997.2</v>
      </c>
      <c r="G7812" s="1048" t="s">
        <v>5005</v>
      </c>
      <c r="H7812" s="1060" t="s">
        <v>3500</v>
      </c>
    </row>
    <row r="7813" spans="2:8">
      <c r="B7813" s="1089" t="s">
        <v>18694</v>
      </c>
      <c r="C7813" s="1087" t="s">
        <v>2259</v>
      </c>
      <c r="D7813" s="1035" t="s">
        <v>5028</v>
      </c>
      <c r="E7813" s="500" t="s">
        <v>4290</v>
      </c>
      <c r="F7813" s="1070">
        <v>5997.2</v>
      </c>
      <c r="G7813" s="1048" t="s">
        <v>5005</v>
      </c>
      <c r="H7813" s="1060" t="s">
        <v>3500</v>
      </c>
    </row>
    <row r="7814" spans="2:8">
      <c r="B7814" s="1089" t="s">
        <v>18695</v>
      </c>
      <c r="C7814" s="1087" t="s">
        <v>2259</v>
      </c>
      <c r="D7814" s="1035" t="s">
        <v>5028</v>
      </c>
      <c r="E7814" s="500" t="s">
        <v>4290</v>
      </c>
      <c r="F7814" s="1070">
        <v>5997.2</v>
      </c>
      <c r="G7814" s="1048" t="s">
        <v>5005</v>
      </c>
      <c r="H7814" s="1060" t="s">
        <v>3500</v>
      </c>
    </row>
    <row r="7815" spans="2:8">
      <c r="B7815" s="1089" t="s">
        <v>18696</v>
      </c>
      <c r="C7815" s="1087" t="s">
        <v>2259</v>
      </c>
      <c r="D7815" s="1035" t="s">
        <v>5028</v>
      </c>
      <c r="E7815" s="500" t="s">
        <v>4290</v>
      </c>
      <c r="F7815" s="1070">
        <v>5997.2</v>
      </c>
      <c r="G7815" s="1048" t="s">
        <v>5005</v>
      </c>
      <c r="H7815" s="1060" t="s">
        <v>3500</v>
      </c>
    </row>
    <row r="7816" spans="2:8">
      <c r="B7816" s="1089" t="s">
        <v>18697</v>
      </c>
      <c r="C7816" s="1087" t="s">
        <v>2259</v>
      </c>
      <c r="D7816" s="1035" t="s">
        <v>5028</v>
      </c>
      <c r="E7816" s="500" t="s">
        <v>4290</v>
      </c>
      <c r="F7816" s="1070">
        <v>5997.2</v>
      </c>
      <c r="G7816" s="1048" t="s">
        <v>5005</v>
      </c>
      <c r="H7816" s="1060" t="s">
        <v>3500</v>
      </c>
    </row>
    <row r="7817" spans="2:8">
      <c r="B7817" s="1089" t="s">
        <v>18698</v>
      </c>
      <c r="C7817" s="1087" t="s">
        <v>2259</v>
      </c>
      <c r="D7817" s="1035" t="s">
        <v>5028</v>
      </c>
      <c r="E7817" s="500" t="s">
        <v>4290</v>
      </c>
      <c r="F7817" s="1070">
        <v>5997.2</v>
      </c>
      <c r="G7817" s="1048" t="s">
        <v>5005</v>
      </c>
      <c r="H7817" s="1060" t="s">
        <v>3500</v>
      </c>
    </row>
    <row r="7818" spans="2:8">
      <c r="B7818" s="1089" t="s">
        <v>18699</v>
      </c>
      <c r="C7818" s="1087" t="s">
        <v>2259</v>
      </c>
      <c r="D7818" s="1035" t="s">
        <v>5028</v>
      </c>
      <c r="E7818" s="500" t="s">
        <v>4290</v>
      </c>
      <c r="F7818" s="1070">
        <v>5997.2</v>
      </c>
      <c r="G7818" s="1048" t="s">
        <v>5005</v>
      </c>
      <c r="H7818" s="1060" t="s">
        <v>3500</v>
      </c>
    </row>
    <row r="7819" spans="2:8">
      <c r="B7819" s="1089" t="s">
        <v>18700</v>
      </c>
      <c r="C7819" s="1087" t="s">
        <v>2259</v>
      </c>
      <c r="D7819" s="1035" t="s">
        <v>5028</v>
      </c>
      <c r="E7819" s="500" t="s">
        <v>4290</v>
      </c>
      <c r="F7819" s="1070">
        <v>5997.2</v>
      </c>
      <c r="G7819" s="1048" t="s">
        <v>5005</v>
      </c>
      <c r="H7819" s="1060" t="s">
        <v>3500</v>
      </c>
    </row>
    <row r="7820" spans="2:8">
      <c r="B7820" s="1089" t="s">
        <v>18701</v>
      </c>
      <c r="C7820" s="1087" t="s">
        <v>2259</v>
      </c>
      <c r="D7820" s="1035" t="s">
        <v>5028</v>
      </c>
      <c r="E7820" s="500" t="s">
        <v>4290</v>
      </c>
      <c r="F7820" s="1070">
        <v>5997.2</v>
      </c>
      <c r="G7820" s="1048" t="s">
        <v>5005</v>
      </c>
      <c r="H7820" s="1060" t="s">
        <v>3500</v>
      </c>
    </row>
    <row r="7821" spans="2:8">
      <c r="B7821" s="1089" t="s">
        <v>18702</v>
      </c>
      <c r="C7821" s="1087" t="s">
        <v>2259</v>
      </c>
      <c r="D7821" s="1035" t="s">
        <v>5028</v>
      </c>
      <c r="E7821" s="500" t="s">
        <v>4290</v>
      </c>
      <c r="F7821" s="1070">
        <v>5997.2</v>
      </c>
      <c r="G7821" s="1048" t="s">
        <v>5005</v>
      </c>
      <c r="H7821" s="1060" t="s">
        <v>3500</v>
      </c>
    </row>
    <row r="7822" spans="2:8">
      <c r="B7822" s="1089" t="s">
        <v>18703</v>
      </c>
      <c r="C7822" s="1087" t="s">
        <v>2259</v>
      </c>
      <c r="D7822" s="1035" t="s">
        <v>5028</v>
      </c>
      <c r="E7822" s="500" t="s">
        <v>4290</v>
      </c>
      <c r="F7822" s="1070">
        <v>5997.2</v>
      </c>
      <c r="G7822" s="1048" t="s">
        <v>5005</v>
      </c>
      <c r="H7822" s="1060" t="s">
        <v>3500</v>
      </c>
    </row>
    <row r="7823" spans="2:8">
      <c r="B7823" s="1089" t="s">
        <v>18704</v>
      </c>
      <c r="C7823" s="1087" t="s">
        <v>2259</v>
      </c>
      <c r="D7823" s="1035" t="s">
        <v>5028</v>
      </c>
      <c r="E7823" s="500" t="s">
        <v>4290</v>
      </c>
      <c r="F7823" s="1070">
        <v>5997.2</v>
      </c>
      <c r="G7823" s="1048" t="s">
        <v>5005</v>
      </c>
      <c r="H7823" s="1060" t="s">
        <v>3500</v>
      </c>
    </row>
    <row r="7824" spans="2:8">
      <c r="B7824" s="1089" t="s">
        <v>18705</v>
      </c>
      <c r="C7824" s="1087" t="s">
        <v>2259</v>
      </c>
      <c r="D7824" s="1035" t="s">
        <v>5028</v>
      </c>
      <c r="E7824" s="500" t="s">
        <v>4290</v>
      </c>
      <c r="F7824" s="1070">
        <v>5997.2</v>
      </c>
      <c r="G7824" s="1048" t="s">
        <v>5005</v>
      </c>
      <c r="H7824" s="1060" t="s">
        <v>3500</v>
      </c>
    </row>
    <row r="7825" spans="2:8">
      <c r="B7825" s="1089" t="s">
        <v>18706</v>
      </c>
      <c r="C7825" s="1087" t="s">
        <v>2259</v>
      </c>
      <c r="D7825" s="1035" t="s">
        <v>5028</v>
      </c>
      <c r="E7825" s="500" t="s">
        <v>4290</v>
      </c>
      <c r="F7825" s="1070">
        <v>5997.2</v>
      </c>
      <c r="G7825" s="1048" t="s">
        <v>5005</v>
      </c>
      <c r="H7825" s="1060" t="s">
        <v>3500</v>
      </c>
    </row>
    <row r="7826" spans="2:8">
      <c r="B7826" s="1089" t="s">
        <v>18707</v>
      </c>
      <c r="C7826" s="1087" t="s">
        <v>2259</v>
      </c>
      <c r="D7826" s="1035" t="s">
        <v>5028</v>
      </c>
      <c r="E7826" s="500" t="s">
        <v>4290</v>
      </c>
      <c r="F7826" s="1070">
        <v>5997.2</v>
      </c>
      <c r="G7826" s="1048" t="s">
        <v>5005</v>
      </c>
      <c r="H7826" s="1060" t="s">
        <v>3500</v>
      </c>
    </row>
    <row r="7827" spans="2:8">
      <c r="B7827" s="1089" t="s">
        <v>18708</v>
      </c>
      <c r="C7827" s="1087" t="s">
        <v>2259</v>
      </c>
      <c r="D7827" s="1035" t="s">
        <v>5028</v>
      </c>
      <c r="E7827" s="500" t="s">
        <v>4290</v>
      </c>
      <c r="F7827" s="1070">
        <v>5997.2</v>
      </c>
      <c r="G7827" s="1048" t="s">
        <v>5005</v>
      </c>
      <c r="H7827" s="1060" t="s">
        <v>3500</v>
      </c>
    </row>
    <row r="7828" spans="2:8">
      <c r="B7828" s="1089" t="s">
        <v>18709</v>
      </c>
      <c r="C7828" s="1087" t="s">
        <v>2259</v>
      </c>
      <c r="D7828" s="1035" t="s">
        <v>5028</v>
      </c>
      <c r="E7828" s="500" t="s">
        <v>4290</v>
      </c>
      <c r="F7828" s="1070">
        <v>5997.2</v>
      </c>
      <c r="G7828" s="1048" t="s">
        <v>5005</v>
      </c>
      <c r="H7828" s="1060" t="s">
        <v>3500</v>
      </c>
    </row>
    <row r="7829" spans="2:8">
      <c r="B7829" s="1089" t="s">
        <v>18710</v>
      </c>
      <c r="C7829" s="1087" t="s">
        <v>2259</v>
      </c>
      <c r="D7829" s="1035" t="s">
        <v>5028</v>
      </c>
      <c r="E7829" s="500" t="s">
        <v>4290</v>
      </c>
      <c r="F7829" s="1070">
        <v>5997.2</v>
      </c>
      <c r="G7829" s="1048" t="s">
        <v>5005</v>
      </c>
      <c r="H7829" s="1060" t="s">
        <v>3500</v>
      </c>
    </row>
    <row r="7830" spans="2:8">
      <c r="B7830" s="1089" t="s">
        <v>18711</v>
      </c>
      <c r="C7830" s="1087" t="s">
        <v>2259</v>
      </c>
      <c r="D7830" s="1035" t="s">
        <v>5028</v>
      </c>
      <c r="E7830" s="500" t="s">
        <v>4290</v>
      </c>
      <c r="F7830" s="1070">
        <v>5997.2</v>
      </c>
      <c r="G7830" s="1048" t="s">
        <v>5005</v>
      </c>
      <c r="H7830" s="1060" t="s">
        <v>3500</v>
      </c>
    </row>
    <row r="7831" spans="2:8">
      <c r="B7831" s="1089" t="s">
        <v>18712</v>
      </c>
      <c r="C7831" s="1087" t="s">
        <v>2259</v>
      </c>
      <c r="D7831" s="1035" t="s">
        <v>5028</v>
      </c>
      <c r="E7831" s="500" t="s">
        <v>4290</v>
      </c>
      <c r="F7831" s="1070">
        <v>5997.2</v>
      </c>
      <c r="G7831" s="1048" t="s">
        <v>5005</v>
      </c>
      <c r="H7831" s="1060" t="s">
        <v>3500</v>
      </c>
    </row>
    <row r="7832" spans="2:8">
      <c r="B7832" s="1089" t="s">
        <v>18713</v>
      </c>
      <c r="C7832" s="1087" t="s">
        <v>2259</v>
      </c>
      <c r="D7832" s="1035" t="s">
        <v>5028</v>
      </c>
      <c r="E7832" s="500" t="s">
        <v>4290</v>
      </c>
      <c r="F7832" s="1070">
        <v>5997.2</v>
      </c>
      <c r="G7832" s="1048" t="s">
        <v>5005</v>
      </c>
      <c r="H7832" s="1060" t="s">
        <v>3500</v>
      </c>
    </row>
    <row r="7833" spans="2:8">
      <c r="B7833" s="1089" t="s">
        <v>18714</v>
      </c>
      <c r="C7833" s="1087" t="s">
        <v>2259</v>
      </c>
      <c r="D7833" s="1035" t="s">
        <v>5028</v>
      </c>
      <c r="E7833" s="500" t="s">
        <v>4290</v>
      </c>
      <c r="F7833" s="1070">
        <v>5997.2</v>
      </c>
      <c r="G7833" s="1048" t="s">
        <v>5005</v>
      </c>
      <c r="H7833" s="1060" t="s">
        <v>3500</v>
      </c>
    </row>
    <row r="7834" spans="2:8">
      <c r="B7834" s="1089" t="s">
        <v>18715</v>
      </c>
      <c r="C7834" s="1087" t="s">
        <v>2259</v>
      </c>
      <c r="D7834" s="1035" t="s">
        <v>5028</v>
      </c>
      <c r="E7834" s="500" t="s">
        <v>4290</v>
      </c>
      <c r="F7834" s="1070">
        <v>5997.2</v>
      </c>
      <c r="G7834" s="1048" t="s">
        <v>5005</v>
      </c>
      <c r="H7834" s="1060" t="s">
        <v>3500</v>
      </c>
    </row>
    <row r="7835" spans="2:8">
      <c r="B7835" s="1089" t="s">
        <v>18716</v>
      </c>
      <c r="C7835" s="1087" t="s">
        <v>2259</v>
      </c>
      <c r="D7835" s="1035" t="s">
        <v>5028</v>
      </c>
      <c r="E7835" s="500" t="s">
        <v>4290</v>
      </c>
      <c r="F7835" s="1070">
        <v>5997.2</v>
      </c>
      <c r="G7835" s="1048" t="s">
        <v>5005</v>
      </c>
      <c r="H7835" s="1060" t="s">
        <v>3500</v>
      </c>
    </row>
    <row r="7836" spans="2:8">
      <c r="B7836" s="1089" t="s">
        <v>18717</v>
      </c>
      <c r="C7836" s="1087" t="s">
        <v>2259</v>
      </c>
      <c r="D7836" s="1035" t="s">
        <v>5028</v>
      </c>
      <c r="E7836" s="500" t="s">
        <v>4290</v>
      </c>
      <c r="F7836" s="1070">
        <v>5997.2</v>
      </c>
      <c r="G7836" s="1048" t="s">
        <v>5005</v>
      </c>
      <c r="H7836" s="1060" t="s">
        <v>3500</v>
      </c>
    </row>
    <row r="7837" spans="2:8">
      <c r="B7837" s="1089" t="s">
        <v>18718</v>
      </c>
      <c r="C7837" s="1087" t="s">
        <v>2259</v>
      </c>
      <c r="D7837" s="1035" t="s">
        <v>5028</v>
      </c>
      <c r="E7837" s="500" t="s">
        <v>4290</v>
      </c>
      <c r="F7837" s="1070">
        <v>5997.2</v>
      </c>
      <c r="G7837" s="1048" t="s">
        <v>5005</v>
      </c>
      <c r="H7837" s="1060" t="s">
        <v>3500</v>
      </c>
    </row>
    <row r="7838" spans="2:8">
      <c r="B7838" s="1089" t="s">
        <v>18719</v>
      </c>
      <c r="C7838" s="1087" t="s">
        <v>2259</v>
      </c>
      <c r="D7838" s="1035" t="s">
        <v>5028</v>
      </c>
      <c r="E7838" s="500" t="s">
        <v>4290</v>
      </c>
      <c r="F7838" s="1070">
        <v>5997.2</v>
      </c>
      <c r="G7838" s="1048" t="s">
        <v>5005</v>
      </c>
      <c r="H7838" s="1060" t="s">
        <v>3500</v>
      </c>
    </row>
    <row r="7839" spans="2:8">
      <c r="B7839" s="1089" t="s">
        <v>18720</v>
      </c>
      <c r="C7839" s="1087" t="s">
        <v>2259</v>
      </c>
      <c r="D7839" s="1035" t="s">
        <v>5028</v>
      </c>
      <c r="E7839" s="500" t="s">
        <v>4290</v>
      </c>
      <c r="F7839" s="1070">
        <v>5997.2</v>
      </c>
      <c r="G7839" s="1048" t="s">
        <v>5005</v>
      </c>
      <c r="H7839" s="1060" t="s">
        <v>3500</v>
      </c>
    </row>
    <row r="7840" spans="2:8">
      <c r="B7840" s="1089" t="s">
        <v>18721</v>
      </c>
      <c r="C7840" s="1087" t="s">
        <v>2259</v>
      </c>
      <c r="D7840" s="1035" t="s">
        <v>5028</v>
      </c>
      <c r="E7840" s="500" t="s">
        <v>4290</v>
      </c>
      <c r="F7840" s="1070">
        <v>5997.2</v>
      </c>
      <c r="G7840" s="1048" t="s">
        <v>5005</v>
      </c>
      <c r="H7840" s="1060" t="s">
        <v>3500</v>
      </c>
    </row>
    <row r="7841" spans="2:8">
      <c r="B7841" s="1089" t="s">
        <v>18722</v>
      </c>
      <c r="C7841" s="1087" t="s">
        <v>2259</v>
      </c>
      <c r="D7841" s="1035" t="s">
        <v>5028</v>
      </c>
      <c r="E7841" s="500" t="s">
        <v>4290</v>
      </c>
      <c r="F7841" s="1070">
        <v>5997.2</v>
      </c>
      <c r="G7841" s="1048" t="s">
        <v>5005</v>
      </c>
      <c r="H7841" s="1060" t="s">
        <v>3500</v>
      </c>
    </row>
    <row r="7842" spans="2:8">
      <c r="B7842" s="1089" t="s">
        <v>18723</v>
      </c>
      <c r="C7842" s="1087" t="s">
        <v>2259</v>
      </c>
      <c r="D7842" s="1035" t="s">
        <v>5028</v>
      </c>
      <c r="E7842" s="500" t="s">
        <v>4290</v>
      </c>
      <c r="F7842" s="1070">
        <v>5997.2</v>
      </c>
      <c r="G7842" s="1048" t="s">
        <v>5005</v>
      </c>
      <c r="H7842" s="1060" t="s">
        <v>3500</v>
      </c>
    </row>
    <row r="7843" spans="2:8">
      <c r="B7843" s="1089" t="s">
        <v>18724</v>
      </c>
      <c r="C7843" s="1087" t="s">
        <v>2259</v>
      </c>
      <c r="D7843" s="1035" t="s">
        <v>5028</v>
      </c>
      <c r="E7843" s="500" t="s">
        <v>4290</v>
      </c>
      <c r="F7843" s="1070">
        <v>5997.2</v>
      </c>
      <c r="G7843" s="1048" t="s">
        <v>5005</v>
      </c>
      <c r="H7843" s="1060" t="s">
        <v>3500</v>
      </c>
    </row>
    <row r="7844" spans="2:8">
      <c r="B7844" s="1089" t="s">
        <v>18725</v>
      </c>
      <c r="C7844" s="1087" t="s">
        <v>2259</v>
      </c>
      <c r="D7844" s="1035" t="s">
        <v>5028</v>
      </c>
      <c r="E7844" s="500" t="s">
        <v>4290</v>
      </c>
      <c r="F7844" s="1070">
        <v>5997.2</v>
      </c>
      <c r="G7844" s="1048" t="s">
        <v>5005</v>
      </c>
      <c r="H7844" s="1060" t="s">
        <v>3500</v>
      </c>
    </row>
    <row r="7845" spans="2:8">
      <c r="B7845" s="1089" t="s">
        <v>18726</v>
      </c>
      <c r="C7845" s="1087" t="s">
        <v>2259</v>
      </c>
      <c r="D7845" s="1035" t="s">
        <v>5028</v>
      </c>
      <c r="E7845" s="500" t="s">
        <v>4290</v>
      </c>
      <c r="F7845" s="1070">
        <v>5997.2</v>
      </c>
      <c r="G7845" s="1048" t="s">
        <v>5005</v>
      </c>
      <c r="H7845" s="1060" t="s">
        <v>3500</v>
      </c>
    </row>
    <row r="7846" spans="2:8">
      <c r="B7846" s="1089" t="s">
        <v>18727</v>
      </c>
      <c r="C7846" s="1087" t="s">
        <v>2259</v>
      </c>
      <c r="D7846" s="1035" t="s">
        <v>5028</v>
      </c>
      <c r="E7846" s="500" t="s">
        <v>4290</v>
      </c>
      <c r="F7846" s="1070">
        <v>5997.2</v>
      </c>
      <c r="G7846" s="1048" t="s">
        <v>5005</v>
      </c>
      <c r="H7846" s="1060" t="s">
        <v>3500</v>
      </c>
    </row>
    <row r="7847" spans="2:8">
      <c r="B7847" s="1089" t="s">
        <v>18728</v>
      </c>
      <c r="C7847" s="1087" t="s">
        <v>2259</v>
      </c>
      <c r="D7847" s="1035" t="s">
        <v>5028</v>
      </c>
      <c r="E7847" s="500" t="s">
        <v>4290</v>
      </c>
      <c r="F7847" s="1070">
        <v>5997.2</v>
      </c>
      <c r="G7847" s="1048" t="s">
        <v>5005</v>
      </c>
      <c r="H7847" s="1060" t="s">
        <v>3500</v>
      </c>
    </row>
    <row r="7848" spans="2:8">
      <c r="B7848" s="1089" t="s">
        <v>18729</v>
      </c>
      <c r="C7848" s="1087" t="s">
        <v>2259</v>
      </c>
      <c r="D7848" s="1035" t="s">
        <v>5028</v>
      </c>
      <c r="E7848" s="500" t="s">
        <v>4290</v>
      </c>
      <c r="F7848" s="1070">
        <v>5997.2</v>
      </c>
      <c r="G7848" s="1048" t="s">
        <v>5005</v>
      </c>
      <c r="H7848" s="1060" t="s">
        <v>3500</v>
      </c>
    </row>
    <row r="7849" spans="2:8">
      <c r="B7849" s="1089" t="s">
        <v>18730</v>
      </c>
      <c r="C7849" s="1087" t="s">
        <v>2259</v>
      </c>
      <c r="D7849" s="1035" t="s">
        <v>5028</v>
      </c>
      <c r="E7849" s="500" t="s">
        <v>4290</v>
      </c>
      <c r="F7849" s="1070">
        <v>5997.2</v>
      </c>
      <c r="G7849" s="1048" t="s">
        <v>5005</v>
      </c>
      <c r="H7849" s="1060" t="s">
        <v>3500</v>
      </c>
    </row>
    <row r="7850" spans="2:8">
      <c r="B7850" s="1089" t="s">
        <v>18731</v>
      </c>
      <c r="C7850" s="1087" t="s">
        <v>2259</v>
      </c>
      <c r="D7850" s="1035" t="s">
        <v>5028</v>
      </c>
      <c r="E7850" s="500" t="s">
        <v>4290</v>
      </c>
      <c r="F7850" s="1070">
        <v>5997.2</v>
      </c>
      <c r="G7850" s="1048" t="s">
        <v>5005</v>
      </c>
      <c r="H7850" s="1060" t="s">
        <v>3500</v>
      </c>
    </row>
    <row r="7851" spans="2:8">
      <c r="B7851" s="1089" t="s">
        <v>18732</v>
      </c>
      <c r="C7851" s="1087" t="s">
        <v>2259</v>
      </c>
      <c r="D7851" s="1035" t="s">
        <v>5028</v>
      </c>
      <c r="E7851" s="500" t="s">
        <v>4290</v>
      </c>
      <c r="F7851" s="1070">
        <v>5997.2</v>
      </c>
      <c r="G7851" s="1048" t="s">
        <v>5005</v>
      </c>
      <c r="H7851" s="1060" t="s">
        <v>3500</v>
      </c>
    </row>
    <row r="7852" spans="2:8">
      <c r="B7852" s="1089" t="s">
        <v>18733</v>
      </c>
      <c r="C7852" s="1087" t="s">
        <v>2259</v>
      </c>
      <c r="D7852" s="1035" t="s">
        <v>5028</v>
      </c>
      <c r="E7852" s="500" t="s">
        <v>4290</v>
      </c>
      <c r="F7852" s="1070">
        <v>5997.2</v>
      </c>
      <c r="G7852" s="1048" t="s">
        <v>5005</v>
      </c>
      <c r="H7852" s="1060" t="s">
        <v>3500</v>
      </c>
    </row>
    <row r="7853" spans="2:8">
      <c r="B7853" s="1089" t="s">
        <v>18734</v>
      </c>
      <c r="C7853" s="1087" t="s">
        <v>2259</v>
      </c>
      <c r="D7853" s="1035" t="s">
        <v>5028</v>
      </c>
      <c r="E7853" s="500" t="s">
        <v>4290</v>
      </c>
      <c r="F7853" s="1070">
        <v>5997.2</v>
      </c>
      <c r="G7853" s="1048" t="s">
        <v>5005</v>
      </c>
      <c r="H7853" s="1060" t="s">
        <v>3500</v>
      </c>
    </row>
    <row r="7854" spans="2:8">
      <c r="B7854" s="1089" t="s">
        <v>18735</v>
      </c>
      <c r="C7854" s="1087" t="s">
        <v>2259</v>
      </c>
      <c r="D7854" s="1035" t="s">
        <v>5028</v>
      </c>
      <c r="E7854" s="500" t="s">
        <v>4290</v>
      </c>
      <c r="F7854" s="1070">
        <v>5997.2</v>
      </c>
      <c r="G7854" s="1048" t="s">
        <v>5005</v>
      </c>
      <c r="H7854" s="1060" t="s">
        <v>3500</v>
      </c>
    </row>
    <row r="7855" spans="2:8">
      <c r="B7855" s="1089" t="s">
        <v>18736</v>
      </c>
      <c r="C7855" s="1087" t="s">
        <v>2259</v>
      </c>
      <c r="D7855" s="1035" t="s">
        <v>5028</v>
      </c>
      <c r="E7855" s="500" t="s">
        <v>4290</v>
      </c>
      <c r="F7855" s="1070">
        <v>5997.2</v>
      </c>
      <c r="G7855" s="1048" t="s">
        <v>5005</v>
      </c>
      <c r="H7855" s="1060" t="s">
        <v>3500</v>
      </c>
    </row>
    <row r="7856" spans="2:8">
      <c r="B7856" s="1089" t="s">
        <v>18737</v>
      </c>
      <c r="C7856" s="1087" t="s">
        <v>2259</v>
      </c>
      <c r="D7856" s="1035" t="s">
        <v>5028</v>
      </c>
      <c r="E7856" s="500" t="s">
        <v>4290</v>
      </c>
      <c r="F7856" s="1070">
        <v>5997.2</v>
      </c>
      <c r="G7856" s="1048" t="s">
        <v>5005</v>
      </c>
      <c r="H7856" s="1060" t="s">
        <v>3500</v>
      </c>
    </row>
    <row r="7857" spans="2:8">
      <c r="B7857" s="1089" t="s">
        <v>18738</v>
      </c>
      <c r="C7857" s="1087" t="s">
        <v>2259</v>
      </c>
      <c r="D7857" s="1035" t="s">
        <v>5028</v>
      </c>
      <c r="E7857" s="500" t="s">
        <v>4290</v>
      </c>
      <c r="F7857" s="1070">
        <v>5997.2</v>
      </c>
      <c r="G7857" s="1048" t="s">
        <v>5005</v>
      </c>
      <c r="H7857" s="1060" t="s">
        <v>3500</v>
      </c>
    </row>
    <row r="7858" spans="2:8">
      <c r="B7858" s="1089" t="s">
        <v>18739</v>
      </c>
      <c r="C7858" s="1087" t="s">
        <v>2259</v>
      </c>
      <c r="D7858" s="1035" t="s">
        <v>5028</v>
      </c>
      <c r="E7858" s="500" t="s">
        <v>4290</v>
      </c>
      <c r="F7858" s="1070">
        <v>5997.2</v>
      </c>
      <c r="G7858" s="1048" t="s">
        <v>5005</v>
      </c>
      <c r="H7858" s="1060" t="s">
        <v>3500</v>
      </c>
    </row>
    <row r="7859" spans="2:8">
      <c r="B7859" s="1089" t="s">
        <v>18740</v>
      </c>
      <c r="C7859" s="1087" t="s">
        <v>2259</v>
      </c>
      <c r="D7859" s="1035" t="s">
        <v>5028</v>
      </c>
      <c r="E7859" s="500" t="s">
        <v>4290</v>
      </c>
      <c r="F7859" s="1070">
        <v>5997.2</v>
      </c>
      <c r="G7859" s="1048" t="s">
        <v>5005</v>
      </c>
      <c r="H7859" s="1060" t="s">
        <v>3500</v>
      </c>
    </row>
    <row r="7860" spans="2:8">
      <c r="B7860" s="1089" t="s">
        <v>18741</v>
      </c>
      <c r="C7860" s="1087" t="s">
        <v>2259</v>
      </c>
      <c r="D7860" s="1035" t="s">
        <v>5028</v>
      </c>
      <c r="E7860" s="500" t="s">
        <v>4290</v>
      </c>
      <c r="F7860" s="1070">
        <v>5997.2</v>
      </c>
      <c r="G7860" s="1048" t="s">
        <v>5005</v>
      </c>
      <c r="H7860" s="1060" t="s">
        <v>3500</v>
      </c>
    </row>
    <row r="7861" spans="2:8">
      <c r="B7861" s="1089" t="s">
        <v>18742</v>
      </c>
      <c r="C7861" s="1087" t="s">
        <v>2259</v>
      </c>
      <c r="D7861" s="1035" t="s">
        <v>5028</v>
      </c>
      <c r="E7861" s="500" t="s">
        <v>4290</v>
      </c>
      <c r="F7861" s="1070">
        <v>5997.2</v>
      </c>
      <c r="G7861" s="1048" t="s">
        <v>5005</v>
      </c>
      <c r="H7861" s="1060" t="s">
        <v>3500</v>
      </c>
    </row>
    <row r="7862" spans="2:8">
      <c r="B7862" s="1089" t="s">
        <v>18743</v>
      </c>
      <c r="C7862" s="1087" t="s">
        <v>2259</v>
      </c>
      <c r="D7862" s="1035" t="s">
        <v>5028</v>
      </c>
      <c r="E7862" s="500" t="s">
        <v>4290</v>
      </c>
      <c r="F7862" s="1070">
        <v>5997.2</v>
      </c>
      <c r="G7862" s="1048" t="s">
        <v>5005</v>
      </c>
      <c r="H7862" s="1060" t="s">
        <v>3500</v>
      </c>
    </row>
    <row r="7863" spans="2:8">
      <c r="B7863" s="1089" t="s">
        <v>18744</v>
      </c>
      <c r="C7863" s="1087" t="s">
        <v>2259</v>
      </c>
      <c r="D7863" s="1035" t="s">
        <v>5028</v>
      </c>
      <c r="E7863" s="500" t="s">
        <v>4290</v>
      </c>
      <c r="F7863" s="1070">
        <v>5997.2</v>
      </c>
      <c r="G7863" s="1048" t="s">
        <v>5005</v>
      </c>
      <c r="H7863" s="1060" t="s">
        <v>3500</v>
      </c>
    </row>
    <row r="7864" spans="2:8">
      <c r="B7864" s="1089" t="s">
        <v>18745</v>
      </c>
      <c r="C7864" s="1087" t="s">
        <v>2259</v>
      </c>
      <c r="D7864" s="1035" t="s">
        <v>5028</v>
      </c>
      <c r="E7864" s="500" t="s">
        <v>4290</v>
      </c>
      <c r="F7864" s="1070">
        <v>5997.2</v>
      </c>
      <c r="G7864" s="1048" t="s">
        <v>5005</v>
      </c>
      <c r="H7864" s="1060" t="s">
        <v>3500</v>
      </c>
    </row>
    <row r="7865" spans="2:8">
      <c r="B7865" s="1089" t="s">
        <v>18746</v>
      </c>
      <c r="C7865" s="1087" t="s">
        <v>2259</v>
      </c>
      <c r="D7865" s="1035" t="s">
        <v>5028</v>
      </c>
      <c r="E7865" s="500" t="s">
        <v>4290</v>
      </c>
      <c r="F7865" s="1070">
        <v>5997.2</v>
      </c>
      <c r="G7865" s="1048" t="s">
        <v>5005</v>
      </c>
      <c r="H7865" s="1060" t="s">
        <v>3500</v>
      </c>
    </row>
    <row r="7866" spans="2:8">
      <c r="B7866" s="1089" t="s">
        <v>18747</v>
      </c>
      <c r="C7866" s="1087" t="s">
        <v>2259</v>
      </c>
      <c r="D7866" s="1035" t="s">
        <v>5028</v>
      </c>
      <c r="E7866" s="500" t="s">
        <v>4290</v>
      </c>
      <c r="F7866" s="1070">
        <v>5997.2</v>
      </c>
      <c r="G7866" s="1048" t="s">
        <v>5005</v>
      </c>
      <c r="H7866" s="1060" t="s">
        <v>3500</v>
      </c>
    </row>
    <row r="7867" spans="2:8">
      <c r="B7867" s="1089" t="s">
        <v>18748</v>
      </c>
      <c r="C7867" s="1087" t="s">
        <v>2259</v>
      </c>
      <c r="D7867" s="1035" t="s">
        <v>5028</v>
      </c>
      <c r="E7867" s="500" t="s">
        <v>4290</v>
      </c>
      <c r="F7867" s="1070">
        <v>5997.2</v>
      </c>
      <c r="G7867" s="1048" t="s">
        <v>5005</v>
      </c>
      <c r="H7867" s="1060" t="s">
        <v>3500</v>
      </c>
    </row>
    <row r="7868" spans="2:8">
      <c r="B7868" s="1089" t="s">
        <v>18749</v>
      </c>
      <c r="C7868" s="1087" t="s">
        <v>2259</v>
      </c>
      <c r="D7868" s="1035" t="s">
        <v>5028</v>
      </c>
      <c r="E7868" s="500" t="s">
        <v>4290</v>
      </c>
      <c r="F7868" s="1070">
        <v>5997.2</v>
      </c>
      <c r="G7868" s="1048" t="s">
        <v>5005</v>
      </c>
      <c r="H7868" s="1060" t="s">
        <v>3500</v>
      </c>
    </row>
    <row r="7869" spans="2:8">
      <c r="B7869" s="1089" t="s">
        <v>18750</v>
      </c>
      <c r="C7869" s="1087" t="s">
        <v>2259</v>
      </c>
      <c r="D7869" s="1035" t="s">
        <v>5028</v>
      </c>
      <c r="E7869" s="500" t="s">
        <v>4290</v>
      </c>
      <c r="F7869" s="1070">
        <v>5997.2</v>
      </c>
      <c r="G7869" s="1048" t="s">
        <v>5005</v>
      </c>
      <c r="H7869" s="1060" t="s">
        <v>3500</v>
      </c>
    </row>
    <row r="7870" spans="2:8">
      <c r="B7870" s="1089" t="s">
        <v>18751</v>
      </c>
      <c r="C7870" s="1087" t="s">
        <v>2259</v>
      </c>
      <c r="D7870" s="1035" t="s">
        <v>5028</v>
      </c>
      <c r="E7870" s="500" t="s">
        <v>4290</v>
      </c>
      <c r="F7870" s="1070">
        <v>5997.2</v>
      </c>
      <c r="G7870" s="1048" t="s">
        <v>5005</v>
      </c>
      <c r="H7870" s="1060" t="s">
        <v>3500</v>
      </c>
    </row>
    <row r="7871" spans="2:8">
      <c r="B7871" s="1089" t="s">
        <v>18752</v>
      </c>
      <c r="C7871" s="1087" t="s">
        <v>2259</v>
      </c>
      <c r="D7871" s="1035" t="s">
        <v>5028</v>
      </c>
      <c r="E7871" s="500" t="s">
        <v>4290</v>
      </c>
      <c r="F7871" s="1070">
        <v>5997.2</v>
      </c>
      <c r="G7871" s="1048" t="s">
        <v>5005</v>
      </c>
      <c r="H7871" s="1060" t="s">
        <v>3500</v>
      </c>
    </row>
    <row r="7872" spans="2:8">
      <c r="B7872" s="1089" t="s">
        <v>18753</v>
      </c>
      <c r="C7872" s="1087" t="s">
        <v>2259</v>
      </c>
      <c r="D7872" s="1035" t="s">
        <v>5028</v>
      </c>
      <c r="E7872" s="500" t="s">
        <v>4290</v>
      </c>
      <c r="F7872" s="1070">
        <v>5997.2</v>
      </c>
      <c r="G7872" s="1048" t="s">
        <v>5005</v>
      </c>
      <c r="H7872" s="1060" t="s">
        <v>3500</v>
      </c>
    </row>
    <row r="7873" spans="2:8">
      <c r="B7873" s="1089" t="s">
        <v>18754</v>
      </c>
      <c r="C7873" s="1087" t="s">
        <v>2259</v>
      </c>
      <c r="D7873" s="1035" t="s">
        <v>5028</v>
      </c>
      <c r="E7873" s="500" t="s">
        <v>4290</v>
      </c>
      <c r="F7873" s="1070">
        <v>5997.2</v>
      </c>
      <c r="G7873" s="1048" t="s">
        <v>5005</v>
      </c>
      <c r="H7873" s="1060" t="s">
        <v>3500</v>
      </c>
    </row>
    <row r="7874" spans="2:8">
      <c r="B7874" s="1089" t="s">
        <v>18755</v>
      </c>
      <c r="C7874" s="1087" t="s">
        <v>2259</v>
      </c>
      <c r="D7874" s="1035" t="s">
        <v>5028</v>
      </c>
      <c r="E7874" s="500" t="s">
        <v>4290</v>
      </c>
      <c r="F7874" s="1070">
        <v>5997.2</v>
      </c>
      <c r="G7874" s="1048" t="s">
        <v>5005</v>
      </c>
      <c r="H7874" s="1060" t="s">
        <v>3500</v>
      </c>
    </row>
    <row r="7875" spans="2:8">
      <c r="B7875" s="1089" t="s">
        <v>18756</v>
      </c>
      <c r="C7875" s="1087" t="s">
        <v>2259</v>
      </c>
      <c r="D7875" s="1035" t="s">
        <v>5028</v>
      </c>
      <c r="E7875" s="500" t="s">
        <v>4290</v>
      </c>
      <c r="F7875" s="1070">
        <v>5997.2</v>
      </c>
      <c r="G7875" s="1048" t="s">
        <v>5005</v>
      </c>
      <c r="H7875" s="1060" t="s">
        <v>3500</v>
      </c>
    </row>
    <row r="7876" spans="2:8">
      <c r="B7876" s="1089" t="s">
        <v>18757</v>
      </c>
      <c r="C7876" s="1087" t="s">
        <v>2259</v>
      </c>
      <c r="D7876" s="1035" t="s">
        <v>5028</v>
      </c>
      <c r="E7876" s="500" t="s">
        <v>4290</v>
      </c>
      <c r="F7876" s="1070">
        <v>5997.2</v>
      </c>
      <c r="G7876" s="1048" t="s">
        <v>5005</v>
      </c>
      <c r="H7876" s="1060" t="s">
        <v>3500</v>
      </c>
    </row>
    <row r="7877" spans="2:8">
      <c r="B7877" s="1089" t="s">
        <v>18758</v>
      </c>
      <c r="C7877" s="1087" t="s">
        <v>2259</v>
      </c>
      <c r="D7877" s="1035" t="s">
        <v>5028</v>
      </c>
      <c r="E7877" s="500" t="s">
        <v>4290</v>
      </c>
      <c r="F7877" s="1070">
        <v>5997.2</v>
      </c>
      <c r="G7877" s="1048" t="s">
        <v>5005</v>
      </c>
      <c r="H7877" s="1060" t="s">
        <v>3500</v>
      </c>
    </row>
    <row r="7878" spans="2:8">
      <c r="B7878" s="1089" t="s">
        <v>18759</v>
      </c>
      <c r="C7878" s="1087" t="s">
        <v>2259</v>
      </c>
      <c r="D7878" s="1035" t="s">
        <v>5028</v>
      </c>
      <c r="E7878" s="500" t="s">
        <v>4290</v>
      </c>
      <c r="F7878" s="1070">
        <v>5997.2</v>
      </c>
      <c r="G7878" s="1048" t="s">
        <v>5005</v>
      </c>
      <c r="H7878" s="1060" t="s">
        <v>3500</v>
      </c>
    </row>
    <row r="7879" spans="2:8">
      <c r="B7879" s="1089" t="s">
        <v>18760</v>
      </c>
      <c r="C7879" s="1087" t="s">
        <v>2259</v>
      </c>
      <c r="D7879" s="1035" t="s">
        <v>5028</v>
      </c>
      <c r="E7879" s="500" t="s">
        <v>4290</v>
      </c>
      <c r="F7879" s="1070">
        <v>5997.2</v>
      </c>
      <c r="G7879" s="1048" t="s">
        <v>5005</v>
      </c>
      <c r="H7879" s="1060" t="s">
        <v>3500</v>
      </c>
    </row>
    <row r="7880" spans="2:8">
      <c r="B7880" s="1089" t="s">
        <v>18761</v>
      </c>
      <c r="C7880" s="1087" t="s">
        <v>2259</v>
      </c>
      <c r="D7880" s="1035" t="s">
        <v>5028</v>
      </c>
      <c r="E7880" s="500" t="s">
        <v>4290</v>
      </c>
      <c r="F7880" s="1070">
        <v>5997.2</v>
      </c>
      <c r="G7880" s="1048" t="s">
        <v>5005</v>
      </c>
      <c r="H7880" s="1060" t="s">
        <v>3500</v>
      </c>
    </row>
    <row r="7881" spans="2:8">
      <c r="B7881" s="1089" t="s">
        <v>18762</v>
      </c>
      <c r="C7881" s="1087" t="s">
        <v>2259</v>
      </c>
      <c r="D7881" s="1035" t="s">
        <v>5028</v>
      </c>
      <c r="E7881" s="500" t="s">
        <v>4290</v>
      </c>
      <c r="F7881" s="1070">
        <v>5997.2</v>
      </c>
      <c r="G7881" s="1048" t="s">
        <v>5005</v>
      </c>
      <c r="H7881" s="1060" t="s">
        <v>3500</v>
      </c>
    </row>
    <row r="7882" spans="2:8">
      <c r="B7882" s="1089" t="s">
        <v>18763</v>
      </c>
      <c r="C7882" s="1087" t="s">
        <v>2259</v>
      </c>
      <c r="D7882" s="1035" t="s">
        <v>5028</v>
      </c>
      <c r="E7882" s="500" t="s">
        <v>4290</v>
      </c>
      <c r="F7882" s="1070">
        <v>5997.2</v>
      </c>
      <c r="G7882" s="1048" t="s">
        <v>5005</v>
      </c>
      <c r="H7882" s="1060" t="s">
        <v>3500</v>
      </c>
    </row>
    <row r="7883" spans="2:8">
      <c r="B7883" s="1089" t="s">
        <v>18764</v>
      </c>
      <c r="C7883" s="1087" t="s">
        <v>2259</v>
      </c>
      <c r="D7883" s="1035" t="s">
        <v>5028</v>
      </c>
      <c r="E7883" s="500" t="s">
        <v>4290</v>
      </c>
      <c r="F7883" s="1070">
        <v>5997.2</v>
      </c>
      <c r="G7883" s="1048" t="s">
        <v>5005</v>
      </c>
      <c r="H7883" s="1060" t="s">
        <v>3500</v>
      </c>
    </row>
    <row r="7884" spans="2:8">
      <c r="B7884" s="1089" t="s">
        <v>18765</v>
      </c>
      <c r="C7884" s="1087" t="s">
        <v>2259</v>
      </c>
      <c r="D7884" s="1035" t="s">
        <v>5028</v>
      </c>
      <c r="E7884" s="500" t="s">
        <v>4290</v>
      </c>
      <c r="F7884" s="1070">
        <v>5997.2</v>
      </c>
      <c r="G7884" s="1048" t="s">
        <v>5005</v>
      </c>
      <c r="H7884" s="1060" t="s">
        <v>3500</v>
      </c>
    </row>
    <row r="7885" spans="2:8">
      <c r="B7885" s="1089" t="s">
        <v>18766</v>
      </c>
      <c r="C7885" s="1087" t="s">
        <v>2259</v>
      </c>
      <c r="D7885" s="1035" t="s">
        <v>5028</v>
      </c>
      <c r="E7885" s="500" t="s">
        <v>4290</v>
      </c>
      <c r="F7885" s="1070">
        <v>5997.2</v>
      </c>
      <c r="G7885" s="1048" t="s">
        <v>5005</v>
      </c>
      <c r="H7885" s="1060" t="s">
        <v>3500</v>
      </c>
    </row>
    <row r="7886" spans="2:8">
      <c r="B7886" s="1089" t="s">
        <v>18767</v>
      </c>
      <c r="C7886" s="1087" t="s">
        <v>2259</v>
      </c>
      <c r="D7886" s="1035" t="s">
        <v>5028</v>
      </c>
      <c r="E7886" s="500" t="s">
        <v>4290</v>
      </c>
      <c r="F7886" s="1070">
        <v>5997.2</v>
      </c>
      <c r="G7886" s="1048" t="s">
        <v>5005</v>
      </c>
      <c r="H7886" s="1060" t="s">
        <v>3500</v>
      </c>
    </row>
    <row r="7887" spans="2:8">
      <c r="B7887" s="1089" t="s">
        <v>18768</v>
      </c>
      <c r="C7887" s="1087" t="s">
        <v>2259</v>
      </c>
      <c r="D7887" s="1035" t="s">
        <v>5028</v>
      </c>
      <c r="E7887" s="500" t="s">
        <v>4290</v>
      </c>
      <c r="F7887" s="1070">
        <v>5997.2</v>
      </c>
      <c r="G7887" s="1048" t="s">
        <v>5005</v>
      </c>
      <c r="H7887" s="1060" t="s">
        <v>3500</v>
      </c>
    </row>
    <row r="7888" spans="2:8">
      <c r="B7888" s="1089" t="s">
        <v>18769</v>
      </c>
      <c r="C7888" s="1087" t="s">
        <v>2259</v>
      </c>
      <c r="D7888" s="1035" t="s">
        <v>5028</v>
      </c>
      <c r="E7888" s="500" t="s">
        <v>4290</v>
      </c>
      <c r="F7888" s="1070">
        <v>5997.2</v>
      </c>
      <c r="G7888" s="1048" t="s">
        <v>5005</v>
      </c>
      <c r="H7888" s="1060" t="s">
        <v>3500</v>
      </c>
    </row>
    <row r="7889" spans="2:8">
      <c r="B7889" s="1089" t="s">
        <v>18770</v>
      </c>
      <c r="C7889" s="1087" t="s">
        <v>2259</v>
      </c>
      <c r="D7889" s="1035" t="s">
        <v>5028</v>
      </c>
      <c r="E7889" s="500" t="s">
        <v>4290</v>
      </c>
      <c r="F7889" s="1070">
        <v>5997.2</v>
      </c>
      <c r="G7889" s="1048" t="s">
        <v>5005</v>
      </c>
      <c r="H7889" s="1060" t="s">
        <v>3500</v>
      </c>
    </row>
    <row r="7890" spans="2:8">
      <c r="B7890" s="1089" t="s">
        <v>18771</v>
      </c>
      <c r="C7890" s="1087" t="s">
        <v>2259</v>
      </c>
      <c r="D7890" s="1035" t="s">
        <v>5028</v>
      </c>
      <c r="E7890" s="500" t="s">
        <v>4290</v>
      </c>
      <c r="F7890" s="1070">
        <v>5997.2</v>
      </c>
      <c r="G7890" s="1048" t="s">
        <v>5005</v>
      </c>
      <c r="H7890" s="1060" t="s">
        <v>3500</v>
      </c>
    </row>
    <row r="7891" spans="2:8">
      <c r="B7891" s="1089" t="s">
        <v>18772</v>
      </c>
      <c r="C7891" s="1087" t="s">
        <v>2259</v>
      </c>
      <c r="D7891" s="1035" t="s">
        <v>5028</v>
      </c>
      <c r="E7891" s="500" t="s">
        <v>4290</v>
      </c>
      <c r="F7891" s="1070">
        <v>5997.2</v>
      </c>
      <c r="G7891" s="1048" t="s">
        <v>5005</v>
      </c>
      <c r="H7891" s="1060" t="s">
        <v>3500</v>
      </c>
    </row>
    <row r="7892" spans="2:8">
      <c r="B7892" s="1089" t="s">
        <v>18773</v>
      </c>
      <c r="C7892" s="1087" t="s">
        <v>2259</v>
      </c>
      <c r="D7892" s="1035" t="s">
        <v>5028</v>
      </c>
      <c r="E7892" s="500" t="s">
        <v>4290</v>
      </c>
      <c r="F7892" s="1070">
        <v>5997.2</v>
      </c>
      <c r="G7892" s="1048" t="s">
        <v>5005</v>
      </c>
      <c r="H7892" s="1060" t="s">
        <v>3500</v>
      </c>
    </row>
    <row r="7893" spans="2:8">
      <c r="B7893" s="1089" t="s">
        <v>18774</v>
      </c>
      <c r="C7893" s="1087" t="s">
        <v>2259</v>
      </c>
      <c r="D7893" s="1035" t="s">
        <v>5028</v>
      </c>
      <c r="E7893" s="500" t="s">
        <v>4290</v>
      </c>
      <c r="F7893" s="1070">
        <v>5997.2</v>
      </c>
      <c r="G7893" s="1048" t="s">
        <v>5005</v>
      </c>
      <c r="H7893" s="1060" t="s">
        <v>3500</v>
      </c>
    </row>
    <row r="7894" spans="2:8">
      <c r="B7894" s="1089" t="s">
        <v>18775</v>
      </c>
      <c r="C7894" s="1087" t="s">
        <v>2259</v>
      </c>
      <c r="D7894" s="1035" t="s">
        <v>5028</v>
      </c>
      <c r="E7894" s="500" t="s">
        <v>4290</v>
      </c>
      <c r="F7894" s="1070">
        <v>5997.2</v>
      </c>
      <c r="G7894" s="1048" t="s">
        <v>5005</v>
      </c>
      <c r="H7894" s="1060" t="s">
        <v>3500</v>
      </c>
    </row>
    <row r="7895" spans="2:8">
      <c r="B7895" s="1089" t="s">
        <v>18776</v>
      </c>
      <c r="C7895" s="1087" t="s">
        <v>2259</v>
      </c>
      <c r="D7895" s="1035" t="s">
        <v>5028</v>
      </c>
      <c r="E7895" s="500" t="s">
        <v>4290</v>
      </c>
      <c r="F7895" s="1070">
        <v>5997.2</v>
      </c>
      <c r="G7895" s="1048" t="s">
        <v>5005</v>
      </c>
      <c r="H7895" s="1060" t="s">
        <v>3500</v>
      </c>
    </row>
    <row r="7896" spans="2:8">
      <c r="B7896" s="1089" t="s">
        <v>18777</v>
      </c>
      <c r="C7896" s="1087" t="s">
        <v>2259</v>
      </c>
      <c r="D7896" s="1035" t="s">
        <v>5028</v>
      </c>
      <c r="E7896" s="500" t="s">
        <v>4290</v>
      </c>
      <c r="F7896" s="1070">
        <v>5997.2</v>
      </c>
      <c r="G7896" s="1048" t="s">
        <v>5005</v>
      </c>
      <c r="H7896" s="1060" t="s">
        <v>3500</v>
      </c>
    </row>
    <row r="7897" spans="2:8">
      <c r="B7897" s="1089" t="s">
        <v>18778</v>
      </c>
      <c r="C7897" s="1087" t="s">
        <v>2259</v>
      </c>
      <c r="D7897" s="1035" t="s">
        <v>5028</v>
      </c>
      <c r="E7897" s="500" t="s">
        <v>4290</v>
      </c>
      <c r="F7897" s="1070">
        <v>5997.2</v>
      </c>
      <c r="G7897" s="1048" t="s">
        <v>5005</v>
      </c>
      <c r="H7897" s="1060" t="s">
        <v>3500</v>
      </c>
    </row>
    <row r="7898" spans="2:8">
      <c r="B7898" s="1089" t="s">
        <v>18779</v>
      </c>
      <c r="C7898" s="1087" t="s">
        <v>2259</v>
      </c>
      <c r="D7898" s="1035" t="s">
        <v>5028</v>
      </c>
      <c r="E7898" s="500" t="s">
        <v>4290</v>
      </c>
      <c r="F7898" s="1070">
        <v>5997.2</v>
      </c>
      <c r="G7898" s="1048" t="s">
        <v>5005</v>
      </c>
      <c r="H7898" s="1060" t="s">
        <v>3500</v>
      </c>
    </row>
    <row r="7899" spans="2:8">
      <c r="B7899" s="1089" t="s">
        <v>18780</v>
      </c>
      <c r="C7899" s="1087" t="s">
        <v>2259</v>
      </c>
      <c r="D7899" s="1035" t="s">
        <v>5028</v>
      </c>
      <c r="E7899" s="500" t="s">
        <v>4290</v>
      </c>
      <c r="F7899" s="1070">
        <v>5997.2</v>
      </c>
      <c r="G7899" s="1048" t="s">
        <v>5005</v>
      </c>
      <c r="H7899" s="1060" t="s">
        <v>3500</v>
      </c>
    </row>
    <row r="7900" spans="2:8">
      <c r="B7900" s="1089" t="s">
        <v>18781</v>
      </c>
      <c r="C7900" s="1087" t="s">
        <v>2259</v>
      </c>
      <c r="D7900" s="1035" t="s">
        <v>5028</v>
      </c>
      <c r="E7900" s="500" t="s">
        <v>4290</v>
      </c>
      <c r="F7900" s="1070">
        <v>5997.2</v>
      </c>
      <c r="G7900" s="1048" t="s">
        <v>5005</v>
      </c>
      <c r="H7900" s="1060" t="s">
        <v>3500</v>
      </c>
    </row>
    <row r="7901" spans="2:8">
      <c r="B7901" s="1089" t="s">
        <v>18782</v>
      </c>
      <c r="C7901" s="1087" t="s">
        <v>2259</v>
      </c>
      <c r="D7901" s="1035" t="s">
        <v>5028</v>
      </c>
      <c r="E7901" s="500" t="s">
        <v>4290</v>
      </c>
      <c r="F7901" s="1070">
        <v>5997.2</v>
      </c>
      <c r="G7901" s="1048" t="s">
        <v>5005</v>
      </c>
      <c r="H7901" s="1060" t="s">
        <v>3500</v>
      </c>
    </row>
    <row r="7902" spans="2:8">
      <c r="B7902" s="1089" t="s">
        <v>18783</v>
      </c>
      <c r="C7902" s="1087" t="s">
        <v>2259</v>
      </c>
      <c r="D7902" s="1035" t="s">
        <v>5028</v>
      </c>
      <c r="E7902" s="500" t="s">
        <v>4290</v>
      </c>
      <c r="F7902" s="1070">
        <v>5997.2</v>
      </c>
      <c r="G7902" s="1048" t="s">
        <v>5005</v>
      </c>
      <c r="H7902" s="1060" t="s">
        <v>3500</v>
      </c>
    </row>
    <row r="7903" spans="2:8">
      <c r="B7903" s="1089" t="s">
        <v>18784</v>
      </c>
      <c r="C7903" s="1087" t="s">
        <v>2259</v>
      </c>
      <c r="D7903" s="1035" t="s">
        <v>5028</v>
      </c>
      <c r="E7903" s="500" t="s">
        <v>4290</v>
      </c>
      <c r="F7903" s="1070">
        <v>5997.2</v>
      </c>
      <c r="G7903" s="1048" t="s">
        <v>5005</v>
      </c>
      <c r="H7903" s="1060" t="s">
        <v>3500</v>
      </c>
    </row>
    <row r="7904" spans="2:8">
      <c r="B7904" s="1089" t="s">
        <v>18785</v>
      </c>
      <c r="C7904" s="1087" t="s">
        <v>2259</v>
      </c>
      <c r="D7904" s="1035" t="s">
        <v>5028</v>
      </c>
      <c r="E7904" s="500" t="s">
        <v>4290</v>
      </c>
      <c r="F7904" s="1070">
        <v>5997.2</v>
      </c>
      <c r="G7904" s="1048" t="s">
        <v>5005</v>
      </c>
      <c r="H7904" s="1060" t="s">
        <v>3500</v>
      </c>
    </row>
    <row r="7905" spans="2:8">
      <c r="B7905" s="1089" t="s">
        <v>18786</v>
      </c>
      <c r="C7905" s="1087" t="s">
        <v>2259</v>
      </c>
      <c r="D7905" s="1035" t="s">
        <v>5028</v>
      </c>
      <c r="E7905" s="500" t="s">
        <v>4290</v>
      </c>
      <c r="F7905" s="1070">
        <v>5997.2</v>
      </c>
      <c r="G7905" s="1048" t="s">
        <v>5005</v>
      </c>
      <c r="H7905" s="1060" t="s">
        <v>3500</v>
      </c>
    </row>
    <row r="7906" spans="2:8">
      <c r="B7906" s="1089" t="s">
        <v>18787</v>
      </c>
      <c r="C7906" s="1087" t="s">
        <v>2259</v>
      </c>
      <c r="D7906" s="1035" t="s">
        <v>5028</v>
      </c>
      <c r="E7906" s="500" t="s">
        <v>4290</v>
      </c>
      <c r="F7906" s="1070">
        <v>5997.2</v>
      </c>
      <c r="G7906" s="1048" t="s">
        <v>5005</v>
      </c>
      <c r="H7906" s="1060" t="s">
        <v>3500</v>
      </c>
    </row>
    <row r="7907" spans="2:8">
      <c r="B7907" s="1089" t="s">
        <v>18788</v>
      </c>
      <c r="C7907" s="1087" t="s">
        <v>2259</v>
      </c>
      <c r="D7907" s="1035" t="s">
        <v>5028</v>
      </c>
      <c r="E7907" s="500" t="s">
        <v>4290</v>
      </c>
      <c r="F7907" s="1070">
        <v>5997.2</v>
      </c>
      <c r="G7907" s="1048" t="s">
        <v>5005</v>
      </c>
      <c r="H7907" s="1060" t="s">
        <v>3500</v>
      </c>
    </row>
    <row r="7908" spans="2:8">
      <c r="B7908" s="1089" t="s">
        <v>18789</v>
      </c>
      <c r="C7908" s="1087" t="s">
        <v>2259</v>
      </c>
      <c r="D7908" s="1035" t="s">
        <v>5028</v>
      </c>
      <c r="E7908" s="500" t="s">
        <v>4290</v>
      </c>
      <c r="F7908" s="1070">
        <v>5997.2</v>
      </c>
      <c r="G7908" s="1048" t="s">
        <v>5005</v>
      </c>
      <c r="H7908" s="1060" t="s">
        <v>3500</v>
      </c>
    </row>
    <row r="7909" spans="2:8">
      <c r="B7909" s="1089" t="s">
        <v>18790</v>
      </c>
      <c r="C7909" s="1087" t="s">
        <v>2259</v>
      </c>
      <c r="D7909" s="1035" t="s">
        <v>5028</v>
      </c>
      <c r="E7909" s="500" t="s">
        <v>4290</v>
      </c>
      <c r="F7909" s="1070">
        <v>5997.2</v>
      </c>
      <c r="G7909" s="1048" t="s">
        <v>5005</v>
      </c>
      <c r="H7909" s="1060" t="s">
        <v>3500</v>
      </c>
    </row>
    <row r="7910" spans="2:8">
      <c r="B7910" s="1089" t="s">
        <v>18791</v>
      </c>
      <c r="C7910" s="1087" t="s">
        <v>2259</v>
      </c>
      <c r="D7910" s="1035" t="s">
        <v>5029</v>
      </c>
      <c r="E7910" s="500" t="s">
        <v>4290</v>
      </c>
      <c r="F7910" s="1070">
        <v>7795.2</v>
      </c>
      <c r="G7910" s="1048" t="s">
        <v>5005</v>
      </c>
      <c r="H7910" s="1060" t="s">
        <v>3500</v>
      </c>
    </row>
    <row r="7911" spans="2:8">
      <c r="B7911" s="1089" t="s">
        <v>18792</v>
      </c>
      <c r="C7911" s="1087" t="s">
        <v>2259</v>
      </c>
      <c r="D7911" s="1035" t="s">
        <v>5029</v>
      </c>
      <c r="E7911" s="500" t="s">
        <v>4290</v>
      </c>
      <c r="F7911" s="1070">
        <v>7795.2</v>
      </c>
      <c r="G7911" s="1048" t="s">
        <v>5005</v>
      </c>
      <c r="H7911" s="1060" t="s">
        <v>3500</v>
      </c>
    </row>
    <row r="7912" spans="2:8">
      <c r="B7912" s="1089" t="s">
        <v>18793</v>
      </c>
      <c r="C7912" s="1087" t="s">
        <v>2259</v>
      </c>
      <c r="D7912" s="1035" t="s">
        <v>5029</v>
      </c>
      <c r="E7912" s="500" t="s">
        <v>4290</v>
      </c>
      <c r="F7912" s="1070">
        <v>7795.2</v>
      </c>
      <c r="G7912" s="1048" t="s">
        <v>5005</v>
      </c>
      <c r="H7912" s="1060" t="s">
        <v>3500</v>
      </c>
    </row>
    <row r="7913" spans="2:8">
      <c r="B7913" s="1089" t="s">
        <v>18794</v>
      </c>
      <c r="C7913" s="1087" t="s">
        <v>2259</v>
      </c>
      <c r="D7913" s="1035" t="s">
        <v>5029</v>
      </c>
      <c r="E7913" s="500" t="s">
        <v>4290</v>
      </c>
      <c r="F7913" s="1070">
        <v>7795.2</v>
      </c>
      <c r="G7913" s="1048" t="s">
        <v>5005</v>
      </c>
      <c r="H7913" s="1060" t="s">
        <v>3500</v>
      </c>
    </row>
    <row r="7914" spans="2:8">
      <c r="B7914" s="1089" t="s">
        <v>18795</v>
      </c>
      <c r="C7914" s="1087" t="s">
        <v>2259</v>
      </c>
      <c r="D7914" s="1035" t="s">
        <v>5029</v>
      </c>
      <c r="E7914" s="500" t="s">
        <v>4290</v>
      </c>
      <c r="F7914" s="1070">
        <v>7795.2</v>
      </c>
      <c r="G7914" s="1048" t="s">
        <v>5005</v>
      </c>
      <c r="H7914" s="1060" t="s">
        <v>3500</v>
      </c>
    </row>
    <row r="7915" spans="2:8">
      <c r="B7915" s="1089" t="s">
        <v>18796</v>
      </c>
      <c r="C7915" s="1087" t="s">
        <v>2259</v>
      </c>
      <c r="D7915" s="1035" t="s">
        <v>5029</v>
      </c>
      <c r="E7915" s="500" t="s">
        <v>4290</v>
      </c>
      <c r="F7915" s="1070">
        <v>7795.2</v>
      </c>
      <c r="G7915" s="1048" t="s">
        <v>5005</v>
      </c>
      <c r="H7915" s="1060" t="s">
        <v>3500</v>
      </c>
    </row>
    <row r="7916" spans="2:8">
      <c r="B7916" s="1089" t="s">
        <v>18797</v>
      </c>
      <c r="C7916" s="1087" t="s">
        <v>2259</v>
      </c>
      <c r="D7916" s="1035" t="s">
        <v>5029</v>
      </c>
      <c r="E7916" s="500" t="s">
        <v>4290</v>
      </c>
      <c r="F7916" s="1070">
        <v>7795.2</v>
      </c>
      <c r="G7916" s="1048" t="s">
        <v>5005</v>
      </c>
      <c r="H7916" s="1060" t="s">
        <v>3500</v>
      </c>
    </row>
    <row r="7917" spans="2:8">
      <c r="B7917" s="1089" t="s">
        <v>18798</v>
      </c>
      <c r="C7917" s="1087" t="s">
        <v>2259</v>
      </c>
      <c r="D7917" s="1035" t="s">
        <v>5029</v>
      </c>
      <c r="E7917" s="500" t="s">
        <v>4290</v>
      </c>
      <c r="F7917" s="1070">
        <v>7795.2</v>
      </c>
      <c r="G7917" s="1048" t="s">
        <v>5005</v>
      </c>
      <c r="H7917" s="1060" t="s">
        <v>3500</v>
      </c>
    </row>
    <row r="7918" spans="2:8">
      <c r="B7918" s="1089" t="s">
        <v>18799</v>
      </c>
      <c r="C7918" s="1087" t="s">
        <v>2259</v>
      </c>
      <c r="D7918" s="1035" t="s">
        <v>5029</v>
      </c>
      <c r="E7918" s="500" t="s">
        <v>4290</v>
      </c>
      <c r="F7918" s="1070">
        <v>7795.2</v>
      </c>
      <c r="G7918" s="1048" t="s">
        <v>5005</v>
      </c>
      <c r="H7918" s="1060" t="s">
        <v>3500</v>
      </c>
    </row>
    <row r="7919" spans="2:8">
      <c r="B7919" s="1089" t="s">
        <v>18800</v>
      </c>
      <c r="C7919" s="1087" t="s">
        <v>2259</v>
      </c>
      <c r="D7919" s="1035" t="s">
        <v>5029</v>
      </c>
      <c r="E7919" s="500" t="s">
        <v>4290</v>
      </c>
      <c r="F7919" s="1070">
        <v>7795.2</v>
      </c>
      <c r="G7919" s="1048" t="s">
        <v>5005</v>
      </c>
      <c r="H7919" s="1060" t="s">
        <v>3500</v>
      </c>
    </row>
    <row r="7920" spans="2:8">
      <c r="B7920" s="1089" t="s">
        <v>18801</v>
      </c>
      <c r="C7920" s="1087" t="s">
        <v>2259</v>
      </c>
      <c r="D7920" s="1035" t="s">
        <v>5029</v>
      </c>
      <c r="E7920" s="500" t="s">
        <v>4290</v>
      </c>
      <c r="F7920" s="1070">
        <v>7795.2</v>
      </c>
      <c r="G7920" s="1048" t="s">
        <v>5005</v>
      </c>
      <c r="H7920" s="1060" t="s">
        <v>3500</v>
      </c>
    </row>
    <row r="7921" spans="2:8">
      <c r="B7921" s="1089" t="s">
        <v>18802</v>
      </c>
      <c r="C7921" s="1087" t="s">
        <v>2259</v>
      </c>
      <c r="D7921" s="1035" t="s">
        <v>5029</v>
      </c>
      <c r="E7921" s="500" t="s">
        <v>4290</v>
      </c>
      <c r="F7921" s="1070">
        <v>7795.2</v>
      </c>
      <c r="G7921" s="1048" t="s">
        <v>5005</v>
      </c>
      <c r="H7921" s="1060" t="s">
        <v>3500</v>
      </c>
    </row>
    <row r="7922" spans="2:8">
      <c r="B7922" s="1089" t="s">
        <v>18803</v>
      </c>
      <c r="C7922" s="1087" t="s">
        <v>2259</v>
      </c>
      <c r="D7922" s="1035" t="s">
        <v>5029</v>
      </c>
      <c r="E7922" s="500" t="s">
        <v>4290</v>
      </c>
      <c r="F7922" s="1070">
        <v>7795.2</v>
      </c>
      <c r="G7922" s="1048" t="s">
        <v>5005</v>
      </c>
      <c r="H7922" s="1060" t="s">
        <v>3500</v>
      </c>
    </row>
    <row r="7923" spans="2:8">
      <c r="B7923" s="1089" t="s">
        <v>18804</v>
      </c>
      <c r="C7923" s="1087" t="s">
        <v>2259</v>
      </c>
      <c r="D7923" s="1035" t="s">
        <v>5029</v>
      </c>
      <c r="E7923" s="500" t="s">
        <v>4290</v>
      </c>
      <c r="F7923" s="1070">
        <v>7795.2</v>
      </c>
      <c r="G7923" s="1048" t="s">
        <v>5005</v>
      </c>
      <c r="H7923" s="1060" t="s">
        <v>3500</v>
      </c>
    </row>
    <row r="7924" spans="2:8">
      <c r="B7924" s="1089" t="s">
        <v>18805</v>
      </c>
      <c r="C7924" s="1087" t="s">
        <v>2259</v>
      </c>
      <c r="D7924" s="1035" t="s">
        <v>5029</v>
      </c>
      <c r="E7924" s="500" t="s">
        <v>4290</v>
      </c>
      <c r="F7924" s="1070">
        <v>7795.2</v>
      </c>
      <c r="G7924" s="1048" t="s">
        <v>5005</v>
      </c>
      <c r="H7924" s="1060" t="s">
        <v>3500</v>
      </c>
    </row>
    <row r="7925" spans="2:8">
      <c r="B7925" s="1089" t="s">
        <v>18806</v>
      </c>
      <c r="C7925" s="1087" t="s">
        <v>2259</v>
      </c>
      <c r="D7925" s="1035" t="s">
        <v>5029</v>
      </c>
      <c r="E7925" s="500" t="s">
        <v>4290</v>
      </c>
      <c r="F7925" s="1070">
        <v>7795.2</v>
      </c>
      <c r="G7925" s="1048" t="s">
        <v>5005</v>
      </c>
      <c r="H7925" s="1060" t="s">
        <v>3500</v>
      </c>
    </row>
    <row r="7926" spans="2:8">
      <c r="B7926" s="1089" t="s">
        <v>18807</v>
      </c>
      <c r="C7926" s="1087" t="s">
        <v>2259</v>
      </c>
      <c r="D7926" s="1035" t="s">
        <v>5029</v>
      </c>
      <c r="E7926" s="500" t="s">
        <v>4290</v>
      </c>
      <c r="F7926" s="1070">
        <v>7795.2</v>
      </c>
      <c r="G7926" s="1048" t="s">
        <v>5005</v>
      </c>
      <c r="H7926" s="1060" t="s">
        <v>3500</v>
      </c>
    </row>
    <row r="7927" spans="2:8">
      <c r="B7927" s="1089" t="s">
        <v>18808</v>
      </c>
      <c r="C7927" s="1087" t="s">
        <v>2259</v>
      </c>
      <c r="D7927" s="1035" t="s">
        <v>5029</v>
      </c>
      <c r="E7927" s="500" t="s">
        <v>4290</v>
      </c>
      <c r="F7927" s="1070">
        <v>7795.2</v>
      </c>
      <c r="G7927" s="1048" t="s">
        <v>5005</v>
      </c>
      <c r="H7927" s="1060" t="s">
        <v>3500</v>
      </c>
    </row>
    <row r="7928" spans="2:8">
      <c r="B7928" s="1089" t="s">
        <v>18809</v>
      </c>
      <c r="C7928" s="1087" t="s">
        <v>2259</v>
      </c>
      <c r="D7928" s="1035" t="s">
        <v>5029</v>
      </c>
      <c r="E7928" s="500" t="s">
        <v>4290</v>
      </c>
      <c r="F7928" s="1070">
        <v>7795.2</v>
      </c>
      <c r="G7928" s="1048" t="s">
        <v>5005</v>
      </c>
      <c r="H7928" s="1060" t="s">
        <v>3500</v>
      </c>
    </row>
    <row r="7929" spans="2:8">
      <c r="B7929" s="1089" t="s">
        <v>18810</v>
      </c>
      <c r="C7929" s="1087" t="s">
        <v>2259</v>
      </c>
      <c r="D7929" s="1035" t="s">
        <v>5029</v>
      </c>
      <c r="E7929" s="500" t="s">
        <v>4290</v>
      </c>
      <c r="F7929" s="1070">
        <v>7795.2</v>
      </c>
      <c r="G7929" s="1048" t="s">
        <v>5005</v>
      </c>
      <c r="H7929" s="1060" t="s">
        <v>3500</v>
      </c>
    </row>
    <row r="7930" spans="2:8">
      <c r="B7930" s="1089" t="s">
        <v>18811</v>
      </c>
      <c r="C7930" s="1087" t="s">
        <v>2259</v>
      </c>
      <c r="D7930" s="1035" t="s">
        <v>5030</v>
      </c>
      <c r="E7930" s="500" t="s">
        <v>4290</v>
      </c>
      <c r="F7930" s="1070">
        <v>15000</v>
      </c>
      <c r="G7930" s="1048" t="s">
        <v>5005</v>
      </c>
      <c r="H7930" s="1060" t="s">
        <v>3500</v>
      </c>
    </row>
    <row r="7931" spans="2:8">
      <c r="B7931" s="1089" t="s">
        <v>18812</v>
      </c>
      <c r="C7931" s="1087" t="s">
        <v>2259</v>
      </c>
      <c r="D7931" s="1035" t="s">
        <v>5031</v>
      </c>
      <c r="E7931" s="500" t="s">
        <v>4290</v>
      </c>
      <c r="F7931" s="1070">
        <v>2672.01</v>
      </c>
      <c r="G7931" s="1048" t="s">
        <v>5005</v>
      </c>
      <c r="H7931" s="1060" t="s">
        <v>3500</v>
      </c>
    </row>
    <row r="7932" spans="2:8">
      <c r="B7932" s="1089" t="s">
        <v>18813</v>
      </c>
      <c r="C7932" s="1087" t="s">
        <v>2259</v>
      </c>
      <c r="D7932" s="1035" t="s">
        <v>5031</v>
      </c>
      <c r="E7932" s="500" t="s">
        <v>4290</v>
      </c>
      <c r="F7932" s="1070">
        <v>2672.01</v>
      </c>
      <c r="G7932" s="1048" t="s">
        <v>5005</v>
      </c>
      <c r="H7932" s="1060" t="s">
        <v>3500</v>
      </c>
    </row>
    <row r="7933" spans="2:8">
      <c r="B7933" s="1089" t="s">
        <v>18814</v>
      </c>
      <c r="C7933" s="1087" t="s">
        <v>2259</v>
      </c>
      <c r="D7933" s="1035" t="s">
        <v>5031</v>
      </c>
      <c r="E7933" s="500" t="s">
        <v>4290</v>
      </c>
      <c r="F7933" s="1070">
        <v>2672.01</v>
      </c>
      <c r="G7933" s="1048" t="s">
        <v>5005</v>
      </c>
      <c r="H7933" s="1060" t="s">
        <v>3500</v>
      </c>
    </row>
    <row r="7934" spans="2:8">
      <c r="B7934" s="1089" t="s">
        <v>18815</v>
      </c>
      <c r="C7934" s="1087" t="s">
        <v>2259</v>
      </c>
      <c r="D7934" s="1035" t="s">
        <v>5031</v>
      </c>
      <c r="E7934" s="500" t="s">
        <v>4290</v>
      </c>
      <c r="F7934" s="1070">
        <v>2672.01</v>
      </c>
      <c r="G7934" s="1048" t="s">
        <v>5005</v>
      </c>
      <c r="H7934" s="1060" t="s">
        <v>3500</v>
      </c>
    </row>
    <row r="7935" spans="2:8">
      <c r="B7935" s="1089" t="s">
        <v>18816</v>
      </c>
      <c r="C7935" s="1087" t="s">
        <v>2259</v>
      </c>
      <c r="D7935" s="1035" t="s">
        <v>5031</v>
      </c>
      <c r="E7935" s="500" t="s">
        <v>4290</v>
      </c>
      <c r="F7935" s="1070">
        <v>2672.01</v>
      </c>
      <c r="G7935" s="1048" t="s">
        <v>5005</v>
      </c>
      <c r="H7935" s="1060" t="s">
        <v>3500</v>
      </c>
    </row>
    <row r="7936" spans="2:8">
      <c r="B7936" s="1089" t="s">
        <v>18817</v>
      </c>
      <c r="C7936" s="1087" t="s">
        <v>2259</v>
      </c>
      <c r="D7936" s="1035" t="s">
        <v>5031</v>
      </c>
      <c r="E7936" s="500" t="s">
        <v>4290</v>
      </c>
      <c r="F7936" s="1070">
        <v>2672.01</v>
      </c>
      <c r="G7936" s="1048" t="s">
        <v>5005</v>
      </c>
      <c r="H7936" s="1060" t="s">
        <v>3500</v>
      </c>
    </row>
    <row r="7937" spans="2:8">
      <c r="B7937" s="1089" t="s">
        <v>18818</v>
      </c>
      <c r="C7937" s="1087" t="s">
        <v>2259</v>
      </c>
      <c r="D7937" s="1035" t="s">
        <v>5031</v>
      </c>
      <c r="E7937" s="500" t="s">
        <v>4290</v>
      </c>
      <c r="F7937" s="1070">
        <v>2672.01</v>
      </c>
      <c r="G7937" s="1048" t="s">
        <v>5005</v>
      </c>
      <c r="H7937" s="1060" t="s">
        <v>3500</v>
      </c>
    </row>
    <row r="7938" spans="2:8">
      <c r="B7938" s="1089" t="s">
        <v>18819</v>
      </c>
      <c r="C7938" s="1087" t="s">
        <v>2259</v>
      </c>
      <c r="D7938" s="1035" t="s">
        <v>5031</v>
      </c>
      <c r="E7938" s="500" t="s">
        <v>4290</v>
      </c>
      <c r="F7938" s="1070">
        <v>2672.01</v>
      </c>
      <c r="G7938" s="1048" t="s">
        <v>5005</v>
      </c>
      <c r="H7938" s="1060" t="s">
        <v>3500</v>
      </c>
    </row>
    <row r="7939" spans="2:8">
      <c r="B7939" s="1089" t="s">
        <v>18820</v>
      </c>
      <c r="C7939" s="1087" t="s">
        <v>2259</v>
      </c>
      <c r="D7939" s="1035" t="s">
        <v>5031</v>
      </c>
      <c r="E7939" s="500" t="s">
        <v>4290</v>
      </c>
      <c r="F7939" s="1070">
        <v>2672.01</v>
      </c>
      <c r="G7939" s="1048" t="s">
        <v>5005</v>
      </c>
      <c r="H7939" s="1060" t="s">
        <v>3500</v>
      </c>
    </row>
    <row r="7940" spans="2:8">
      <c r="B7940" s="1089" t="s">
        <v>18821</v>
      </c>
      <c r="C7940" s="1087" t="s">
        <v>2259</v>
      </c>
      <c r="D7940" s="1035" t="s">
        <v>5031</v>
      </c>
      <c r="E7940" s="500" t="s">
        <v>4290</v>
      </c>
      <c r="F7940" s="1070">
        <v>2672.01</v>
      </c>
      <c r="G7940" s="1048" t="s">
        <v>5005</v>
      </c>
      <c r="H7940" s="1060" t="s">
        <v>3500</v>
      </c>
    </row>
    <row r="7941" spans="2:8">
      <c r="B7941" s="1089" t="s">
        <v>18822</v>
      </c>
      <c r="C7941" s="1087" t="s">
        <v>2259</v>
      </c>
      <c r="D7941" s="1035" t="s">
        <v>5032</v>
      </c>
      <c r="E7941" s="500" t="s">
        <v>4290</v>
      </c>
      <c r="F7941" s="1070">
        <v>36785.54</v>
      </c>
      <c r="G7941" s="1048" t="s">
        <v>5005</v>
      </c>
      <c r="H7941" s="1060" t="s">
        <v>3500</v>
      </c>
    </row>
    <row r="7942" spans="2:8">
      <c r="B7942" s="1089" t="s">
        <v>18823</v>
      </c>
      <c r="C7942" s="1087" t="s">
        <v>2259</v>
      </c>
      <c r="D7942" s="1035" t="s">
        <v>5033</v>
      </c>
      <c r="E7942" s="500" t="s">
        <v>4290</v>
      </c>
      <c r="F7942" s="1070">
        <v>38878.559999999998</v>
      </c>
      <c r="G7942" s="1048" t="s">
        <v>5005</v>
      </c>
      <c r="H7942" s="1060" t="s">
        <v>3500</v>
      </c>
    </row>
    <row r="7943" spans="2:8">
      <c r="B7943" s="1089" t="s">
        <v>18824</v>
      </c>
      <c r="C7943" s="1087" t="s">
        <v>2259</v>
      </c>
      <c r="D7943" s="1035" t="s">
        <v>5034</v>
      </c>
      <c r="E7943" s="500" t="s">
        <v>4290</v>
      </c>
      <c r="F7943" s="1070">
        <v>17620.080000000002</v>
      </c>
      <c r="G7943" s="1048" t="s">
        <v>5005</v>
      </c>
      <c r="H7943" s="1060" t="s">
        <v>3500</v>
      </c>
    </row>
    <row r="7944" spans="2:8">
      <c r="B7944" s="1089" t="s">
        <v>18825</v>
      </c>
      <c r="C7944" s="1087" t="s">
        <v>2259</v>
      </c>
      <c r="D7944" s="1035" t="s">
        <v>5034</v>
      </c>
      <c r="E7944" s="500" t="s">
        <v>4290</v>
      </c>
      <c r="F7944" s="1070">
        <v>17620.080000000002</v>
      </c>
      <c r="G7944" s="1048" t="s">
        <v>5005</v>
      </c>
      <c r="H7944" s="1060" t="s">
        <v>3500</v>
      </c>
    </row>
    <row r="7945" spans="2:8">
      <c r="B7945" s="1089" t="s">
        <v>18826</v>
      </c>
      <c r="C7945" s="1087" t="s">
        <v>2259</v>
      </c>
      <c r="D7945" s="1035" t="s">
        <v>5035</v>
      </c>
      <c r="E7945" s="500" t="s">
        <v>4290</v>
      </c>
      <c r="F7945" s="1070">
        <v>323.18</v>
      </c>
      <c r="G7945" s="1048" t="s">
        <v>5005</v>
      </c>
      <c r="H7945" s="1060" t="s">
        <v>3500</v>
      </c>
    </row>
    <row r="7946" spans="2:8">
      <c r="B7946" s="1089" t="s">
        <v>18827</v>
      </c>
      <c r="C7946" s="1087" t="s">
        <v>2259</v>
      </c>
      <c r="D7946" s="1035" t="s">
        <v>5036</v>
      </c>
      <c r="E7946" s="500" t="s">
        <v>4290</v>
      </c>
      <c r="F7946" s="1070">
        <v>16240</v>
      </c>
      <c r="G7946" s="1048" t="s">
        <v>5005</v>
      </c>
      <c r="H7946" s="1060" t="s">
        <v>3500</v>
      </c>
    </row>
    <row r="7947" spans="2:8">
      <c r="B7947" s="1089" t="s">
        <v>18828</v>
      </c>
      <c r="C7947" s="1087" t="s">
        <v>2259</v>
      </c>
      <c r="D7947" s="1035" t="s">
        <v>5037</v>
      </c>
      <c r="E7947" s="500" t="s">
        <v>4290</v>
      </c>
      <c r="F7947" s="1070">
        <v>12774.49</v>
      </c>
      <c r="G7947" s="1048" t="s">
        <v>5005</v>
      </c>
      <c r="H7947" s="1060" t="s">
        <v>3500</v>
      </c>
    </row>
    <row r="7948" spans="2:8">
      <c r="B7948" s="1089" t="s">
        <v>18829</v>
      </c>
      <c r="C7948" s="1087" t="s">
        <v>2259</v>
      </c>
      <c r="D7948" s="1035" t="s">
        <v>5037</v>
      </c>
      <c r="E7948" s="500" t="s">
        <v>4290</v>
      </c>
      <c r="F7948" s="1070">
        <v>12774.49</v>
      </c>
      <c r="G7948" s="1048" t="s">
        <v>5005</v>
      </c>
      <c r="H7948" s="1060" t="s">
        <v>3500</v>
      </c>
    </row>
    <row r="7949" spans="2:8">
      <c r="B7949" s="1089" t="s">
        <v>18830</v>
      </c>
      <c r="C7949" s="1087" t="s">
        <v>2259</v>
      </c>
      <c r="D7949" s="1035" t="s">
        <v>5037</v>
      </c>
      <c r="E7949" s="500" t="s">
        <v>4290</v>
      </c>
      <c r="F7949" s="1070">
        <v>12774.49</v>
      </c>
      <c r="G7949" s="1048" t="s">
        <v>5005</v>
      </c>
      <c r="H7949" s="1060" t="s">
        <v>3500</v>
      </c>
    </row>
    <row r="7950" spans="2:8">
      <c r="B7950" s="1089" t="s">
        <v>18831</v>
      </c>
      <c r="C7950" s="1087" t="s">
        <v>2259</v>
      </c>
      <c r="D7950" s="1035" t="s">
        <v>5037</v>
      </c>
      <c r="E7950" s="500" t="s">
        <v>4290</v>
      </c>
      <c r="F7950" s="1070">
        <v>12774.49</v>
      </c>
      <c r="G7950" s="1048" t="s">
        <v>5005</v>
      </c>
      <c r="H7950" s="1060" t="s">
        <v>3500</v>
      </c>
    </row>
    <row r="7951" spans="2:8">
      <c r="B7951" s="1089" t="s">
        <v>18832</v>
      </c>
      <c r="C7951" s="1087" t="s">
        <v>2259</v>
      </c>
      <c r="D7951" s="1035" t="s">
        <v>5037</v>
      </c>
      <c r="E7951" s="500" t="s">
        <v>4290</v>
      </c>
      <c r="F7951" s="1070">
        <v>12774.49</v>
      </c>
      <c r="G7951" s="1048" t="s">
        <v>5005</v>
      </c>
      <c r="H7951" s="1060" t="s">
        <v>3500</v>
      </c>
    </row>
    <row r="7952" spans="2:8">
      <c r="B7952" s="1089" t="s">
        <v>18833</v>
      </c>
      <c r="C7952" s="1087" t="s">
        <v>2259</v>
      </c>
      <c r="D7952" s="1035" t="s">
        <v>5037</v>
      </c>
      <c r="E7952" s="500" t="s">
        <v>4290</v>
      </c>
      <c r="F7952" s="1070">
        <v>12774.49</v>
      </c>
      <c r="G7952" s="1048" t="s">
        <v>5005</v>
      </c>
      <c r="H7952" s="1060" t="s">
        <v>3500</v>
      </c>
    </row>
    <row r="7953" spans="2:8">
      <c r="B7953" s="1089" t="s">
        <v>18834</v>
      </c>
      <c r="C7953" s="1087" t="s">
        <v>2259</v>
      </c>
      <c r="D7953" s="1035" t="s">
        <v>5037</v>
      </c>
      <c r="E7953" s="500" t="s">
        <v>4290</v>
      </c>
      <c r="F7953" s="1070">
        <v>12774.49</v>
      </c>
      <c r="G7953" s="1048" t="s">
        <v>5005</v>
      </c>
      <c r="H7953" s="1060" t="s">
        <v>3500</v>
      </c>
    </row>
    <row r="7954" spans="2:8">
      <c r="B7954" s="1089" t="s">
        <v>18835</v>
      </c>
      <c r="C7954" s="1087" t="s">
        <v>2259</v>
      </c>
      <c r="D7954" s="1035" t="s">
        <v>5037</v>
      </c>
      <c r="E7954" s="500" t="s">
        <v>4290</v>
      </c>
      <c r="F7954" s="1070">
        <v>12774.49</v>
      </c>
      <c r="G7954" s="1048" t="s">
        <v>5005</v>
      </c>
      <c r="H7954" s="1060" t="s">
        <v>3500</v>
      </c>
    </row>
    <row r="7955" spans="2:8">
      <c r="B7955" s="1089" t="s">
        <v>18836</v>
      </c>
      <c r="C7955" s="1087" t="s">
        <v>2259</v>
      </c>
      <c r="D7955" s="1035" t="s">
        <v>5037</v>
      </c>
      <c r="E7955" s="500" t="s">
        <v>4290</v>
      </c>
      <c r="F7955" s="1070">
        <v>12774.49</v>
      </c>
      <c r="G7955" s="1048" t="s">
        <v>5005</v>
      </c>
      <c r="H7955" s="1060" t="s">
        <v>3500</v>
      </c>
    </row>
    <row r="7956" spans="2:8">
      <c r="B7956" s="1089" t="s">
        <v>18837</v>
      </c>
      <c r="C7956" s="1087" t="s">
        <v>2259</v>
      </c>
      <c r="D7956" s="1035" t="s">
        <v>5037</v>
      </c>
      <c r="E7956" s="500" t="s">
        <v>4290</v>
      </c>
      <c r="F7956" s="1070">
        <v>12774.49</v>
      </c>
      <c r="G7956" s="1048" t="s">
        <v>5005</v>
      </c>
      <c r="H7956" s="1060" t="s">
        <v>3500</v>
      </c>
    </row>
    <row r="7957" spans="2:8">
      <c r="B7957" s="1089" t="s">
        <v>18838</v>
      </c>
      <c r="C7957" s="1087" t="s">
        <v>2259</v>
      </c>
      <c r="D7957" s="1035" t="s">
        <v>5037</v>
      </c>
      <c r="E7957" s="500" t="s">
        <v>4290</v>
      </c>
      <c r="F7957" s="1070">
        <v>12774.49</v>
      </c>
      <c r="G7957" s="1048" t="s">
        <v>5005</v>
      </c>
      <c r="H7957" s="1060" t="s">
        <v>3500</v>
      </c>
    </row>
    <row r="7958" spans="2:8">
      <c r="B7958" s="1089" t="s">
        <v>18839</v>
      </c>
      <c r="C7958" s="1087" t="s">
        <v>2259</v>
      </c>
      <c r="D7958" s="1035" t="s">
        <v>5037</v>
      </c>
      <c r="E7958" s="500" t="s">
        <v>4290</v>
      </c>
      <c r="F7958" s="1070">
        <v>12774.49</v>
      </c>
      <c r="G7958" s="1048" t="s">
        <v>5005</v>
      </c>
      <c r="H7958" s="1060" t="s">
        <v>3500</v>
      </c>
    </row>
    <row r="7959" spans="2:8">
      <c r="B7959" s="1089" t="s">
        <v>18840</v>
      </c>
      <c r="C7959" s="1087" t="s">
        <v>2259</v>
      </c>
      <c r="D7959" s="1035" t="s">
        <v>5037</v>
      </c>
      <c r="E7959" s="500" t="s">
        <v>4290</v>
      </c>
      <c r="F7959" s="1070">
        <v>12774.49</v>
      </c>
      <c r="G7959" s="1048" t="s">
        <v>5005</v>
      </c>
      <c r="H7959" s="1060" t="s">
        <v>3500</v>
      </c>
    </row>
    <row r="7960" spans="2:8">
      <c r="B7960" s="1089" t="s">
        <v>18841</v>
      </c>
      <c r="C7960" s="1087" t="s">
        <v>2259</v>
      </c>
      <c r="D7960" s="1035" t="s">
        <v>5037</v>
      </c>
      <c r="E7960" s="500" t="s">
        <v>4290</v>
      </c>
      <c r="F7960" s="1070">
        <v>12774.49</v>
      </c>
      <c r="G7960" s="1048" t="s">
        <v>5005</v>
      </c>
      <c r="H7960" s="1060" t="s">
        <v>3500</v>
      </c>
    </row>
    <row r="7961" spans="2:8">
      <c r="B7961" s="1089" t="s">
        <v>18842</v>
      </c>
      <c r="C7961" s="1087" t="s">
        <v>2259</v>
      </c>
      <c r="D7961" s="1035" t="s">
        <v>5037</v>
      </c>
      <c r="E7961" s="500" t="s">
        <v>4290</v>
      </c>
      <c r="F7961" s="1070">
        <v>12774.49</v>
      </c>
      <c r="G7961" s="1048" t="s">
        <v>5005</v>
      </c>
      <c r="H7961" s="1060" t="s">
        <v>3500</v>
      </c>
    </row>
    <row r="7962" spans="2:8">
      <c r="B7962" s="1089" t="s">
        <v>18843</v>
      </c>
      <c r="C7962" s="1087" t="s">
        <v>2259</v>
      </c>
      <c r="D7962" s="1035" t="s">
        <v>5037</v>
      </c>
      <c r="E7962" s="500" t="s">
        <v>4290</v>
      </c>
      <c r="F7962" s="1070">
        <v>12774.49</v>
      </c>
      <c r="G7962" s="1048" t="s">
        <v>5005</v>
      </c>
      <c r="H7962" s="1060" t="s">
        <v>3500</v>
      </c>
    </row>
    <row r="7963" spans="2:8">
      <c r="B7963" s="1089" t="s">
        <v>18844</v>
      </c>
      <c r="C7963" s="1087" t="s">
        <v>2259</v>
      </c>
      <c r="D7963" s="1035" t="s">
        <v>5037</v>
      </c>
      <c r="E7963" s="500" t="s">
        <v>4290</v>
      </c>
      <c r="F7963" s="1070">
        <v>12774.49</v>
      </c>
      <c r="G7963" s="1048" t="s">
        <v>5005</v>
      </c>
      <c r="H7963" s="1060" t="s">
        <v>3500</v>
      </c>
    </row>
    <row r="7964" spans="2:8">
      <c r="B7964" s="1089" t="s">
        <v>18845</v>
      </c>
      <c r="C7964" s="1087" t="s">
        <v>2259</v>
      </c>
      <c r="D7964" s="1035" t="s">
        <v>5037</v>
      </c>
      <c r="E7964" s="500" t="s">
        <v>4290</v>
      </c>
      <c r="F7964" s="1070">
        <v>12774.49</v>
      </c>
      <c r="G7964" s="1048" t="s">
        <v>5005</v>
      </c>
      <c r="H7964" s="1060" t="s">
        <v>3500</v>
      </c>
    </row>
    <row r="7965" spans="2:8">
      <c r="B7965" s="1089" t="s">
        <v>18846</v>
      </c>
      <c r="C7965" s="1087" t="s">
        <v>2259</v>
      </c>
      <c r="D7965" s="1035" t="s">
        <v>5037</v>
      </c>
      <c r="E7965" s="500" t="s">
        <v>4290</v>
      </c>
      <c r="F7965" s="1070">
        <v>12774.49</v>
      </c>
      <c r="G7965" s="1048" t="s">
        <v>5005</v>
      </c>
      <c r="H7965" s="1060" t="s">
        <v>3500</v>
      </c>
    </row>
    <row r="7966" spans="2:8">
      <c r="B7966" s="1089" t="s">
        <v>18847</v>
      </c>
      <c r="C7966" s="1087" t="s">
        <v>2259</v>
      </c>
      <c r="D7966" s="1035" t="s">
        <v>5037</v>
      </c>
      <c r="E7966" s="500" t="s">
        <v>4290</v>
      </c>
      <c r="F7966" s="1070">
        <v>12774.49</v>
      </c>
      <c r="G7966" s="1048" t="s">
        <v>5005</v>
      </c>
      <c r="H7966" s="1060" t="s">
        <v>3500</v>
      </c>
    </row>
    <row r="7967" spans="2:8" ht="15.75">
      <c r="B7967" s="1089" t="s">
        <v>18848</v>
      </c>
      <c r="C7967" s="1087" t="s">
        <v>2259</v>
      </c>
      <c r="D7967" s="1035" t="s">
        <v>5038</v>
      </c>
      <c r="E7967" s="500" t="s">
        <v>4290</v>
      </c>
      <c r="F7967" s="1090">
        <v>66091.92</v>
      </c>
      <c r="G7967" s="1048" t="s">
        <v>5005</v>
      </c>
      <c r="H7967" s="1060" t="s">
        <v>3500</v>
      </c>
    </row>
    <row r="7968" spans="2:8">
      <c r="B7968" s="1089" t="s">
        <v>18849</v>
      </c>
      <c r="C7968" s="1087" t="s">
        <v>2259</v>
      </c>
      <c r="D7968" s="1035" t="s">
        <v>18850</v>
      </c>
      <c r="E7968" s="500" t="s">
        <v>4290</v>
      </c>
      <c r="F7968" s="1070">
        <v>7245</v>
      </c>
      <c r="G7968" s="1048" t="s">
        <v>5005</v>
      </c>
      <c r="H7968" s="1060" t="s">
        <v>3500</v>
      </c>
    </row>
    <row r="7969" spans="2:8">
      <c r="B7969" s="1089" t="s">
        <v>18851</v>
      </c>
      <c r="C7969" s="1087" t="s">
        <v>2259</v>
      </c>
      <c r="D7969" s="1035" t="s">
        <v>5040</v>
      </c>
      <c r="E7969" s="500" t="s">
        <v>4290</v>
      </c>
      <c r="F7969" s="1070">
        <v>7245</v>
      </c>
      <c r="G7969" s="1048" t="s">
        <v>5005</v>
      </c>
      <c r="H7969" s="1060" t="s">
        <v>3500</v>
      </c>
    </row>
    <row r="7970" spans="2:8">
      <c r="B7970" s="1089" t="s">
        <v>18852</v>
      </c>
      <c r="C7970" s="1087" t="s">
        <v>2259</v>
      </c>
      <c r="D7970" s="1035" t="s">
        <v>5040</v>
      </c>
      <c r="E7970" s="500" t="s">
        <v>4290</v>
      </c>
      <c r="F7970" s="1070">
        <v>7245</v>
      </c>
      <c r="G7970" s="1048" t="s">
        <v>5005</v>
      </c>
      <c r="H7970" s="1060" t="s">
        <v>3500</v>
      </c>
    </row>
    <row r="7971" spans="2:8" ht="15.75">
      <c r="B7971" s="1089" t="s">
        <v>18853</v>
      </c>
      <c r="C7971" s="1087" t="s">
        <v>2259</v>
      </c>
      <c r="D7971" s="1035" t="s">
        <v>5041</v>
      </c>
      <c r="E7971" s="500" t="s">
        <v>4290</v>
      </c>
      <c r="F7971" s="1090">
        <v>30107.9</v>
      </c>
      <c r="G7971" s="1048" t="s">
        <v>5005</v>
      </c>
      <c r="H7971" s="1060" t="s">
        <v>3500</v>
      </c>
    </row>
    <row r="7972" spans="2:8" ht="15.75">
      <c r="B7972" s="1089" t="s">
        <v>18854</v>
      </c>
      <c r="C7972" s="1087" t="s">
        <v>2259</v>
      </c>
      <c r="D7972" s="1035" t="s">
        <v>5042</v>
      </c>
      <c r="E7972" s="500" t="s">
        <v>4290</v>
      </c>
      <c r="F7972" s="1090">
        <v>4842.28</v>
      </c>
      <c r="G7972" s="1048" t="s">
        <v>5005</v>
      </c>
      <c r="H7972" s="1060" t="s">
        <v>3500</v>
      </c>
    </row>
    <row r="7973" spans="2:8" ht="15.75">
      <c r="B7973" s="1089" t="s">
        <v>18855</v>
      </c>
      <c r="C7973" s="1087" t="s">
        <v>2259</v>
      </c>
      <c r="D7973" s="1035" t="s">
        <v>5043</v>
      </c>
      <c r="E7973" s="500" t="s">
        <v>4290</v>
      </c>
      <c r="F7973" s="1090">
        <v>287599.28000000003</v>
      </c>
      <c r="G7973" s="1048" t="s">
        <v>5005</v>
      </c>
      <c r="H7973" s="1060" t="s">
        <v>3500</v>
      </c>
    </row>
    <row r="7974" spans="2:8" ht="15.75">
      <c r="B7974" s="1089" t="s">
        <v>18856</v>
      </c>
      <c r="C7974" s="1087" t="s">
        <v>2259</v>
      </c>
      <c r="D7974" s="1035" t="s">
        <v>5043</v>
      </c>
      <c r="E7974" s="500" t="s">
        <v>4290</v>
      </c>
      <c r="F7974" s="1090">
        <v>287599.28000000003</v>
      </c>
      <c r="G7974" s="1048" t="s">
        <v>5005</v>
      </c>
      <c r="H7974" s="1060" t="s">
        <v>3500</v>
      </c>
    </row>
    <row r="7975" spans="2:8" ht="15.75">
      <c r="B7975" s="1089" t="s">
        <v>18857</v>
      </c>
      <c r="C7975" s="1087" t="s">
        <v>2259</v>
      </c>
      <c r="D7975" s="1035" t="s">
        <v>5044</v>
      </c>
      <c r="E7975" s="500" t="s">
        <v>4290</v>
      </c>
      <c r="F7975" s="1090">
        <v>6757.29</v>
      </c>
      <c r="G7975" s="1048" t="s">
        <v>5005</v>
      </c>
      <c r="H7975" s="1060" t="s">
        <v>3500</v>
      </c>
    </row>
    <row r="7976" spans="2:8" ht="15.75">
      <c r="B7976" s="1089" t="s">
        <v>18858</v>
      </c>
      <c r="C7976" s="1087" t="s">
        <v>2259</v>
      </c>
      <c r="D7976" s="1035" t="s">
        <v>5044</v>
      </c>
      <c r="E7976" s="500" t="s">
        <v>4290</v>
      </c>
      <c r="F7976" s="1090">
        <v>6757.29</v>
      </c>
      <c r="G7976" s="1048" t="s">
        <v>5005</v>
      </c>
      <c r="H7976" s="1060" t="s">
        <v>3500</v>
      </c>
    </row>
    <row r="7977" spans="2:8" ht="15.75">
      <c r="B7977" s="1089" t="s">
        <v>18859</v>
      </c>
      <c r="C7977" s="1087" t="s">
        <v>2259</v>
      </c>
      <c r="D7977" s="1035" t="s">
        <v>5044</v>
      </c>
      <c r="E7977" s="500" t="s">
        <v>4290</v>
      </c>
      <c r="F7977" s="1090">
        <v>6757.29</v>
      </c>
      <c r="G7977" s="1048" t="s">
        <v>5005</v>
      </c>
      <c r="H7977" s="1060" t="s">
        <v>3500</v>
      </c>
    </row>
    <row r="7978" spans="2:8" ht="15.75">
      <c r="B7978" s="1089" t="s">
        <v>18860</v>
      </c>
      <c r="C7978" s="1087" t="s">
        <v>2259</v>
      </c>
      <c r="D7978" s="1035" t="s">
        <v>5044</v>
      </c>
      <c r="E7978" s="500" t="s">
        <v>4290</v>
      </c>
      <c r="F7978" s="1090">
        <v>6757.29</v>
      </c>
      <c r="G7978" s="1048" t="s">
        <v>5005</v>
      </c>
      <c r="H7978" s="1060" t="s">
        <v>3500</v>
      </c>
    </row>
    <row r="7979" spans="2:8" ht="15.75">
      <c r="B7979" s="1089" t="s">
        <v>18861</v>
      </c>
      <c r="C7979" s="1087" t="s">
        <v>2259</v>
      </c>
      <c r="D7979" s="1035" t="s">
        <v>5044</v>
      </c>
      <c r="E7979" s="500" t="s">
        <v>4290</v>
      </c>
      <c r="F7979" s="1090">
        <v>6757.29</v>
      </c>
      <c r="G7979" s="1048" t="s">
        <v>5005</v>
      </c>
      <c r="H7979" s="1060" t="s">
        <v>3500</v>
      </c>
    </row>
    <row r="7980" spans="2:8">
      <c r="B7980" s="1089" t="s">
        <v>18862</v>
      </c>
      <c r="C7980" s="1087" t="s">
        <v>2259</v>
      </c>
      <c r="D7980" s="1035" t="s">
        <v>5045</v>
      </c>
      <c r="E7980" s="500" t="s">
        <v>4290</v>
      </c>
      <c r="F7980" s="1070">
        <v>162698.54999999999</v>
      </c>
      <c r="G7980" s="1048" t="s">
        <v>5005</v>
      </c>
      <c r="H7980" s="1060" t="s">
        <v>3500</v>
      </c>
    </row>
    <row r="7981" spans="2:8">
      <c r="B7981" s="1089" t="s">
        <v>18863</v>
      </c>
      <c r="C7981" s="1087" t="s">
        <v>2259</v>
      </c>
      <c r="D7981" s="1035" t="s">
        <v>5046</v>
      </c>
      <c r="E7981" s="500" t="s">
        <v>4290</v>
      </c>
      <c r="F7981" s="1070">
        <v>1720.4</v>
      </c>
      <c r="G7981" s="1048" t="s">
        <v>5005</v>
      </c>
      <c r="H7981" s="1060" t="s">
        <v>3500</v>
      </c>
    </row>
    <row r="7982" spans="2:8">
      <c r="B7982" s="1089" t="s">
        <v>18864</v>
      </c>
      <c r="C7982" s="1087" t="s">
        <v>2259</v>
      </c>
      <c r="D7982" s="1035" t="s">
        <v>5047</v>
      </c>
      <c r="E7982" s="500" t="s">
        <v>4290</v>
      </c>
      <c r="F7982" s="1070">
        <v>1720.4</v>
      </c>
      <c r="G7982" s="1048" t="s">
        <v>5005</v>
      </c>
      <c r="H7982" s="1060" t="s">
        <v>3500</v>
      </c>
    </row>
    <row r="7983" spans="2:8">
      <c r="B7983" s="1089" t="s">
        <v>18865</v>
      </c>
      <c r="C7983" s="1087" t="s">
        <v>2259</v>
      </c>
      <c r="D7983" s="1035" t="s">
        <v>5047</v>
      </c>
      <c r="E7983" s="500" t="s">
        <v>4290</v>
      </c>
      <c r="F7983" s="1070">
        <v>1720.4</v>
      </c>
      <c r="G7983" s="1048" t="s">
        <v>5005</v>
      </c>
      <c r="H7983" s="1060" t="s">
        <v>3500</v>
      </c>
    </row>
    <row r="7984" spans="2:8">
      <c r="B7984" s="1089" t="s">
        <v>18866</v>
      </c>
      <c r="C7984" s="1087" t="s">
        <v>2259</v>
      </c>
      <c r="D7984" s="1035" t="s">
        <v>5047</v>
      </c>
      <c r="E7984" s="500" t="s">
        <v>4290</v>
      </c>
      <c r="F7984" s="1070">
        <v>1720.4</v>
      </c>
      <c r="G7984" s="1048" t="s">
        <v>5005</v>
      </c>
      <c r="H7984" s="1060" t="s">
        <v>3500</v>
      </c>
    </row>
    <row r="7985" spans="2:8">
      <c r="B7985" s="1089" t="s">
        <v>18867</v>
      </c>
      <c r="C7985" s="1087" t="s">
        <v>2259</v>
      </c>
      <c r="D7985" s="1035" t="s">
        <v>5047</v>
      </c>
      <c r="E7985" s="500" t="s">
        <v>4290</v>
      </c>
      <c r="F7985" s="1070">
        <v>1720.4</v>
      </c>
      <c r="G7985" s="1048" t="s">
        <v>5005</v>
      </c>
      <c r="H7985" s="1060" t="s">
        <v>3500</v>
      </c>
    </row>
    <row r="7986" spans="2:8">
      <c r="B7986" s="1089" t="s">
        <v>18868</v>
      </c>
      <c r="C7986" s="1087" t="s">
        <v>2259</v>
      </c>
      <c r="D7986" s="1035" t="s">
        <v>5047</v>
      </c>
      <c r="E7986" s="500" t="s">
        <v>4290</v>
      </c>
      <c r="F7986" s="1070">
        <v>1720.4</v>
      </c>
      <c r="G7986" s="1048" t="s">
        <v>5005</v>
      </c>
      <c r="H7986" s="1060" t="s">
        <v>3500</v>
      </c>
    </row>
    <row r="7987" spans="2:8">
      <c r="B7987" s="1089" t="s">
        <v>18869</v>
      </c>
      <c r="C7987" s="1087" t="s">
        <v>2259</v>
      </c>
      <c r="D7987" s="1035" t="s">
        <v>5047</v>
      </c>
      <c r="E7987" s="500" t="s">
        <v>4290</v>
      </c>
      <c r="F7987" s="1070">
        <v>1720.4</v>
      </c>
      <c r="G7987" s="1048" t="s">
        <v>5005</v>
      </c>
      <c r="H7987" s="1060" t="s">
        <v>3500</v>
      </c>
    </row>
    <row r="7988" spans="2:8">
      <c r="B7988" s="1089" t="s">
        <v>18870</v>
      </c>
      <c r="C7988" s="1087" t="s">
        <v>2259</v>
      </c>
      <c r="D7988" s="1035" t="s">
        <v>5047</v>
      </c>
      <c r="E7988" s="500" t="s">
        <v>4290</v>
      </c>
      <c r="F7988" s="1070">
        <v>1720.4</v>
      </c>
      <c r="G7988" s="1048" t="s">
        <v>5005</v>
      </c>
      <c r="H7988" s="1060" t="s">
        <v>3500</v>
      </c>
    </row>
    <row r="7989" spans="2:8">
      <c r="B7989" s="1089" t="s">
        <v>18871</v>
      </c>
      <c r="C7989" s="1087" t="s">
        <v>2259</v>
      </c>
      <c r="D7989" s="1035" t="s">
        <v>5047</v>
      </c>
      <c r="E7989" s="500" t="s">
        <v>4290</v>
      </c>
      <c r="F7989" s="1070">
        <v>1720.4</v>
      </c>
      <c r="G7989" s="1048" t="s">
        <v>5005</v>
      </c>
      <c r="H7989" s="1060" t="s">
        <v>3500</v>
      </c>
    </row>
    <row r="7990" spans="2:8">
      <c r="B7990" s="1089" t="s">
        <v>18872</v>
      </c>
      <c r="C7990" s="1087" t="s">
        <v>2259</v>
      </c>
      <c r="D7990" s="1035" t="s">
        <v>5047</v>
      </c>
      <c r="E7990" s="500" t="s">
        <v>4290</v>
      </c>
      <c r="F7990" s="1070">
        <v>1720.4</v>
      </c>
      <c r="G7990" s="1048" t="s">
        <v>5005</v>
      </c>
      <c r="H7990" s="1060" t="s">
        <v>3500</v>
      </c>
    </row>
    <row r="7991" spans="2:8">
      <c r="B7991" s="1089" t="s">
        <v>18873</v>
      </c>
      <c r="C7991" s="1087" t="s">
        <v>2259</v>
      </c>
      <c r="D7991" s="1035" t="s">
        <v>5047</v>
      </c>
      <c r="E7991" s="500" t="s">
        <v>4290</v>
      </c>
      <c r="F7991" s="1070">
        <v>1720.4</v>
      </c>
      <c r="G7991" s="1048" t="s">
        <v>5005</v>
      </c>
      <c r="H7991" s="1060" t="s">
        <v>3500</v>
      </c>
    </row>
    <row r="7992" spans="2:8">
      <c r="B7992" s="1089" t="s">
        <v>18874</v>
      </c>
      <c r="C7992" s="1087" t="s">
        <v>2259</v>
      </c>
      <c r="D7992" s="1035" t="s">
        <v>5047</v>
      </c>
      <c r="E7992" s="500" t="s">
        <v>4290</v>
      </c>
      <c r="F7992" s="1070">
        <v>1720.4</v>
      </c>
      <c r="G7992" s="1048" t="s">
        <v>5005</v>
      </c>
      <c r="H7992" s="1060" t="s">
        <v>3500</v>
      </c>
    </row>
    <row r="7993" spans="2:8">
      <c r="B7993" s="1089" t="s">
        <v>18875</v>
      </c>
      <c r="C7993" s="1087" t="s">
        <v>2259</v>
      </c>
      <c r="D7993" s="1035" t="s">
        <v>5047</v>
      </c>
      <c r="E7993" s="500" t="s">
        <v>4290</v>
      </c>
      <c r="F7993" s="1070">
        <v>1720.4</v>
      </c>
      <c r="G7993" s="1048" t="s">
        <v>5005</v>
      </c>
      <c r="H7993" s="1060" t="s">
        <v>3500</v>
      </c>
    </row>
    <row r="7994" spans="2:8">
      <c r="B7994" s="1089" t="s">
        <v>18876</v>
      </c>
      <c r="C7994" s="1087" t="s">
        <v>2259</v>
      </c>
      <c r="D7994" s="1035" t="s">
        <v>5047</v>
      </c>
      <c r="E7994" s="500" t="s">
        <v>4290</v>
      </c>
      <c r="F7994" s="1070">
        <v>1720.4</v>
      </c>
      <c r="G7994" s="1048" t="s">
        <v>5005</v>
      </c>
      <c r="H7994" s="1060" t="s">
        <v>3500</v>
      </c>
    </row>
    <row r="7995" spans="2:8">
      <c r="B7995" s="1089" t="s">
        <v>18877</v>
      </c>
      <c r="C7995" s="1087" t="s">
        <v>2259</v>
      </c>
      <c r="D7995" s="1035" t="s">
        <v>5047</v>
      </c>
      <c r="E7995" s="500" t="s">
        <v>4290</v>
      </c>
      <c r="F7995" s="1070">
        <v>1720.4</v>
      </c>
      <c r="G7995" s="1048" t="s">
        <v>5005</v>
      </c>
      <c r="H7995" s="1060" t="s">
        <v>3500</v>
      </c>
    </row>
    <row r="7996" spans="2:8">
      <c r="B7996" s="1089" t="s">
        <v>18878</v>
      </c>
      <c r="C7996" s="1087" t="s">
        <v>2259</v>
      </c>
      <c r="D7996" s="1035" t="s">
        <v>5047</v>
      </c>
      <c r="E7996" s="500" t="s">
        <v>4290</v>
      </c>
      <c r="F7996" s="1070">
        <v>1720.4</v>
      </c>
      <c r="G7996" s="1048" t="s">
        <v>5005</v>
      </c>
      <c r="H7996" s="1060" t="s">
        <v>3500</v>
      </c>
    </row>
    <row r="7997" spans="2:8">
      <c r="B7997" s="1089" t="s">
        <v>18879</v>
      </c>
      <c r="C7997" s="1087" t="s">
        <v>2259</v>
      </c>
      <c r="D7997" s="1035" t="s">
        <v>5047</v>
      </c>
      <c r="E7997" s="500" t="s">
        <v>4290</v>
      </c>
      <c r="F7997" s="1070">
        <v>1720.4</v>
      </c>
      <c r="G7997" s="1048" t="s">
        <v>5005</v>
      </c>
      <c r="H7997" s="1060" t="s">
        <v>3500</v>
      </c>
    </row>
    <row r="7998" spans="2:8">
      <c r="B7998" s="1089" t="s">
        <v>18880</v>
      </c>
      <c r="C7998" s="1087" t="s">
        <v>2259</v>
      </c>
      <c r="D7998" s="1035" t="s">
        <v>5047</v>
      </c>
      <c r="E7998" s="500" t="s">
        <v>4290</v>
      </c>
      <c r="F7998" s="1070">
        <v>1720.4</v>
      </c>
      <c r="G7998" s="1048" t="s">
        <v>5005</v>
      </c>
      <c r="H7998" s="1060" t="s">
        <v>3500</v>
      </c>
    </row>
    <row r="7999" spans="2:8">
      <c r="B7999" s="1089" t="s">
        <v>18881</v>
      </c>
      <c r="C7999" s="1087" t="s">
        <v>2259</v>
      </c>
      <c r="D7999" s="1035" t="s">
        <v>5047</v>
      </c>
      <c r="E7999" s="500" t="s">
        <v>4290</v>
      </c>
      <c r="F7999" s="1070">
        <v>1720.4</v>
      </c>
      <c r="G7999" s="1048" t="s">
        <v>5005</v>
      </c>
      <c r="H7999" s="1060" t="s">
        <v>3500</v>
      </c>
    </row>
    <row r="8000" spans="2:8">
      <c r="B8000" s="1089" t="s">
        <v>18882</v>
      </c>
      <c r="C8000" s="1087" t="s">
        <v>2259</v>
      </c>
      <c r="D8000" s="1035" t="s">
        <v>5047</v>
      </c>
      <c r="E8000" s="500" t="s">
        <v>4290</v>
      </c>
      <c r="F8000" s="1070">
        <v>1720.4</v>
      </c>
      <c r="G8000" s="1048" t="s">
        <v>5005</v>
      </c>
      <c r="H8000" s="1060" t="s">
        <v>3500</v>
      </c>
    </row>
    <row r="8001" spans="2:8" ht="15.75">
      <c r="B8001" s="1089" t="s">
        <v>18883</v>
      </c>
      <c r="C8001" s="1087" t="s">
        <v>2259</v>
      </c>
      <c r="D8001" s="1035" t="s">
        <v>5048</v>
      </c>
      <c r="E8001" s="500" t="s">
        <v>4290</v>
      </c>
      <c r="F8001" s="1090">
        <v>1720.4</v>
      </c>
      <c r="G8001" s="1048" t="s">
        <v>5005</v>
      </c>
      <c r="H8001" s="1060" t="s">
        <v>3500</v>
      </c>
    </row>
    <row r="8002" spans="2:8" ht="15.75">
      <c r="B8002" s="1089" t="s">
        <v>18884</v>
      </c>
      <c r="C8002" s="1087" t="s">
        <v>2259</v>
      </c>
      <c r="D8002" s="1035" t="s">
        <v>5048</v>
      </c>
      <c r="E8002" s="500" t="s">
        <v>4290</v>
      </c>
      <c r="F8002" s="1090">
        <v>1720.4</v>
      </c>
      <c r="G8002" s="1048" t="s">
        <v>5005</v>
      </c>
      <c r="H8002" s="1060" t="s">
        <v>3500</v>
      </c>
    </row>
    <row r="8003" spans="2:8" ht="15.75">
      <c r="B8003" s="1089" t="s">
        <v>18885</v>
      </c>
      <c r="C8003" s="1087" t="s">
        <v>2259</v>
      </c>
      <c r="D8003" s="1035" t="s">
        <v>5048</v>
      </c>
      <c r="E8003" s="500" t="s">
        <v>4290</v>
      </c>
      <c r="F8003" s="1090">
        <v>1720.4</v>
      </c>
      <c r="G8003" s="1048" t="s">
        <v>5005</v>
      </c>
      <c r="H8003" s="1060" t="s">
        <v>3500</v>
      </c>
    </row>
    <row r="8004" spans="2:8" ht="15.75">
      <c r="B8004" s="1089" t="s">
        <v>18886</v>
      </c>
      <c r="C8004" s="1087" t="s">
        <v>2259</v>
      </c>
      <c r="D8004" s="1035" t="s">
        <v>5048</v>
      </c>
      <c r="E8004" s="500" t="s">
        <v>4290</v>
      </c>
      <c r="F8004" s="1090">
        <v>1720.4</v>
      </c>
      <c r="G8004" s="1048" t="s">
        <v>5005</v>
      </c>
      <c r="H8004" s="1060" t="s">
        <v>3500</v>
      </c>
    </row>
    <row r="8005" spans="2:8" ht="15.75">
      <c r="B8005" s="1089" t="s">
        <v>18887</v>
      </c>
      <c r="C8005" s="1087" t="s">
        <v>2259</v>
      </c>
      <c r="D8005" s="1035" t="s">
        <v>5048</v>
      </c>
      <c r="E8005" s="500" t="s">
        <v>4290</v>
      </c>
      <c r="F8005" s="1090">
        <v>1720.4</v>
      </c>
      <c r="G8005" s="1048" t="s">
        <v>5005</v>
      </c>
      <c r="H8005" s="1060" t="s">
        <v>3500</v>
      </c>
    </row>
    <row r="8006" spans="2:8" ht="15.75">
      <c r="B8006" s="1089" t="s">
        <v>18888</v>
      </c>
      <c r="C8006" s="1087" t="s">
        <v>2259</v>
      </c>
      <c r="D8006" s="1035" t="s">
        <v>5048</v>
      </c>
      <c r="E8006" s="500" t="s">
        <v>4290</v>
      </c>
      <c r="F8006" s="1090">
        <v>1720.4</v>
      </c>
      <c r="G8006" s="1048" t="s">
        <v>5005</v>
      </c>
      <c r="H8006" s="1060" t="s">
        <v>3500</v>
      </c>
    </row>
    <row r="8007" spans="2:8" ht="15.75">
      <c r="B8007" s="1089" t="s">
        <v>18889</v>
      </c>
      <c r="C8007" s="1087" t="s">
        <v>2259</v>
      </c>
      <c r="D8007" s="1035" t="s">
        <v>5048</v>
      </c>
      <c r="E8007" s="500" t="s">
        <v>4290</v>
      </c>
      <c r="F8007" s="1090">
        <v>1720.4</v>
      </c>
      <c r="G8007" s="1048" t="s">
        <v>5005</v>
      </c>
      <c r="H8007" s="1060" t="s">
        <v>3500</v>
      </c>
    </row>
    <row r="8008" spans="2:8" ht="15.75">
      <c r="B8008" s="1089" t="s">
        <v>18890</v>
      </c>
      <c r="C8008" s="1087" t="s">
        <v>2259</v>
      </c>
      <c r="D8008" s="1035" t="s">
        <v>5048</v>
      </c>
      <c r="E8008" s="500" t="s">
        <v>4290</v>
      </c>
      <c r="F8008" s="1090">
        <v>1720.4</v>
      </c>
      <c r="G8008" s="1048" t="s">
        <v>5005</v>
      </c>
      <c r="H8008" s="1060" t="s">
        <v>3500</v>
      </c>
    </row>
    <row r="8009" spans="2:8" ht="15.75">
      <c r="B8009" s="1089" t="s">
        <v>18891</v>
      </c>
      <c r="C8009" s="1087" t="s">
        <v>2259</v>
      </c>
      <c r="D8009" s="1035" t="s">
        <v>5048</v>
      </c>
      <c r="E8009" s="500" t="s">
        <v>4290</v>
      </c>
      <c r="F8009" s="1090">
        <v>1720.4</v>
      </c>
      <c r="G8009" s="1048" t="s">
        <v>5005</v>
      </c>
      <c r="H8009" s="1060" t="s">
        <v>3500</v>
      </c>
    </row>
    <row r="8010" spans="2:8" ht="15.75">
      <c r="B8010" s="1089" t="s">
        <v>18892</v>
      </c>
      <c r="C8010" s="1087" t="s">
        <v>2259</v>
      </c>
      <c r="D8010" s="1035" t="s">
        <v>5048</v>
      </c>
      <c r="E8010" s="500" t="s">
        <v>4290</v>
      </c>
      <c r="F8010" s="1090">
        <v>1720.4</v>
      </c>
      <c r="G8010" s="1048" t="s">
        <v>5005</v>
      </c>
      <c r="H8010" s="1060" t="s">
        <v>3500</v>
      </c>
    </row>
    <row r="8011" spans="2:8" ht="15.75">
      <c r="B8011" s="1089" t="s">
        <v>18893</v>
      </c>
      <c r="C8011" s="1087" t="s">
        <v>2259</v>
      </c>
      <c r="D8011" s="1035" t="s">
        <v>5048</v>
      </c>
      <c r="E8011" s="500" t="s">
        <v>4290</v>
      </c>
      <c r="F8011" s="1090">
        <v>1720.4</v>
      </c>
      <c r="G8011" s="1048" t="s">
        <v>5005</v>
      </c>
      <c r="H8011" s="1060" t="s">
        <v>3500</v>
      </c>
    </row>
    <row r="8012" spans="2:8" ht="15.75">
      <c r="B8012" s="1089" t="s">
        <v>18894</v>
      </c>
      <c r="C8012" s="1087" t="s">
        <v>2259</v>
      </c>
      <c r="D8012" s="1035" t="s">
        <v>5048</v>
      </c>
      <c r="E8012" s="500" t="s">
        <v>4290</v>
      </c>
      <c r="F8012" s="1090">
        <v>1720.4</v>
      </c>
      <c r="G8012" s="1048" t="s">
        <v>5005</v>
      </c>
      <c r="H8012" s="1060" t="s">
        <v>3500</v>
      </c>
    </row>
    <row r="8013" spans="2:8" ht="15.75">
      <c r="B8013" s="1089" t="s">
        <v>18895</v>
      </c>
      <c r="C8013" s="1087" t="s">
        <v>2259</v>
      </c>
      <c r="D8013" s="1035" t="s">
        <v>5048</v>
      </c>
      <c r="E8013" s="500" t="s">
        <v>4290</v>
      </c>
      <c r="F8013" s="1090">
        <v>1720.4</v>
      </c>
      <c r="G8013" s="1048" t="s">
        <v>5005</v>
      </c>
      <c r="H8013" s="1060" t="s">
        <v>3500</v>
      </c>
    </row>
    <row r="8014" spans="2:8" ht="15.75">
      <c r="B8014" s="1089" t="s">
        <v>18896</v>
      </c>
      <c r="C8014" s="1087" t="s">
        <v>2259</v>
      </c>
      <c r="D8014" s="1035" t="s">
        <v>5048</v>
      </c>
      <c r="E8014" s="500" t="s">
        <v>4290</v>
      </c>
      <c r="F8014" s="1090">
        <v>1720.4</v>
      </c>
      <c r="G8014" s="1048" t="s">
        <v>5005</v>
      </c>
      <c r="H8014" s="1060" t="s">
        <v>3500</v>
      </c>
    </row>
    <row r="8015" spans="2:8" ht="15.75">
      <c r="B8015" s="1089" t="s">
        <v>18897</v>
      </c>
      <c r="C8015" s="1087" t="s">
        <v>2259</v>
      </c>
      <c r="D8015" s="1035" t="s">
        <v>5048</v>
      </c>
      <c r="E8015" s="500" t="s">
        <v>4290</v>
      </c>
      <c r="F8015" s="1090">
        <v>1720.4</v>
      </c>
      <c r="G8015" s="1048" t="s">
        <v>5005</v>
      </c>
      <c r="H8015" s="1060" t="s">
        <v>3500</v>
      </c>
    </row>
    <row r="8016" spans="2:8" ht="15.75">
      <c r="B8016" s="1089" t="s">
        <v>18898</v>
      </c>
      <c r="C8016" s="1087" t="s">
        <v>2259</v>
      </c>
      <c r="D8016" s="1035" t="s">
        <v>5048</v>
      </c>
      <c r="E8016" s="500" t="s">
        <v>4290</v>
      </c>
      <c r="F8016" s="1090">
        <v>1720.4</v>
      </c>
      <c r="G8016" s="1048" t="s">
        <v>5005</v>
      </c>
      <c r="H8016" s="1060" t="s">
        <v>3500</v>
      </c>
    </row>
    <row r="8017" spans="2:8" ht="15.75">
      <c r="B8017" s="1089" t="s">
        <v>18899</v>
      </c>
      <c r="C8017" s="1087" t="s">
        <v>2259</v>
      </c>
      <c r="D8017" s="1035" t="s">
        <v>5048</v>
      </c>
      <c r="E8017" s="500" t="s">
        <v>4290</v>
      </c>
      <c r="F8017" s="1090">
        <v>1720.4</v>
      </c>
      <c r="G8017" s="1048" t="s">
        <v>5005</v>
      </c>
      <c r="H8017" s="1060" t="s">
        <v>3500</v>
      </c>
    </row>
    <row r="8018" spans="2:8" ht="15.75">
      <c r="B8018" s="1089" t="s">
        <v>18900</v>
      </c>
      <c r="C8018" s="1087" t="s">
        <v>2259</v>
      </c>
      <c r="D8018" s="1035" t="s">
        <v>5048</v>
      </c>
      <c r="E8018" s="500" t="s">
        <v>4290</v>
      </c>
      <c r="F8018" s="1090">
        <v>1720.4</v>
      </c>
      <c r="G8018" s="1048" t="s">
        <v>5005</v>
      </c>
      <c r="H8018" s="1060" t="s">
        <v>3500</v>
      </c>
    </row>
    <row r="8019" spans="2:8" ht="15.75">
      <c r="B8019" s="1089" t="s">
        <v>18901</v>
      </c>
      <c r="C8019" s="1087" t="s">
        <v>2259</v>
      </c>
      <c r="D8019" s="1035" t="s">
        <v>5048</v>
      </c>
      <c r="E8019" s="500" t="s">
        <v>4290</v>
      </c>
      <c r="F8019" s="1090">
        <v>1720.4</v>
      </c>
      <c r="G8019" s="1048" t="s">
        <v>5005</v>
      </c>
      <c r="H8019" s="1060" t="s">
        <v>3500</v>
      </c>
    </row>
    <row r="8020" spans="2:8" ht="15.75">
      <c r="B8020" s="1089" t="s">
        <v>18902</v>
      </c>
      <c r="C8020" s="1087" t="s">
        <v>2259</v>
      </c>
      <c r="D8020" s="1035" t="s">
        <v>5048</v>
      </c>
      <c r="E8020" s="500" t="s">
        <v>4290</v>
      </c>
      <c r="F8020" s="1090">
        <v>1720.4</v>
      </c>
      <c r="G8020" s="1048" t="s">
        <v>5005</v>
      </c>
      <c r="H8020" s="1060" t="s">
        <v>3500</v>
      </c>
    </row>
    <row r="8021" spans="2:8" ht="15.75">
      <c r="B8021" s="1089" t="s">
        <v>18903</v>
      </c>
      <c r="C8021" s="1087" t="s">
        <v>2259</v>
      </c>
      <c r="D8021" s="1035" t="s">
        <v>5048</v>
      </c>
      <c r="E8021" s="500" t="s">
        <v>4290</v>
      </c>
      <c r="F8021" s="1090">
        <v>1720.4</v>
      </c>
      <c r="G8021" s="1048" t="s">
        <v>5005</v>
      </c>
      <c r="H8021" s="1060" t="s">
        <v>3500</v>
      </c>
    </row>
    <row r="8022" spans="2:8">
      <c r="B8022" s="1089" t="s">
        <v>18904</v>
      </c>
      <c r="C8022" s="1087" t="s">
        <v>2259</v>
      </c>
      <c r="D8022" s="1035" t="s">
        <v>5049</v>
      </c>
      <c r="E8022" s="500" t="s">
        <v>4290</v>
      </c>
      <c r="F8022" s="1070">
        <v>24476.38</v>
      </c>
      <c r="G8022" s="1048" t="s">
        <v>5005</v>
      </c>
      <c r="H8022" s="1060" t="s">
        <v>3500</v>
      </c>
    </row>
    <row r="8023" spans="2:8">
      <c r="B8023" s="1089" t="s">
        <v>18905</v>
      </c>
      <c r="C8023" s="1087" t="s">
        <v>2259</v>
      </c>
      <c r="D8023" s="1035" t="s">
        <v>5050</v>
      </c>
      <c r="E8023" s="500" t="s">
        <v>4290</v>
      </c>
      <c r="F8023" s="1070">
        <v>21492.35</v>
      </c>
      <c r="G8023" s="1048" t="s">
        <v>5005</v>
      </c>
      <c r="H8023" s="1060" t="s">
        <v>3500</v>
      </c>
    </row>
    <row r="8024" spans="2:8">
      <c r="B8024" s="1089" t="s">
        <v>18906</v>
      </c>
      <c r="C8024" s="1087" t="s">
        <v>2259</v>
      </c>
      <c r="D8024" s="1035" t="s">
        <v>5051</v>
      </c>
      <c r="E8024" s="500" t="s">
        <v>4290</v>
      </c>
      <c r="F8024" s="1070">
        <v>19376.34</v>
      </c>
      <c r="G8024" s="1048" t="s">
        <v>5005</v>
      </c>
      <c r="H8024" s="1060" t="s">
        <v>3500</v>
      </c>
    </row>
    <row r="8025" spans="2:8">
      <c r="B8025" s="1089" t="s">
        <v>18907</v>
      </c>
      <c r="C8025" s="1087" t="s">
        <v>2259</v>
      </c>
      <c r="D8025" s="1035" t="s">
        <v>5052</v>
      </c>
      <c r="E8025" s="500" t="s">
        <v>4290</v>
      </c>
      <c r="F8025" s="1070">
        <v>7229.71</v>
      </c>
      <c r="G8025" s="1048" t="s">
        <v>5005</v>
      </c>
      <c r="H8025" s="1060" t="s">
        <v>3500</v>
      </c>
    </row>
    <row r="8026" spans="2:8" ht="15.75">
      <c r="B8026" s="1089" t="s">
        <v>18908</v>
      </c>
      <c r="C8026" s="1087" t="s">
        <v>2259</v>
      </c>
      <c r="D8026" s="1035" t="s">
        <v>5053</v>
      </c>
      <c r="E8026" s="500" t="s">
        <v>4290</v>
      </c>
      <c r="F8026" s="1090">
        <v>25369</v>
      </c>
      <c r="G8026" s="1048" t="s">
        <v>5005</v>
      </c>
      <c r="H8026" s="1060" t="s">
        <v>3500</v>
      </c>
    </row>
    <row r="8027" spans="2:8" ht="15.75">
      <c r="B8027" s="1089" t="s">
        <v>18909</v>
      </c>
      <c r="C8027" s="1087" t="s">
        <v>2259</v>
      </c>
      <c r="D8027" s="1035" t="s">
        <v>5053</v>
      </c>
      <c r="E8027" s="500" t="s">
        <v>4290</v>
      </c>
      <c r="F8027" s="1090">
        <v>25369</v>
      </c>
      <c r="G8027" s="1048" t="s">
        <v>5005</v>
      </c>
      <c r="H8027" s="1060" t="s">
        <v>3500</v>
      </c>
    </row>
    <row r="8028" spans="2:8" ht="15.75">
      <c r="B8028" s="1089" t="s">
        <v>18910</v>
      </c>
      <c r="C8028" s="1087" t="s">
        <v>2259</v>
      </c>
      <c r="D8028" s="1035" t="s">
        <v>5054</v>
      </c>
      <c r="E8028" s="500" t="s">
        <v>4290</v>
      </c>
      <c r="F8028" s="1090">
        <v>137070.34</v>
      </c>
      <c r="G8028" s="1048" t="s">
        <v>5005</v>
      </c>
      <c r="H8028" s="1060" t="s">
        <v>3500</v>
      </c>
    </row>
    <row r="8029" spans="2:8" ht="15.75">
      <c r="B8029" s="1089" t="s">
        <v>18911</v>
      </c>
      <c r="C8029" s="1087" t="s">
        <v>2259</v>
      </c>
      <c r="D8029" s="1035" t="s">
        <v>5055</v>
      </c>
      <c r="E8029" s="500" t="s">
        <v>4290</v>
      </c>
      <c r="F8029" s="1090">
        <v>513.82000000000005</v>
      </c>
      <c r="G8029" s="1048" t="s">
        <v>5005</v>
      </c>
      <c r="H8029" s="1060" t="s">
        <v>3500</v>
      </c>
    </row>
    <row r="8030" spans="2:8" ht="15.75">
      <c r="B8030" s="1089" t="s">
        <v>18912</v>
      </c>
      <c r="C8030" s="1087" t="s">
        <v>2259</v>
      </c>
      <c r="D8030" s="1035" t="s">
        <v>5056</v>
      </c>
      <c r="E8030" s="500" t="s">
        <v>4290</v>
      </c>
      <c r="F8030" s="1090">
        <v>403.82</v>
      </c>
      <c r="G8030" s="1048" t="s">
        <v>5005</v>
      </c>
      <c r="H8030" s="1060" t="s">
        <v>3500</v>
      </c>
    </row>
    <row r="8031" spans="2:8" ht="15.75">
      <c r="B8031" s="1089" t="s">
        <v>18913</v>
      </c>
      <c r="C8031" s="1087" t="s">
        <v>2259</v>
      </c>
      <c r="D8031" s="1035" t="s">
        <v>5056</v>
      </c>
      <c r="E8031" s="500" t="s">
        <v>4290</v>
      </c>
      <c r="F8031" s="1090">
        <v>403.82</v>
      </c>
      <c r="G8031" s="1048" t="s">
        <v>5005</v>
      </c>
      <c r="H8031" s="1060" t="s">
        <v>3500</v>
      </c>
    </row>
    <row r="8032" spans="2:8" ht="15.75">
      <c r="B8032" s="1089" t="s">
        <v>18914</v>
      </c>
      <c r="C8032" s="1087" t="s">
        <v>2259</v>
      </c>
      <c r="D8032" s="1035" t="s">
        <v>5056</v>
      </c>
      <c r="E8032" s="500" t="s">
        <v>4290</v>
      </c>
      <c r="F8032" s="1090">
        <v>403.82</v>
      </c>
      <c r="G8032" s="1048" t="s">
        <v>5005</v>
      </c>
      <c r="H8032" s="1060" t="s">
        <v>3500</v>
      </c>
    </row>
    <row r="8033" spans="2:8" ht="15.75">
      <c r="B8033" s="1089" t="s">
        <v>18915</v>
      </c>
      <c r="C8033" s="1087" t="s">
        <v>2259</v>
      </c>
      <c r="D8033" s="1035" t="s">
        <v>5056</v>
      </c>
      <c r="E8033" s="500" t="s">
        <v>4290</v>
      </c>
      <c r="F8033" s="1090">
        <v>403.82</v>
      </c>
      <c r="G8033" s="1048" t="s">
        <v>5005</v>
      </c>
      <c r="H8033" s="1060" t="s">
        <v>3500</v>
      </c>
    </row>
    <row r="8034" spans="2:8" ht="15.75">
      <c r="B8034" s="1089" t="s">
        <v>18916</v>
      </c>
      <c r="C8034" s="1087" t="s">
        <v>2259</v>
      </c>
      <c r="D8034" s="1035" t="s">
        <v>5056</v>
      </c>
      <c r="E8034" s="500" t="s">
        <v>4290</v>
      </c>
      <c r="F8034" s="1090">
        <v>403.82</v>
      </c>
      <c r="G8034" s="1048" t="s">
        <v>5005</v>
      </c>
      <c r="H8034" s="1060" t="s">
        <v>3500</v>
      </c>
    </row>
    <row r="8035" spans="2:8" ht="15.75">
      <c r="B8035" s="1089" t="s">
        <v>18917</v>
      </c>
      <c r="C8035" s="1087" t="s">
        <v>2259</v>
      </c>
      <c r="D8035" s="1035" t="s">
        <v>5056</v>
      </c>
      <c r="E8035" s="500" t="s">
        <v>4290</v>
      </c>
      <c r="F8035" s="1090">
        <v>403.82</v>
      </c>
      <c r="G8035" s="1048" t="s">
        <v>5005</v>
      </c>
      <c r="H8035" s="1060" t="s">
        <v>3500</v>
      </c>
    </row>
    <row r="8036" spans="2:8" ht="15.75">
      <c r="B8036" s="1089" t="s">
        <v>18918</v>
      </c>
      <c r="C8036" s="1087" t="s">
        <v>2259</v>
      </c>
      <c r="D8036" s="1035" t="s">
        <v>5056</v>
      </c>
      <c r="E8036" s="500" t="s">
        <v>4290</v>
      </c>
      <c r="F8036" s="1090">
        <v>403.82</v>
      </c>
      <c r="G8036" s="1048" t="s">
        <v>5005</v>
      </c>
      <c r="H8036" s="1060" t="s">
        <v>3500</v>
      </c>
    </row>
    <row r="8037" spans="2:8" ht="15.75">
      <c r="B8037" s="1089" t="s">
        <v>18919</v>
      </c>
      <c r="C8037" s="1087" t="s">
        <v>2259</v>
      </c>
      <c r="D8037" s="1035" t="s">
        <v>5056</v>
      </c>
      <c r="E8037" s="500" t="s">
        <v>4290</v>
      </c>
      <c r="F8037" s="1090">
        <v>403.82</v>
      </c>
      <c r="G8037" s="1048" t="s">
        <v>5005</v>
      </c>
      <c r="H8037" s="1060" t="s">
        <v>3500</v>
      </c>
    </row>
    <row r="8038" spans="2:8" ht="15.75">
      <c r="B8038" s="1089" t="s">
        <v>18920</v>
      </c>
      <c r="C8038" s="1087" t="s">
        <v>2259</v>
      </c>
      <c r="D8038" s="1035" t="s">
        <v>5056</v>
      </c>
      <c r="E8038" s="500" t="s">
        <v>4290</v>
      </c>
      <c r="F8038" s="1090">
        <v>403.82</v>
      </c>
      <c r="G8038" s="1048" t="s">
        <v>5005</v>
      </c>
      <c r="H8038" s="1060" t="s">
        <v>3500</v>
      </c>
    </row>
    <row r="8039" spans="2:8" ht="15.75">
      <c r="B8039" s="1089" t="s">
        <v>18921</v>
      </c>
      <c r="C8039" s="1087" t="s">
        <v>2259</v>
      </c>
      <c r="D8039" s="1035" t="s">
        <v>5056</v>
      </c>
      <c r="E8039" s="500" t="s">
        <v>4290</v>
      </c>
      <c r="F8039" s="1090">
        <v>403.82</v>
      </c>
      <c r="G8039" s="1048" t="s">
        <v>5005</v>
      </c>
      <c r="H8039" s="1060" t="s">
        <v>3500</v>
      </c>
    </row>
    <row r="8040" spans="2:8" ht="15.75">
      <c r="B8040" s="1089" t="s">
        <v>18922</v>
      </c>
      <c r="C8040" s="1087" t="s">
        <v>2259</v>
      </c>
      <c r="D8040" s="1035" t="s">
        <v>5056</v>
      </c>
      <c r="E8040" s="500" t="s">
        <v>4290</v>
      </c>
      <c r="F8040" s="1090">
        <v>403.82</v>
      </c>
      <c r="G8040" s="1048" t="s">
        <v>5005</v>
      </c>
      <c r="H8040" s="1060" t="s">
        <v>3500</v>
      </c>
    </row>
    <row r="8041" spans="2:8" ht="15.75">
      <c r="B8041" s="1089" t="s">
        <v>18923</v>
      </c>
      <c r="C8041" s="1087" t="s">
        <v>2259</v>
      </c>
      <c r="D8041" s="1035" t="s">
        <v>5056</v>
      </c>
      <c r="E8041" s="500" t="s">
        <v>4290</v>
      </c>
      <c r="F8041" s="1090">
        <v>403.82</v>
      </c>
      <c r="G8041" s="1048" t="s">
        <v>5005</v>
      </c>
      <c r="H8041" s="1060" t="s">
        <v>3500</v>
      </c>
    </row>
    <row r="8042" spans="2:8" ht="15.75">
      <c r="B8042" s="1089" t="s">
        <v>18924</v>
      </c>
      <c r="C8042" s="1087" t="s">
        <v>2259</v>
      </c>
      <c r="D8042" s="1035" t="s">
        <v>5056</v>
      </c>
      <c r="E8042" s="500" t="s">
        <v>4290</v>
      </c>
      <c r="F8042" s="1090">
        <v>403.82</v>
      </c>
      <c r="G8042" s="1048" t="s">
        <v>5005</v>
      </c>
      <c r="H8042" s="1060" t="s">
        <v>3500</v>
      </c>
    </row>
    <row r="8043" spans="2:8" ht="15.75">
      <c r="B8043" s="1089" t="s">
        <v>18925</v>
      </c>
      <c r="C8043" s="1087" t="s">
        <v>2259</v>
      </c>
      <c r="D8043" s="1035" t="s">
        <v>5056</v>
      </c>
      <c r="E8043" s="500" t="s">
        <v>4290</v>
      </c>
      <c r="F8043" s="1090">
        <v>403.82</v>
      </c>
      <c r="G8043" s="1048" t="s">
        <v>5005</v>
      </c>
      <c r="H8043" s="1060" t="s">
        <v>3500</v>
      </c>
    </row>
    <row r="8044" spans="2:8" ht="15.75">
      <c r="B8044" s="1089" t="s">
        <v>18926</v>
      </c>
      <c r="C8044" s="1087" t="s">
        <v>2259</v>
      </c>
      <c r="D8044" s="1035" t="s">
        <v>5056</v>
      </c>
      <c r="E8044" s="500" t="s">
        <v>4290</v>
      </c>
      <c r="F8044" s="1090">
        <v>403.82</v>
      </c>
      <c r="G8044" s="1048" t="s">
        <v>5005</v>
      </c>
      <c r="H8044" s="1060" t="s">
        <v>3500</v>
      </c>
    </row>
    <row r="8045" spans="2:8" ht="15.75">
      <c r="B8045" s="1089" t="s">
        <v>18927</v>
      </c>
      <c r="C8045" s="1087" t="s">
        <v>2259</v>
      </c>
      <c r="D8045" s="1035" t="s">
        <v>5056</v>
      </c>
      <c r="E8045" s="500" t="s">
        <v>4290</v>
      </c>
      <c r="F8045" s="1090">
        <v>403.82</v>
      </c>
      <c r="G8045" s="1048" t="s">
        <v>5005</v>
      </c>
      <c r="H8045" s="1060" t="s">
        <v>3500</v>
      </c>
    </row>
    <row r="8046" spans="2:8" ht="15.75">
      <c r="B8046" s="1089" t="s">
        <v>18928</v>
      </c>
      <c r="C8046" s="1087" t="s">
        <v>2259</v>
      </c>
      <c r="D8046" s="1035" t="s">
        <v>5056</v>
      </c>
      <c r="E8046" s="500" t="s">
        <v>4290</v>
      </c>
      <c r="F8046" s="1090">
        <v>403.82</v>
      </c>
      <c r="G8046" s="1048" t="s">
        <v>5005</v>
      </c>
      <c r="H8046" s="1060" t="s">
        <v>3500</v>
      </c>
    </row>
    <row r="8047" spans="2:8" ht="15.75">
      <c r="B8047" s="1089" t="s">
        <v>18929</v>
      </c>
      <c r="C8047" s="1087" t="s">
        <v>2259</v>
      </c>
      <c r="D8047" s="1035" t="s">
        <v>5056</v>
      </c>
      <c r="E8047" s="500" t="s">
        <v>4290</v>
      </c>
      <c r="F8047" s="1090">
        <v>403.82</v>
      </c>
      <c r="G8047" s="1048" t="s">
        <v>5005</v>
      </c>
      <c r="H8047" s="1060" t="s">
        <v>3500</v>
      </c>
    </row>
    <row r="8048" spans="2:8" ht="15.75">
      <c r="B8048" s="1089" t="s">
        <v>18930</v>
      </c>
      <c r="C8048" s="1087" t="s">
        <v>2259</v>
      </c>
      <c r="D8048" s="1035" t="s">
        <v>5056</v>
      </c>
      <c r="E8048" s="500" t="s">
        <v>4290</v>
      </c>
      <c r="F8048" s="1090">
        <v>403.82</v>
      </c>
      <c r="G8048" s="1048" t="s">
        <v>5005</v>
      </c>
      <c r="H8048" s="1060" t="s">
        <v>3500</v>
      </c>
    </row>
    <row r="8049" spans="2:8" ht="15.75">
      <c r="B8049" s="1089" t="s">
        <v>18931</v>
      </c>
      <c r="C8049" s="1087" t="s">
        <v>2259</v>
      </c>
      <c r="D8049" s="1035" t="s">
        <v>5056</v>
      </c>
      <c r="E8049" s="500" t="s">
        <v>4290</v>
      </c>
      <c r="F8049" s="1090">
        <v>403.82</v>
      </c>
      <c r="G8049" s="1048" t="s">
        <v>5005</v>
      </c>
      <c r="H8049" s="1060" t="s">
        <v>3500</v>
      </c>
    </row>
    <row r="8050" spans="2:8" ht="15.75">
      <c r="B8050" s="1089" t="s">
        <v>18932</v>
      </c>
      <c r="C8050" s="1087" t="s">
        <v>2259</v>
      </c>
      <c r="D8050" s="1035" t="s">
        <v>5056</v>
      </c>
      <c r="E8050" s="500" t="s">
        <v>4290</v>
      </c>
      <c r="F8050" s="1090">
        <v>403.82</v>
      </c>
      <c r="G8050" s="1048" t="s">
        <v>5005</v>
      </c>
      <c r="H8050" s="1060" t="s">
        <v>3500</v>
      </c>
    </row>
    <row r="8051" spans="2:8" ht="15.75">
      <c r="B8051" s="1089" t="s">
        <v>18933</v>
      </c>
      <c r="C8051" s="1087" t="s">
        <v>2259</v>
      </c>
      <c r="D8051" s="1035" t="s">
        <v>5056</v>
      </c>
      <c r="E8051" s="500" t="s">
        <v>4290</v>
      </c>
      <c r="F8051" s="1090">
        <v>403.82</v>
      </c>
      <c r="G8051" s="1048" t="s">
        <v>5005</v>
      </c>
      <c r="H8051" s="1060" t="s">
        <v>3500</v>
      </c>
    </row>
    <row r="8052" spans="2:8" ht="15.75">
      <c r="B8052" s="1089" t="s">
        <v>18934</v>
      </c>
      <c r="C8052" s="1087" t="s">
        <v>2259</v>
      </c>
      <c r="D8052" s="1035" t="s">
        <v>5056</v>
      </c>
      <c r="E8052" s="500" t="s">
        <v>4290</v>
      </c>
      <c r="F8052" s="1090">
        <v>403.82</v>
      </c>
      <c r="G8052" s="1048" t="s">
        <v>5005</v>
      </c>
      <c r="H8052" s="1060" t="s">
        <v>3500</v>
      </c>
    </row>
    <row r="8053" spans="2:8" ht="15.75">
      <c r="B8053" s="1089" t="s">
        <v>18935</v>
      </c>
      <c r="C8053" s="1087" t="s">
        <v>2259</v>
      </c>
      <c r="D8053" s="1035" t="s">
        <v>5056</v>
      </c>
      <c r="E8053" s="500" t="s">
        <v>4290</v>
      </c>
      <c r="F8053" s="1090">
        <v>403.82</v>
      </c>
      <c r="G8053" s="1048" t="s">
        <v>5005</v>
      </c>
      <c r="H8053" s="1060" t="s">
        <v>3500</v>
      </c>
    </row>
    <row r="8054" spans="2:8" ht="15.75">
      <c r="B8054" s="1089" t="s">
        <v>18936</v>
      </c>
      <c r="C8054" s="1087" t="s">
        <v>2259</v>
      </c>
      <c r="D8054" s="1035" t="s">
        <v>5056</v>
      </c>
      <c r="E8054" s="500" t="s">
        <v>4290</v>
      </c>
      <c r="F8054" s="1090">
        <v>403.82</v>
      </c>
      <c r="G8054" s="1048" t="s">
        <v>5005</v>
      </c>
      <c r="H8054" s="1060" t="s">
        <v>3500</v>
      </c>
    </row>
    <row r="8055" spans="2:8" ht="15.75">
      <c r="B8055" s="1089" t="s">
        <v>18937</v>
      </c>
      <c r="C8055" s="1087" t="s">
        <v>2259</v>
      </c>
      <c r="D8055" s="1035" t="s">
        <v>5056</v>
      </c>
      <c r="E8055" s="500" t="s">
        <v>4290</v>
      </c>
      <c r="F8055" s="1090">
        <v>503.44</v>
      </c>
      <c r="G8055" s="1048" t="s">
        <v>5005</v>
      </c>
      <c r="H8055" s="1060" t="s">
        <v>3500</v>
      </c>
    </row>
    <row r="8056" spans="2:8" ht="15.75">
      <c r="B8056" s="1089" t="s">
        <v>18938</v>
      </c>
      <c r="C8056" s="1087" t="s">
        <v>2259</v>
      </c>
      <c r="D8056" s="1035" t="s">
        <v>5056</v>
      </c>
      <c r="E8056" s="500" t="s">
        <v>4290</v>
      </c>
      <c r="F8056" s="1090">
        <v>503.44</v>
      </c>
      <c r="G8056" s="1048" t="s">
        <v>5005</v>
      </c>
      <c r="H8056" s="1060" t="s">
        <v>3500</v>
      </c>
    </row>
    <row r="8057" spans="2:8" ht="15.75">
      <c r="B8057" s="1089" t="s">
        <v>18939</v>
      </c>
      <c r="C8057" s="1087" t="s">
        <v>2259</v>
      </c>
      <c r="D8057" s="1035" t="s">
        <v>5056</v>
      </c>
      <c r="E8057" s="500" t="s">
        <v>4290</v>
      </c>
      <c r="F8057" s="1090">
        <v>503.44</v>
      </c>
      <c r="G8057" s="1048" t="s">
        <v>5005</v>
      </c>
      <c r="H8057" s="1060" t="s">
        <v>3500</v>
      </c>
    </row>
    <row r="8058" spans="2:8" ht="15.75">
      <c r="B8058" s="1089" t="s">
        <v>18940</v>
      </c>
      <c r="C8058" s="1087" t="s">
        <v>2259</v>
      </c>
      <c r="D8058" s="1035" t="s">
        <v>5056</v>
      </c>
      <c r="E8058" s="500" t="s">
        <v>4290</v>
      </c>
      <c r="F8058" s="1090">
        <v>503.44</v>
      </c>
      <c r="G8058" s="1048" t="s">
        <v>5005</v>
      </c>
      <c r="H8058" s="1060" t="s">
        <v>3500</v>
      </c>
    </row>
    <row r="8059" spans="2:8" ht="15.75">
      <c r="B8059" s="1089" t="s">
        <v>18941</v>
      </c>
      <c r="C8059" s="1087" t="s">
        <v>2259</v>
      </c>
      <c r="D8059" s="1035" t="s">
        <v>5056</v>
      </c>
      <c r="E8059" s="500" t="s">
        <v>4290</v>
      </c>
      <c r="F8059" s="1090">
        <v>503.44</v>
      </c>
      <c r="G8059" s="1048" t="s">
        <v>5005</v>
      </c>
      <c r="H8059" s="1060" t="s">
        <v>3500</v>
      </c>
    </row>
    <row r="8060" spans="2:8" ht="15.75">
      <c r="B8060" s="1089" t="s">
        <v>18942</v>
      </c>
      <c r="C8060" s="1087" t="s">
        <v>2259</v>
      </c>
      <c r="D8060" s="1035" t="s">
        <v>5056</v>
      </c>
      <c r="E8060" s="500" t="s">
        <v>4290</v>
      </c>
      <c r="F8060" s="1090">
        <v>503.44</v>
      </c>
      <c r="G8060" s="1048" t="s">
        <v>5005</v>
      </c>
      <c r="H8060" s="1060" t="s">
        <v>3500</v>
      </c>
    </row>
    <row r="8061" spans="2:8" ht="15.75">
      <c r="B8061" s="1089" t="s">
        <v>18943</v>
      </c>
      <c r="C8061" s="1087" t="s">
        <v>2259</v>
      </c>
      <c r="D8061" s="1035" t="s">
        <v>5056</v>
      </c>
      <c r="E8061" s="500" t="s">
        <v>4290</v>
      </c>
      <c r="F8061" s="1090">
        <v>503.44</v>
      </c>
      <c r="G8061" s="1048" t="s">
        <v>5005</v>
      </c>
      <c r="H8061" s="1060" t="s">
        <v>3500</v>
      </c>
    </row>
    <row r="8062" spans="2:8" ht="15.75">
      <c r="B8062" s="1089" t="s">
        <v>18944</v>
      </c>
      <c r="C8062" s="1087" t="s">
        <v>2259</v>
      </c>
      <c r="D8062" s="1035" t="s">
        <v>5056</v>
      </c>
      <c r="E8062" s="500" t="s">
        <v>4290</v>
      </c>
      <c r="F8062" s="1090">
        <v>503.44</v>
      </c>
      <c r="G8062" s="1048" t="s">
        <v>5005</v>
      </c>
      <c r="H8062" s="1060" t="s">
        <v>3500</v>
      </c>
    </row>
    <row r="8063" spans="2:8" ht="15.75">
      <c r="B8063" s="1089" t="s">
        <v>18945</v>
      </c>
      <c r="C8063" s="1087" t="s">
        <v>2259</v>
      </c>
      <c r="D8063" s="1035" t="s">
        <v>5056</v>
      </c>
      <c r="E8063" s="500" t="s">
        <v>4290</v>
      </c>
      <c r="F8063" s="1090">
        <v>503.44</v>
      </c>
      <c r="G8063" s="1048" t="s">
        <v>5005</v>
      </c>
      <c r="H8063" s="1060" t="s">
        <v>3500</v>
      </c>
    </row>
    <row r="8064" spans="2:8" ht="15.75">
      <c r="B8064" s="1089" t="s">
        <v>18946</v>
      </c>
      <c r="C8064" s="1087" t="s">
        <v>2259</v>
      </c>
      <c r="D8064" s="1035" t="s">
        <v>5056</v>
      </c>
      <c r="E8064" s="500" t="s">
        <v>4290</v>
      </c>
      <c r="F8064" s="1090">
        <v>503.44</v>
      </c>
      <c r="G8064" s="1048" t="s">
        <v>5005</v>
      </c>
      <c r="H8064" s="1060" t="s">
        <v>3500</v>
      </c>
    </row>
    <row r="8065" spans="2:8" ht="15.75">
      <c r="B8065" s="1089" t="s">
        <v>18947</v>
      </c>
      <c r="C8065" s="1087" t="s">
        <v>2259</v>
      </c>
      <c r="D8065" s="1035" t="s">
        <v>5056</v>
      </c>
      <c r="E8065" s="500" t="s">
        <v>4290</v>
      </c>
      <c r="F8065" s="1090">
        <v>503.44</v>
      </c>
      <c r="G8065" s="1048" t="s">
        <v>5005</v>
      </c>
      <c r="H8065" s="1060" t="s">
        <v>3500</v>
      </c>
    </row>
    <row r="8066" spans="2:8" ht="15.75">
      <c r="B8066" s="1089" t="s">
        <v>18948</v>
      </c>
      <c r="C8066" s="1087" t="s">
        <v>2259</v>
      </c>
      <c r="D8066" s="1035" t="s">
        <v>5056</v>
      </c>
      <c r="E8066" s="500" t="s">
        <v>4290</v>
      </c>
      <c r="F8066" s="1090">
        <v>503.44</v>
      </c>
      <c r="G8066" s="1048" t="s">
        <v>5005</v>
      </c>
      <c r="H8066" s="1060" t="s">
        <v>3500</v>
      </c>
    </row>
    <row r="8067" spans="2:8" ht="15.75">
      <c r="B8067" s="1089" t="s">
        <v>18949</v>
      </c>
      <c r="C8067" s="1087" t="s">
        <v>2259</v>
      </c>
      <c r="D8067" s="1035" t="s">
        <v>5056</v>
      </c>
      <c r="E8067" s="500" t="s">
        <v>4290</v>
      </c>
      <c r="F8067" s="1090">
        <v>503.44</v>
      </c>
      <c r="G8067" s="1048" t="s">
        <v>5005</v>
      </c>
      <c r="H8067" s="1060" t="s">
        <v>3500</v>
      </c>
    </row>
    <row r="8068" spans="2:8" ht="15.75">
      <c r="B8068" s="1089" t="s">
        <v>18950</v>
      </c>
      <c r="C8068" s="1087" t="s">
        <v>2259</v>
      </c>
      <c r="D8068" s="1035" t="s">
        <v>5056</v>
      </c>
      <c r="E8068" s="500" t="s">
        <v>4290</v>
      </c>
      <c r="F8068" s="1090">
        <v>503.44</v>
      </c>
      <c r="G8068" s="1048" t="s">
        <v>5005</v>
      </c>
      <c r="H8068" s="1060" t="s">
        <v>3500</v>
      </c>
    </row>
    <row r="8069" spans="2:8" ht="15.75">
      <c r="B8069" s="1089" t="s">
        <v>18951</v>
      </c>
      <c r="C8069" s="1087" t="s">
        <v>2259</v>
      </c>
      <c r="D8069" s="1035" t="s">
        <v>5056</v>
      </c>
      <c r="E8069" s="500" t="s">
        <v>4290</v>
      </c>
      <c r="F8069" s="1090">
        <v>503.44</v>
      </c>
      <c r="G8069" s="1048" t="s">
        <v>5005</v>
      </c>
      <c r="H8069" s="1060" t="s">
        <v>3500</v>
      </c>
    </row>
    <row r="8070" spans="2:8" ht="15.75">
      <c r="B8070" s="1089" t="s">
        <v>18952</v>
      </c>
      <c r="C8070" s="1087" t="s">
        <v>2259</v>
      </c>
      <c r="D8070" s="1035" t="s">
        <v>5056</v>
      </c>
      <c r="E8070" s="500" t="s">
        <v>4290</v>
      </c>
      <c r="F8070" s="1090">
        <v>503.44</v>
      </c>
      <c r="G8070" s="1048" t="s">
        <v>5005</v>
      </c>
      <c r="H8070" s="1060" t="s">
        <v>3500</v>
      </c>
    </row>
    <row r="8071" spans="2:8" ht="15.75">
      <c r="B8071" s="1089" t="s">
        <v>18953</v>
      </c>
      <c r="C8071" s="1087" t="s">
        <v>2259</v>
      </c>
      <c r="D8071" s="1035" t="s">
        <v>5056</v>
      </c>
      <c r="E8071" s="500" t="s">
        <v>4290</v>
      </c>
      <c r="F8071" s="1090">
        <v>503.44</v>
      </c>
      <c r="G8071" s="1048" t="s">
        <v>5005</v>
      </c>
      <c r="H8071" s="1060" t="s">
        <v>3500</v>
      </c>
    </row>
    <row r="8072" spans="2:8" ht="15.75">
      <c r="B8072" s="1089" t="s">
        <v>18954</v>
      </c>
      <c r="C8072" s="1087" t="s">
        <v>2259</v>
      </c>
      <c r="D8072" s="1035" t="s">
        <v>5056</v>
      </c>
      <c r="E8072" s="500" t="s">
        <v>4290</v>
      </c>
      <c r="F8072" s="1090">
        <v>503.44</v>
      </c>
      <c r="G8072" s="1048" t="s">
        <v>5005</v>
      </c>
      <c r="H8072" s="1060" t="s">
        <v>3500</v>
      </c>
    </row>
    <row r="8073" spans="2:8" ht="15.75">
      <c r="B8073" s="1089" t="s">
        <v>18955</v>
      </c>
      <c r="C8073" s="1087" t="s">
        <v>2259</v>
      </c>
      <c r="D8073" s="1035" t="s">
        <v>5056</v>
      </c>
      <c r="E8073" s="500" t="s">
        <v>4290</v>
      </c>
      <c r="F8073" s="1090">
        <v>503.44</v>
      </c>
      <c r="G8073" s="1048" t="s">
        <v>5005</v>
      </c>
      <c r="H8073" s="1060" t="s">
        <v>3500</v>
      </c>
    </row>
    <row r="8074" spans="2:8" ht="15.75">
      <c r="B8074" s="1089" t="s">
        <v>18956</v>
      </c>
      <c r="C8074" s="1087" t="s">
        <v>2259</v>
      </c>
      <c r="D8074" s="1035" t="s">
        <v>5056</v>
      </c>
      <c r="E8074" s="500" t="s">
        <v>4290</v>
      </c>
      <c r="F8074" s="1090">
        <v>503.44</v>
      </c>
      <c r="G8074" s="1048" t="s">
        <v>5005</v>
      </c>
      <c r="H8074" s="1060" t="s">
        <v>3500</v>
      </c>
    </row>
    <row r="8075" spans="2:8" ht="15.75">
      <c r="B8075" s="1089" t="s">
        <v>18957</v>
      </c>
      <c r="C8075" s="1087" t="s">
        <v>2259</v>
      </c>
      <c r="D8075" s="1035" t="s">
        <v>5056</v>
      </c>
      <c r="E8075" s="500" t="s">
        <v>4290</v>
      </c>
      <c r="F8075" s="1090">
        <v>503.44</v>
      </c>
      <c r="G8075" s="1048" t="s">
        <v>5005</v>
      </c>
      <c r="H8075" s="1060" t="s">
        <v>3500</v>
      </c>
    </row>
    <row r="8076" spans="2:8" ht="15.75">
      <c r="B8076" s="1089" t="s">
        <v>18958</v>
      </c>
      <c r="C8076" s="1087" t="s">
        <v>2259</v>
      </c>
      <c r="D8076" s="1035" t="s">
        <v>5056</v>
      </c>
      <c r="E8076" s="500" t="s">
        <v>4290</v>
      </c>
      <c r="F8076" s="1090">
        <v>503.44</v>
      </c>
      <c r="G8076" s="1048" t="s">
        <v>5005</v>
      </c>
      <c r="H8076" s="1060" t="s">
        <v>3500</v>
      </c>
    </row>
    <row r="8077" spans="2:8" ht="15.75">
      <c r="B8077" s="1089" t="s">
        <v>18959</v>
      </c>
      <c r="C8077" s="1087" t="s">
        <v>2259</v>
      </c>
      <c r="D8077" s="1035" t="s">
        <v>5056</v>
      </c>
      <c r="E8077" s="500" t="s">
        <v>4290</v>
      </c>
      <c r="F8077" s="1090">
        <v>503.44</v>
      </c>
      <c r="G8077" s="1048" t="s">
        <v>5005</v>
      </c>
      <c r="H8077" s="1060" t="s">
        <v>3500</v>
      </c>
    </row>
    <row r="8078" spans="2:8" ht="15.75">
      <c r="B8078" s="1089" t="s">
        <v>18960</v>
      </c>
      <c r="C8078" s="1087" t="s">
        <v>2259</v>
      </c>
      <c r="D8078" s="1035" t="s">
        <v>5056</v>
      </c>
      <c r="E8078" s="500" t="s">
        <v>4290</v>
      </c>
      <c r="F8078" s="1090">
        <v>503.44</v>
      </c>
      <c r="G8078" s="1048" t="s">
        <v>5005</v>
      </c>
      <c r="H8078" s="1060" t="s">
        <v>3500</v>
      </c>
    </row>
    <row r="8079" spans="2:8" ht="15.75">
      <c r="B8079" s="1089" t="s">
        <v>18961</v>
      </c>
      <c r="C8079" s="1087" t="s">
        <v>2259</v>
      </c>
      <c r="D8079" s="1035" t="s">
        <v>5056</v>
      </c>
      <c r="E8079" s="500" t="s">
        <v>4290</v>
      </c>
      <c r="F8079" s="1090">
        <v>503.44</v>
      </c>
      <c r="G8079" s="1048" t="s">
        <v>5005</v>
      </c>
      <c r="H8079" s="1060" t="s">
        <v>3500</v>
      </c>
    </row>
    <row r="8080" spans="2:8" ht="15.75">
      <c r="B8080" s="1089" t="s">
        <v>18962</v>
      </c>
      <c r="C8080" s="1087" t="s">
        <v>2259</v>
      </c>
      <c r="D8080" s="1035" t="s">
        <v>5056</v>
      </c>
      <c r="E8080" s="500" t="s">
        <v>4290</v>
      </c>
      <c r="F8080" s="1090">
        <v>503.44</v>
      </c>
      <c r="G8080" s="1048" t="s">
        <v>5005</v>
      </c>
      <c r="H8080" s="1060" t="s">
        <v>3500</v>
      </c>
    </row>
    <row r="8081" spans="2:8" ht="15.75">
      <c r="B8081" s="1089" t="s">
        <v>18963</v>
      </c>
      <c r="C8081" s="1087" t="s">
        <v>2259</v>
      </c>
      <c r="D8081" s="1035" t="s">
        <v>5056</v>
      </c>
      <c r="E8081" s="500" t="s">
        <v>4290</v>
      </c>
      <c r="F8081" s="1090">
        <v>503.44</v>
      </c>
      <c r="G8081" s="1048" t="s">
        <v>5005</v>
      </c>
      <c r="H8081" s="1060" t="s">
        <v>3500</v>
      </c>
    </row>
    <row r="8082" spans="2:8" ht="15.75">
      <c r="B8082" s="1089" t="s">
        <v>18964</v>
      </c>
      <c r="C8082" s="1087" t="s">
        <v>2259</v>
      </c>
      <c r="D8082" s="1035" t="s">
        <v>5056</v>
      </c>
      <c r="E8082" s="500" t="s">
        <v>4290</v>
      </c>
      <c r="F8082" s="1090">
        <v>503.44</v>
      </c>
      <c r="G8082" s="1048" t="s">
        <v>5005</v>
      </c>
      <c r="H8082" s="1060" t="s">
        <v>3500</v>
      </c>
    </row>
    <row r="8083" spans="2:8" ht="15.75">
      <c r="B8083" s="1089" t="s">
        <v>18965</v>
      </c>
      <c r="C8083" s="1087" t="s">
        <v>2259</v>
      </c>
      <c r="D8083" s="1035" t="s">
        <v>5056</v>
      </c>
      <c r="E8083" s="500" t="s">
        <v>4290</v>
      </c>
      <c r="F8083" s="1090">
        <v>503.44</v>
      </c>
      <c r="G8083" s="1048" t="s">
        <v>5005</v>
      </c>
      <c r="H8083" s="1060" t="s">
        <v>3500</v>
      </c>
    </row>
    <row r="8084" spans="2:8" ht="15.75">
      <c r="B8084" s="1089" t="s">
        <v>18966</v>
      </c>
      <c r="C8084" s="1087" t="s">
        <v>2259</v>
      </c>
      <c r="D8084" s="1035" t="s">
        <v>5056</v>
      </c>
      <c r="E8084" s="500" t="s">
        <v>4290</v>
      </c>
      <c r="F8084" s="1090">
        <v>503.44</v>
      </c>
      <c r="G8084" s="1048" t="s">
        <v>5005</v>
      </c>
      <c r="H8084" s="1060" t="s">
        <v>3500</v>
      </c>
    </row>
    <row r="8085" spans="2:8" ht="15.75">
      <c r="B8085" s="1089" t="s">
        <v>18967</v>
      </c>
      <c r="C8085" s="1087" t="s">
        <v>2259</v>
      </c>
      <c r="D8085" s="1035" t="s">
        <v>5056</v>
      </c>
      <c r="E8085" s="500" t="s">
        <v>4290</v>
      </c>
      <c r="F8085" s="1090">
        <v>503.44</v>
      </c>
      <c r="G8085" s="1048" t="s">
        <v>5005</v>
      </c>
      <c r="H8085" s="1060" t="s">
        <v>3500</v>
      </c>
    </row>
    <row r="8086" spans="2:8" ht="15.75">
      <c r="B8086" s="1089" t="s">
        <v>18968</v>
      </c>
      <c r="C8086" s="1087" t="s">
        <v>2259</v>
      </c>
      <c r="D8086" s="1035" t="s">
        <v>5056</v>
      </c>
      <c r="E8086" s="500" t="s">
        <v>4290</v>
      </c>
      <c r="F8086" s="1090">
        <v>503.44</v>
      </c>
      <c r="G8086" s="1048" t="s">
        <v>5005</v>
      </c>
      <c r="H8086" s="1060" t="s">
        <v>3500</v>
      </c>
    </row>
    <row r="8087" spans="2:8" ht="15.75">
      <c r="B8087" s="1089" t="s">
        <v>18969</v>
      </c>
      <c r="C8087" s="1087" t="s">
        <v>2259</v>
      </c>
      <c r="D8087" s="1035" t="s">
        <v>5056</v>
      </c>
      <c r="E8087" s="500" t="s">
        <v>4290</v>
      </c>
      <c r="F8087" s="1090">
        <v>503.44</v>
      </c>
      <c r="G8087" s="1048" t="s">
        <v>5005</v>
      </c>
      <c r="H8087" s="1060" t="s">
        <v>3500</v>
      </c>
    </row>
    <row r="8088" spans="2:8" ht="15.75">
      <c r="B8088" s="1089" t="s">
        <v>18970</v>
      </c>
      <c r="C8088" s="1087" t="s">
        <v>2259</v>
      </c>
      <c r="D8088" s="1035" t="s">
        <v>5056</v>
      </c>
      <c r="E8088" s="500" t="s">
        <v>4290</v>
      </c>
      <c r="F8088" s="1090">
        <v>503.44</v>
      </c>
      <c r="G8088" s="1048" t="s">
        <v>5005</v>
      </c>
      <c r="H8088" s="1060" t="s">
        <v>3500</v>
      </c>
    </row>
    <row r="8089" spans="2:8" ht="15.75">
      <c r="B8089" s="1089" t="s">
        <v>18971</v>
      </c>
      <c r="C8089" s="1087" t="s">
        <v>2259</v>
      </c>
      <c r="D8089" s="1035" t="s">
        <v>5056</v>
      </c>
      <c r="E8089" s="500" t="s">
        <v>4290</v>
      </c>
      <c r="F8089" s="1090">
        <v>503.44</v>
      </c>
      <c r="G8089" s="1048" t="s">
        <v>5005</v>
      </c>
      <c r="H8089" s="1060" t="s">
        <v>3500</v>
      </c>
    </row>
    <row r="8090" spans="2:8" ht="15.75">
      <c r="B8090" s="1089" t="s">
        <v>18972</v>
      </c>
      <c r="C8090" s="1087" t="s">
        <v>2259</v>
      </c>
      <c r="D8090" s="1035" t="s">
        <v>5056</v>
      </c>
      <c r="E8090" s="500" t="s">
        <v>4290</v>
      </c>
      <c r="F8090" s="1090">
        <v>503.44</v>
      </c>
      <c r="G8090" s="1048" t="s">
        <v>5005</v>
      </c>
      <c r="H8090" s="1060" t="s">
        <v>3500</v>
      </c>
    </row>
    <row r="8091" spans="2:8" ht="15.75">
      <c r="B8091" s="1089" t="s">
        <v>18973</v>
      </c>
      <c r="C8091" s="1087" t="s">
        <v>2259</v>
      </c>
      <c r="D8091" s="1035" t="s">
        <v>5056</v>
      </c>
      <c r="E8091" s="500" t="s">
        <v>4290</v>
      </c>
      <c r="F8091" s="1090">
        <v>503.44</v>
      </c>
      <c r="G8091" s="1048" t="s">
        <v>5005</v>
      </c>
      <c r="H8091" s="1060" t="s">
        <v>3500</v>
      </c>
    </row>
    <row r="8092" spans="2:8" ht="15.75">
      <c r="B8092" s="1089" t="s">
        <v>18974</v>
      </c>
      <c r="C8092" s="1087" t="s">
        <v>2259</v>
      </c>
      <c r="D8092" s="1035" t="s">
        <v>5056</v>
      </c>
      <c r="E8092" s="500" t="s">
        <v>4290</v>
      </c>
      <c r="F8092" s="1090">
        <v>503.44</v>
      </c>
      <c r="G8092" s="1048" t="s">
        <v>5005</v>
      </c>
      <c r="H8092" s="1060" t="s">
        <v>3500</v>
      </c>
    </row>
    <row r="8093" spans="2:8" ht="15.75">
      <c r="B8093" s="1089" t="s">
        <v>18975</v>
      </c>
      <c r="C8093" s="1087" t="s">
        <v>2259</v>
      </c>
      <c r="D8093" s="1035" t="s">
        <v>5056</v>
      </c>
      <c r="E8093" s="500" t="s">
        <v>4290</v>
      </c>
      <c r="F8093" s="1090">
        <v>503.44</v>
      </c>
      <c r="G8093" s="1048" t="s">
        <v>5005</v>
      </c>
      <c r="H8093" s="1060" t="s">
        <v>3500</v>
      </c>
    </row>
    <row r="8094" spans="2:8" ht="15.75">
      <c r="B8094" s="1089" t="s">
        <v>18976</v>
      </c>
      <c r="C8094" s="1087" t="s">
        <v>2259</v>
      </c>
      <c r="D8094" s="1035" t="s">
        <v>5056</v>
      </c>
      <c r="E8094" s="500" t="s">
        <v>4290</v>
      </c>
      <c r="F8094" s="1090">
        <v>503.44</v>
      </c>
      <c r="G8094" s="1048" t="s">
        <v>5005</v>
      </c>
      <c r="H8094" s="1060" t="s">
        <v>3500</v>
      </c>
    </row>
    <row r="8095" spans="2:8" ht="15.75">
      <c r="B8095" s="1089" t="s">
        <v>18977</v>
      </c>
      <c r="C8095" s="1087" t="s">
        <v>2259</v>
      </c>
      <c r="D8095" s="1035" t="s">
        <v>5056</v>
      </c>
      <c r="E8095" s="500" t="s">
        <v>4290</v>
      </c>
      <c r="F8095" s="1090">
        <v>503.44</v>
      </c>
      <c r="G8095" s="1048" t="s">
        <v>5005</v>
      </c>
      <c r="H8095" s="1060" t="s">
        <v>3500</v>
      </c>
    </row>
    <row r="8096" spans="2:8" ht="15.75">
      <c r="B8096" s="1089" t="s">
        <v>18978</v>
      </c>
      <c r="C8096" s="1087" t="s">
        <v>2259</v>
      </c>
      <c r="D8096" s="1035" t="s">
        <v>5056</v>
      </c>
      <c r="E8096" s="500" t="s">
        <v>4290</v>
      </c>
      <c r="F8096" s="1090">
        <v>503.44</v>
      </c>
      <c r="G8096" s="1048" t="s">
        <v>5005</v>
      </c>
      <c r="H8096" s="1060" t="s">
        <v>3500</v>
      </c>
    </row>
    <row r="8097" spans="2:8" ht="15.75">
      <c r="B8097" s="1089" t="s">
        <v>18979</v>
      </c>
      <c r="C8097" s="1087" t="s">
        <v>2259</v>
      </c>
      <c r="D8097" s="1035" t="s">
        <v>5056</v>
      </c>
      <c r="E8097" s="500" t="s">
        <v>4290</v>
      </c>
      <c r="F8097" s="1090">
        <v>503.44</v>
      </c>
      <c r="G8097" s="1048" t="s">
        <v>5005</v>
      </c>
      <c r="H8097" s="1060" t="s">
        <v>3500</v>
      </c>
    </row>
    <row r="8098" spans="2:8" ht="15.75">
      <c r="B8098" s="1089" t="s">
        <v>18980</v>
      </c>
      <c r="C8098" s="1087" t="s">
        <v>2259</v>
      </c>
      <c r="D8098" s="1035" t="s">
        <v>5056</v>
      </c>
      <c r="E8098" s="500" t="s">
        <v>4290</v>
      </c>
      <c r="F8098" s="1090">
        <v>503.44</v>
      </c>
      <c r="G8098" s="1048" t="s">
        <v>5005</v>
      </c>
      <c r="H8098" s="1060" t="s">
        <v>3500</v>
      </c>
    </row>
    <row r="8099" spans="2:8" ht="15.75">
      <c r="B8099" s="1089" t="s">
        <v>18981</v>
      </c>
      <c r="C8099" s="1087" t="s">
        <v>2259</v>
      </c>
      <c r="D8099" s="1035" t="s">
        <v>5056</v>
      </c>
      <c r="E8099" s="500" t="s">
        <v>4290</v>
      </c>
      <c r="F8099" s="1090">
        <v>503.44</v>
      </c>
      <c r="G8099" s="1048" t="s">
        <v>5005</v>
      </c>
      <c r="H8099" s="1060" t="s">
        <v>3500</v>
      </c>
    </row>
    <row r="8100" spans="2:8" ht="15.75">
      <c r="B8100" s="1089" t="s">
        <v>18982</v>
      </c>
      <c r="C8100" s="1087" t="s">
        <v>2259</v>
      </c>
      <c r="D8100" s="1035" t="s">
        <v>5056</v>
      </c>
      <c r="E8100" s="500" t="s">
        <v>4290</v>
      </c>
      <c r="F8100" s="1090">
        <v>503.44</v>
      </c>
      <c r="G8100" s="1048" t="s">
        <v>5005</v>
      </c>
      <c r="H8100" s="1060" t="s">
        <v>3500</v>
      </c>
    </row>
    <row r="8101" spans="2:8" ht="15.75">
      <c r="B8101" s="1089" t="s">
        <v>18983</v>
      </c>
      <c r="C8101" s="1087" t="s">
        <v>2259</v>
      </c>
      <c r="D8101" s="1035" t="s">
        <v>5056</v>
      </c>
      <c r="E8101" s="500" t="s">
        <v>4290</v>
      </c>
      <c r="F8101" s="1090">
        <v>503.44</v>
      </c>
      <c r="G8101" s="1048" t="s">
        <v>5005</v>
      </c>
      <c r="H8101" s="1060" t="s">
        <v>3500</v>
      </c>
    </row>
    <row r="8102" spans="2:8" ht="15.75">
      <c r="B8102" s="1089" t="s">
        <v>18984</v>
      </c>
      <c r="C8102" s="1087" t="s">
        <v>2259</v>
      </c>
      <c r="D8102" s="1035" t="s">
        <v>5056</v>
      </c>
      <c r="E8102" s="500" t="s">
        <v>4290</v>
      </c>
      <c r="F8102" s="1090">
        <v>503.44</v>
      </c>
      <c r="G8102" s="1048" t="s">
        <v>5005</v>
      </c>
      <c r="H8102" s="1060" t="s">
        <v>3500</v>
      </c>
    </row>
    <row r="8103" spans="2:8" ht="15.75">
      <c r="B8103" s="1089" t="s">
        <v>18985</v>
      </c>
      <c r="C8103" s="1087" t="s">
        <v>2259</v>
      </c>
      <c r="D8103" s="1035" t="s">
        <v>5056</v>
      </c>
      <c r="E8103" s="500" t="s">
        <v>4290</v>
      </c>
      <c r="F8103" s="1090">
        <v>503.44</v>
      </c>
      <c r="G8103" s="1048" t="s">
        <v>5005</v>
      </c>
      <c r="H8103" s="1060" t="s">
        <v>3500</v>
      </c>
    </row>
    <row r="8104" spans="2:8" ht="15.75">
      <c r="B8104" s="1089" t="s">
        <v>18986</v>
      </c>
      <c r="C8104" s="1087" t="s">
        <v>2259</v>
      </c>
      <c r="D8104" s="1035" t="s">
        <v>5056</v>
      </c>
      <c r="E8104" s="500" t="s">
        <v>4290</v>
      </c>
      <c r="F8104" s="1090">
        <v>503.44</v>
      </c>
      <c r="G8104" s="1048" t="s">
        <v>5005</v>
      </c>
      <c r="H8104" s="1060" t="s">
        <v>3500</v>
      </c>
    </row>
    <row r="8105" spans="2:8" ht="15.75">
      <c r="B8105" s="1089" t="s">
        <v>18987</v>
      </c>
      <c r="C8105" s="1087" t="s">
        <v>2259</v>
      </c>
      <c r="D8105" s="1035" t="s">
        <v>5056</v>
      </c>
      <c r="E8105" s="500" t="s">
        <v>4290</v>
      </c>
      <c r="F8105" s="1090">
        <v>503.44</v>
      </c>
      <c r="G8105" s="1048" t="s">
        <v>5005</v>
      </c>
      <c r="H8105" s="1060" t="s">
        <v>3500</v>
      </c>
    </row>
    <row r="8106" spans="2:8" ht="15.75">
      <c r="B8106" s="1089" t="s">
        <v>18988</v>
      </c>
      <c r="C8106" s="1087" t="s">
        <v>2259</v>
      </c>
      <c r="D8106" s="1035" t="s">
        <v>5056</v>
      </c>
      <c r="E8106" s="500" t="s">
        <v>4290</v>
      </c>
      <c r="F8106" s="1090">
        <v>503.44</v>
      </c>
      <c r="G8106" s="1048" t="s">
        <v>5005</v>
      </c>
      <c r="H8106" s="1060" t="s">
        <v>3500</v>
      </c>
    </row>
    <row r="8107" spans="2:8" ht="15.75">
      <c r="B8107" s="1089" t="s">
        <v>18989</v>
      </c>
      <c r="C8107" s="1087" t="s">
        <v>2259</v>
      </c>
      <c r="D8107" s="1035" t="s">
        <v>5056</v>
      </c>
      <c r="E8107" s="500" t="s">
        <v>4290</v>
      </c>
      <c r="F8107" s="1090">
        <v>503.44</v>
      </c>
      <c r="G8107" s="1048" t="s">
        <v>5005</v>
      </c>
      <c r="H8107" s="1060" t="s">
        <v>3500</v>
      </c>
    </row>
    <row r="8108" spans="2:8" ht="15.75">
      <c r="B8108" s="1089" t="s">
        <v>18990</v>
      </c>
      <c r="C8108" s="1087" t="s">
        <v>2259</v>
      </c>
      <c r="D8108" s="1035" t="s">
        <v>5056</v>
      </c>
      <c r="E8108" s="500" t="s">
        <v>4290</v>
      </c>
      <c r="F8108" s="1090">
        <v>503.44</v>
      </c>
      <c r="G8108" s="1048" t="s">
        <v>5005</v>
      </c>
      <c r="H8108" s="1060" t="s">
        <v>3500</v>
      </c>
    </row>
    <row r="8109" spans="2:8" ht="15.75">
      <c r="B8109" s="1089" t="s">
        <v>18991</v>
      </c>
      <c r="C8109" s="1087" t="s">
        <v>2259</v>
      </c>
      <c r="D8109" s="1035" t="s">
        <v>5056</v>
      </c>
      <c r="E8109" s="500" t="s">
        <v>4290</v>
      </c>
      <c r="F8109" s="1090">
        <v>503.44</v>
      </c>
      <c r="G8109" s="1048" t="s">
        <v>5005</v>
      </c>
      <c r="H8109" s="1060" t="s">
        <v>3500</v>
      </c>
    </row>
    <row r="8110" spans="2:8" ht="15.75">
      <c r="B8110" s="1089" t="s">
        <v>18992</v>
      </c>
      <c r="C8110" s="1087" t="s">
        <v>2259</v>
      </c>
      <c r="D8110" s="1035" t="s">
        <v>5056</v>
      </c>
      <c r="E8110" s="500" t="s">
        <v>4290</v>
      </c>
      <c r="F8110" s="1090">
        <v>503.44</v>
      </c>
      <c r="G8110" s="1048" t="s">
        <v>5005</v>
      </c>
      <c r="H8110" s="1060" t="s">
        <v>3500</v>
      </c>
    </row>
    <row r="8111" spans="2:8" ht="15.75">
      <c r="B8111" s="1089" t="s">
        <v>18993</v>
      </c>
      <c r="C8111" s="1087" t="s">
        <v>2259</v>
      </c>
      <c r="D8111" s="1035" t="s">
        <v>5056</v>
      </c>
      <c r="E8111" s="500" t="s">
        <v>4290</v>
      </c>
      <c r="F8111" s="1090">
        <v>503.44</v>
      </c>
      <c r="G8111" s="1048" t="s">
        <v>5005</v>
      </c>
      <c r="H8111" s="1060" t="s">
        <v>3500</v>
      </c>
    </row>
    <row r="8112" spans="2:8" ht="15.75">
      <c r="B8112" s="1089" t="s">
        <v>18994</v>
      </c>
      <c r="C8112" s="1087" t="s">
        <v>2259</v>
      </c>
      <c r="D8112" s="1035" t="s">
        <v>5056</v>
      </c>
      <c r="E8112" s="500" t="s">
        <v>4290</v>
      </c>
      <c r="F8112" s="1090">
        <v>503.44</v>
      </c>
      <c r="G8112" s="1048" t="s">
        <v>5005</v>
      </c>
      <c r="H8112" s="1060" t="s">
        <v>3500</v>
      </c>
    </row>
    <row r="8113" spans="2:8" ht="15.75">
      <c r="B8113" s="1089" t="s">
        <v>18995</v>
      </c>
      <c r="C8113" s="1087" t="s">
        <v>2259</v>
      </c>
      <c r="D8113" s="1035" t="s">
        <v>5056</v>
      </c>
      <c r="E8113" s="500" t="s">
        <v>4290</v>
      </c>
      <c r="F8113" s="1090">
        <v>503.44</v>
      </c>
      <c r="G8113" s="1048" t="s">
        <v>5005</v>
      </c>
      <c r="H8113" s="1060" t="s">
        <v>3500</v>
      </c>
    </row>
    <row r="8114" spans="2:8" ht="15.75">
      <c r="B8114" s="1089" t="s">
        <v>18996</v>
      </c>
      <c r="C8114" s="1087" t="s">
        <v>2259</v>
      </c>
      <c r="D8114" s="1035" t="s">
        <v>5056</v>
      </c>
      <c r="E8114" s="500" t="s">
        <v>4290</v>
      </c>
      <c r="F8114" s="1090">
        <v>503.44</v>
      </c>
      <c r="G8114" s="1048" t="s">
        <v>5005</v>
      </c>
      <c r="H8114" s="1060" t="s">
        <v>3500</v>
      </c>
    </row>
    <row r="8115" spans="2:8" ht="15.75">
      <c r="B8115" s="1089" t="s">
        <v>18997</v>
      </c>
      <c r="C8115" s="1087" t="s">
        <v>2259</v>
      </c>
      <c r="D8115" s="1035" t="s">
        <v>5056</v>
      </c>
      <c r="E8115" s="500" t="s">
        <v>4290</v>
      </c>
      <c r="F8115" s="1090">
        <v>503.44</v>
      </c>
      <c r="G8115" s="1048" t="s">
        <v>5005</v>
      </c>
      <c r="H8115" s="1060" t="s">
        <v>3500</v>
      </c>
    </row>
    <row r="8116" spans="2:8" ht="15.75">
      <c r="B8116" s="1089" t="s">
        <v>18998</v>
      </c>
      <c r="C8116" s="1087" t="s">
        <v>2259</v>
      </c>
      <c r="D8116" s="1035" t="s">
        <v>5056</v>
      </c>
      <c r="E8116" s="500" t="s">
        <v>4290</v>
      </c>
      <c r="F8116" s="1090">
        <v>503.44</v>
      </c>
      <c r="G8116" s="1048" t="s">
        <v>5005</v>
      </c>
      <c r="H8116" s="1060" t="s">
        <v>3500</v>
      </c>
    </row>
    <row r="8117" spans="2:8" ht="15.75">
      <c r="B8117" s="1089" t="s">
        <v>18999</v>
      </c>
      <c r="C8117" s="1087" t="s">
        <v>2259</v>
      </c>
      <c r="D8117" s="1035" t="s">
        <v>5056</v>
      </c>
      <c r="E8117" s="500" t="s">
        <v>4290</v>
      </c>
      <c r="F8117" s="1090">
        <v>503.44</v>
      </c>
      <c r="G8117" s="1048" t="s">
        <v>5005</v>
      </c>
      <c r="H8117" s="1060" t="s">
        <v>3500</v>
      </c>
    </row>
    <row r="8118" spans="2:8" ht="15.75">
      <c r="B8118" s="1089" t="s">
        <v>19000</v>
      </c>
      <c r="C8118" s="1087" t="s">
        <v>2259</v>
      </c>
      <c r="D8118" s="1035" t="s">
        <v>5056</v>
      </c>
      <c r="E8118" s="500" t="s">
        <v>4290</v>
      </c>
      <c r="F8118" s="1090">
        <v>503.44</v>
      </c>
      <c r="G8118" s="1048" t="s">
        <v>5005</v>
      </c>
      <c r="H8118" s="1060" t="s">
        <v>3500</v>
      </c>
    </row>
    <row r="8119" spans="2:8" ht="15.75">
      <c r="B8119" s="1089" t="s">
        <v>19001</v>
      </c>
      <c r="C8119" s="1087" t="s">
        <v>2259</v>
      </c>
      <c r="D8119" s="1035" t="s">
        <v>5056</v>
      </c>
      <c r="E8119" s="500" t="s">
        <v>4290</v>
      </c>
      <c r="F8119" s="1090">
        <v>503.44</v>
      </c>
      <c r="G8119" s="1048" t="s">
        <v>5005</v>
      </c>
      <c r="H8119" s="1060" t="s">
        <v>3500</v>
      </c>
    </row>
    <row r="8120" spans="2:8" ht="15.75">
      <c r="B8120" s="1089" t="s">
        <v>19002</v>
      </c>
      <c r="C8120" s="1087" t="s">
        <v>2259</v>
      </c>
      <c r="D8120" s="1035" t="s">
        <v>5056</v>
      </c>
      <c r="E8120" s="500" t="s">
        <v>4290</v>
      </c>
      <c r="F8120" s="1090">
        <v>503.44</v>
      </c>
      <c r="G8120" s="1048" t="s">
        <v>5005</v>
      </c>
      <c r="H8120" s="1060" t="s">
        <v>3500</v>
      </c>
    </row>
    <row r="8121" spans="2:8" ht="15.75">
      <c r="B8121" s="1089" t="s">
        <v>19003</v>
      </c>
      <c r="C8121" s="1087" t="s">
        <v>2259</v>
      </c>
      <c r="D8121" s="1035" t="s">
        <v>5056</v>
      </c>
      <c r="E8121" s="500" t="s">
        <v>4290</v>
      </c>
      <c r="F8121" s="1090">
        <v>503.44</v>
      </c>
      <c r="G8121" s="1048" t="s">
        <v>5005</v>
      </c>
      <c r="H8121" s="1060" t="s">
        <v>3500</v>
      </c>
    </row>
    <row r="8122" spans="2:8" ht="15.75">
      <c r="B8122" s="1089" t="s">
        <v>19004</v>
      </c>
      <c r="C8122" s="1087" t="s">
        <v>2259</v>
      </c>
      <c r="D8122" s="1035" t="s">
        <v>5056</v>
      </c>
      <c r="E8122" s="500" t="s">
        <v>4290</v>
      </c>
      <c r="F8122" s="1090">
        <v>503.44</v>
      </c>
      <c r="G8122" s="1048" t="s">
        <v>5005</v>
      </c>
      <c r="H8122" s="1060" t="s">
        <v>3500</v>
      </c>
    </row>
    <row r="8123" spans="2:8" ht="15.75">
      <c r="B8123" s="1089" t="s">
        <v>19005</v>
      </c>
      <c r="C8123" s="1087" t="s">
        <v>2259</v>
      </c>
      <c r="D8123" s="1035" t="s">
        <v>5056</v>
      </c>
      <c r="E8123" s="500" t="s">
        <v>4290</v>
      </c>
      <c r="F8123" s="1090">
        <v>503.44</v>
      </c>
      <c r="G8123" s="1048" t="s">
        <v>5005</v>
      </c>
      <c r="H8123" s="1060" t="s">
        <v>3500</v>
      </c>
    </row>
    <row r="8124" spans="2:8" ht="15.75">
      <c r="B8124" s="1089" t="s">
        <v>19006</v>
      </c>
      <c r="C8124" s="1087" t="s">
        <v>2259</v>
      </c>
      <c r="D8124" s="1035" t="s">
        <v>5056</v>
      </c>
      <c r="E8124" s="500" t="s">
        <v>4290</v>
      </c>
      <c r="F8124" s="1090">
        <v>503.44</v>
      </c>
      <c r="G8124" s="1048" t="s">
        <v>5005</v>
      </c>
      <c r="H8124" s="1060" t="s">
        <v>3500</v>
      </c>
    </row>
    <row r="8125" spans="2:8" ht="15.75">
      <c r="B8125" s="1089" t="s">
        <v>19007</v>
      </c>
      <c r="C8125" s="1087" t="s">
        <v>2259</v>
      </c>
      <c r="D8125" s="1035" t="s">
        <v>5056</v>
      </c>
      <c r="E8125" s="500" t="s">
        <v>4290</v>
      </c>
      <c r="F8125" s="1090">
        <v>503.44</v>
      </c>
      <c r="G8125" s="1048" t="s">
        <v>5005</v>
      </c>
      <c r="H8125" s="1060" t="s">
        <v>3500</v>
      </c>
    </row>
    <row r="8126" spans="2:8" ht="15.75">
      <c r="B8126" s="1089" t="s">
        <v>19008</v>
      </c>
      <c r="C8126" s="1087" t="s">
        <v>2259</v>
      </c>
      <c r="D8126" s="1035" t="s">
        <v>5056</v>
      </c>
      <c r="E8126" s="500" t="s">
        <v>4290</v>
      </c>
      <c r="F8126" s="1090">
        <v>503.44</v>
      </c>
      <c r="G8126" s="1048" t="s">
        <v>5005</v>
      </c>
      <c r="H8126" s="1060" t="s">
        <v>3500</v>
      </c>
    </row>
    <row r="8127" spans="2:8" ht="15.75">
      <c r="B8127" s="1089" t="s">
        <v>19009</v>
      </c>
      <c r="C8127" s="1087" t="s">
        <v>2259</v>
      </c>
      <c r="D8127" s="1035" t="s">
        <v>5056</v>
      </c>
      <c r="E8127" s="500" t="s">
        <v>4290</v>
      </c>
      <c r="F8127" s="1090">
        <v>503.44</v>
      </c>
      <c r="G8127" s="1048" t="s">
        <v>5005</v>
      </c>
      <c r="H8127" s="1060" t="s">
        <v>3500</v>
      </c>
    </row>
    <row r="8128" spans="2:8" ht="15.75">
      <c r="B8128" s="1089" t="s">
        <v>19010</v>
      </c>
      <c r="C8128" s="1087" t="s">
        <v>2259</v>
      </c>
      <c r="D8128" s="1035" t="s">
        <v>5056</v>
      </c>
      <c r="E8128" s="500" t="s">
        <v>4290</v>
      </c>
      <c r="F8128" s="1090">
        <v>503.44</v>
      </c>
      <c r="G8128" s="1048" t="s">
        <v>5005</v>
      </c>
      <c r="H8128" s="1060" t="s">
        <v>3500</v>
      </c>
    </row>
    <row r="8129" spans="2:8" ht="15.75">
      <c r="B8129" s="1089" t="s">
        <v>19011</v>
      </c>
      <c r="C8129" s="1087" t="s">
        <v>2259</v>
      </c>
      <c r="D8129" s="1035" t="s">
        <v>5056</v>
      </c>
      <c r="E8129" s="500" t="s">
        <v>4290</v>
      </c>
      <c r="F8129" s="1090">
        <v>503.44</v>
      </c>
      <c r="G8129" s="1048" t="s">
        <v>5005</v>
      </c>
      <c r="H8129" s="1060" t="s">
        <v>3500</v>
      </c>
    </row>
    <row r="8130" spans="2:8" ht="15.75">
      <c r="B8130" s="1089" t="s">
        <v>19012</v>
      </c>
      <c r="C8130" s="1087" t="s">
        <v>2259</v>
      </c>
      <c r="D8130" s="1035" t="s">
        <v>5057</v>
      </c>
      <c r="E8130" s="500" t="s">
        <v>4290</v>
      </c>
      <c r="F8130" s="1090">
        <v>9625.25</v>
      </c>
      <c r="G8130" s="1048" t="s">
        <v>5005</v>
      </c>
      <c r="H8130" s="1060" t="s">
        <v>3500</v>
      </c>
    </row>
    <row r="8131" spans="2:8" ht="15.75">
      <c r="B8131" s="1089" t="s">
        <v>19013</v>
      </c>
      <c r="C8131" s="1087" t="s">
        <v>2259</v>
      </c>
      <c r="D8131" s="1035" t="s">
        <v>5058</v>
      </c>
      <c r="E8131" s="500" t="s">
        <v>4290</v>
      </c>
      <c r="F8131" s="1090">
        <v>1459</v>
      </c>
      <c r="G8131" s="1048" t="s">
        <v>5005</v>
      </c>
      <c r="H8131" s="1060" t="s">
        <v>3500</v>
      </c>
    </row>
    <row r="8132" spans="2:8" ht="15.75">
      <c r="B8132" s="1089" t="s">
        <v>19014</v>
      </c>
      <c r="C8132" s="1087" t="s">
        <v>2259</v>
      </c>
      <c r="D8132" s="1035" t="s">
        <v>5058</v>
      </c>
      <c r="E8132" s="500" t="s">
        <v>4290</v>
      </c>
      <c r="F8132" s="1090">
        <v>1459</v>
      </c>
      <c r="G8132" s="1048" t="s">
        <v>5005</v>
      </c>
      <c r="H8132" s="1060" t="s">
        <v>3500</v>
      </c>
    </row>
    <row r="8133" spans="2:8" ht="15.75">
      <c r="B8133" s="1089" t="s">
        <v>19015</v>
      </c>
      <c r="C8133" s="1087" t="s">
        <v>2259</v>
      </c>
      <c r="D8133" s="1035" t="s">
        <v>5058</v>
      </c>
      <c r="E8133" s="500" t="s">
        <v>4290</v>
      </c>
      <c r="F8133" s="1090">
        <v>1459</v>
      </c>
      <c r="G8133" s="1048" t="s">
        <v>5005</v>
      </c>
      <c r="H8133" s="1060" t="s">
        <v>3500</v>
      </c>
    </row>
    <row r="8134" spans="2:8">
      <c r="B8134" s="972"/>
      <c r="C8134" s="972"/>
      <c r="D8134" s="1092"/>
      <c r="E8134" s="1092"/>
      <c r="F8134" s="1095">
        <f>SUM(F7:F8133)</f>
        <v>102758487.34100437</v>
      </c>
      <c r="G8134" s="1092"/>
      <c r="H8134" s="1092"/>
    </row>
    <row r="8135" spans="2:8">
      <c r="B8135" s="972"/>
      <c r="C8135" s="972"/>
      <c r="D8135" s="1092"/>
      <c r="E8135" s="1092"/>
      <c r="F8135" s="1094"/>
      <c r="G8135" s="1092"/>
      <c r="H8135" s="1092"/>
    </row>
    <row r="8136" spans="2:8">
      <c r="B8136" s="972"/>
      <c r="C8136" s="972"/>
      <c r="D8136" s="1092"/>
      <c r="E8136" s="1092"/>
      <c r="F8136" s="1094"/>
      <c r="G8136" s="1092"/>
      <c r="H8136" s="1092"/>
    </row>
    <row r="8137" spans="2:8">
      <c r="B8137" s="972"/>
      <c r="C8137" s="972"/>
      <c r="D8137" s="1092"/>
      <c r="E8137" s="1092"/>
      <c r="F8137" s="1094"/>
      <c r="G8137" s="1092"/>
      <c r="H8137" s="1092"/>
    </row>
    <row r="8138" spans="2:8">
      <c r="B8138" s="972"/>
      <c r="C8138" s="972"/>
      <c r="D8138" s="1092"/>
      <c r="E8138" s="1092"/>
      <c r="F8138" s="1094"/>
      <c r="G8138" s="1092"/>
      <c r="H8138" s="1092"/>
    </row>
    <row r="8139" spans="2:8">
      <c r="B8139" s="972"/>
      <c r="C8139" s="972"/>
      <c r="D8139" s="1092"/>
      <c r="E8139" s="1092"/>
      <c r="F8139" s="1094"/>
      <c r="G8139" s="1092"/>
      <c r="H8139" s="1092"/>
    </row>
    <row r="8140" spans="2:8">
      <c r="B8140" s="972"/>
      <c r="C8140" s="972"/>
      <c r="D8140" s="1092"/>
      <c r="E8140" s="1092"/>
      <c r="F8140" s="1094"/>
      <c r="G8140" s="1092"/>
      <c r="H8140" s="1092"/>
    </row>
    <row r="8141" spans="2:8">
      <c r="B8141" s="972"/>
      <c r="C8141" s="972"/>
      <c r="D8141" s="1092"/>
      <c r="E8141" s="1092"/>
      <c r="F8141" s="1094"/>
      <c r="G8141" s="1092"/>
      <c r="H8141" s="1092"/>
    </row>
    <row r="8142" spans="2:8">
      <c r="B8142" s="972"/>
      <c r="C8142" s="972"/>
      <c r="D8142" s="1092"/>
      <c r="E8142" s="1092"/>
      <c r="F8142" s="1094"/>
      <c r="G8142" s="1092"/>
      <c r="H8142" s="1092"/>
    </row>
    <row r="8143" spans="2:8">
      <c r="B8143" s="972"/>
      <c r="C8143" s="972"/>
      <c r="D8143" s="1092"/>
      <c r="E8143" s="1092"/>
      <c r="F8143" s="1094"/>
      <c r="G8143" s="1092"/>
      <c r="H8143" s="1092"/>
    </row>
  </sheetData>
  <mergeCells count="10">
    <mergeCell ref="B5:B6"/>
    <mergeCell ref="C5:C6"/>
    <mergeCell ref="D5:D6"/>
    <mergeCell ref="E5:E6"/>
    <mergeCell ref="F5:F6"/>
    <mergeCell ref="G5:G6"/>
    <mergeCell ref="B2:G2"/>
    <mergeCell ref="B3:G3"/>
    <mergeCell ref="B4:G4"/>
    <mergeCell ref="H5:H6"/>
  </mergeCells>
  <printOptions horizontalCentered="1"/>
  <pageMargins left="0.43307086614173229" right="0.43307086614173229" top="0.55118110236220474" bottom="0.55118110236220474" header="0.31496062992125984" footer="0.31496062992125984"/>
  <pageSetup scale="65" fitToWidth="0" fitToHeight="0" orientation="portrait" r:id="rId1"/>
  <headerFooter>
    <oddFooter>&amp;CPag &amp;P de &amp;N</oddFooter>
  </headerFooter>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AFD7C-7F4D-45F7-809F-E372E2ADA2F7}">
  <dimension ref="B1:G4265"/>
  <sheetViews>
    <sheetView showGridLines="0" zoomScale="80" zoomScaleNormal="80" workbookViewId="0">
      <selection activeCell="G14" sqref="G14"/>
    </sheetView>
  </sheetViews>
  <sheetFormatPr baseColWidth="10" defaultColWidth="14.42578125" defaultRowHeight="18" customHeight="1"/>
  <cols>
    <col min="1" max="1" width="2.7109375" style="389" customWidth="1"/>
    <col min="2" max="2" width="30.140625" style="483" customWidth="1"/>
    <col min="3" max="3" width="15.7109375" style="444" customWidth="1"/>
    <col min="4" max="4" width="18.85546875" style="440" customWidth="1"/>
    <col min="5" max="5" width="43" style="390" bestFit="1" customWidth="1"/>
    <col min="6" max="6" width="14.42578125" style="390" customWidth="1"/>
    <col min="7" max="7" width="29.7109375" style="440" customWidth="1"/>
    <col min="8" max="16384" width="14.42578125" style="389"/>
  </cols>
  <sheetData>
    <row r="1" spans="2:7" s="202" customFormat="1" ht="15">
      <c r="B1" s="203"/>
      <c r="C1" s="442"/>
      <c r="D1" s="203"/>
      <c r="G1" s="203"/>
    </row>
    <row r="2" spans="2:7" s="202" customFormat="1" ht="15">
      <c r="B2" s="907" t="s">
        <v>2454</v>
      </c>
      <c r="C2" s="907"/>
      <c r="D2" s="907"/>
      <c r="E2" s="907"/>
      <c r="F2" s="907"/>
      <c r="G2" s="907"/>
    </row>
    <row r="3" spans="2:7" s="202" customFormat="1" ht="15">
      <c r="B3" s="908" t="s">
        <v>5206</v>
      </c>
      <c r="C3" s="908"/>
      <c r="D3" s="908"/>
      <c r="E3" s="908"/>
      <c r="F3" s="908"/>
      <c r="G3" s="908"/>
    </row>
    <row r="4" spans="2:7" s="202" customFormat="1" ht="18" customHeight="1">
      <c r="B4" s="909" t="s">
        <v>2519</v>
      </c>
      <c r="C4" s="909"/>
      <c r="D4" s="909"/>
      <c r="E4" s="909"/>
      <c r="F4" s="909"/>
      <c r="G4" s="909"/>
    </row>
    <row r="5" spans="2:7" s="202" customFormat="1" ht="18" customHeight="1">
      <c r="B5" s="203"/>
      <c r="C5" s="443"/>
      <c r="D5" s="439"/>
      <c r="E5" s="224"/>
      <c r="G5" s="203"/>
    </row>
    <row r="6" spans="2:7" ht="40.9" customHeight="1">
      <c r="B6" s="910" t="s">
        <v>5207</v>
      </c>
      <c r="C6" s="912" t="s">
        <v>9887</v>
      </c>
      <c r="D6" s="913" t="s">
        <v>2487</v>
      </c>
      <c r="E6" s="915" t="s">
        <v>5208</v>
      </c>
      <c r="F6" s="391" t="s">
        <v>3493</v>
      </c>
      <c r="G6" s="915" t="s">
        <v>3496</v>
      </c>
    </row>
    <row r="7" spans="2:7" ht="42" customHeight="1">
      <c r="B7" s="911"/>
      <c r="C7" s="912"/>
      <c r="D7" s="914"/>
      <c r="E7" s="916"/>
      <c r="F7" s="392" t="s">
        <v>5209</v>
      </c>
      <c r="G7" s="917"/>
    </row>
    <row r="8" spans="2:7" s="457" customFormat="1" ht="12">
      <c r="B8" s="477" t="s">
        <v>5210</v>
      </c>
      <c r="C8" s="453" t="s">
        <v>5211</v>
      </c>
      <c r="D8" s="454" t="s">
        <v>3943</v>
      </c>
      <c r="E8" s="455" t="s">
        <v>5212</v>
      </c>
      <c r="F8" s="456" t="s">
        <v>3499</v>
      </c>
      <c r="G8" s="458" t="s">
        <v>5213</v>
      </c>
    </row>
    <row r="9" spans="2:7" s="457" customFormat="1" ht="12">
      <c r="B9" s="477" t="s">
        <v>5214</v>
      </c>
      <c r="C9" s="453" t="s">
        <v>5211</v>
      </c>
      <c r="D9" s="454" t="s">
        <v>3943</v>
      </c>
      <c r="E9" s="455" t="s">
        <v>5212</v>
      </c>
      <c r="F9" s="456" t="s">
        <v>3499</v>
      </c>
      <c r="G9" s="458" t="s">
        <v>5215</v>
      </c>
    </row>
    <row r="10" spans="2:7" s="457" customFormat="1" ht="12">
      <c r="B10" s="477" t="s">
        <v>5216</v>
      </c>
      <c r="C10" s="453" t="s">
        <v>5211</v>
      </c>
      <c r="D10" s="454" t="s">
        <v>3943</v>
      </c>
      <c r="E10" s="455" t="s">
        <v>5212</v>
      </c>
      <c r="F10" s="456" t="s">
        <v>3499</v>
      </c>
      <c r="G10" s="458" t="s">
        <v>5217</v>
      </c>
    </row>
    <row r="11" spans="2:7" s="457" customFormat="1" ht="12">
      <c r="B11" s="477" t="s">
        <v>5218</v>
      </c>
      <c r="C11" s="453" t="s">
        <v>5211</v>
      </c>
      <c r="D11" s="454" t="s">
        <v>3943</v>
      </c>
      <c r="E11" s="455" t="s">
        <v>5212</v>
      </c>
      <c r="F11" s="456" t="s">
        <v>3499</v>
      </c>
      <c r="G11" s="458" t="s">
        <v>5219</v>
      </c>
    </row>
    <row r="12" spans="2:7" s="457" customFormat="1" ht="12">
      <c r="B12" s="477" t="s">
        <v>5220</v>
      </c>
      <c r="C12" s="453" t="s">
        <v>5211</v>
      </c>
      <c r="D12" s="454" t="s">
        <v>3943</v>
      </c>
      <c r="E12" s="455" t="s">
        <v>5212</v>
      </c>
      <c r="F12" s="456" t="s">
        <v>3499</v>
      </c>
      <c r="G12" s="458" t="s">
        <v>5221</v>
      </c>
    </row>
    <row r="13" spans="2:7" s="457" customFormat="1" ht="12">
      <c r="B13" s="477" t="s">
        <v>5222</v>
      </c>
      <c r="C13" s="453" t="s">
        <v>5211</v>
      </c>
      <c r="D13" s="454" t="s">
        <v>3943</v>
      </c>
      <c r="E13" s="455" t="s">
        <v>5212</v>
      </c>
      <c r="F13" s="456" t="s">
        <v>3499</v>
      </c>
      <c r="G13" s="458" t="s">
        <v>5223</v>
      </c>
    </row>
    <row r="14" spans="2:7" s="457" customFormat="1" ht="12">
      <c r="B14" s="477" t="s">
        <v>5224</v>
      </c>
      <c r="C14" s="453" t="s">
        <v>5211</v>
      </c>
      <c r="D14" s="454" t="s">
        <v>3943</v>
      </c>
      <c r="E14" s="455" t="s">
        <v>5212</v>
      </c>
      <c r="F14" s="456" t="s">
        <v>3499</v>
      </c>
      <c r="G14" s="458" t="s">
        <v>5225</v>
      </c>
    </row>
    <row r="15" spans="2:7" s="457" customFormat="1" ht="12">
      <c r="B15" s="477" t="s">
        <v>5226</v>
      </c>
      <c r="C15" s="453" t="s">
        <v>5211</v>
      </c>
      <c r="D15" s="458" t="s">
        <v>3943</v>
      </c>
      <c r="E15" s="455" t="s">
        <v>5212</v>
      </c>
      <c r="F15" s="456" t="s">
        <v>3499</v>
      </c>
      <c r="G15" s="459" t="s">
        <v>5227</v>
      </c>
    </row>
    <row r="16" spans="2:7" s="457" customFormat="1" ht="12">
      <c r="B16" s="477" t="s">
        <v>5228</v>
      </c>
      <c r="C16" s="453" t="s">
        <v>5211</v>
      </c>
      <c r="D16" s="458" t="s">
        <v>3943</v>
      </c>
      <c r="E16" s="455" t="s">
        <v>5212</v>
      </c>
      <c r="F16" s="456" t="s">
        <v>3499</v>
      </c>
      <c r="G16" s="459" t="s">
        <v>5229</v>
      </c>
    </row>
    <row r="17" spans="2:7" s="457" customFormat="1" ht="12">
      <c r="B17" s="477" t="s">
        <v>5230</v>
      </c>
      <c r="C17" s="453" t="s">
        <v>5211</v>
      </c>
      <c r="D17" s="458" t="s">
        <v>3943</v>
      </c>
      <c r="E17" s="455" t="s">
        <v>5212</v>
      </c>
      <c r="F17" s="456" t="s">
        <v>3499</v>
      </c>
      <c r="G17" s="459" t="s">
        <v>5231</v>
      </c>
    </row>
    <row r="18" spans="2:7" s="457" customFormat="1" ht="12">
      <c r="B18" s="477" t="s">
        <v>5232</v>
      </c>
      <c r="C18" s="453" t="s">
        <v>5211</v>
      </c>
      <c r="D18" s="458" t="s">
        <v>3943</v>
      </c>
      <c r="E18" s="455" t="s">
        <v>5212</v>
      </c>
      <c r="F18" s="456" t="s">
        <v>3499</v>
      </c>
      <c r="G18" s="459" t="s">
        <v>5233</v>
      </c>
    </row>
    <row r="19" spans="2:7" s="457" customFormat="1" ht="12">
      <c r="B19" s="477" t="s">
        <v>5234</v>
      </c>
      <c r="C19" s="453" t="s">
        <v>5211</v>
      </c>
      <c r="D19" s="458" t="s">
        <v>3943</v>
      </c>
      <c r="E19" s="455" t="s">
        <v>5212</v>
      </c>
      <c r="F19" s="456" t="s">
        <v>3499</v>
      </c>
      <c r="G19" s="459" t="s">
        <v>5235</v>
      </c>
    </row>
    <row r="20" spans="2:7" s="457" customFormat="1" ht="12">
      <c r="B20" s="477" t="s">
        <v>5236</v>
      </c>
      <c r="C20" s="453" t="s">
        <v>5211</v>
      </c>
      <c r="D20" s="458" t="s">
        <v>3943</v>
      </c>
      <c r="E20" s="455" t="s">
        <v>5212</v>
      </c>
      <c r="F20" s="456" t="s">
        <v>3499</v>
      </c>
      <c r="G20" s="459" t="s">
        <v>5237</v>
      </c>
    </row>
    <row r="21" spans="2:7" s="457" customFormat="1" ht="12">
      <c r="B21" s="477" t="s">
        <v>5238</v>
      </c>
      <c r="C21" s="453" t="s">
        <v>5211</v>
      </c>
      <c r="D21" s="458" t="s">
        <v>3943</v>
      </c>
      <c r="E21" s="455" t="s">
        <v>5212</v>
      </c>
      <c r="F21" s="456" t="s">
        <v>3499</v>
      </c>
      <c r="G21" s="459" t="s">
        <v>5239</v>
      </c>
    </row>
    <row r="22" spans="2:7" s="457" customFormat="1" ht="12">
      <c r="B22" s="477" t="s">
        <v>5240</v>
      </c>
      <c r="C22" s="453" t="s">
        <v>5211</v>
      </c>
      <c r="D22" s="458" t="s">
        <v>3943</v>
      </c>
      <c r="E22" s="455" t="s">
        <v>5212</v>
      </c>
      <c r="F22" s="456" t="s">
        <v>3499</v>
      </c>
      <c r="G22" s="459" t="s">
        <v>5241</v>
      </c>
    </row>
    <row r="23" spans="2:7" s="457" customFormat="1" ht="12">
      <c r="B23" s="477" t="s">
        <v>5242</v>
      </c>
      <c r="C23" s="453" t="s">
        <v>5211</v>
      </c>
      <c r="D23" s="458" t="s">
        <v>3943</v>
      </c>
      <c r="E23" s="455" t="s">
        <v>5212</v>
      </c>
      <c r="F23" s="456" t="s">
        <v>3499</v>
      </c>
      <c r="G23" s="459" t="s">
        <v>5243</v>
      </c>
    </row>
    <row r="24" spans="2:7" s="457" customFormat="1" ht="12">
      <c r="B24" s="477" t="s">
        <v>5244</v>
      </c>
      <c r="C24" s="453" t="s">
        <v>5211</v>
      </c>
      <c r="D24" s="454" t="s">
        <v>3943</v>
      </c>
      <c r="E24" s="455" t="s">
        <v>5212</v>
      </c>
      <c r="F24" s="456" t="s">
        <v>3499</v>
      </c>
      <c r="G24" s="458" t="s">
        <v>5245</v>
      </c>
    </row>
    <row r="25" spans="2:7" s="457" customFormat="1" ht="12">
      <c r="B25" s="477" t="s">
        <v>5246</v>
      </c>
      <c r="C25" s="453" t="s">
        <v>5211</v>
      </c>
      <c r="D25" s="454" t="s">
        <v>3943</v>
      </c>
      <c r="E25" s="455" t="s">
        <v>5212</v>
      </c>
      <c r="F25" s="456" t="s">
        <v>3499</v>
      </c>
      <c r="G25" s="458" t="s">
        <v>5247</v>
      </c>
    </row>
    <row r="26" spans="2:7" s="457" customFormat="1" ht="12">
      <c r="B26" s="477" t="s">
        <v>5248</v>
      </c>
      <c r="C26" s="453" t="s">
        <v>5211</v>
      </c>
      <c r="D26" s="454" t="s">
        <v>3943</v>
      </c>
      <c r="E26" s="455" t="s">
        <v>5212</v>
      </c>
      <c r="F26" s="456" t="s">
        <v>3499</v>
      </c>
      <c r="G26" s="458" t="s">
        <v>5249</v>
      </c>
    </row>
    <row r="27" spans="2:7" s="457" customFormat="1" ht="12">
      <c r="B27" s="477" t="s">
        <v>5250</v>
      </c>
      <c r="C27" s="453" t="s">
        <v>5211</v>
      </c>
      <c r="D27" s="454" t="s">
        <v>3943</v>
      </c>
      <c r="E27" s="455" t="s">
        <v>5212</v>
      </c>
      <c r="F27" s="456" t="s">
        <v>3499</v>
      </c>
      <c r="G27" s="458" t="s">
        <v>5251</v>
      </c>
    </row>
    <row r="28" spans="2:7" s="457" customFormat="1" ht="12">
      <c r="B28" s="477" t="s">
        <v>5252</v>
      </c>
      <c r="C28" s="453" t="s">
        <v>5211</v>
      </c>
      <c r="D28" s="454" t="s">
        <v>3943</v>
      </c>
      <c r="E28" s="455" t="s">
        <v>5212</v>
      </c>
      <c r="F28" s="456" t="s">
        <v>3499</v>
      </c>
      <c r="G28" s="458" t="s">
        <v>5253</v>
      </c>
    </row>
    <row r="29" spans="2:7" s="457" customFormat="1" ht="12">
      <c r="B29" s="477" t="s">
        <v>5254</v>
      </c>
      <c r="C29" s="453" t="s">
        <v>5211</v>
      </c>
      <c r="D29" s="454" t="s">
        <v>3943</v>
      </c>
      <c r="E29" s="455" t="s">
        <v>5212</v>
      </c>
      <c r="F29" s="456" t="s">
        <v>3499</v>
      </c>
      <c r="G29" s="458" t="s">
        <v>5255</v>
      </c>
    </row>
    <row r="30" spans="2:7" s="457" customFormat="1" ht="12">
      <c r="B30" s="477" t="s">
        <v>5256</v>
      </c>
      <c r="C30" s="453" t="s">
        <v>5211</v>
      </c>
      <c r="D30" s="454" t="s">
        <v>3943</v>
      </c>
      <c r="E30" s="455" t="s">
        <v>5212</v>
      </c>
      <c r="F30" s="456" t="s">
        <v>3499</v>
      </c>
      <c r="G30" s="458" t="s">
        <v>5257</v>
      </c>
    </row>
    <row r="31" spans="2:7" s="457" customFormat="1" ht="12">
      <c r="B31" s="477" t="s">
        <v>5258</v>
      </c>
      <c r="C31" s="453" t="s">
        <v>5211</v>
      </c>
      <c r="D31" s="458" t="s">
        <v>3943</v>
      </c>
      <c r="E31" s="455" t="s">
        <v>5212</v>
      </c>
      <c r="F31" s="456" t="s">
        <v>3499</v>
      </c>
      <c r="G31" s="459" t="s">
        <v>5259</v>
      </c>
    </row>
    <row r="32" spans="2:7" s="457" customFormat="1" ht="12">
      <c r="B32" s="477" t="s">
        <v>5260</v>
      </c>
      <c r="C32" s="453" t="s">
        <v>5211</v>
      </c>
      <c r="D32" s="458" t="s">
        <v>3943</v>
      </c>
      <c r="E32" s="455" t="s">
        <v>5212</v>
      </c>
      <c r="F32" s="456" t="s">
        <v>3499</v>
      </c>
      <c r="G32" s="459" t="s">
        <v>5261</v>
      </c>
    </row>
    <row r="33" spans="2:7" s="457" customFormat="1" ht="12">
      <c r="B33" s="477" t="s">
        <v>5262</v>
      </c>
      <c r="C33" s="453" t="s">
        <v>5211</v>
      </c>
      <c r="D33" s="458" t="s">
        <v>3943</v>
      </c>
      <c r="E33" s="455" t="s">
        <v>5212</v>
      </c>
      <c r="F33" s="456" t="s">
        <v>3499</v>
      </c>
      <c r="G33" s="459" t="s">
        <v>5263</v>
      </c>
    </row>
    <row r="34" spans="2:7" s="457" customFormat="1" ht="12">
      <c r="B34" s="477" t="s">
        <v>5264</v>
      </c>
      <c r="C34" s="453" t="s">
        <v>5211</v>
      </c>
      <c r="D34" s="458" t="s">
        <v>3943</v>
      </c>
      <c r="E34" s="455" t="s">
        <v>5212</v>
      </c>
      <c r="F34" s="456" t="s">
        <v>3499</v>
      </c>
      <c r="G34" s="459" t="s">
        <v>5265</v>
      </c>
    </row>
    <row r="35" spans="2:7" s="457" customFormat="1" ht="12">
      <c r="B35" s="477" t="s">
        <v>5266</v>
      </c>
      <c r="C35" s="453" t="s">
        <v>5211</v>
      </c>
      <c r="D35" s="458" t="s">
        <v>3943</v>
      </c>
      <c r="E35" s="455" t="s">
        <v>5212</v>
      </c>
      <c r="F35" s="456" t="s">
        <v>3499</v>
      </c>
      <c r="G35" s="459" t="s">
        <v>5267</v>
      </c>
    </row>
    <row r="36" spans="2:7" s="457" customFormat="1" ht="12">
      <c r="B36" s="477" t="s">
        <v>5268</v>
      </c>
      <c r="C36" s="453" t="s">
        <v>5211</v>
      </c>
      <c r="D36" s="458" t="s">
        <v>3943</v>
      </c>
      <c r="E36" s="455" t="s">
        <v>5212</v>
      </c>
      <c r="F36" s="456" t="s">
        <v>3499</v>
      </c>
      <c r="G36" s="459" t="s">
        <v>5269</v>
      </c>
    </row>
    <row r="37" spans="2:7" s="457" customFormat="1" ht="12">
      <c r="B37" s="477" t="s">
        <v>5270</v>
      </c>
      <c r="C37" s="453" t="s">
        <v>5211</v>
      </c>
      <c r="D37" s="458" t="s">
        <v>3943</v>
      </c>
      <c r="E37" s="455" t="s">
        <v>5212</v>
      </c>
      <c r="F37" s="456" t="s">
        <v>3499</v>
      </c>
      <c r="G37" s="459" t="s">
        <v>5271</v>
      </c>
    </row>
    <row r="38" spans="2:7" s="457" customFormat="1" ht="12">
      <c r="B38" s="477" t="s">
        <v>5272</v>
      </c>
      <c r="C38" s="453" t="s">
        <v>5211</v>
      </c>
      <c r="D38" s="458" t="s">
        <v>3943</v>
      </c>
      <c r="E38" s="455" t="s">
        <v>5212</v>
      </c>
      <c r="F38" s="456" t="s">
        <v>3499</v>
      </c>
      <c r="G38" s="459" t="s">
        <v>5273</v>
      </c>
    </row>
    <row r="39" spans="2:7" s="457" customFormat="1" ht="12">
      <c r="B39" s="477" t="s">
        <v>5274</v>
      </c>
      <c r="C39" s="453" t="s">
        <v>5211</v>
      </c>
      <c r="D39" s="458" t="s">
        <v>3943</v>
      </c>
      <c r="E39" s="455" t="s">
        <v>5212</v>
      </c>
      <c r="F39" s="456" t="s">
        <v>3499</v>
      </c>
      <c r="G39" s="459" t="s">
        <v>5275</v>
      </c>
    </row>
    <row r="40" spans="2:7" s="457" customFormat="1" ht="12">
      <c r="B40" s="477" t="s">
        <v>5276</v>
      </c>
      <c r="C40" s="453" t="s">
        <v>5211</v>
      </c>
      <c r="D40" s="458" t="s">
        <v>3943</v>
      </c>
      <c r="E40" s="455" t="s">
        <v>5212</v>
      </c>
      <c r="F40" s="456" t="s">
        <v>3499</v>
      </c>
      <c r="G40" s="459" t="s">
        <v>5277</v>
      </c>
    </row>
    <row r="41" spans="2:7" s="457" customFormat="1" ht="12">
      <c r="B41" s="477" t="s">
        <v>5278</v>
      </c>
      <c r="C41" s="453" t="s">
        <v>5211</v>
      </c>
      <c r="D41" s="454" t="s">
        <v>3943</v>
      </c>
      <c r="E41" s="455" t="s">
        <v>5212</v>
      </c>
      <c r="F41" s="456" t="s">
        <v>3499</v>
      </c>
      <c r="G41" s="458" t="s">
        <v>5279</v>
      </c>
    </row>
    <row r="42" spans="2:7" s="457" customFormat="1" ht="12">
      <c r="B42" s="477" t="s">
        <v>5280</v>
      </c>
      <c r="C42" s="453" t="s">
        <v>5211</v>
      </c>
      <c r="D42" s="454" t="s">
        <v>3943</v>
      </c>
      <c r="E42" s="455" t="s">
        <v>5212</v>
      </c>
      <c r="F42" s="456" t="s">
        <v>3499</v>
      </c>
      <c r="G42" s="458" t="s">
        <v>5281</v>
      </c>
    </row>
    <row r="43" spans="2:7" s="457" customFormat="1" ht="12">
      <c r="B43" s="477" t="s">
        <v>5282</v>
      </c>
      <c r="C43" s="453" t="s">
        <v>5211</v>
      </c>
      <c r="D43" s="454" t="s">
        <v>3943</v>
      </c>
      <c r="E43" s="455" t="s">
        <v>5212</v>
      </c>
      <c r="F43" s="456" t="s">
        <v>3499</v>
      </c>
      <c r="G43" s="458" t="s">
        <v>5283</v>
      </c>
    </row>
    <row r="44" spans="2:7" s="457" customFormat="1" ht="12">
      <c r="B44" s="477" t="s">
        <v>5284</v>
      </c>
      <c r="C44" s="453" t="s">
        <v>5211</v>
      </c>
      <c r="D44" s="454" t="s">
        <v>3943</v>
      </c>
      <c r="E44" s="455" t="s">
        <v>5212</v>
      </c>
      <c r="F44" s="456" t="s">
        <v>3499</v>
      </c>
      <c r="G44" s="458" t="s">
        <v>5285</v>
      </c>
    </row>
    <row r="45" spans="2:7" s="457" customFormat="1" ht="12">
      <c r="B45" s="477" t="s">
        <v>5286</v>
      </c>
      <c r="C45" s="453" t="s">
        <v>5211</v>
      </c>
      <c r="D45" s="454" t="s">
        <v>3943</v>
      </c>
      <c r="E45" s="455" t="s">
        <v>5212</v>
      </c>
      <c r="F45" s="456" t="s">
        <v>3499</v>
      </c>
      <c r="G45" s="458" t="s">
        <v>5287</v>
      </c>
    </row>
    <row r="46" spans="2:7" s="457" customFormat="1" ht="12">
      <c r="B46" s="477" t="s">
        <v>5288</v>
      </c>
      <c r="C46" s="453" t="s">
        <v>5211</v>
      </c>
      <c r="D46" s="454" t="s">
        <v>3943</v>
      </c>
      <c r="E46" s="455" t="s">
        <v>5212</v>
      </c>
      <c r="F46" s="456" t="s">
        <v>3499</v>
      </c>
      <c r="G46" s="458" t="s">
        <v>5289</v>
      </c>
    </row>
    <row r="47" spans="2:7" s="457" customFormat="1" ht="12">
      <c r="B47" s="477" t="s">
        <v>5290</v>
      </c>
      <c r="C47" s="453" t="s">
        <v>5211</v>
      </c>
      <c r="D47" s="458" t="s">
        <v>3943</v>
      </c>
      <c r="E47" s="455" t="s">
        <v>5212</v>
      </c>
      <c r="F47" s="456" t="s">
        <v>3499</v>
      </c>
      <c r="G47" s="459" t="s">
        <v>5291</v>
      </c>
    </row>
    <row r="48" spans="2:7" s="457" customFormat="1" ht="12">
      <c r="B48" s="477" t="s">
        <v>5292</v>
      </c>
      <c r="C48" s="453" t="s">
        <v>5211</v>
      </c>
      <c r="D48" s="458" t="s">
        <v>3943</v>
      </c>
      <c r="E48" s="455" t="s">
        <v>5212</v>
      </c>
      <c r="F48" s="456" t="s">
        <v>3499</v>
      </c>
      <c r="G48" s="459" t="s">
        <v>5293</v>
      </c>
    </row>
    <row r="49" spans="2:7" s="457" customFormat="1" ht="12">
      <c r="B49" s="477" t="s">
        <v>5294</v>
      </c>
      <c r="C49" s="453" t="s">
        <v>5211</v>
      </c>
      <c r="D49" s="458" t="s">
        <v>3943</v>
      </c>
      <c r="E49" s="455" t="s">
        <v>5212</v>
      </c>
      <c r="F49" s="456" t="s">
        <v>3499</v>
      </c>
      <c r="G49" s="459" t="s">
        <v>5295</v>
      </c>
    </row>
    <row r="50" spans="2:7" s="457" customFormat="1" ht="12">
      <c r="B50" s="477" t="s">
        <v>5296</v>
      </c>
      <c r="C50" s="453" t="s">
        <v>5211</v>
      </c>
      <c r="D50" s="458" t="s">
        <v>3943</v>
      </c>
      <c r="E50" s="455" t="s">
        <v>5212</v>
      </c>
      <c r="F50" s="456" t="s">
        <v>3499</v>
      </c>
      <c r="G50" s="459" t="s">
        <v>5297</v>
      </c>
    </row>
    <row r="51" spans="2:7" s="457" customFormat="1" ht="12">
      <c r="B51" s="477" t="s">
        <v>5298</v>
      </c>
      <c r="C51" s="453" t="s">
        <v>5211</v>
      </c>
      <c r="D51" s="458" t="s">
        <v>3943</v>
      </c>
      <c r="E51" s="455" t="s">
        <v>5212</v>
      </c>
      <c r="F51" s="456" t="s">
        <v>3499</v>
      </c>
      <c r="G51" s="459" t="s">
        <v>5299</v>
      </c>
    </row>
    <row r="52" spans="2:7" s="457" customFormat="1" ht="12">
      <c r="B52" s="477" t="s">
        <v>5300</v>
      </c>
      <c r="C52" s="453" t="s">
        <v>5211</v>
      </c>
      <c r="D52" s="458" t="s">
        <v>3943</v>
      </c>
      <c r="E52" s="455" t="s">
        <v>5212</v>
      </c>
      <c r="F52" s="456" t="s">
        <v>3499</v>
      </c>
      <c r="G52" s="459" t="s">
        <v>5301</v>
      </c>
    </row>
    <row r="53" spans="2:7" s="457" customFormat="1" ht="12">
      <c r="B53" s="477" t="s">
        <v>5302</v>
      </c>
      <c r="C53" s="453" t="s">
        <v>5211</v>
      </c>
      <c r="D53" s="458" t="s">
        <v>3943</v>
      </c>
      <c r="E53" s="455" t="s">
        <v>5212</v>
      </c>
      <c r="F53" s="456" t="s">
        <v>3499</v>
      </c>
      <c r="G53" s="459" t="s">
        <v>5303</v>
      </c>
    </row>
    <row r="54" spans="2:7" s="457" customFormat="1" ht="12">
      <c r="B54" s="477" t="s">
        <v>5304</v>
      </c>
      <c r="C54" s="453" t="s">
        <v>5211</v>
      </c>
      <c r="D54" s="458" t="s">
        <v>3943</v>
      </c>
      <c r="E54" s="455" t="s">
        <v>5212</v>
      </c>
      <c r="F54" s="456" t="s">
        <v>3499</v>
      </c>
      <c r="G54" s="459" t="s">
        <v>5305</v>
      </c>
    </row>
    <row r="55" spans="2:7" s="457" customFormat="1" ht="12">
      <c r="B55" s="477" t="s">
        <v>5306</v>
      </c>
      <c r="C55" s="453" t="s">
        <v>5211</v>
      </c>
      <c r="D55" s="458" t="s">
        <v>3943</v>
      </c>
      <c r="E55" s="455" t="s">
        <v>5212</v>
      </c>
      <c r="F55" s="456" t="s">
        <v>3499</v>
      </c>
      <c r="G55" s="459" t="s">
        <v>5307</v>
      </c>
    </row>
    <row r="56" spans="2:7" s="457" customFormat="1" ht="12">
      <c r="B56" s="477" t="s">
        <v>5308</v>
      </c>
      <c r="C56" s="453" t="s">
        <v>5211</v>
      </c>
      <c r="D56" s="454" t="s">
        <v>3943</v>
      </c>
      <c r="E56" s="455" t="s">
        <v>5212</v>
      </c>
      <c r="F56" s="456" t="s">
        <v>3499</v>
      </c>
      <c r="G56" s="458" t="s">
        <v>5309</v>
      </c>
    </row>
    <row r="57" spans="2:7" s="457" customFormat="1" ht="12">
      <c r="B57" s="477" t="s">
        <v>5310</v>
      </c>
      <c r="C57" s="453" t="s">
        <v>5211</v>
      </c>
      <c r="D57" s="454" t="s">
        <v>3943</v>
      </c>
      <c r="E57" s="455" t="s">
        <v>5212</v>
      </c>
      <c r="F57" s="456" t="s">
        <v>3499</v>
      </c>
      <c r="G57" s="458" t="s">
        <v>5311</v>
      </c>
    </row>
    <row r="58" spans="2:7" s="457" customFormat="1" ht="12">
      <c r="B58" s="477" t="s">
        <v>5312</v>
      </c>
      <c r="C58" s="453" t="s">
        <v>5211</v>
      </c>
      <c r="D58" s="454" t="s">
        <v>3943</v>
      </c>
      <c r="E58" s="455" t="s">
        <v>5212</v>
      </c>
      <c r="F58" s="456" t="s">
        <v>3499</v>
      </c>
      <c r="G58" s="458" t="s">
        <v>5313</v>
      </c>
    </row>
    <row r="59" spans="2:7" s="457" customFormat="1" ht="12">
      <c r="B59" s="477" t="s">
        <v>5314</v>
      </c>
      <c r="C59" s="453" t="s">
        <v>5211</v>
      </c>
      <c r="D59" s="454" t="s">
        <v>3943</v>
      </c>
      <c r="E59" s="455" t="s">
        <v>5212</v>
      </c>
      <c r="F59" s="456" t="s">
        <v>3499</v>
      </c>
      <c r="G59" s="458" t="s">
        <v>5315</v>
      </c>
    </row>
    <row r="60" spans="2:7" s="457" customFormat="1" ht="12">
      <c r="B60" s="477" t="s">
        <v>5316</v>
      </c>
      <c r="C60" s="453" t="s">
        <v>5211</v>
      </c>
      <c r="D60" s="454" t="s">
        <v>3943</v>
      </c>
      <c r="E60" s="455" t="s">
        <v>5212</v>
      </c>
      <c r="F60" s="456" t="s">
        <v>3499</v>
      </c>
      <c r="G60" s="458" t="s">
        <v>5317</v>
      </c>
    </row>
    <row r="61" spans="2:7" s="457" customFormat="1" ht="12">
      <c r="B61" s="477" t="s">
        <v>5318</v>
      </c>
      <c r="C61" s="453" t="s">
        <v>5211</v>
      </c>
      <c r="D61" s="454" t="s">
        <v>3943</v>
      </c>
      <c r="E61" s="455" t="s">
        <v>5212</v>
      </c>
      <c r="F61" s="456" t="s">
        <v>3499</v>
      </c>
      <c r="G61" s="458" t="s">
        <v>5319</v>
      </c>
    </row>
    <row r="62" spans="2:7" s="457" customFormat="1" ht="12">
      <c r="B62" s="477" t="s">
        <v>5320</v>
      </c>
      <c r="C62" s="453" t="s">
        <v>5211</v>
      </c>
      <c r="D62" s="454" t="s">
        <v>3943</v>
      </c>
      <c r="E62" s="455" t="s">
        <v>5212</v>
      </c>
      <c r="F62" s="456" t="s">
        <v>3499</v>
      </c>
      <c r="G62" s="458" t="s">
        <v>5321</v>
      </c>
    </row>
    <row r="63" spans="2:7" s="457" customFormat="1" ht="12">
      <c r="B63" s="477" t="s">
        <v>5322</v>
      </c>
      <c r="C63" s="453" t="s">
        <v>5211</v>
      </c>
      <c r="D63" s="458" t="s">
        <v>3943</v>
      </c>
      <c r="E63" s="455" t="s">
        <v>5212</v>
      </c>
      <c r="F63" s="456" t="s">
        <v>3499</v>
      </c>
      <c r="G63" s="459" t="s">
        <v>5323</v>
      </c>
    </row>
    <row r="64" spans="2:7" s="457" customFormat="1" ht="12">
      <c r="B64" s="477" t="s">
        <v>5324</v>
      </c>
      <c r="C64" s="453" t="s">
        <v>5211</v>
      </c>
      <c r="D64" s="458" t="s">
        <v>3943</v>
      </c>
      <c r="E64" s="455" t="s">
        <v>5212</v>
      </c>
      <c r="F64" s="456" t="s">
        <v>3499</v>
      </c>
      <c r="G64" s="459" t="s">
        <v>5325</v>
      </c>
    </row>
    <row r="65" spans="2:7" s="457" customFormat="1" ht="12">
      <c r="B65" s="477" t="s">
        <v>5326</v>
      </c>
      <c r="C65" s="453" t="s">
        <v>5211</v>
      </c>
      <c r="D65" s="458" t="s">
        <v>3943</v>
      </c>
      <c r="E65" s="455" t="s">
        <v>5212</v>
      </c>
      <c r="F65" s="456" t="s">
        <v>3499</v>
      </c>
      <c r="G65" s="459" t="s">
        <v>5327</v>
      </c>
    </row>
    <row r="66" spans="2:7" s="457" customFormat="1" ht="12">
      <c r="B66" s="477" t="s">
        <v>5328</v>
      </c>
      <c r="C66" s="453" t="s">
        <v>5211</v>
      </c>
      <c r="D66" s="458" t="s">
        <v>3943</v>
      </c>
      <c r="E66" s="455" t="s">
        <v>5212</v>
      </c>
      <c r="F66" s="456" t="s">
        <v>3499</v>
      </c>
      <c r="G66" s="459" t="s">
        <v>5329</v>
      </c>
    </row>
    <row r="67" spans="2:7" s="457" customFormat="1" ht="12">
      <c r="B67" s="477" t="s">
        <v>5330</v>
      </c>
      <c r="C67" s="453" t="s">
        <v>5211</v>
      </c>
      <c r="D67" s="458" t="s">
        <v>3943</v>
      </c>
      <c r="E67" s="455" t="s">
        <v>5212</v>
      </c>
      <c r="F67" s="456" t="s">
        <v>3499</v>
      </c>
      <c r="G67" s="459" t="s">
        <v>5331</v>
      </c>
    </row>
    <row r="68" spans="2:7" s="457" customFormat="1" ht="12">
      <c r="B68" s="477" t="s">
        <v>5332</v>
      </c>
      <c r="C68" s="453" t="s">
        <v>5211</v>
      </c>
      <c r="D68" s="458" t="s">
        <v>3943</v>
      </c>
      <c r="E68" s="455" t="s">
        <v>5212</v>
      </c>
      <c r="F68" s="456" t="s">
        <v>3499</v>
      </c>
      <c r="G68" s="459" t="s">
        <v>5333</v>
      </c>
    </row>
    <row r="69" spans="2:7" s="457" customFormat="1" ht="12">
      <c r="B69" s="477" t="s">
        <v>5334</v>
      </c>
      <c r="C69" s="453" t="s">
        <v>5211</v>
      </c>
      <c r="D69" s="458" t="s">
        <v>3943</v>
      </c>
      <c r="E69" s="455" t="s">
        <v>5212</v>
      </c>
      <c r="F69" s="456" t="s">
        <v>3499</v>
      </c>
      <c r="G69" s="459" t="s">
        <v>5335</v>
      </c>
    </row>
    <row r="70" spans="2:7" s="457" customFormat="1" ht="12">
      <c r="B70" s="477" t="s">
        <v>5336</v>
      </c>
      <c r="C70" s="453" t="s">
        <v>5211</v>
      </c>
      <c r="D70" s="458" t="s">
        <v>3943</v>
      </c>
      <c r="E70" s="455" t="s">
        <v>5212</v>
      </c>
      <c r="F70" s="456" t="s">
        <v>3499</v>
      </c>
      <c r="G70" s="459" t="s">
        <v>5337</v>
      </c>
    </row>
    <row r="71" spans="2:7" s="457" customFormat="1" ht="12">
      <c r="B71" s="477" t="s">
        <v>5338</v>
      </c>
      <c r="C71" s="453" t="s">
        <v>5211</v>
      </c>
      <c r="D71" s="458" t="s">
        <v>3943</v>
      </c>
      <c r="E71" s="455" t="s">
        <v>5212</v>
      </c>
      <c r="F71" s="456" t="s">
        <v>3499</v>
      </c>
      <c r="G71" s="459" t="s">
        <v>5339</v>
      </c>
    </row>
    <row r="72" spans="2:7" s="457" customFormat="1" ht="12">
      <c r="B72" s="477" t="s">
        <v>5340</v>
      </c>
      <c r="C72" s="453" t="s">
        <v>5211</v>
      </c>
      <c r="D72" s="458" t="s">
        <v>3943</v>
      </c>
      <c r="E72" s="455" t="s">
        <v>5212</v>
      </c>
      <c r="F72" s="456" t="s">
        <v>3499</v>
      </c>
      <c r="G72" s="459" t="s">
        <v>5341</v>
      </c>
    </row>
    <row r="73" spans="2:7" s="457" customFormat="1" ht="12">
      <c r="B73" s="477" t="s">
        <v>5342</v>
      </c>
      <c r="C73" s="453" t="s">
        <v>5211</v>
      </c>
      <c r="D73" s="454" t="s">
        <v>3943</v>
      </c>
      <c r="E73" s="455" t="s">
        <v>5212</v>
      </c>
      <c r="F73" s="456" t="s">
        <v>3499</v>
      </c>
      <c r="G73" s="458" t="s">
        <v>5343</v>
      </c>
    </row>
    <row r="74" spans="2:7" s="457" customFormat="1" ht="12">
      <c r="B74" s="477" t="s">
        <v>5344</v>
      </c>
      <c r="C74" s="453" t="s">
        <v>5211</v>
      </c>
      <c r="D74" s="454" t="s">
        <v>3943</v>
      </c>
      <c r="E74" s="455" t="s">
        <v>5212</v>
      </c>
      <c r="F74" s="456" t="s">
        <v>3499</v>
      </c>
      <c r="G74" s="458" t="s">
        <v>5345</v>
      </c>
    </row>
    <row r="75" spans="2:7" s="457" customFormat="1" ht="12">
      <c r="B75" s="477" t="s">
        <v>5346</v>
      </c>
      <c r="C75" s="453" t="s">
        <v>5211</v>
      </c>
      <c r="D75" s="454" t="s">
        <v>3943</v>
      </c>
      <c r="E75" s="455" t="s">
        <v>5212</v>
      </c>
      <c r="F75" s="456" t="s">
        <v>3499</v>
      </c>
      <c r="G75" s="458" t="s">
        <v>5347</v>
      </c>
    </row>
    <row r="76" spans="2:7" s="457" customFormat="1" ht="12">
      <c r="B76" s="477" t="s">
        <v>5348</v>
      </c>
      <c r="C76" s="453" t="s">
        <v>5211</v>
      </c>
      <c r="D76" s="454" t="s">
        <v>3943</v>
      </c>
      <c r="E76" s="455" t="s">
        <v>5212</v>
      </c>
      <c r="F76" s="456" t="s">
        <v>3499</v>
      </c>
      <c r="G76" s="458" t="s">
        <v>5349</v>
      </c>
    </row>
    <row r="77" spans="2:7" s="457" customFormat="1" ht="12">
      <c r="B77" s="477" t="s">
        <v>5350</v>
      </c>
      <c r="C77" s="453" t="s">
        <v>5211</v>
      </c>
      <c r="D77" s="454" t="s">
        <v>3943</v>
      </c>
      <c r="E77" s="455" t="s">
        <v>5212</v>
      </c>
      <c r="F77" s="456" t="s">
        <v>3499</v>
      </c>
      <c r="G77" s="458" t="s">
        <v>5351</v>
      </c>
    </row>
    <row r="78" spans="2:7" s="457" customFormat="1" ht="12">
      <c r="B78" s="477" t="s">
        <v>5352</v>
      </c>
      <c r="C78" s="453" t="s">
        <v>5211</v>
      </c>
      <c r="D78" s="454" t="s">
        <v>3943</v>
      </c>
      <c r="E78" s="455" t="s">
        <v>5212</v>
      </c>
      <c r="F78" s="456" t="s">
        <v>3499</v>
      </c>
      <c r="G78" s="458" t="s">
        <v>5353</v>
      </c>
    </row>
    <row r="79" spans="2:7" s="457" customFormat="1" ht="12">
      <c r="B79" s="477" t="s">
        <v>5354</v>
      </c>
      <c r="C79" s="453" t="s">
        <v>5211</v>
      </c>
      <c r="D79" s="458" t="s">
        <v>3943</v>
      </c>
      <c r="E79" s="455" t="s">
        <v>5212</v>
      </c>
      <c r="F79" s="456" t="s">
        <v>3499</v>
      </c>
      <c r="G79" s="459" t="s">
        <v>5355</v>
      </c>
    </row>
    <row r="80" spans="2:7" s="457" customFormat="1" ht="12">
      <c r="B80" s="477" t="s">
        <v>5356</v>
      </c>
      <c r="C80" s="453" t="s">
        <v>5211</v>
      </c>
      <c r="D80" s="458" t="s">
        <v>3943</v>
      </c>
      <c r="E80" s="455" t="s">
        <v>5212</v>
      </c>
      <c r="F80" s="456" t="s">
        <v>3499</v>
      </c>
      <c r="G80" s="459" t="s">
        <v>5357</v>
      </c>
    </row>
    <row r="81" spans="2:7" s="457" customFormat="1" ht="12">
      <c r="B81" s="477" t="s">
        <v>5358</v>
      </c>
      <c r="C81" s="453" t="s">
        <v>5211</v>
      </c>
      <c r="D81" s="458" t="s">
        <v>3943</v>
      </c>
      <c r="E81" s="455" t="s">
        <v>5212</v>
      </c>
      <c r="F81" s="456" t="s">
        <v>3499</v>
      </c>
      <c r="G81" s="459" t="s">
        <v>5359</v>
      </c>
    </row>
    <row r="82" spans="2:7" s="457" customFormat="1" ht="12">
      <c r="B82" s="477" t="s">
        <v>5360</v>
      </c>
      <c r="C82" s="453" t="s">
        <v>5211</v>
      </c>
      <c r="D82" s="458" t="s">
        <v>3943</v>
      </c>
      <c r="E82" s="455" t="s">
        <v>5212</v>
      </c>
      <c r="F82" s="456" t="s">
        <v>3499</v>
      </c>
      <c r="G82" s="459" t="s">
        <v>5361</v>
      </c>
    </row>
    <row r="83" spans="2:7" s="457" customFormat="1" ht="12">
      <c r="B83" s="477" t="s">
        <v>5362</v>
      </c>
      <c r="C83" s="453" t="s">
        <v>5211</v>
      </c>
      <c r="D83" s="458" t="s">
        <v>3943</v>
      </c>
      <c r="E83" s="455" t="s">
        <v>5212</v>
      </c>
      <c r="F83" s="456" t="s">
        <v>3499</v>
      </c>
      <c r="G83" s="459" t="s">
        <v>5363</v>
      </c>
    </row>
    <row r="84" spans="2:7" s="457" customFormat="1" ht="12">
      <c r="B84" s="477" t="s">
        <v>5364</v>
      </c>
      <c r="C84" s="453" t="s">
        <v>5211</v>
      </c>
      <c r="D84" s="458" t="s">
        <v>3943</v>
      </c>
      <c r="E84" s="455" t="s">
        <v>5212</v>
      </c>
      <c r="F84" s="456" t="s">
        <v>3499</v>
      </c>
      <c r="G84" s="459" t="s">
        <v>5365</v>
      </c>
    </row>
    <row r="85" spans="2:7" s="457" customFormat="1" ht="12">
      <c r="B85" s="477" t="s">
        <v>5366</v>
      </c>
      <c r="C85" s="453" t="s">
        <v>5211</v>
      </c>
      <c r="D85" s="458" t="s">
        <v>3943</v>
      </c>
      <c r="E85" s="455" t="s">
        <v>5212</v>
      </c>
      <c r="F85" s="456" t="s">
        <v>3499</v>
      </c>
      <c r="G85" s="459" t="s">
        <v>5367</v>
      </c>
    </row>
    <row r="86" spans="2:7" s="457" customFormat="1" ht="12">
      <c r="B86" s="477" t="s">
        <v>5368</v>
      </c>
      <c r="C86" s="453" t="s">
        <v>5211</v>
      </c>
      <c r="D86" s="458" t="s">
        <v>3943</v>
      </c>
      <c r="E86" s="455" t="s">
        <v>5212</v>
      </c>
      <c r="F86" s="456" t="s">
        <v>3499</v>
      </c>
      <c r="G86" s="459" t="s">
        <v>5369</v>
      </c>
    </row>
    <row r="87" spans="2:7" s="457" customFormat="1" ht="12">
      <c r="B87" s="477" t="s">
        <v>5370</v>
      </c>
      <c r="C87" s="453" t="s">
        <v>5211</v>
      </c>
      <c r="D87" s="458" t="s">
        <v>3943</v>
      </c>
      <c r="E87" s="455" t="s">
        <v>5212</v>
      </c>
      <c r="F87" s="456" t="s">
        <v>3499</v>
      </c>
      <c r="G87" s="459" t="s">
        <v>5371</v>
      </c>
    </row>
    <row r="88" spans="2:7" s="457" customFormat="1" ht="12">
      <c r="B88" s="477" t="s">
        <v>5372</v>
      </c>
      <c r="C88" s="453" t="s">
        <v>5211</v>
      </c>
      <c r="D88" s="454" t="s">
        <v>3943</v>
      </c>
      <c r="E88" s="455" t="s">
        <v>5212</v>
      </c>
      <c r="F88" s="456" t="s">
        <v>3499</v>
      </c>
      <c r="G88" s="458" t="s">
        <v>5373</v>
      </c>
    </row>
    <row r="89" spans="2:7" s="457" customFormat="1" ht="12">
      <c r="B89" s="477" t="s">
        <v>5374</v>
      </c>
      <c r="C89" s="453" t="s">
        <v>5211</v>
      </c>
      <c r="D89" s="454" t="s">
        <v>3943</v>
      </c>
      <c r="E89" s="455" t="s">
        <v>5212</v>
      </c>
      <c r="F89" s="456" t="s">
        <v>3499</v>
      </c>
      <c r="G89" s="458" t="s">
        <v>5375</v>
      </c>
    </row>
    <row r="90" spans="2:7" s="457" customFormat="1" ht="12">
      <c r="B90" s="477" t="s">
        <v>5376</v>
      </c>
      <c r="C90" s="453" t="s">
        <v>5211</v>
      </c>
      <c r="D90" s="454" t="s">
        <v>3943</v>
      </c>
      <c r="E90" s="455" t="s">
        <v>5212</v>
      </c>
      <c r="F90" s="456" t="s">
        <v>3499</v>
      </c>
      <c r="G90" s="458" t="s">
        <v>5377</v>
      </c>
    </row>
    <row r="91" spans="2:7" s="457" customFormat="1" ht="12">
      <c r="B91" s="477" t="s">
        <v>5378</v>
      </c>
      <c r="C91" s="453" t="s">
        <v>5211</v>
      </c>
      <c r="D91" s="454" t="s">
        <v>3599</v>
      </c>
      <c r="E91" s="460" t="s">
        <v>5379</v>
      </c>
      <c r="F91" s="456" t="s">
        <v>3499</v>
      </c>
      <c r="G91" s="458" t="s">
        <v>5380</v>
      </c>
    </row>
    <row r="92" spans="2:7" s="457" customFormat="1" ht="12">
      <c r="B92" s="477" t="s">
        <v>5381</v>
      </c>
      <c r="C92" s="453" t="s">
        <v>5211</v>
      </c>
      <c r="D92" s="454" t="s">
        <v>3599</v>
      </c>
      <c r="E92" s="460" t="s">
        <v>5379</v>
      </c>
      <c r="F92" s="456" t="s">
        <v>3499</v>
      </c>
      <c r="G92" s="458" t="s">
        <v>5382</v>
      </c>
    </row>
    <row r="93" spans="2:7" s="457" customFormat="1" ht="12">
      <c r="B93" s="477" t="s">
        <v>5383</v>
      </c>
      <c r="C93" s="453" t="s">
        <v>5211</v>
      </c>
      <c r="D93" s="454" t="s">
        <v>3599</v>
      </c>
      <c r="E93" s="460" t="s">
        <v>5379</v>
      </c>
      <c r="F93" s="456" t="s">
        <v>3499</v>
      </c>
      <c r="G93" s="458" t="s">
        <v>5384</v>
      </c>
    </row>
    <row r="94" spans="2:7" s="457" customFormat="1" ht="12">
      <c r="B94" s="477" t="s">
        <v>5385</v>
      </c>
      <c r="C94" s="453" t="s">
        <v>5211</v>
      </c>
      <c r="D94" s="454" t="s">
        <v>3599</v>
      </c>
      <c r="E94" s="460" t="s">
        <v>5379</v>
      </c>
      <c r="F94" s="456" t="s">
        <v>3499</v>
      </c>
      <c r="G94" s="458" t="s">
        <v>5386</v>
      </c>
    </row>
    <row r="95" spans="2:7" s="457" customFormat="1" ht="12">
      <c r="B95" s="477" t="s">
        <v>5387</v>
      </c>
      <c r="C95" s="453" t="s">
        <v>5211</v>
      </c>
      <c r="D95" s="458" t="s">
        <v>3599</v>
      </c>
      <c r="E95" s="460" t="s">
        <v>5379</v>
      </c>
      <c r="F95" s="456" t="s">
        <v>3499</v>
      </c>
      <c r="G95" s="459" t="s">
        <v>5388</v>
      </c>
    </row>
    <row r="96" spans="2:7" s="457" customFormat="1" ht="12">
      <c r="B96" s="477" t="s">
        <v>5389</v>
      </c>
      <c r="C96" s="453" t="s">
        <v>5211</v>
      </c>
      <c r="D96" s="458" t="s">
        <v>3599</v>
      </c>
      <c r="E96" s="460" t="s">
        <v>5379</v>
      </c>
      <c r="F96" s="456" t="s">
        <v>3499</v>
      </c>
      <c r="G96" s="459" t="s">
        <v>5390</v>
      </c>
    </row>
    <row r="97" spans="2:7" s="457" customFormat="1" ht="12">
      <c r="B97" s="477" t="s">
        <v>5391</v>
      </c>
      <c r="C97" s="453" t="s">
        <v>5211</v>
      </c>
      <c r="D97" s="458" t="s">
        <v>3599</v>
      </c>
      <c r="E97" s="460" t="s">
        <v>5379</v>
      </c>
      <c r="F97" s="456" t="s">
        <v>3499</v>
      </c>
      <c r="G97" s="459" t="s">
        <v>5392</v>
      </c>
    </row>
    <row r="98" spans="2:7" s="457" customFormat="1" ht="12">
      <c r="B98" s="477" t="s">
        <v>5393</v>
      </c>
      <c r="C98" s="453" t="s">
        <v>5211</v>
      </c>
      <c r="D98" s="458" t="s">
        <v>3599</v>
      </c>
      <c r="E98" s="460" t="s">
        <v>5379</v>
      </c>
      <c r="F98" s="456" t="s">
        <v>3499</v>
      </c>
      <c r="G98" s="459" t="s">
        <v>5394</v>
      </c>
    </row>
    <row r="99" spans="2:7" s="457" customFormat="1" ht="12">
      <c r="B99" s="477" t="s">
        <v>5395</v>
      </c>
      <c r="C99" s="453" t="s">
        <v>5211</v>
      </c>
      <c r="D99" s="458" t="s">
        <v>3599</v>
      </c>
      <c r="E99" s="460" t="s">
        <v>5379</v>
      </c>
      <c r="F99" s="456" t="s">
        <v>3499</v>
      </c>
      <c r="G99" s="459" t="s">
        <v>5396</v>
      </c>
    </row>
    <row r="100" spans="2:7" s="457" customFormat="1" ht="12">
      <c r="B100" s="477" t="s">
        <v>5397</v>
      </c>
      <c r="C100" s="453" t="s">
        <v>5211</v>
      </c>
      <c r="D100" s="458" t="s">
        <v>3599</v>
      </c>
      <c r="E100" s="460" t="s">
        <v>5379</v>
      </c>
      <c r="F100" s="456" t="s">
        <v>3499</v>
      </c>
      <c r="G100" s="459" t="s">
        <v>5398</v>
      </c>
    </row>
    <row r="101" spans="2:7" s="457" customFormat="1" ht="12">
      <c r="B101" s="477" t="s">
        <v>5399</v>
      </c>
      <c r="C101" s="453" t="s">
        <v>5211</v>
      </c>
      <c r="D101" s="458" t="s">
        <v>3599</v>
      </c>
      <c r="E101" s="460" t="s">
        <v>5379</v>
      </c>
      <c r="F101" s="456" t="s">
        <v>3499</v>
      </c>
      <c r="G101" s="459" t="s">
        <v>5400</v>
      </c>
    </row>
    <row r="102" spans="2:7" s="457" customFormat="1" ht="12">
      <c r="B102" s="477" t="s">
        <v>5401</v>
      </c>
      <c r="C102" s="453" t="s">
        <v>5211</v>
      </c>
      <c r="D102" s="458" t="s">
        <v>3599</v>
      </c>
      <c r="E102" s="460" t="s">
        <v>5379</v>
      </c>
      <c r="F102" s="456" t="s">
        <v>3499</v>
      </c>
      <c r="G102" s="459" t="s">
        <v>5402</v>
      </c>
    </row>
    <row r="103" spans="2:7" s="457" customFormat="1" ht="12">
      <c r="B103" s="477" t="s">
        <v>5403</v>
      </c>
      <c r="C103" s="453" t="s">
        <v>5211</v>
      </c>
      <c r="D103" s="458" t="s">
        <v>3599</v>
      </c>
      <c r="E103" s="460" t="s">
        <v>5379</v>
      </c>
      <c r="F103" s="456" t="s">
        <v>3499</v>
      </c>
      <c r="G103" s="459" t="s">
        <v>5404</v>
      </c>
    </row>
    <row r="104" spans="2:7" s="457" customFormat="1" ht="12">
      <c r="B104" s="477" t="s">
        <v>5405</v>
      </c>
      <c r="C104" s="453" t="s">
        <v>5211</v>
      </c>
      <c r="D104" s="459" t="s">
        <v>3599</v>
      </c>
      <c r="E104" s="460" t="s">
        <v>5379</v>
      </c>
      <c r="F104" s="456" t="s">
        <v>3499</v>
      </c>
      <c r="G104" s="459" t="s">
        <v>5406</v>
      </c>
    </row>
    <row r="105" spans="2:7" s="457" customFormat="1" ht="12">
      <c r="B105" s="477" t="s">
        <v>5407</v>
      </c>
      <c r="C105" s="453" t="s">
        <v>5211</v>
      </c>
      <c r="D105" s="454" t="s">
        <v>3599</v>
      </c>
      <c r="E105" s="460" t="s">
        <v>5379</v>
      </c>
      <c r="F105" s="456" t="s">
        <v>3499</v>
      </c>
      <c r="G105" s="458" t="s">
        <v>5408</v>
      </c>
    </row>
    <row r="106" spans="2:7" s="457" customFormat="1" ht="12">
      <c r="B106" s="477" t="s">
        <v>5409</v>
      </c>
      <c r="C106" s="453" t="s">
        <v>5211</v>
      </c>
      <c r="D106" s="454" t="s">
        <v>3599</v>
      </c>
      <c r="E106" s="460" t="s">
        <v>5379</v>
      </c>
      <c r="F106" s="456" t="s">
        <v>3499</v>
      </c>
      <c r="G106" s="458" t="s">
        <v>5410</v>
      </c>
    </row>
    <row r="107" spans="2:7" s="457" customFormat="1" ht="12">
      <c r="B107" s="477" t="s">
        <v>5411</v>
      </c>
      <c r="C107" s="453" t="s">
        <v>5211</v>
      </c>
      <c r="D107" s="454" t="s">
        <v>3599</v>
      </c>
      <c r="E107" s="460" t="s">
        <v>5379</v>
      </c>
      <c r="F107" s="456" t="s">
        <v>3499</v>
      </c>
      <c r="G107" s="458" t="s">
        <v>5412</v>
      </c>
    </row>
    <row r="108" spans="2:7" s="457" customFormat="1" ht="12">
      <c r="B108" s="477" t="s">
        <v>5413</v>
      </c>
      <c r="C108" s="453" t="s">
        <v>5211</v>
      </c>
      <c r="D108" s="454" t="s">
        <v>3599</v>
      </c>
      <c r="E108" s="460" t="s">
        <v>5379</v>
      </c>
      <c r="F108" s="456" t="s">
        <v>3499</v>
      </c>
      <c r="G108" s="458" t="s">
        <v>5414</v>
      </c>
    </row>
    <row r="109" spans="2:7" s="457" customFormat="1" ht="12">
      <c r="B109" s="477" t="s">
        <v>5415</v>
      </c>
      <c r="C109" s="453" t="s">
        <v>5211</v>
      </c>
      <c r="D109" s="454" t="s">
        <v>3599</v>
      </c>
      <c r="E109" s="460" t="s">
        <v>5379</v>
      </c>
      <c r="F109" s="456" t="s">
        <v>3499</v>
      </c>
      <c r="G109" s="458" t="s">
        <v>5416</v>
      </c>
    </row>
    <row r="110" spans="2:7" s="457" customFormat="1" ht="12">
      <c r="B110" s="477" t="s">
        <v>5417</v>
      </c>
      <c r="C110" s="453" t="s">
        <v>5211</v>
      </c>
      <c r="D110" s="454" t="s">
        <v>3599</v>
      </c>
      <c r="E110" s="460" t="s">
        <v>5379</v>
      </c>
      <c r="F110" s="456" t="s">
        <v>3499</v>
      </c>
      <c r="G110" s="458" t="s">
        <v>5418</v>
      </c>
    </row>
    <row r="111" spans="2:7" s="457" customFormat="1" ht="12">
      <c r="B111" s="477" t="s">
        <v>5419</v>
      </c>
      <c r="C111" s="453" t="s">
        <v>5211</v>
      </c>
      <c r="D111" s="458" t="s">
        <v>3599</v>
      </c>
      <c r="E111" s="460" t="s">
        <v>5379</v>
      </c>
      <c r="F111" s="456" t="s">
        <v>3499</v>
      </c>
      <c r="G111" s="459" t="s">
        <v>5420</v>
      </c>
    </row>
    <row r="112" spans="2:7" s="457" customFormat="1" ht="12">
      <c r="B112" s="477" t="s">
        <v>5421</v>
      </c>
      <c r="C112" s="453" t="s">
        <v>5211</v>
      </c>
      <c r="D112" s="458" t="s">
        <v>3599</v>
      </c>
      <c r="E112" s="460" t="s">
        <v>5379</v>
      </c>
      <c r="F112" s="456" t="s">
        <v>3499</v>
      </c>
      <c r="G112" s="459" t="s">
        <v>5422</v>
      </c>
    </row>
    <row r="113" spans="2:7" s="457" customFormat="1" ht="12">
      <c r="B113" s="477" t="s">
        <v>5423</v>
      </c>
      <c r="C113" s="453" t="s">
        <v>5211</v>
      </c>
      <c r="D113" s="458" t="s">
        <v>3599</v>
      </c>
      <c r="E113" s="460" t="s">
        <v>5379</v>
      </c>
      <c r="F113" s="456" t="s">
        <v>3499</v>
      </c>
      <c r="G113" s="459" t="s">
        <v>5424</v>
      </c>
    </row>
    <row r="114" spans="2:7" s="457" customFormat="1" ht="12">
      <c r="B114" s="477" t="s">
        <v>5425</v>
      </c>
      <c r="C114" s="453" t="s">
        <v>5211</v>
      </c>
      <c r="D114" s="458" t="s">
        <v>3599</v>
      </c>
      <c r="E114" s="460" t="s">
        <v>5379</v>
      </c>
      <c r="F114" s="456" t="s">
        <v>3499</v>
      </c>
      <c r="G114" s="459" t="s">
        <v>5426</v>
      </c>
    </row>
    <row r="115" spans="2:7" s="457" customFormat="1" ht="24">
      <c r="B115" s="477" t="s">
        <v>5427</v>
      </c>
      <c r="C115" s="453" t="s">
        <v>5428</v>
      </c>
      <c r="D115" s="458" t="s">
        <v>3599</v>
      </c>
      <c r="E115" s="460" t="s">
        <v>5379</v>
      </c>
      <c r="F115" s="456" t="s">
        <v>3499</v>
      </c>
      <c r="G115" s="459" t="s">
        <v>5429</v>
      </c>
    </row>
    <row r="116" spans="2:7" s="457" customFormat="1" ht="12">
      <c r="B116" s="477" t="s">
        <v>5430</v>
      </c>
      <c r="C116" s="453" t="s">
        <v>5211</v>
      </c>
      <c r="D116" s="458" t="s">
        <v>3599</v>
      </c>
      <c r="E116" s="460" t="s">
        <v>5379</v>
      </c>
      <c r="F116" s="456" t="s">
        <v>3499</v>
      </c>
      <c r="G116" s="459" t="s">
        <v>5431</v>
      </c>
    </row>
    <row r="117" spans="2:7" s="457" customFormat="1" ht="12">
      <c r="B117" s="477" t="s">
        <v>5432</v>
      </c>
      <c r="C117" s="453" t="s">
        <v>5211</v>
      </c>
      <c r="D117" s="458" t="s">
        <v>3599</v>
      </c>
      <c r="E117" s="460" t="s">
        <v>5379</v>
      </c>
      <c r="F117" s="456" t="s">
        <v>3499</v>
      </c>
      <c r="G117" s="459" t="s">
        <v>5433</v>
      </c>
    </row>
    <row r="118" spans="2:7" s="457" customFormat="1" ht="12">
      <c r="B118" s="477" t="s">
        <v>5434</v>
      </c>
      <c r="C118" s="453" t="s">
        <v>5211</v>
      </c>
      <c r="D118" s="458" t="s">
        <v>3599</v>
      </c>
      <c r="E118" s="460" t="s">
        <v>5379</v>
      </c>
      <c r="F118" s="456" t="s">
        <v>3499</v>
      </c>
      <c r="G118" s="459" t="s">
        <v>5435</v>
      </c>
    </row>
    <row r="119" spans="2:7" s="457" customFormat="1" ht="12">
      <c r="B119" s="477" t="s">
        <v>5436</v>
      </c>
      <c r="C119" s="453" t="s">
        <v>5211</v>
      </c>
      <c r="D119" s="458" t="s">
        <v>3599</v>
      </c>
      <c r="E119" s="460" t="s">
        <v>5379</v>
      </c>
      <c r="F119" s="456" t="s">
        <v>3499</v>
      </c>
      <c r="G119" s="459" t="s">
        <v>5437</v>
      </c>
    </row>
    <row r="120" spans="2:7" s="457" customFormat="1" ht="12">
      <c r="B120" s="477" t="s">
        <v>5438</v>
      </c>
      <c r="C120" s="453" t="s">
        <v>5211</v>
      </c>
      <c r="D120" s="454" t="s">
        <v>3599</v>
      </c>
      <c r="E120" s="460" t="s">
        <v>5379</v>
      </c>
      <c r="F120" s="456" t="s">
        <v>3499</v>
      </c>
      <c r="G120" s="458" t="s">
        <v>5439</v>
      </c>
    </row>
    <row r="121" spans="2:7" s="457" customFormat="1" ht="12">
      <c r="B121" s="477" t="s">
        <v>5440</v>
      </c>
      <c r="C121" s="453" t="s">
        <v>5211</v>
      </c>
      <c r="D121" s="454" t="s">
        <v>3599</v>
      </c>
      <c r="E121" s="460" t="s">
        <v>5379</v>
      </c>
      <c r="F121" s="456" t="s">
        <v>3499</v>
      </c>
      <c r="G121" s="458" t="s">
        <v>5441</v>
      </c>
    </row>
    <row r="122" spans="2:7" s="457" customFormat="1" ht="12">
      <c r="B122" s="477" t="s">
        <v>5442</v>
      </c>
      <c r="C122" s="453" t="s">
        <v>5211</v>
      </c>
      <c r="D122" s="454" t="s">
        <v>3599</v>
      </c>
      <c r="E122" s="460" t="s">
        <v>5379</v>
      </c>
      <c r="F122" s="456" t="s">
        <v>3499</v>
      </c>
      <c r="G122" s="458" t="s">
        <v>5443</v>
      </c>
    </row>
    <row r="123" spans="2:7" s="457" customFormat="1" ht="12">
      <c r="B123" s="477" t="s">
        <v>5444</v>
      </c>
      <c r="C123" s="453" t="s">
        <v>5211</v>
      </c>
      <c r="D123" s="454" t="s">
        <v>3599</v>
      </c>
      <c r="E123" s="460" t="s">
        <v>5379</v>
      </c>
      <c r="F123" s="456" t="s">
        <v>3499</v>
      </c>
      <c r="G123" s="458" t="s">
        <v>5445</v>
      </c>
    </row>
    <row r="124" spans="2:7" s="457" customFormat="1" ht="12">
      <c r="B124" s="477" t="s">
        <v>5446</v>
      </c>
      <c r="C124" s="453" t="s">
        <v>5211</v>
      </c>
      <c r="D124" s="454" t="s">
        <v>3599</v>
      </c>
      <c r="E124" s="460" t="s">
        <v>5379</v>
      </c>
      <c r="F124" s="456" t="s">
        <v>3499</v>
      </c>
      <c r="G124" s="458" t="s">
        <v>5447</v>
      </c>
    </row>
    <row r="125" spans="2:7" s="457" customFormat="1" ht="12">
      <c r="B125" s="477" t="s">
        <v>5448</v>
      </c>
      <c r="C125" s="453" t="s">
        <v>5211</v>
      </c>
      <c r="D125" s="454" t="s">
        <v>3599</v>
      </c>
      <c r="E125" s="460" t="s">
        <v>5379</v>
      </c>
      <c r="F125" s="456" t="s">
        <v>3499</v>
      </c>
      <c r="G125" s="458" t="s">
        <v>5449</v>
      </c>
    </row>
    <row r="126" spans="2:7" s="457" customFormat="1" ht="12">
      <c r="B126" s="477" t="s">
        <v>5450</v>
      </c>
      <c r="C126" s="453" t="s">
        <v>5211</v>
      </c>
      <c r="D126" s="454" t="s">
        <v>3599</v>
      </c>
      <c r="E126" s="460" t="s">
        <v>5379</v>
      </c>
      <c r="F126" s="456" t="s">
        <v>3499</v>
      </c>
      <c r="G126" s="458" t="s">
        <v>5451</v>
      </c>
    </row>
    <row r="127" spans="2:7" s="457" customFormat="1" ht="12">
      <c r="B127" s="477" t="s">
        <v>5452</v>
      </c>
      <c r="C127" s="453" t="s">
        <v>5211</v>
      </c>
      <c r="D127" s="458" t="s">
        <v>3599</v>
      </c>
      <c r="E127" s="460" t="s">
        <v>5379</v>
      </c>
      <c r="F127" s="456" t="s">
        <v>3499</v>
      </c>
      <c r="G127" s="459" t="s">
        <v>5453</v>
      </c>
    </row>
    <row r="128" spans="2:7" s="457" customFormat="1" ht="12">
      <c r="B128" s="477" t="s">
        <v>5454</v>
      </c>
      <c r="C128" s="453" t="s">
        <v>5211</v>
      </c>
      <c r="D128" s="458" t="s">
        <v>3599</v>
      </c>
      <c r="E128" s="460" t="s">
        <v>5379</v>
      </c>
      <c r="F128" s="456" t="s">
        <v>3499</v>
      </c>
      <c r="G128" s="459" t="s">
        <v>5455</v>
      </c>
    </row>
    <row r="129" spans="2:7" s="457" customFormat="1" ht="12">
      <c r="B129" s="477" t="s">
        <v>5456</v>
      </c>
      <c r="C129" s="453" t="s">
        <v>5211</v>
      </c>
      <c r="D129" s="458" t="s">
        <v>3599</v>
      </c>
      <c r="E129" s="460" t="s">
        <v>5379</v>
      </c>
      <c r="F129" s="456" t="s">
        <v>3499</v>
      </c>
      <c r="G129" s="459" t="s">
        <v>5457</v>
      </c>
    </row>
    <row r="130" spans="2:7" s="457" customFormat="1" ht="12">
      <c r="B130" s="477" t="s">
        <v>5458</v>
      </c>
      <c r="C130" s="453" t="s">
        <v>5211</v>
      </c>
      <c r="D130" s="458" t="s">
        <v>3599</v>
      </c>
      <c r="E130" s="460" t="s">
        <v>5379</v>
      </c>
      <c r="F130" s="456" t="s">
        <v>3499</v>
      </c>
      <c r="G130" s="459" t="s">
        <v>5459</v>
      </c>
    </row>
    <row r="131" spans="2:7" s="457" customFormat="1" ht="12">
      <c r="B131" s="477" t="s">
        <v>5460</v>
      </c>
      <c r="C131" s="453" t="s">
        <v>5211</v>
      </c>
      <c r="D131" s="458" t="s">
        <v>3599</v>
      </c>
      <c r="E131" s="460" t="s">
        <v>5379</v>
      </c>
      <c r="F131" s="456" t="s">
        <v>3499</v>
      </c>
      <c r="G131" s="459" t="s">
        <v>5461</v>
      </c>
    </row>
    <row r="132" spans="2:7" s="457" customFormat="1" ht="12">
      <c r="B132" s="477" t="s">
        <v>5462</v>
      </c>
      <c r="C132" s="453" t="s">
        <v>5211</v>
      </c>
      <c r="D132" s="458" t="s">
        <v>3599</v>
      </c>
      <c r="E132" s="460" t="s">
        <v>5379</v>
      </c>
      <c r="F132" s="456" t="s">
        <v>3499</v>
      </c>
      <c r="G132" s="459" t="s">
        <v>5463</v>
      </c>
    </row>
    <row r="133" spans="2:7" s="457" customFormat="1" ht="12">
      <c r="B133" s="477" t="s">
        <v>5464</v>
      </c>
      <c r="C133" s="453" t="s">
        <v>5211</v>
      </c>
      <c r="D133" s="458" t="s">
        <v>3599</v>
      </c>
      <c r="E133" s="460" t="s">
        <v>5379</v>
      </c>
      <c r="F133" s="456" t="s">
        <v>3499</v>
      </c>
      <c r="G133" s="459" t="s">
        <v>5465</v>
      </c>
    </row>
    <row r="134" spans="2:7" s="457" customFormat="1" ht="12">
      <c r="B134" s="477" t="s">
        <v>5466</v>
      </c>
      <c r="C134" s="453" t="s">
        <v>5211</v>
      </c>
      <c r="D134" s="458" t="s">
        <v>3599</v>
      </c>
      <c r="E134" s="460" t="s">
        <v>5379</v>
      </c>
      <c r="F134" s="456" t="s">
        <v>3499</v>
      </c>
      <c r="G134" s="459" t="s">
        <v>5467</v>
      </c>
    </row>
    <row r="135" spans="2:7" s="457" customFormat="1" ht="12">
      <c r="B135" s="477" t="s">
        <v>5468</v>
      </c>
      <c r="C135" s="453" t="s">
        <v>5211</v>
      </c>
      <c r="D135" s="458" t="s">
        <v>3599</v>
      </c>
      <c r="E135" s="460" t="s">
        <v>5379</v>
      </c>
      <c r="F135" s="456" t="s">
        <v>3499</v>
      </c>
      <c r="G135" s="459" t="s">
        <v>5469</v>
      </c>
    </row>
    <row r="136" spans="2:7" s="457" customFormat="1" ht="12">
      <c r="B136" s="477" t="s">
        <v>5470</v>
      </c>
      <c r="C136" s="453" t="s">
        <v>5211</v>
      </c>
      <c r="D136" s="459" t="s">
        <v>3599</v>
      </c>
      <c r="E136" s="460" t="s">
        <v>5379</v>
      </c>
      <c r="F136" s="456" t="s">
        <v>3499</v>
      </c>
      <c r="G136" s="459" t="s">
        <v>5471</v>
      </c>
    </row>
    <row r="137" spans="2:7" s="457" customFormat="1" ht="12">
      <c r="B137" s="477" t="s">
        <v>5472</v>
      </c>
      <c r="C137" s="453" t="s">
        <v>5211</v>
      </c>
      <c r="D137" s="454" t="s">
        <v>3599</v>
      </c>
      <c r="E137" s="460" t="s">
        <v>5379</v>
      </c>
      <c r="F137" s="456" t="s">
        <v>3499</v>
      </c>
      <c r="G137" s="458" t="s">
        <v>5473</v>
      </c>
    </row>
    <row r="138" spans="2:7" s="457" customFormat="1" ht="12">
      <c r="B138" s="477" t="s">
        <v>5474</v>
      </c>
      <c r="C138" s="453" t="s">
        <v>5211</v>
      </c>
      <c r="D138" s="454" t="s">
        <v>3599</v>
      </c>
      <c r="E138" s="460" t="s">
        <v>5379</v>
      </c>
      <c r="F138" s="456" t="s">
        <v>3499</v>
      </c>
      <c r="G138" s="458" t="s">
        <v>5475</v>
      </c>
    </row>
    <row r="139" spans="2:7" s="457" customFormat="1" ht="12">
      <c r="B139" s="477" t="s">
        <v>5476</v>
      </c>
      <c r="C139" s="453" t="s">
        <v>5211</v>
      </c>
      <c r="D139" s="454" t="s">
        <v>3599</v>
      </c>
      <c r="E139" s="460" t="s">
        <v>5379</v>
      </c>
      <c r="F139" s="456" t="s">
        <v>3499</v>
      </c>
      <c r="G139" s="458" t="s">
        <v>5477</v>
      </c>
    </row>
    <row r="140" spans="2:7" s="457" customFormat="1" ht="12">
      <c r="B140" s="477" t="s">
        <v>5478</v>
      </c>
      <c r="C140" s="453" t="s">
        <v>5211</v>
      </c>
      <c r="D140" s="454" t="s">
        <v>3599</v>
      </c>
      <c r="E140" s="460" t="s">
        <v>5379</v>
      </c>
      <c r="F140" s="456" t="s">
        <v>3499</v>
      </c>
      <c r="G140" s="458" t="s">
        <v>5479</v>
      </c>
    </row>
    <row r="141" spans="2:7" s="457" customFormat="1" ht="12">
      <c r="B141" s="477" t="s">
        <v>5480</v>
      </c>
      <c r="C141" s="453" t="s">
        <v>5211</v>
      </c>
      <c r="D141" s="454" t="s">
        <v>3599</v>
      </c>
      <c r="E141" s="460" t="s">
        <v>5379</v>
      </c>
      <c r="F141" s="456" t="s">
        <v>3499</v>
      </c>
      <c r="G141" s="458" t="s">
        <v>5481</v>
      </c>
    </row>
    <row r="142" spans="2:7" s="457" customFormat="1" ht="12">
      <c r="B142" s="477" t="s">
        <v>5482</v>
      </c>
      <c r="C142" s="453" t="s">
        <v>5211</v>
      </c>
      <c r="D142" s="454" t="s">
        <v>3599</v>
      </c>
      <c r="E142" s="460" t="s">
        <v>5379</v>
      </c>
      <c r="F142" s="456" t="s">
        <v>3499</v>
      </c>
      <c r="G142" s="458" t="s">
        <v>5483</v>
      </c>
    </row>
    <row r="143" spans="2:7" s="457" customFormat="1" ht="12">
      <c r="B143" s="477" t="s">
        <v>5484</v>
      </c>
      <c r="C143" s="453" t="s">
        <v>5211</v>
      </c>
      <c r="D143" s="458" t="s">
        <v>3599</v>
      </c>
      <c r="E143" s="460" t="s">
        <v>5379</v>
      </c>
      <c r="F143" s="456" t="s">
        <v>3499</v>
      </c>
      <c r="G143" s="459" t="s">
        <v>5485</v>
      </c>
    </row>
    <row r="144" spans="2:7" s="457" customFormat="1" ht="12">
      <c r="B144" s="477" t="s">
        <v>5486</v>
      </c>
      <c r="C144" s="453" t="s">
        <v>5211</v>
      </c>
      <c r="D144" s="458" t="s">
        <v>3599</v>
      </c>
      <c r="E144" s="460" t="s">
        <v>5379</v>
      </c>
      <c r="F144" s="456" t="s">
        <v>3499</v>
      </c>
      <c r="G144" s="459" t="s">
        <v>5487</v>
      </c>
    </row>
    <row r="145" spans="2:7" s="457" customFormat="1" ht="12">
      <c r="B145" s="477" t="s">
        <v>5488</v>
      </c>
      <c r="C145" s="453" t="s">
        <v>5211</v>
      </c>
      <c r="D145" s="458" t="s">
        <v>3599</v>
      </c>
      <c r="E145" s="460" t="s">
        <v>5379</v>
      </c>
      <c r="F145" s="456" t="s">
        <v>3499</v>
      </c>
      <c r="G145" s="459" t="s">
        <v>5489</v>
      </c>
    </row>
    <row r="146" spans="2:7" s="457" customFormat="1" ht="12">
      <c r="B146" s="477" t="s">
        <v>5490</v>
      </c>
      <c r="C146" s="453" t="s">
        <v>5211</v>
      </c>
      <c r="D146" s="458" t="s">
        <v>3599</v>
      </c>
      <c r="E146" s="460" t="s">
        <v>5379</v>
      </c>
      <c r="F146" s="456" t="s">
        <v>3499</v>
      </c>
      <c r="G146" s="459" t="s">
        <v>5491</v>
      </c>
    </row>
    <row r="147" spans="2:7" s="457" customFormat="1" ht="12">
      <c r="B147" s="477" t="s">
        <v>5492</v>
      </c>
      <c r="C147" s="453" t="s">
        <v>5211</v>
      </c>
      <c r="D147" s="458" t="s">
        <v>3599</v>
      </c>
      <c r="E147" s="460" t="s">
        <v>5379</v>
      </c>
      <c r="F147" s="456" t="s">
        <v>3499</v>
      </c>
      <c r="G147" s="459" t="s">
        <v>5493</v>
      </c>
    </row>
    <row r="148" spans="2:7" s="457" customFormat="1" ht="12">
      <c r="B148" s="477" t="s">
        <v>5494</v>
      </c>
      <c r="C148" s="453" t="s">
        <v>5211</v>
      </c>
      <c r="D148" s="458" t="s">
        <v>3599</v>
      </c>
      <c r="E148" s="460" t="s">
        <v>5379</v>
      </c>
      <c r="F148" s="456" t="s">
        <v>3499</v>
      </c>
      <c r="G148" s="459" t="s">
        <v>5495</v>
      </c>
    </row>
    <row r="149" spans="2:7" s="457" customFormat="1" ht="12">
      <c r="B149" s="477" t="s">
        <v>5496</v>
      </c>
      <c r="C149" s="453" t="s">
        <v>5211</v>
      </c>
      <c r="D149" s="458" t="s">
        <v>3599</v>
      </c>
      <c r="E149" s="460" t="s">
        <v>5379</v>
      </c>
      <c r="F149" s="456" t="s">
        <v>3499</v>
      </c>
      <c r="G149" s="459" t="s">
        <v>5497</v>
      </c>
    </row>
    <row r="150" spans="2:7" s="457" customFormat="1" ht="12">
      <c r="B150" s="477" t="s">
        <v>5498</v>
      </c>
      <c r="C150" s="453" t="s">
        <v>5211</v>
      </c>
      <c r="D150" s="458" t="s">
        <v>3599</v>
      </c>
      <c r="E150" s="460" t="s">
        <v>5379</v>
      </c>
      <c r="F150" s="456" t="s">
        <v>3499</v>
      </c>
      <c r="G150" s="459" t="s">
        <v>5499</v>
      </c>
    </row>
    <row r="151" spans="2:7" s="457" customFormat="1" ht="12">
      <c r="B151" s="477" t="s">
        <v>5500</v>
      </c>
      <c r="C151" s="453" t="s">
        <v>5211</v>
      </c>
      <c r="D151" s="458" t="s">
        <v>3599</v>
      </c>
      <c r="E151" s="460" t="s">
        <v>5379</v>
      </c>
      <c r="F151" s="456" t="s">
        <v>3499</v>
      </c>
      <c r="G151" s="459" t="s">
        <v>5501</v>
      </c>
    </row>
    <row r="152" spans="2:7" s="457" customFormat="1" ht="12">
      <c r="B152" s="477" t="s">
        <v>5502</v>
      </c>
      <c r="C152" s="453" t="s">
        <v>5211</v>
      </c>
      <c r="D152" s="454" t="s">
        <v>3599</v>
      </c>
      <c r="E152" s="460" t="s">
        <v>5379</v>
      </c>
      <c r="F152" s="456" t="s">
        <v>3499</v>
      </c>
      <c r="G152" s="458" t="s">
        <v>5503</v>
      </c>
    </row>
    <row r="153" spans="2:7" s="457" customFormat="1" ht="12">
      <c r="B153" s="477" t="s">
        <v>5504</v>
      </c>
      <c r="C153" s="453" t="s">
        <v>5211</v>
      </c>
      <c r="D153" s="454" t="s">
        <v>3599</v>
      </c>
      <c r="E153" s="460" t="s">
        <v>5379</v>
      </c>
      <c r="F153" s="456" t="s">
        <v>3499</v>
      </c>
      <c r="G153" s="458" t="s">
        <v>5505</v>
      </c>
    </row>
    <row r="154" spans="2:7" s="457" customFormat="1" ht="12">
      <c r="B154" s="477" t="s">
        <v>5506</v>
      </c>
      <c r="C154" s="453" t="s">
        <v>5211</v>
      </c>
      <c r="D154" s="454" t="s">
        <v>3599</v>
      </c>
      <c r="E154" s="460" t="s">
        <v>5379</v>
      </c>
      <c r="F154" s="456" t="s">
        <v>3499</v>
      </c>
      <c r="G154" s="458" t="s">
        <v>5507</v>
      </c>
    </row>
    <row r="155" spans="2:7" s="457" customFormat="1" ht="12">
      <c r="B155" s="477" t="s">
        <v>5508</v>
      </c>
      <c r="C155" s="453" t="s">
        <v>5211</v>
      </c>
      <c r="D155" s="454" t="s">
        <v>3599</v>
      </c>
      <c r="E155" s="460" t="s">
        <v>5379</v>
      </c>
      <c r="F155" s="456" t="s">
        <v>3499</v>
      </c>
      <c r="G155" s="458" t="s">
        <v>5509</v>
      </c>
    </row>
    <row r="156" spans="2:7" s="457" customFormat="1" ht="12">
      <c r="B156" s="477" t="s">
        <v>5510</v>
      </c>
      <c r="C156" s="453" t="s">
        <v>5211</v>
      </c>
      <c r="D156" s="454" t="s">
        <v>3599</v>
      </c>
      <c r="E156" s="460" t="s">
        <v>5379</v>
      </c>
      <c r="F156" s="456" t="s">
        <v>3499</v>
      </c>
      <c r="G156" s="458" t="s">
        <v>5511</v>
      </c>
    </row>
    <row r="157" spans="2:7" s="457" customFormat="1" ht="12">
      <c r="B157" s="477" t="s">
        <v>5512</v>
      </c>
      <c r="C157" s="453" t="s">
        <v>5211</v>
      </c>
      <c r="D157" s="454" t="s">
        <v>3599</v>
      </c>
      <c r="E157" s="460" t="s">
        <v>5379</v>
      </c>
      <c r="F157" s="456" t="s">
        <v>3499</v>
      </c>
      <c r="G157" s="458" t="s">
        <v>5513</v>
      </c>
    </row>
    <row r="158" spans="2:7" s="457" customFormat="1" ht="12">
      <c r="B158" s="477" t="s">
        <v>5514</v>
      </c>
      <c r="C158" s="453" t="s">
        <v>5211</v>
      </c>
      <c r="D158" s="454" t="s">
        <v>3599</v>
      </c>
      <c r="E158" s="460" t="s">
        <v>5379</v>
      </c>
      <c r="F158" s="456" t="s">
        <v>3499</v>
      </c>
      <c r="G158" s="458" t="s">
        <v>5515</v>
      </c>
    </row>
    <row r="159" spans="2:7" s="457" customFormat="1" ht="12">
      <c r="B159" s="477" t="s">
        <v>5516</v>
      </c>
      <c r="C159" s="453" t="s">
        <v>5211</v>
      </c>
      <c r="D159" s="458" t="s">
        <v>3599</v>
      </c>
      <c r="E159" s="460" t="s">
        <v>5379</v>
      </c>
      <c r="F159" s="456" t="s">
        <v>3499</v>
      </c>
      <c r="G159" s="459" t="s">
        <v>5517</v>
      </c>
    </row>
    <row r="160" spans="2:7" s="457" customFormat="1" ht="12">
      <c r="B160" s="477" t="s">
        <v>5518</v>
      </c>
      <c r="C160" s="453" t="s">
        <v>5211</v>
      </c>
      <c r="D160" s="458" t="s">
        <v>3599</v>
      </c>
      <c r="E160" s="460" t="s">
        <v>5379</v>
      </c>
      <c r="F160" s="456" t="s">
        <v>3499</v>
      </c>
      <c r="G160" s="459" t="s">
        <v>5519</v>
      </c>
    </row>
    <row r="161" spans="2:7" s="457" customFormat="1" ht="12">
      <c r="B161" s="477" t="s">
        <v>5520</v>
      </c>
      <c r="C161" s="453" t="s">
        <v>5211</v>
      </c>
      <c r="D161" s="458" t="s">
        <v>3599</v>
      </c>
      <c r="E161" s="460" t="s">
        <v>5379</v>
      </c>
      <c r="F161" s="456" t="s">
        <v>3499</v>
      </c>
      <c r="G161" s="459" t="s">
        <v>5521</v>
      </c>
    </row>
    <row r="162" spans="2:7" s="457" customFormat="1" ht="12">
      <c r="B162" s="477" t="s">
        <v>5522</v>
      </c>
      <c r="C162" s="453" t="s">
        <v>5211</v>
      </c>
      <c r="D162" s="458" t="s">
        <v>3599</v>
      </c>
      <c r="E162" s="460" t="s">
        <v>5379</v>
      </c>
      <c r="F162" s="456" t="s">
        <v>3499</v>
      </c>
      <c r="G162" s="459" t="s">
        <v>5523</v>
      </c>
    </row>
    <row r="163" spans="2:7" s="457" customFormat="1" ht="12">
      <c r="B163" s="477" t="s">
        <v>5524</v>
      </c>
      <c r="C163" s="453" t="s">
        <v>5211</v>
      </c>
      <c r="D163" s="458" t="s">
        <v>3599</v>
      </c>
      <c r="E163" s="460" t="s">
        <v>5379</v>
      </c>
      <c r="F163" s="456" t="s">
        <v>3499</v>
      </c>
      <c r="G163" s="459" t="s">
        <v>5525</v>
      </c>
    </row>
    <row r="164" spans="2:7" s="457" customFormat="1" ht="12">
      <c r="B164" s="477" t="s">
        <v>5526</v>
      </c>
      <c r="C164" s="453" t="s">
        <v>5211</v>
      </c>
      <c r="D164" s="458" t="s">
        <v>3599</v>
      </c>
      <c r="E164" s="460" t="s">
        <v>5379</v>
      </c>
      <c r="F164" s="456" t="s">
        <v>3499</v>
      </c>
      <c r="G164" s="459" t="s">
        <v>5527</v>
      </c>
    </row>
    <row r="165" spans="2:7" s="457" customFormat="1" ht="12">
      <c r="B165" s="477" t="s">
        <v>5528</v>
      </c>
      <c r="C165" s="453" t="s">
        <v>5211</v>
      </c>
      <c r="D165" s="458" t="s">
        <v>3599</v>
      </c>
      <c r="E165" s="460" t="s">
        <v>5379</v>
      </c>
      <c r="F165" s="456" t="s">
        <v>3499</v>
      </c>
      <c r="G165" s="459" t="s">
        <v>5529</v>
      </c>
    </row>
    <row r="166" spans="2:7" s="457" customFormat="1" ht="12">
      <c r="B166" s="477" t="s">
        <v>5530</v>
      </c>
      <c r="C166" s="453" t="s">
        <v>5211</v>
      </c>
      <c r="D166" s="458" t="s">
        <v>3599</v>
      </c>
      <c r="E166" s="460" t="s">
        <v>5379</v>
      </c>
      <c r="F166" s="456" t="s">
        <v>3499</v>
      </c>
      <c r="G166" s="459" t="s">
        <v>5531</v>
      </c>
    </row>
    <row r="167" spans="2:7" s="457" customFormat="1" ht="12">
      <c r="B167" s="477" t="s">
        <v>5532</v>
      </c>
      <c r="C167" s="453" t="s">
        <v>5211</v>
      </c>
      <c r="D167" s="458" t="s">
        <v>3599</v>
      </c>
      <c r="E167" s="460" t="s">
        <v>5379</v>
      </c>
      <c r="F167" s="456" t="s">
        <v>3499</v>
      </c>
      <c r="G167" s="459" t="s">
        <v>5533</v>
      </c>
    </row>
    <row r="168" spans="2:7" s="457" customFormat="1" ht="12">
      <c r="B168" s="477" t="s">
        <v>5534</v>
      </c>
      <c r="C168" s="453" t="s">
        <v>5211</v>
      </c>
      <c r="D168" s="459" t="s">
        <v>3599</v>
      </c>
      <c r="E168" s="460" t="s">
        <v>5379</v>
      </c>
      <c r="F168" s="456" t="s">
        <v>3499</v>
      </c>
      <c r="G168" s="459" t="s">
        <v>5535</v>
      </c>
    </row>
    <row r="169" spans="2:7" s="457" customFormat="1" ht="12">
      <c r="B169" s="477" t="s">
        <v>5536</v>
      </c>
      <c r="C169" s="453" t="s">
        <v>5211</v>
      </c>
      <c r="D169" s="454" t="s">
        <v>3599</v>
      </c>
      <c r="E169" s="460" t="s">
        <v>5379</v>
      </c>
      <c r="F169" s="456" t="s">
        <v>3499</v>
      </c>
      <c r="G169" s="458" t="s">
        <v>5537</v>
      </c>
    </row>
    <row r="170" spans="2:7" s="457" customFormat="1" ht="12">
      <c r="B170" s="477" t="s">
        <v>5538</v>
      </c>
      <c r="C170" s="453" t="s">
        <v>5211</v>
      </c>
      <c r="D170" s="454" t="s">
        <v>3599</v>
      </c>
      <c r="E170" s="460" t="s">
        <v>5379</v>
      </c>
      <c r="F170" s="456" t="s">
        <v>3499</v>
      </c>
      <c r="G170" s="458" t="s">
        <v>5539</v>
      </c>
    </row>
    <row r="171" spans="2:7" s="457" customFormat="1" ht="12">
      <c r="B171" s="477" t="s">
        <v>5540</v>
      </c>
      <c r="C171" s="453" t="s">
        <v>5211</v>
      </c>
      <c r="D171" s="454" t="s">
        <v>3599</v>
      </c>
      <c r="E171" s="460" t="s">
        <v>5379</v>
      </c>
      <c r="F171" s="456" t="s">
        <v>3499</v>
      </c>
      <c r="G171" s="458" t="s">
        <v>5541</v>
      </c>
    </row>
    <row r="172" spans="2:7" s="457" customFormat="1" ht="12">
      <c r="B172" s="477" t="s">
        <v>5542</v>
      </c>
      <c r="C172" s="453" t="s">
        <v>5211</v>
      </c>
      <c r="D172" s="454" t="s">
        <v>3599</v>
      </c>
      <c r="E172" s="460" t="s">
        <v>5379</v>
      </c>
      <c r="F172" s="456" t="s">
        <v>3499</v>
      </c>
      <c r="G172" s="458" t="s">
        <v>5543</v>
      </c>
    </row>
    <row r="173" spans="2:7" s="457" customFormat="1" ht="12">
      <c r="B173" s="477" t="s">
        <v>5544</v>
      </c>
      <c r="C173" s="453" t="s">
        <v>5211</v>
      </c>
      <c r="D173" s="454" t="s">
        <v>3599</v>
      </c>
      <c r="E173" s="460" t="s">
        <v>5379</v>
      </c>
      <c r="F173" s="456" t="s">
        <v>3499</v>
      </c>
      <c r="G173" s="458" t="s">
        <v>5545</v>
      </c>
    </row>
    <row r="174" spans="2:7" s="457" customFormat="1" ht="12">
      <c r="B174" s="477" t="s">
        <v>5546</v>
      </c>
      <c r="C174" s="453" t="s">
        <v>5211</v>
      </c>
      <c r="D174" s="454" t="s">
        <v>3599</v>
      </c>
      <c r="E174" s="460" t="s">
        <v>5379</v>
      </c>
      <c r="F174" s="456" t="s">
        <v>3499</v>
      </c>
      <c r="G174" s="458" t="s">
        <v>5547</v>
      </c>
    </row>
    <row r="175" spans="2:7" s="457" customFormat="1" ht="12">
      <c r="B175" s="477" t="s">
        <v>5548</v>
      </c>
      <c r="C175" s="453" t="s">
        <v>5211</v>
      </c>
      <c r="D175" s="458" t="s">
        <v>3599</v>
      </c>
      <c r="E175" s="460" t="s">
        <v>5379</v>
      </c>
      <c r="F175" s="456" t="s">
        <v>3499</v>
      </c>
      <c r="G175" s="459" t="s">
        <v>5549</v>
      </c>
    </row>
    <row r="176" spans="2:7" s="457" customFormat="1" ht="12">
      <c r="B176" s="477" t="s">
        <v>5550</v>
      </c>
      <c r="C176" s="453" t="s">
        <v>5211</v>
      </c>
      <c r="D176" s="458" t="s">
        <v>5551</v>
      </c>
      <c r="E176" s="460" t="s">
        <v>5552</v>
      </c>
      <c r="F176" s="456" t="s">
        <v>3499</v>
      </c>
      <c r="G176" s="489" t="s">
        <v>5553</v>
      </c>
    </row>
    <row r="177" spans="2:7" s="457" customFormat="1" ht="12">
      <c r="B177" s="477" t="s">
        <v>5554</v>
      </c>
      <c r="C177" s="453" t="s">
        <v>5211</v>
      </c>
      <c r="D177" s="458" t="s">
        <v>5551</v>
      </c>
      <c r="E177" s="460" t="s">
        <v>5552</v>
      </c>
      <c r="F177" s="456" t="s">
        <v>3499</v>
      </c>
      <c r="G177" s="489" t="s">
        <v>5555</v>
      </c>
    </row>
    <row r="178" spans="2:7" s="457" customFormat="1" ht="12">
      <c r="B178" s="477" t="s">
        <v>5556</v>
      </c>
      <c r="C178" s="453" t="s">
        <v>5211</v>
      </c>
      <c r="D178" s="458" t="s">
        <v>5551</v>
      </c>
      <c r="E178" s="460" t="s">
        <v>5552</v>
      </c>
      <c r="F178" s="456" t="s">
        <v>3499</v>
      </c>
      <c r="G178" s="489" t="s">
        <v>5557</v>
      </c>
    </row>
    <row r="179" spans="2:7" s="457" customFormat="1" ht="12">
      <c r="B179" s="477" t="s">
        <v>5558</v>
      </c>
      <c r="C179" s="453" t="s">
        <v>5211</v>
      </c>
      <c r="D179" s="458" t="s">
        <v>5551</v>
      </c>
      <c r="E179" s="460" t="s">
        <v>5552</v>
      </c>
      <c r="F179" s="456" t="s">
        <v>3499</v>
      </c>
      <c r="G179" s="489" t="s">
        <v>5559</v>
      </c>
    </row>
    <row r="180" spans="2:7" s="457" customFormat="1" ht="12">
      <c r="B180" s="477" t="s">
        <v>5560</v>
      </c>
      <c r="C180" s="453" t="s">
        <v>5211</v>
      </c>
      <c r="D180" s="458" t="s">
        <v>5551</v>
      </c>
      <c r="E180" s="460" t="s">
        <v>5552</v>
      </c>
      <c r="F180" s="456" t="s">
        <v>3499</v>
      </c>
      <c r="G180" s="489" t="s">
        <v>5561</v>
      </c>
    </row>
    <row r="181" spans="2:7" s="457" customFormat="1" ht="12">
      <c r="B181" s="477" t="s">
        <v>5562</v>
      </c>
      <c r="C181" s="453" t="s">
        <v>5211</v>
      </c>
      <c r="D181" s="458" t="s">
        <v>5551</v>
      </c>
      <c r="E181" s="460" t="s">
        <v>5552</v>
      </c>
      <c r="F181" s="456" t="s">
        <v>3499</v>
      </c>
      <c r="G181" s="489" t="s">
        <v>5563</v>
      </c>
    </row>
    <row r="182" spans="2:7" s="457" customFormat="1" ht="12">
      <c r="B182" s="477" t="s">
        <v>5564</v>
      </c>
      <c r="C182" s="453" t="s">
        <v>5211</v>
      </c>
      <c r="D182" s="458" t="s">
        <v>5551</v>
      </c>
      <c r="E182" s="460" t="s">
        <v>5552</v>
      </c>
      <c r="F182" s="456" t="s">
        <v>3499</v>
      </c>
      <c r="G182" s="489" t="s">
        <v>5565</v>
      </c>
    </row>
    <row r="183" spans="2:7" s="457" customFormat="1" ht="12">
      <c r="B183" s="477" t="s">
        <v>5566</v>
      </c>
      <c r="C183" s="453" t="s">
        <v>5211</v>
      </c>
      <c r="D183" s="458" t="s">
        <v>5551</v>
      </c>
      <c r="E183" s="460" t="s">
        <v>5552</v>
      </c>
      <c r="F183" s="456" t="s">
        <v>3499</v>
      </c>
      <c r="G183" s="489" t="s">
        <v>5567</v>
      </c>
    </row>
    <row r="184" spans="2:7" s="457" customFormat="1" ht="12">
      <c r="B184" s="477" t="s">
        <v>5568</v>
      </c>
      <c r="C184" s="453" t="s">
        <v>5211</v>
      </c>
      <c r="D184" s="454" t="s">
        <v>5551</v>
      </c>
      <c r="E184" s="460" t="s">
        <v>5552</v>
      </c>
      <c r="F184" s="456" t="s">
        <v>3499</v>
      </c>
      <c r="G184" s="489" t="s">
        <v>5569</v>
      </c>
    </row>
    <row r="185" spans="2:7" s="457" customFormat="1" ht="12">
      <c r="B185" s="477" t="s">
        <v>5570</v>
      </c>
      <c r="C185" s="453" t="s">
        <v>5211</v>
      </c>
      <c r="D185" s="454" t="s">
        <v>5551</v>
      </c>
      <c r="E185" s="460" t="s">
        <v>5552</v>
      </c>
      <c r="F185" s="456" t="s">
        <v>3499</v>
      </c>
      <c r="G185" s="489" t="s">
        <v>5571</v>
      </c>
    </row>
    <row r="186" spans="2:7" s="457" customFormat="1" ht="12">
      <c r="B186" s="477" t="s">
        <v>5572</v>
      </c>
      <c r="C186" s="453" t="s">
        <v>5211</v>
      </c>
      <c r="D186" s="454" t="s">
        <v>5551</v>
      </c>
      <c r="E186" s="460" t="s">
        <v>5552</v>
      </c>
      <c r="F186" s="456" t="s">
        <v>3499</v>
      </c>
      <c r="G186" s="489" t="s">
        <v>5573</v>
      </c>
    </row>
    <row r="187" spans="2:7" s="457" customFormat="1" ht="12">
      <c r="B187" s="477" t="s">
        <v>5574</v>
      </c>
      <c r="C187" s="453" t="s">
        <v>5211</v>
      </c>
      <c r="D187" s="454" t="s">
        <v>5551</v>
      </c>
      <c r="E187" s="460" t="s">
        <v>5552</v>
      </c>
      <c r="F187" s="456" t="s">
        <v>3499</v>
      </c>
      <c r="G187" s="489" t="s">
        <v>5575</v>
      </c>
    </row>
    <row r="188" spans="2:7" s="457" customFormat="1" ht="12">
      <c r="B188" s="477" t="s">
        <v>5576</v>
      </c>
      <c r="C188" s="453" t="s">
        <v>5211</v>
      </c>
      <c r="D188" s="454" t="s">
        <v>5551</v>
      </c>
      <c r="E188" s="460" t="s">
        <v>5552</v>
      </c>
      <c r="F188" s="456" t="s">
        <v>3499</v>
      </c>
      <c r="G188" s="489" t="s">
        <v>5577</v>
      </c>
    </row>
    <row r="189" spans="2:7" s="457" customFormat="1" ht="12">
      <c r="B189" s="477" t="s">
        <v>5578</v>
      </c>
      <c r="C189" s="453" t="s">
        <v>5211</v>
      </c>
      <c r="D189" s="454" t="s">
        <v>5551</v>
      </c>
      <c r="E189" s="460" t="s">
        <v>5552</v>
      </c>
      <c r="F189" s="456" t="s">
        <v>3499</v>
      </c>
      <c r="G189" s="489" t="s">
        <v>5579</v>
      </c>
    </row>
    <row r="190" spans="2:7" s="457" customFormat="1" ht="12">
      <c r="B190" s="477" t="s">
        <v>5580</v>
      </c>
      <c r="C190" s="453" t="s">
        <v>5211</v>
      </c>
      <c r="D190" s="454" t="s">
        <v>5551</v>
      </c>
      <c r="E190" s="460" t="s">
        <v>5552</v>
      </c>
      <c r="F190" s="456" t="s">
        <v>3499</v>
      </c>
      <c r="G190" s="489" t="s">
        <v>5581</v>
      </c>
    </row>
    <row r="191" spans="2:7" s="457" customFormat="1" ht="12">
      <c r="B191" s="477" t="s">
        <v>5582</v>
      </c>
      <c r="C191" s="453" t="s">
        <v>5211</v>
      </c>
      <c r="D191" s="458" t="s">
        <v>5551</v>
      </c>
      <c r="E191" s="460" t="s">
        <v>5552</v>
      </c>
      <c r="F191" s="456" t="s">
        <v>3499</v>
      </c>
      <c r="G191" s="489" t="s">
        <v>5583</v>
      </c>
    </row>
    <row r="192" spans="2:7" s="457" customFormat="1" ht="12">
      <c r="B192" s="477" t="s">
        <v>5584</v>
      </c>
      <c r="C192" s="453" t="s">
        <v>5211</v>
      </c>
      <c r="D192" s="458" t="s">
        <v>5551</v>
      </c>
      <c r="E192" s="460" t="s">
        <v>5552</v>
      </c>
      <c r="F192" s="456" t="s">
        <v>3499</v>
      </c>
      <c r="G192" s="489" t="s">
        <v>5585</v>
      </c>
    </row>
    <row r="193" spans="2:7" s="457" customFormat="1" ht="12">
      <c r="B193" s="477" t="s">
        <v>5586</v>
      </c>
      <c r="C193" s="453" t="s">
        <v>5211</v>
      </c>
      <c r="D193" s="458" t="s">
        <v>5551</v>
      </c>
      <c r="E193" s="460" t="s">
        <v>5552</v>
      </c>
      <c r="F193" s="456" t="s">
        <v>3499</v>
      </c>
      <c r="G193" s="489" t="s">
        <v>5587</v>
      </c>
    </row>
    <row r="194" spans="2:7" s="457" customFormat="1" ht="12">
      <c r="B194" s="477" t="s">
        <v>5588</v>
      </c>
      <c r="C194" s="453" t="s">
        <v>5211</v>
      </c>
      <c r="D194" s="458" t="s">
        <v>5551</v>
      </c>
      <c r="E194" s="460" t="s">
        <v>5552</v>
      </c>
      <c r="F194" s="456" t="s">
        <v>3499</v>
      </c>
      <c r="G194" s="489" t="s">
        <v>5589</v>
      </c>
    </row>
    <row r="195" spans="2:7" s="457" customFormat="1" ht="12">
      <c r="B195" s="477" t="s">
        <v>5590</v>
      </c>
      <c r="C195" s="453" t="s">
        <v>5211</v>
      </c>
      <c r="D195" s="458" t="s">
        <v>5551</v>
      </c>
      <c r="E195" s="460" t="s">
        <v>5552</v>
      </c>
      <c r="F195" s="456" t="s">
        <v>3499</v>
      </c>
      <c r="G195" s="489" t="s">
        <v>5591</v>
      </c>
    </row>
    <row r="196" spans="2:7" s="457" customFormat="1" ht="12">
      <c r="B196" s="477" t="s">
        <v>5592</v>
      </c>
      <c r="C196" s="453" t="s">
        <v>5211</v>
      </c>
      <c r="D196" s="458" t="s">
        <v>5551</v>
      </c>
      <c r="E196" s="460" t="s">
        <v>5552</v>
      </c>
      <c r="F196" s="456" t="s">
        <v>3499</v>
      </c>
      <c r="G196" s="489" t="s">
        <v>5593</v>
      </c>
    </row>
    <row r="197" spans="2:7" s="457" customFormat="1" ht="12">
      <c r="B197" s="477" t="s">
        <v>5594</v>
      </c>
      <c r="C197" s="453" t="s">
        <v>5211</v>
      </c>
      <c r="D197" s="458" t="s">
        <v>5551</v>
      </c>
      <c r="E197" s="460" t="s">
        <v>5552</v>
      </c>
      <c r="F197" s="456" t="s">
        <v>3499</v>
      </c>
      <c r="G197" s="489" t="s">
        <v>5595</v>
      </c>
    </row>
    <row r="198" spans="2:7" s="457" customFormat="1" ht="12">
      <c r="B198" s="477" t="s">
        <v>5596</v>
      </c>
      <c r="C198" s="453" t="s">
        <v>5211</v>
      </c>
      <c r="D198" s="458" t="s">
        <v>5551</v>
      </c>
      <c r="E198" s="460" t="s">
        <v>5552</v>
      </c>
      <c r="F198" s="456" t="s">
        <v>3499</v>
      </c>
      <c r="G198" s="489" t="s">
        <v>5597</v>
      </c>
    </row>
    <row r="199" spans="2:7" s="457" customFormat="1" ht="12">
      <c r="B199" s="477" t="s">
        <v>5598</v>
      </c>
      <c r="C199" s="453" t="s">
        <v>5211</v>
      </c>
      <c r="D199" s="458" t="s">
        <v>5551</v>
      </c>
      <c r="E199" s="460" t="s">
        <v>5552</v>
      </c>
      <c r="F199" s="456" t="s">
        <v>3499</v>
      </c>
      <c r="G199" s="489" t="s">
        <v>5599</v>
      </c>
    </row>
    <row r="200" spans="2:7" s="457" customFormat="1" ht="12">
      <c r="B200" s="477" t="s">
        <v>5600</v>
      </c>
      <c r="C200" s="453" t="s">
        <v>5211</v>
      </c>
      <c r="D200" s="459" t="s">
        <v>5551</v>
      </c>
      <c r="E200" s="460" t="s">
        <v>5552</v>
      </c>
      <c r="F200" s="456" t="s">
        <v>3499</v>
      </c>
      <c r="G200" s="489" t="s">
        <v>5601</v>
      </c>
    </row>
    <row r="201" spans="2:7" s="457" customFormat="1" ht="12">
      <c r="B201" s="477" t="s">
        <v>5602</v>
      </c>
      <c r="C201" s="453" t="s">
        <v>5211</v>
      </c>
      <c r="D201" s="454" t="s">
        <v>5551</v>
      </c>
      <c r="E201" s="460" t="s">
        <v>5552</v>
      </c>
      <c r="F201" s="456" t="s">
        <v>3499</v>
      </c>
      <c r="G201" s="489" t="s">
        <v>5603</v>
      </c>
    </row>
    <row r="202" spans="2:7" s="457" customFormat="1" ht="12">
      <c r="B202" s="477" t="s">
        <v>5604</v>
      </c>
      <c r="C202" s="453" t="s">
        <v>5211</v>
      </c>
      <c r="D202" s="454" t="s">
        <v>5551</v>
      </c>
      <c r="E202" s="460" t="s">
        <v>5552</v>
      </c>
      <c r="F202" s="456" t="s">
        <v>3499</v>
      </c>
      <c r="G202" s="489" t="s">
        <v>5605</v>
      </c>
    </row>
    <row r="203" spans="2:7" s="457" customFormat="1" ht="12">
      <c r="B203" s="477" t="s">
        <v>5606</v>
      </c>
      <c r="C203" s="453" t="s">
        <v>5211</v>
      </c>
      <c r="D203" s="454" t="s">
        <v>5551</v>
      </c>
      <c r="E203" s="460" t="s">
        <v>5552</v>
      </c>
      <c r="F203" s="456" t="s">
        <v>3499</v>
      </c>
      <c r="G203" s="489" t="s">
        <v>5607</v>
      </c>
    </row>
    <row r="204" spans="2:7" s="457" customFormat="1" ht="12">
      <c r="B204" s="477" t="s">
        <v>5608</v>
      </c>
      <c r="C204" s="453" t="s">
        <v>5211</v>
      </c>
      <c r="D204" s="454" t="s">
        <v>5551</v>
      </c>
      <c r="E204" s="460" t="s">
        <v>5552</v>
      </c>
      <c r="F204" s="456" t="s">
        <v>3499</v>
      </c>
      <c r="G204" s="489" t="s">
        <v>5609</v>
      </c>
    </row>
    <row r="205" spans="2:7" s="457" customFormat="1" ht="12">
      <c r="B205" s="477" t="s">
        <v>5610</v>
      </c>
      <c r="C205" s="453" t="s">
        <v>5211</v>
      </c>
      <c r="D205" s="454" t="s">
        <v>5551</v>
      </c>
      <c r="E205" s="460" t="s">
        <v>5552</v>
      </c>
      <c r="F205" s="456" t="s">
        <v>3499</v>
      </c>
      <c r="G205" s="489" t="s">
        <v>5611</v>
      </c>
    </row>
    <row r="206" spans="2:7" s="457" customFormat="1" ht="12">
      <c r="B206" s="477" t="s">
        <v>5612</v>
      </c>
      <c r="C206" s="453" t="s">
        <v>5211</v>
      </c>
      <c r="D206" s="454" t="s">
        <v>5551</v>
      </c>
      <c r="E206" s="460" t="s">
        <v>5552</v>
      </c>
      <c r="F206" s="456" t="s">
        <v>3499</v>
      </c>
      <c r="G206" s="489" t="s">
        <v>5613</v>
      </c>
    </row>
    <row r="207" spans="2:7" s="457" customFormat="1" ht="12">
      <c r="B207" s="477" t="s">
        <v>5614</v>
      </c>
      <c r="C207" s="453" t="s">
        <v>5211</v>
      </c>
      <c r="D207" s="458" t="s">
        <v>5551</v>
      </c>
      <c r="E207" s="460" t="s">
        <v>5552</v>
      </c>
      <c r="F207" s="456" t="s">
        <v>3499</v>
      </c>
      <c r="G207" s="489" t="s">
        <v>5615</v>
      </c>
    </row>
    <row r="208" spans="2:7" s="457" customFormat="1" ht="12">
      <c r="B208" s="477" t="s">
        <v>5616</v>
      </c>
      <c r="C208" s="453" t="s">
        <v>5211</v>
      </c>
      <c r="D208" s="458" t="s">
        <v>5551</v>
      </c>
      <c r="E208" s="460" t="s">
        <v>5552</v>
      </c>
      <c r="F208" s="456" t="s">
        <v>3499</v>
      </c>
      <c r="G208" s="489" t="s">
        <v>5617</v>
      </c>
    </row>
    <row r="209" spans="2:7" s="457" customFormat="1" ht="12">
      <c r="B209" s="477" t="s">
        <v>5618</v>
      </c>
      <c r="C209" s="453" t="s">
        <v>5211</v>
      </c>
      <c r="D209" s="458" t="s">
        <v>5551</v>
      </c>
      <c r="E209" s="460" t="s">
        <v>5552</v>
      </c>
      <c r="F209" s="456" t="s">
        <v>3499</v>
      </c>
      <c r="G209" s="489" t="s">
        <v>5619</v>
      </c>
    </row>
    <row r="210" spans="2:7" s="457" customFormat="1" ht="12">
      <c r="B210" s="477" t="s">
        <v>5620</v>
      </c>
      <c r="C210" s="453" t="s">
        <v>5211</v>
      </c>
      <c r="D210" s="458" t="s">
        <v>5551</v>
      </c>
      <c r="E210" s="460" t="s">
        <v>5552</v>
      </c>
      <c r="F210" s="456" t="s">
        <v>3499</v>
      </c>
      <c r="G210" s="489" t="s">
        <v>5621</v>
      </c>
    </row>
    <row r="211" spans="2:7" s="457" customFormat="1" ht="12">
      <c r="B211" s="477" t="s">
        <v>5622</v>
      </c>
      <c r="C211" s="453" t="s">
        <v>5211</v>
      </c>
      <c r="D211" s="458" t="s">
        <v>5551</v>
      </c>
      <c r="E211" s="460" t="s">
        <v>5552</v>
      </c>
      <c r="F211" s="456" t="s">
        <v>3499</v>
      </c>
      <c r="G211" s="489" t="s">
        <v>5623</v>
      </c>
    </row>
    <row r="212" spans="2:7" s="457" customFormat="1" ht="12">
      <c r="B212" s="477" t="s">
        <v>5624</v>
      </c>
      <c r="C212" s="453" t="s">
        <v>5211</v>
      </c>
      <c r="D212" s="458" t="s">
        <v>5551</v>
      </c>
      <c r="E212" s="460" t="s">
        <v>5552</v>
      </c>
      <c r="F212" s="456" t="s">
        <v>3499</v>
      </c>
      <c r="G212" s="489" t="s">
        <v>5625</v>
      </c>
    </row>
    <row r="213" spans="2:7" s="457" customFormat="1" ht="12">
      <c r="B213" s="477" t="s">
        <v>5626</v>
      </c>
      <c r="C213" s="453" t="s">
        <v>5211</v>
      </c>
      <c r="D213" s="458" t="s">
        <v>5551</v>
      </c>
      <c r="E213" s="460" t="s">
        <v>5552</v>
      </c>
      <c r="F213" s="456" t="s">
        <v>3499</v>
      </c>
      <c r="G213" s="489" t="s">
        <v>5627</v>
      </c>
    </row>
    <row r="214" spans="2:7" s="457" customFormat="1" ht="12">
      <c r="B214" s="477" t="s">
        <v>5628</v>
      </c>
      <c r="C214" s="453" t="s">
        <v>5211</v>
      </c>
      <c r="D214" s="458" t="s">
        <v>5551</v>
      </c>
      <c r="E214" s="460" t="s">
        <v>5552</v>
      </c>
      <c r="F214" s="456" t="s">
        <v>3499</v>
      </c>
      <c r="G214" s="489" t="s">
        <v>5629</v>
      </c>
    </row>
    <row r="215" spans="2:7" s="457" customFormat="1" ht="12">
      <c r="B215" s="477" t="s">
        <v>5630</v>
      </c>
      <c r="C215" s="453" t="s">
        <v>5211</v>
      </c>
      <c r="D215" s="458" t="s">
        <v>5551</v>
      </c>
      <c r="E215" s="460" t="s">
        <v>5552</v>
      </c>
      <c r="F215" s="456" t="s">
        <v>3499</v>
      </c>
      <c r="G215" s="489" t="s">
        <v>5631</v>
      </c>
    </row>
    <row r="216" spans="2:7" s="457" customFormat="1" ht="12">
      <c r="B216" s="477" t="s">
        <v>5632</v>
      </c>
      <c r="C216" s="453" t="s">
        <v>5211</v>
      </c>
      <c r="D216" s="454" t="s">
        <v>5551</v>
      </c>
      <c r="E216" s="460" t="s">
        <v>5552</v>
      </c>
      <c r="F216" s="456" t="s">
        <v>3499</v>
      </c>
      <c r="G216" s="489" t="s">
        <v>5633</v>
      </c>
    </row>
    <row r="217" spans="2:7" s="457" customFormat="1" ht="12">
      <c r="B217" s="477" t="s">
        <v>5634</v>
      </c>
      <c r="C217" s="453" t="s">
        <v>5211</v>
      </c>
      <c r="D217" s="454" t="s">
        <v>5551</v>
      </c>
      <c r="E217" s="460" t="s">
        <v>5552</v>
      </c>
      <c r="F217" s="456" t="s">
        <v>3499</v>
      </c>
      <c r="G217" s="489" t="s">
        <v>5635</v>
      </c>
    </row>
    <row r="218" spans="2:7" s="457" customFormat="1" ht="12">
      <c r="B218" s="477" t="s">
        <v>5636</v>
      </c>
      <c r="C218" s="453" t="s">
        <v>5211</v>
      </c>
      <c r="D218" s="454" t="s">
        <v>5551</v>
      </c>
      <c r="E218" s="460" t="s">
        <v>5552</v>
      </c>
      <c r="F218" s="456" t="s">
        <v>3499</v>
      </c>
      <c r="G218" s="489" t="s">
        <v>5637</v>
      </c>
    </row>
    <row r="219" spans="2:7" s="457" customFormat="1" ht="12">
      <c r="B219" s="477" t="s">
        <v>5638</v>
      </c>
      <c r="C219" s="453" t="s">
        <v>5211</v>
      </c>
      <c r="D219" s="454" t="s">
        <v>5551</v>
      </c>
      <c r="E219" s="460" t="s">
        <v>5552</v>
      </c>
      <c r="F219" s="456" t="s">
        <v>3499</v>
      </c>
      <c r="G219" s="489" t="s">
        <v>5639</v>
      </c>
    </row>
    <row r="220" spans="2:7" s="457" customFormat="1" ht="12">
      <c r="B220" s="477" t="s">
        <v>5640</v>
      </c>
      <c r="C220" s="453" t="s">
        <v>5211</v>
      </c>
      <c r="D220" s="454" t="s">
        <v>5551</v>
      </c>
      <c r="E220" s="460" t="s">
        <v>5552</v>
      </c>
      <c r="F220" s="456" t="s">
        <v>3499</v>
      </c>
      <c r="G220" s="489" t="s">
        <v>5641</v>
      </c>
    </row>
    <row r="221" spans="2:7" s="457" customFormat="1" ht="12">
      <c r="B221" s="477" t="s">
        <v>5642</v>
      </c>
      <c r="C221" s="453" t="s">
        <v>5211</v>
      </c>
      <c r="D221" s="454" t="s">
        <v>5551</v>
      </c>
      <c r="E221" s="460" t="s">
        <v>5552</v>
      </c>
      <c r="F221" s="456" t="s">
        <v>3499</v>
      </c>
      <c r="G221" s="489" t="s">
        <v>5643</v>
      </c>
    </row>
    <row r="222" spans="2:7" s="457" customFormat="1" ht="12">
      <c r="B222" s="477" t="s">
        <v>5644</v>
      </c>
      <c r="C222" s="453" t="s">
        <v>5211</v>
      </c>
      <c r="D222" s="454" t="s">
        <v>5551</v>
      </c>
      <c r="E222" s="460" t="s">
        <v>5552</v>
      </c>
      <c r="F222" s="456" t="s">
        <v>3499</v>
      </c>
      <c r="G222" s="489" t="s">
        <v>5645</v>
      </c>
    </row>
    <row r="223" spans="2:7" s="457" customFormat="1" ht="12">
      <c r="B223" s="477" t="s">
        <v>5646</v>
      </c>
      <c r="C223" s="453" t="s">
        <v>5211</v>
      </c>
      <c r="D223" s="458" t="s">
        <v>5551</v>
      </c>
      <c r="E223" s="460" t="s">
        <v>5552</v>
      </c>
      <c r="F223" s="456" t="s">
        <v>3499</v>
      </c>
      <c r="G223" s="489" t="s">
        <v>5647</v>
      </c>
    </row>
    <row r="224" spans="2:7" s="457" customFormat="1" ht="12">
      <c r="B224" s="477" t="s">
        <v>5648</v>
      </c>
      <c r="C224" s="453" t="s">
        <v>5211</v>
      </c>
      <c r="D224" s="458" t="s">
        <v>5551</v>
      </c>
      <c r="E224" s="460" t="s">
        <v>5552</v>
      </c>
      <c r="F224" s="456" t="s">
        <v>3499</v>
      </c>
      <c r="G224" s="489" t="s">
        <v>5649</v>
      </c>
    </row>
    <row r="225" spans="2:7" s="457" customFormat="1" ht="12">
      <c r="B225" s="477" t="s">
        <v>5650</v>
      </c>
      <c r="C225" s="453" t="s">
        <v>5211</v>
      </c>
      <c r="D225" s="458" t="s">
        <v>5551</v>
      </c>
      <c r="E225" s="460" t="s">
        <v>5552</v>
      </c>
      <c r="F225" s="456" t="s">
        <v>3499</v>
      </c>
      <c r="G225" s="489" t="s">
        <v>5651</v>
      </c>
    </row>
    <row r="226" spans="2:7" s="457" customFormat="1" ht="12">
      <c r="B226" s="477" t="s">
        <v>5652</v>
      </c>
      <c r="C226" s="453" t="s">
        <v>5211</v>
      </c>
      <c r="D226" s="458" t="s">
        <v>5551</v>
      </c>
      <c r="E226" s="460" t="s">
        <v>5552</v>
      </c>
      <c r="F226" s="456" t="s">
        <v>3499</v>
      </c>
      <c r="G226" s="489" t="s">
        <v>5653</v>
      </c>
    </row>
    <row r="227" spans="2:7" s="457" customFormat="1" ht="12">
      <c r="B227" s="477" t="s">
        <v>5654</v>
      </c>
      <c r="C227" s="453" t="s">
        <v>5211</v>
      </c>
      <c r="D227" s="458" t="s">
        <v>5551</v>
      </c>
      <c r="E227" s="460" t="s">
        <v>5552</v>
      </c>
      <c r="F227" s="456" t="s">
        <v>3499</v>
      </c>
      <c r="G227" s="489" t="s">
        <v>5655</v>
      </c>
    </row>
    <row r="228" spans="2:7" s="457" customFormat="1" ht="12">
      <c r="B228" s="477" t="s">
        <v>5656</v>
      </c>
      <c r="C228" s="453" t="s">
        <v>5211</v>
      </c>
      <c r="D228" s="458" t="s">
        <v>5551</v>
      </c>
      <c r="E228" s="460" t="s">
        <v>5552</v>
      </c>
      <c r="F228" s="456" t="s">
        <v>3499</v>
      </c>
      <c r="G228" s="489" t="s">
        <v>5657</v>
      </c>
    </row>
    <row r="229" spans="2:7" s="457" customFormat="1" ht="12">
      <c r="B229" s="477" t="s">
        <v>5658</v>
      </c>
      <c r="C229" s="453" t="s">
        <v>5211</v>
      </c>
      <c r="D229" s="458" t="s">
        <v>5551</v>
      </c>
      <c r="E229" s="460" t="s">
        <v>5552</v>
      </c>
      <c r="F229" s="456" t="s">
        <v>3499</v>
      </c>
      <c r="G229" s="489" t="s">
        <v>5659</v>
      </c>
    </row>
    <row r="230" spans="2:7" s="457" customFormat="1" ht="12">
      <c r="B230" s="477" t="s">
        <v>5660</v>
      </c>
      <c r="C230" s="453" t="s">
        <v>5211</v>
      </c>
      <c r="D230" s="458" t="s">
        <v>5551</v>
      </c>
      <c r="E230" s="460" t="s">
        <v>5552</v>
      </c>
      <c r="F230" s="456" t="s">
        <v>3499</v>
      </c>
      <c r="G230" s="489" t="s">
        <v>5661</v>
      </c>
    </row>
    <row r="231" spans="2:7" s="457" customFormat="1" ht="12">
      <c r="B231" s="477" t="s">
        <v>5662</v>
      </c>
      <c r="C231" s="453" t="s">
        <v>5211</v>
      </c>
      <c r="D231" s="458" t="s">
        <v>5551</v>
      </c>
      <c r="E231" s="460" t="s">
        <v>5552</v>
      </c>
      <c r="F231" s="456" t="s">
        <v>3499</v>
      </c>
      <c r="G231" s="489" t="s">
        <v>5663</v>
      </c>
    </row>
    <row r="232" spans="2:7" s="457" customFormat="1" ht="12">
      <c r="B232" s="477" t="s">
        <v>5664</v>
      </c>
      <c r="C232" s="453" t="s">
        <v>5211</v>
      </c>
      <c r="D232" s="459" t="s">
        <v>5551</v>
      </c>
      <c r="E232" s="460" t="s">
        <v>5552</v>
      </c>
      <c r="F232" s="456" t="s">
        <v>3499</v>
      </c>
      <c r="G232" s="489" t="s">
        <v>5665</v>
      </c>
    </row>
    <row r="233" spans="2:7" s="457" customFormat="1" ht="12">
      <c r="B233" s="477" t="s">
        <v>5666</v>
      </c>
      <c r="C233" s="453" t="s">
        <v>5211</v>
      </c>
      <c r="D233" s="454" t="s">
        <v>5551</v>
      </c>
      <c r="E233" s="460" t="s">
        <v>5552</v>
      </c>
      <c r="F233" s="456" t="s">
        <v>3499</v>
      </c>
      <c r="G233" s="489" t="s">
        <v>5667</v>
      </c>
    </row>
    <row r="234" spans="2:7" s="457" customFormat="1" ht="12">
      <c r="B234" s="477" t="s">
        <v>5668</v>
      </c>
      <c r="C234" s="453" t="s">
        <v>5211</v>
      </c>
      <c r="D234" s="454" t="s">
        <v>5551</v>
      </c>
      <c r="E234" s="460" t="s">
        <v>5552</v>
      </c>
      <c r="F234" s="456" t="s">
        <v>3499</v>
      </c>
      <c r="G234" s="489" t="s">
        <v>5669</v>
      </c>
    </row>
    <row r="235" spans="2:7" s="457" customFormat="1" ht="12">
      <c r="B235" s="477" t="s">
        <v>5670</v>
      </c>
      <c r="C235" s="453" t="s">
        <v>5211</v>
      </c>
      <c r="D235" s="454" t="s">
        <v>5551</v>
      </c>
      <c r="E235" s="460" t="s">
        <v>5552</v>
      </c>
      <c r="F235" s="456" t="s">
        <v>3499</v>
      </c>
      <c r="G235" s="489" t="s">
        <v>5671</v>
      </c>
    </row>
    <row r="236" spans="2:7" s="457" customFormat="1" ht="12">
      <c r="B236" s="477" t="s">
        <v>5672</v>
      </c>
      <c r="C236" s="453" t="s">
        <v>5211</v>
      </c>
      <c r="D236" s="454" t="s">
        <v>5551</v>
      </c>
      <c r="E236" s="460" t="s">
        <v>5552</v>
      </c>
      <c r="F236" s="456" t="s">
        <v>3499</v>
      </c>
      <c r="G236" s="489" t="s">
        <v>5673</v>
      </c>
    </row>
    <row r="237" spans="2:7" s="457" customFormat="1" ht="12">
      <c r="B237" s="477" t="s">
        <v>5674</v>
      </c>
      <c r="C237" s="453" t="s">
        <v>5211</v>
      </c>
      <c r="D237" s="454" t="s">
        <v>5551</v>
      </c>
      <c r="E237" s="460" t="s">
        <v>5552</v>
      </c>
      <c r="F237" s="456" t="s">
        <v>3499</v>
      </c>
      <c r="G237" s="489" t="s">
        <v>5675</v>
      </c>
    </row>
    <row r="238" spans="2:7" s="457" customFormat="1" ht="12">
      <c r="B238" s="477" t="s">
        <v>5676</v>
      </c>
      <c r="C238" s="453" t="s">
        <v>5211</v>
      </c>
      <c r="D238" s="454" t="s">
        <v>5551</v>
      </c>
      <c r="E238" s="460" t="s">
        <v>5552</v>
      </c>
      <c r="F238" s="456" t="s">
        <v>3499</v>
      </c>
      <c r="G238" s="489" t="s">
        <v>5677</v>
      </c>
    </row>
    <row r="239" spans="2:7" s="457" customFormat="1" ht="12">
      <c r="B239" s="477" t="s">
        <v>5678</v>
      </c>
      <c r="C239" s="453" t="s">
        <v>5211</v>
      </c>
      <c r="D239" s="458" t="s">
        <v>5551</v>
      </c>
      <c r="E239" s="460" t="s">
        <v>5552</v>
      </c>
      <c r="F239" s="456" t="s">
        <v>3499</v>
      </c>
      <c r="G239" s="489" t="s">
        <v>5679</v>
      </c>
    </row>
    <row r="240" spans="2:7" s="457" customFormat="1" ht="12">
      <c r="B240" s="477" t="s">
        <v>5680</v>
      </c>
      <c r="C240" s="453" t="s">
        <v>5211</v>
      </c>
      <c r="D240" s="458" t="s">
        <v>5551</v>
      </c>
      <c r="E240" s="460" t="s">
        <v>5552</v>
      </c>
      <c r="F240" s="456" t="s">
        <v>3499</v>
      </c>
      <c r="G240" s="489" t="s">
        <v>5681</v>
      </c>
    </row>
    <row r="241" spans="2:7" s="457" customFormat="1" ht="12">
      <c r="B241" s="477" t="s">
        <v>5682</v>
      </c>
      <c r="C241" s="453" t="s">
        <v>5211</v>
      </c>
      <c r="D241" s="458" t="s">
        <v>5551</v>
      </c>
      <c r="E241" s="460" t="s">
        <v>5552</v>
      </c>
      <c r="F241" s="456" t="s">
        <v>3499</v>
      </c>
      <c r="G241" s="489" t="s">
        <v>5683</v>
      </c>
    </row>
    <row r="242" spans="2:7" s="457" customFormat="1" ht="12">
      <c r="B242" s="477" t="s">
        <v>5684</v>
      </c>
      <c r="C242" s="453" t="s">
        <v>5211</v>
      </c>
      <c r="D242" s="458" t="s">
        <v>5551</v>
      </c>
      <c r="E242" s="460" t="s">
        <v>5552</v>
      </c>
      <c r="F242" s="456" t="s">
        <v>3499</v>
      </c>
      <c r="G242" s="489" t="s">
        <v>5685</v>
      </c>
    </row>
    <row r="243" spans="2:7" s="457" customFormat="1" ht="12">
      <c r="B243" s="477" t="s">
        <v>5686</v>
      </c>
      <c r="C243" s="453" t="s">
        <v>5211</v>
      </c>
      <c r="D243" s="458" t="s">
        <v>5551</v>
      </c>
      <c r="E243" s="460" t="s">
        <v>5552</v>
      </c>
      <c r="F243" s="456" t="s">
        <v>3499</v>
      </c>
      <c r="G243" s="489" t="s">
        <v>5687</v>
      </c>
    </row>
    <row r="244" spans="2:7" s="457" customFormat="1" ht="12">
      <c r="B244" s="477" t="s">
        <v>5688</v>
      </c>
      <c r="C244" s="453" t="s">
        <v>5211</v>
      </c>
      <c r="D244" s="458" t="s">
        <v>5551</v>
      </c>
      <c r="E244" s="460" t="s">
        <v>5552</v>
      </c>
      <c r="F244" s="456" t="s">
        <v>3499</v>
      </c>
      <c r="G244" s="489" t="s">
        <v>5689</v>
      </c>
    </row>
    <row r="245" spans="2:7" s="457" customFormat="1" ht="12">
      <c r="B245" s="477" t="s">
        <v>5690</v>
      </c>
      <c r="C245" s="453" t="s">
        <v>5211</v>
      </c>
      <c r="D245" s="458" t="s">
        <v>5551</v>
      </c>
      <c r="E245" s="460" t="s">
        <v>5552</v>
      </c>
      <c r="F245" s="456" t="s">
        <v>3499</v>
      </c>
      <c r="G245" s="489" t="s">
        <v>5691</v>
      </c>
    </row>
    <row r="246" spans="2:7" s="457" customFormat="1" ht="12">
      <c r="B246" s="477" t="s">
        <v>5692</v>
      </c>
      <c r="C246" s="453" t="s">
        <v>5211</v>
      </c>
      <c r="D246" s="458" t="s">
        <v>5551</v>
      </c>
      <c r="E246" s="460" t="s">
        <v>5552</v>
      </c>
      <c r="F246" s="456" t="s">
        <v>3499</v>
      </c>
      <c r="G246" s="489" t="s">
        <v>5693</v>
      </c>
    </row>
    <row r="247" spans="2:7" s="457" customFormat="1" ht="12">
      <c r="B247" s="477" t="s">
        <v>5694</v>
      </c>
      <c r="C247" s="453" t="s">
        <v>5211</v>
      </c>
      <c r="D247" s="458" t="s">
        <v>5551</v>
      </c>
      <c r="E247" s="460" t="s">
        <v>5552</v>
      </c>
      <c r="F247" s="456" t="s">
        <v>3499</v>
      </c>
      <c r="G247" s="489" t="s">
        <v>5695</v>
      </c>
    </row>
    <row r="248" spans="2:7" s="457" customFormat="1" ht="12">
      <c r="B248" s="477" t="s">
        <v>5696</v>
      </c>
      <c r="C248" s="453" t="s">
        <v>5211</v>
      </c>
      <c r="D248" s="454" t="s">
        <v>5551</v>
      </c>
      <c r="E248" s="460" t="s">
        <v>5552</v>
      </c>
      <c r="F248" s="456" t="s">
        <v>3499</v>
      </c>
      <c r="G248" s="489" t="s">
        <v>5697</v>
      </c>
    </row>
    <row r="249" spans="2:7" s="457" customFormat="1" ht="12">
      <c r="B249" s="477" t="s">
        <v>5698</v>
      </c>
      <c r="C249" s="453" t="s">
        <v>5211</v>
      </c>
      <c r="D249" s="454" t="s">
        <v>5551</v>
      </c>
      <c r="E249" s="460" t="s">
        <v>5552</v>
      </c>
      <c r="F249" s="456" t="s">
        <v>3499</v>
      </c>
      <c r="G249" s="489" t="s">
        <v>5699</v>
      </c>
    </row>
    <row r="250" spans="2:7" s="457" customFormat="1" ht="12">
      <c r="B250" s="477" t="s">
        <v>5700</v>
      </c>
      <c r="C250" s="453" t="s">
        <v>5211</v>
      </c>
      <c r="D250" s="454" t="s">
        <v>5551</v>
      </c>
      <c r="E250" s="460" t="s">
        <v>5552</v>
      </c>
      <c r="F250" s="456" t="s">
        <v>3499</v>
      </c>
      <c r="G250" s="489" t="s">
        <v>5701</v>
      </c>
    </row>
    <row r="251" spans="2:7" s="457" customFormat="1" ht="12">
      <c r="B251" s="477" t="s">
        <v>5702</v>
      </c>
      <c r="C251" s="453" t="s">
        <v>5211</v>
      </c>
      <c r="D251" s="454" t="s">
        <v>5551</v>
      </c>
      <c r="E251" s="460" t="s">
        <v>5552</v>
      </c>
      <c r="F251" s="456" t="s">
        <v>3499</v>
      </c>
      <c r="G251" s="489" t="s">
        <v>5703</v>
      </c>
    </row>
    <row r="252" spans="2:7" s="457" customFormat="1" ht="12">
      <c r="B252" s="477" t="s">
        <v>5704</v>
      </c>
      <c r="C252" s="453" t="s">
        <v>5211</v>
      </c>
      <c r="D252" s="454" t="s">
        <v>5551</v>
      </c>
      <c r="E252" s="460" t="s">
        <v>5552</v>
      </c>
      <c r="F252" s="456" t="s">
        <v>3499</v>
      </c>
      <c r="G252" s="489" t="s">
        <v>5705</v>
      </c>
    </row>
    <row r="253" spans="2:7" s="457" customFormat="1" ht="12">
      <c r="B253" s="477" t="s">
        <v>5706</v>
      </c>
      <c r="C253" s="461" t="s">
        <v>5707</v>
      </c>
      <c r="D253" s="454" t="s">
        <v>5551</v>
      </c>
      <c r="E253" s="460" t="s">
        <v>5552</v>
      </c>
      <c r="F253" s="456" t="s">
        <v>3499</v>
      </c>
      <c r="G253" s="489" t="s">
        <v>5708</v>
      </c>
    </row>
    <row r="254" spans="2:7" s="457" customFormat="1" ht="12">
      <c r="B254" s="477" t="s">
        <v>5709</v>
      </c>
      <c r="C254" s="453" t="s">
        <v>5211</v>
      </c>
      <c r="D254" s="454" t="s">
        <v>5551</v>
      </c>
      <c r="E254" s="460" t="s">
        <v>5552</v>
      </c>
      <c r="F254" s="456" t="s">
        <v>3499</v>
      </c>
      <c r="G254" s="489" t="s">
        <v>5710</v>
      </c>
    </row>
    <row r="255" spans="2:7" s="457" customFormat="1" ht="12">
      <c r="B255" s="477" t="s">
        <v>5711</v>
      </c>
      <c r="C255" s="453" t="s">
        <v>5211</v>
      </c>
      <c r="D255" s="458" t="s">
        <v>5551</v>
      </c>
      <c r="E255" s="460" t="s">
        <v>5552</v>
      </c>
      <c r="F255" s="456" t="s">
        <v>3499</v>
      </c>
      <c r="G255" s="489" t="s">
        <v>5712</v>
      </c>
    </row>
    <row r="256" spans="2:7" s="457" customFormat="1" ht="12">
      <c r="B256" s="477" t="s">
        <v>5713</v>
      </c>
      <c r="C256" s="453" t="s">
        <v>5211</v>
      </c>
      <c r="D256" s="458" t="s">
        <v>5551</v>
      </c>
      <c r="E256" s="460" t="s">
        <v>5552</v>
      </c>
      <c r="F256" s="456" t="s">
        <v>3499</v>
      </c>
      <c r="G256" s="489" t="s">
        <v>5714</v>
      </c>
    </row>
    <row r="257" spans="2:7" s="457" customFormat="1" ht="12">
      <c r="B257" s="477" t="s">
        <v>5715</v>
      </c>
      <c r="C257" s="453" t="s">
        <v>5211</v>
      </c>
      <c r="D257" s="458" t="s">
        <v>5551</v>
      </c>
      <c r="E257" s="460" t="s">
        <v>5552</v>
      </c>
      <c r="F257" s="456" t="s">
        <v>3499</v>
      </c>
      <c r="G257" s="489" t="s">
        <v>5716</v>
      </c>
    </row>
    <row r="258" spans="2:7" s="457" customFormat="1" ht="12">
      <c r="B258" s="477" t="s">
        <v>5717</v>
      </c>
      <c r="C258" s="453" t="s">
        <v>5211</v>
      </c>
      <c r="D258" s="458" t="s">
        <v>5551</v>
      </c>
      <c r="E258" s="460" t="s">
        <v>5552</v>
      </c>
      <c r="F258" s="456" t="s">
        <v>3499</v>
      </c>
      <c r="G258" s="489" t="s">
        <v>5718</v>
      </c>
    </row>
    <row r="259" spans="2:7" s="457" customFormat="1" ht="12">
      <c r="B259" s="477" t="s">
        <v>5719</v>
      </c>
      <c r="C259" s="453" t="s">
        <v>5211</v>
      </c>
      <c r="D259" s="458" t="s">
        <v>5551</v>
      </c>
      <c r="E259" s="460" t="s">
        <v>5552</v>
      </c>
      <c r="F259" s="456" t="s">
        <v>3499</v>
      </c>
      <c r="G259" s="489" t="s">
        <v>5720</v>
      </c>
    </row>
    <row r="260" spans="2:7" s="457" customFormat="1" ht="12">
      <c r="B260" s="477" t="s">
        <v>5721</v>
      </c>
      <c r="C260" s="453" t="s">
        <v>5211</v>
      </c>
      <c r="D260" s="458" t="s">
        <v>5551</v>
      </c>
      <c r="E260" s="460" t="s">
        <v>5552</v>
      </c>
      <c r="F260" s="456" t="s">
        <v>3499</v>
      </c>
      <c r="G260" s="489" t="s">
        <v>5722</v>
      </c>
    </row>
    <row r="261" spans="2:7" s="457" customFormat="1" ht="12">
      <c r="B261" s="477" t="s">
        <v>5723</v>
      </c>
      <c r="C261" s="453" t="s">
        <v>5211</v>
      </c>
      <c r="D261" s="458" t="s">
        <v>5551</v>
      </c>
      <c r="E261" s="460" t="s">
        <v>5552</v>
      </c>
      <c r="F261" s="456" t="s">
        <v>3499</v>
      </c>
      <c r="G261" s="489" t="s">
        <v>5724</v>
      </c>
    </row>
    <row r="262" spans="2:7" s="457" customFormat="1" ht="12">
      <c r="B262" s="477" t="s">
        <v>5725</v>
      </c>
      <c r="C262" s="453" t="s">
        <v>5211</v>
      </c>
      <c r="D262" s="458" t="s">
        <v>5551</v>
      </c>
      <c r="E262" s="460" t="s">
        <v>5552</v>
      </c>
      <c r="F262" s="456" t="s">
        <v>3499</v>
      </c>
      <c r="G262" s="489" t="s">
        <v>5726</v>
      </c>
    </row>
    <row r="263" spans="2:7" s="457" customFormat="1" ht="12">
      <c r="B263" s="477" t="s">
        <v>5727</v>
      </c>
      <c r="C263" s="453" t="s">
        <v>5211</v>
      </c>
      <c r="D263" s="458" t="s">
        <v>5551</v>
      </c>
      <c r="E263" s="460" t="s">
        <v>5552</v>
      </c>
      <c r="F263" s="456" t="s">
        <v>3499</v>
      </c>
      <c r="G263" s="489" t="s">
        <v>5728</v>
      </c>
    </row>
    <row r="264" spans="2:7" s="457" customFormat="1" ht="12">
      <c r="B264" s="477" t="s">
        <v>5729</v>
      </c>
      <c r="C264" s="453" t="s">
        <v>5211</v>
      </c>
      <c r="D264" s="459" t="s">
        <v>5551</v>
      </c>
      <c r="E264" s="460" t="s">
        <v>5552</v>
      </c>
      <c r="F264" s="456" t="s">
        <v>3499</v>
      </c>
      <c r="G264" s="489" t="s">
        <v>5730</v>
      </c>
    </row>
    <row r="265" spans="2:7" s="457" customFormat="1" ht="12">
      <c r="B265" s="477" t="s">
        <v>5731</v>
      </c>
      <c r="C265" s="453" t="s">
        <v>5211</v>
      </c>
      <c r="D265" s="454" t="s">
        <v>5551</v>
      </c>
      <c r="E265" s="460" t="s">
        <v>5552</v>
      </c>
      <c r="F265" s="456" t="s">
        <v>3499</v>
      </c>
      <c r="G265" s="489" t="s">
        <v>5732</v>
      </c>
    </row>
    <row r="266" spans="2:7" s="457" customFormat="1" ht="12">
      <c r="B266" s="477" t="s">
        <v>5733</v>
      </c>
      <c r="C266" s="453" t="s">
        <v>5211</v>
      </c>
      <c r="D266" s="454" t="s">
        <v>5551</v>
      </c>
      <c r="E266" s="460" t="s">
        <v>5552</v>
      </c>
      <c r="F266" s="456" t="s">
        <v>3499</v>
      </c>
      <c r="G266" s="489" t="s">
        <v>5734</v>
      </c>
    </row>
    <row r="267" spans="2:7" s="457" customFormat="1" ht="12">
      <c r="B267" s="477" t="s">
        <v>5735</v>
      </c>
      <c r="C267" s="453" t="s">
        <v>5211</v>
      </c>
      <c r="D267" s="454" t="s">
        <v>5551</v>
      </c>
      <c r="E267" s="460" t="s">
        <v>5552</v>
      </c>
      <c r="F267" s="456" t="s">
        <v>3499</v>
      </c>
      <c r="G267" s="489" t="s">
        <v>5736</v>
      </c>
    </row>
    <row r="268" spans="2:7" s="457" customFormat="1" ht="12">
      <c r="B268" s="477" t="s">
        <v>5737</v>
      </c>
      <c r="C268" s="453" t="s">
        <v>5211</v>
      </c>
      <c r="D268" s="454" t="s">
        <v>5551</v>
      </c>
      <c r="E268" s="460" t="s">
        <v>5552</v>
      </c>
      <c r="F268" s="456" t="s">
        <v>3499</v>
      </c>
      <c r="G268" s="489" t="s">
        <v>5738</v>
      </c>
    </row>
    <row r="269" spans="2:7" s="457" customFormat="1" ht="12">
      <c r="B269" s="477" t="s">
        <v>5739</v>
      </c>
      <c r="C269" s="453" t="s">
        <v>5211</v>
      </c>
      <c r="D269" s="454" t="s">
        <v>5551</v>
      </c>
      <c r="E269" s="460" t="s">
        <v>5552</v>
      </c>
      <c r="F269" s="456" t="s">
        <v>3499</v>
      </c>
      <c r="G269" s="489" t="s">
        <v>5740</v>
      </c>
    </row>
    <row r="270" spans="2:7" s="457" customFormat="1" ht="12">
      <c r="B270" s="477" t="s">
        <v>5741</v>
      </c>
      <c r="C270" s="453" t="s">
        <v>5211</v>
      </c>
      <c r="D270" s="454" t="s">
        <v>5551</v>
      </c>
      <c r="E270" s="460" t="s">
        <v>5552</v>
      </c>
      <c r="F270" s="456" t="s">
        <v>3499</v>
      </c>
      <c r="G270" s="489" t="s">
        <v>5742</v>
      </c>
    </row>
    <row r="271" spans="2:7" s="457" customFormat="1" ht="12">
      <c r="B271" s="477" t="s">
        <v>5743</v>
      </c>
      <c r="C271" s="453" t="s">
        <v>5211</v>
      </c>
      <c r="D271" s="458" t="s">
        <v>5551</v>
      </c>
      <c r="E271" s="460" t="s">
        <v>5552</v>
      </c>
      <c r="F271" s="456" t="s">
        <v>3499</v>
      </c>
      <c r="G271" s="489" t="s">
        <v>5744</v>
      </c>
    </row>
    <row r="272" spans="2:7" s="457" customFormat="1" ht="12">
      <c r="B272" s="477" t="s">
        <v>5745</v>
      </c>
      <c r="C272" s="453" t="s">
        <v>5211</v>
      </c>
      <c r="D272" s="458" t="s">
        <v>5551</v>
      </c>
      <c r="E272" s="460" t="s">
        <v>5552</v>
      </c>
      <c r="F272" s="456" t="s">
        <v>3499</v>
      </c>
      <c r="G272" s="489" t="s">
        <v>5746</v>
      </c>
    </row>
    <row r="273" spans="2:7" s="457" customFormat="1" ht="12">
      <c r="B273" s="477" t="s">
        <v>5747</v>
      </c>
      <c r="C273" s="453" t="s">
        <v>5211</v>
      </c>
      <c r="D273" s="458" t="s">
        <v>5551</v>
      </c>
      <c r="E273" s="460" t="s">
        <v>5552</v>
      </c>
      <c r="F273" s="456" t="s">
        <v>3499</v>
      </c>
      <c r="G273" s="489" t="s">
        <v>5748</v>
      </c>
    </row>
    <row r="274" spans="2:7" s="457" customFormat="1" ht="12">
      <c r="B274" s="477" t="s">
        <v>5749</v>
      </c>
      <c r="C274" s="453" t="s">
        <v>5211</v>
      </c>
      <c r="D274" s="458" t="s">
        <v>5551</v>
      </c>
      <c r="E274" s="460" t="s">
        <v>5552</v>
      </c>
      <c r="F274" s="456" t="s">
        <v>3499</v>
      </c>
      <c r="G274" s="489" t="s">
        <v>5750</v>
      </c>
    </row>
    <row r="275" spans="2:7" s="457" customFormat="1" ht="12">
      <c r="B275" s="477" t="s">
        <v>5751</v>
      </c>
      <c r="C275" s="453" t="s">
        <v>5211</v>
      </c>
      <c r="D275" s="458" t="s">
        <v>5551</v>
      </c>
      <c r="E275" s="460" t="s">
        <v>5552</v>
      </c>
      <c r="F275" s="456" t="s">
        <v>3499</v>
      </c>
      <c r="G275" s="489" t="s">
        <v>5752</v>
      </c>
    </row>
    <row r="276" spans="2:7" s="457" customFormat="1" ht="12">
      <c r="B276" s="477" t="s">
        <v>5753</v>
      </c>
      <c r="C276" s="453" t="s">
        <v>5211</v>
      </c>
      <c r="D276" s="458" t="s">
        <v>5551</v>
      </c>
      <c r="E276" s="460" t="s">
        <v>5552</v>
      </c>
      <c r="F276" s="456" t="s">
        <v>3499</v>
      </c>
      <c r="G276" s="489" t="s">
        <v>5754</v>
      </c>
    </row>
    <row r="277" spans="2:7" s="457" customFormat="1" ht="24">
      <c r="B277" s="477" t="s">
        <v>5755</v>
      </c>
      <c r="C277" s="453" t="s">
        <v>5211</v>
      </c>
      <c r="D277" s="458" t="s">
        <v>5756</v>
      </c>
      <c r="E277" s="456" t="s">
        <v>5757</v>
      </c>
      <c r="F277" s="456" t="s">
        <v>3499</v>
      </c>
      <c r="G277" s="459" t="s">
        <v>5758</v>
      </c>
    </row>
    <row r="278" spans="2:7" s="457" customFormat="1" ht="24">
      <c r="B278" s="477" t="s">
        <v>5759</v>
      </c>
      <c r="C278" s="453" t="s">
        <v>5211</v>
      </c>
      <c r="D278" s="458" t="s">
        <v>5756</v>
      </c>
      <c r="E278" s="456" t="s">
        <v>5757</v>
      </c>
      <c r="F278" s="456" t="s">
        <v>3499</v>
      </c>
      <c r="G278" s="459" t="s">
        <v>5760</v>
      </c>
    </row>
    <row r="279" spans="2:7" s="457" customFormat="1" ht="24">
      <c r="B279" s="477" t="s">
        <v>5761</v>
      </c>
      <c r="C279" s="453" t="s">
        <v>5211</v>
      </c>
      <c r="D279" s="458" t="s">
        <v>5756</v>
      </c>
      <c r="E279" s="456" t="s">
        <v>5757</v>
      </c>
      <c r="F279" s="456" t="s">
        <v>3499</v>
      </c>
      <c r="G279" s="459" t="s">
        <v>5762</v>
      </c>
    </row>
    <row r="280" spans="2:7" s="457" customFormat="1" ht="24">
      <c r="B280" s="477" t="s">
        <v>5763</v>
      </c>
      <c r="C280" s="453" t="s">
        <v>5211</v>
      </c>
      <c r="D280" s="454" t="s">
        <v>5756</v>
      </c>
      <c r="E280" s="456" t="s">
        <v>5757</v>
      </c>
      <c r="F280" s="456" t="s">
        <v>3499</v>
      </c>
      <c r="G280" s="458" t="s">
        <v>5764</v>
      </c>
    </row>
    <row r="281" spans="2:7" s="457" customFormat="1" ht="24">
      <c r="B281" s="477" t="s">
        <v>5765</v>
      </c>
      <c r="C281" s="453" t="s">
        <v>5211</v>
      </c>
      <c r="D281" s="454" t="s">
        <v>5756</v>
      </c>
      <c r="E281" s="456" t="s">
        <v>5757</v>
      </c>
      <c r="F281" s="456" t="s">
        <v>3499</v>
      </c>
      <c r="G281" s="458" t="s">
        <v>5766</v>
      </c>
    </row>
    <row r="282" spans="2:7" s="457" customFormat="1" ht="24">
      <c r="B282" s="477" t="s">
        <v>5767</v>
      </c>
      <c r="C282" s="453" t="s">
        <v>5211</v>
      </c>
      <c r="D282" s="454" t="s">
        <v>5756</v>
      </c>
      <c r="E282" s="456" t="s">
        <v>5757</v>
      </c>
      <c r="F282" s="456" t="s">
        <v>3499</v>
      </c>
      <c r="G282" s="458" t="s">
        <v>5768</v>
      </c>
    </row>
    <row r="283" spans="2:7" s="457" customFormat="1" ht="24">
      <c r="B283" s="477" t="s">
        <v>5769</v>
      </c>
      <c r="C283" s="453" t="s">
        <v>5211</v>
      </c>
      <c r="D283" s="454" t="s">
        <v>5756</v>
      </c>
      <c r="E283" s="456" t="s">
        <v>5757</v>
      </c>
      <c r="F283" s="456" t="s">
        <v>3499</v>
      </c>
      <c r="G283" s="458" t="s">
        <v>5770</v>
      </c>
    </row>
    <row r="284" spans="2:7" s="457" customFormat="1" ht="24">
      <c r="B284" s="477" t="s">
        <v>5771</v>
      </c>
      <c r="C284" s="453" t="s">
        <v>5211</v>
      </c>
      <c r="D284" s="454" t="s">
        <v>5756</v>
      </c>
      <c r="E284" s="456" t="s">
        <v>5757</v>
      </c>
      <c r="F284" s="456" t="s">
        <v>3499</v>
      </c>
      <c r="G284" s="458" t="s">
        <v>5772</v>
      </c>
    </row>
    <row r="285" spans="2:7" s="457" customFormat="1" ht="24">
      <c r="B285" s="477" t="s">
        <v>5773</v>
      </c>
      <c r="C285" s="453" t="s">
        <v>5211</v>
      </c>
      <c r="D285" s="454" t="s">
        <v>5756</v>
      </c>
      <c r="E285" s="456" t="s">
        <v>5757</v>
      </c>
      <c r="F285" s="456" t="s">
        <v>3499</v>
      </c>
      <c r="G285" s="458" t="s">
        <v>5774</v>
      </c>
    </row>
    <row r="286" spans="2:7" s="457" customFormat="1" ht="24">
      <c r="B286" s="477" t="s">
        <v>5775</v>
      </c>
      <c r="C286" s="453" t="s">
        <v>5211</v>
      </c>
      <c r="D286" s="454" t="s">
        <v>5756</v>
      </c>
      <c r="E286" s="456" t="s">
        <v>5757</v>
      </c>
      <c r="F286" s="456" t="s">
        <v>3499</v>
      </c>
      <c r="G286" s="458" t="s">
        <v>5776</v>
      </c>
    </row>
    <row r="287" spans="2:7" s="457" customFormat="1" ht="24">
      <c r="B287" s="477" t="s">
        <v>5777</v>
      </c>
      <c r="C287" s="453" t="s">
        <v>5211</v>
      </c>
      <c r="D287" s="458" t="s">
        <v>5756</v>
      </c>
      <c r="E287" s="456" t="s">
        <v>5757</v>
      </c>
      <c r="F287" s="456" t="s">
        <v>3499</v>
      </c>
      <c r="G287" s="459" t="s">
        <v>5778</v>
      </c>
    </row>
    <row r="288" spans="2:7" s="457" customFormat="1" ht="24">
      <c r="B288" s="477" t="s">
        <v>5779</v>
      </c>
      <c r="C288" s="453" t="s">
        <v>5211</v>
      </c>
      <c r="D288" s="458" t="s">
        <v>5780</v>
      </c>
      <c r="E288" s="456" t="s">
        <v>5781</v>
      </c>
      <c r="F288" s="456" t="s">
        <v>3499</v>
      </c>
      <c r="G288" s="459" t="s">
        <v>5782</v>
      </c>
    </row>
    <row r="289" spans="2:7" s="457" customFormat="1" ht="24">
      <c r="B289" s="477" t="s">
        <v>5783</v>
      </c>
      <c r="C289" s="453" t="s">
        <v>5211</v>
      </c>
      <c r="D289" s="458" t="s">
        <v>5780</v>
      </c>
      <c r="E289" s="456" t="s">
        <v>5781</v>
      </c>
      <c r="F289" s="456" t="s">
        <v>3499</v>
      </c>
      <c r="G289" s="459" t="s">
        <v>5784</v>
      </c>
    </row>
    <row r="290" spans="2:7" s="457" customFormat="1" ht="24">
      <c r="B290" s="477" t="s">
        <v>5785</v>
      </c>
      <c r="C290" s="453" t="s">
        <v>5211</v>
      </c>
      <c r="D290" s="458" t="s">
        <v>5780</v>
      </c>
      <c r="E290" s="456" t="s">
        <v>5781</v>
      </c>
      <c r="F290" s="456" t="s">
        <v>3499</v>
      </c>
      <c r="G290" s="459" t="s">
        <v>5786</v>
      </c>
    </row>
    <row r="291" spans="2:7" s="457" customFormat="1" ht="24">
      <c r="B291" s="477" t="s">
        <v>5787</v>
      </c>
      <c r="C291" s="453" t="s">
        <v>5211</v>
      </c>
      <c r="D291" s="458" t="s">
        <v>5780</v>
      </c>
      <c r="E291" s="456" t="s">
        <v>5781</v>
      </c>
      <c r="F291" s="456" t="s">
        <v>3499</v>
      </c>
      <c r="G291" s="459" t="s">
        <v>5788</v>
      </c>
    </row>
    <row r="292" spans="2:7" s="457" customFormat="1" ht="24">
      <c r="B292" s="477" t="s">
        <v>5789</v>
      </c>
      <c r="C292" s="453" t="s">
        <v>5211</v>
      </c>
      <c r="D292" s="458" t="s">
        <v>5780</v>
      </c>
      <c r="E292" s="456" t="s">
        <v>5781</v>
      </c>
      <c r="F292" s="456" t="s">
        <v>3499</v>
      </c>
      <c r="G292" s="459" t="s">
        <v>5790</v>
      </c>
    </row>
    <row r="293" spans="2:7" s="457" customFormat="1" ht="24">
      <c r="B293" s="477" t="s">
        <v>5791</v>
      </c>
      <c r="C293" s="453" t="s">
        <v>5211</v>
      </c>
      <c r="D293" s="458" t="s">
        <v>5780</v>
      </c>
      <c r="E293" s="456" t="s">
        <v>5781</v>
      </c>
      <c r="F293" s="456" t="s">
        <v>3499</v>
      </c>
      <c r="G293" s="459" t="s">
        <v>5792</v>
      </c>
    </row>
    <row r="294" spans="2:7" s="457" customFormat="1" ht="24">
      <c r="B294" s="477" t="s">
        <v>5793</v>
      </c>
      <c r="C294" s="453" t="s">
        <v>5211</v>
      </c>
      <c r="D294" s="458" t="s">
        <v>5780</v>
      </c>
      <c r="E294" s="456" t="s">
        <v>5781</v>
      </c>
      <c r="F294" s="456" t="s">
        <v>3499</v>
      </c>
      <c r="G294" s="459" t="s">
        <v>5794</v>
      </c>
    </row>
    <row r="295" spans="2:7" s="457" customFormat="1" ht="24">
      <c r="B295" s="477" t="s">
        <v>5795</v>
      </c>
      <c r="C295" s="453" t="s">
        <v>5211</v>
      </c>
      <c r="D295" s="458" t="s">
        <v>5780</v>
      </c>
      <c r="E295" s="456" t="s">
        <v>5781</v>
      </c>
      <c r="F295" s="456" t="s">
        <v>3499</v>
      </c>
      <c r="G295" s="459" t="s">
        <v>5796</v>
      </c>
    </row>
    <row r="296" spans="2:7" s="457" customFormat="1" ht="24">
      <c r="B296" s="477" t="s">
        <v>5797</v>
      </c>
      <c r="C296" s="453" t="s">
        <v>5211</v>
      </c>
      <c r="D296" s="459" t="s">
        <v>5780</v>
      </c>
      <c r="E296" s="456" t="s">
        <v>5781</v>
      </c>
      <c r="F296" s="456" t="s">
        <v>3499</v>
      </c>
      <c r="G296" s="459" t="s">
        <v>5798</v>
      </c>
    </row>
    <row r="297" spans="2:7" s="457" customFormat="1" ht="24">
      <c r="B297" s="477" t="s">
        <v>5799</v>
      </c>
      <c r="C297" s="453" t="s">
        <v>5211</v>
      </c>
      <c r="D297" s="454" t="s">
        <v>5780</v>
      </c>
      <c r="E297" s="456" t="s">
        <v>5781</v>
      </c>
      <c r="F297" s="456" t="s">
        <v>3499</v>
      </c>
      <c r="G297" s="458" t="s">
        <v>5800</v>
      </c>
    </row>
    <row r="298" spans="2:7" s="457" customFormat="1" ht="24">
      <c r="B298" s="477" t="s">
        <v>5801</v>
      </c>
      <c r="C298" s="453" t="s">
        <v>5211</v>
      </c>
      <c r="D298" s="454" t="s">
        <v>5780</v>
      </c>
      <c r="E298" s="456" t="s">
        <v>5781</v>
      </c>
      <c r="F298" s="456" t="s">
        <v>3499</v>
      </c>
      <c r="G298" s="458" t="s">
        <v>5802</v>
      </c>
    </row>
    <row r="299" spans="2:7" s="457" customFormat="1" ht="24">
      <c r="B299" s="477" t="s">
        <v>5803</v>
      </c>
      <c r="C299" s="453" t="s">
        <v>5211</v>
      </c>
      <c r="D299" s="454" t="s">
        <v>5780</v>
      </c>
      <c r="E299" s="456" t="s">
        <v>5781</v>
      </c>
      <c r="F299" s="456" t="s">
        <v>3499</v>
      </c>
      <c r="G299" s="458" t="s">
        <v>5804</v>
      </c>
    </row>
    <row r="300" spans="2:7" s="457" customFormat="1" ht="24">
      <c r="B300" s="477" t="s">
        <v>5805</v>
      </c>
      <c r="C300" s="453" t="s">
        <v>5211</v>
      </c>
      <c r="D300" s="454" t="s">
        <v>5780</v>
      </c>
      <c r="E300" s="456" t="s">
        <v>5781</v>
      </c>
      <c r="F300" s="456" t="s">
        <v>3499</v>
      </c>
      <c r="G300" s="458" t="s">
        <v>5806</v>
      </c>
    </row>
    <row r="301" spans="2:7" s="457" customFormat="1" ht="24">
      <c r="B301" s="477" t="s">
        <v>5807</v>
      </c>
      <c r="C301" s="453" t="s">
        <v>5211</v>
      </c>
      <c r="D301" s="454" t="s">
        <v>5780</v>
      </c>
      <c r="E301" s="456" t="s">
        <v>5781</v>
      </c>
      <c r="F301" s="456" t="s">
        <v>3499</v>
      </c>
      <c r="G301" s="458" t="s">
        <v>5808</v>
      </c>
    </row>
    <row r="302" spans="2:7" s="457" customFormat="1" ht="24">
      <c r="B302" s="477" t="s">
        <v>5809</v>
      </c>
      <c r="C302" s="453" t="s">
        <v>5211</v>
      </c>
      <c r="D302" s="454" t="s">
        <v>5780</v>
      </c>
      <c r="E302" s="456" t="s">
        <v>5781</v>
      </c>
      <c r="F302" s="456" t="s">
        <v>3499</v>
      </c>
      <c r="G302" s="458" t="s">
        <v>5810</v>
      </c>
    </row>
    <row r="303" spans="2:7" s="457" customFormat="1" ht="24">
      <c r="B303" s="477" t="s">
        <v>5811</v>
      </c>
      <c r="C303" s="453" t="s">
        <v>5211</v>
      </c>
      <c r="D303" s="458" t="s">
        <v>5780</v>
      </c>
      <c r="E303" s="456" t="s">
        <v>5781</v>
      </c>
      <c r="F303" s="456" t="s">
        <v>3499</v>
      </c>
      <c r="G303" s="459" t="s">
        <v>5812</v>
      </c>
    </row>
    <row r="304" spans="2:7" s="457" customFormat="1" ht="24">
      <c r="B304" s="477" t="s">
        <v>5813</v>
      </c>
      <c r="C304" s="453" t="s">
        <v>5211</v>
      </c>
      <c r="D304" s="458" t="s">
        <v>5780</v>
      </c>
      <c r="E304" s="456" t="s">
        <v>5781</v>
      </c>
      <c r="F304" s="456" t="s">
        <v>3499</v>
      </c>
      <c r="G304" s="459" t="s">
        <v>5814</v>
      </c>
    </row>
    <row r="305" spans="2:7" s="457" customFormat="1" ht="24">
      <c r="B305" s="477" t="s">
        <v>5815</v>
      </c>
      <c r="C305" s="453" t="s">
        <v>5211</v>
      </c>
      <c r="D305" s="458" t="s">
        <v>5780</v>
      </c>
      <c r="E305" s="456" t="s">
        <v>5781</v>
      </c>
      <c r="F305" s="456" t="s">
        <v>3499</v>
      </c>
      <c r="G305" s="459" t="s">
        <v>5816</v>
      </c>
    </row>
    <row r="306" spans="2:7" s="457" customFormat="1" ht="24">
      <c r="B306" s="477" t="s">
        <v>5817</v>
      </c>
      <c r="C306" s="453" t="s">
        <v>5211</v>
      </c>
      <c r="D306" s="458" t="s">
        <v>5780</v>
      </c>
      <c r="E306" s="456" t="s">
        <v>5781</v>
      </c>
      <c r="F306" s="456" t="s">
        <v>3499</v>
      </c>
      <c r="G306" s="459" t="s">
        <v>5818</v>
      </c>
    </row>
    <row r="307" spans="2:7" s="457" customFormat="1" ht="24">
      <c r="B307" s="477" t="s">
        <v>5819</v>
      </c>
      <c r="C307" s="453" t="s">
        <v>5211</v>
      </c>
      <c r="D307" s="458" t="s">
        <v>5780</v>
      </c>
      <c r="E307" s="456" t="s">
        <v>5781</v>
      </c>
      <c r="F307" s="456" t="s">
        <v>3499</v>
      </c>
      <c r="G307" s="459" t="s">
        <v>5820</v>
      </c>
    </row>
    <row r="308" spans="2:7" s="457" customFormat="1" ht="24">
      <c r="B308" s="477" t="s">
        <v>5821</v>
      </c>
      <c r="C308" s="453" t="s">
        <v>5211</v>
      </c>
      <c r="D308" s="458" t="s">
        <v>5780</v>
      </c>
      <c r="E308" s="456" t="s">
        <v>5781</v>
      </c>
      <c r="F308" s="456" t="s">
        <v>3499</v>
      </c>
      <c r="G308" s="459" t="s">
        <v>5822</v>
      </c>
    </row>
    <row r="309" spans="2:7" s="457" customFormat="1" ht="24">
      <c r="B309" s="477" t="s">
        <v>5823</v>
      </c>
      <c r="C309" s="453" t="s">
        <v>5211</v>
      </c>
      <c r="D309" s="458" t="s">
        <v>5780</v>
      </c>
      <c r="E309" s="456" t="s">
        <v>5781</v>
      </c>
      <c r="F309" s="456" t="s">
        <v>3499</v>
      </c>
      <c r="G309" s="459" t="s">
        <v>5824</v>
      </c>
    </row>
    <row r="310" spans="2:7" s="457" customFormat="1" ht="24">
      <c r="B310" s="477" t="s">
        <v>5825</v>
      </c>
      <c r="C310" s="453" t="s">
        <v>5211</v>
      </c>
      <c r="D310" s="458" t="s">
        <v>5780</v>
      </c>
      <c r="E310" s="456" t="s">
        <v>5781</v>
      </c>
      <c r="F310" s="456" t="s">
        <v>3499</v>
      </c>
      <c r="G310" s="459" t="s">
        <v>5826</v>
      </c>
    </row>
    <row r="311" spans="2:7" s="457" customFormat="1" ht="24">
      <c r="B311" s="477" t="s">
        <v>5827</v>
      </c>
      <c r="C311" s="453" t="s">
        <v>5211</v>
      </c>
      <c r="D311" s="458" t="s">
        <v>5780</v>
      </c>
      <c r="E311" s="456" t="s">
        <v>5781</v>
      </c>
      <c r="F311" s="456" t="s">
        <v>3499</v>
      </c>
      <c r="G311" s="459" t="s">
        <v>5828</v>
      </c>
    </row>
    <row r="312" spans="2:7" s="457" customFormat="1" ht="24">
      <c r="B312" s="477" t="s">
        <v>5829</v>
      </c>
      <c r="C312" s="453" t="s">
        <v>5211</v>
      </c>
      <c r="D312" s="454" t="s">
        <v>5780</v>
      </c>
      <c r="E312" s="456" t="s">
        <v>5781</v>
      </c>
      <c r="F312" s="456" t="s">
        <v>3499</v>
      </c>
      <c r="G312" s="458" t="s">
        <v>5830</v>
      </c>
    </row>
    <row r="313" spans="2:7" s="457" customFormat="1" ht="24">
      <c r="B313" s="477" t="s">
        <v>5831</v>
      </c>
      <c r="C313" s="453" t="s">
        <v>5211</v>
      </c>
      <c r="D313" s="454" t="s">
        <v>5780</v>
      </c>
      <c r="E313" s="456" t="s">
        <v>5781</v>
      </c>
      <c r="F313" s="456" t="s">
        <v>3499</v>
      </c>
      <c r="G313" s="458" t="s">
        <v>5832</v>
      </c>
    </row>
    <row r="314" spans="2:7" s="457" customFormat="1" ht="24">
      <c r="B314" s="477" t="s">
        <v>5833</v>
      </c>
      <c r="C314" s="453" t="s">
        <v>5211</v>
      </c>
      <c r="D314" s="454" t="s">
        <v>5780</v>
      </c>
      <c r="E314" s="456" t="s">
        <v>5781</v>
      </c>
      <c r="F314" s="456" t="s">
        <v>3499</v>
      </c>
      <c r="G314" s="458" t="s">
        <v>5834</v>
      </c>
    </row>
    <row r="315" spans="2:7" s="457" customFormat="1" ht="24">
      <c r="B315" s="477" t="s">
        <v>5835</v>
      </c>
      <c r="C315" s="453" t="s">
        <v>5211</v>
      </c>
      <c r="D315" s="454" t="s">
        <v>5780</v>
      </c>
      <c r="E315" s="456" t="s">
        <v>5781</v>
      </c>
      <c r="F315" s="456" t="s">
        <v>3499</v>
      </c>
      <c r="G315" s="458" t="s">
        <v>5836</v>
      </c>
    </row>
    <row r="316" spans="2:7" s="457" customFormat="1" ht="12">
      <c r="B316" s="477" t="s">
        <v>5837</v>
      </c>
      <c r="C316" s="461" t="s">
        <v>5707</v>
      </c>
      <c r="D316" s="454" t="s">
        <v>3784</v>
      </c>
      <c r="E316" s="456" t="s">
        <v>5838</v>
      </c>
      <c r="F316" s="456" t="s">
        <v>3499</v>
      </c>
      <c r="G316" s="459" t="s">
        <v>5839</v>
      </c>
    </row>
    <row r="317" spans="2:7" s="457" customFormat="1" ht="12">
      <c r="B317" s="477" t="s">
        <v>5840</v>
      </c>
      <c r="C317" s="453" t="s">
        <v>5211</v>
      </c>
      <c r="D317" s="454" t="s">
        <v>3784</v>
      </c>
      <c r="E317" s="456" t="s">
        <v>5838</v>
      </c>
      <c r="F317" s="456" t="s">
        <v>3499</v>
      </c>
      <c r="G317" s="459" t="s">
        <v>5841</v>
      </c>
    </row>
    <row r="318" spans="2:7" s="457" customFormat="1" ht="12">
      <c r="B318" s="477" t="s">
        <v>5842</v>
      </c>
      <c r="C318" s="453" t="s">
        <v>5211</v>
      </c>
      <c r="D318" s="454" t="s">
        <v>3784</v>
      </c>
      <c r="E318" s="456" t="s">
        <v>5838</v>
      </c>
      <c r="F318" s="456" t="s">
        <v>3499</v>
      </c>
      <c r="G318" s="459" t="s">
        <v>5843</v>
      </c>
    </row>
    <row r="319" spans="2:7" s="457" customFormat="1" ht="12">
      <c r="B319" s="477" t="s">
        <v>5844</v>
      </c>
      <c r="C319" s="453" t="s">
        <v>5211</v>
      </c>
      <c r="D319" s="458" t="s">
        <v>3784</v>
      </c>
      <c r="E319" s="456" t="s">
        <v>5838</v>
      </c>
      <c r="F319" s="456" t="s">
        <v>3499</v>
      </c>
      <c r="G319" s="459" t="s">
        <v>5845</v>
      </c>
    </row>
    <row r="320" spans="2:7" s="457" customFormat="1" ht="12">
      <c r="B320" s="477" t="s">
        <v>5846</v>
      </c>
      <c r="C320" s="453" t="s">
        <v>5211</v>
      </c>
      <c r="D320" s="458" t="s">
        <v>3784</v>
      </c>
      <c r="E320" s="456" t="s">
        <v>5838</v>
      </c>
      <c r="F320" s="456" t="s">
        <v>3499</v>
      </c>
      <c r="G320" s="459" t="s">
        <v>5847</v>
      </c>
    </row>
    <row r="321" spans="2:7" s="457" customFormat="1" ht="12">
      <c r="B321" s="477" t="s">
        <v>5848</v>
      </c>
      <c r="C321" s="453" t="s">
        <v>5211</v>
      </c>
      <c r="D321" s="458" t="s">
        <v>3784</v>
      </c>
      <c r="E321" s="456" t="s">
        <v>5838</v>
      </c>
      <c r="F321" s="456" t="s">
        <v>3499</v>
      </c>
      <c r="G321" s="459" t="s">
        <v>5849</v>
      </c>
    </row>
    <row r="322" spans="2:7" s="457" customFormat="1" ht="12">
      <c r="B322" s="477" t="s">
        <v>5850</v>
      </c>
      <c r="C322" s="453" t="s">
        <v>5211</v>
      </c>
      <c r="D322" s="458" t="s">
        <v>3784</v>
      </c>
      <c r="E322" s="456" t="s">
        <v>5838</v>
      </c>
      <c r="F322" s="456" t="s">
        <v>3499</v>
      </c>
      <c r="G322" s="459" t="s">
        <v>5851</v>
      </c>
    </row>
    <row r="323" spans="2:7" s="457" customFormat="1" ht="12">
      <c r="B323" s="477" t="s">
        <v>5852</v>
      </c>
      <c r="C323" s="453" t="s">
        <v>5211</v>
      </c>
      <c r="D323" s="458" t="s">
        <v>3784</v>
      </c>
      <c r="E323" s="456" t="s">
        <v>5838</v>
      </c>
      <c r="F323" s="456" t="s">
        <v>3499</v>
      </c>
      <c r="G323" s="459" t="s">
        <v>5853</v>
      </c>
    </row>
    <row r="324" spans="2:7" s="457" customFormat="1" ht="12">
      <c r="B324" s="477" t="s">
        <v>5854</v>
      </c>
      <c r="C324" s="453" t="s">
        <v>5211</v>
      </c>
      <c r="D324" s="458" t="s">
        <v>3784</v>
      </c>
      <c r="E324" s="456" t="s">
        <v>5838</v>
      </c>
      <c r="F324" s="456" t="s">
        <v>3499</v>
      </c>
      <c r="G324" s="459" t="s">
        <v>5855</v>
      </c>
    </row>
    <row r="325" spans="2:7" s="457" customFormat="1" ht="12">
      <c r="B325" s="477" t="s">
        <v>5856</v>
      </c>
      <c r="C325" s="453" t="s">
        <v>5211</v>
      </c>
      <c r="D325" s="458" t="s">
        <v>3784</v>
      </c>
      <c r="E325" s="456" t="s">
        <v>5838</v>
      </c>
      <c r="F325" s="456" t="s">
        <v>3499</v>
      </c>
      <c r="G325" s="459" t="s">
        <v>5857</v>
      </c>
    </row>
    <row r="326" spans="2:7" s="457" customFormat="1" ht="12">
      <c r="B326" s="477" t="s">
        <v>5858</v>
      </c>
      <c r="C326" s="453" t="s">
        <v>5211</v>
      </c>
      <c r="D326" s="458" t="s">
        <v>3784</v>
      </c>
      <c r="E326" s="456" t="s">
        <v>5838</v>
      </c>
      <c r="F326" s="456" t="s">
        <v>3499</v>
      </c>
      <c r="G326" s="459" t="s">
        <v>5859</v>
      </c>
    </row>
    <row r="327" spans="2:7" s="457" customFormat="1" ht="12">
      <c r="B327" s="477" t="s">
        <v>5860</v>
      </c>
      <c r="C327" s="453" t="s">
        <v>5211</v>
      </c>
      <c r="D327" s="458" t="s">
        <v>5861</v>
      </c>
      <c r="E327" s="460" t="s">
        <v>5862</v>
      </c>
      <c r="F327" s="456" t="s">
        <v>3499</v>
      </c>
      <c r="G327" s="459" t="s">
        <v>5863</v>
      </c>
    </row>
    <row r="328" spans="2:7" s="457" customFormat="1" ht="12">
      <c r="B328" s="477" t="s">
        <v>5864</v>
      </c>
      <c r="C328" s="453" t="s">
        <v>5211</v>
      </c>
      <c r="D328" s="459" t="s">
        <v>5861</v>
      </c>
      <c r="E328" s="462" t="s">
        <v>5862</v>
      </c>
      <c r="F328" s="456" t="s">
        <v>3499</v>
      </c>
      <c r="G328" s="459" t="s">
        <v>5865</v>
      </c>
    </row>
    <row r="329" spans="2:7" s="457" customFormat="1" ht="12">
      <c r="B329" s="477" t="s">
        <v>5866</v>
      </c>
      <c r="C329" s="453" t="s">
        <v>5211</v>
      </c>
      <c r="D329" s="454" t="s">
        <v>5861</v>
      </c>
      <c r="E329" s="456" t="s">
        <v>5862</v>
      </c>
      <c r="F329" s="456" t="s">
        <v>3499</v>
      </c>
      <c r="G329" s="458" t="s">
        <v>5867</v>
      </c>
    </row>
    <row r="330" spans="2:7" s="457" customFormat="1" ht="12">
      <c r="B330" s="477" t="s">
        <v>5868</v>
      </c>
      <c r="C330" s="461" t="s">
        <v>5707</v>
      </c>
      <c r="D330" s="454" t="s">
        <v>5861</v>
      </c>
      <c r="E330" s="456" t="s">
        <v>5862</v>
      </c>
      <c r="F330" s="456" t="s">
        <v>3499</v>
      </c>
      <c r="G330" s="458" t="s">
        <v>5869</v>
      </c>
    </row>
    <row r="331" spans="2:7" s="457" customFormat="1" ht="12">
      <c r="B331" s="477" t="s">
        <v>5870</v>
      </c>
      <c r="C331" s="453" t="s">
        <v>5211</v>
      </c>
      <c r="D331" s="454" t="s">
        <v>5861</v>
      </c>
      <c r="E331" s="456" t="s">
        <v>5862</v>
      </c>
      <c r="F331" s="456" t="s">
        <v>3499</v>
      </c>
      <c r="G331" s="458" t="s">
        <v>5871</v>
      </c>
    </row>
    <row r="332" spans="2:7" s="457" customFormat="1" ht="12">
      <c r="B332" s="477" t="s">
        <v>5872</v>
      </c>
      <c r="C332" s="461" t="s">
        <v>5707</v>
      </c>
      <c r="D332" s="454" t="s">
        <v>5861</v>
      </c>
      <c r="E332" s="456" t="s">
        <v>5862</v>
      </c>
      <c r="F332" s="456" t="s">
        <v>3499</v>
      </c>
      <c r="G332" s="458" t="s">
        <v>5873</v>
      </c>
    </row>
    <row r="333" spans="2:7" s="457" customFormat="1" ht="12">
      <c r="B333" s="477" t="s">
        <v>5874</v>
      </c>
      <c r="C333" s="453" t="s">
        <v>5211</v>
      </c>
      <c r="D333" s="454" t="s">
        <v>5861</v>
      </c>
      <c r="E333" s="456" t="s">
        <v>5862</v>
      </c>
      <c r="F333" s="456" t="s">
        <v>3499</v>
      </c>
      <c r="G333" s="458" t="s">
        <v>5875</v>
      </c>
    </row>
    <row r="334" spans="2:7" s="457" customFormat="1" ht="12">
      <c r="B334" s="477" t="s">
        <v>5876</v>
      </c>
      <c r="C334" s="461" t="s">
        <v>5707</v>
      </c>
      <c r="D334" s="454" t="s">
        <v>5861</v>
      </c>
      <c r="E334" s="456" t="s">
        <v>5862</v>
      </c>
      <c r="F334" s="456" t="s">
        <v>3499</v>
      </c>
      <c r="G334" s="458" t="s">
        <v>5877</v>
      </c>
    </row>
    <row r="335" spans="2:7" s="457" customFormat="1" ht="12">
      <c r="B335" s="477" t="s">
        <v>5878</v>
      </c>
      <c r="C335" s="453" t="s">
        <v>5211</v>
      </c>
      <c r="D335" s="458" t="s">
        <v>5861</v>
      </c>
      <c r="E335" s="456" t="s">
        <v>5862</v>
      </c>
      <c r="F335" s="456" t="s">
        <v>3499</v>
      </c>
      <c r="G335" s="459" t="s">
        <v>5879</v>
      </c>
    </row>
    <row r="336" spans="2:7" s="457" customFormat="1" ht="12">
      <c r="B336" s="477" t="s">
        <v>5880</v>
      </c>
      <c r="C336" s="453" t="s">
        <v>5211</v>
      </c>
      <c r="D336" s="458" t="s">
        <v>5861</v>
      </c>
      <c r="E336" s="456" t="s">
        <v>5862</v>
      </c>
      <c r="F336" s="456" t="s">
        <v>3499</v>
      </c>
      <c r="G336" s="459" t="s">
        <v>5881</v>
      </c>
    </row>
    <row r="337" spans="2:7" s="457" customFormat="1" ht="12">
      <c r="B337" s="477" t="s">
        <v>5882</v>
      </c>
      <c r="C337" s="453" t="s">
        <v>5211</v>
      </c>
      <c r="D337" s="458" t="s">
        <v>5861</v>
      </c>
      <c r="E337" s="456" t="s">
        <v>5862</v>
      </c>
      <c r="F337" s="456" t="s">
        <v>3499</v>
      </c>
      <c r="G337" s="459" t="s">
        <v>5883</v>
      </c>
    </row>
    <row r="338" spans="2:7" s="457" customFormat="1" ht="12">
      <c r="B338" s="477" t="s">
        <v>5884</v>
      </c>
      <c r="C338" s="453" t="s">
        <v>5211</v>
      </c>
      <c r="D338" s="458" t="s">
        <v>5861</v>
      </c>
      <c r="E338" s="456" t="s">
        <v>5862</v>
      </c>
      <c r="F338" s="456" t="s">
        <v>3499</v>
      </c>
      <c r="G338" s="459" t="s">
        <v>5885</v>
      </c>
    </row>
    <row r="339" spans="2:7" s="457" customFormat="1" ht="12">
      <c r="B339" s="477" t="s">
        <v>5886</v>
      </c>
      <c r="C339" s="453" t="s">
        <v>5211</v>
      </c>
      <c r="D339" s="458" t="s">
        <v>5861</v>
      </c>
      <c r="E339" s="456" t="s">
        <v>5862</v>
      </c>
      <c r="F339" s="456" t="s">
        <v>3499</v>
      </c>
      <c r="G339" s="459" t="s">
        <v>5887</v>
      </c>
    </row>
    <row r="340" spans="2:7" s="457" customFormat="1" ht="12">
      <c r="B340" s="477" t="s">
        <v>5888</v>
      </c>
      <c r="C340" s="453" t="s">
        <v>5211</v>
      </c>
      <c r="D340" s="458" t="s">
        <v>5861</v>
      </c>
      <c r="E340" s="456" t="s">
        <v>5862</v>
      </c>
      <c r="F340" s="456" t="s">
        <v>3499</v>
      </c>
      <c r="G340" s="459" t="s">
        <v>5889</v>
      </c>
    </row>
    <row r="341" spans="2:7" s="457" customFormat="1" ht="12">
      <c r="B341" s="477" t="s">
        <v>5890</v>
      </c>
      <c r="C341" s="453" t="s">
        <v>5211</v>
      </c>
      <c r="D341" s="458" t="s">
        <v>5861</v>
      </c>
      <c r="E341" s="456" t="s">
        <v>5862</v>
      </c>
      <c r="F341" s="456" t="s">
        <v>3499</v>
      </c>
      <c r="G341" s="459" t="s">
        <v>5891</v>
      </c>
    </row>
    <row r="342" spans="2:7" s="457" customFormat="1" ht="12">
      <c r="B342" s="477" t="s">
        <v>5892</v>
      </c>
      <c r="C342" s="453" t="s">
        <v>5211</v>
      </c>
      <c r="D342" s="458" t="s">
        <v>5861</v>
      </c>
      <c r="E342" s="456" t="s">
        <v>5862</v>
      </c>
      <c r="F342" s="456" t="s">
        <v>3499</v>
      </c>
      <c r="G342" s="459" t="s">
        <v>5893</v>
      </c>
    </row>
    <row r="343" spans="2:7" s="457" customFormat="1" ht="12">
      <c r="B343" s="477" t="s">
        <v>5894</v>
      </c>
      <c r="C343" s="453" t="s">
        <v>5211</v>
      </c>
      <c r="D343" s="458" t="s">
        <v>5861</v>
      </c>
      <c r="E343" s="456" t="s">
        <v>5862</v>
      </c>
      <c r="F343" s="456" t="s">
        <v>3499</v>
      </c>
      <c r="G343" s="459" t="s">
        <v>5895</v>
      </c>
    </row>
    <row r="344" spans="2:7" s="457" customFormat="1" ht="12">
      <c r="B344" s="477" t="s">
        <v>5896</v>
      </c>
      <c r="C344" s="453" t="s">
        <v>5211</v>
      </c>
      <c r="D344" s="454" t="s">
        <v>5861</v>
      </c>
      <c r="E344" s="456" t="s">
        <v>5862</v>
      </c>
      <c r="F344" s="456" t="s">
        <v>3499</v>
      </c>
      <c r="G344" s="458" t="s">
        <v>5897</v>
      </c>
    </row>
    <row r="345" spans="2:7" s="457" customFormat="1" ht="12">
      <c r="B345" s="477" t="s">
        <v>5898</v>
      </c>
      <c r="C345" s="453" t="s">
        <v>5211</v>
      </c>
      <c r="D345" s="454" t="s">
        <v>5861</v>
      </c>
      <c r="E345" s="456" t="s">
        <v>5862</v>
      </c>
      <c r="F345" s="456" t="s">
        <v>3499</v>
      </c>
      <c r="G345" s="458" t="s">
        <v>5899</v>
      </c>
    </row>
    <row r="346" spans="2:7" s="457" customFormat="1" ht="12">
      <c r="B346" s="477" t="s">
        <v>5900</v>
      </c>
      <c r="C346" s="453" t="s">
        <v>5211</v>
      </c>
      <c r="D346" s="454" t="s">
        <v>5861</v>
      </c>
      <c r="E346" s="456" t="s">
        <v>5862</v>
      </c>
      <c r="F346" s="456" t="s">
        <v>3499</v>
      </c>
      <c r="G346" s="458" t="s">
        <v>5901</v>
      </c>
    </row>
    <row r="347" spans="2:7" s="457" customFormat="1" ht="12">
      <c r="B347" s="477" t="s">
        <v>5902</v>
      </c>
      <c r="C347" s="453" t="s">
        <v>5211</v>
      </c>
      <c r="D347" s="454" t="s">
        <v>5861</v>
      </c>
      <c r="E347" s="456" t="s">
        <v>5862</v>
      </c>
      <c r="F347" s="456" t="s">
        <v>3499</v>
      </c>
      <c r="G347" s="458" t="s">
        <v>5903</v>
      </c>
    </row>
    <row r="348" spans="2:7" s="457" customFormat="1" ht="12">
      <c r="B348" s="477" t="s">
        <v>5904</v>
      </c>
      <c r="C348" s="453" t="s">
        <v>5211</v>
      </c>
      <c r="D348" s="454" t="s">
        <v>5861</v>
      </c>
      <c r="E348" s="456" t="s">
        <v>5862</v>
      </c>
      <c r="F348" s="456" t="s">
        <v>3499</v>
      </c>
      <c r="G348" s="458" t="s">
        <v>5905</v>
      </c>
    </row>
    <row r="349" spans="2:7" s="457" customFormat="1" ht="12">
      <c r="B349" s="477" t="s">
        <v>5906</v>
      </c>
      <c r="C349" s="453" t="s">
        <v>5907</v>
      </c>
      <c r="D349" s="454" t="s">
        <v>5861</v>
      </c>
      <c r="E349" s="456" t="s">
        <v>5862</v>
      </c>
      <c r="F349" s="456" t="s">
        <v>3499</v>
      </c>
      <c r="G349" s="458" t="s">
        <v>5908</v>
      </c>
    </row>
    <row r="350" spans="2:7" s="457" customFormat="1" ht="12">
      <c r="B350" s="477" t="s">
        <v>5909</v>
      </c>
      <c r="C350" s="453" t="s">
        <v>5211</v>
      </c>
      <c r="D350" s="454" t="s">
        <v>5861</v>
      </c>
      <c r="E350" s="456" t="s">
        <v>5862</v>
      </c>
      <c r="F350" s="456" t="s">
        <v>3499</v>
      </c>
      <c r="G350" s="458" t="s">
        <v>5910</v>
      </c>
    </row>
    <row r="351" spans="2:7" s="457" customFormat="1" ht="12">
      <c r="B351" s="477" t="s">
        <v>5911</v>
      </c>
      <c r="C351" s="453" t="s">
        <v>5211</v>
      </c>
      <c r="D351" s="458" t="s">
        <v>5861</v>
      </c>
      <c r="E351" s="456" t="s">
        <v>5862</v>
      </c>
      <c r="F351" s="456" t="s">
        <v>3499</v>
      </c>
      <c r="G351" s="459" t="s">
        <v>5912</v>
      </c>
    </row>
    <row r="352" spans="2:7" s="457" customFormat="1" ht="12">
      <c r="B352" s="477" t="s">
        <v>5913</v>
      </c>
      <c r="C352" s="453" t="s">
        <v>5211</v>
      </c>
      <c r="D352" s="458" t="s">
        <v>5861</v>
      </c>
      <c r="E352" s="456" t="s">
        <v>5862</v>
      </c>
      <c r="F352" s="456" t="s">
        <v>3499</v>
      </c>
      <c r="G352" s="459" t="s">
        <v>5914</v>
      </c>
    </row>
    <row r="353" spans="2:7" s="457" customFormat="1" ht="12">
      <c r="B353" s="477" t="s">
        <v>5915</v>
      </c>
      <c r="C353" s="453" t="s">
        <v>5211</v>
      </c>
      <c r="D353" s="458" t="s">
        <v>5861</v>
      </c>
      <c r="E353" s="460" t="s">
        <v>5916</v>
      </c>
      <c r="F353" s="456" t="s">
        <v>3499</v>
      </c>
      <c r="G353" s="459" t="s">
        <v>5917</v>
      </c>
    </row>
    <row r="354" spans="2:7" s="457" customFormat="1" ht="12">
      <c r="B354" s="477" t="s">
        <v>5918</v>
      </c>
      <c r="C354" s="453" t="s">
        <v>5211</v>
      </c>
      <c r="D354" s="458" t="s">
        <v>5919</v>
      </c>
      <c r="E354" s="456" t="s">
        <v>5920</v>
      </c>
      <c r="F354" s="456" t="s">
        <v>3499</v>
      </c>
      <c r="G354" s="459" t="s">
        <v>5921</v>
      </c>
    </row>
    <row r="355" spans="2:7" s="457" customFormat="1" ht="12">
      <c r="B355" s="477" t="s">
        <v>5922</v>
      </c>
      <c r="C355" s="453" t="s">
        <v>5211</v>
      </c>
      <c r="D355" s="458" t="s">
        <v>5919</v>
      </c>
      <c r="E355" s="456" t="s">
        <v>5920</v>
      </c>
      <c r="F355" s="456" t="s">
        <v>3499</v>
      </c>
      <c r="G355" s="459" t="s">
        <v>5923</v>
      </c>
    </row>
    <row r="356" spans="2:7" s="457" customFormat="1" ht="12">
      <c r="B356" s="477" t="s">
        <v>5924</v>
      </c>
      <c r="C356" s="453" t="s">
        <v>5211</v>
      </c>
      <c r="D356" s="458" t="s">
        <v>5919</v>
      </c>
      <c r="E356" s="456" t="s">
        <v>5920</v>
      </c>
      <c r="F356" s="456" t="s">
        <v>3499</v>
      </c>
      <c r="G356" s="459" t="s">
        <v>5925</v>
      </c>
    </row>
    <row r="357" spans="2:7" s="457" customFormat="1" ht="12">
      <c r="B357" s="477" t="s">
        <v>5926</v>
      </c>
      <c r="C357" s="453" t="s">
        <v>5211</v>
      </c>
      <c r="D357" s="458" t="s">
        <v>5919</v>
      </c>
      <c r="E357" s="456" t="s">
        <v>5920</v>
      </c>
      <c r="F357" s="456" t="s">
        <v>3499</v>
      </c>
      <c r="G357" s="459" t="s">
        <v>5927</v>
      </c>
    </row>
    <row r="358" spans="2:7" s="457" customFormat="1" ht="12">
      <c r="B358" s="477" t="s">
        <v>5928</v>
      </c>
      <c r="C358" s="453" t="s">
        <v>5211</v>
      </c>
      <c r="D358" s="458" t="s">
        <v>5919</v>
      </c>
      <c r="E358" s="456" t="s">
        <v>5920</v>
      </c>
      <c r="F358" s="456" t="s">
        <v>3499</v>
      </c>
      <c r="G358" s="459" t="s">
        <v>5929</v>
      </c>
    </row>
    <row r="359" spans="2:7" s="457" customFormat="1" ht="12">
      <c r="B359" s="477" t="s">
        <v>5930</v>
      </c>
      <c r="C359" s="461" t="s">
        <v>5707</v>
      </c>
      <c r="D359" s="458" t="s">
        <v>5919</v>
      </c>
      <c r="E359" s="456" t="s">
        <v>5920</v>
      </c>
      <c r="F359" s="456" t="s">
        <v>3499</v>
      </c>
      <c r="G359" s="459" t="s">
        <v>5931</v>
      </c>
    </row>
    <row r="360" spans="2:7" s="457" customFormat="1" ht="12">
      <c r="B360" s="477" t="s">
        <v>5932</v>
      </c>
      <c r="C360" s="453" t="s">
        <v>5211</v>
      </c>
      <c r="D360" s="459" t="s">
        <v>5919</v>
      </c>
      <c r="E360" s="456" t="s">
        <v>5920</v>
      </c>
      <c r="F360" s="456" t="s">
        <v>3499</v>
      </c>
      <c r="G360" s="459" t="s">
        <v>5933</v>
      </c>
    </row>
    <row r="361" spans="2:7" s="457" customFormat="1" ht="12">
      <c r="B361" s="477" t="s">
        <v>5934</v>
      </c>
      <c r="C361" s="453" t="s">
        <v>5211</v>
      </c>
      <c r="D361" s="454" t="s">
        <v>5919</v>
      </c>
      <c r="E361" s="456" t="s">
        <v>5920</v>
      </c>
      <c r="F361" s="456" t="s">
        <v>3499</v>
      </c>
      <c r="G361" s="458" t="s">
        <v>5935</v>
      </c>
    </row>
    <row r="362" spans="2:7" s="457" customFormat="1" ht="12">
      <c r="B362" s="477" t="s">
        <v>5936</v>
      </c>
      <c r="C362" s="453" t="s">
        <v>5211</v>
      </c>
      <c r="D362" s="454" t="s">
        <v>5919</v>
      </c>
      <c r="E362" s="456" t="s">
        <v>5920</v>
      </c>
      <c r="F362" s="456" t="s">
        <v>3499</v>
      </c>
      <c r="G362" s="458" t="s">
        <v>5937</v>
      </c>
    </row>
    <row r="363" spans="2:7" s="457" customFormat="1" ht="12">
      <c r="B363" s="477" t="s">
        <v>5938</v>
      </c>
      <c r="C363" s="453" t="s">
        <v>5211</v>
      </c>
      <c r="D363" s="454" t="s">
        <v>5919</v>
      </c>
      <c r="E363" s="456" t="s">
        <v>5920</v>
      </c>
      <c r="F363" s="456" t="s">
        <v>3499</v>
      </c>
      <c r="G363" s="458" t="s">
        <v>5939</v>
      </c>
    </row>
    <row r="364" spans="2:7" s="457" customFormat="1" ht="12">
      <c r="B364" s="477" t="s">
        <v>5940</v>
      </c>
      <c r="C364" s="453" t="s">
        <v>5211</v>
      </c>
      <c r="D364" s="454" t="s">
        <v>5919</v>
      </c>
      <c r="E364" s="456" t="s">
        <v>5920</v>
      </c>
      <c r="F364" s="456" t="s">
        <v>3499</v>
      </c>
      <c r="G364" s="458" t="s">
        <v>5941</v>
      </c>
    </row>
    <row r="365" spans="2:7" s="457" customFormat="1" ht="12">
      <c r="B365" s="477" t="s">
        <v>5942</v>
      </c>
      <c r="C365" s="453" t="s">
        <v>5211</v>
      </c>
      <c r="D365" s="454" t="s">
        <v>5919</v>
      </c>
      <c r="E365" s="456" t="s">
        <v>5920</v>
      </c>
      <c r="F365" s="456" t="s">
        <v>3499</v>
      </c>
      <c r="G365" s="458" t="s">
        <v>5943</v>
      </c>
    </row>
    <row r="366" spans="2:7" s="457" customFormat="1" ht="12">
      <c r="B366" s="477" t="s">
        <v>5944</v>
      </c>
      <c r="C366" s="453" t="s">
        <v>5211</v>
      </c>
      <c r="D366" s="454" t="s">
        <v>5919</v>
      </c>
      <c r="E366" s="456" t="s">
        <v>5920</v>
      </c>
      <c r="F366" s="456" t="s">
        <v>3499</v>
      </c>
      <c r="G366" s="458" t="s">
        <v>5945</v>
      </c>
    </row>
    <row r="367" spans="2:7" s="457" customFormat="1" ht="12">
      <c r="B367" s="477" t="s">
        <v>5946</v>
      </c>
      <c r="C367" s="453" t="s">
        <v>5211</v>
      </c>
      <c r="D367" s="458" t="s">
        <v>5919</v>
      </c>
      <c r="E367" s="456" t="s">
        <v>5920</v>
      </c>
      <c r="F367" s="456" t="s">
        <v>3499</v>
      </c>
      <c r="G367" s="459" t="s">
        <v>5947</v>
      </c>
    </row>
    <row r="368" spans="2:7" s="457" customFormat="1" ht="12">
      <c r="B368" s="477" t="s">
        <v>5948</v>
      </c>
      <c r="C368" s="453" t="s">
        <v>5211</v>
      </c>
      <c r="D368" s="458" t="s">
        <v>5919</v>
      </c>
      <c r="E368" s="456" t="s">
        <v>5920</v>
      </c>
      <c r="F368" s="456" t="s">
        <v>3499</v>
      </c>
      <c r="G368" s="459" t="s">
        <v>5949</v>
      </c>
    </row>
    <row r="369" spans="2:7" s="457" customFormat="1" ht="12">
      <c r="B369" s="477" t="s">
        <v>5950</v>
      </c>
      <c r="C369" s="453" t="s">
        <v>5211</v>
      </c>
      <c r="D369" s="458" t="s">
        <v>5919</v>
      </c>
      <c r="E369" s="456" t="s">
        <v>5920</v>
      </c>
      <c r="F369" s="456" t="s">
        <v>3499</v>
      </c>
      <c r="G369" s="459" t="s">
        <v>5951</v>
      </c>
    </row>
    <row r="370" spans="2:7" s="457" customFormat="1" ht="12">
      <c r="B370" s="477" t="s">
        <v>5952</v>
      </c>
      <c r="C370" s="453" t="s">
        <v>5211</v>
      </c>
      <c r="D370" s="458" t="s">
        <v>5919</v>
      </c>
      <c r="E370" s="456" t="s">
        <v>5920</v>
      </c>
      <c r="F370" s="456" t="s">
        <v>3499</v>
      </c>
      <c r="G370" s="459" t="s">
        <v>5953</v>
      </c>
    </row>
    <row r="371" spans="2:7" s="457" customFormat="1" ht="12">
      <c r="B371" s="477" t="s">
        <v>5954</v>
      </c>
      <c r="C371" s="453" t="s">
        <v>5211</v>
      </c>
      <c r="D371" s="458" t="s">
        <v>5919</v>
      </c>
      <c r="E371" s="456" t="s">
        <v>5920</v>
      </c>
      <c r="F371" s="456" t="s">
        <v>3499</v>
      </c>
      <c r="G371" s="459" t="s">
        <v>5955</v>
      </c>
    </row>
    <row r="372" spans="2:7" s="457" customFormat="1" ht="12">
      <c r="B372" s="477" t="s">
        <v>5956</v>
      </c>
      <c r="C372" s="453" t="s">
        <v>5957</v>
      </c>
      <c r="D372" s="458" t="s">
        <v>5958</v>
      </c>
      <c r="E372" s="456" t="s">
        <v>5959</v>
      </c>
      <c r="F372" s="456" t="s">
        <v>3499</v>
      </c>
      <c r="G372" s="459" t="s">
        <v>5960</v>
      </c>
    </row>
    <row r="373" spans="2:7" s="457" customFormat="1" ht="12">
      <c r="B373" s="477" t="s">
        <v>5961</v>
      </c>
      <c r="C373" s="453" t="s">
        <v>5211</v>
      </c>
      <c r="D373" s="458" t="s">
        <v>5958</v>
      </c>
      <c r="E373" s="456" t="s">
        <v>5959</v>
      </c>
      <c r="F373" s="456" t="s">
        <v>3499</v>
      </c>
      <c r="G373" s="459" t="s">
        <v>5962</v>
      </c>
    </row>
    <row r="374" spans="2:7" s="457" customFormat="1" ht="12">
      <c r="B374" s="477" t="s">
        <v>5963</v>
      </c>
      <c r="C374" s="453" t="s">
        <v>5211</v>
      </c>
      <c r="D374" s="458" t="s">
        <v>5958</v>
      </c>
      <c r="E374" s="456" t="s">
        <v>5959</v>
      </c>
      <c r="F374" s="456" t="s">
        <v>3499</v>
      </c>
      <c r="G374" s="459" t="s">
        <v>5964</v>
      </c>
    </row>
    <row r="375" spans="2:7" s="457" customFormat="1" ht="12">
      <c r="B375" s="477" t="s">
        <v>5965</v>
      </c>
      <c r="C375" s="453" t="s">
        <v>5211</v>
      </c>
      <c r="D375" s="458" t="s">
        <v>5958</v>
      </c>
      <c r="E375" s="456" t="s">
        <v>5959</v>
      </c>
      <c r="F375" s="456" t="s">
        <v>3499</v>
      </c>
      <c r="G375" s="459" t="s">
        <v>5966</v>
      </c>
    </row>
    <row r="376" spans="2:7" s="457" customFormat="1" ht="12">
      <c r="B376" s="477" t="s">
        <v>5967</v>
      </c>
      <c r="C376" s="453" t="s">
        <v>5211</v>
      </c>
      <c r="D376" s="454" t="s">
        <v>5958</v>
      </c>
      <c r="E376" s="456" t="s">
        <v>5959</v>
      </c>
      <c r="F376" s="456" t="s">
        <v>3499</v>
      </c>
      <c r="G376" s="458" t="s">
        <v>5968</v>
      </c>
    </row>
    <row r="377" spans="2:7" s="457" customFormat="1" ht="12">
      <c r="B377" s="477" t="s">
        <v>5969</v>
      </c>
      <c r="C377" s="453" t="s">
        <v>5211</v>
      </c>
      <c r="D377" s="454" t="s">
        <v>5958</v>
      </c>
      <c r="E377" s="456" t="s">
        <v>5959</v>
      </c>
      <c r="F377" s="456" t="s">
        <v>3499</v>
      </c>
      <c r="G377" s="458" t="s">
        <v>5970</v>
      </c>
    </row>
    <row r="378" spans="2:7" s="457" customFormat="1" ht="12">
      <c r="B378" s="477" t="s">
        <v>5971</v>
      </c>
      <c r="C378" s="453" t="s">
        <v>5211</v>
      </c>
      <c r="D378" s="454" t="s">
        <v>5958</v>
      </c>
      <c r="E378" s="456" t="s">
        <v>5959</v>
      </c>
      <c r="F378" s="456" t="s">
        <v>3499</v>
      </c>
      <c r="G378" s="458" t="s">
        <v>5972</v>
      </c>
    </row>
    <row r="379" spans="2:7" s="457" customFormat="1" ht="12">
      <c r="B379" s="477" t="s">
        <v>5973</v>
      </c>
      <c r="C379" s="453" t="s">
        <v>5211</v>
      </c>
      <c r="D379" s="454" t="s">
        <v>5958</v>
      </c>
      <c r="E379" s="456" t="s">
        <v>5959</v>
      </c>
      <c r="F379" s="456" t="s">
        <v>3499</v>
      </c>
      <c r="G379" s="458" t="s">
        <v>5974</v>
      </c>
    </row>
    <row r="380" spans="2:7" s="457" customFormat="1" ht="12">
      <c r="B380" s="477" t="s">
        <v>5975</v>
      </c>
      <c r="C380" s="453" t="s">
        <v>5211</v>
      </c>
      <c r="D380" s="454" t="s">
        <v>5958</v>
      </c>
      <c r="E380" s="456" t="s">
        <v>5959</v>
      </c>
      <c r="F380" s="456" t="s">
        <v>3499</v>
      </c>
      <c r="G380" s="458" t="s">
        <v>5976</v>
      </c>
    </row>
    <row r="381" spans="2:7" s="457" customFormat="1" ht="12">
      <c r="B381" s="477" t="s">
        <v>5977</v>
      </c>
      <c r="C381" s="453" t="s">
        <v>5211</v>
      </c>
      <c r="D381" s="454" t="s">
        <v>5958</v>
      </c>
      <c r="E381" s="456" t="s">
        <v>5959</v>
      </c>
      <c r="F381" s="456" t="s">
        <v>3499</v>
      </c>
      <c r="G381" s="458" t="s">
        <v>5978</v>
      </c>
    </row>
    <row r="382" spans="2:7" s="457" customFormat="1" ht="12">
      <c r="B382" s="477" t="s">
        <v>5979</v>
      </c>
      <c r="C382" s="453" t="s">
        <v>5211</v>
      </c>
      <c r="D382" s="454" t="s">
        <v>5958</v>
      </c>
      <c r="E382" s="456" t="s">
        <v>5959</v>
      </c>
      <c r="F382" s="456" t="s">
        <v>3499</v>
      </c>
      <c r="G382" s="458" t="s">
        <v>5980</v>
      </c>
    </row>
    <row r="383" spans="2:7" s="457" customFormat="1" ht="12">
      <c r="B383" s="477" t="s">
        <v>5981</v>
      </c>
      <c r="C383" s="461" t="s">
        <v>5707</v>
      </c>
      <c r="D383" s="458" t="s">
        <v>5958</v>
      </c>
      <c r="E383" s="456" t="s">
        <v>5959</v>
      </c>
      <c r="F383" s="456" t="s">
        <v>3499</v>
      </c>
      <c r="G383" s="459" t="s">
        <v>5982</v>
      </c>
    </row>
    <row r="384" spans="2:7" s="457" customFormat="1" ht="12">
      <c r="B384" s="477" t="s">
        <v>5983</v>
      </c>
      <c r="C384" s="453" t="s">
        <v>5211</v>
      </c>
      <c r="D384" s="458" t="s">
        <v>5984</v>
      </c>
      <c r="E384" s="456" t="s">
        <v>5985</v>
      </c>
      <c r="F384" s="456" t="s">
        <v>3499</v>
      </c>
      <c r="G384" s="459" t="s">
        <v>5986</v>
      </c>
    </row>
    <row r="385" spans="2:7" s="457" customFormat="1" ht="12">
      <c r="B385" s="477" t="s">
        <v>5987</v>
      </c>
      <c r="C385" s="453" t="s">
        <v>5211</v>
      </c>
      <c r="D385" s="458" t="s">
        <v>5984</v>
      </c>
      <c r="E385" s="456" t="s">
        <v>5985</v>
      </c>
      <c r="F385" s="456" t="s">
        <v>3499</v>
      </c>
      <c r="G385" s="459" t="s">
        <v>5988</v>
      </c>
    </row>
    <row r="386" spans="2:7" s="457" customFormat="1" ht="12">
      <c r="B386" s="477" t="s">
        <v>5989</v>
      </c>
      <c r="C386" s="453" t="s">
        <v>5211</v>
      </c>
      <c r="D386" s="458" t="s">
        <v>5984</v>
      </c>
      <c r="E386" s="456" t="s">
        <v>5985</v>
      </c>
      <c r="F386" s="456" t="s">
        <v>3499</v>
      </c>
      <c r="G386" s="459" t="s">
        <v>5990</v>
      </c>
    </row>
    <row r="387" spans="2:7" s="457" customFormat="1" ht="12">
      <c r="B387" s="477" t="s">
        <v>5991</v>
      </c>
      <c r="C387" s="453" t="s">
        <v>5211</v>
      </c>
      <c r="D387" s="458" t="s">
        <v>5984</v>
      </c>
      <c r="E387" s="456" t="s">
        <v>5985</v>
      </c>
      <c r="F387" s="456" t="s">
        <v>3499</v>
      </c>
      <c r="G387" s="459" t="s">
        <v>5992</v>
      </c>
    </row>
    <row r="388" spans="2:7" s="457" customFormat="1" ht="12">
      <c r="B388" s="477" t="s">
        <v>5993</v>
      </c>
      <c r="C388" s="453" t="s">
        <v>5211</v>
      </c>
      <c r="D388" s="458" t="s">
        <v>5984</v>
      </c>
      <c r="E388" s="456" t="s">
        <v>5985</v>
      </c>
      <c r="F388" s="456" t="s">
        <v>3499</v>
      </c>
      <c r="G388" s="459" t="s">
        <v>5994</v>
      </c>
    </row>
    <row r="389" spans="2:7" s="457" customFormat="1" ht="12">
      <c r="B389" s="477" t="s">
        <v>5995</v>
      </c>
      <c r="C389" s="453" t="s">
        <v>5211</v>
      </c>
      <c r="D389" s="458" t="s">
        <v>5984</v>
      </c>
      <c r="E389" s="456" t="s">
        <v>5985</v>
      </c>
      <c r="F389" s="456" t="s">
        <v>3499</v>
      </c>
      <c r="G389" s="459" t="s">
        <v>5996</v>
      </c>
    </row>
    <row r="390" spans="2:7" s="457" customFormat="1" ht="12">
      <c r="B390" s="477" t="s">
        <v>5997</v>
      </c>
      <c r="C390" s="453" t="s">
        <v>5211</v>
      </c>
      <c r="D390" s="458" t="s">
        <v>5984</v>
      </c>
      <c r="E390" s="456" t="s">
        <v>5985</v>
      </c>
      <c r="F390" s="456" t="s">
        <v>3499</v>
      </c>
      <c r="G390" s="459" t="s">
        <v>5998</v>
      </c>
    </row>
    <row r="391" spans="2:7" s="457" customFormat="1" ht="12">
      <c r="B391" s="477" t="s">
        <v>5999</v>
      </c>
      <c r="C391" s="453" t="s">
        <v>5211</v>
      </c>
      <c r="D391" s="458" t="s">
        <v>5984</v>
      </c>
      <c r="E391" s="456" t="s">
        <v>5985</v>
      </c>
      <c r="F391" s="456" t="s">
        <v>3499</v>
      </c>
      <c r="G391" s="459" t="s">
        <v>6000</v>
      </c>
    </row>
    <row r="392" spans="2:7" s="457" customFormat="1" ht="12">
      <c r="B392" s="477" t="s">
        <v>6001</v>
      </c>
      <c r="C392" s="453" t="s">
        <v>5211</v>
      </c>
      <c r="D392" s="459" t="s">
        <v>5984</v>
      </c>
      <c r="E392" s="456" t="s">
        <v>5985</v>
      </c>
      <c r="F392" s="456" t="s">
        <v>3499</v>
      </c>
      <c r="G392" s="459" t="s">
        <v>6002</v>
      </c>
    </row>
    <row r="393" spans="2:7" s="457" customFormat="1" ht="12">
      <c r="B393" s="477" t="s">
        <v>6003</v>
      </c>
      <c r="C393" s="453" t="s">
        <v>5211</v>
      </c>
      <c r="D393" s="454" t="s">
        <v>5984</v>
      </c>
      <c r="E393" s="456" t="s">
        <v>5985</v>
      </c>
      <c r="F393" s="456" t="s">
        <v>3499</v>
      </c>
      <c r="G393" s="458" t="s">
        <v>6004</v>
      </c>
    </row>
    <row r="394" spans="2:7" s="457" customFormat="1" ht="12">
      <c r="B394" s="477" t="s">
        <v>6005</v>
      </c>
      <c r="C394" s="453" t="s">
        <v>5211</v>
      </c>
      <c r="D394" s="454" t="s">
        <v>5984</v>
      </c>
      <c r="E394" s="456" t="s">
        <v>5985</v>
      </c>
      <c r="F394" s="456" t="s">
        <v>3499</v>
      </c>
      <c r="G394" s="458" t="s">
        <v>6006</v>
      </c>
    </row>
    <row r="395" spans="2:7" s="457" customFormat="1" ht="12">
      <c r="B395" s="477" t="s">
        <v>6007</v>
      </c>
      <c r="C395" s="453" t="s">
        <v>5211</v>
      </c>
      <c r="D395" s="454" t="s">
        <v>5984</v>
      </c>
      <c r="E395" s="456" t="s">
        <v>5985</v>
      </c>
      <c r="F395" s="456" t="s">
        <v>3499</v>
      </c>
      <c r="G395" s="458" t="s">
        <v>6008</v>
      </c>
    </row>
    <row r="396" spans="2:7" s="457" customFormat="1" ht="12">
      <c r="B396" s="477" t="s">
        <v>6009</v>
      </c>
      <c r="C396" s="453" t="s">
        <v>5211</v>
      </c>
      <c r="D396" s="454" t="s">
        <v>5984</v>
      </c>
      <c r="E396" s="456" t="s">
        <v>5985</v>
      </c>
      <c r="F396" s="456" t="s">
        <v>3499</v>
      </c>
      <c r="G396" s="458" t="s">
        <v>6010</v>
      </c>
    </row>
    <row r="397" spans="2:7" s="457" customFormat="1" ht="12">
      <c r="B397" s="477" t="s">
        <v>6011</v>
      </c>
      <c r="C397" s="453" t="s">
        <v>5211</v>
      </c>
      <c r="D397" s="454" t="s">
        <v>5984</v>
      </c>
      <c r="E397" s="456" t="s">
        <v>6012</v>
      </c>
      <c r="F397" s="456" t="s">
        <v>3499</v>
      </c>
      <c r="G397" s="458" t="s">
        <v>6013</v>
      </c>
    </row>
    <row r="398" spans="2:7" s="457" customFormat="1" ht="12">
      <c r="B398" s="477" t="s">
        <v>6014</v>
      </c>
      <c r="C398" s="453" t="s">
        <v>5211</v>
      </c>
      <c r="D398" s="454" t="s">
        <v>5984</v>
      </c>
      <c r="E398" s="456" t="s">
        <v>6012</v>
      </c>
      <c r="F398" s="456" t="s">
        <v>3499</v>
      </c>
      <c r="G398" s="458" t="s">
        <v>6015</v>
      </c>
    </row>
    <row r="399" spans="2:7" s="457" customFormat="1" ht="12">
      <c r="B399" s="477" t="s">
        <v>6016</v>
      </c>
      <c r="C399" s="453" t="s">
        <v>5211</v>
      </c>
      <c r="D399" s="458" t="s">
        <v>5984</v>
      </c>
      <c r="E399" s="456" t="s">
        <v>6012</v>
      </c>
      <c r="F399" s="456" t="s">
        <v>3499</v>
      </c>
      <c r="G399" s="459" t="s">
        <v>6017</v>
      </c>
    </row>
    <row r="400" spans="2:7" s="457" customFormat="1" ht="12">
      <c r="B400" s="477" t="s">
        <v>6018</v>
      </c>
      <c r="C400" s="453" t="s">
        <v>5211</v>
      </c>
      <c r="D400" s="458" t="s">
        <v>5984</v>
      </c>
      <c r="E400" s="456" t="s">
        <v>6012</v>
      </c>
      <c r="F400" s="456" t="s">
        <v>3499</v>
      </c>
      <c r="G400" s="459" t="s">
        <v>6019</v>
      </c>
    </row>
    <row r="401" spans="2:7" s="457" customFormat="1" ht="12">
      <c r="B401" s="477" t="s">
        <v>6020</v>
      </c>
      <c r="C401" s="453" t="s">
        <v>5211</v>
      </c>
      <c r="D401" s="458" t="s">
        <v>6021</v>
      </c>
      <c r="E401" s="456" t="s">
        <v>6022</v>
      </c>
      <c r="F401" s="456" t="s">
        <v>3499</v>
      </c>
      <c r="G401" s="459" t="s">
        <v>6023</v>
      </c>
    </row>
    <row r="402" spans="2:7" s="457" customFormat="1" ht="12">
      <c r="B402" s="477" t="s">
        <v>6024</v>
      </c>
      <c r="C402" s="453" t="s">
        <v>5211</v>
      </c>
      <c r="D402" s="458" t="s">
        <v>6021</v>
      </c>
      <c r="E402" s="456" t="s">
        <v>6022</v>
      </c>
      <c r="F402" s="456" t="s">
        <v>3499</v>
      </c>
      <c r="G402" s="459" t="s">
        <v>6025</v>
      </c>
    </row>
    <row r="403" spans="2:7" s="457" customFormat="1" ht="12">
      <c r="B403" s="477" t="s">
        <v>6026</v>
      </c>
      <c r="C403" s="453" t="s">
        <v>5211</v>
      </c>
      <c r="D403" s="458" t="s">
        <v>6021</v>
      </c>
      <c r="E403" s="456" t="s">
        <v>6022</v>
      </c>
      <c r="F403" s="456" t="s">
        <v>3499</v>
      </c>
      <c r="G403" s="459" t="s">
        <v>6027</v>
      </c>
    </row>
    <row r="404" spans="2:7" s="457" customFormat="1" ht="12">
      <c r="B404" s="477" t="s">
        <v>6028</v>
      </c>
      <c r="C404" s="453" t="s">
        <v>5211</v>
      </c>
      <c r="D404" s="458" t="s">
        <v>6021</v>
      </c>
      <c r="E404" s="456" t="s">
        <v>6022</v>
      </c>
      <c r="F404" s="456" t="s">
        <v>3499</v>
      </c>
      <c r="G404" s="459" t="s">
        <v>6029</v>
      </c>
    </row>
    <row r="405" spans="2:7" s="457" customFormat="1" ht="12">
      <c r="B405" s="477" t="s">
        <v>6030</v>
      </c>
      <c r="C405" s="453" t="s">
        <v>5211</v>
      </c>
      <c r="D405" s="458" t="s">
        <v>6021</v>
      </c>
      <c r="E405" s="456" t="s">
        <v>6022</v>
      </c>
      <c r="F405" s="456" t="s">
        <v>3499</v>
      </c>
      <c r="G405" s="459" t="s">
        <v>6031</v>
      </c>
    </row>
    <row r="406" spans="2:7" s="457" customFormat="1" ht="12">
      <c r="B406" s="477" t="s">
        <v>6032</v>
      </c>
      <c r="C406" s="453" t="s">
        <v>5211</v>
      </c>
      <c r="D406" s="458" t="s">
        <v>6021</v>
      </c>
      <c r="E406" s="456" t="s">
        <v>6022</v>
      </c>
      <c r="F406" s="456" t="s">
        <v>3499</v>
      </c>
      <c r="G406" s="459" t="s">
        <v>6033</v>
      </c>
    </row>
    <row r="407" spans="2:7" s="457" customFormat="1" ht="12">
      <c r="B407" s="477" t="s">
        <v>6034</v>
      </c>
      <c r="C407" s="453" t="s">
        <v>5211</v>
      </c>
      <c r="D407" s="458" t="s">
        <v>6021</v>
      </c>
      <c r="E407" s="456" t="s">
        <v>6022</v>
      </c>
      <c r="F407" s="456" t="s">
        <v>3499</v>
      </c>
      <c r="G407" s="459" t="s">
        <v>6035</v>
      </c>
    </row>
    <row r="408" spans="2:7" s="457" customFormat="1" ht="12">
      <c r="B408" s="477" t="s">
        <v>6036</v>
      </c>
      <c r="C408" s="453" t="s">
        <v>5211</v>
      </c>
      <c r="D408" s="454" t="s">
        <v>6021</v>
      </c>
      <c r="E408" s="456" t="s">
        <v>6022</v>
      </c>
      <c r="F408" s="456" t="s">
        <v>3499</v>
      </c>
      <c r="G408" s="458" t="s">
        <v>6037</v>
      </c>
    </row>
    <row r="409" spans="2:7" s="457" customFormat="1" ht="12">
      <c r="B409" s="477" t="s">
        <v>6038</v>
      </c>
      <c r="C409" s="453" t="s">
        <v>5211</v>
      </c>
      <c r="D409" s="454" t="s">
        <v>6021</v>
      </c>
      <c r="E409" s="456" t="s">
        <v>6022</v>
      </c>
      <c r="F409" s="456" t="s">
        <v>3499</v>
      </c>
      <c r="G409" s="458" t="s">
        <v>6039</v>
      </c>
    </row>
    <row r="410" spans="2:7" s="457" customFormat="1" ht="12">
      <c r="B410" s="477" t="s">
        <v>6040</v>
      </c>
      <c r="C410" s="453" t="s">
        <v>5211</v>
      </c>
      <c r="D410" s="454" t="s">
        <v>6041</v>
      </c>
      <c r="E410" s="456" t="s">
        <v>6042</v>
      </c>
      <c r="F410" s="456" t="s">
        <v>3499</v>
      </c>
      <c r="G410" s="458" t="s">
        <v>6043</v>
      </c>
    </row>
    <row r="411" spans="2:7" s="457" customFormat="1" ht="12">
      <c r="B411" s="477" t="s">
        <v>6044</v>
      </c>
      <c r="C411" s="453" t="s">
        <v>5211</v>
      </c>
      <c r="D411" s="454" t="s">
        <v>6041</v>
      </c>
      <c r="E411" s="456" t="s">
        <v>6042</v>
      </c>
      <c r="F411" s="456" t="s">
        <v>3499</v>
      </c>
      <c r="G411" s="458" t="s">
        <v>6045</v>
      </c>
    </row>
    <row r="412" spans="2:7" s="457" customFormat="1" ht="12">
      <c r="B412" s="477" t="s">
        <v>6046</v>
      </c>
      <c r="C412" s="453" t="s">
        <v>5211</v>
      </c>
      <c r="D412" s="454" t="s">
        <v>6041</v>
      </c>
      <c r="E412" s="456" t="s">
        <v>6042</v>
      </c>
      <c r="F412" s="456" t="s">
        <v>3499</v>
      </c>
      <c r="G412" s="458" t="s">
        <v>6047</v>
      </c>
    </row>
    <row r="413" spans="2:7" s="457" customFormat="1" ht="12">
      <c r="B413" s="477" t="s">
        <v>6048</v>
      </c>
      <c r="C413" s="461" t="s">
        <v>5707</v>
      </c>
      <c r="D413" s="454" t="s">
        <v>6049</v>
      </c>
      <c r="E413" s="456" t="s">
        <v>6050</v>
      </c>
      <c r="F413" s="456" t="s">
        <v>3499</v>
      </c>
      <c r="G413" s="458" t="s">
        <v>6051</v>
      </c>
    </row>
    <row r="414" spans="2:7" s="457" customFormat="1" ht="12">
      <c r="B414" s="477" t="s">
        <v>6052</v>
      </c>
      <c r="C414" s="461" t="s">
        <v>5707</v>
      </c>
      <c r="D414" s="454" t="s">
        <v>6049</v>
      </c>
      <c r="E414" s="456" t="s">
        <v>6050</v>
      </c>
      <c r="F414" s="456" t="s">
        <v>3499</v>
      </c>
      <c r="G414" s="458" t="s">
        <v>6053</v>
      </c>
    </row>
    <row r="415" spans="2:7" s="457" customFormat="1" ht="12">
      <c r="B415" s="477" t="s">
        <v>6054</v>
      </c>
      <c r="C415" s="453" t="s">
        <v>6055</v>
      </c>
      <c r="D415" s="458" t="s">
        <v>6049</v>
      </c>
      <c r="E415" s="456" t="s">
        <v>6050</v>
      </c>
      <c r="F415" s="456" t="s">
        <v>3499</v>
      </c>
      <c r="G415" s="459" t="s">
        <v>6056</v>
      </c>
    </row>
    <row r="416" spans="2:7" s="457" customFormat="1" ht="12">
      <c r="B416" s="477" t="s">
        <v>6057</v>
      </c>
      <c r="C416" s="453" t="s">
        <v>5211</v>
      </c>
      <c r="D416" s="458" t="s">
        <v>6049</v>
      </c>
      <c r="E416" s="456" t="s">
        <v>6050</v>
      </c>
      <c r="F416" s="456" t="s">
        <v>3499</v>
      </c>
      <c r="G416" s="459" t="s">
        <v>6058</v>
      </c>
    </row>
    <row r="417" spans="2:7" s="457" customFormat="1" ht="12">
      <c r="B417" s="477" t="s">
        <v>6059</v>
      </c>
      <c r="C417" s="453" t="s">
        <v>6060</v>
      </c>
      <c r="D417" s="458" t="s">
        <v>6049</v>
      </c>
      <c r="E417" s="456" t="s">
        <v>6050</v>
      </c>
      <c r="F417" s="456" t="s">
        <v>3499</v>
      </c>
      <c r="G417" s="459" t="s">
        <v>6061</v>
      </c>
    </row>
    <row r="418" spans="2:7" s="457" customFormat="1" ht="12">
      <c r="B418" s="477" t="s">
        <v>6062</v>
      </c>
      <c r="C418" s="453" t="s">
        <v>5211</v>
      </c>
      <c r="D418" s="458" t="s">
        <v>6049</v>
      </c>
      <c r="E418" s="456" t="s">
        <v>6050</v>
      </c>
      <c r="F418" s="456" t="s">
        <v>3499</v>
      </c>
      <c r="G418" s="459" t="s">
        <v>6063</v>
      </c>
    </row>
    <row r="419" spans="2:7" s="457" customFormat="1" ht="12">
      <c r="B419" s="477" t="s">
        <v>6064</v>
      </c>
      <c r="C419" s="453" t="s">
        <v>5211</v>
      </c>
      <c r="D419" s="458" t="s">
        <v>6049</v>
      </c>
      <c r="E419" s="456" t="s">
        <v>6050</v>
      </c>
      <c r="F419" s="456" t="s">
        <v>3499</v>
      </c>
      <c r="G419" s="459" t="s">
        <v>6065</v>
      </c>
    </row>
    <row r="420" spans="2:7" s="457" customFormat="1" ht="12">
      <c r="B420" s="477" t="s">
        <v>6066</v>
      </c>
      <c r="C420" s="461" t="s">
        <v>5707</v>
      </c>
      <c r="D420" s="458" t="s">
        <v>6049</v>
      </c>
      <c r="E420" s="456" t="s">
        <v>6050</v>
      </c>
      <c r="F420" s="456" t="s">
        <v>3499</v>
      </c>
      <c r="G420" s="459" t="s">
        <v>6067</v>
      </c>
    </row>
    <row r="421" spans="2:7" s="457" customFormat="1" ht="12">
      <c r="B421" s="477" t="s">
        <v>6068</v>
      </c>
      <c r="C421" s="453" t="s">
        <v>5211</v>
      </c>
      <c r="D421" s="458" t="s">
        <v>6049</v>
      </c>
      <c r="E421" s="456" t="s">
        <v>6050</v>
      </c>
      <c r="F421" s="456" t="s">
        <v>3499</v>
      </c>
      <c r="G421" s="459" t="s">
        <v>6069</v>
      </c>
    </row>
    <row r="422" spans="2:7" s="457" customFormat="1" ht="12">
      <c r="B422" s="477" t="s">
        <v>6070</v>
      </c>
      <c r="C422" s="453" t="s">
        <v>5211</v>
      </c>
      <c r="D422" s="458" t="s">
        <v>6049</v>
      </c>
      <c r="E422" s="456" t="s">
        <v>6050</v>
      </c>
      <c r="F422" s="456" t="s">
        <v>3499</v>
      </c>
      <c r="G422" s="459" t="s">
        <v>6071</v>
      </c>
    </row>
    <row r="423" spans="2:7" s="457" customFormat="1" ht="12">
      <c r="B423" s="477" t="s">
        <v>6072</v>
      </c>
      <c r="C423" s="453" t="s">
        <v>5211</v>
      </c>
      <c r="D423" s="458" t="s">
        <v>6049</v>
      </c>
      <c r="E423" s="456" t="s">
        <v>6050</v>
      </c>
      <c r="F423" s="456" t="s">
        <v>3499</v>
      </c>
      <c r="G423" s="459" t="s">
        <v>6073</v>
      </c>
    </row>
    <row r="424" spans="2:7" s="457" customFormat="1" ht="12">
      <c r="B424" s="477" t="s">
        <v>6074</v>
      </c>
      <c r="C424" s="453" t="s">
        <v>5211</v>
      </c>
      <c r="D424" s="459" t="s">
        <v>6049</v>
      </c>
      <c r="E424" s="456" t="s">
        <v>6050</v>
      </c>
      <c r="F424" s="456" t="s">
        <v>3499</v>
      </c>
      <c r="G424" s="459" t="s">
        <v>6075</v>
      </c>
    </row>
    <row r="425" spans="2:7" s="457" customFormat="1" ht="12">
      <c r="B425" s="477" t="s">
        <v>6076</v>
      </c>
      <c r="C425" s="461" t="s">
        <v>5707</v>
      </c>
      <c r="D425" s="454" t="s">
        <v>6049</v>
      </c>
      <c r="E425" s="456" t="s">
        <v>6050</v>
      </c>
      <c r="F425" s="456" t="s">
        <v>3499</v>
      </c>
      <c r="G425" s="458" t="s">
        <v>6077</v>
      </c>
    </row>
    <row r="426" spans="2:7" s="457" customFormat="1" ht="12">
      <c r="B426" s="477" t="s">
        <v>6078</v>
      </c>
      <c r="C426" s="453" t="s">
        <v>5211</v>
      </c>
      <c r="D426" s="454" t="s">
        <v>6049</v>
      </c>
      <c r="E426" s="456" t="s">
        <v>6050</v>
      </c>
      <c r="F426" s="456" t="s">
        <v>3499</v>
      </c>
      <c r="G426" s="458" t="s">
        <v>6079</v>
      </c>
    </row>
    <row r="427" spans="2:7" s="457" customFormat="1" ht="12">
      <c r="B427" s="477" t="s">
        <v>6080</v>
      </c>
      <c r="C427" s="461" t="s">
        <v>5707</v>
      </c>
      <c r="D427" s="454" t="s">
        <v>6049</v>
      </c>
      <c r="E427" s="456" t="s">
        <v>6050</v>
      </c>
      <c r="F427" s="456" t="s">
        <v>3499</v>
      </c>
      <c r="G427" s="478" t="s">
        <v>6081</v>
      </c>
    </row>
    <row r="428" spans="2:7" s="457" customFormat="1" ht="12">
      <c r="B428" s="477" t="s">
        <v>6082</v>
      </c>
      <c r="C428" s="461" t="s">
        <v>5707</v>
      </c>
      <c r="D428" s="454" t="s">
        <v>6049</v>
      </c>
      <c r="E428" s="456" t="s">
        <v>6050</v>
      </c>
      <c r="F428" s="456" t="s">
        <v>3499</v>
      </c>
      <c r="G428" s="478" t="s">
        <v>6083</v>
      </c>
    </row>
    <row r="429" spans="2:7" s="457" customFormat="1" ht="12">
      <c r="B429" s="477" t="s">
        <v>6084</v>
      </c>
      <c r="C429" s="453" t="s">
        <v>5957</v>
      </c>
      <c r="D429" s="454" t="s">
        <v>6049</v>
      </c>
      <c r="E429" s="456" t="s">
        <v>6050</v>
      </c>
      <c r="F429" s="456" t="s">
        <v>3499</v>
      </c>
      <c r="G429" s="478" t="s">
        <v>6085</v>
      </c>
    </row>
    <row r="430" spans="2:7" s="457" customFormat="1" ht="12">
      <c r="B430" s="477" t="s">
        <v>6086</v>
      </c>
      <c r="C430" s="453" t="s">
        <v>5211</v>
      </c>
      <c r="D430" s="454" t="s">
        <v>6049</v>
      </c>
      <c r="E430" s="456" t="s">
        <v>6050</v>
      </c>
      <c r="F430" s="456" t="s">
        <v>3499</v>
      </c>
      <c r="G430" s="478" t="s">
        <v>6087</v>
      </c>
    </row>
    <row r="431" spans="2:7" s="457" customFormat="1" ht="12">
      <c r="B431" s="477" t="s">
        <v>6088</v>
      </c>
      <c r="C431" s="453" t="s">
        <v>5211</v>
      </c>
      <c r="D431" s="458" t="s">
        <v>6049</v>
      </c>
      <c r="E431" s="456" t="s">
        <v>6050</v>
      </c>
      <c r="F431" s="456" t="s">
        <v>3499</v>
      </c>
      <c r="G431" s="463" t="s">
        <v>6089</v>
      </c>
    </row>
    <row r="432" spans="2:7" s="457" customFormat="1" ht="12">
      <c r="B432" s="477" t="s">
        <v>6090</v>
      </c>
      <c r="C432" s="453" t="s">
        <v>5211</v>
      </c>
      <c r="D432" s="458" t="s">
        <v>6049</v>
      </c>
      <c r="E432" s="456" t="s">
        <v>6050</v>
      </c>
      <c r="F432" s="456" t="s">
        <v>3499</v>
      </c>
      <c r="G432" s="463" t="s">
        <v>6091</v>
      </c>
    </row>
    <row r="433" spans="2:7" s="457" customFormat="1" ht="12">
      <c r="B433" s="477" t="s">
        <v>6092</v>
      </c>
      <c r="C433" s="453" t="s">
        <v>5211</v>
      </c>
      <c r="D433" s="458" t="s">
        <v>6049</v>
      </c>
      <c r="E433" s="456" t="s">
        <v>6050</v>
      </c>
      <c r="F433" s="456" t="s">
        <v>3499</v>
      </c>
      <c r="G433" s="463" t="s">
        <v>6093</v>
      </c>
    </row>
    <row r="434" spans="2:7" s="457" customFormat="1" ht="12">
      <c r="B434" s="477" t="s">
        <v>6094</v>
      </c>
      <c r="C434" s="453" t="s">
        <v>5211</v>
      </c>
      <c r="D434" s="458" t="s">
        <v>6049</v>
      </c>
      <c r="E434" s="456" t="s">
        <v>6050</v>
      </c>
      <c r="F434" s="456" t="s">
        <v>3499</v>
      </c>
      <c r="G434" s="463" t="s">
        <v>6095</v>
      </c>
    </row>
    <row r="435" spans="2:7" s="457" customFormat="1" ht="12">
      <c r="B435" s="477" t="s">
        <v>6096</v>
      </c>
      <c r="C435" s="453" t="s">
        <v>5211</v>
      </c>
      <c r="D435" s="458" t="s">
        <v>6049</v>
      </c>
      <c r="E435" s="456" t="s">
        <v>6050</v>
      </c>
      <c r="F435" s="456" t="s">
        <v>3499</v>
      </c>
      <c r="G435" s="463" t="s">
        <v>6097</v>
      </c>
    </row>
    <row r="436" spans="2:7" s="457" customFormat="1" ht="12">
      <c r="B436" s="477" t="s">
        <v>6098</v>
      </c>
      <c r="C436" s="453" t="s">
        <v>6055</v>
      </c>
      <c r="D436" s="458" t="s">
        <v>6049</v>
      </c>
      <c r="E436" s="456" t="s">
        <v>6050</v>
      </c>
      <c r="F436" s="456" t="s">
        <v>3499</v>
      </c>
      <c r="G436" s="463" t="s">
        <v>6099</v>
      </c>
    </row>
    <row r="437" spans="2:7" s="457" customFormat="1" ht="12">
      <c r="B437" s="477" t="s">
        <v>6100</v>
      </c>
      <c r="C437" s="453" t="s">
        <v>5211</v>
      </c>
      <c r="D437" s="458" t="s">
        <v>6049</v>
      </c>
      <c r="E437" s="456" t="s">
        <v>6050</v>
      </c>
      <c r="F437" s="456" t="s">
        <v>3499</v>
      </c>
      <c r="G437" s="463" t="s">
        <v>6101</v>
      </c>
    </row>
    <row r="438" spans="2:7" s="457" customFormat="1" ht="12">
      <c r="B438" s="477" t="s">
        <v>6102</v>
      </c>
      <c r="C438" s="453" t="s">
        <v>6103</v>
      </c>
      <c r="D438" s="458" t="s">
        <v>6049</v>
      </c>
      <c r="E438" s="456" t="s">
        <v>6050</v>
      </c>
      <c r="F438" s="456" t="s">
        <v>3499</v>
      </c>
      <c r="G438" s="463" t="s">
        <v>6104</v>
      </c>
    </row>
    <row r="439" spans="2:7" s="457" customFormat="1" ht="12">
      <c r="B439" s="477" t="s">
        <v>6105</v>
      </c>
      <c r="C439" s="461" t="s">
        <v>5707</v>
      </c>
      <c r="D439" s="458" t="s">
        <v>6049</v>
      </c>
      <c r="E439" s="456" t="s">
        <v>6050</v>
      </c>
      <c r="F439" s="456" t="s">
        <v>3499</v>
      </c>
      <c r="G439" s="463" t="s">
        <v>6106</v>
      </c>
    </row>
    <row r="440" spans="2:7" s="457" customFormat="1" ht="12">
      <c r="B440" s="477" t="s">
        <v>6107</v>
      </c>
      <c r="C440" s="453" t="s">
        <v>5211</v>
      </c>
      <c r="D440" s="454" t="s">
        <v>6049</v>
      </c>
      <c r="E440" s="456" t="s">
        <v>6050</v>
      </c>
      <c r="F440" s="456" t="s">
        <v>3499</v>
      </c>
      <c r="G440" s="478" t="s">
        <v>6108</v>
      </c>
    </row>
    <row r="441" spans="2:7" s="457" customFormat="1" ht="12">
      <c r="B441" s="477" t="s">
        <v>6109</v>
      </c>
      <c r="C441" s="461" t="s">
        <v>5707</v>
      </c>
      <c r="D441" s="454" t="s">
        <v>6049</v>
      </c>
      <c r="E441" s="456" t="s">
        <v>6050</v>
      </c>
      <c r="F441" s="456" t="s">
        <v>3499</v>
      </c>
      <c r="G441" s="478" t="s">
        <v>6110</v>
      </c>
    </row>
    <row r="442" spans="2:7" s="457" customFormat="1" ht="12">
      <c r="B442" s="477" t="s">
        <v>6111</v>
      </c>
      <c r="C442" s="453" t="s">
        <v>5211</v>
      </c>
      <c r="D442" s="454" t="s">
        <v>6049</v>
      </c>
      <c r="E442" s="456" t="s">
        <v>6050</v>
      </c>
      <c r="F442" s="456" t="s">
        <v>3499</v>
      </c>
      <c r="G442" s="478" t="s">
        <v>6112</v>
      </c>
    </row>
    <row r="443" spans="2:7" s="457" customFormat="1" ht="12">
      <c r="B443" s="477" t="s">
        <v>6113</v>
      </c>
      <c r="C443" s="461" t="s">
        <v>5707</v>
      </c>
      <c r="D443" s="454" t="s">
        <v>6049</v>
      </c>
      <c r="E443" s="456" t="s">
        <v>6050</v>
      </c>
      <c r="F443" s="456" t="s">
        <v>3499</v>
      </c>
      <c r="G443" s="478" t="s">
        <v>6114</v>
      </c>
    </row>
    <row r="444" spans="2:7" s="457" customFormat="1" ht="12">
      <c r="B444" s="477" t="s">
        <v>6115</v>
      </c>
      <c r="C444" s="453" t="s">
        <v>5211</v>
      </c>
      <c r="D444" s="454" t="s">
        <v>6049</v>
      </c>
      <c r="E444" s="456" t="s">
        <v>6050</v>
      </c>
      <c r="F444" s="456" t="s">
        <v>3499</v>
      </c>
      <c r="G444" s="478" t="s">
        <v>6116</v>
      </c>
    </row>
    <row r="445" spans="2:7" s="457" customFormat="1" ht="12">
      <c r="B445" s="477" t="s">
        <v>6117</v>
      </c>
      <c r="C445" s="453" t="s">
        <v>5211</v>
      </c>
      <c r="D445" s="454" t="s">
        <v>6049</v>
      </c>
      <c r="E445" s="456" t="s">
        <v>6050</v>
      </c>
      <c r="F445" s="456" t="s">
        <v>3499</v>
      </c>
      <c r="G445" s="478" t="s">
        <v>6118</v>
      </c>
    </row>
    <row r="446" spans="2:7" s="457" customFormat="1" ht="12">
      <c r="B446" s="477" t="s">
        <v>6119</v>
      </c>
      <c r="C446" s="453" t="s">
        <v>5211</v>
      </c>
      <c r="D446" s="454" t="s">
        <v>6049</v>
      </c>
      <c r="E446" s="456" t="s">
        <v>6050</v>
      </c>
      <c r="F446" s="456" t="s">
        <v>3499</v>
      </c>
      <c r="G446" s="478" t="s">
        <v>6120</v>
      </c>
    </row>
    <row r="447" spans="2:7" s="457" customFormat="1" ht="12">
      <c r="B447" s="477" t="s">
        <v>6121</v>
      </c>
      <c r="C447" s="461" t="s">
        <v>5707</v>
      </c>
      <c r="D447" s="458" t="s">
        <v>6049</v>
      </c>
      <c r="E447" s="456" t="s">
        <v>6050</v>
      </c>
      <c r="F447" s="456" t="s">
        <v>3499</v>
      </c>
      <c r="G447" s="463" t="s">
        <v>6122</v>
      </c>
    </row>
    <row r="448" spans="2:7" s="457" customFormat="1" ht="12">
      <c r="B448" s="477" t="s">
        <v>6123</v>
      </c>
      <c r="C448" s="453" t="s">
        <v>5211</v>
      </c>
      <c r="D448" s="458" t="s">
        <v>6049</v>
      </c>
      <c r="E448" s="456" t="s">
        <v>6050</v>
      </c>
      <c r="F448" s="456" t="s">
        <v>3499</v>
      </c>
      <c r="G448" s="463" t="s">
        <v>6124</v>
      </c>
    </row>
    <row r="449" spans="2:7" s="457" customFormat="1" ht="12">
      <c r="B449" s="477" t="s">
        <v>6125</v>
      </c>
      <c r="C449" s="453" t="s">
        <v>5211</v>
      </c>
      <c r="D449" s="458" t="s">
        <v>6049</v>
      </c>
      <c r="E449" s="456" t="s">
        <v>6050</v>
      </c>
      <c r="F449" s="456" t="s">
        <v>3499</v>
      </c>
      <c r="G449" s="463" t="s">
        <v>6126</v>
      </c>
    </row>
    <row r="450" spans="2:7" s="457" customFormat="1" ht="12">
      <c r="B450" s="477" t="s">
        <v>6127</v>
      </c>
      <c r="C450" s="453" t="s">
        <v>5211</v>
      </c>
      <c r="D450" s="458" t="s">
        <v>6049</v>
      </c>
      <c r="E450" s="456" t="s">
        <v>6050</v>
      </c>
      <c r="F450" s="456" t="s">
        <v>3499</v>
      </c>
      <c r="G450" s="463" t="s">
        <v>6128</v>
      </c>
    </row>
    <row r="451" spans="2:7" s="457" customFormat="1" ht="12">
      <c r="B451" s="477" t="s">
        <v>6129</v>
      </c>
      <c r="C451" s="453" t="s">
        <v>5211</v>
      </c>
      <c r="D451" s="458" t="s">
        <v>6049</v>
      </c>
      <c r="E451" s="456" t="s">
        <v>6050</v>
      </c>
      <c r="F451" s="456" t="s">
        <v>3499</v>
      </c>
      <c r="G451" s="463" t="s">
        <v>6130</v>
      </c>
    </row>
    <row r="452" spans="2:7" s="457" customFormat="1" ht="12">
      <c r="B452" s="477" t="s">
        <v>6131</v>
      </c>
      <c r="C452" s="453" t="s">
        <v>5211</v>
      </c>
      <c r="D452" s="458" t="s">
        <v>6049</v>
      </c>
      <c r="E452" s="456" t="s">
        <v>6050</v>
      </c>
      <c r="F452" s="456" t="s">
        <v>3499</v>
      </c>
      <c r="G452" s="463" t="s">
        <v>6132</v>
      </c>
    </row>
    <row r="453" spans="2:7" s="457" customFormat="1" ht="12">
      <c r="B453" s="477" t="s">
        <v>6133</v>
      </c>
      <c r="C453" s="453" t="s">
        <v>5211</v>
      </c>
      <c r="D453" s="458" t="s">
        <v>6049</v>
      </c>
      <c r="E453" s="456" t="s">
        <v>6050</v>
      </c>
      <c r="F453" s="456" t="s">
        <v>3499</v>
      </c>
      <c r="G453" s="463" t="s">
        <v>6134</v>
      </c>
    </row>
    <row r="454" spans="2:7" s="457" customFormat="1" ht="12">
      <c r="B454" s="477" t="s">
        <v>6135</v>
      </c>
      <c r="C454" s="453" t="s">
        <v>5211</v>
      </c>
      <c r="D454" s="458" t="s">
        <v>6049</v>
      </c>
      <c r="E454" s="456" t="s">
        <v>6050</v>
      </c>
      <c r="F454" s="456" t="s">
        <v>3499</v>
      </c>
      <c r="G454" s="463" t="s">
        <v>6136</v>
      </c>
    </row>
    <row r="455" spans="2:7" s="457" customFormat="1" ht="12">
      <c r="B455" s="477" t="s">
        <v>6137</v>
      </c>
      <c r="C455" s="453" t="s">
        <v>5211</v>
      </c>
      <c r="D455" s="458" t="s">
        <v>6049</v>
      </c>
      <c r="E455" s="456" t="s">
        <v>6050</v>
      </c>
      <c r="F455" s="456" t="s">
        <v>3499</v>
      </c>
      <c r="G455" s="463" t="s">
        <v>6138</v>
      </c>
    </row>
    <row r="456" spans="2:7" s="457" customFormat="1" ht="12">
      <c r="B456" s="477" t="s">
        <v>6139</v>
      </c>
      <c r="C456" s="453" t="s">
        <v>5211</v>
      </c>
      <c r="D456" s="459" t="s">
        <v>6049</v>
      </c>
      <c r="E456" s="456" t="s">
        <v>6050</v>
      </c>
      <c r="F456" s="456" t="s">
        <v>3499</v>
      </c>
      <c r="G456" s="463" t="s">
        <v>6140</v>
      </c>
    </row>
    <row r="457" spans="2:7" s="457" customFormat="1" ht="12">
      <c r="B457" s="477" t="s">
        <v>6141</v>
      </c>
      <c r="C457" s="453" t="s">
        <v>5211</v>
      </c>
      <c r="D457" s="454" t="s">
        <v>6049</v>
      </c>
      <c r="E457" s="456" t="s">
        <v>6050</v>
      </c>
      <c r="F457" s="456" t="s">
        <v>3499</v>
      </c>
      <c r="G457" s="478" t="s">
        <v>6142</v>
      </c>
    </row>
    <row r="458" spans="2:7" s="457" customFormat="1" ht="12">
      <c r="B458" s="477" t="s">
        <v>6143</v>
      </c>
      <c r="C458" s="461" t="s">
        <v>5707</v>
      </c>
      <c r="D458" s="454" t="s">
        <v>6049</v>
      </c>
      <c r="E458" s="456" t="s">
        <v>6050</v>
      </c>
      <c r="F458" s="456" t="s">
        <v>3499</v>
      </c>
      <c r="G458" s="478" t="s">
        <v>6144</v>
      </c>
    </row>
    <row r="459" spans="2:7" s="457" customFormat="1" ht="12">
      <c r="B459" s="477" t="s">
        <v>6145</v>
      </c>
      <c r="C459" s="453" t="s">
        <v>5211</v>
      </c>
      <c r="D459" s="454" t="s">
        <v>3889</v>
      </c>
      <c r="E459" s="456" t="s">
        <v>6146</v>
      </c>
      <c r="F459" s="456" t="s">
        <v>3499</v>
      </c>
      <c r="G459" s="478" t="s">
        <v>6147</v>
      </c>
    </row>
    <row r="460" spans="2:7" s="457" customFormat="1" ht="12">
      <c r="B460" s="477" t="s">
        <v>6148</v>
      </c>
      <c r="C460" s="453" t="s">
        <v>5211</v>
      </c>
      <c r="D460" s="454" t="s">
        <v>3889</v>
      </c>
      <c r="E460" s="456" t="s">
        <v>6146</v>
      </c>
      <c r="F460" s="456" t="s">
        <v>3499</v>
      </c>
      <c r="G460" s="478" t="s">
        <v>6149</v>
      </c>
    </row>
    <row r="461" spans="2:7" s="457" customFormat="1" ht="12">
      <c r="B461" s="477" t="s">
        <v>6150</v>
      </c>
      <c r="C461" s="453" t="s">
        <v>5211</v>
      </c>
      <c r="D461" s="454" t="s">
        <v>3889</v>
      </c>
      <c r="E461" s="456" t="s">
        <v>6146</v>
      </c>
      <c r="F461" s="456" t="s">
        <v>3499</v>
      </c>
      <c r="G461" s="478" t="s">
        <v>6151</v>
      </c>
    </row>
    <row r="462" spans="2:7" s="457" customFormat="1" ht="12">
      <c r="B462" s="477" t="s">
        <v>6152</v>
      </c>
      <c r="C462" s="453" t="s">
        <v>5211</v>
      </c>
      <c r="D462" s="454" t="s">
        <v>3889</v>
      </c>
      <c r="E462" s="456" t="s">
        <v>6146</v>
      </c>
      <c r="F462" s="456" t="s">
        <v>3499</v>
      </c>
      <c r="G462" s="478" t="s">
        <v>6153</v>
      </c>
    </row>
    <row r="463" spans="2:7" s="457" customFormat="1" ht="12">
      <c r="B463" s="477" t="s">
        <v>6154</v>
      </c>
      <c r="C463" s="453" t="s">
        <v>5211</v>
      </c>
      <c r="D463" s="458" t="s">
        <v>3889</v>
      </c>
      <c r="E463" s="456" t="s">
        <v>6146</v>
      </c>
      <c r="F463" s="456" t="s">
        <v>3499</v>
      </c>
      <c r="G463" s="463" t="s">
        <v>6155</v>
      </c>
    </row>
    <row r="464" spans="2:7" s="457" customFormat="1" ht="12">
      <c r="B464" s="478">
        <v>8627</v>
      </c>
      <c r="C464" s="453" t="s">
        <v>6156</v>
      </c>
      <c r="D464" s="458" t="s">
        <v>3599</v>
      </c>
      <c r="E464" s="456" t="s">
        <v>6157</v>
      </c>
      <c r="F464" s="456" t="s">
        <v>3499</v>
      </c>
      <c r="G464" s="463" t="s">
        <v>6158</v>
      </c>
    </row>
    <row r="465" spans="2:7" s="457" customFormat="1" ht="12">
      <c r="B465" s="478">
        <v>175</v>
      </c>
      <c r="C465" s="453" t="s">
        <v>6156</v>
      </c>
      <c r="D465" s="458" t="s">
        <v>3599</v>
      </c>
      <c r="E465" s="456" t="s">
        <v>6157</v>
      </c>
      <c r="F465" s="456" t="s">
        <v>3499</v>
      </c>
      <c r="G465" s="463" t="s">
        <v>6159</v>
      </c>
    </row>
    <row r="466" spans="2:7" s="457" customFormat="1" ht="12">
      <c r="B466" s="478">
        <v>176</v>
      </c>
      <c r="C466" s="453" t="s">
        <v>6156</v>
      </c>
      <c r="D466" s="458" t="s">
        <v>3599</v>
      </c>
      <c r="E466" s="456" t="s">
        <v>6160</v>
      </c>
      <c r="F466" s="456" t="s">
        <v>3499</v>
      </c>
      <c r="G466" s="463" t="s">
        <v>6161</v>
      </c>
    </row>
    <row r="467" spans="2:7" s="457" customFormat="1" ht="12">
      <c r="B467" s="478">
        <v>177</v>
      </c>
      <c r="C467" s="453" t="s">
        <v>6156</v>
      </c>
      <c r="D467" s="458" t="s">
        <v>3599</v>
      </c>
      <c r="E467" s="456" t="s">
        <v>6160</v>
      </c>
      <c r="F467" s="456" t="s">
        <v>3499</v>
      </c>
      <c r="G467" s="463" t="s">
        <v>6162</v>
      </c>
    </row>
    <row r="468" spans="2:7" s="457" customFormat="1" ht="36">
      <c r="B468" s="478">
        <v>178</v>
      </c>
      <c r="C468" s="453" t="s">
        <v>6156</v>
      </c>
      <c r="D468" s="458" t="s">
        <v>6163</v>
      </c>
      <c r="E468" s="456" t="s">
        <v>6164</v>
      </c>
      <c r="F468" s="456" t="s">
        <v>3499</v>
      </c>
      <c r="G468" s="463" t="s">
        <v>6165</v>
      </c>
    </row>
    <row r="469" spans="2:7" s="457" customFormat="1" ht="48">
      <c r="B469" s="478">
        <v>179</v>
      </c>
      <c r="C469" s="453" t="s">
        <v>6156</v>
      </c>
      <c r="D469" s="458" t="s">
        <v>6166</v>
      </c>
      <c r="E469" s="456" t="s">
        <v>6167</v>
      </c>
      <c r="F469" s="456" t="s">
        <v>3499</v>
      </c>
      <c r="G469" s="463" t="s">
        <v>6168</v>
      </c>
    </row>
    <row r="470" spans="2:7" s="457" customFormat="1" ht="24">
      <c r="B470" s="478">
        <v>188</v>
      </c>
      <c r="C470" s="453" t="s">
        <v>6156</v>
      </c>
      <c r="D470" s="458" t="s">
        <v>6169</v>
      </c>
      <c r="E470" s="456" t="s">
        <v>6170</v>
      </c>
      <c r="F470" s="456" t="s">
        <v>3499</v>
      </c>
      <c r="G470" s="463" t="s">
        <v>6171</v>
      </c>
    </row>
    <row r="471" spans="2:7" s="457" customFormat="1" ht="24">
      <c r="B471" s="478">
        <v>202</v>
      </c>
      <c r="C471" s="453" t="s">
        <v>6156</v>
      </c>
      <c r="D471" s="458" t="s">
        <v>3599</v>
      </c>
      <c r="E471" s="456" t="s">
        <v>6172</v>
      </c>
      <c r="F471" s="456" t="s">
        <v>3499</v>
      </c>
      <c r="G471" s="463" t="s">
        <v>6173</v>
      </c>
    </row>
    <row r="472" spans="2:7" s="457" customFormat="1" ht="12">
      <c r="B472" s="478">
        <v>203</v>
      </c>
      <c r="C472" s="453" t="s">
        <v>6156</v>
      </c>
      <c r="D472" s="454" t="s">
        <v>3889</v>
      </c>
      <c r="E472" s="456" t="s">
        <v>6174</v>
      </c>
      <c r="F472" s="456" t="s">
        <v>3499</v>
      </c>
      <c r="G472" s="478" t="s">
        <v>6175</v>
      </c>
    </row>
    <row r="473" spans="2:7" s="457" customFormat="1" ht="12">
      <c r="B473" s="478">
        <v>204</v>
      </c>
      <c r="C473" s="453" t="s">
        <v>6156</v>
      </c>
      <c r="D473" s="454" t="s">
        <v>3889</v>
      </c>
      <c r="E473" s="456" t="s">
        <v>6174</v>
      </c>
      <c r="F473" s="456" t="s">
        <v>3499</v>
      </c>
      <c r="G473" s="478" t="s">
        <v>6176</v>
      </c>
    </row>
    <row r="474" spans="2:7" s="457" customFormat="1" ht="12">
      <c r="B474" s="478">
        <v>206</v>
      </c>
      <c r="C474" s="453" t="s">
        <v>6156</v>
      </c>
      <c r="D474" s="454" t="s">
        <v>3889</v>
      </c>
      <c r="E474" s="456" t="s">
        <v>6174</v>
      </c>
      <c r="F474" s="456" t="s">
        <v>3499</v>
      </c>
      <c r="G474" s="478" t="s">
        <v>6177</v>
      </c>
    </row>
    <row r="475" spans="2:7" s="457" customFormat="1" ht="12">
      <c r="B475" s="478">
        <v>207</v>
      </c>
      <c r="C475" s="453" t="s">
        <v>6156</v>
      </c>
      <c r="D475" s="454" t="s">
        <v>3889</v>
      </c>
      <c r="E475" s="456" t="s">
        <v>6174</v>
      </c>
      <c r="F475" s="456" t="s">
        <v>3499</v>
      </c>
      <c r="G475" s="478" t="s">
        <v>6178</v>
      </c>
    </row>
    <row r="476" spans="2:7" s="457" customFormat="1" ht="12">
      <c r="B476" s="478">
        <v>208</v>
      </c>
      <c r="C476" s="453" t="s">
        <v>6156</v>
      </c>
      <c r="D476" s="454" t="s">
        <v>3889</v>
      </c>
      <c r="E476" s="456" t="s">
        <v>6174</v>
      </c>
      <c r="F476" s="456" t="s">
        <v>3499</v>
      </c>
      <c r="G476" s="478" t="s">
        <v>6179</v>
      </c>
    </row>
    <row r="477" spans="2:7" s="457" customFormat="1" ht="12">
      <c r="B477" s="478">
        <v>209</v>
      </c>
      <c r="C477" s="453" t="s">
        <v>6156</v>
      </c>
      <c r="D477" s="454" t="s">
        <v>3889</v>
      </c>
      <c r="E477" s="456" t="s">
        <v>6174</v>
      </c>
      <c r="F477" s="456" t="s">
        <v>3499</v>
      </c>
      <c r="G477" s="478" t="s">
        <v>6180</v>
      </c>
    </row>
    <row r="478" spans="2:7" s="457" customFormat="1" ht="12">
      <c r="B478" s="478">
        <v>210</v>
      </c>
      <c r="C478" s="453" t="s">
        <v>6156</v>
      </c>
      <c r="D478" s="454" t="s">
        <v>3889</v>
      </c>
      <c r="E478" s="456" t="s">
        <v>6174</v>
      </c>
      <c r="F478" s="456" t="s">
        <v>3499</v>
      </c>
      <c r="G478" s="478" t="s">
        <v>6181</v>
      </c>
    </row>
    <row r="479" spans="2:7" s="457" customFormat="1" ht="12">
      <c r="B479" s="478">
        <v>242</v>
      </c>
      <c r="C479" s="453" t="s">
        <v>6156</v>
      </c>
      <c r="D479" s="458" t="s">
        <v>3889</v>
      </c>
      <c r="E479" s="456" t="s">
        <v>6174</v>
      </c>
      <c r="F479" s="456" t="s">
        <v>3499</v>
      </c>
      <c r="G479" s="463" t="s">
        <v>6182</v>
      </c>
    </row>
    <row r="480" spans="2:7" s="457" customFormat="1" ht="12">
      <c r="B480" s="478">
        <v>213</v>
      </c>
      <c r="C480" s="453" t="s">
        <v>6156</v>
      </c>
      <c r="D480" s="458" t="s">
        <v>3889</v>
      </c>
      <c r="E480" s="456" t="s">
        <v>6174</v>
      </c>
      <c r="F480" s="456" t="s">
        <v>3499</v>
      </c>
      <c r="G480" s="463" t="s">
        <v>6183</v>
      </c>
    </row>
    <row r="481" spans="2:7" s="457" customFormat="1" ht="12">
      <c r="B481" s="478">
        <v>215</v>
      </c>
      <c r="C481" s="453" t="s">
        <v>6156</v>
      </c>
      <c r="D481" s="458" t="s">
        <v>3889</v>
      </c>
      <c r="E481" s="456" t="s">
        <v>6174</v>
      </c>
      <c r="F481" s="456" t="s">
        <v>3499</v>
      </c>
      <c r="G481" s="463" t="s">
        <v>6184</v>
      </c>
    </row>
    <row r="482" spans="2:7" s="457" customFormat="1" ht="12">
      <c r="B482" s="478">
        <v>216</v>
      </c>
      <c r="C482" s="453" t="s">
        <v>6156</v>
      </c>
      <c r="D482" s="458" t="s">
        <v>6185</v>
      </c>
      <c r="E482" s="456" t="s">
        <v>6186</v>
      </c>
      <c r="F482" s="456" t="s">
        <v>3499</v>
      </c>
      <c r="G482" s="463" t="s">
        <v>6187</v>
      </c>
    </row>
    <row r="483" spans="2:7" s="457" customFormat="1" ht="12">
      <c r="B483" s="478">
        <v>8595</v>
      </c>
      <c r="C483" s="453" t="s">
        <v>6156</v>
      </c>
      <c r="D483" s="458" t="s">
        <v>6185</v>
      </c>
      <c r="E483" s="456" t="s">
        <v>6186</v>
      </c>
      <c r="F483" s="456" t="s">
        <v>3499</v>
      </c>
      <c r="G483" s="463" t="s">
        <v>6188</v>
      </c>
    </row>
    <row r="484" spans="2:7" s="457" customFormat="1" ht="12">
      <c r="B484" s="478">
        <v>8903</v>
      </c>
      <c r="C484" s="453" t="s">
        <v>6156</v>
      </c>
      <c r="D484" s="458" t="s">
        <v>6185</v>
      </c>
      <c r="E484" s="456" t="s">
        <v>6186</v>
      </c>
      <c r="F484" s="456" t="s">
        <v>3499</v>
      </c>
      <c r="G484" s="463" t="s">
        <v>6189</v>
      </c>
    </row>
    <row r="485" spans="2:7" s="457" customFormat="1" ht="12">
      <c r="B485" s="478">
        <v>220</v>
      </c>
      <c r="C485" s="453" t="s">
        <v>6156</v>
      </c>
      <c r="D485" s="458" t="s">
        <v>6185</v>
      </c>
      <c r="E485" s="456" t="s">
        <v>6186</v>
      </c>
      <c r="F485" s="456" t="s">
        <v>3499</v>
      </c>
      <c r="G485" s="463" t="s">
        <v>6190</v>
      </c>
    </row>
    <row r="486" spans="2:7" s="457" customFormat="1" ht="12">
      <c r="B486" s="478">
        <v>1264</v>
      </c>
      <c r="C486" s="453" t="s">
        <v>6156</v>
      </c>
      <c r="D486" s="458" t="s">
        <v>6185</v>
      </c>
      <c r="E486" s="456" t="s">
        <v>6186</v>
      </c>
      <c r="F486" s="456" t="s">
        <v>3499</v>
      </c>
      <c r="G486" s="463" t="s">
        <v>6191</v>
      </c>
    </row>
    <row r="487" spans="2:7" s="457" customFormat="1" ht="12">
      <c r="B487" s="478">
        <v>577</v>
      </c>
      <c r="C487" s="453" t="s">
        <v>6156</v>
      </c>
      <c r="D487" s="458" t="s">
        <v>6185</v>
      </c>
      <c r="E487" s="456" t="s">
        <v>6186</v>
      </c>
      <c r="F487" s="456" t="s">
        <v>3499</v>
      </c>
      <c r="G487" s="463" t="s">
        <v>6192</v>
      </c>
    </row>
    <row r="488" spans="2:7" s="457" customFormat="1" ht="12">
      <c r="B488" s="478">
        <v>226</v>
      </c>
      <c r="C488" s="453" t="s">
        <v>6156</v>
      </c>
      <c r="D488" s="459" t="s">
        <v>6185</v>
      </c>
      <c r="E488" s="462" t="s">
        <v>6186</v>
      </c>
      <c r="F488" s="456" t="s">
        <v>3499</v>
      </c>
      <c r="G488" s="463" t="s">
        <v>6193</v>
      </c>
    </row>
    <row r="489" spans="2:7" s="457" customFormat="1" ht="12">
      <c r="B489" s="478">
        <v>228</v>
      </c>
      <c r="C489" s="453" t="s">
        <v>6156</v>
      </c>
      <c r="D489" s="454" t="s">
        <v>6185</v>
      </c>
      <c r="E489" s="456" t="s">
        <v>6186</v>
      </c>
      <c r="F489" s="456" t="s">
        <v>3499</v>
      </c>
      <c r="G489" s="478" t="s">
        <v>6194</v>
      </c>
    </row>
    <row r="490" spans="2:7" s="457" customFormat="1" ht="12">
      <c r="B490" s="478">
        <v>833</v>
      </c>
      <c r="C490" s="453" t="s">
        <v>6156</v>
      </c>
      <c r="D490" s="454" t="s">
        <v>6185</v>
      </c>
      <c r="E490" s="456" t="s">
        <v>6186</v>
      </c>
      <c r="F490" s="456" t="s">
        <v>3499</v>
      </c>
      <c r="G490" s="478" t="s">
        <v>6195</v>
      </c>
    </row>
    <row r="491" spans="2:7" s="457" customFormat="1" ht="12">
      <c r="B491" s="478">
        <v>234</v>
      </c>
      <c r="C491" s="453" t="s">
        <v>6156</v>
      </c>
      <c r="D491" s="454" t="s">
        <v>6185</v>
      </c>
      <c r="E491" s="456" t="s">
        <v>6186</v>
      </c>
      <c r="F491" s="456" t="s">
        <v>3499</v>
      </c>
      <c r="G491" s="478" t="s">
        <v>6196</v>
      </c>
    </row>
    <row r="492" spans="2:7" s="457" customFormat="1" ht="12">
      <c r="B492" s="478">
        <v>236</v>
      </c>
      <c r="C492" s="453" t="s">
        <v>6156</v>
      </c>
      <c r="D492" s="454" t="s">
        <v>6185</v>
      </c>
      <c r="E492" s="456" t="s">
        <v>6186</v>
      </c>
      <c r="F492" s="456" t="s">
        <v>3499</v>
      </c>
      <c r="G492" s="478" t="s">
        <v>6197</v>
      </c>
    </row>
    <row r="493" spans="2:7" s="457" customFormat="1" ht="12">
      <c r="B493" s="478">
        <v>212</v>
      </c>
      <c r="C493" s="453" t="s">
        <v>6156</v>
      </c>
      <c r="D493" s="454" t="s">
        <v>6185</v>
      </c>
      <c r="E493" s="456" t="s">
        <v>6186</v>
      </c>
      <c r="F493" s="456" t="s">
        <v>3499</v>
      </c>
      <c r="G493" s="478" t="s">
        <v>6198</v>
      </c>
    </row>
    <row r="494" spans="2:7" s="457" customFormat="1" ht="12">
      <c r="B494" s="478">
        <v>237</v>
      </c>
      <c r="C494" s="453" t="s">
        <v>6156</v>
      </c>
      <c r="D494" s="454" t="s">
        <v>6185</v>
      </c>
      <c r="E494" s="456" t="s">
        <v>6186</v>
      </c>
      <c r="F494" s="456" t="s">
        <v>3499</v>
      </c>
      <c r="G494" s="478" t="s">
        <v>6199</v>
      </c>
    </row>
    <row r="495" spans="2:7" s="457" customFormat="1" ht="12">
      <c r="B495" s="478">
        <v>238</v>
      </c>
      <c r="C495" s="453" t="s">
        <v>6156</v>
      </c>
      <c r="D495" s="458" t="s">
        <v>6185</v>
      </c>
      <c r="E495" s="456" t="s">
        <v>6186</v>
      </c>
      <c r="F495" s="456" t="s">
        <v>3499</v>
      </c>
      <c r="G495" s="463" t="s">
        <v>6200</v>
      </c>
    </row>
    <row r="496" spans="2:7" s="457" customFormat="1" ht="12">
      <c r="B496" s="478">
        <v>52</v>
      </c>
      <c r="C496" s="453" t="s">
        <v>6156</v>
      </c>
      <c r="D496" s="458" t="s">
        <v>6185</v>
      </c>
      <c r="E496" s="456" t="s">
        <v>6186</v>
      </c>
      <c r="F496" s="456" t="s">
        <v>3499</v>
      </c>
      <c r="G496" s="463" t="s">
        <v>6201</v>
      </c>
    </row>
    <row r="497" spans="2:7" s="457" customFormat="1" ht="12">
      <c r="B497" s="478">
        <v>8137</v>
      </c>
      <c r="C497" s="453" t="s">
        <v>6156</v>
      </c>
      <c r="D497" s="458" t="s">
        <v>6185</v>
      </c>
      <c r="E497" s="456" t="s">
        <v>6186</v>
      </c>
      <c r="F497" s="456" t="s">
        <v>3499</v>
      </c>
      <c r="G497" s="463" t="s">
        <v>6202</v>
      </c>
    </row>
    <row r="498" spans="2:7" s="457" customFormat="1" ht="12">
      <c r="B498" s="478">
        <v>240</v>
      </c>
      <c r="C498" s="453" t="s">
        <v>6156</v>
      </c>
      <c r="D498" s="458" t="s">
        <v>6185</v>
      </c>
      <c r="E498" s="456" t="s">
        <v>6186</v>
      </c>
      <c r="F498" s="456" t="s">
        <v>3499</v>
      </c>
      <c r="G498" s="463" t="s">
        <v>6203</v>
      </c>
    </row>
    <row r="499" spans="2:7" s="457" customFormat="1" ht="12">
      <c r="B499" s="478">
        <v>243</v>
      </c>
      <c r="C499" s="453" t="s">
        <v>6156</v>
      </c>
      <c r="D499" s="458" t="s">
        <v>6185</v>
      </c>
      <c r="E499" s="456" t="s">
        <v>6186</v>
      </c>
      <c r="F499" s="456" t="s">
        <v>3499</v>
      </c>
      <c r="G499" s="463" t="s">
        <v>6204</v>
      </c>
    </row>
    <row r="500" spans="2:7" s="457" customFormat="1" ht="12">
      <c r="B500" s="478">
        <v>244</v>
      </c>
      <c r="C500" s="453" t="s">
        <v>6156</v>
      </c>
      <c r="D500" s="458" t="s">
        <v>6185</v>
      </c>
      <c r="E500" s="456" t="s">
        <v>6186</v>
      </c>
      <c r="F500" s="456" t="s">
        <v>3499</v>
      </c>
      <c r="G500" s="463" t="s">
        <v>6205</v>
      </c>
    </row>
    <row r="501" spans="2:7" s="457" customFormat="1" ht="12">
      <c r="B501" s="478">
        <v>245</v>
      </c>
      <c r="C501" s="453" t="s">
        <v>6156</v>
      </c>
      <c r="D501" s="458" t="s">
        <v>6185</v>
      </c>
      <c r="E501" s="456" t="s">
        <v>6186</v>
      </c>
      <c r="F501" s="456" t="s">
        <v>3499</v>
      </c>
      <c r="G501" s="463" t="s">
        <v>6206</v>
      </c>
    </row>
    <row r="502" spans="2:7" s="457" customFormat="1" ht="12">
      <c r="B502" s="478">
        <v>246</v>
      </c>
      <c r="C502" s="453" t="s">
        <v>6156</v>
      </c>
      <c r="D502" s="458" t="s">
        <v>6185</v>
      </c>
      <c r="E502" s="456" t="s">
        <v>6186</v>
      </c>
      <c r="F502" s="456" t="s">
        <v>3499</v>
      </c>
      <c r="G502" s="463" t="s">
        <v>6207</v>
      </c>
    </row>
    <row r="503" spans="2:7" s="457" customFormat="1" ht="12">
      <c r="B503" s="478">
        <v>247</v>
      </c>
      <c r="C503" s="453" t="s">
        <v>6156</v>
      </c>
      <c r="D503" s="458" t="s">
        <v>6185</v>
      </c>
      <c r="E503" s="456" t="s">
        <v>6186</v>
      </c>
      <c r="F503" s="456" t="s">
        <v>3499</v>
      </c>
      <c r="G503" s="463" t="s">
        <v>6208</v>
      </c>
    </row>
    <row r="504" spans="2:7" s="457" customFormat="1" ht="12">
      <c r="B504" s="478">
        <v>1278</v>
      </c>
      <c r="C504" s="453" t="s">
        <v>6156</v>
      </c>
      <c r="D504" s="454" t="s">
        <v>6185</v>
      </c>
      <c r="E504" s="456" t="s">
        <v>6186</v>
      </c>
      <c r="F504" s="456" t="s">
        <v>3499</v>
      </c>
      <c r="G504" s="478" t="s">
        <v>6209</v>
      </c>
    </row>
    <row r="505" spans="2:7" s="457" customFormat="1" ht="12">
      <c r="B505" s="478">
        <v>276</v>
      </c>
      <c r="C505" s="453" t="s">
        <v>6156</v>
      </c>
      <c r="D505" s="454" t="s">
        <v>6185</v>
      </c>
      <c r="E505" s="456" t="s">
        <v>6186</v>
      </c>
      <c r="F505" s="456" t="s">
        <v>3499</v>
      </c>
      <c r="G505" s="478" t="s">
        <v>6210</v>
      </c>
    </row>
    <row r="506" spans="2:7" s="457" customFormat="1" ht="12">
      <c r="B506" s="478">
        <v>277</v>
      </c>
      <c r="C506" s="453" t="s">
        <v>6156</v>
      </c>
      <c r="D506" s="454" t="s">
        <v>6185</v>
      </c>
      <c r="E506" s="456" t="s">
        <v>6186</v>
      </c>
      <c r="F506" s="456" t="s">
        <v>3499</v>
      </c>
      <c r="G506" s="478" t="s">
        <v>6211</v>
      </c>
    </row>
    <row r="507" spans="2:7" s="457" customFormat="1" ht="12">
      <c r="B507" s="478">
        <v>278</v>
      </c>
      <c r="C507" s="453" t="s">
        <v>6156</v>
      </c>
      <c r="D507" s="454" t="s">
        <v>6185</v>
      </c>
      <c r="E507" s="456" t="s">
        <v>6186</v>
      </c>
      <c r="F507" s="456" t="s">
        <v>3499</v>
      </c>
      <c r="G507" s="478" t="s">
        <v>6212</v>
      </c>
    </row>
    <row r="508" spans="2:7" s="457" customFormat="1" ht="12">
      <c r="B508" s="478">
        <v>8301</v>
      </c>
      <c r="C508" s="453" t="s">
        <v>6156</v>
      </c>
      <c r="D508" s="454" t="s">
        <v>6185</v>
      </c>
      <c r="E508" s="456" t="s">
        <v>6186</v>
      </c>
      <c r="F508" s="456" t="s">
        <v>3499</v>
      </c>
      <c r="G508" s="478" t="s">
        <v>6213</v>
      </c>
    </row>
    <row r="509" spans="2:7" s="457" customFormat="1" ht="12">
      <c r="B509" s="478">
        <v>249</v>
      </c>
      <c r="C509" s="453" t="s">
        <v>6156</v>
      </c>
      <c r="D509" s="454" t="s">
        <v>6185</v>
      </c>
      <c r="E509" s="456" t="s">
        <v>6186</v>
      </c>
      <c r="F509" s="456" t="s">
        <v>3499</v>
      </c>
      <c r="G509" s="478" t="s">
        <v>6214</v>
      </c>
    </row>
    <row r="510" spans="2:7" s="457" customFormat="1" ht="12">
      <c r="B510" s="478">
        <v>254</v>
      </c>
      <c r="C510" s="453" t="s">
        <v>6156</v>
      </c>
      <c r="D510" s="458" t="s">
        <v>6185</v>
      </c>
      <c r="E510" s="456" t="s">
        <v>6186</v>
      </c>
      <c r="F510" s="456" t="s">
        <v>3499</v>
      </c>
      <c r="G510" s="463" t="s">
        <v>6215</v>
      </c>
    </row>
    <row r="511" spans="2:7" s="457" customFormat="1" ht="12">
      <c r="B511" s="478">
        <v>1414</v>
      </c>
      <c r="C511" s="453" t="s">
        <v>6156</v>
      </c>
      <c r="D511" s="458" t="s">
        <v>6185</v>
      </c>
      <c r="E511" s="456" t="s">
        <v>6186</v>
      </c>
      <c r="F511" s="456" t="s">
        <v>3499</v>
      </c>
      <c r="G511" s="463" t="s">
        <v>6216</v>
      </c>
    </row>
    <row r="512" spans="2:7" s="457" customFormat="1" ht="12">
      <c r="B512" s="478">
        <v>279</v>
      </c>
      <c r="C512" s="453" t="s">
        <v>6156</v>
      </c>
      <c r="D512" s="458" t="s">
        <v>6185</v>
      </c>
      <c r="E512" s="456" t="s">
        <v>6186</v>
      </c>
      <c r="F512" s="456" t="s">
        <v>3499</v>
      </c>
      <c r="G512" s="463" t="s">
        <v>6217</v>
      </c>
    </row>
    <row r="513" spans="2:7" s="457" customFormat="1" ht="12">
      <c r="B513" s="478">
        <v>262</v>
      </c>
      <c r="C513" s="453" t="s">
        <v>6156</v>
      </c>
      <c r="D513" s="458" t="s">
        <v>6185</v>
      </c>
      <c r="E513" s="456" t="s">
        <v>6186</v>
      </c>
      <c r="F513" s="456" t="s">
        <v>3499</v>
      </c>
      <c r="G513" s="463" t="s">
        <v>6218</v>
      </c>
    </row>
    <row r="514" spans="2:7" s="457" customFormat="1" ht="12">
      <c r="B514" s="478">
        <v>1417</v>
      </c>
      <c r="C514" s="453" t="s">
        <v>6156</v>
      </c>
      <c r="D514" s="458" t="s">
        <v>6185</v>
      </c>
      <c r="E514" s="456" t="s">
        <v>6186</v>
      </c>
      <c r="F514" s="456" t="s">
        <v>3499</v>
      </c>
      <c r="G514" s="463" t="s">
        <v>6219</v>
      </c>
    </row>
    <row r="515" spans="2:7" s="457" customFormat="1" ht="12">
      <c r="B515" s="478">
        <v>8960</v>
      </c>
      <c r="C515" s="453" t="s">
        <v>6156</v>
      </c>
      <c r="D515" s="458" t="s">
        <v>6185</v>
      </c>
      <c r="E515" s="456" t="s">
        <v>6186</v>
      </c>
      <c r="F515" s="456" t="s">
        <v>3499</v>
      </c>
      <c r="G515" s="463" t="s">
        <v>6220</v>
      </c>
    </row>
    <row r="516" spans="2:7" s="457" customFormat="1" ht="12">
      <c r="B516" s="478">
        <v>280</v>
      </c>
      <c r="C516" s="453" t="s">
        <v>6156</v>
      </c>
      <c r="D516" s="458" t="s">
        <v>6185</v>
      </c>
      <c r="E516" s="456" t="s">
        <v>6186</v>
      </c>
      <c r="F516" s="456" t="s">
        <v>3499</v>
      </c>
      <c r="G516" s="463" t="s">
        <v>6221</v>
      </c>
    </row>
    <row r="517" spans="2:7" s="457" customFormat="1" ht="12">
      <c r="B517" s="478">
        <v>1198</v>
      </c>
      <c r="C517" s="453" t="s">
        <v>6156</v>
      </c>
      <c r="D517" s="458" t="s">
        <v>6185</v>
      </c>
      <c r="E517" s="456" t="s">
        <v>6186</v>
      </c>
      <c r="F517" s="456" t="s">
        <v>3499</v>
      </c>
      <c r="G517" s="463" t="s">
        <v>6222</v>
      </c>
    </row>
    <row r="518" spans="2:7" s="457" customFormat="1" ht="12">
      <c r="B518" s="478">
        <v>284</v>
      </c>
      <c r="C518" s="453" t="s">
        <v>6156</v>
      </c>
      <c r="D518" s="458" t="s">
        <v>6185</v>
      </c>
      <c r="E518" s="456" t="s">
        <v>6186</v>
      </c>
      <c r="F518" s="456" t="s">
        <v>3499</v>
      </c>
      <c r="G518" s="463" t="s">
        <v>6223</v>
      </c>
    </row>
    <row r="519" spans="2:7" s="457" customFormat="1" ht="12">
      <c r="B519" s="478">
        <v>285</v>
      </c>
      <c r="C519" s="453" t="s">
        <v>6156</v>
      </c>
      <c r="D519" s="459" t="s">
        <v>6185</v>
      </c>
      <c r="E519" s="462" t="s">
        <v>6186</v>
      </c>
      <c r="F519" s="456" t="s">
        <v>3499</v>
      </c>
      <c r="G519" s="463" t="s">
        <v>6224</v>
      </c>
    </row>
    <row r="520" spans="2:7" s="457" customFormat="1" ht="12">
      <c r="B520" s="478">
        <v>295</v>
      </c>
      <c r="C520" s="453" t="s">
        <v>6156</v>
      </c>
      <c r="D520" s="458" t="s">
        <v>6185</v>
      </c>
      <c r="E520" s="456" t="s">
        <v>6186</v>
      </c>
      <c r="F520" s="456" t="s">
        <v>3499</v>
      </c>
      <c r="G520" s="478" t="s">
        <v>6225</v>
      </c>
    </row>
    <row r="521" spans="2:7" s="457" customFormat="1" ht="12">
      <c r="B521" s="478">
        <v>309</v>
      </c>
      <c r="C521" s="453" t="s">
        <v>6156</v>
      </c>
      <c r="D521" s="458" t="s">
        <v>6185</v>
      </c>
      <c r="E521" s="456" t="s">
        <v>6186</v>
      </c>
      <c r="F521" s="456" t="s">
        <v>3499</v>
      </c>
      <c r="G521" s="478" t="s">
        <v>6226</v>
      </c>
    </row>
    <row r="522" spans="2:7" s="457" customFormat="1" ht="12">
      <c r="B522" s="478">
        <v>1603</v>
      </c>
      <c r="C522" s="453" t="s">
        <v>6156</v>
      </c>
      <c r="D522" s="458" t="s">
        <v>6185</v>
      </c>
      <c r="E522" s="456" t="s">
        <v>6186</v>
      </c>
      <c r="F522" s="456" t="s">
        <v>3499</v>
      </c>
      <c r="G522" s="478" t="s">
        <v>6227</v>
      </c>
    </row>
    <row r="523" spans="2:7" s="457" customFormat="1" ht="12">
      <c r="B523" s="478">
        <v>1381</v>
      </c>
      <c r="C523" s="453" t="s">
        <v>6156</v>
      </c>
      <c r="D523" s="458" t="s">
        <v>6185</v>
      </c>
      <c r="E523" s="456" t="s">
        <v>6186</v>
      </c>
      <c r="F523" s="456" t="s">
        <v>3499</v>
      </c>
      <c r="G523" s="478" t="s">
        <v>6228</v>
      </c>
    </row>
    <row r="524" spans="2:7" s="457" customFormat="1" ht="12">
      <c r="B524" s="478">
        <v>8962</v>
      </c>
      <c r="C524" s="453" t="s">
        <v>6156</v>
      </c>
      <c r="D524" s="458" t="s">
        <v>6185</v>
      </c>
      <c r="E524" s="456" t="s">
        <v>6186</v>
      </c>
      <c r="F524" s="456" t="s">
        <v>3499</v>
      </c>
      <c r="G524" s="478" t="s">
        <v>6229</v>
      </c>
    </row>
    <row r="525" spans="2:7" s="457" customFormat="1" ht="12">
      <c r="B525" s="478">
        <v>311</v>
      </c>
      <c r="C525" s="453" t="s">
        <v>6156</v>
      </c>
      <c r="D525" s="458" t="s">
        <v>6185</v>
      </c>
      <c r="E525" s="456" t="s">
        <v>6186</v>
      </c>
      <c r="F525" s="456" t="s">
        <v>3499</v>
      </c>
      <c r="G525" s="478" t="s">
        <v>6230</v>
      </c>
    </row>
    <row r="526" spans="2:7" s="457" customFormat="1" ht="12">
      <c r="B526" s="478">
        <v>8635</v>
      </c>
      <c r="C526" s="453" t="s">
        <v>6156</v>
      </c>
      <c r="D526" s="458" t="s">
        <v>6185</v>
      </c>
      <c r="E526" s="456" t="s">
        <v>6186</v>
      </c>
      <c r="F526" s="456" t="s">
        <v>3499</v>
      </c>
      <c r="G526" s="478" t="s">
        <v>6231</v>
      </c>
    </row>
    <row r="527" spans="2:7" s="457" customFormat="1" ht="12">
      <c r="B527" s="478">
        <v>8150</v>
      </c>
      <c r="C527" s="453" t="s">
        <v>6156</v>
      </c>
      <c r="D527" s="458" t="s">
        <v>6185</v>
      </c>
      <c r="E527" s="456" t="s">
        <v>6186</v>
      </c>
      <c r="F527" s="456" t="s">
        <v>3499</v>
      </c>
      <c r="G527" s="478" t="s">
        <v>6232</v>
      </c>
    </row>
    <row r="528" spans="2:7" s="457" customFormat="1" ht="12">
      <c r="B528" s="478">
        <v>313</v>
      </c>
      <c r="C528" s="453" t="s">
        <v>6156</v>
      </c>
      <c r="D528" s="458" t="s">
        <v>6185</v>
      </c>
      <c r="E528" s="456" t="s">
        <v>6186</v>
      </c>
      <c r="F528" s="456" t="s">
        <v>3499</v>
      </c>
      <c r="G528" s="478" t="s">
        <v>6233</v>
      </c>
    </row>
    <row r="529" spans="2:7" s="457" customFormat="1" ht="12">
      <c r="B529" s="478">
        <v>314</v>
      </c>
      <c r="C529" s="453" t="s">
        <v>6156</v>
      </c>
      <c r="D529" s="458" t="s">
        <v>6185</v>
      </c>
      <c r="E529" s="456" t="s">
        <v>6234</v>
      </c>
      <c r="F529" s="456" t="s">
        <v>3499</v>
      </c>
      <c r="G529" s="478" t="s">
        <v>6235</v>
      </c>
    </row>
    <row r="530" spans="2:7" s="457" customFormat="1" ht="12">
      <c r="B530" s="478">
        <v>315</v>
      </c>
      <c r="C530" s="453" t="s">
        <v>6156</v>
      </c>
      <c r="D530" s="458" t="s">
        <v>6185</v>
      </c>
      <c r="E530" s="456" t="s">
        <v>6234</v>
      </c>
      <c r="F530" s="456" t="s">
        <v>3499</v>
      </c>
      <c r="G530" s="478" t="s">
        <v>6236</v>
      </c>
    </row>
    <row r="531" spans="2:7" s="457" customFormat="1" ht="12">
      <c r="B531" s="478">
        <v>158</v>
      </c>
      <c r="C531" s="453" t="s">
        <v>6156</v>
      </c>
      <c r="D531" s="458" t="s">
        <v>6185</v>
      </c>
      <c r="E531" s="456" t="s">
        <v>6234</v>
      </c>
      <c r="F531" s="456" t="s">
        <v>3499</v>
      </c>
      <c r="G531" s="478" t="s">
        <v>6237</v>
      </c>
    </row>
    <row r="532" spans="2:7" s="457" customFormat="1" ht="12">
      <c r="B532" s="478">
        <v>316</v>
      </c>
      <c r="C532" s="453" t="s">
        <v>6156</v>
      </c>
      <c r="D532" s="458" t="s">
        <v>6185</v>
      </c>
      <c r="E532" s="456" t="s">
        <v>6234</v>
      </c>
      <c r="F532" s="456" t="s">
        <v>3499</v>
      </c>
      <c r="G532" s="478" t="s">
        <v>6238</v>
      </c>
    </row>
    <row r="533" spans="2:7" s="457" customFormat="1" ht="12">
      <c r="B533" s="478">
        <v>1312</v>
      </c>
      <c r="C533" s="453" t="s">
        <v>6156</v>
      </c>
      <c r="D533" s="458" t="s">
        <v>6185</v>
      </c>
      <c r="E533" s="456" t="s">
        <v>6234</v>
      </c>
      <c r="F533" s="456" t="s">
        <v>3499</v>
      </c>
      <c r="G533" s="478" t="s">
        <v>6239</v>
      </c>
    </row>
    <row r="534" spans="2:7" s="457" customFormat="1" ht="12">
      <c r="B534" s="478">
        <v>296</v>
      </c>
      <c r="C534" s="453" t="s">
        <v>6156</v>
      </c>
      <c r="D534" s="458" t="s">
        <v>6185</v>
      </c>
      <c r="E534" s="456" t="s">
        <v>6234</v>
      </c>
      <c r="F534" s="456" t="s">
        <v>3499</v>
      </c>
      <c r="G534" s="478" t="s">
        <v>6240</v>
      </c>
    </row>
    <row r="535" spans="2:7" s="457" customFormat="1" ht="12">
      <c r="B535" s="478">
        <v>321</v>
      </c>
      <c r="C535" s="453" t="s">
        <v>6156</v>
      </c>
      <c r="D535" s="458" t="s">
        <v>6185</v>
      </c>
      <c r="E535" s="456" t="s">
        <v>6234</v>
      </c>
      <c r="F535" s="456" t="s">
        <v>3499</v>
      </c>
      <c r="G535" s="478" t="s">
        <v>6241</v>
      </c>
    </row>
    <row r="536" spans="2:7" s="457" customFormat="1" ht="12">
      <c r="B536" s="478">
        <v>1354</v>
      </c>
      <c r="C536" s="453" t="s">
        <v>6156</v>
      </c>
      <c r="D536" s="458" t="s">
        <v>6185</v>
      </c>
      <c r="E536" s="456" t="s">
        <v>6234</v>
      </c>
      <c r="F536" s="456" t="s">
        <v>3499</v>
      </c>
      <c r="G536" s="478" t="s">
        <v>6242</v>
      </c>
    </row>
    <row r="537" spans="2:7" s="457" customFormat="1" ht="12">
      <c r="B537" s="478">
        <v>1344</v>
      </c>
      <c r="C537" s="453" t="s">
        <v>6156</v>
      </c>
      <c r="D537" s="458" t="s">
        <v>6185</v>
      </c>
      <c r="E537" s="456" t="s">
        <v>6234</v>
      </c>
      <c r="F537" s="456" t="s">
        <v>3499</v>
      </c>
      <c r="G537" s="478" t="s">
        <v>6243</v>
      </c>
    </row>
    <row r="538" spans="2:7" s="457" customFormat="1" ht="12">
      <c r="B538" s="478">
        <v>323</v>
      </c>
      <c r="C538" s="453" t="s">
        <v>6156</v>
      </c>
      <c r="D538" s="458" t="s">
        <v>6185</v>
      </c>
      <c r="E538" s="456" t="s">
        <v>6234</v>
      </c>
      <c r="F538" s="456" t="s">
        <v>3499</v>
      </c>
      <c r="G538" s="478" t="s">
        <v>6244</v>
      </c>
    </row>
    <row r="539" spans="2:7" s="457" customFormat="1" ht="12">
      <c r="B539" s="478">
        <v>324</v>
      </c>
      <c r="C539" s="453" t="s">
        <v>6156</v>
      </c>
      <c r="D539" s="458" t="s">
        <v>6185</v>
      </c>
      <c r="E539" s="456" t="s">
        <v>6234</v>
      </c>
      <c r="F539" s="456" t="s">
        <v>3499</v>
      </c>
      <c r="G539" s="478" t="s">
        <v>6245</v>
      </c>
    </row>
    <row r="540" spans="2:7" s="457" customFormat="1" ht="12">
      <c r="B540" s="478">
        <v>1036</v>
      </c>
      <c r="C540" s="453" t="s">
        <v>6156</v>
      </c>
      <c r="D540" s="458" t="s">
        <v>6185</v>
      </c>
      <c r="E540" s="456" t="s">
        <v>6234</v>
      </c>
      <c r="F540" s="456" t="s">
        <v>3499</v>
      </c>
      <c r="G540" s="478" t="s">
        <v>6246</v>
      </c>
    </row>
    <row r="541" spans="2:7" s="457" customFormat="1" ht="12">
      <c r="B541" s="478">
        <v>334</v>
      </c>
      <c r="C541" s="453" t="s">
        <v>6156</v>
      </c>
      <c r="D541" s="458" t="s">
        <v>6185</v>
      </c>
      <c r="E541" s="456" t="s">
        <v>6234</v>
      </c>
      <c r="F541" s="456" t="s">
        <v>3499</v>
      </c>
      <c r="G541" s="478" t="s">
        <v>6247</v>
      </c>
    </row>
    <row r="542" spans="2:7" s="457" customFormat="1" ht="12">
      <c r="B542" s="478">
        <v>335</v>
      </c>
      <c r="C542" s="453" t="s">
        <v>6156</v>
      </c>
      <c r="D542" s="458" t="s">
        <v>6185</v>
      </c>
      <c r="E542" s="456" t="s">
        <v>6234</v>
      </c>
      <c r="F542" s="456" t="s">
        <v>3499</v>
      </c>
      <c r="G542" s="478" t="s">
        <v>6248</v>
      </c>
    </row>
    <row r="543" spans="2:7" s="457" customFormat="1" ht="12">
      <c r="B543" s="478">
        <v>336</v>
      </c>
      <c r="C543" s="453" t="s">
        <v>6156</v>
      </c>
      <c r="D543" s="458" t="s">
        <v>6185</v>
      </c>
      <c r="E543" s="456" t="s">
        <v>6234</v>
      </c>
      <c r="F543" s="456" t="s">
        <v>3499</v>
      </c>
      <c r="G543" s="478" t="s">
        <v>6249</v>
      </c>
    </row>
    <row r="544" spans="2:7" s="457" customFormat="1" ht="12">
      <c r="B544" s="478">
        <v>337</v>
      </c>
      <c r="C544" s="453" t="s">
        <v>6156</v>
      </c>
      <c r="D544" s="458" t="s">
        <v>6185</v>
      </c>
      <c r="E544" s="456" t="s">
        <v>6234</v>
      </c>
      <c r="F544" s="456" t="s">
        <v>3499</v>
      </c>
      <c r="G544" s="478" t="s">
        <v>6250</v>
      </c>
    </row>
    <row r="545" spans="2:7" s="457" customFormat="1" ht="12">
      <c r="B545" s="478">
        <v>339</v>
      </c>
      <c r="C545" s="453" t="s">
        <v>6156</v>
      </c>
      <c r="D545" s="458" t="s">
        <v>6185</v>
      </c>
      <c r="E545" s="456" t="s">
        <v>6234</v>
      </c>
      <c r="F545" s="456" t="s">
        <v>3499</v>
      </c>
      <c r="G545" s="458" t="s">
        <v>6251</v>
      </c>
    </row>
    <row r="546" spans="2:7" s="457" customFormat="1" ht="12">
      <c r="B546" s="478">
        <v>340</v>
      </c>
      <c r="C546" s="453" t="s">
        <v>6156</v>
      </c>
      <c r="D546" s="458" t="s">
        <v>5861</v>
      </c>
      <c r="E546" s="456" t="s">
        <v>6252</v>
      </c>
      <c r="F546" s="456" t="s">
        <v>3499</v>
      </c>
      <c r="G546" s="458" t="s">
        <v>6253</v>
      </c>
    </row>
    <row r="547" spans="2:7" s="457" customFormat="1" ht="12">
      <c r="B547" s="478">
        <v>341</v>
      </c>
      <c r="C547" s="453" t="s">
        <v>6156</v>
      </c>
      <c r="D547" s="458" t="s">
        <v>5861</v>
      </c>
      <c r="E547" s="456" t="s">
        <v>6252</v>
      </c>
      <c r="F547" s="456" t="s">
        <v>3499</v>
      </c>
      <c r="G547" s="458" t="s">
        <v>6254</v>
      </c>
    </row>
    <row r="548" spans="2:7" s="457" customFormat="1" ht="24">
      <c r="B548" s="478">
        <v>342</v>
      </c>
      <c r="C548" s="453" t="s">
        <v>6156</v>
      </c>
      <c r="D548" s="458" t="s">
        <v>5861</v>
      </c>
      <c r="E548" s="456" t="s">
        <v>6255</v>
      </c>
      <c r="F548" s="456" t="s">
        <v>3499</v>
      </c>
      <c r="G548" s="458" t="s">
        <v>6256</v>
      </c>
    </row>
    <row r="549" spans="2:7" s="457" customFormat="1" ht="12">
      <c r="B549" s="478">
        <v>8631</v>
      </c>
      <c r="C549" s="453" t="s">
        <v>6156</v>
      </c>
      <c r="D549" s="458" t="s">
        <v>6185</v>
      </c>
      <c r="E549" s="456" t="s">
        <v>6257</v>
      </c>
      <c r="F549" s="456" t="s">
        <v>3499</v>
      </c>
      <c r="G549" s="458" t="s">
        <v>6258</v>
      </c>
    </row>
    <row r="550" spans="2:7" s="457" customFormat="1" ht="12">
      <c r="B550" s="478">
        <v>343</v>
      </c>
      <c r="C550" s="453" t="s">
        <v>6156</v>
      </c>
      <c r="D550" s="458" t="s">
        <v>6185</v>
      </c>
      <c r="E550" s="456" t="s">
        <v>6257</v>
      </c>
      <c r="F550" s="456" t="s">
        <v>3499</v>
      </c>
      <c r="G550" s="458" t="s">
        <v>6259</v>
      </c>
    </row>
    <row r="551" spans="2:7" s="457" customFormat="1" ht="24">
      <c r="B551" s="478">
        <v>1225</v>
      </c>
      <c r="C551" s="453" t="s">
        <v>6156</v>
      </c>
      <c r="D551" s="458" t="s">
        <v>3943</v>
      </c>
      <c r="E551" s="456" t="s">
        <v>6260</v>
      </c>
      <c r="F551" s="456" t="s">
        <v>3499</v>
      </c>
      <c r="G551" s="458" t="s">
        <v>6261</v>
      </c>
    </row>
    <row r="552" spans="2:7" s="457" customFormat="1" ht="24">
      <c r="B552" s="478">
        <v>350</v>
      </c>
      <c r="C552" s="453" t="s">
        <v>6156</v>
      </c>
      <c r="D552" s="458" t="s">
        <v>3943</v>
      </c>
      <c r="E552" s="456" t="s">
        <v>6262</v>
      </c>
      <c r="F552" s="456" t="s">
        <v>3499</v>
      </c>
      <c r="G552" s="458" t="s">
        <v>6263</v>
      </c>
    </row>
    <row r="553" spans="2:7" s="457" customFormat="1" ht="24">
      <c r="B553" s="478">
        <v>9001</v>
      </c>
      <c r="C553" s="453" t="s">
        <v>6156</v>
      </c>
      <c r="D553" s="458" t="s">
        <v>3943</v>
      </c>
      <c r="E553" s="456" t="s">
        <v>6262</v>
      </c>
      <c r="F553" s="456" t="s">
        <v>3499</v>
      </c>
      <c r="G553" s="458" t="s">
        <v>6264</v>
      </c>
    </row>
    <row r="554" spans="2:7" s="457" customFormat="1" ht="24">
      <c r="B554" s="478">
        <v>8</v>
      </c>
      <c r="C554" s="453" t="s">
        <v>6156</v>
      </c>
      <c r="D554" s="458" t="s">
        <v>3943</v>
      </c>
      <c r="E554" s="456" t="s">
        <v>6262</v>
      </c>
      <c r="F554" s="456" t="s">
        <v>3499</v>
      </c>
      <c r="G554" s="458" t="s">
        <v>6265</v>
      </c>
    </row>
    <row r="555" spans="2:7" s="457" customFormat="1" ht="24">
      <c r="B555" s="478">
        <v>24</v>
      </c>
      <c r="C555" s="453" t="s">
        <v>6156</v>
      </c>
      <c r="D555" s="458" t="s">
        <v>3943</v>
      </c>
      <c r="E555" s="456" t="s">
        <v>6262</v>
      </c>
      <c r="F555" s="456" t="s">
        <v>3499</v>
      </c>
      <c r="G555" s="458" t="s">
        <v>6266</v>
      </c>
    </row>
    <row r="556" spans="2:7" s="457" customFormat="1" ht="24">
      <c r="B556" s="478">
        <v>1051</v>
      </c>
      <c r="C556" s="453" t="s">
        <v>6156</v>
      </c>
      <c r="D556" s="458" t="s">
        <v>3943</v>
      </c>
      <c r="E556" s="456" t="s">
        <v>6262</v>
      </c>
      <c r="F556" s="456" t="s">
        <v>3499</v>
      </c>
      <c r="G556" s="458" t="s">
        <v>6267</v>
      </c>
    </row>
    <row r="557" spans="2:7" s="457" customFormat="1" ht="24">
      <c r="B557" s="478">
        <v>8999</v>
      </c>
      <c r="C557" s="453" t="s">
        <v>6156</v>
      </c>
      <c r="D557" s="458" t="s">
        <v>3943</v>
      </c>
      <c r="E557" s="456" t="s">
        <v>6262</v>
      </c>
      <c r="F557" s="456" t="s">
        <v>3499</v>
      </c>
      <c r="G557" s="458" t="s">
        <v>6268</v>
      </c>
    </row>
    <row r="558" spans="2:7" s="457" customFormat="1" ht="24">
      <c r="B558" s="478">
        <v>345</v>
      </c>
      <c r="C558" s="453" t="s">
        <v>6156</v>
      </c>
      <c r="D558" s="458" t="s">
        <v>3943</v>
      </c>
      <c r="E558" s="456" t="s">
        <v>6262</v>
      </c>
      <c r="F558" s="456" t="s">
        <v>3499</v>
      </c>
      <c r="G558" s="458" t="s">
        <v>6269</v>
      </c>
    </row>
    <row r="559" spans="2:7" s="457" customFormat="1" ht="24">
      <c r="B559" s="478">
        <v>99</v>
      </c>
      <c r="C559" s="453" t="s">
        <v>6156</v>
      </c>
      <c r="D559" s="458" t="s">
        <v>3943</v>
      </c>
      <c r="E559" s="456" t="s">
        <v>6262</v>
      </c>
      <c r="F559" s="456" t="s">
        <v>3499</v>
      </c>
      <c r="G559" s="458" t="s">
        <v>6270</v>
      </c>
    </row>
    <row r="560" spans="2:7" s="457" customFormat="1" ht="24">
      <c r="B560" s="478">
        <v>348</v>
      </c>
      <c r="C560" s="453" t="s">
        <v>6156</v>
      </c>
      <c r="D560" s="458" t="s">
        <v>3943</v>
      </c>
      <c r="E560" s="456" t="s">
        <v>6262</v>
      </c>
      <c r="F560" s="456" t="s">
        <v>3499</v>
      </c>
      <c r="G560" s="458" t="s">
        <v>6271</v>
      </c>
    </row>
    <row r="561" spans="2:7" s="457" customFormat="1" ht="24">
      <c r="B561" s="478">
        <v>1323</v>
      </c>
      <c r="C561" s="453" t="s">
        <v>6156</v>
      </c>
      <c r="D561" s="458" t="s">
        <v>3943</v>
      </c>
      <c r="E561" s="456" t="s">
        <v>6262</v>
      </c>
      <c r="F561" s="456" t="s">
        <v>3499</v>
      </c>
      <c r="G561" s="458" t="s">
        <v>6272</v>
      </c>
    </row>
    <row r="562" spans="2:7" s="457" customFormat="1" ht="24">
      <c r="B562" s="478">
        <v>8553</v>
      </c>
      <c r="C562" s="453" t="s">
        <v>6156</v>
      </c>
      <c r="D562" s="458" t="s">
        <v>3943</v>
      </c>
      <c r="E562" s="456" t="s">
        <v>6262</v>
      </c>
      <c r="F562" s="456" t="s">
        <v>3499</v>
      </c>
      <c r="G562" s="458" t="s">
        <v>6273</v>
      </c>
    </row>
    <row r="563" spans="2:7" s="457" customFormat="1" ht="24">
      <c r="B563" s="478">
        <v>1028</v>
      </c>
      <c r="C563" s="453" t="s">
        <v>6156</v>
      </c>
      <c r="D563" s="458" t="s">
        <v>3943</v>
      </c>
      <c r="E563" s="456" t="s">
        <v>6262</v>
      </c>
      <c r="F563" s="456" t="s">
        <v>3499</v>
      </c>
      <c r="G563" s="458" t="s">
        <v>6274</v>
      </c>
    </row>
    <row r="564" spans="2:7" s="457" customFormat="1" ht="24">
      <c r="B564" s="478">
        <v>351</v>
      </c>
      <c r="C564" s="453" t="s">
        <v>6156</v>
      </c>
      <c r="D564" s="458" t="s">
        <v>3943</v>
      </c>
      <c r="E564" s="456" t="s">
        <v>6262</v>
      </c>
      <c r="F564" s="456" t="s">
        <v>3499</v>
      </c>
      <c r="G564" s="458" t="s">
        <v>6275</v>
      </c>
    </row>
    <row r="565" spans="2:7" s="457" customFormat="1" ht="24">
      <c r="B565" s="478">
        <v>594</v>
      </c>
      <c r="C565" s="453" t="s">
        <v>6156</v>
      </c>
      <c r="D565" s="458" t="s">
        <v>3943</v>
      </c>
      <c r="E565" s="456" t="s">
        <v>6262</v>
      </c>
      <c r="F565" s="456" t="s">
        <v>3499</v>
      </c>
      <c r="G565" s="458" t="s">
        <v>6276</v>
      </c>
    </row>
    <row r="566" spans="2:7" s="457" customFormat="1" ht="24">
      <c r="B566" s="478">
        <v>353</v>
      </c>
      <c r="C566" s="453" t="s">
        <v>6156</v>
      </c>
      <c r="D566" s="458" t="s">
        <v>3943</v>
      </c>
      <c r="E566" s="456" t="s">
        <v>6262</v>
      </c>
      <c r="F566" s="456" t="s">
        <v>3499</v>
      </c>
      <c r="G566" s="458" t="s">
        <v>6277</v>
      </c>
    </row>
    <row r="567" spans="2:7" s="457" customFormat="1" ht="24">
      <c r="B567" s="478">
        <v>120</v>
      </c>
      <c r="C567" s="453" t="s">
        <v>6156</v>
      </c>
      <c r="D567" s="458" t="s">
        <v>3943</v>
      </c>
      <c r="E567" s="456" t="s">
        <v>6262</v>
      </c>
      <c r="F567" s="456" t="s">
        <v>3499</v>
      </c>
      <c r="G567" s="458" t="s">
        <v>6278</v>
      </c>
    </row>
    <row r="568" spans="2:7" s="457" customFormat="1" ht="24">
      <c r="B568" s="478">
        <v>832</v>
      </c>
      <c r="C568" s="453" t="s">
        <v>6156</v>
      </c>
      <c r="D568" s="458" t="s">
        <v>3943</v>
      </c>
      <c r="E568" s="456" t="s">
        <v>6262</v>
      </c>
      <c r="F568" s="456" t="s">
        <v>3499</v>
      </c>
      <c r="G568" s="458" t="s">
        <v>6279</v>
      </c>
    </row>
    <row r="569" spans="2:7" s="457" customFormat="1" ht="24">
      <c r="B569" s="478">
        <v>8129</v>
      </c>
      <c r="C569" s="453" t="s">
        <v>6156</v>
      </c>
      <c r="D569" s="458" t="s">
        <v>3943</v>
      </c>
      <c r="E569" s="456" t="s">
        <v>6262</v>
      </c>
      <c r="F569" s="456" t="s">
        <v>3499</v>
      </c>
      <c r="G569" s="458" t="s">
        <v>6280</v>
      </c>
    </row>
    <row r="570" spans="2:7" s="457" customFormat="1" ht="24">
      <c r="B570" s="478">
        <v>354</v>
      </c>
      <c r="C570" s="453" t="s">
        <v>6156</v>
      </c>
      <c r="D570" s="458" t="s">
        <v>3943</v>
      </c>
      <c r="E570" s="456" t="s">
        <v>6262</v>
      </c>
      <c r="F570" s="456" t="s">
        <v>3499</v>
      </c>
      <c r="G570" s="458" t="s">
        <v>6281</v>
      </c>
    </row>
    <row r="571" spans="2:7" s="457" customFormat="1" ht="24">
      <c r="B571" s="478">
        <v>355</v>
      </c>
      <c r="C571" s="453" t="s">
        <v>6156</v>
      </c>
      <c r="D571" s="458" t="s">
        <v>3943</v>
      </c>
      <c r="E571" s="456" t="s">
        <v>6262</v>
      </c>
      <c r="F571" s="456" t="s">
        <v>3499</v>
      </c>
      <c r="G571" s="458" t="s">
        <v>6282</v>
      </c>
    </row>
    <row r="572" spans="2:7" s="457" customFormat="1" ht="24">
      <c r="B572" s="478">
        <v>356</v>
      </c>
      <c r="C572" s="453" t="s">
        <v>6156</v>
      </c>
      <c r="D572" s="458" t="s">
        <v>3943</v>
      </c>
      <c r="E572" s="456" t="s">
        <v>6262</v>
      </c>
      <c r="F572" s="456" t="s">
        <v>3499</v>
      </c>
      <c r="G572" s="458" t="s">
        <v>6283</v>
      </c>
    </row>
    <row r="573" spans="2:7" s="457" customFormat="1" ht="24">
      <c r="B573" s="478">
        <v>8737</v>
      </c>
      <c r="C573" s="453" t="s">
        <v>6156</v>
      </c>
      <c r="D573" s="458" t="s">
        <v>3943</v>
      </c>
      <c r="E573" s="456" t="s">
        <v>6262</v>
      </c>
      <c r="F573" s="456" t="s">
        <v>3499</v>
      </c>
      <c r="G573" s="458" t="s">
        <v>6284</v>
      </c>
    </row>
    <row r="574" spans="2:7" s="457" customFormat="1" ht="24">
      <c r="B574" s="478">
        <v>9051</v>
      </c>
      <c r="C574" s="453" t="s">
        <v>6156</v>
      </c>
      <c r="D574" s="458" t="s">
        <v>3943</v>
      </c>
      <c r="E574" s="456" t="s">
        <v>6262</v>
      </c>
      <c r="F574" s="456" t="s">
        <v>3499</v>
      </c>
      <c r="G574" s="458" t="s">
        <v>6285</v>
      </c>
    </row>
    <row r="575" spans="2:7" s="457" customFormat="1" ht="24">
      <c r="B575" s="478">
        <v>871</v>
      </c>
      <c r="C575" s="453" t="s">
        <v>6156</v>
      </c>
      <c r="D575" s="458" t="s">
        <v>3943</v>
      </c>
      <c r="E575" s="456" t="s">
        <v>6262</v>
      </c>
      <c r="F575" s="456" t="s">
        <v>3499</v>
      </c>
      <c r="G575" s="458" t="s">
        <v>6286</v>
      </c>
    </row>
    <row r="576" spans="2:7" s="457" customFormat="1" ht="24">
      <c r="B576" s="478">
        <v>358</v>
      </c>
      <c r="C576" s="453" t="s">
        <v>6156</v>
      </c>
      <c r="D576" s="458" t="s">
        <v>3943</v>
      </c>
      <c r="E576" s="456" t="s">
        <v>6262</v>
      </c>
      <c r="F576" s="456" t="s">
        <v>3499</v>
      </c>
      <c r="G576" s="458" t="s">
        <v>6287</v>
      </c>
    </row>
    <row r="577" spans="2:7" s="457" customFormat="1" ht="24">
      <c r="B577" s="478">
        <v>1189</v>
      </c>
      <c r="C577" s="453" t="s">
        <v>6156</v>
      </c>
      <c r="D577" s="458" t="s">
        <v>3943</v>
      </c>
      <c r="E577" s="456" t="s">
        <v>6262</v>
      </c>
      <c r="F577" s="456" t="s">
        <v>3499</v>
      </c>
      <c r="G577" s="458" t="s">
        <v>6288</v>
      </c>
    </row>
    <row r="578" spans="2:7" s="457" customFormat="1" ht="24">
      <c r="B578" s="478">
        <v>359</v>
      </c>
      <c r="C578" s="453" t="s">
        <v>6156</v>
      </c>
      <c r="D578" s="458" t="s">
        <v>3943</v>
      </c>
      <c r="E578" s="456" t="s">
        <v>6262</v>
      </c>
      <c r="F578" s="456" t="s">
        <v>3499</v>
      </c>
      <c r="G578" s="458" t="s">
        <v>6289</v>
      </c>
    </row>
    <row r="579" spans="2:7" s="457" customFormat="1" ht="24">
      <c r="B579" s="478">
        <v>1165</v>
      </c>
      <c r="C579" s="453" t="s">
        <v>6156</v>
      </c>
      <c r="D579" s="458" t="s">
        <v>3943</v>
      </c>
      <c r="E579" s="456" t="s">
        <v>6262</v>
      </c>
      <c r="F579" s="456" t="s">
        <v>3499</v>
      </c>
      <c r="G579" s="458" t="s">
        <v>6290</v>
      </c>
    </row>
    <row r="580" spans="2:7" s="457" customFormat="1" ht="24">
      <c r="B580" s="478">
        <v>369</v>
      </c>
      <c r="C580" s="453" t="s">
        <v>6156</v>
      </c>
      <c r="D580" s="458" t="s">
        <v>3943</v>
      </c>
      <c r="E580" s="456" t="s">
        <v>6262</v>
      </c>
      <c r="F580" s="456" t="s">
        <v>3499</v>
      </c>
      <c r="G580" s="458" t="s">
        <v>6291</v>
      </c>
    </row>
    <row r="581" spans="2:7" s="457" customFormat="1" ht="24">
      <c r="B581" s="478">
        <v>371</v>
      </c>
      <c r="C581" s="453" t="s">
        <v>6156</v>
      </c>
      <c r="D581" s="458" t="s">
        <v>3943</v>
      </c>
      <c r="E581" s="456" t="s">
        <v>6262</v>
      </c>
      <c r="F581" s="456" t="s">
        <v>3499</v>
      </c>
      <c r="G581" s="458" t="s">
        <v>6292</v>
      </c>
    </row>
    <row r="582" spans="2:7" s="457" customFormat="1" ht="24">
      <c r="B582" s="478">
        <v>372</v>
      </c>
      <c r="C582" s="453" t="s">
        <v>6156</v>
      </c>
      <c r="D582" s="458" t="s">
        <v>3943</v>
      </c>
      <c r="E582" s="456" t="s">
        <v>6262</v>
      </c>
      <c r="F582" s="456" t="s">
        <v>3499</v>
      </c>
      <c r="G582" s="458" t="s">
        <v>6293</v>
      </c>
    </row>
    <row r="583" spans="2:7" s="457" customFormat="1" ht="24">
      <c r="B583" s="478">
        <v>1184</v>
      </c>
      <c r="C583" s="453" t="s">
        <v>6156</v>
      </c>
      <c r="D583" s="458" t="s">
        <v>3943</v>
      </c>
      <c r="E583" s="456" t="s">
        <v>6262</v>
      </c>
      <c r="F583" s="456" t="s">
        <v>3499</v>
      </c>
      <c r="G583" s="458" t="s">
        <v>6294</v>
      </c>
    </row>
    <row r="584" spans="2:7" s="457" customFormat="1" ht="24">
      <c r="B584" s="478">
        <v>377</v>
      </c>
      <c r="C584" s="453" t="s">
        <v>6156</v>
      </c>
      <c r="D584" s="458" t="s">
        <v>3943</v>
      </c>
      <c r="E584" s="456" t="s">
        <v>6262</v>
      </c>
      <c r="F584" s="456" t="s">
        <v>3499</v>
      </c>
      <c r="G584" s="458" t="s">
        <v>6295</v>
      </c>
    </row>
    <row r="585" spans="2:7" s="457" customFormat="1" ht="24">
      <c r="B585" s="478">
        <v>378</v>
      </c>
      <c r="C585" s="453" t="s">
        <v>6156</v>
      </c>
      <c r="D585" s="458" t="s">
        <v>3943</v>
      </c>
      <c r="E585" s="456" t="s">
        <v>6262</v>
      </c>
      <c r="F585" s="456" t="s">
        <v>3499</v>
      </c>
      <c r="G585" s="458" t="s">
        <v>6296</v>
      </c>
    </row>
    <row r="586" spans="2:7" s="457" customFormat="1" ht="24">
      <c r="B586" s="478">
        <v>379</v>
      </c>
      <c r="C586" s="453" t="s">
        <v>6156</v>
      </c>
      <c r="D586" s="458" t="s">
        <v>3943</v>
      </c>
      <c r="E586" s="456" t="s">
        <v>6262</v>
      </c>
      <c r="F586" s="456" t="s">
        <v>3499</v>
      </c>
      <c r="G586" s="458" t="s">
        <v>6297</v>
      </c>
    </row>
    <row r="587" spans="2:7" s="457" customFormat="1" ht="24">
      <c r="B587" s="478">
        <v>7</v>
      </c>
      <c r="C587" s="453" t="s">
        <v>6156</v>
      </c>
      <c r="D587" s="458" t="s">
        <v>3943</v>
      </c>
      <c r="E587" s="456" t="s">
        <v>6262</v>
      </c>
      <c r="F587" s="456" t="s">
        <v>3499</v>
      </c>
      <c r="G587" s="458" t="s">
        <v>6298</v>
      </c>
    </row>
    <row r="588" spans="2:7" s="457" customFormat="1" ht="24">
      <c r="B588" s="478">
        <v>380</v>
      </c>
      <c r="C588" s="453" t="s">
        <v>6156</v>
      </c>
      <c r="D588" s="458" t="s">
        <v>3943</v>
      </c>
      <c r="E588" s="456" t="s">
        <v>6262</v>
      </c>
      <c r="F588" s="456" t="s">
        <v>3499</v>
      </c>
      <c r="G588" s="458" t="s">
        <v>6299</v>
      </c>
    </row>
    <row r="589" spans="2:7" s="457" customFormat="1" ht="24">
      <c r="B589" s="478">
        <v>1169</v>
      </c>
      <c r="C589" s="453" t="s">
        <v>6156</v>
      </c>
      <c r="D589" s="458" t="s">
        <v>3943</v>
      </c>
      <c r="E589" s="456" t="s">
        <v>6262</v>
      </c>
      <c r="F589" s="456" t="s">
        <v>3499</v>
      </c>
      <c r="G589" s="458" t="s">
        <v>6300</v>
      </c>
    </row>
    <row r="590" spans="2:7" s="457" customFormat="1" ht="24">
      <c r="B590" s="478">
        <v>1333</v>
      </c>
      <c r="C590" s="453" t="s">
        <v>6156</v>
      </c>
      <c r="D590" s="458" t="s">
        <v>3943</v>
      </c>
      <c r="E590" s="456" t="s">
        <v>6262</v>
      </c>
      <c r="F590" s="456" t="s">
        <v>3499</v>
      </c>
      <c r="G590" s="458" t="s">
        <v>6301</v>
      </c>
    </row>
    <row r="591" spans="2:7" s="457" customFormat="1" ht="24">
      <c r="B591" s="478">
        <v>381</v>
      </c>
      <c r="C591" s="453" t="s">
        <v>6156</v>
      </c>
      <c r="D591" s="458" t="s">
        <v>3943</v>
      </c>
      <c r="E591" s="456" t="s">
        <v>6262</v>
      </c>
      <c r="F591" s="456" t="s">
        <v>3499</v>
      </c>
      <c r="G591" s="458" t="s">
        <v>6302</v>
      </c>
    </row>
    <row r="592" spans="2:7" s="457" customFormat="1" ht="24">
      <c r="B592" s="478">
        <v>382</v>
      </c>
      <c r="C592" s="453" t="s">
        <v>6156</v>
      </c>
      <c r="D592" s="458" t="s">
        <v>3943</v>
      </c>
      <c r="E592" s="456" t="s">
        <v>6262</v>
      </c>
      <c r="F592" s="456" t="s">
        <v>3499</v>
      </c>
      <c r="G592" s="458" t="s">
        <v>6303</v>
      </c>
    </row>
    <row r="593" spans="2:7" s="457" customFormat="1" ht="24">
      <c r="B593" s="478">
        <v>4</v>
      </c>
      <c r="C593" s="453" t="s">
        <v>6156</v>
      </c>
      <c r="D593" s="458" t="s">
        <v>3943</v>
      </c>
      <c r="E593" s="456" t="s">
        <v>6262</v>
      </c>
      <c r="F593" s="456" t="s">
        <v>3499</v>
      </c>
      <c r="G593" s="458" t="s">
        <v>6304</v>
      </c>
    </row>
    <row r="594" spans="2:7" s="457" customFormat="1" ht="24">
      <c r="B594" s="478">
        <v>383</v>
      </c>
      <c r="C594" s="453" t="s">
        <v>6156</v>
      </c>
      <c r="D594" s="458" t="s">
        <v>3943</v>
      </c>
      <c r="E594" s="456" t="s">
        <v>6262</v>
      </c>
      <c r="F594" s="456" t="s">
        <v>3499</v>
      </c>
      <c r="G594" s="458" t="s">
        <v>6305</v>
      </c>
    </row>
    <row r="595" spans="2:7" s="457" customFormat="1" ht="24">
      <c r="B595" s="478">
        <v>1376</v>
      </c>
      <c r="C595" s="453" t="s">
        <v>6156</v>
      </c>
      <c r="D595" s="458" t="s">
        <v>3943</v>
      </c>
      <c r="E595" s="456" t="s">
        <v>6262</v>
      </c>
      <c r="F595" s="456" t="s">
        <v>3499</v>
      </c>
      <c r="G595" s="458" t="s">
        <v>6306</v>
      </c>
    </row>
    <row r="596" spans="2:7" s="457" customFormat="1" ht="24">
      <c r="B596" s="478">
        <v>8853</v>
      </c>
      <c r="C596" s="453" t="s">
        <v>6156</v>
      </c>
      <c r="D596" s="458" t="s">
        <v>3943</v>
      </c>
      <c r="E596" s="456" t="s">
        <v>6262</v>
      </c>
      <c r="F596" s="456" t="s">
        <v>3499</v>
      </c>
      <c r="G596" s="458" t="s">
        <v>6307</v>
      </c>
    </row>
    <row r="597" spans="2:7" s="457" customFormat="1" ht="24">
      <c r="B597" s="478">
        <v>1343</v>
      </c>
      <c r="C597" s="453" t="s">
        <v>6156</v>
      </c>
      <c r="D597" s="458" t="s">
        <v>3943</v>
      </c>
      <c r="E597" s="456" t="s">
        <v>6262</v>
      </c>
      <c r="F597" s="456" t="s">
        <v>3499</v>
      </c>
      <c r="G597" s="458" t="s">
        <v>6308</v>
      </c>
    </row>
    <row r="598" spans="2:7" s="457" customFormat="1" ht="24">
      <c r="B598" s="478">
        <v>384</v>
      </c>
      <c r="C598" s="453" t="s">
        <v>6156</v>
      </c>
      <c r="D598" s="458" t="s">
        <v>3943</v>
      </c>
      <c r="E598" s="456" t="s">
        <v>6262</v>
      </c>
      <c r="F598" s="456" t="s">
        <v>3499</v>
      </c>
      <c r="G598" s="458" t="s">
        <v>6309</v>
      </c>
    </row>
    <row r="599" spans="2:7" s="457" customFormat="1" ht="24">
      <c r="B599" s="478">
        <v>385</v>
      </c>
      <c r="C599" s="453" t="s">
        <v>6156</v>
      </c>
      <c r="D599" s="458" t="s">
        <v>3943</v>
      </c>
      <c r="E599" s="456" t="s">
        <v>6262</v>
      </c>
      <c r="F599" s="456" t="s">
        <v>3499</v>
      </c>
      <c r="G599" s="458" t="s">
        <v>6310</v>
      </c>
    </row>
    <row r="600" spans="2:7" s="457" customFormat="1" ht="24">
      <c r="B600" s="478">
        <v>399</v>
      </c>
      <c r="C600" s="453" t="s">
        <v>6156</v>
      </c>
      <c r="D600" s="458" t="s">
        <v>3943</v>
      </c>
      <c r="E600" s="456" t="s">
        <v>6262</v>
      </c>
      <c r="F600" s="456" t="s">
        <v>3499</v>
      </c>
      <c r="G600" s="458" t="s">
        <v>6311</v>
      </c>
    </row>
    <row r="601" spans="2:7" s="457" customFormat="1" ht="24">
      <c r="B601" s="478">
        <v>8668</v>
      </c>
      <c r="C601" s="453" t="s">
        <v>6156</v>
      </c>
      <c r="D601" s="458" t="s">
        <v>3943</v>
      </c>
      <c r="E601" s="456" t="s">
        <v>6262</v>
      </c>
      <c r="F601" s="456" t="s">
        <v>3499</v>
      </c>
      <c r="G601" s="458" t="s">
        <v>6312</v>
      </c>
    </row>
    <row r="602" spans="2:7" s="457" customFormat="1" ht="24">
      <c r="B602" s="478">
        <v>23</v>
      </c>
      <c r="C602" s="453" t="s">
        <v>6156</v>
      </c>
      <c r="D602" s="458" t="s">
        <v>3943</v>
      </c>
      <c r="E602" s="456" t="s">
        <v>6262</v>
      </c>
      <c r="F602" s="456" t="s">
        <v>3499</v>
      </c>
      <c r="G602" s="458" t="s">
        <v>6313</v>
      </c>
    </row>
    <row r="603" spans="2:7" s="457" customFormat="1" ht="24">
      <c r="B603" s="478">
        <v>93</v>
      </c>
      <c r="C603" s="453" t="s">
        <v>6156</v>
      </c>
      <c r="D603" s="458" t="s">
        <v>3943</v>
      </c>
      <c r="E603" s="456" t="s">
        <v>6262</v>
      </c>
      <c r="F603" s="456" t="s">
        <v>3499</v>
      </c>
      <c r="G603" s="458" t="s">
        <v>6314</v>
      </c>
    </row>
    <row r="604" spans="2:7" s="457" customFormat="1" ht="24">
      <c r="B604" s="478">
        <v>9035</v>
      </c>
      <c r="C604" s="453" t="s">
        <v>6156</v>
      </c>
      <c r="D604" s="458" t="s">
        <v>3943</v>
      </c>
      <c r="E604" s="456" t="s">
        <v>6262</v>
      </c>
      <c r="F604" s="456" t="s">
        <v>3499</v>
      </c>
      <c r="G604" s="458" t="s">
        <v>6315</v>
      </c>
    </row>
    <row r="605" spans="2:7" s="457" customFormat="1" ht="24">
      <c r="B605" s="478">
        <v>400</v>
      </c>
      <c r="C605" s="453" t="s">
        <v>6156</v>
      </c>
      <c r="D605" s="458" t="s">
        <v>3943</v>
      </c>
      <c r="E605" s="456" t="s">
        <v>6262</v>
      </c>
      <c r="F605" s="456" t="s">
        <v>3499</v>
      </c>
      <c r="G605" s="458" t="s">
        <v>6316</v>
      </c>
    </row>
    <row r="606" spans="2:7" s="457" customFormat="1" ht="24">
      <c r="B606" s="478">
        <v>401</v>
      </c>
      <c r="C606" s="453" t="s">
        <v>6156</v>
      </c>
      <c r="D606" s="458" t="s">
        <v>3943</v>
      </c>
      <c r="E606" s="456" t="s">
        <v>6262</v>
      </c>
      <c r="F606" s="456" t="s">
        <v>3499</v>
      </c>
      <c r="G606" s="458" t="s">
        <v>6317</v>
      </c>
    </row>
    <row r="607" spans="2:7" s="457" customFormat="1" ht="24">
      <c r="B607" s="478">
        <v>402</v>
      </c>
      <c r="C607" s="453" t="s">
        <v>6156</v>
      </c>
      <c r="D607" s="458" t="s">
        <v>3943</v>
      </c>
      <c r="E607" s="456" t="s">
        <v>6262</v>
      </c>
      <c r="F607" s="456" t="s">
        <v>3499</v>
      </c>
      <c r="G607" s="458" t="s">
        <v>6318</v>
      </c>
    </row>
    <row r="608" spans="2:7" s="457" customFormat="1" ht="24">
      <c r="B608" s="478">
        <v>403</v>
      </c>
      <c r="C608" s="453" t="s">
        <v>6156</v>
      </c>
      <c r="D608" s="458" t="s">
        <v>3943</v>
      </c>
      <c r="E608" s="456" t="s">
        <v>6262</v>
      </c>
      <c r="F608" s="456" t="s">
        <v>3499</v>
      </c>
      <c r="G608" s="458" t="s">
        <v>6319</v>
      </c>
    </row>
    <row r="609" spans="2:7" s="457" customFormat="1" ht="24">
      <c r="B609" s="478">
        <v>408</v>
      </c>
      <c r="C609" s="453" t="s">
        <v>6156</v>
      </c>
      <c r="D609" s="458" t="s">
        <v>3943</v>
      </c>
      <c r="E609" s="456" t="s">
        <v>6262</v>
      </c>
      <c r="F609" s="456" t="s">
        <v>3499</v>
      </c>
      <c r="G609" s="458" t="s">
        <v>6320</v>
      </c>
    </row>
    <row r="610" spans="2:7" s="457" customFormat="1" ht="24">
      <c r="B610" s="478">
        <v>1311</v>
      </c>
      <c r="C610" s="453" t="s">
        <v>6156</v>
      </c>
      <c r="D610" s="458" t="s">
        <v>3943</v>
      </c>
      <c r="E610" s="456" t="s">
        <v>6262</v>
      </c>
      <c r="F610" s="456" t="s">
        <v>3499</v>
      </c>
      <c r="G610" s="458" t="s">
        <v>6321</v>
      </c>
    </row>
    <row r="611" spans="2:7" s="457" customFormat="1" ht="24">
      <c r="B611" s="478">
        <v>8702</v>
      </c>
      <c r="C611" s="453" t="s">
        <v>6156</v>
      </c>
      <c r="D611" s="458" t="s">
        <v>3943</v>
      </c>
      <c r="E611" s="456" t="s">
        <v>6262</v>
      </c>
      <c r="F611" s="456" t="s">
        <v>3499</v>
      </c>
      <c r="G611" s="458" t="s">
        <v>6322</v>
      </c>
    </row>
    <row r="612" spans="2:7" s="457" customFormat="1" ht="24">
      <c r="B612" s="478">
        <v>845</v>
      </c>
      <c r="C612" s="453" t="s">
        <v>6156</v>
      </c>
      <c r="D612" s="458" t="s">
        <v>3943</v>
      </c>
      <c r="E612" s="456" t="s">
        <v>6262</v>
      </c>
      <c r="F612" s="456" t="s">
        <v>3499</v>
      </c>
      <c r="G612" s="458" t="s">
        <v>6323</v>
      </c>
    </row>
    <row r="613" spans="2:7" s="457" customFormat="1" ht="24">
      <c r="B613" s="478">
        <v>8820</v>
      </c>
      <c r="C613" s="453" t="s">
        <v>6156</v>
      </c>
      <c r="D613" s="458" t="s">
        <v>3943</v>
      </c>
      <c r="E613" s="456" t="s">
        <v>6262</v>
      </c>
      <c r="F613" s="456" t="s">
        <v>3499</v>
      </c>
      <c r="G613" s="458" t="s">
        <v>6324</v>
      </c>
    </row>
    <row r="614" spans="2:7" s="457" customFormat="1" ht="24">
      <c r="B614" s="478">
        <v>413</v>
      </c>
      <c r="C614" s="453" t="s">
        <v>6156</v>
      </c>
      <c r="D614" s="458" t="s">
        <v>3943</v>
      </c>
      <c r="E614" s="456" t="s">
        <v>6262</v>
      </c>
      <c r="F614" s="456" t="s">
        <v>3499</v>
      </c>
      <c r="G614" s="458" t="s">
        <v>6325</v>
      </c>
    </row>
    <row r="615" spans="2:7" s="457" customFormat="1" ht="24">
      <c r="B615" s="478">
        <v>688</v>
      </c>
      <c r="C615" s="453" t="s">
        <v>6156</v>
      </c>
      <c r="D615" s="458" t="s">
        <v>3943</v>
      </c>
      <c r="E615" s="456" t="s">
        <v>6262</v>
      </c>
      <c r="F615" s="456" t="s">
        <v>3499</v>
      </c>
      <c r="G615" s="458" t="s">
        <v>6326</v>
      </c>
    </row>
    <row r="616" spans="2:7" s="457" customFormat="1" ht="24">
      <c r="B616" s="478">
        <v>1065</v>
      </c>
      <c r="C616" s="453" t="s">
        <v>6156</v>
      </c>
      <c r="D616" s="458" t="s">
        <v>3943</v>
      </c>
      <c r="E616" s="456" t="s">
        <v>6262</v>
      </c>
      <c r="F616" s="456" t="s">
        <v>3499</v>
      </c>
      <c r="G616" s="458" t="s">
        <v>6327</v>
      </c>
    </row>
    <row r="617" spans="2:7" s="457" customFormat="1" ht="24">
      <c r="B617" s="478">
        <v>417</v>
      </c>
      <c r="C617" s="453" t="s">
        <v>6156</v>
      </c>
      <c r="D617" s="458" t="s">
        <v>3943</v>
      </c>
      <c r="E617" s="456" t="s">
        <v>6262</v>
      </c>
      <c r="F617" s="456" t="s">
        <v>3499</v>
      </c>
      <c r="G617" s="458" t="s">
        <v>6328</v>
      </c>
    </row>
    <row r="618" spans="2:7" s="457" customFormat="1" ht="24">
      <c r="B618" s="478">
        <v>9003</v>
      </c>
      <c r="C618" s="453" t="s">
        <v>6156</v>
      </c>
      <c r="D618" s="458" t="s">
        <v>3943</v>
      </c>
      <c r="E618" s="456" t="s">
        <v>6262</v>
      </c>
      <c r="F618" s="456" t="s">
        <v>3499</v>
      </c>
      <c r="G618" s="458" t="s">
        <v>6329</v>
      </c>
    </row>
    <row r="619" spans="2:7" s="457" customFormat="1" ht="24">
      <c r="B619" s="478">
        <v>1178</v>
      </c>
      <c r="C619" s="453" t="s">
        <v>6156</v>
      </c>
      <c r="D619" s="458" t="s">
        <v>3943</v>
      </c>
      <c r="E619" s="456" t="s">
        <v>6262</v>
      </c>
      <c r="F619" s="456" t="s">
        <v>3499</v>
      </c>
      <c r="G619" s="458" t="s">
        <v>6330</v>
      </c>
    </row>
    <row r="620" spans="2:7" s="457" customFormat="1" ht="24">
      <c r="B620" s="478">
        <v>396</v>
      </c>
      <c r="C620" s="453" t="s">
        <v>6156</v>
      </c>
      <c r="D620" s="458" t="s">
        <v>3943</v>
      </c>
      <c r="E620" s="456" t="s">
        <v>6262</v>
      </c>
      <c r="F620" s="456" t="s">
        <v>3499</v>
      </c>
      <c r="G620" s="458" t="s">
        <v>6331</v>
      </c>
    </row>
    <row r="621" spans="2:7" s="457" customFormat="1" ht="24">
      <c r="B621" s="478">
        <v>418</v>
      </c>
      <c r="C621" s="453" t="s">
        <v>6156</v>
      </c>
      <c r="D621" s="458" t="s">
        <v>3943</v>
      </c>
      <c r="E621" s="456" t="s">
        <v>6262</v>
      </c>
      <c r="F621" s="456" t="s">
        <v>3499</v>
      </c>
      <c r="G621" s="458" t="s">
        <v>6332</v>
      </c>
    </row>
    <row r="622" spans="2:7" s="457" customFormat="1" ht="24">
      <c r="B622" s="478">
        <v>1057</v>
      </c>
      <c r="C622" s="453" t="s">
        <v>6156</v>
      </c>
      <c r="D622" s="458" t="s">
        <v>3943</v>
      </c>
      <c r="E622" s="456" t="s">
        <v>6262</v>
      </c>
      <c r="F622" s="456" t="s">
        <v>3499</v>
      </c>
      <c r="G622" s="458" t="s">
        <v>6333</v>
      </c>
    </row>
    <row r="623" spans="2:7" s="457" customFormat="1" ht="24">
      <c r="B623" s="478">
        <v>426</v>
      </c>
      <c r="C623" s="453" t="s">
        <v>6156</v>
      </c>
      <c r="D623" s="458" t="s">
        <v>3943</v>
      </c>
      <c r="E623" s="456" t="s">
        <v>6262</v>
      </c>
      <c r="F623" s="456" t="s">
        <v>3499</v>
      </c>
      <c r="G623" s="458" t="s">
        <v>6334</v>
      </c>
    </row>
    <row r="624" spans="2:7" s="457" customFormat="1" ht="24">
      <c r="B624" s="478">
        <v>1268</v>
      </c>
      <c r="C624" s="453" t="s">
        <v>6156</v>
      </c>
      <c r="D624" s="458" t="s">
        <v>3943</v>
      </c>
      <c r="E624" s="456" t="s">
        <v>6262</v>
      </c>
      <c r="F624" s="456" t="s">
        <v>3499</v>
      </c>
      <c r="G624" s="458" t="s">
        <v>6335</v>
      </c>
    </row>
    <row r="625" spans="2:7" s="457" customFormat="1" ht="48">
      <c r="B625" s="478">
        <v>8138</v>
      </c>
      <c r="C625" s="453" t="s">
        <v>6156</v>
      </c>
      <c r="D625" s="458" t="s">
        <v>3943</v>
      </c>
      <c r="E625" s="456" t="s">
        <v>6336</v>
      </c>
      <c r="F625" s="456" t="s">
        <v>3499</v>
      </c>
      <c r="G625" s="458" t="s">
        <v>6337</v>
      </c>
    </row>
    <row r="626" spans="2:7" s="457" customFormat="1" ht="12">
      <c r="B626" s="478">
        <v>435</v>
      </c>
      <c r="C626" s="453" t="s">
        <v>6156</v>
      </c>
      <c r="D626" s="458" t="s">
        <v>3599</v>
      </c>
      <c r="E626" s="456" t="s">
        <v>6338</v>
      </c>
      <c r="F626" s="456" t="s">
        <v>3499</v>
      </c>
      <c r="G626" s="458" t="s">
        <v>6339</v>
      </c>
    </row>
    <row r="627" spans="2:7" s="457" customFormat="1" ht="12">
      <c r="B627" s="478">
        <v>440</v>
      </c>
      <c r="C627" s="453" t="s">
        <v>6156</v>
      </c>
      <c r="D627" s="458" t="s">
        <v>3599</v>
      </c>
      <c r="E627" s="456" t="s">
        <v>6338</v>
      </c>
      <c r="F627" s="456" t="s">
        <v>3499</v>
      </c>
      <c r="G627" s="458" t="s">
        <v>6340</v>
      </c>
    </row>
    <row r="628" spans="2:7" s="457" customFormat="1" ht="12">
      <c r="B628" s="478">
        <v>441</v>
      </c>
      <c r="C628" s="453" t="s">
        <v>6156</v>
      </c>
      <c r="D628" s="458" t="s">
        <v>3599</v>
      </c>
      <c r="E628" s="456" t="s">
        <v>6338</v>
      </c>
      <c r="F628" s="456" t="s">
        <v>3499</v>
      </c>
      <c r="G628" s="458" t="s">
        <v>6341</v>
      </c>
    </row>
    <row r="629" spans="2:7" s="457" customFormat="1" ht="12">
      <c r="B629" s="478">
        <v>26</v>
      </c>
      <c r="C629" s="453" t="s">
        <v>6156</v>
      </c>
      <c r="D629" s="458" t="s">
        <v>3599</v>
      </c>
      <c r="E629" s="456" t="s">
        <v>6338</v>
      </c>
      <c r="F629" s="456" t="s">
        <v>3499</v>
      </c>
      <c r="G629" s="458" t="s">
        <v>6342</v>
      </c>
    </row>
    <row r="630" spans="2:7" s="457" customFormat="1" ht="12">
      <c r="B630" s="478">
        <v>8998</v>
      </c>
      <c r="C630" s="453" t="s">
        <v>6156</v>
      </c>
      <c r="D630" s="458" t="s">
        <v>3599</v>
      </c>
      <c r="E630" s="456" t="s">
        <v>6338</v>
      </c>
      <c r="F630" s="456" t="s">
        <v>3499</v>
      </c>
      <c r="G630" s="458" t="s">
        <v>6343</v>
      </c>
    </row>
    <row r="631" spans="2:7" s="457" customFormat="1" ht="12">
      <c r="B631" s="478">
        <v>8843</v>
      </c>
      <c r="C631" s="453" t="s">
        <v>6156</v>
      </c>
      <c r="D631" s="458" t="s">
        <v>3599</v>
      </c>
      <c r="E631" s="456" t="s">
        <v>6338</v>
      </c>
      <c r="F631" s="456" t="s">
        <v>3499</v>
      </c>
      <c r="G631" s="458" t="s">
        <v>6344</v>
      </c>
    </row>
    <row r="632" spans="2:7" s="457" customFormat="1" ht="12">
      <c r="B632" s="478">
        <v>442</v>
      </c>
      <c r="C632" s="453" t="s">
        <v>6156</v>
      </c>
      <c r="D632" s="458" t="s">
        <v>3599</v>
      </c>
      <c r="E632" s="456" t="s">
        <v>6338</v>
      </c>
      <c r="F632" s="456" t="s">
        <v>3499</v>
      </c>
      <c r="G632" s="458" t="s">
        <v>6345</v>
      </c>
    </row>
    <row r="633" spans="2:7" s="457" customFormat="1" ht="12">
      <c r="B633" s="478">
        <v>8276</v>
      </c>
      <c r="C633" s="453" t="s">
        <v>6156</v>
      </c>
      <c r="D633" s="458" t="s">
        <v>3599</v>
      </c>
      <c r="E633" s="456" t="s">
        <v>6338</v>
      </c>
      <c r="F633" s="456" t="s">
        <v>3499</v>
      </c>
      <c r="G633" s="458" t="s">
        <v>6346</v>
      </c>
    </row>
    <row r="634" spans="2:7" s="457" customFormat="1" ht="12">
      <c r="B634" s="478">
        <v>444</v>
      </c>
      <c r="C634" s="453" t="s">
        <v>6156</v>
      </c>
      <c r="D634" s="458" t="s">
        <v>3599</v>
      </c>
      <c r="E634" s="456" t="s">
        <v>6338</v>
      </c>
      <c r="F634" s="456" t="s">
        <v>3499</v>
      </c>
      <c r="G634" s="458" t="s">
        <v>6347</v>
      </c>
    </row>
    <row r="635" spans="2:7" s="457" customFormat="1" ht="12">
      <c r="B635" s="478">
        <v>8153</v>
      </c>
      <c r="C635" s="453" t="s">
        <v>6156</v>
      </c>
      <c r="D635" s="458" t="s">
        <v>3599</v>
      </c>
      <c r="E635" s="456" t="s">
        <v>6338</v>
      </c>
      <c r="F635" s="456" t="s">
        <v>3499</v>
      </c>
      <c r="G635" s="458" t="s">
        <v>6348</v>
      </c>
    </row>
    <row r="636" spans="2:7" s="457" customFormat="1" ht="12">
      <c r="B636" s="478">
        <v>1407</v>
      </c>
      <c r="C636" s="453" t="s">
        <v>6156</v>
      </c>
      <c r="D636" s="458" t="s">
        <v>3599</v>
      </c>
      <c r="E636" s="456" t="s">
        <v>6338</v>
      </c>
      <c r="F636" s="456" t="s">
        <v>3499</v>
      </c>
      <c r="G636" s="458" t="s">
        <v>6349</v>
      </c>
    </row>
    <row r="637" spans="2:7" s="457" customFormat="1" ht="12">
      <c r="B637" s="478">
        <v>1224</v>
      </c>
      <c r="C637" s="453" t="s">
        <v>6156</v>
      </c>
      <c r="D637" s="458" t="s">
        <v>3599</v>
      </c>
      <c r="E637" s="456" t="s">
        <v>6338</v>
      </c>
      <c r="F637" s="456" t="s">
        <v>3499</v>
      </c>
      <c r="G637" s="458" t="s">
        <v>6350</v>
      </c>
    </row>
    <row r="638" spans="2:7" s="457" customFormat="1" ht="12">
      <c r="B638" s="478">
        <v>460</v>
      </c>
      <c r="C638" s="453" t="s">
        <v>6156</v>
      </c>
      <c r="D638" s="458" t="s">
        <v>3599</v>
      </c>
      <c r="E638" s="456" t="s">
        <v>6338</v>
      </c>
      <c r="F638" s="456" t="s">
        <v>3499</v>
      </c>
      <c r="G638" s="458" t="s">
        <v>6351</v>
      </c>
    </row>
    <row r="639" spans="2:7" s="457" customFormat="1" ht="12">
      <c r="B639" s="478">
        <v>461</v>
      </c>
      <c r="C639" s="453" t="s">
        <v>6156</v>
      </c>
      <c r="D639" s="458" t="s">
        <v>3599</v>
      </c>
      <c r="E639" s="456" t="s">
        <v>6338</v>
      </c>
      <c r="F639" s="456" t="s">
        <v>3499</v>
      </c>
      <c r="G639" s="458" t="s">
        <v>6352</v>
      </c>
    </row>
    <row r="640" spans="2:7" s="457" customFormat="1" ht="12">
      <c r="B640" s="478">
        <v>8676</v>
      </c>
      <c r="C640" s="453" t="s">
        <v>6156</v>
      </c>
      <c r="D640" s="458" t="s">
        <v>3599</v>
      </c>
      <c r="E640" s="456" t="s">
        <v>6338</v>
      </c>
      <c r="F640" s="456" t="s">
        <v>3499</v>
      </c>
      <c r="G640" s="458" t="s">
        <v>6353</v>
      </c>
    </row>
    <row r="641" spans="2:7" s="457" customFormat="1" ht="12">
      <c r="B641" s="478">
        <v>463</v>
      </c>
      <c r="C641" s="453" t="s">
        <v>6156</v>
      </c>
      <c r="D641" s="458" t="s">
        <v>3599</v>
      </c>
      <c r="E641" s="456" t="s">
        <v>6338</v>
      </c>
      <c r="F641" s="456" t="s">
        <v>3499</v>
      </c>
      <c r="G641" s="458" t="s">
        <v>6354</v>
      </c>
    </row>
    <row r="642" spans="2:7" s="457" customFormat="1" ht="12">
      <c r="B642" s="478">
        <v>8179</v>
      </c>
      <c r="C642" s="453" t="s">
        <v>6156</v>
      </c>
      <c r="D642" s="458" t="s">
        <v>3599</v>
      </c>
      <c r="E642" s="456" t="s">
        <v>6338</v>
      </c>
      <c r="F642" s="456" t="s">
        <v>3499</v>
      </c>
      <c r="G642" s="458" t="s">
        <v>6355</v>
      </c>
    </row>
    <row r="643" spans="2:7" s="457" customFormat="1" ht="12">
      <c r="B643" s="478">
        <v>327</v>
      </c>
      <c r="C643" s="453" t="s">
        <v>6156</v>
      </c>
      <c r="D643" s="458" t="s">
        <v>3599</v>
      </c>
      <c r="E643" s="456" t="s">
        <v>6338</v>
      </c>
      <c r="F643" s="456" t="s">
        <v>3499</v>
      </c>
      <c r="G643" s="458" t="s">
        <v>6356</v>
      </c>
    </row>
    <row r="644" spans="2:7" s="457" customFormat="1" ht="12">
      <c r="B644" s="478">
        <v>9034</v>
      </c>
      <c r="C644" s="453" t="s">
        <v>6156</v>
      </c>
      <c r="D644" s="458" t="s">
        <v>3599</v>
      </c>
      <c r="E644" s="456" t="s">
        <v>6338</v>
      </c>
      <c r="F644" s="456" t="s">
        <v>3499</v>
      </c>
      <c r="G644" s="458" t="s">
        <v>6357</v>
      </c>
    </row>
    <row r="645" spans="2:7" s="457" customFormat="1" ht="12">
      <c r="B645" s="478">
        <v>8899</v>
      </c>
      <c r="C645" s="453" t="s">
        <v>6156</v>
      </c>
      <c r="D645" s="458" t="s">
        <v>3599</v>
      </c>
      <c r="E645" s="456" t="s">
        <v>6338</v>
      </c>
      <c r="F645" s="456" t="s">
        <v>3499</v>
      </c>
      <c r="G645" s="458" t="s">
        <v>6358</v>
      </c>
    </row>
    <row r="646" spans="2:7" s="457" customFormat="1" ht="12">
      <c r="B646" s="478">
        <v>464</v>
      </c>
      <c r="C646" s="453" t="s">
        <v>6156</v>
      </c>
      <c r="D646" s="458" t="s">
        <v>3599</v>
      </c>
      <c r="E646" s="456" t="s">
        <v>6338</v>
      </c>
      <c r="F646" s="456" t="s">
        <v>3499</v>
      </c>
      <c r="G646" s="458" t="s">
        <v>6359</v>
      </c>
    </row>
    <row r="647" spans="2:7" s="457" customFormat="1" ht="12">
      <c r="B647" s="478">
        <v>466</v>
      </c>
      <c r="C647" s="453" t="s">
        <v>6156</v>
      </c>
      <c r="D647" s="458" t="s">
        <v>3599</v>
      </c>
      <c r="E647" s="456" t="s">
        <v>6338</v>
      </c>
      <c r="F647" s="456" t="s">
        <v>3499</v>
      </c>
      <c r="G647" s="458" t="s">
        <v>6360</v>
      </c>
    </row>
    <row r="648" spans="2:7" s="457" customFormat="1" ht="12">
      <c r="B648" s="478">
        <v>468</v>
      </c>
      <c r="C648" s="453" t="s">
        <v>6156</v>
      </c>
      <c r="D648" s="458" t="s">
        <v>3599</v>
      </c>
      <c r="E648" s="456" t="s">
        <v>6338</v>
      </c>
      <c r="F648" s="456" t="s">
        <v>3499</v>
      </c>
      <c r="G648" s="458" t="s">
        <v>6361</v>
      </c>
    </row>
    <row r="649" spans="2:7" s="457" customFormat="1" ht="12">
      <c r="B649" s="478">
        <v>97</v>
      </c>
      <c r="C649" s="453" t="s">
        <v>6156</v>
      </c>
      <c r="D649" s="458" t="s">
        <v>3599</v>
      </c>
      <c r="E649" s="456" t="s">
        <v>6338</v>
      </c>
      <c r="F649" s="456" t="s">
        <v>3499</v>
      </c>
      <c r="G649" s="458" t="s">
        <v>6362</v>
      </c>
    </row>
    <row r="650" spans="2:7" s="457" customFormat="1" ht="12">
      <c r="B650" s="478">
        <v>471</v>
      </c>
      <c r="C650" s="453" t="s">
        <v>6156</v>
      </c>
      <c r="D650" s="458" t="s">
        <v>3599</v>
      </c>
      <c r="E650" s="456" t="s">
        <v>6338</v>
      </c>
      <c r="F650" s="456" t="s">
        <v>3499</v>
      </c>
      <c r="G650" s="458" t="s">
        <v>6363</v>
      </c>
    </row>
    <row r="651" spans="2:7" s="457" customFormat="1" ht="12">
      <c r="B651" s="478">
        <v>1267</v>
      </c>
      <c r="C651" s="453" t="s">
        <v>6156</v>
      </c>
      <c r="D651" s="458" t="s">
        <v>3599</v>
      </c>
      <c r="E651" s="456" t="s">
        <v>6338</v>
      </c>
      <c r="F651" s="456" t="s">
        <v>3499</v>
      </c>
      <c r="G651" s="458" t="s">
        <v>6364</v>
      </c>
    </row>
    <row r="652" spans="2:7" s="457" customFormat="1" ht="12">
      <c r="B652" s="478">
        <v>472</v>
      </c>
      <c r="C652" s="453" t="s">
        <v>6156</v>
      </c>
      <c r="D652" s="458" t="s">
        <v>3599</v>
      </c>
      <c r="E652" s="456" t="s">
        <v>6338</v>
      </c>
      <c r="F652" s="456" t="s">
        <v>3499</v>
      </c>
      <c r="G652" s="458" t="s">
        <v>6365</v>
      </c>
    </row>
    <row r="653" spans="2:7" s="457" customFormat="1" ht="12">
      <c r="B653" s="478">
        <v>473</v>
      </c>
      <c r="C653" s="453" t="s">
        <v>6156</v>
      </c>
      <c r="D653" s="458" t="s">
        <v>3599</v>
      </c>
      <c r="E653" s="456" t="s">
        <v>6338</v>
      </c>
      <c r="F653" s="456" t="s">
        <v>3499</v>
      </c>
      <c r="G653" s="458" t="s">
        <v>6366</v>
      </c>
    </row>
    <row r="654" spans="2:7" s="457" customFormat="1" ht="12">
      <c r="B654" s="478">
        <v>476</v>
      </c>
      <c r="C654" s="453" t="s">
        <v>6156</v>
      </c>
      <c r="D654" s="458" t="s">
        <v>3599</v>
      </c>
      <c r="E654" s="456" t="s">
        <v>6338</v>
      </c>
      <c r="F654" s="456" t="s">
        <v>3499</v>
      </c>
      <c r="G654" s="458" t="s">
        <v>6367</v>
      </c>
    </row>
    <row r="655" spans="2:7" s="457" customFormat="1" ht="12">
      <c r="B655" s="478">
        <v>8613</v>
      </c>
      <c r="C655" s="453" t="s">
        <v>6156</v>
      </c>
      <c r="D655" s="458" t="s">
        <v>3599</v>
      </c>
      <c r="E655" s="456" t="s">
        <v>6338</v>
      </c>
      <c r="F655" s="456" t="s">
        <v>3499</v>
      </c>
      <c r="G655" s="458" t="s">
        <v>6368</v>
      </c>
    </row>
    <row r="656" spans="2:7" s="457" customFormat="1" ht="12">
      <c r="B656" s="478">
        <v>252</v>
      </c>
      <c r="C656" s="453" t="s">
        <v>6156</v>
      </c>
      <c r="D656" s="458" t="s">
        <v>3599</v>
      </c>
      <c r="E656" s="456" t="s">
        <v>6338</v>
      </c>
      <c r="F656" s="456" t="s">
        <v>3499</v>
      </c>
      <c r="G656" s="458" t="s">
        <v>6369</v>
      </c>
    </row>
    <row r="657" spans="2:7" s="457" customFormat="1" ht="12">
      <c r="B657" s="478">
        <v>478</v>
      </c>
      <c r="C657" s="453" t="s">
        <v>6156</v>
      </c>
      <c r="D657" s="458" t="s">
        <v>3599</v>
      </c>
      <c r="E657" s="456" t="s">
        <v>6338</v>
      </c>
      <c r="F657" s="456" t="s">
        <v>3499</v>
      </c>
      <c r="G657" s="458" t="s">
        <v>6370</v>
      </c>
    </row>
    <row r="658" spans="2:7" s="457" customFormat="1" ht="12">
      <c r="B658" s="478">
        <v>9042</v>
      </c>
      <c r="C658" s="453" t="s">
        <v>6156</v>
      </c>
      <c r="D658" s="458" t="s">
        <v>3599</v>
      </c>
      <c r="E658" s="456" t="s">
        <v>6338</v>
      </c>
      <c r="F658" s="456" t="s">
        <v>3499</v>
      </c>
      <c r="G658" s="458" t="s">
        <v>6371</v>
      </c>
    </row>
    <row r="659" spans="2:7" s="457" customFormat="1" ht="12">
      <c r="B659" s="478">
        <v>8117</v>
      </c>
      <c r="C659" s="453" t="s">
        <v>6156</v>
      </c>
      <c r="D659" s="458" t="s">
        <v>3599</v>
      </c>
      <c r="E659" s="456" t="s">
        <v>6338</v>
      </c>
      <c r="F659" s="456" t="s">
        <v>3499</v>
      </c>
      <c r="G659" s="458" t="s">
        <v>6372</v>
      </c>
    </row>
    <row r="660" spans="2:7" s="457" customFormat="1" ht="12">
      <c r="B660" s="478">
        <v>485</v>
      </c>
      <c r="C660" s="453" t="s">
        <v>6156</v>
      </c>
      <c r="D660" s="458" t="s">
        <v>3599</v>
      </c>
      <c r="E660" s="456" t="s">
        <v>6338</v>
      </c>
      <c r="F660" s="456" t="s">
        <v>3499</v>
      </c>
      <c r="G660" s="458" t="s">
        <v>6373</v>
      </c>
    </row>
    <row r="661" spans="2:7" s="457" customFormat="1" ht="12">
      <c r="B661" s="478">
        <v>9010</v>
      </c>
      <c r="C661" s="453" t="s">
        <v>6156</v>
      </c>
      <c r="D661" s="458" t="s">
        <v>3599</v>
      </c>
      <c r="E661" s="456" t="s">
        <v>6338</v>
      </c>
      <c r="F661" s="456" t="s">
        <v>3499</v>
      </c>
      <c r="G661" s="458" t="s">
        <v>6374</v>
      </c>
    </row>
    <row r="662" spans="2:7" s="457" customFormat="1" ht="12">
      <c r="B662" s="478">
        <v>487</v>
      </c>
      <c r="C662" s="453" t="s">
        <v>6156</v>
      </c>
      <c r="D662" s="458" t="s">
        <v>3599</v>
      </c>
      <c r="E662" s="456" t="s">
        <v>6338</v>
      </c>
      <c r="F662" s="456" t="s">
        <v>3499</v>
      </c>
      <c r="G662" s="458" t="s">
        <v>6375</v>
      </c>
    </row>
    <row r="663" spans="2:7" s="457" customFormat="1" ht="12">
      <c r="B663" s="478">
        <v>1426</v>
      </c>
      <c r="C663" s="453" t="s">
        <v>6156</v>
      </c>
      <c r="D663" s="458" t="s">
        <v>3599</v>
      </c>
      <c r="E663" s="456" t="s">
        <v>6338</v>
      </c>
      <c r="F663" s="456" t="s">
        <v>3499</v>
      </c>
      <c r="G663" s="458" t="s">
        <v>6376</v>
      </c>
    </row>
    <row r="664" spans="2:7" s="457" customFormat="1" ht="12">
      <c r="B664" s="478">
        <v>489</v>
      </c>
      <c r="C664" s="453" t="s">
        <v>6156</v>
      </c>
      <c r="D664" s="458" t="s">
        <v>3599</v>
      </c>
      <c r="E664" s="456" t="s">
        <v>6338</v>
      </c>
      <c r="F664" s="456" t="s">
        <v>3499</v>
      </c>
      <c r="G664" s="458" t="s">
        <v>6377</v>
      </c>
    </row>
    <row r="665" spans="2:7" s="457" customFormat="1" ht="12">
      <c r="B665" s="478">
        <v>9009</v>
      </c>
      <c r="C665" s="453" t="s">
        <v>6156</v>
      </c>
      <c r="D665" s="458" t="s">
        <v>3599</v>
      </c>
      <c r="E665" s="456" t="s">
        <v>6338</v>
      </c>
      <c r="F665" s="456" t="s">
        <v>3499</v>
      </c>
      <c r="G665" s="458" t="s">
        <v>6378</v>
      </c>
    </row>
    <row r="666" spans="2:7" s="457" customFormat="1" ht="12">
      <c r="B666" s="478">
        <v>490</v>
      </c>
      <c r="C666" s="453" t="s">
        <v>6156</v>
      </c>
      <c r="D666" s="458" t="s">
        <v>3599</v>
      </c>
      <c r="E666" s="456" t="s">
        <v>6338</v>
      </c>
      <c r="F666" s="456" t="s">
        <v>3499</v>
      </c>
      <c r="G666" s="458" t="s">
        <v>6379</v>
      </c>
    </row>
    <row r="667" spans="2:7" s="457" customFormat="1" ht="12">
      <c r="B667" s="478">
        <v>1251</v>
      </c>
      <c r="C667" s="453" t="s">
        <v>6156</v>
      </c>
      <c r="D667" s="458" t="s">
        <v>3599</v>
      </c>
      <c r="E667" s="456" t="s">
        <v>6338</v>
      </c>
      <c r="F667" s="456" t="s">
        <v>3499</v>
      </c>
      <c r="G667" s="458" t="s">
        <v>6380</v>
      </c>
    </row>
    <row r="668" spans="2:7" s="457" customFormat="1" ht="12">
      <c r="B668" s="478">
        <v>9062</v>
      </c>
      <c r="C668" s="453" t="s">
        <v>6156</v>
      </c>
      <c r="D668" s="458" t="s">
        <v>3599</v>
      </c>
      <c r="E668" s="456" t="s">
        <v>6338</v>
      </c>
      <c r="F668" s="456" t="s">
        <v>3499</v>
      </c>
      <c r="G668" s="458" t="s">
        <v>6381</v>
      </c>
    </row>
    <row r="669" spans="2:7" s="457" customFormat="1" ht="12">
      <c r="B669" s="478">
        <v>493</v>
      </c>
      <c r="C669" s="453" t="s">
        <v>6156</v>
      </c>
      <c r="D669" s="458" t="s">
        <v>3599</v>
      </c>
      <c r="E669" s="456" t="s">
        <v>6338</v>
      </c>
      <c r="F669" s="456" t="s">
        <v>3499</v>
      </c>
      <c r="G669" s="458" t="s">
        <v>6382</v>
      </c>
    </row>
    <row r="670" spans="2:7" s="457" customFormat="1" ht="12">
      <c r="B670" s="478">
        <v>9043</v>
      </c>
      <c r="C670" s="453" t="s">
        <v>6156</v>
      </c>
      <c r="D670" s="458" t="s">
        <v>3599</v>
      </c>
      <c r="E670" s="456" t="s">
        <v>6338</v>
      </c>
      <c r="F670" s="456" t="s">
        <v>3499</v>
      </c>
      <c r="G670" s="458" t="s">
        <v>6383</v>
      </c>
    </row>
    <row r="671" spans="2:7" s="457" customFormat="1" ht="12">
      <c r="B671" s="478">
        <v>8880</v>
      </c>
      <c r="C671" s="453" t="s">
        <v>6156</v>
      </c>
      <c r="D671" s="458" t="s">
        <v>3599</v>
      </c>
      <c r="E671" s="456" t="s">
        <v>6338</v>
      </c>
      <c r="F671" s="456" t="s">
        <v>3499</v>
      </c>
      <c r="G671" s="458" t="s">
        <v>6384</v>
      </c>
    </row>
    <row r="672" spans="2:7" s="457" customFormat="1" ht="12">
      <c r="B672" s="478">
        <v>495</v>
      </c>
      <c r="C672" s="453" t="s">
        <v>6156</v>
      </c>
      <c r="D672" s="458" t="s">
        <v>3599</v>
      </c>
      <c r="E672" s="456" t="s">
        <v>6338</v>
      </c>
      <c r="F672" s="456" t="s">
        <v>3499</v>
      </c>
      <c r="G672" s="458" t="s">
        <v>6385</v>
      </c>
    </row>
    <row r="673" spans="2:7" s="457" customFormat="1" ht="12">
      <c r="B673" s="478">
        <v>496</v>
      </c>
      <c r="C673" s="453" t="s">
        <v>6156</v>
      </c>
      <c r="D673" s="458" t="s">
        <v>3599</v>
      </c>
      <c r="E673" s="456" t="s">
        <v>6338</v>
      </c>
      <c r="F673" s="456" t="s">
        <v>3499</v>
      </c>
      <c r="G673" s="458" t="s">
        <v>6386</v>
      </c>
    </row>
    <row r="674" spans="2:7" s="457" customFormat="1" ht="12">
      <c r="B674" s="478">
        <v>8826</v>
      </c>
      <c r="C674" s="453" t="s">
        <v>6156</v>
      </c>
      <c r="D674" s="458" t="s">
        <v>3599</v>
      </c>
      <c r="E674" s="456" t="s">
        <v>6338</v>
      </c>
      <c r="F674" s="456" t="s">
        <v>3499</v>
      </c>
      <c r="G674" s="458" t="s">
        <v>6387</v>
      </c>
    </row>
    <row r="675" spans="2:7" s="457" customFormat="1" ht="12">
      <c r="B675" s="478">
        <v>497</v>
      </c>
      <c r="C675" s="453" t="s">
        <v>6156</v>
      </c>
      <c r="D675" s="458" t="s">
        <v>3599</v>
      </c>
      <c r="E675" s="456" t="s">
        <v>6338</v>
      </c>
      <c r="F675" s="456" t="s">
        <v>3499</v>
      </c>
      <c r="G675" s="458" t="s">
        <v>6388</v>
      </c>
    </row>
    <row r="676" spans="2:7" s="457" customFormat="1" ht="12">
      <c r="B676" s="478">
        <v>1223</v>
      </c>
      <c r="C676" s="453" t="s">
        <v>6156</v>
      </c>
      <c r="D676" s="458" t="s">
        <v>3599</v>
      </c>
      <c r="E676" s="456" t="s">
        <v>6338</v>
      </c>
      <c r="F676" s="456" t="s">
        <v>3499</v>
      </c>
      <c r="G676" s="458" t="s">
        <v>6389</v>
      </c>
    </row>
    <row r="677" spans="2:7" s="457" customFormat="1" ht="12">
      <c r="B677" s="478">
        <v>129</v>
      </c>
      <c r="C677" s="453" t="s">
        <v>6156</v>
      </c>
      <c r="D677" s="458" t="s">
        <v>3599</v>
      </c>
      <c r="E677" s="456" t="s">
        <v>6338</v>
      </c>
      <c r="F677" s="456" t="s">
        <v>3499</v>
      </c>
      <c r="G677" s="458" t="s">
        <v>6390</v>
      </c>
    </row>
    <row r="678" spans="2:7" s="457" customFormat="1" ht="12">
      <c r="B678" s="478">
        <v>498</v>
      </c>
      <c r="C678" s="453" t="s">
        <v>6156</v>
      </c>
      <c r="D678" s="458" t="s">
        <v>3599</v>
      </c>
      <c r="E678" s="456" t="s">
        <v>6338</v>
      </c>
      <c r="F678" s="456" t="s">
        <v>3499</v>
      </c>
      <c r="G678" s="458" t="s">
        <v>6391</v>
      </c>
    </row>
    <row r="679" spans="2:7" s="457" customFormat="1" ht="12">
      <c r="B679" s="478">
        <v>119</v>
      </c>
      <c r="C679" s="453" t="s">
        <v>6156</v>
      </c>
      <c r="D679" s="458" t="s">
        <v>3599</v>
      </c>
      <c r="E679" s="456" t="s">
        <v>6338</v>
      </c>
      <c r="F679" s="456" t="s">
        <v>3499</v>
      </c>
      <c r="G679" s="458" t="s">
        <v>6392</v>
      </c>
    </row>
    <row r="680" spans="2:7" s="457" customFormat="1" ht="12">
      <c r="B680" s="478">
        <v>506</v>
      </c>
      <c r="C680" s="453" t="s">
        <v>6156</v>
      </c>
      <c r="D680" s="458" t="s">
        <v>3599</v>
      </c>
      <c r="E680" s="456" t="s">
        <v>6338</v>
      </c>
      <c r="F680" s="456" t="s">
        <v>3499</v>
      </c>
      <c r="G680" s="458" t="s">
        <v>6393</v>
      </c>
    </row>
    <row r="681" spans="2:7" s="457" customFormat="1" ht="12">
      <c r="B681" s="478">
        <v>524</v>
      </c>
      <c r="C681" s="453" t="s">
        <v>6156</v>
      </c>
      <c r="D681" s="458" t="s">
        <v>3599</v>
      </c>
      <c r="E681" s="456" t="s">
        <v>6338</v>
      </c>
      <c r="F681" s="456" t="s">
        <v>3499</v>
      </c>
      <c r="G681" s="458" t="s">
        <v>6394</v>
      </c>
    </row>
    <row r="682" spans="2:7" s="457" customFormat="1" ht="12">
      <c r="B682" s="478">
        <v>525</v>
      </c>
      <c r="C682" s="453" t="s">
        <v>6156</v>
      </c>
      <c r="D682" s="458" t="s">
        <v>3599</v>
      </c>
      <c r="E682" s="456" t="s">
        <v>6338</v>
      </c>
      <c r="F682" s="456" t="s">
        <v>3499</v>
      </c>
      <c r="G682" s="458" t="s">
        <v>6395</v>
      </c>
    </row>
    <row r="683" spans="2:7" s="457" customFormat="1" ht="12">
      <c r="B683" s="478">
        <v>526</v>
      </c>
      <c r="C683" s="453" t="s">
        <v>6156</v>
      </c>
      <c r="D683" s="458" t="s">
        <v>3599</v>
      </c>
      <c r="E683" s="456" t="s">
        <v>6338</v>
      </c>
      <c r="F683" s="456" t="s">
        <v>3499</v>
      </c>
      <c r="G683" s="458" t="s">
        <v>6396</v>
      </c>
    </row>
    <row r="684" spans="2:7" s="457" customFormat="1" ht="12">
      <c r="B684" s="478">
        <v>527</v>
      </c>
      <c r="C684" s="453" t="s">
        <v>6156</v>
      </c>
      <c r="D684" s="458" t="s">
        <v>3599</v>
      </c>
      <c r="E684" s="456" t="s">
        <v>6338</v>
      </c>
      <c r="F684" s="456" t="s">
        <v>3499</v>
      </c>
      <c r="G684" s="458" t="s">
        <v>6397</v>
      </c>
    </row>
    <row r="685" spans="2:7" s="457" customFormat="1" ht="12">
      <c r="B685" s="478">
        <v>528</v>
      </c>
      <c r="C685" s="453" t="s">
        <v>6156</v>
      </c>
      <c r="D685" s="458" t="s">
        <v>3599</v>
      </c>
      <c r="E685" s="456" t="s">
        <v>6338</v>
      </c>
      <c r="F685" s="456" t="s">
        <v>3499</v>
      </c>
      <c r="G685" s="458" t="s">
        <v>6398</v>
      </c>
    </row>
    <row r="686" spans="2:7" s="457" customFormat="1" ht="12">
      <c r="B686" s="478">
        <v>532</v>
      </c>
      <c r="C686" s="453" t="s">
        <v>6156</v>
      </c>
      <c r="D686" s="458" t="s">
        <v>3599</v>
      </c>
      <c r="E686" s="456" t="s">
        <v>6338</v>
      </c>
      <c r="F686" s="456" t="s">
        <v>3499</v>
      </c>
      <c r="G686" s="458" t="s">
        <v>6399</v>
      </c>
    </row>
    <row r="687" spans="2:7" s="457" customFormat="1" ht="12">
      <c r="B687" s="478">
        <v>536</v>
      </c>
      <c r="C687" s="453" t="s">
        <v>6156</v>
      </c>
      <c r="D687" s="458" t="s">
        <v>3599</v>
      </c>
      <c r="E687" s="456" t="s">
        <v>6338</v>
      </c>
      <c r="F687" s="456" t="s">
        <v>3499</v>
      </c>
      <c r="G687" s="458" t="s">
        <v>6400</v>
      </c>
    </row>
    <row r="688" spans="2:7" s="457" customFormat="1" ht="12">
      <c r="B688" s="478">
        <v>553</v>
      </c>
      <c r="C688" s="453" t="s">
        <v>6156</v>
      </c>
      <c r="D688" s="458" t="s">
        <v>3599</v>
      </c>
      <c r="E688" s="456" t="s">
        <v>6338</v>
      </c>
      <c r="F688" s="456" t="s">
        <v>3499</v>
      </c>
      <c r="G688" s="458" t="s">
        <v>6401</v>
      </c>
    </row>
    <row r="689" spans="2:7" s="457" customFormat="1" ht="12">
      <c r="B689" s="478">
        <v>106</v>
      </c>
      <c r="C689" s="453" t="s">
        <v>6156</v>
      </c>
      <c r="D689" s="458" t="s">
        <v>3599</v>
      </c>
      <c r="E689" s="456" t="s">
        <v>6338</v>
      </c>
      <c r="F689" s="456" t="s">
        <v>3499</v>
      </c>
      <c r="G689" s="458" t="s">
        <v>6402</v>
      </c>
    </row>
    <row r="690" spans="2:7" s="457" customFormat="1" ht="12">
      <c r="B690" s="478">
        <v>606</v>
      </c>
      <c r="C690" s="453" t="s">
        <v>6156</v>
      </c>
      <c r="D690" s="458" t="s">
        <v>3599</v>
      </c>
      <c r="E690" s="456" t="s">
        <v>6338</v>
      </c>
      <c r="F690" s="456" t="s">
        <v>3499</v>
      </c>
      <c r="G690" s="458" t="s">
        <v>6403</v>
      </c>
    </row>
    <row r="691" spans="2:7" s="457" customFormat="1" ht="12">
      <c r="B691" s="478">
        <v>800</v>
      </c>
      <c r="C691" s="453" t="s">
        <v>6156</v>
      </c>
      <c r="D691" s="458" t="s">
        <v>3599</v>
      </c>
      <c r="E691" s="456" t="s">
        <v>6338</v>
      </c>
      <c r="F691" s="456" t="s">
        <v>3499</v>
      </c>
      <c r="G691" s="478" t="s">
        <v>6404</v>
      </c>
    </row>
    <row r="692" spans="2:7" s="457" customFormat="1" ht="12">
      <c r="B692" s="478">
        <v>604</v>
      </c>
      <c r="C692" s="453" t="s">
        <v>6156</v>
      </c>
      <c r="D692" s="458" t="s">
        <v>3599</v>
      </c>
      <c r="E692" s="456" t="s">
        <v>6338</v>
      </c>
      <c r="F692" s="456" t="s">
        <v>3499</v>
      </c>
      <c r="G692" s="458" t="s">
        <v>6405</v>
      </c>
    </row>
    <row r="693" spans="2:7" s="457" customFormat="1" ht="12">
      <c r="B693" s="478">
        <v>8278</v>
      </c>
      <c r="C693" s="453" t="s">
        <v>6156</v>
      </c>
      <c r="D693" s="458" t="s">
        <v>3599</v>
      </c>
      <c r="E693" s="456" t="s">
        <v>6338</v>
      </c>
      <c r="F693" s="456" t="s">
        <v>3499</v>
      </c>
      <c r="G693" s="458" t="s">
        <v>6406</v>
      </c>
    </row>
    <row r="694" spans="2:7" s="457" customFormat="1" ht="12">
      <c r="B694" s="478">
        <v>8545</v>
      </c>
      <c r="C694" s="453" t="s">
        <v>6156</v>
      </c>
      <c r="D694" s="458" t="s">
        <v>3599</v>
      </c>
      <c r="E694" s="456" t="s">
        <v>6338</v>
      </c>
      <c r="F694" s="456" t="s">
        <v>3499</v>
      </c>
      <c r="G694" s="458" t="s">
        <v>6407</v>
      </c>
    </row>
    <row r="695" spans="2:7" s="457" customFormat="1" ht="12">
      <c r="B695" s="478">
        <v>9038</v>
      </c>
      <c r="C695" s="453" t="s">
        <v>6156</v>
      </c>
      <c r="D695" s="458" t="s">
        <v>3599</v>
      </c>
      <c r="E695" s="456" t="s">
        <v>6338</v>
      </c>
      <c r="F695" s="456" t="s">
        <v>3499</v>
      </c>
      <c r="G695" s="458" t="s">
        <v>6408</v>
      </c>
    </row>
    <row r="696" spans="2:7" s="457" customFormat="1" ht="12">
      <c r="B696" s="478">
        <v>9037</v>
      </c>
      <c r="C696" s="453" t="s">
        <v>6156</v>
      </c>
      <c r="D696" s="458" t="s">
        <v>3599</v>
      </c>
      <c r="E696" s="456" t="s">
        <v>6338</v>
      </c>
      <c r="F696" s="456" t="s">
        <v>3499</v>
      </c>
      <c r="G696" s="458" t="s">
        <v>6409</v>
      </c>
    </row>
    <row r="697" spans="2:7" s="457" customFormat="1" ht="12">
      <c r="B697" s="478">
        <v>605</v>
      </c>
      <c r="C697" s="453" t="s">
        <v>6156</v>
      </c>
      <c r="D697" s="458" t="s">
        <v>3599</v>
      </c>
      <c r="E697" s="456" t="s">
        <v>6338</v>
      </c>
      <c r="F697" s="456" t="s">
        <v>3499</v>
      </c>
      <c r="G697" s="458" t="s">
        <v>6410</v>
      </c>
    </row>
    <row r="698" spans="2:7" s="457" customFormat="1" ht="12">
      <c r="B698" s="478">
        <v>631</v>
      </c>
      <c r="C698" s="453" t="s">
        <v>6156</v>
      </c>
      <c r="D698" s="458" t="s">
        <v>3599</v>
      </c>
      <c r="E698" s="456" t="s">
        <v>6338</v>
      </c>
      <c r="F698" s="456" t="s">
        <v>3499</v>
      </c>
      <c r="G698" s="458" t="s">
        <v>6411</v>
      </c>
    </row>
    <row r="699" spans="2:7" s="457" customFormat="1" ht="12">
      <c r="B699" s="478">
        <v>8572</v>
      </c>
      <c r="C699" s="453" t="s">
        <v>6156</v>
      </c>
      <c r="D699" s="458" t="s">
        <v>3599</v>
      </c>
      <c r="E699" s="456" t="s">
        <v>6338</v>
      </c>
      <c r="F699" s="456" t="s">
        <v>3499</v>
      </c>
      <c r="G699" s="458" t="s">
        <v>6412</v>
      </c>
    </row>
    <row r="700" spans="2:7" s="457" customFormat="1" ht="12">
      <c r="B700" s="478">
        <v>320</v>
      </c>
      <c r="C700" s="453" t="s">
        <v>6156</v>
      </c>
      <c r="D700" s="458" t="s">
        <v>3599</v>
      </c>
      <c r="E700" s="456" t="s">
        <v>6338</v>
      </c>
      <c r="F700" s="456" t="s">
        <v>3499</v>
      </c>
      <c r="G700" s="458" t="s">
        <v>6413</v>
      </c>
    </row>
    <row r="701" spans="2:7" s="457" customFormat="1" ht="12">
      <c r="B701" s="478">
        <v>632</v>
      </c>
      <c r="C701" s="453" t="s">
        <v>6156</v>
      </c>
      <c r="D701" s="458" t="s">
        <v>3599</v>
      </c>
      <c r="E701" s="456" t="s">
        <v>6338</v>
      </c>
      <c r="F701" s="456" t="s">
        <v>3499</v>
      </c>
      <c r="G701" s="458" t="s">
        <v>6414</v>
      </c>
    </row>
    <row r="702" spans="2:7" s="457" customFormat="1" ht="12">
      <c r="B702" s="478">
        <v>633</v>
      </c>
      <c r="C702" s="453" t="s">
        <v>6156</v>
      </c>
      <c r="D702" s="458" t="s">
        <v>3599</v>
      </c>
      <c r="E702" s="456" t="s">
        <v>6338</v>
      </c>
      <c r="F702" s="456" t="s">
        <v>3499</v>
      </c>
      <c r="G702" s="458" t="s">
        <v>6415</v>
      </c>
    </row>
    <row r="703" spans="2:7" s="457" customFormat="1" ht="12">
      <c r="B703" s="478">
        <v>1606</v>
      </c>
      <c r="C703" s="453" t="s">
        <v>6156</v>
      </c>
      <c r="D703" s="458" t="s">
        <v>3599</v>
      </c>
      <c r="E703" s="456" t="s">
        <v>6338</v>
      </c>
      <c r="F703" s="456" t="s">
        <v>3499</v>
      </c>
      <c r="G703" s="458" t="s">
        <v>6416</v>
      </c>
    </row>
    <row r="704" spans="2:7" s="457" customFormat="1" ht="12">
      <c r="B704" s="478">
        <v>8665</v>
      </c>
      <c r="C704" s="453" t="s">
        <v>6156</v>
      </c>
      <c r="D704" s="458" t="s">
        <v>3599</v>
      </c>
      <c r="E704" s="456" t="s">
        <v>6338</v>
      </c>
      <c r="F704" s="456" t="s">
        <v>3499</v>
      </c>
      <c r="G704" s="458" t="s">
        <v>6417</v>
      </c>
    </row>
    <row r="705" spans="2:7" s="457" customFormat="1" ht="12">
      <c r="B705" s="478">
        <v>634</v>
      </c>
      <c r="C705" s="453" t="s">
        <v>6156</v>
      </c>
      <c r="D705" s="458" t="s">
        <v>3599</v>
      </c>
      <c r="E705" s="456" t="s">
        <v>6338</v>
      </c>
      <c r="F705" s="456" t="s">
        <v>3499</v>
      </c>
      <c r="G705" s="458" t="s">
        <v>6418</v>
      </c>
    </row>
    <row r="706" spans="2:7" s="457" customFormat="1" ht="12">
      <c r="B706" s="478">
        <v>326</v>
      </c>
      <c r="C706" s="453" t="s">
        <v>6156</v>
      </c>
      <c r="D706" s="458" t="s">
        <v>3599</v>
      </c>
      <c r="E706" s="456" t="s">
        <v>6338</v>
      </c>
      <c r="F706" s="456" t="s">
        <v>3499</v>
      </c>
      <c r="G706" s="458" t="s">
        <v>6419</v>
      </c>
    </row>
    <row r="707" spans="2:7" s="457" customFormat="1" ht="12">
      <c r="B707" s="478">
        <v>607</v>
      </c>
      <c r="C707" s="453" t="s">
        <v>6156</v>
      </c>
      <c r="D707" s="458" t="s">
        <v>3599</v>
      </c>
      <c r="E707" s="456" t="s">
        <v>6338</v>
      </c>
      <c r="F707" s="456" t="s">
        <v>3499</v>
      </c>
      <c r="G707" s="458" t="s">
        <v>6420</v>
      </c>
    </row>
    <row r="708" spans="2:7" s="457" customFormat="1" ht="12">
      <c r="B708" s="478">
        <v>608</v>
      </c>
      <c r="C708" s="453" t="s">
        <v>6156</v>
      </c>
      <c r="D708" s="458" t="s">
        <v>3599</v>
      </c>
      <c r="E708" s="456" t="s">
        <v>6338</v>
      </c>
      <c r="F708" s="456" t="s">
        <v>3499</v>
      </c>
      <c r="G708" s="458" t="s">
        <v>6421</v>
      </c>
    </row>
    <row r="709" spans="2:7" s="457" customFormat="1" ht="12">
      <c r="B709" s="478">
        <v>609</v>
      </c>
      <c r="C709" s="453" t="s">
        <v>6156</v>
      </c>
      <c r="D709" s="458" t="s">
        <v>3599</v>
      </c>
      <c r="E709" s="456" t="s">
        <v>6338</v>
      </c>
      <c r="F709" s="456" t="s">
        <v>3499</v>
      </c>
      <c r="G709" s="458" t="s">
        <v>6422</v>
      </c>
    </row>
    <row r="710" spans="2:7" s="457" customFormat="1" ht="12">
      <c r="B710" s="478">
        <v>801</v>
      </c>
      <c r="C710" s="453" t="s">
        <v>6156</v>
      </c>
      <c r="D710" s="458" t="s">
        <v>3599</v>
      </c>
      <c r="E710" s="456" t="s">
        <v>6338</v>
      </c>
      <c r="F710" s="456" t="s">
        <v>3499</v>
      </c>
      <c r="G710" s="458" t="s">
        <v>6423</v>
      </c>
    </row>
    <row r="711" spans="2:7" s="457" customFormat="1" ht="12">
      <c r="B711" s="478">
        <v>172</v>
      </c>
      <c r="C711" s="453" t="s">
        <v>6156</v>
      </c>
      <c r="D711" s="458" t="s">
        <v>3599</v>
      </c>
      <c r="E711" s="456" t="s">
        <v>6338</v>
      </c>
      <c r="F711" s="456" t="s">
        <v>3499</v>
      </c>
      <c r="G711" s="458" t="s">
        <v>6424</v>
      </c>
    </row>
    <row r="712" spans="2:7" s="457" customFormat="1" ht="12">
      <c r="B712" s="478">
        <v>595</v>
      </c>
      <c r="C712" s="453" t="s">
        <v>6156</v>
      </c>
      <c r="D712" s="458" t="s">
        <v>3599</v>
      </c>
      <c r="E712" s="456" t="s">
        <v>6338</v>
      </c>
      <c r="F712" s="456" t="s">
        <v>3499</v>
      </c>
      <c r="G712" s="458" t="s">
        <v>6425</v>
      </c>
    </row>
    <row r="713" spans="2:7" s="457" customFormat="1" ht="12">
      <c r="B713" s="478">
        <v>141</v>
      </c>
      <c r="C713" s="453" t="s">
        <v>6156</v>
      </c>
      <c r="D713" s="458" t="s">
        <v>3599</v>
      </c>
      <c r="E713" s="456" t="s">
        <v>6338</v>
      </c>
      <c r="F713" s="456" t="s">
        <v>3499</v>
      </c>
      <c r="G713" s="458" t="s">
        <v>6426</v>
      </c>
    </row>
    <row r="714" spans="2:7" s="457" customFormat="1" ht="12">
      <c r="B714" s="478">
        <v>593</v>
      </c>
      <c r="C714" s="453" t="s">
        <v>6156</v>
      </c>
      <c r="D714" s="458" t="s">
        <v>3599</v>
      </c>
      <c r="E714" s="456" t="s">
        <v>6338</v>
      </c>
      <c r="F714" s="456" t="s">
        <v>3499</v>
      </c>
      <c r="G714" s="458" t="s">
        <v>6427</v>
      </c>
    </row>
    <row r="715" spans="2:7" s="457" customFormat="1" ht="12">
      <c r="B715" s="478">
        <v>586</v>
      </c>
      <c r="C715" s="453" t="s">
        <v>6156</v>
      </c>
      <c r="D715" s="458" t="s">
        <v>3599</v>
      </c>
      <c r="E715" s="456" t="s">
        <v>6338</v>
      </c>
      <c r="F715" s="456" t="s">
        <v>3499</v>
      </c>
      <c r="G715" s="458" t="s">
        <v>6428</v>
      </c>
    </row>
    <row r="716" spans="2:7" s="457" customFormat="1" ht="12">
      <c r="B716" s="478">
        <v>585</v>
      </c>
      <c r="C716" s="453" t="s">
        <v>6156</v>
      </c>
      <c r="D716" s="458" t="s">
        <v>3599</v>
      </c>
      <c r="E716" s="456" t="s">
        <v>6338</v>
      </c>
      <c r="F716" s="456" t="s">
        <v>3499</v>
      </c>
      <c r="G716" s="458" t="s">
        <v>6429</v>
      </c>
    </row>
    <row r="717" spans="2:7" s="457" customFormat="1" ht="12">
      <c r="B717" s="478">
        <v>127</v>
      </c>
      <c r="C717" s="453" t="s">
        <v>6156</v>
      </c>
      <c r="D717" s="458" t="s">
        <v>3599</v>
      </c>
      <c r="E717" s="456" t="s">
        <v>6338</v>
      </c>
      <c r="F717" s="456" t="s">
        <v>3499</v>
      </c>
      <c r="G717" s="458" t="s">
        <v>6430</v>
      </c>
    </row>
    <row r="718" spans="2:7" s="457" customFormat="1" ht="12">
      <c r="B718" s="478">
        <v>584</v>
      </c>
      <c r="C718" s="453" t="s">
        <v>6156</v>
      </c>
      <c r="D718" s="458" t="s">
        <v>3599</v>
      </c>
      <c r="E718" s="456" t="s">
        <v>6338</v>
      </c>
      <c r="F718" s="456" t="s">
        <v>3499</v>
      </c>
      <c r="G718" s="458" t="s">
        <v>6431</v>
      </c>
    </row>
    <row r="719" spans="2:7" s="457" customFormat="1" ht="12">
      <c r="B719" s="478">
        <v>583</v>
      </c>
      <c r="C719" s="453" t="s">
        <v>6156</v>
      </c>
      <c r="D719" s="458" t="s">
        <v>3599</v>
      </c>
      <c r="E719" s="456" t="s">
        <v>6338</v>
      </c>
      <c r="F719" s="456" t="s">
        <v>3499</v>
      </c>
      <c r="G719" s="458" t="s">
        <v>6432</v>
      </c>
    </row>
    <row r="720" spans="2:7" s="457" customFormat="1" ht="12">
      <c r="B720" s="478">
        <v>582</v>
      </c>
      <c r="C720" s="453" t="s">
        <v>6156</v>
      </c>
      <c r="D720" s="458" t="s">
        <v>3599</v>
      </c>
      <c r="E720" s="456" t="s">
        <v>6338</v>
      </c>
      <c r="F720" s="456" t="s">
        <v>3499</v>
      </c>
      <c r="G720" s="458" t="s">
        <v>6433</v>
      </c>
    </row>
    <row r="721" spans="2:7" s="457" customFormat="1" ht="24">
      <c r="B721" s="478">
        <v>575</v>
      </c>
      <c r="C721" s="453" t="s">
        <v>6156</v>
      </c>
      <c r="D721" s="458" t="s">
        <v>3599</v>
      </c>
      <c r="E721" s="456" t="s">
        <v>6434</v>
      </c>
      <c r="F721" s="456" t="s">
        <v>3499</v>
      </c>
      <c r="G721" s="458" t="s">
        <v>6435</v>
      </c>
    </row>
    <row r="722" spans="2:7" s="457" customFormat="1" ht="12">
      <c r="B722" s="478">
        <v>9053</v>
      </c>
      <c r="C722" s="453" t="s">
        <v>6156</v>
      </c>
      <c r="D722" s="458" t="s">
        <v>4736</v>
      </c>
      <c r="E722" s="456" t="s">
        <v>6436</v>
      </c>
      <c r="F722" s="456" t="s">
        <v>3499</v>
      </c>
      <c r="G722" s="458" t="s">
        <v>6437</v>
      </c>
    </row>
    <row r="723" spans="2:7" s="457" customFormat="1" ht="48">
      <c r="B723" s="478">
        <v>1450</v>
      </c>
      <c r="C723" s="453" t="s">
        <v>6156</v>
      </c>
      <c r="D723" s="458" t="s">
        <v>3943</v>
      </c>
      <c r="E723" s="456" t="s">
        <v>6336</v>
      </c>
      <c r="F723" s="456" t="s">
        <v>3499</v>
      </c>
      <c r="G723" s="458" t="s">
        <v>6438</v>
      </c>
    </row>
    <row r="724" spans="2:7" s="457" customFormat="1" ht="48">
      <c r="B724" s="478">
        <v>8123</v>
      </c>
      <c r="C724" s="453" t="s">
        <v>6156</v>
      </c>
      <c r="D724" s="458" t="s">
        <v>3943</v>
      </c>
      <c r="E724" s="456" t="s">
        <v>6336</v>
      </c>
      <c r="F724" s="456" t="s">
        <v>3499</v>
      </c>
      <c r="G724" s="458" t="s">
        <v>6439</v>
      </c>
    </row>
    <row r="725" spans="2:7" s="457" customFormat="1" ht="48">
      <c r="B725" s="478">
        <v>1451</v>
      </c>
      <c r="C725" s="453" t="s">
        <v>6156</v>
      </c>
      <c r="D725" s="458" t="s">
        <v>3943</v>
      </c>
      <c r="E725" s="456" t="s">
        <v>6336</v>
      </c>
      <c r="F725" s="456" t="s">
        <v>3499</v>
      </c>
      <c r="G725" s="458" t="s">
        <v>6440</v>
      </c>
    </row>
    <row r="726" spans="2:7" s="457" customFormat="1" ht="48">
      <c r="B726" s="478">
        <v>1406</v>
      </c>
      <c r="C726" s="453" t="s">
        <v>6156</v>
      </c>
      <c r="D726" s="458" t="s">
        <v>3943</v>
      </c>
      <c r="E726" s="456" t="s">
        <v>6441</v>
      </c>
      <c r="F726" s="456" t="s">
        <v>3499</v>
      </c>
      <c r="G726" s="458" t="s">
        <v>6442</v>
      </c>
    </row>
    <row r="727" spans="2:7" s="457" customFormat="1" ht="48">
      <c r="B727" s="478">
        <v>151</v>
      </c>
      <c r="C727" s="453" t="s">
        <v>6156</v>
      </c>
      <c r="D727" s="458" t="s">
        <v>3943</v>
      </c>
      <c r="E727" s="456" t="s">
        <v>6336</v>
      </c>
      <c r="F727" s="456" t="s">
        <v>3499</v>
      </c>
      <c r="G727" s="458" t="s">
        <v>6443</v>
      </c>
    </row>
    <row r="728" spans="2:7" s="457" customFormat="1" ht="48">
      <c r="B728" s="478">
        <v>1452</v>
      </c>
      <c r="C728" s="453" t="s">
        <v>6156</v>
      </c>
      <c r="D728" s="458" t="s">
        <v>3943</v>
      </c>
      <c r="E728" s="456" t="s">
        <v>6336</v>
      </c>
      <c r="F728" s="456" t="s">
        <v>3499</v>
      </c>
      <c r="G728" s="458" t="s">
        <v>6444</v>
      </c>
    </row>
    <row r="729" spans="2:7" s="457" customFormat="1" ht="48">
      <c r="B729" s="478">
        <v>8198</v>
      </c>
      <c r="C729" s="453" t="s">
        <v>6156</v>
      </c>
      <c r="D729" s="458" t="s">
        <v>3943</v>
      </c>
      <c r="E729" s="456" t="s">
        <v>6336</v>
      </c>
      <c r="F729" s="456" t="s">
        <v>3499</v>
      </c>
      <c r="G729" s="458" t="s">
        <v>6445</v>
      </c>
    </row>
    <row r="730" spans="2:7" s="457" customFormat="1" ht="48">
      <c r="B730" s="478">
        <v>269</v>
      </c>
      <c r="C730" s="453" t="s">
        <v>6156</v>
      </c>
      <c r="D730" s="458" t="s">
        <v>3943</v>
      </c>
      <c r="E730" s="456" t="s">
        <v>6336</v>
      </c>
      <c r="F730" s="456" t="s">
        <v>3499</v>
      </c>
      <c r="G730" s="458" t="s">
        <v>6446</v>
      </c>
    </row>
    <row r="731" spans="2:7" s="457" customFormat="1" ht="48">
      <c r="B731" s="478">
        <v>8500</v>
      </c>
      <c r="C731" s="453" t="s">
        <v>6156</v>
      </c>
      <c r="D731" s="458" t="s">
        <v>3943</v>
      </c>
      <c r="E731" s="456" t="s">
        <v>6336</v>
      </c>
      <c r="F731" s="456" t="s">
        <v>3499</v>
      </c>
      <c r="G731" s="458" t="s">
        <v>6447</v>
      </c>
    </row>
    <row r="732" spans="2:7" s="457" customFormat="1" ht="48">
      <c r="B732" s="478">
        <v>304</v>
      </c>
      <c r="C732" s="453" t="s">
        <v>6156</v>
      </c>
      <c r="D732" s="458" t="s">
        <v>3943</v>
      </c>
      <c r="E732" s="456" t="s">
        <v>6336</v>
      </c>
      <c r="F732" s="456" t="s">
        <v>3499</v>
      </c>
      <c r="G732" s="458" t="s">
        <v>6448</v>
      </c>
    </row>
    <row r="733" spans="2:7" s="457" customFormat="1" ht="48">
      <c r="B733" s="478">
        <v>282</v>
      </c>
      <c r="C733" s="453" t="s">
        <v>6156</v>
      </c>
      <c r="D733" s="458" t="s">
        <v>3943</v>
      </c>
      <c r="E733" s="456" t="s">
        <v>6336</v>
      </c>
      <c r="F733" s="456" t="s">
        <v>3499</v>
      </c>
      <c r="G733" s="458" t="s">
        <v>6449</v>
      </c>
    </row>
    <row r="734" spans="2:7" s="457" customFormat="1" ht="48">
      <c r="B734" s="478">
        <v>1453</v>
      </c>
      <c r="C734" s="453" t="s">
        <v>6156</v>
      </c>
      <c r="D734" s="458" t="s">
        <v>3943</v>
      </c>
      <c r="E734" s="456" t="s">
        <v>6336</v>
      </c>
      <c r="F734" s="456" t="s">
        <v>3499</v>
      </c>
      <c r="G734" s="458" t="s">
        <v>6450</v>
      </c>
    </row>
    <row r="735" spans="2:7" s="457" customFormat="1" ht="48">
      <c r="B735" s="478">
        <v>146</v>
      </c>
      <c r="C735" s="453" t="s">
        <v>6156</v>
      </c>
      <c r="D735" s="458" t="s">
        <v>3943</v>
      </c>
      <c r="E735" s="456" t="s">
        <v>6336</v>
      </c>
      <c r="F735" s="456" t="s">
        <v>3499</v>
      </c>
      <c r="G735" s="458" t="s">
        <v>6451</v>
      </c>
    </row>
    <row r="736" spans="2:7" s="457" customFormat="1" ht="48">
      <c r="B736" s="478">
        <v>8274</v>
      </c>
      <c r="C736" s="453" t="s">
        <v>6156</v>
      </c>
      <c r="D736" s="458" t="s">
        <v>3943</v>
      </c>
      <c r="E736" s="456" t="s">
        <v>6336</v>
      </c>
      <c r="F736" s="456" t="s">
        <v>3499</v>
      </c>
      <c r="G736" s="458" t="s">
        <v>6452</v>
      </c>
    </row>
    <row r="737" spans="2:7" s="457" customFormat="1" ht="48">
      <c r="B737" s="478">
        <v>1454</v>
      </c>
      <c r="C737" s="453" t="s">
        <v>6156</v>
      </c>
      <c r="D737" s="458" t="s">
        <v>3943</v>
      </c>
      <c r="E737" s="456" t="s">
        <v>6336</v>
      </c>
      <c r="F737" s="456" t="s">
        <v>3499</v>
      </c>
      <c r="G737" s="458" t="s">
        <v>6453</v>
      </c>
    </row>
    <row r="738" spans="2:7" s="457" customFormat="1" ht="48">
      <c r="B738" s="478">
        <v>8286</v>
      </c>
      <c r="C738" s="453" t="s">
        <v>6156</v>
      </c>
      <c r="D738" s="458" t="s">
        <v>3943</v>
      </c>
      <c r="E738" s="456" t="s">
        <v>6336</v>
      </c>
      <c r="F738" s="456" t="s">
        <v>3499</v>
      </c>
      <c r="G738" s="458" t="s">
        <v>6454</v>
      </c>
    </row>
    <row r="739" spans="2:7" s="457" customFormat="1" ht="48">
      <c r="B739" s="478">
        <v>8273</v>
      </c>
      <c r="C739" s="453" t="s">
        <v>6156</v>
      </c>
      <c r="D739" s="458" t="s">
        <v>3943</v>
      </c>
      <c r="E739" s="456" t="s">
        <v>6336</v>
      </c>
      <c r="F739" s="456" t="s">
        <v>3499</v>
      </c>
      <c r="G739" s="458" t="s">
        <v>6455</v>
      </c>
    </row>
    <row r="740" spans="2:7" s="457" customFormat="1" ht="48">
      <c r="B740" s="478">
        <v>8141</v>
      </c>
      <c r="C740" s="453" t="s">
        <v>6156</v>
      </c>
      <c r="D740" s="458" t="s">
        <v>3943</v>
      </c>
      <c r="E740" s="456" t="s">
        <v>6336</v>
      </c>
      <c r="F740" s="456" t="s">
        <v>3499</v>
      </c>
      <c r="G740" s="458" t="s">
        <v>6456</v>
      </c>
    </row>
    <row r="741" spans="2:7" s="457" customFormat="1" ht="48">
      <c r="B741" s="478">
        <v>8288</v>
      </c>
      <c r="C741" s="453" t="s">
        <v>6156</v>
      </c>
      <c r="D741" s="458" t="s">
        <v>3943</v>
      </c>
      <c r="E741" s="456" t="s">
        <v>6336</v>
      </c>
      <c r="F741" s="456" t="s">
        <v>3499</v>
      </c>
      <c r="G741" s="458" t="s">
        <v>6457</v>
      </c>
    </row>
    <row r="742" spans="2:7" s="457" customFormat="1" ht="48">
      <c r="B742" s="478">
        <v>8243</v>
      </c>
      <c r="C742" s="453" t="s">
        <v>6156</v>
      </c>
      <c r="D742" s="458" t="s">
        <v>3943</v>
      </c>
      <c r="E742" s="456" t="s">
        <v>6336</v>
      </c>
      <c r="F742" s="456" t="s">
        <v>3499</v>
      </c>
      <c r="G742" s="458" t="s">
        <v>6458</v>
      </c>
    </row>
    <row r="743" spans="2:7" s="457" customFormat="1" ht="48">
      <c r="B743" s="478">
        <v>1321</v>
      </c>
      <c r="C743" s="453" t="s">
        <v>6156</v>
      </c>
      <c r="D743" s="458" t="s">
        <v>3943</v>
      </c>
      <c r="E743" s="456" t="s">
        <v>6336</v>
      </c>
      <c r="F743" s="456" t="s">
        <v>3499</v>
      </c>
      <c r="G743" s="458" t="s">
        <v>6459</v>
      </c>
    </row>
    <row r="744" spans="2:7" s="457" customFormat="1" ht="48">
      <c r="B744" s="478">
        <v>191</v>
      </c>
      <c r="C744" s="453" t="s">
        <v>6156</v>
      </c>
      <c r="D744" s="458" t="s">
        <v>3943</v>
      </c>
      <c r="E744" s="456" t="s">
        <v>6336</v>
      </c>
      <c r="F744" s="456" t="s">
        <v>3499</v>
      </c>
      <c r="G744" s="458" t="s">
        <v>6460</v>
      </c>
    </row>
    <row r="745" spans="2:7" s="457" customFormat="1" ht="48">
      <c r="B745" s="478">
        <v>1455</v>
      </c>
      <c r="C745" s="453" t="s">
        <v>6156</v>
      </c>
      <c r="D745" s="458" t="s">
        <v>3943</v>
      </c>
      <c r="E745" s="456" t="s">
        <v>6336</v>
      </c>
      <c r="F745" s="456" t="s">
        <v>3499</v>
      </c>
      <c r="G745" s="458" t="s">
        <v>6461</v>
      </c>
    </row>
    <row r="746" spans="2:7" s="457" customFormat="1" ht="48">
      <c r="B746" s="478">
        <v>1456</v>
      </c>
      <c r="C746" s="453" t="s">
        <v>6156</v>
      </c>
      <c r="D746" s="458" t="s">
        <v>3943</v>
      </c>
      <c r="E746" s="456" t="s">
        <v>6336</v>
      </c>
      <c r="F746" s="456" t="s">
        <v>3499</v>
      </c>
      <c r="G746" s="458" t="s">
        <v>6462</v>
      </c>
    </row>
    <row r="747" spans="2:7" s="457" customFormat="1" ht="48">
      <c r="B747" s="478">
        <v>1457</v>
      </c>
      <c r="C747" s="453" t="s">
        <v>6156</v>
      </c>
      <c r="D747" s="458" t="s">
        <v>3943</v>
      </c>
      <c r="E747" s="456" t="s">
        <v>6336</v>
      </c>
      <c r="F747" s="456" t="s">
        <v>3499</v>
      </c>
      <c r="G747" s="458" t="s">
        <v>6463</v>
      </c>
    </row>
    <row r="748" spans="2:7" s="457" customFormat="1" ht="48">
      <c r="B748" s="478">
        <v>1458</v>
      </c>
      <c r="C748" s="453" t="s">
        <v>6156</v>
      </c>
      <c r="D748" s="458" t="s">
        <v>3943</v>
      </c>
      <c r="E748" s="456" t="s">
        <v>6336</v>
      </c>
      <c r="F748" s="456" t="s">
        <v>3499</v>
      </c>
      <c r="G748" s="458" t="s">
        <v>6464</v>
      </c>
    </row>
    <row r="749" spans="2:7" s="457" customFormat="1" ht="24">
      <c r="B749" s="478">
        <v>395</v>
      </c>
      <c r="C749" s="453" t="s">
        <v>6156</v>
      </c>
      <c r="D749" s="458" t="s">
        <v>6465</v>
      </c>
      <c r="E749" s="456" t="s">
        <v>6466</v>
      </c>
      <c r="F749" s="456" t="s">
        <v>3499</v>
      </c>
      <c r="G749" s="458" t="s">
        <v>6467</v>
      </c>
    </row>
    <row r="750" spans="2:7" s="457" customFormat="1" ht="24">
      <c r="B750" s="478">
        <v>8486</v>
      </c>
      <c r="C750" s="453" t="s">
        <v>6156</v>
      </c>
      <c r="D750" s="458" t="s">
        <v>6465</v>
      </c>
      <c r="E750" s="456" t="s">
        <v>6466</v>
      </c>
      <c r="F750" s="456" t="s">
        <v>3499</v>
      </c>
      <c r="G750" s="458" t="s">
        <v>6468</v>
      </c>
    </row>
    <row r="751" spans="2:7" s="457" customFormat="1" ht="24">
      <c r="B751" s="478">
        <v>103</v>
      </c>
      <c r="C751" s="453" t="s">
        <v>6156</v>
      </c>
      <c r="D751" s="458" t="s">
        <v>6465</v>
      </c>
      <c r="E751" s="456" t="s">
        <v>6466</v>
      </c>
      <c r="F751" s="456" t="s">
        <v>3499</v>
      </c>
      <c r="G751" s="458" t="s">
        <v>6469</v>
      </c>
    </row>
    <row r="752" spans="2:7" s="457" customFormat="1" ht="24">
      <c r="B752" s="478">
        <v>8459</v>
      </c>
      <c r="C752" s="453" t="s">
        <v>6156</v>
      </c>
      <c r="D752" s="458" t="s">
        <v>6465</v>
      </c>
      <c r="E752" s="456" t="s">
        <v>6466</v>
      </c>
      <c r="F752" s="456" t="s">
        <v>3499</v>
      </c>
      <c r="G752" s="458" t="s">
        <v>6470</v>
      </c>
    </row>
    <row r="753" spans="2:7" s="457" customFormat="1" ht="24">
      <c r="B753" s="478">
        <v>9048</v>
      </c>
      <c r="C753" s="453" t="s">
        <v>6156</v>
      </c>
      <c r="D753" s="458" t="s">
        <v>6465</v>
      </c>
      <c r="E753" s="456" t="s">
        <v>6466</v>
      </c>
      <c r="F753" s="456" t="s">
        <v>3499</v>
      </c>
      <c r="G753" s="458" t="s">
        <v>6471</v>
      </c>
    </row>
    <row r="754" spans="2:7" s="457" customFormat="1" ht="24">
      <c r="B754" s="478">
        <v>1589</v>
      </c>
      <c r="C754" s="453" t="s">
        <v>6156</v>
      </c>
      <c r="D754" s="458" t="s">
        <v>6465</v>
      </c>
      <c r="E754" s="456" t="s">
        <v>6466</v>
      </c>
      <c r="F754" s="456" t="s">
        <v>3499</v>
      </c>
      <c r="G754" s="458" t="s">
        <v>6472</v>
      </c>
    </row>
    <row r="755" spans="2:7" s="457" customFormat="1" ht="24">
      <c r="B755" s="478">
        <v>8887</v>
      </c>
      <c r="C755" s="453" t="s">
        <v>6156</v>
      </c>
      <c r="D755" s="458" t="s">
        <v>6465</v>
      </c>
      <c r="E755" s="456" t="s">
        <v>6466</v>
      </c>
      <c r="F755" s="456" t="s">
        <v>3499</v>
      </c>
      <c r="G755" s="458" t="s">
        <v>6473</v>
      </c>
    </row>
    <row r="756" spans="2:7" s="457" customFormat="1" ht="24">
      <c r="B756" s="478">
        <v>8914</v>
      </c>
      <c r="C756" s="453" t="s">
        <v>6156</v>
      </c>
      <c r="D756" s="458" t="s">
        <v>6465</v>
      </c>
      <c r="E756" s="456" t="s">
        <v>6466</v>
      </c>
      <c r="F756" s="456" t="s">
        <v>3499</v>
      </c>
      <c r="G756" s="458" t="s">
        <v>6474</v>
      </c>
    </row>
    <row r="757" spans="2:7" s="457" customFormat="1" ht="12">
      <c r="B757" s="478">
        <v>868</v>
      </c>
      <c r="C757" s="453" t="s">
        <v>6156</v>
      </c>
      <c r="D757" s="458" t="s">
        <v>6465</v>
      </c>
      <c r="E757" s="456" t="s">
        <v>6475</v>
      </c>
      <c r="F757" s="456" t="s">
        <v>3499</v>
      </c>
      <c r="G757" s="458" t="s">
        <v>6476</v>
      </c>
    </row>
    <row r="758" spans="2:7" s="457" customFormat="1" ht="12">
      <c r="B758" s="478">
        <v>9002</v>
      </c>
      <c r="C758" s="453" t="s">
        <v>6156</v>
      </c>
      <c r="D758" s="458" t="s">
        <v>6465</v>
      </c>
      <c r="E758" s="456" t="s">
        <v>6475</v>
      </c>
      <c r="F758" s="456" t="s">
        <v>3499</v>
      </c>
      <c r="G758" s="458" t="s">
        <v>6477</v>
      </c>
    </row>
    <row r="759" spans="2:7" s="457" customFormat="1" ht="12">
      <c r="B759" s="478">
        <v>1436</v>
      </c>
      <c r="C759" s="453" t="s">
        <v>6156</v>
      </c>
      <c r="D759" s="458" t="s">
        <v>6465</v>
      </c>
      <c r="E759" s="456" t="s">
        <v>6475</v>
      </c>
      <c r="F759" s="456" t="s">
        <v>3499</v>
      </c>
      <c r="G759" s="458" t="s">
        <v>6478</v>
      </c>
    </row>
    <row r="760" spans="2:7" s="457" customFormat="1" ht="12">
      <c r="B760" s="478">
        <v>1445</v>
      </c>
      <c r="C760" s="453" t="s">
        <v>6156</v>
      </c>
      <c r="D760" s="458" t="s">
        <v>6465</v>
      </c>
      <c r="E760" s="456" t="s">
        <v>6475</v>
      </c>
      <c r="F760" s="456" t="s">
        <v>3499</v>
      </c>
      <c r="G760" s="458" t="s">
        <v>6479</v>
      </c>
    </row>
    <row r="761" spans="2:7" s="457" customFormat="1" ht="12">
      <c r="B761" s="478">
        <v>1250</v>
      </c>
      <c r="C761" s="453" t="s">
        <v>6156</v>
      </c>
      <c r="D761" s="458" t="s">
        <v>6465</v>
      </c>
      <c r="E761" s="456" t="s">
        <v>6475</v>
      </c>
      <c r="F761" s="456" t="s">
        <v>3499</v>
      </c>
      <c r="G761" s="458" t="s">
        <v>6480</v>
      </c>
    </row>
    <row r="762" spans="2:7" s="457" customFormat="1" ht="12">
      <c r="B762" s="478">
        <v>8910</v>
      </c>
      <c r="C762" s="453" t="s">
        <v>6156</v>
      </c>
      <c r="D762" s="458" t="s">
        <v>6465</v>
      </c>
      <c r="E762" s="456" t="s">
        <v>6475</v>
      </c>
      <c r="F762" s="456" t="s">
        <v>3499</v>
      </c>
      <c r="G762" s="458" t="s">
        <v>6481</v>
      </c>
    </row>
    <row r="763" spans="2:7" s="457" customFormat="1" ht="12">
      <c r="B763" s="478">
        <v>1246</v>
      </c>
      <c r="C763" s="453" t="s">
        <v>6156</v>
      </c>
      <c r="D763" s="458" t="s">
        <v>6465</v>
      </c>
      <c r="E763" s="456" t="s">
        <v>6475</v>
      </c>
      <c r="F763" s="456" t="s">
        <v>3499</v>
      </c>
      <c r="G763" s="458" t="s">
        <v>6482</v>
      </c>
    </row>
    <row r="764" spans="2:7" s="457" customFormat="1" ht="12">
      <c r="B764" s="478">
        <v>1605</v>
      </c>
      <c r="C764" s="453" t="s">
        <v>6156</v>
      </c>
      <c r="D764" s="458" t="s">
        <v>6465</v>
      </c>
      <c r="E764" s="456" t="s">
        <v>6475</v>
      </c>
      <c r="F764" s="456" t="s">
        <v>3499</v>
      </c>
      <c r="G764" s="458" t="s">
        <v>6483</v>
      </c>
    </row>
    <row r="765" spans="2:7" s="457" customFormat="1" ht="12">
      <c r="B765" s="478">
        <v>8838</v>
      </c>
      <c r="C765" s="453" t="s">
        <v>6156</v>
      </c>
      <c r="D765" s="458" t="s">
        <v>6465</v>
      </c>
      <c r="E765" s="456" t="s">
        <v>6475</v>
      </c>
      <c r="F765" s="456" t="s">
        <v>3499</v>
      </c>
      <c r="G765" s="458" t="s">
        <v>6484</v>
      </c>
    </row>
    <row r="766" spans="2:7" s="457" customFormat="1" ht="12">
      <c r="B766" s="478">
        <v>8267</v>
      </c>
      <c r="C766" s="453" t="s">
        <v>6156</v>
      </c>
      <c r="D766" s="458" t="s">
        <v>6465</v>
      </c>
      <c r="E766" s="456" t="s">
        <v>6475</v>
      </c>
      <c r="F766" s="456" t="s">
        <v>3499</v>
      </c>
      <c r="G766" s="458" t="s">
        <v>6485</v>
      </c>
    </row>
    <row r="767" spans="2:7" s="457" customFormat="1" ht="12">
      <c r="B767" s="478">
        <v>8652</v>
      </c>
      <c r="C767" s="453" t="s">
        <v>6156</v>
      </c>
      <c r="D767" s="458" t="s">
        <v>6465</v>
      </c>
      <c r="E767" s="456" t="s">
        <v>6475</v>
      </c>
      <c r="F767" s="456" t="s">
        <v>3499</v>
      </c>
      <c r="G767" s="458" t="s">
        <v>6486</v>
      </c>
    </row>
    <row r="768" spans="2:7" s="457" customFormat="1" ht="12">
      <c r="B768" s="478">
        <v>8583</v>
      </c>
      <c r="C768" s="453" t="s">
        <v>6156</v>
      </c>
      <c r="D768" s="458" t="s">
        <v>6465</v>
      </c>
      <c r="E768" s="456" t="s">
        <v>6475</v>
      </c>
      <c r="F768" s="456" t="s">
        <v>3499</v>
      </c>
      <c r="G768" s="458" t="s">
        <v>6487</v>
      </c>
    </row>
    <row r="769" spans="2:7" s="457" customFormat="1" ht="12">
      <c r="B769" s="478">
        <v>9</v>
      </c>
      <c r="C769" s="453" t="s">
        <v>6156</v>
      </c>
      <c r="D769" s="458" t="s">
        <v>6465</v>
      </c>
      <c r="E769" s="456" t="s">
        <v>6475</v>
      </c>
      <c r="F769" s="456" t="s">
        <v>3499</v>
      </c>
      <c r="G769" s="458" t="s">
        <v>6488</v>
      </c>
    </row>
    <row r="770" spans="2:7" s="457" customFormat="1" ht="12">
      <c r="B770" s="478">
        <v>1447</v>
      </c>
      <c r="C770" s="453" t="s">
        <v>6156</v>
      </c>
      <c r="D770" s="458" t="s">
        <v>6465</v>
      </c>
      <c r="E770" s="456" t="s">
        <v>6475</v>
      </c>
      <c r="F770" s="456" t="s">
        <v>3499</v>
      </c>
      <c r="G770" s="458" t="s">
        <v>6489</v>
      </c>
    </row>
    <row r="771" spans="2:7" s="457" customFormat="1" ht="12">
      <c r="B771" s="478">
        <v>1448</v>
      </c>
      <c r="C771" s="453" t="s">
        <v>6156</v>
      </c>
      <c r="D771" s="458" t="s">
        <v>6465</v>
      </c>
      <c r="E771" s="456" t="s">
        <v>6475</v>
      </c>
      <c r="F771" s="456" t="s">
        <v>3499</v>
      </c>
      <c r="G771" s="458" t="s">
        <v>6490</v>
      </c>
    </row>
    <row r="772" spans="2:7" s="457" customFormat="1" ht="12">
      <c r="B772" s="478">
        <v>1439</v>
      </c>
      <c r="C772" s="453" t="s">
        <v>6156</v>
      </c>
      <c r="D772" s="458" t="s">
        <v>6465</v>
      </c>
      <c r="E772" s="456" t="s">
        <v>6475</v>
      </c>
      <c r="F772" s="456" t="s">
        <v>3499</v>
      </c>
      <c r="G772" s="458" t="s">
        <v>6491</v>
      </c>
    </row>
    <row r="773" spans="2:7" s="457" customFormat="1" ht="12">
      <c r="B773" s="478">
        <v>998</v>
      </c>
      <c r="C773" s="453" t="s">
        <v>6156</v>
      </c>
      <c r="D773" s="458" t="s">
        <v>6465</v>
      </c>
      <c r="E773" s="456" t="s">
        <v>6475</v>
      </c>
      <c r="F773" s="456" t="s">
        <v>3499</v>
      </c>
      <c r="G773" s="458" t="s">
        <v>6492</v>
      </c>
    </row>
    <row r="774" spans="2:7" s="457" customFormat="1" ht="12">
      <c r="B774" s="478">
        <v>8882</v>
      </c>
      <c r="C774" s="453" t="s">
        <v>6156</v>
      </c>
      <c r="D774" s="458" t="s">
        <v>6465</v>
      </c>
      <c r="E774" s="456" t="s">
        <v>6475</v>
      </c>
      <c r="F774" s="456" t="s">
        <v>3499</v>
      </c>
      <c r="G774" s="458" t="s">
        <v>6493</v>
      </c>
    </row>
    <row r="775" spans="2:7" s="457" customFormat="1" ht="12">
      <c r="B775" s="478">
        <v>1449</v>
      </c>
      <c r="C775" s="453" t="s">
        <v>6156</v>
      </c>
      <c r="D775" s="458" t="s">
        <v>6465</v>
      </c>
      <c r="E775" s="456" t="s">
        <v>6475</v>
      </c>
      <c r="F775" s="456" t="s">
        <v>3499</v>
      </c>
      <c r="G775" s="458" t="s">
        <v>6494</v>
      </c>
    </row>
    <row r="776" spans="2:7" s="457" customFormat="1" ht="12">
      <c r="B776" s="478">
        <v>49</v>
      </c>
      <c r="C776" s="453" t="s">
        <v>6156</v>
      </c>
      <c r="D776" s="458" t="s">
        <v>6465</v>
      </c>
      <c r="E776" s="456" t="s">
        <v>6475</v>
      </c>
      <c r="F776" s="456" t="s">
        <v>3499</v>
      </c>
      <c r="G776" s="458" t="s">
        <v>6495</v>
      </c>
    </row>
    <row r="777" spans="2:7" s="457" customFormat="1" ht="12">
      <c r="B777" s="478">
        <v>624</v>
      </c>
      <c r="C777" s="453" t="s">
        <v>6156</v>
      </c>
      <c r="D777" s="458" t="s">
        <v>6465</v>
      </c>
      <c r="E777" s="456" t="s">
        <v>6475</v>
      </c>
      <c r="F777" s="456" t="s">
        <v>3499</v>
      </c>
      <c r="G777" s="458" t="s">
        <v>6496</v>
      </c>
    </row>
    <row r="778" spans="2:7" s="457" customFormat="1" ht="12">
      <c r="B778" s="478">
        <v>488</v>
      </c>
      <c r="C778" s="453" t="s">
        <v>6156</v>
      </c>
      <c r="D778" s="458" t="s">
        <v>6465</v>
      </c>
      <c r="E778" s="456" t="s">
        <v>6475</v>
      </c>
      <c r="F778" s="456" t="s">
        <v>3499</v>
      </c>
      <c r="G778" s="458" t="s">
        <v>6497</v>
      </c>
    </row>
    <row r="779" spans="2:7" s="457" customFormat="1" ht="31.5" customHeight="1">
      <c r="B779" s="479">
        <v>1584</v>
      </c>
      <c r="C779" s="453" t="s">
        <v>6498</v>
      </c>
      <c r="D779" s="464" t="s">
        <v>6499</v>
      </c>
      <c r="E779" s="465" t="s">
        <v>6500</v>
      </c>
      <c r="F779" s="456" t="s">
        <v>3499</v>
      </c>
      <c r="G779" s="490" t="s">
        <v>6501</v>
      </c>
    </row>
    <row r="780" spans="2:7" s="457" customFormat="1" ht="31.5" customHeight="1">
      <c r="B780" s="480">
        <v>1585</v>
      </c>
      <c r="C780" s="453" t="s">
        <v>6498</v>
      </c>
      <c r="D780" s="464" t="s">
        <v>6499</v>
      </c>
      <c r="E780" s="466" t="s">
        <v>6500</v>
      </c>
      <c r="F780" s="456" t="s">
        <v>3499</v>
      </c>
      <c r="G780" s="490" t="s">
        <v>6502</v>
      </c>
    </row>
    <row r="781" spans="2:7" s="457" customFormat="1" ht="31.5" customHeight="1">
      <c r="B781" s="480">
        <v>1586</v>
      </c>
      <c r="C781" s="453" t="s">
        <v>6498</v>
      </c>
      <c r="D781" s="464" t="s">
        <v>6499</v>
      </c>
      <c r="E781" s="466" t="s">
        <v>6500</v>
      </c>
      <c r="F781" s="456" t="s">
        <v>3499</v>
      </c>
      <c r="G781" s="490" t="s">
        <v>6503</v>
      </c>
    </row>
    <row r="782" spans="2:7" s="457" customFormat="1" ht="31.5" customHeight="1">
      <c r="B782" s="480">
        <v>1587</v>
      </c>
      <c r="C782" s="453" t="s">
        <v>6498</v>
      </c>
      <c r="D782" s="464" t="s">
        <v>6499</v>
      </c>
      <c r="E782" s="466" t="s">
        <v>6500</v>
      </c>
      <c r="F782" s="456" t="s">
        <v>3499</v>
      </c>
      <c r="G782" s="491" t="s">
        <v>6504</v>
      </c>
    </row>
    <row r="783" spans="2:7" s="457" customFormat="1" ht="31.5" customHeight="1">
      <c r="B783" s="480">
        <v>1588</v>
      </c>
      <c r="C783" s="453" t="s">
        <v>6498</v>
      </c>
      <c r="D783" s="464" t="s">
        <v>6499</v>
      </c>
      <c r="E783" s="466" t="s">
        <v>6505</v>
      </c>
      <c r="F783" s="456" t="s">
        <v>3499</v>
      </c>
      <c r="G783" s="492" t="s">
        <v>6506</v>
      </c>
    </row>
    <row r="784" spans="2:7" s="457" customFormat="1" ht="31.5" customHeight="1">
      <c r="B784" s="480">
        <v>1589</v>
      </c>
      <c r="C784" s="453" t="s">
        <v>6498</v>
      </c>
      <c r="D784" s="464" t="s">
        <v>6499</v>
      </c>
      <c r="E784" s="466" t="s">
        <v>6500</v>
      </c>
      <c r="F784" s="456" t="s">
        <v>3499</v>
      </c>
      <c r="G784" s="491" t="s">
        <v>6507</v>
      </c>
    </row>
    <row r="785" spans="2:7" s="457" customFormat="1" ht="31.5" customHeight="1">
      <c r="B785" s="480">
        <v>1590</v>
      </c>
      <c r="C785" s="453" t="s">
        <v>6498</v>
      </c>
      <c r="D785" s="464" t="s">
        <v>6499</v>
      </c>
      <c r="E785" s="466" t="s">
        <v>6500</v>
      </c>
      <c r="F785" s="456" t="s">
        <v>3499</v>
      </c>
      <c r="G785" s="491" t="s">
        <v>6508</v>
      </c>
    </row>
    <row r="786" spans="2:7" s="457" customFormat="1" ht="31.5" customHeight="1">
      <c r="B786" s="480">
        <v>1591</v>
      </c>
      <c r="C786" s="453" t="s">
        <v>6498</v>
      </c>
      <c r="D786" s="464" t="s">
        <v>6499</v>
      </c>
      <c r="E786" s="466" t="s">
        <v>6500</v>
      </c>
      <c r="F786" s="456" t="s">
        <v>3499</v>
      </c>
      <c r="G786" s="490" t="s">
        <v>6509</v>
      </c>
    </row>
    <row r="787" spans="2:7" s="457" customFormat="1" ht="31.5" customHeight="1">
      <c r="B787" s="480">
        <v>1592</v>
      </c>
      <c r="C787" s="453" t="s">
        <v>6498</v>
      </c>
      <c r="D787" s="464" t="s">
        <v>6499</v>
      </c>
      <c r="E787" s="466" t="s">
        <v>6500</v>
      </c>
      <c r="F787" s="456" t="s">
        <v>3499</v>
      </c>
      <c r="G787" s="491" t="s">
        <v>6510</v>
      </c>
    </row>
    <row r="788" spans="2:7" s="457" customFormat="1" ht="31.5" customHeight="1">
      <c r="B788" s="480">
        <v>1593</v>
      </c>
      <c r="C788" s="453" t="s">
        <v>6498</v>
      </c>
      <c r="D788" s="464" t="s">
        <v>6499</v>
      </c>
      <c r="E788" s="466" t="s">
        <v>6500</v>
      </c>
      <c r="F788" s="456" t="s">
        <v>3499</v>
      </c>
      <c r="G788" s="491" t="s">
        <v>6511</v>
      </c>
    </row>
    <row r="789" spans="2:7" s="457" customFormat="1" ht="31.5" customHeight="1">
      <c r="B789" s="480">
        <v>1594</v>
      </c>
      <c r="C789" s="453" t="s">
        <v>6498</v>
      </c>
      <c r="D789" s="464" t="s">
        <v>6499</v>
      </c>
      <c r="E789" s="466" t="s">
        <v>6500</v>
      </c>
      <c r="F789" s="456" t="s">
        <v>3499</v>
      </c>
      <c r="G789" s="491" t="s">
        <v>6512</v>
      </c>
    </row>
    <row r="790" spans="2:7" s="457" customFormat="1" ht="31.5" customHeight="1">
      <c r="B790" s="480">
        <v>1595</v>
      </c>
      <c r="C790" s="453" t="s">
        <v>6498</v>
      </c>
      <c r="D790" s="464" t="s">
        <v>6499</v>
      </c>
      <c r="E790" s="466" t="s">
        <v>6500</v>
      </c>
      <c r="F790" s="456" t="s">
        <v>3499</v>
      </c>
      <c r="G790" s="491" t="s">
        <v>6513</v>
      </c>
    </row>
    <row r="791" spans="2:7" s="457" customFormat="1" ht="31.5" customHeight="1">
      <c r="B791" s="480">
        <v>1596</v>
      </c>
      <c r="C791" s="453" t="s">
        <v>6498</v>
      </c>
      <c r="D791" s="464" t="s">
        <v>6499</v>
      </c>
      <c r="E791" s="466" t="s">
        <v>6500</v>
      </c>
      <c r="F791" s="456" t="s">
        <v>3499</v>
      </c>
      <c r="G791" s="491" t="s">
        <v>6514</v>
      </c>
    </row>
    <row r="792" spans="2:7" s="457" customFormat="1" ht="31.5" customHeight="1">
      <c r="B792" s="480">
        <v>1597</v>
      </c>
      <c r="C792" s="453" t="s">
        <v>6498</v>
      </c>
      <c r="D792" s="464" t="s">
        <v>6499</v>
      </c>
      <c r="E792" s="466" t="s">
        <v>6500</v>
      </c>
      <c r="F792" s="456" t="s">
        <v>3499</v>
      </c>
      <c r="G792" s="491" t="s">
        <v>6503</v>
      </c>
    </row>
    <row r="793" spans="2:7" s="457" customFormat="1" ht="31.5" customHeight="1">
      <c r="B793" s="480">
        <v>1598</v>
      </c>
      <c r="C793" s="453" t="s">
        <v>6498</v>
      </c>
      <c r="D793" s="464" t="s">
        <v>6499</v>
      </c>
      <c r="E793" s="466" t="s">
        <v>6500</v>
      </c>
      <c r="F793" s="456" t="s">
        <v>3499</v>
      </c>
      <c r="G793" s="491" t="s">
        <v>6515</v>
      </c>
    </row>
    <row r="794" spans="2:7" s="457" customFormat="1" ht="31.5" customHeight="1">
      <c r="B794" s="480">
        <v>1599</v>
      </c>
      <c r="C794" s="453" t="s">
        <v>6498</v>
      </c>
      <c r="D794" s="464" t="s">
        <v>6499</v>
      </c>
      <c r="E794" s="466" t="s">
        <v>6516</v>
      </c>
      <c r="F794" s="456" t="s">
        <v>3499</v>
      </c>
      <c r="G794" s="492" t="s">
        <v>6517</v>
      </c>
    </row>
    <row r="795" spans="2:7" s="457" customFormat="1" ht="31.5" customHeight="1">
      <c r="B795" s="480">
        <v>1600</v>
      </c>
      <c r="C795" s="453" t="s">
        <v>6498</v>
      </c>
      <c r="D795" s="464" t="s">
        <v>6499</v>
      </c>
      <c r="E795" s="466" t="s">
        <v>6500</v>
      </c>
      <c r="F795" s="456" t="s">
        <v>3499</v>
      </c>
      <c r="G795" s="491" t="s">
        <v>6518</v>
      </c>
    </row>
    <row r="796" spans="2:7" s="457" customFormat="1" ht="31.5" customHeight="1">
      <c r="B796" s="480">
        <v>1601</v>
      </c>
      <c r="C796" s="453" t="s">
        <v>6498</v>
      </c>
      <c r="D796" s="464" t="s">
        <v>6499</v>
      </c>
      <c r="E796" s="466" t="s">
        <v>6500</v>
      </c>
      <c r="F796" s="456" t="s">
        <v>3499</v>
      </c>
      <c r="G796" s="491" t="s">
        <v>6519</v>
      </c>
    </row>
    <row r="797" spans="2:7" s="457" customFormat="1" ht="31.5" customHeight="1">
      <c r="B797" s="480">
        <v>1602</v>
      </c>
      <c r="C797" s="453" t="s">
        <v>6498</v>
      </c>
      <c r="D797" s="464" t="s">
        <v>6499</v>
      </c>
      <c r="E797" s="466" t="s">
        <v>6500</v>
      </c>
      <c r="F797" s="456" t="s">
        <v>3499</v>
      </c>
      <c r="G797" s="491" t="s">
        <v>6520</v>
      </c>
    </row>
    <row r="798" spans="2:7" s="457" customFormat="1" ht="31.5" customHeight="1">
      <c r="B798" s="480">
        <v>1604</v>
      </c>
      <c r="C798" s="453" t="s">
        <v>6498</v>
      </c>
      <c r="D798" s="464" t="s">
        <v>6499</v>
      </c>
      <c r="E798" s="466" t="s">
        <v>6500</v>
      </c>
      <c r="F798" s="456" t="s">
        <v>3499</v>
      </c>
      <c r="G798" s="491" t="s">
        <v>6521</v>
      </c>
    </row>
    <row r="799" spans="2:7" s="457" customFormat="1" ht="12">
      <c r="B799" s="469" t="s">
        <v>6522</v>
      </c>
      <c r="C799" s="453" t="s">
        <v>6156</v>
      </c>
      <c r="D799" s="467" t="s">
        <v>3509</v>
      </c>
      <c r="E799" s="468" t="s">
        <v>6523</v>
      </c>
      <c r="F799" s="456" t="s">
        <v>3499</v>
      </c>
      <c r="G799" s="493" t="s">
        <v>3500</v>
      </c>
    </row>
    <row r="800" spans="2:7" s="457" customFormat="1" ht="12">
      <c r="B800" s="469" t="s">
        <v>6524</v>
      </c>
      <c r="C800" s="453" t="s">
        <v>6156</v>
      </c>
      <c r="D800" s="467" t="s">
        <v>3509</v>
      </c>
      <c r="E800" s="468" t="s">
        <v>6523</v>
      </c>
      <c r="F800" s="456" t="s">
        <v>3499</v>
      </c>
      <c r="G800" s="493" t="s">
        <v>3500</v>
      </c>
    </row>
    <row r="801" spans="2:7" s="457" customFormat="1" ht="12">
      <c r="B801" s="469" t="s">
        <v>6525</v>
      </c>
      <c r="C801" s="453" t="s">
        <v>6156</v>
      </c>
      <c r="D801" s="467" t="s">
        <v>3509</v>
      </c>
      <c r="E801" s="468" t="s">
        <v>6523</v>
      </c>
      <c r="F801" s="456" t="s">
        <v>3499</v>
      </c>
      <c r="G801" s="493" t="s">
        <v>3500</v>
      </c>
    </row>
    <row r="802" spans="2:7" s="457" customFormat="1" ht="12">
      <c r="B802" s="469" t="s">
        <v>6526</v>
      </c>
      <c r="C802" s="453" t="s">
        <v>6156</v>
      </c>
      <c r="D802" s="467" t="s">
        <v>3509</v>
      </c>
      <c r="E802" s="468" t="s">
        <v>6523</v>
      </c>
      <c r="F802" s="456" t="s">
        <v>3499</v>
      </c>
      <c r="G802" s="493" t="s">
        <v>3500</v>
      </c>
    </row>
    <row r="803" spans="2:7" s="457" customFormat="1" ht="12">
      <c r="B803" s="469" t="s">
        <v>6527</v>
      </c>
      <c r="C803" s="453" t="s">
        <v>6156</v>
      </c>
      <c r="D803" s="467" t="s">
        <v>3509</v>
      </c>
      <c r="E803" s="468" t="s">
        <v>6523</v>
      </c>
      <c r="F803" s="456" t="s">
        <v>3499</v>
      </c>
      <c r="G803" s="493" t="s">
        <v>3500</v>
      </c>
    </row>
    <row r="804" spans="2:7" s="457" customFormat="1" ht="12">
      <c r="B804" s="469" t="s">
        <v>6528</v>
      </c>
      <c r="C804" s="453" t="s">
        <v>6156</v>
      </c>
      <c r="D804" s="467" t="s">
        <v>3509</v>
      </c>
      <c r="E804" s="468" t="s">
        <v>6523</v>
      </c>
      <c r="F804" s="456" t="s">
        <v>3499</v>
      </c>
      <c r="G804" s="493" t="s">
        <v>3500</v>
      </c>
    </row>
    <row r="805" spans="2:7" s="457" customFormat="1" ht="12">
      <c r="B805" s="469" t="s">
        <v>6529</v>
      </c>
      <c r="C805" s="453" t="s">
        <v>6156</v>
      </c>
      <c r="D805" s="467" t="s">
        <v>3509</v>
      </c>
      <c r="E805" s="468" t="s">
        <v>6523</v>
      </c>
      <c r="F805" s="456" t="s">
        <v>3499</v>
      </c>
      <c r="G805" s="493" t="s">
        <v>3500</v>
      </c>
    </row>
    <row r="806" spans="2:7" s="457" customFormat="1" ht="12">
      <c r="B806" s="469" t="s">
        <v>6530</v>
      </c>
      <c r="C806" s="453" t="s">
        <v>6156</v>
      </c>
      <c r="D806" s="467" t="s">
        <v>3509</v>
      </c>
      <c r="E806" s="468" t="s">
        <v>6523</v>
      </c>
      <c r="F806" s="456" t="s">
        <v>3499</v>
      </c>
      <c r="G806" s="493" t="s">
        <v>3500</v>
      </c>
    </row>
    <row r="807" spans="2:7" s="457" customFormat="1" ht="12">
      <c r="B807" s="469" t="s">
        <v>6531</v>
      </c>
      <c r="C807" s="453" t="s">
        <v>6156</v>
      </c>
      <c r="D807" s="467" t="s">
        <v>3509</v>
      </c>
      <c r="E807" s="468" t="s">
        <v>6523</v>
      </c>
      <c r="F807" s="456" t="s">
        <v>3499</v>
      </c>
      <c r="G807" s="493" t="s">
        <v>3500</v>
      </c>
    </row>
    <row r="808" spans="2:7" s="457" customFormat="1" ht="12">
      <c r="B808" s="469" t="s">
        <v>6532</v>
      </c>
      <c r="C808" s="453" t="s">
        <v>6156</v>
      </c>
      <c r="D808" s="467" t="s">
        <v>3509</v>
      </c>
      <c r="E808" s="468" t="s">
        <v>6523</v>
      </c>
      <c r="F808" s="456" t="s">
        <v>3499</v>
      </c>
      <c r="G808" s="493" t="s">
        <v>3500</v>
      </c>
    </row>
    <row r="809" spans="2:7" s="457" customFormat="1" ht="12">
      <c r="B809" s="469" t="s">
        <v>6533</v>
      </c>
      <c r="C809" s="453" t="s">
        <v>6156</v>
      </c>
      <c r="D809" s="467" t="s">
        <v>3509</v>
      </c>
      <c r="E809" s="468" t="s">
        <v>6523</v>
      </c>
      <c r="F809" s="456" t="s">
        <v>3499</v>
      </c>
      <c r="G809" s="493" t="s">
        <v>3500</v>
      </c>
    </row>
    <row r="810" spans="2:7" s="457" customFormat="1" ht="12">
      <c r="B810" s="469" t="s">
        <v>6534</v>
      </c>
      <c r="C810" s="453" t="s">
        <v>6156</v>
      </c>
      <c r="D810" s="467" t="s">
        <v>3509</v>
      </c>
      <c r="E810" s="468" t="s">
        <v>6523</v>
      </c>
      <c r="F810" s="456" t="s">
        <v>3499</v>
      </c>
      <c r="G810" s="493" t="s">
        <v>3500</v>
      </c>
    </row>
    <row r="811" spans="2:7" s="457" customFormat="1" ht="12">
      <c r="B811" s="469" t="s">
        <v>6535</v>
      </c>
      <c r="C811" s="453" t="s">
        <v>6156</v>
      </c>
      <c r="D811" s="467" t="s">
        <v>3509</v>
      </c>
      <c r="E811" s="468" t="s">
        <v>6523</v>
      </c>
      <c r="F811" s="456" t="s">
        <v>3499</v>
      </c>
      <c r="G811" s="493" t="s">
        <v>3500</v>
      </c>
    </row>
    <row r="812" spans="2:7" s="457" customFormat="1" ht="12">
      <c r="B812" s="469" t="s">
        <v>6536</v>
      </c>
      <c r="C812" s="453" t="s">
        <v>6156</v>
      </c>
      <c r="D812" s="467" t="s">
        <v>3509</v>
      </c>
      <c r="E812" s="468" t="s">
        <v>6523</v>
      </c>
      <c r="F812" s="456" t="s">
        <v>3499</v>
      </c>
      <c r="G812" s="493" t="s">
        <v>3500</v>
      </c>
    </row>
    <row r="813" spans="2:7" s="457" customFormat="1" ht="12">
      <c r="B813" s="469" t="s">
        <v>6537</v>
      </c>
      <c r="C813" s="453" t="s">
        <v>6156</v>
      </c>
      <c r="D813" s="467" t="s">
        <v>3509</v>
      </c>
      <c r="E813" s="468" t="s">
        <v>6523</v>
      </c>
      <c r="F813" s="456" t="s">
        <v>3499</v>
      </c>
      <c r="G813" s="493" t="s">
        <v>3500</v>
      </c>
    </row>
    <row r="814" spans="2:7" s="457" customFormat="1" ht="12">
      <c r="B814" s="469" t="s">
        <v>6538</v>
      </c>
      <c r="C814" s="453" t="s">
        <v>6156</v>
      </c>
      <c r="D814" s="467" t="s">
        <v>3509</v>
      </c>
      <c r="E814" s="468" t="s">
        <v>6523</v>
      </c>
      <c r="F814" s="456" t="s">
        <v>3499</v>
      </c>
      <c r="G814" s="493" t="s">
        <v>3500</v>
      </c>
    </row>
    <row r="815" spans="2:7" s="457" customFormat="1" ht="12">
      <c r="B815" s="469" t="s">
        <v>6539</v>
      </c>
      <c r="C815" s="453" t="s">
        <v>6156</v>
      </c>
      <c r="D815" s="467" t="s">
        <v>3509</v>
      </c>
      <c r="E815" s="468" t="s">
        <v>6523</v>
      </c>
      <c r="F815" s="456" t="s">
        <v>3499</v>
      </c>
      <c r="G815" s="493" t="s">
        <v>3500</v>
      </c>
    </row>
    <row r="816" spans="2:7" s="457" customFormat="1" ht="12">
      <c r="B816" s="469" t="s">
        <v>6540</v>
      </c>
      <c r="C816" s="453" t="s">
        <v>6156</v>
      </c>
      <c r="D816" s="467" t="s">
        <v>3509</v>
      </c>
      <c r="E816" s="468" t="s">
        <v>6523</v>
      </c>
      <c r="F816" s="456" t="s">
        <v>3499</v>
      </c>
      <c r="G816" s="493" t="s">
        <v>3500</v>
      </c>
    </row>
    <row r="817" spans="2:7" s="457" customFormat="1" ht="12">
      <c r="B817" s="469" t="s">
        <v>6541</v>
      </c>
      <c r="C817" s="453" t="s">
        <v>6156</v>
      </c>
      <c r="D817" s="467" t="s">
        <v>3509</v>
      </c>
      <c r="E817" s="468" t="s">
        <v>6523</v>
      </c>
      <c r="F817" s="456" t="s">
        <v>3499</v>
      </c>
      <c r="G817" s="493" t="s">
        <v>3500</v>
      </c>
    </row>
    <row r="818" spans="2:7" s="457" customFormat="1" ht="12">
      <c r="B818" s="469" t="s">
        <v>6542</v>
      </c>
      <c r="C818" s="453" t="s">
        <v>6156</v>
      </c>
      <c r="D818" s="467" t="s">
        <v>3509</v>
      </c>
      <c r="E818" s="468" t="s">
        <v>6523</v>
      </c>
      <c r="F818" s="456" t="s">
        <v>3499</v>
      </c>
      <c r="G818" s="493" t="s">
        <v>3500</v>
      </c>
    </row>
    <row r="819" spans="2:7" s="457" customFormat="1" ht="12">
      <c r="B819" s="469" t="s">
        <v>6543</v>
      </c>
      <c r="C819" s="453" t="s">
        <v>6156</v>
      </c>
      <c r="D819" s="467" t="s">
        <v>3509</v>
      </c>
      <c r="E819" s="468" t="s">
        <v>6523</v>
      </c>
      <c r="F819" s="456" t="s">
        <v>3499</v>
      </c>
      <c r="G819" s="493" t="s">
        <v>3500</v>
      </c>
    </row>
    <row r="820" spans="2:7" s="457" customFormat="1" ht="12">
      <c r="B820" s="469" t="s">
        <v>6544</v>
      </c>
      <c r="C820" s="453" t="s">
        <v>6156</v>
      </c>
      <c r="D820" s="467" t="s">
        <v>3509</v>
      </c>
      <c r="E820" s="468" t="s">
        <v>6523</v>
      </c>
      <c r="F820" s="456" t="s">
        <v>3499</v>
      </c>
      <c r="G820" s="493" t="s">
        <v>3500</v>
      </c>
    </row>
    <row r="821" spans="2:7" s="457" customFormat="1" ht="12">
      <c r="B821" s="469" t="s">
        <v>6545</v>
      </c>
      <c r="C821" s="453" t="s">
        <v>6156</v>
      </c>
      <c r="D821" s="467" t="s">
        <v>3509</v>
      </c>
      <c r="E821" s="468" t="s">
        <v>6523</v>
      </c>
      <c r="F821" s="456" t="s">
        <v>3499</v>
      </c>
      <c r="G821" s="493" t="s">
        <v>3500</v>
      </c>
    </row>
    <row r="822" spans="2:7" s="457" customFormat="1" ht="12">
      <c r="B822" s="469" t="s">
        <v>6546</v>
      </c>
      <c r="C822" s="453" t="s">
        <v>6156</v>
      </c>
      <c r="D822" s="467" t="s">
        <v>3509</v>
      </c>
      <c r="E822" s="468" t="s">
        <v>6523</v>
      </c>
      <c r="F822" s="456" t="s">
        <v>3499</v>
      </c>
      <c r="G822" s="493" t="s">
        <v>3500</v>
      </c>
    </row>
    <row r="823" spans="2:7" s="457" customFormat="1" ht="12">
      <c r="B823" s="469" t="s">
        <v>6547</v>
      </c>
      <c r="C823" s="453" t="s">
        <v>6156</v>
      </c>
      <c r="D823" s="467" t="s">
        <v>3509</v>
      </c>
      <c r="E823" s="468" t="s">
        <v>6523</v>
      </c>
      <c r="F823" s="456" t="s">
        <v>3499</v>
      </c>
      <c r="G823" s="493" t="s">
        <v>3500</v>
      </c>
    </row>
    <row r="824" spans="2:7" s="457" customFormat="1" ht="12">
      <c r="B824" s="469" t="s">
        <v>6548</v>
      </c>
      <c r="C824" s="453" t="s">
        <v>6156</v>
      </c>
      <c r="D824" s="467" t="s">
        <v>3509</v>
      </c>
      <c r="E824" s="468" t="s">
        <v>6523</v>
      </c>
      <c r="F824" s="456" t="s">
        <v>3499</v>
      </c>
      <c r="G824" s="493" t="s">
        <v>3500</v>
      </c>
    </row>
    <row r="825" spans="2:7" s="457" customFormat="1" ht="12">
      <c r="B825" s="469" t="s">
        <v>6549</v>
      </c>
      <c r="C825" s="453" t="s">
        <v>6156</v>
      </c>
      <c r="D825" s="467" t="s">
        <v>3509</v>
      </c>
      <c r="E825" s="468" t="s">
        <v>6523</v>
      </c>
      <c r="F825" s="456" t="s">
        <v>3499</v>
      </c>
      <c r="G825" s="493" t="s">
        <v>3500</v>
      </c>
    </row>
    <row r="826" spans="2:7" s="457" customFormat="1" ht="12">
      <c r="B826" s="469" t="s">
        <v>6550</v>
      </c>
      <c r="C826" s="453" t="s">
        <v>6156</v>
      </c>
      <c r="D826" s="467" t="s">
        <v>3509</v>
      </c>
      <c r="E826" s="468" t="s">
        <v>6523</v>
      </c>
      <c r="F826" s="456" t="s">
        <v>3499</v>
      </c>
      <c r="G826" s="493" t="s">
        <v>3500</v>
      </c>
    </row>
    <row r="827" spans="2:7" s="457" customFormat="1" ht="12">
      <c r="B827" s="469" t="s">
        <v>6551</v>
      </c>
      <c r="C827" s="453" t="s">
        <v>6156</v>
      </c>
      <c r="D827" s="467" t="s">
        <v>3509</v>
      </c>
      <c r="E827" s="468" t="s">
        <v>6523</v>
      </c>
      <c r="F827" s="456" t="s">
        <v>3499</v>
      </c>
      <c r="G827" s="493" t="s">
        <v>3500</v>
      </c>
    </row>
    <row r="828" spans="2:7" s="457" customFormat="1" ht="12">
      <c r="B828" s="469" t="s">
        <v>6552</v>
      </c>
      <c r="C828" s="453" t="s">
        <v>6156</v>
      </c>
      <c r="D828" s="469" t="s">
        <v>6553</v>
      </c>
      <c r="E828" s="470" t="s">
        <v>6554</v>
      </c>
      <c r="F828" s="456" t="s">
        <v>3499</v>
      </c>
      <c r="G828" s="493" t="s">
        <v>3500</v>
      </c>
    </row>
    <row r="829" spans="2:7" s="457" customFormat="1" ht="12">
      <c r="B829" s="469" t="s">
        <v>6555</v>
      </c>
      <c r="C829" s="453" t="s">
        <v>6156</v>
      </c>
      <c r="D829" s="469" t="s">
        <v>6553</v>
      </c>
      <c r="E829" s="470" t="s">
        <v>6554</v>
      </c>
      <c r="F829" s="456" t="s">
        <v>3499</v>
      </c>
      <c r="G829" s="493" t="s">
        <v>3500</v>
      </c>
    </row>
    <row r="830" spans="2:7" s="457" customFormat="1" ht="12">
      <c r="B830" s="469" t="s">
        <v>6556</v>
      </c>
      <c r="C830" s="453" t="s">
        <v>6156</v>
      </c>
      <c r="D830" s="469" t="s">
        <v>6553</v>
      </c>
      <c r="E830" s="470" t="s">
        <v>6554</v>
      </c>
      <c r="F830" s="456" t="s">
        <v>3499</v>
      </c>
      <c r="G830" s="493" t="s">
        <v>3500</v>
      </c>
    </row>
    <row r="831" spans="2:7" s="457" customFormat="1" ht="12">
      <c r="B831" s="481" t="s">
        <v>6557</v>
      </c>
      <c r="C831" s="453" t="s">
        <v>6156</v>
      </c>
      <c r="D831" s="471" t="s">
        <v>6558</v>
      </c>
      <c r="E831" s="472" t="s">
        <v>6559</v>
      </c>
      <c r="F831" s="456" t="s">
        <v>3499</v>
      </c>
      <c r="G831" s="493" t="s">
        <v>3500</v>
      </c>
    </row>
    <row r="832" spans="2:7" s="457" customFormat="1" ht="12">
      <c r="B832" s="481" t="s">
        <v>6560</v>
      </c>
      <c r="C832" s="453" t="s">
        <v>6156</v>
      </c>
      <c r="D832" s="471" t="s">
        <v>6558</v>
      </c>
      <c r="E832" s="472" t="s">
        <v>6559</v>
      </c>
      <c r="F832" s="456" t="s">
        <v>3499</v>
      </c>
      <c r="G832" s="493" t="s">
        <v>3500</v>
      </c>
    </row>
    <row r="833" spans="2:7" s="457" customFormat="1" ht="12">
      <c r="B833" s="481" t="s">
        <v>6561</v>
      </c>
      <c r="C833" s="453" t="s">
        <v>6156</v>
      </c>
      <c r="D833" s="471" t="s">
        <v>6558</v>
      </c>
      <c r="E833" s="472" t="s">
        <v>6559</v>
      </c>
      <c r="F833" s="456" t="s">
        <v>3499</v>
      </c>
      <c r="G833" s="493" t="s">
        <v>3500</v>
      </c>
    </row>
    <row r="834" spans="2:7" s="457" customFormat="1" ht="12">
      <c r="B834" s="481" t="s">
        <v>6562</v>
      </c>
      <c r="C834" s="453" t="s">
        <v>6156</v>
      </c>
      <c r="D834" s="471" t="s">
        <v>6558</v>
      </c>
      <c r="E834" s="472" t="s">
        <v>6559</v>
      </c>
      <c r="F834" s="456" t="s">
        <v>3499</v>
      </c>
      <c r="G834" s="493" t="s">
        <v>3500</v>
      </c>
    </row>
    <row r="835" spans="2:7" s="457" customFormat="1" ht="12">
      <c r="B835" s="481" t="s">
        <v>6563</v>
      </c>
      <c r="C835" s="453" t="s">
        <v>6156</v>
      </c>
      <c r="D835" s="471" t="s">
        <v>6558</v>
      </c>
      <c r="E835" s="472" t="s">
        <v>6559</v>
      </c>
      <c r="F835" s="456" t="s">
        <v>3499</v>
      </c>
      <c r="G835" s="493" t="s">
        <v>3500</v>
      </c>
    </row>
    <row r="836" spans="2:7" s="457" customFormat="1" ht="12">
      <c r="B836" s="481" t="s">
        <v>6564</v>
      </c>
      <c r="C836" s="453" t="s">
        <v>6156</v>
      </c>
      <c r="D836" s="471" t="s">
        <v>6558</v>
      </c>
      <c r="E836" s="472" t="s">
        <v>6559</v>
      </c>
      <c r="F836" s="456" t="s">
        <v>3499</v>
      </c>
      <c r="G836" s="493" t="s">
        <v>3500</v>
      </c>
    </row>
    <row r="837" spans="2:7" s="457" customFormat="1" ht="12">
      <c r="B837" s="481" t="s">
        <v>6565</v>
      </c>
      <c r="C837" s="453" t="s">
        <v>6156</v>
      </c>
      <c r="D837" s="471" t="s">
        <v>6558</v>
      </c>
      <c r="E837" s="472" t="s">
        <v>6559</v>
      </c>
      <c r="F837" s="456" t="s">
        <v>3499</v>
      </c>
      <c r="G837" s="493" t="s">
        <v>3500</v>
      </c>
    </row>
    <row r="838" spans="2:7" s="457" customFormat="1" ht="12">
      <c r="B838" s="481" t="s">
        <v>6566</v>
      </c>
      <c r="C838" s="453" t="s">
        <v>6156</v>
      </c>
      <c r="D838" s="471" t="s">
        <v>6558</v>
      </c>
      <c r="E838" s="472" t="s">
        <v>6559</v>
      </c>
      <c r="F838" s="456" t="s">
        <v>3499</v>
      </c>
      <c r="G838" s="493" t="s">
        <v>3500</v>
      </c>
    </row>
    <row r="839" spans="2:7" s="457" customFormat="1" ht="12">
      <c r="B839" s="481" t="s">
        <v>6567</v>
      </c>
      <c r="C839" s="453" t="s">
        <v>6156</v>
      </c>
      <c r="D839" s="471" t="s">
        <v>6558</v>
      </c>
      <c r="E839" s="472" t="s">
        <v>6559</v>
      </c>
      <c r="F839" s="456" t="s">
        <v>3499</v>
      </c>
      <c r="G839" s="493" t="s">
        <v>3500</v>
      </c>
    </row>
    <row r="840" spans="2:7" s="457" customFormat="1" ht="12">
      <c r="B840" s="481" t="s">
        <v>6568</v>
      </c>
      <c r="C840" s="453" t="s">
        <v>6156</v>
      </c>
      <c r="D840" s="471" t="s">
        <v>6558</v>
      </c>
      <c r="E840" s="472" t="s">
        <v>6559</v>
      </c>
      <c r="F840" s="456" t="s">
        <v>3499</v>
      </c>
      <c r="G840" s="493" t="s">
        <v>3500</v>
      </c>
    </row>
    <row r="841" spans="2:7" s="457" customFormat="1" ht="12">
      <c r="B841" s="481" t="s">
        <v>6569</v>
      </c>
      <c r="C841" s="453" t="s">
        <v>6156</v>
      </c>
      <c r="D841" s="471" t="s">
        <v>6558</v>
      </c>
      <c r="E841" s="472" t="s">
        <v>6559</v>
      </c>
      <c r="F841" s="456" t="s">
        <v>3499</v>
      </c>
      <c r="G841" s="493" t="s">
        <v>3500</v>
      </c>
    </row>
    <row r="842" spans="2:7" s="457" customFormat="1" ht="12">
      <c r="B842" s="481" t="s">
        <v>6570</v>
      </c>
      <c r="C842" s="453" t="s">
        <v>6156</v>
      </c>
      <c r="D842" s="471" t="s">
        <v>6558</v>
      </c>
      <c r="E842" s="472" t="s">
        <v>6559</v>
      </c>
      <c r="F842" s="456" t="s">
        <v>3499</v>
      </c>
      <c r="G842" s="493" t="s">
        <v>3500</v>
      </c>
    </row>
    <row r="843" spans="2:7" s="457" customFormat="1" ht="12">
      <c r="B843" s="481" t="s">
        <v>6571</v>
      </c>
      <c r="C843" s="453" t="s">
        <v>6156</v>
      </c>
      <c r="D843" s="471" t="s">
        <v>6558</v>
      </c>
      <c r="E843" s="472" t="s">
        <v>6559</v>
      </c>
      <c r="F843" s="456" t="s">
        <v>3499</v>
      </c>
      <c r="G843" s="493" t="s">
        <v>3500</v>
      </c>
    </row>
    <row r="844" spans="2:7" s="457" customFormat="1" ht="12">
      <c r="B844" s="481" t="s">
        <v>6572</v>
      </c>
      <c r="C844" s="453" t="s">
        <v>6156</v>
      </c>
      <c r="D844" s="471" t="s">
        <v>6558</v>
      </c>
      <c r="E844" s="472" t="s">
        <v>6559</v>
      </c>
      <c r="F844" s="456" t="s">
        <v>3499</v>
      </c>
      <c r="G844" s="493" t="s">
        <v>3500</v>
      </c>
    </row>
    <row r="845" spans="2:7" s="457" customFormat="1" ht="12">
      <c r="B845" s="481" t="s">
        <v>6573</v>
      </c>
      <c r="C845" s="453" t="s">
        <v>6156</v>
      </c>
      <c r="D845" s="471" t="s">
        <v>6558</v>
      </c>
      <c r="E845" s="472" t="s">
        <v>6559</v>
      </c>
      <c r="F845" s="456" t="s">
        <v>3499</v>
      </c>
      <c r="G845" s="493" t="s">
        <v>3500</v>
      </c>
    </row>
    <row r="846" spans="2:7" s="457" customFormat="1" ht="12">
      <c r="B846" s="481" t="s">
        <v>6574</v>
      </c>
      <c r="C846" s="453" t="s">
        <v>6156</v>
      </c>
      <c r="D846" s="471" t="s">
        <v>6558</v>
      </c>
      <c r="E846" s="472" t="s">
        <v>6559</v>
      </c>
      <c r="F846" s="456" t="s">
        <v>3499</v>
      </c>
      <c r="G846" s="493" t="s">
        <v>3500</v>
      </c>
    </row>
    <row r="847" spans="2:7" s="457" customFormat="1" ht="12">
      <c r="B847" s="481" t="s">
        <v>6575</v>
      </c>
      <c r="C847" s="453" t="s">
        <v>6156</v>
      </c>
      <c r="D847" s="471" t="s">
        <v>6558</v>
      </c>
      <c r="E847" s="472" t="s">
        <v>6559</v>
      </c>
      <c r="F847" s="456" t="s">
        <v>3499</v>
      </c>
      <c r="G847" s="493" t="s">
        <v>3500</v>
      </c>
    </row>
    <row r="848" spans="2:7" s="457" customFormat="1" ht="12">
      <c r="B848" s="481" t="s">
        <v>6576</v>
      </c>
      <c r="C848" s="453" t="s">
        <v>6156</v>
      </c>
      <c r="D848" s="471" t="s">
        <v>6558</v>
      </c>
      <c r="E848" s="472" t="s">
        <v>6559</v>
      </c>
      <c r="F848" s="456" t="s">
        <v>3499</v>
      </c>
      <c r="G848" s="493" t="s">
        <v>3500</v>
      </c>
    </row>
    <row r="849" spans="2:7" s="457" customFormat="1" ht="12">
      <c r="B849" s="481" t="s">
        <v>6577</v>
      </c>
      <c r="C849" s="453" t="s">
        <v>6156</v>
      </c>
      <c r="D849" s="471" t="s">
        <v>6558</v>
      </c>
      <c r="E849" s="472" t="s">
        <v>6559</v>
      </c>
      <c r="F849" s="456" t="s">
        <v>3499</v>
      </c>
      <c r="G849" s="493" t="s">
        <v>3500</v>
      </c>
    </row>
    <row r="850" spans="2:7" s="457" customFormat="1" ht="12">
      <c r="B850" s="481" t="s">
        <v>6578</v>
      </c>
      <c r="C850" s="453" t="s">
        <v>6156</v>
      </c>
      <c r="D850" s="471" t="s">
        <v>6558</v>
      </c>
      <c r="E850" s="472" t="s">
        <v>6559</v>
      </c>
      <c r="F850" s="456" t="s">
        <v>3499</v>
      </c>
      <c r="G850" s="493" t="s">
        <v>3500</v>
      </c>
    </row>
    <row r="851" spans="2:7" s="457" customFormat="1" ht="12">
      <c r="B851" s="481" t="s">
        <v>6579</v>
      </c>
      <c r="C851" s="453" t="s">
        <v>6156</v>
      </c>
      <c r="D851" s="471" t="s">
        <v>6558</v>
      </c>
      <c r="E851" s="472" t="s">
        <v>6559</v>
      </c>
      <c r="F851" s="456" t="s">
        <v>3499</v>
      </c>
      <c r="G851" s="493" t="s">
        <v>3500</v>
      </c>
    </row>
    <row r="852" spans="2:7" s="457" customFormat="1" ht="12">
      <c r="B852" s="481" t="s">
        <v>6580</v>
      </c>
      <c r="C852" s="453" t="s">
        <v>6156</v>
      </c>
      <c r="D852" s="471" t="s">
        <v>6558</v>
      </c>
      <c r="E852" s="472" t="s">
        <v>6559</v>
      </c>
      <c r="F852" s="456" t="s">
        <v>3499</v>
      </c>
      <c r="G852" s="493" t="s">
        <v>3500</v>
      </c>
    </row>
    <row r="853" spans="2:7" s="457" customFormat="1" ht="12">
      <c r="B853" s="481" t="s">
        <v>6581</v>
      </c>
      <c r="C853" s="453" t="s">
        <v>6156</v>
      </c>
      <c r="D853" s="471" t="s">
        <v>6558</v>
      </c>
      <c r="E853" s="472" t="s">
        <v>6559</v>
      </c>
      <c r="F853" s="456" t="s">
        <v>3499</v>
      </c>
      <c r="G853" s="493" t="s">
        <v>3500</v>
      </c>
    </row>
    <row r="854" spans="2:7" s="457" customFormat="1" ht="12">
      <c r="B854" s="481" t="s">
        <v>6582</v>
      </c>
      <c r="C854" s="453" t="s">
        <v>6156</v>
      </c>
      <c r="D854" s="471" t="s">
        <v>6558</v>
      </c>
      <c r="E854" s="472" t="s">
        <v>6559</v>
      </c>
      <c r="F854" s="456" t="s">
        <v>3499</v>
      </c>
      <c r="G854" s="493" t="s">
        <v>3500</v>
      </c>
    </row>
    <row r="855" spans="2:7" s="457" customFormat="1" ht="12">
      <c r="B855" s="481" t="s">
        <v>6583</v>
      </c>
      <c r="C855" s="453" t="s">
        <v>6156</v>
      </c>
      <c r="D855" s="471" t="s">
        <v>6558</v>
      </c>
      <c r="E855" s="472" t="s">
        <v>6559</v>
      </c>
      <c r="F855" s="456" t="s">
        <v>3499</v>
      </c>
      <c r="G855" s="493" t="s">
        <v>3500</v>
      </c>
    </row>
    <row r="856" spans="2:7" s="457" customFormat="1" ht="12">
      <c r="B856" s="481" t="s">
        <v>6584</v>
      </c>
      <c r="C856" s="453" t="s">
        <v>6156</v>
      </c>
      <c r="D856" s="471" t="s">
        <v>6558</v>
      </c>
      <c r="E856" s="472" t="s">
        <v>6559</v>
      </c>
      <c r="F856" s="456" t="s">
        <v>3499</v>
      </c>
      <c r="G856" s="493" t="s">
        <v>3500</v>
      </c>
    </row>
    <row r="857" spans="2:7" s="457" customFormat="1" ht="12">
      <c r="B857" s="481" t="s">
        <v>6585</v>
      </c>
      <c r="C857" s="453" t="s">
        <v>6156</v>
      </c>
      <c r="D857" s="471" t="s">
        <v>6558</v>
      </c>
      <c r="E857" s="472" t="s">
        <v>6559</v>
      </c>
      <c r="F857" s="456" t="s">
        <v>3499</v>
      </c>
      <c r="G857" s="493" t="s">
        <v>3500</v>
      </c>
    </row>
    <row r="858" spans="2:7" s="457" customFormat="1" ht="12">
      <c r="B858" s="481" t="s">
        <v>6586</v>
      </c>
      <c r="C858" s="453" t="s">
        <v>6156</v>
      </c>
      <c r="D858" s="471" t="s">
        <v>6558</v>
      </c>
      <c r="E858" s="472" t="s">
        <v>6559</v>
      </c>
      <c r="F858" s="456" t="s">
        <v>3499</v>
      </c>
      <c r="G858" s="493" t="s">
        <v>3500</v>
      </c>
    </row>
    <row r="859" spans="2:7" s="457" customFormat="1" ht="12">
      <c r="B859" s="481" t="s">
        <v>6587</v>
      </c>
      <c r="C859" s="453" t="s">
        <v>6156</v>
      </c>
      <c r="D859" s="471" t="s">
        <v>6558</v>
      </c>
      <c r="E859" s="472" t="s">
        <v>6559</v>
      </c>
      <c r="F859" s="456" t="s">
        <v>3499</v>
      </c>
      <c r="G859" s="493" t="s">
        <v>3500</v>
      </c>
    </row>
    <row r="860" spans="2:7" s="457" customFormat="1" ht="12">
      <c r="B860" s="481" t="s">
        <v>6588</v>
      </c>
      <c r="C860" s="453" t="s">
        <v>6156</v>
      </c>
      <c r="D860" s="471" t="s">
        <v>6558</v>
      </c>
      <c r="E860" s="472" t="s">
        <v>6559</v>
      </c>
      <c r="F860" s="456" t="s">
        <v>3499</v>
      </c>
      <c r="G860" s="493" t="s">
        <v>3500</v>
      </c>
    </row>
    <row r="861" spans="2:7" s="457" customFormat="1" ht="12">
      <c r="B861" s="481" t="s">
        <v>6589</v>
      </c>
      <c r="C861" s="453" t="s">
        <v>6156</v>
      </c>
      <c r="D861" s="471" t="s">
        <v>6558</v>
      </c>
      <c r="E861" s="472" t="s">
        <v>6559</v>
      </c>
      <c r="F861" s="456" t="s">
        <v>3499</v>
      </c>
      <c r="G861" s="493" t="s">
        <v>3500</v>
      </c>
    </row>
    <row r="862" spans="2:7" s="457" customFormat="1" ht="12">
      <c r="B862" s="481" t="s">
        <v>6590</v>
      </c>
      <c r="C862" s="453" t="s">
        <v>6156</v>
      </c>
      <c r="D862" s="471" t="s">
        <v>6558</v>
      </c>
      <c r="E862" s="472" t="s">
        <v>6559</v>
      </c>
      <c r="F862" s="456" t="s">
        <v>3499</v>
      </c>
      <c r="G862" s="493" t="s">
        <v>3500</v>
      </c>
    </row>
    <row r="863" spans="2:7" s="457" customFormat="1" ht="12">
      <c r="B863" s="481" t="s">
        <v>6591</v>
      </c>
      <c r="C863" s="453" t="s">
        <v>6156</v>
      </c>
      <c r="D863" s="471" t="s">
        <v>6558</v>
      </c>
      <c r="E863" s="472" t="s">
        <v>6559</v>
      </c>
      <c r="F863" s="456" t="s">
        <v>3499</v>
      </c>
      <c r="G863" s="493" t="s">
        <v>3500</v>
      </c>
    </row>
    <row r="864" spans="2:7" s="457" customFormat="1" ht="12">
      <c r="B864" s="481" t="s">
        <v>6592</v>
      </c>
      <c r="C864" s="453" t="s">
        <v>6156</v>
      </c>
      <c r="D864" s="471" t="s">
        <v>6558</v>
      </c>
      <c r="E864" s="472" t="s">
        <v>6559</v>
      </c>
      <c r="F864" s="456" t="s">
        <v>3499</v>
      </c>
      <c r="G864" s="493" t="s">
        <v>3500</v>
      </c>
    </row>
    <row r="865" spans="2:7" s="457" customFormat="1" ht="12">
      <c r="B865" s="481" t="s">
        <v>6593</v>
      </c>
      <c r="C865" s="453" t="s">
        <v>6156</v>
      </c>
      <c r="D865" s="471" t="s">
        <v>6558</v>
      </c>
      <c r="E865" s="472" t="s">
        <v>6559</v>
      </c>
      <c r="F865" s="456" t="s">
        <v>3499</v>
      </c>
      <c r="G865" s="493" t="s">
        <v>3500</v>
      </c>
    </row>
    <row r="866" spans="2:7" s="457" customFormat="1" ht="12">
      <c r="B866" s="481" t="s">
        <v>6594</v>
      </c>
      <c r="C866" s="453" t="s">
        <v>6156</v>
      </c>
      <c r="D866" s="471" t="s">
        <v>6558</v>
      </c>
      <c r="E866" s="472" t="s">
        <v>6559</v>
      </c>
      <c r="F866" s="456" t="s">
        <v>3499</v>
      </c>
      <c r="G866" s="493" t="s">
        <v>3500</v>
      </c>
    </row>
    <row r="867" spans="2:7" s="457" customFormat="1" ht="12">
      <c r="B867" s="481" t="s">
        <v>6595</v>
      </c>
      <c r="C867" s="453" t="s">
        <v>6156</v>
      </c>
      <c r="D867" s="471" t="s">
        <v>6558</v>
      </c>
      <c r="E867" s="472" t="s">
        <v>6559</v>
      </c>
      <c r="F867" s="456" t="s">
        <v>3499</v>
      </c>
      <c r="G867" s="493" t="s">
        <v>3500</v>
      </c>
    </row>
    <row r="868" spans="2:7" s="457" customFormat="1" ht="12">
      <c r="B868" s="481" t="s">
        <v>6596</v>
      </c>
      <c r="C868" s="453" t="s">
        <v>6156</v>
      </c>
      <c r="D868" s="471" t="s">
        <v>6558</v>
      </c>
      <c r="E868" s="472" t="s">
        <v>6559</v>
      </c>
      <c r="F868" s="456" t="s">
        <v>3499</v>
      </c>
      <c r="G868" s="493" t="s">
        <v>3500</v>
      </c>
    </row>
    <row r="869" spans="2:7" s="457" customFormat="1" ht="12">
      <c r="B869" s="481" t="s">
        <v>6597</v>
      </c>
      <c r="C869" s="453" t="s">
        <v>6156</v>
      </c>
      <c r="D869" s="471" t="s">
        <v>6558</v>
      </c>
      <c r="E869" s="472" t="s">
        <v>6559</v>
      </c>
      <c r="F869" s="456" t="s">
        <v>3499</v>
      </c>
      <c r="G869" s="493" t="s">
        <v>3500</v>
      </c>
    </row>
    <row r="870" spans="2:7" s="457" customFormat="1" ht="12">
      <c r="B870" s="481" t="s">
        <v>6598</v>
      </c>
      <c r="C870" s="453" t="s">
        <v>6156</v>
      </c>
      <c r="D870" s="471" t="s">
        <v>6558</v>
      </c>
      <c r="E870" s="472" t="s">
        <v>6559</v>
      </c>
      <c r="F870" s="456" t="s">
        <v>3499</v>
      </c>
      <c r="G870" s="493" t="s">
        <v>3500</v>
      </c>
    </row>
    <row r="871" spans="2:7" s="457" customFormat="1" ht="12">
      <c r="B871" s="481" t="s">
        <v>6599</v>
      </c>
      <c r="C871" s="453" t="s">
        <v>6156</v>
      </c>
      <c r="D871" s="471" t="s">
        <v>6558</v>
      </c>
      <c r="E871" s="472" t="s">
        <v>6559</v>
      </c>
      <c r="F871" s="456" t="s">
        <v>3499</v>
      </c>
      <c r="G871" s="493" t="s">
        <v>3500</v>
      </c>
    </row>
    <row r="872" spans="2:7" s="457" customFormat="1" ht="12">
      <c r="B872" s="481" t="s">
        <v>6600</v>
      </c>
      <c r="C872" s="453" t="s">
        <v>6156</v>
      </c>
      <c r="D872" s="471" t="s">
        <v>6558</v>
      </c>
      <c r="E872" s="472" t="s">
        <v>6559</v>
      </c>
      <c r="F872" s="456" t="s">
        <v>3499</v>
      </c>
      <c r="G872" s="493" t="s">
        <v>3500</v>
      </c>
    </row>
    <row r="873" spans="2:7" s="457" customFormat="1" ht="12">
      <c r="B873" s="481" t="s">
        <v>6601</v>
      </c>
      <c r="C873" s="453" t="s">
        <v>6156</v>
      </c>
      <c r="D873" s="471" t="s">
        <v>6558</v>
      </c>
      <c r="E873" s="472" t="s">
        <v>6559</v>
      </c>
      <c r="F873" s="456" t="s">
        <v>3499</v>
      </c>
      <c r="G873" s="493" t="s">
        <v>3500</v>
      </c>
    </row>
    <row r="874" spans="2:7" s="457" customFormat="1" ht="12">
      <c r="B874" s="481" t="s">
        <v>6602</v>
      </c>
      <c r="C874" s="453" t="s">
        <v>6156</v>
      </c>
      <c r="D874" s="471" t="s">
        <v>6558</v>
      </c>
      <c r="E874" s="472" t="s">
        <v>6559</v>
      </c>
      <c r="F874" s="456" t="s">
        <v>3499</v>
      </c>
      <c r="G874" s="493" t="s">
        <v>3500</v>
      </c>
    </row>
    <row r="875" spans="2:7" s="457" customFormat="1" ht="12">
      <c r="B875" s="481" t="s">
        <v>6603</v>
      </c>
      <c r="C875" s="453" t="s">
        <v>6156</v>
      </c>
      <c r="D875" s="471" t="s">
        <v>6558</v>
      </c>
      <c r="E875" s="472" t="s">
        <v>6559</v>
      </c>
      <c r="F875" s="456" t="s">
        <v>3499</v>
      </c>
      <c r="G875" s="493" t="s">
        <v>3500</v>
      </c>
    </row>
    <row r="876" spans="2:7" s="457" customFormat="1" ht="12">
      <c r="B876" s="481" t="s">
        <v>6604</v>
      </c>
      <c r="C876" s="453" t="s">
        <v>6156</v>
      </c>
      <c r="D876" s="471" t="s">
        <v>6558</v>
      </c>
      <c r="E876" s="472" t="s">
        <v>6559</v>
      </c>
      <c r="F876" s="456" t="s">
        <v>3499</v>
      </c>
      <c r="G876" s="493" t="s">
        <v>3500</v>
      </c>
    </row>
    <row r="877" spans="2:7" s="457" customFormat="1" ht="12">
      <c r="B877" s="481" t="s">
        <v>6605</v>
      </c>
      <c r="C877" s="453" t="s">
        <v>6156</v>
      </c>
      <c r="D877" s="471" t="s">
        <v>6558</v>
      </c>
      <c r="E877" s="472" t="s">
        <v>6559</v>
      </c>
      <c r="F877" s="456" t="s">
        <v>3499</v>
      </c>
      <c r="G877" s="493" t="s">
        <v>3500</v>
      </c>
    </row>
    <row r="878" spans="2:7" s="457" customFormat="1" ht="12">
      <c r="B878" s="481" t="s">
        <v>6606</v>
      </c>
      <c r="C878" s="453" t="s">
        <v>6156</v>
      </c>
      <c r="D878" s="471" t="s">
        <v>6558</v>
      </c>
      <c r="E878" s="472" t="s">
        <v>6559</v>
      </c>
      <c r="F878" s="456" t="s">
        <v>3499</v>
      </c>
      <c r="G878" s="493" t="s">
        <v>3500</v>
      </c>
    </row>
    <row r="879" spans="2:7" s="457" customFormat="1" ht="12">
      <c r="B879" s="481" t="s">
        <v>6607</v>
      </c>
      <c r="C879" s="453" t="s">
        <v>6156</v>
      </c>
      <c r="D879" s="471" t="s">
        <v>6558</v>
      </c>
      <c r="E879" s="472" t="s">
        <v>6559</v>
      </c>
      <c r="F879" s="456" t="s">
        <v>3499</v>
      </c>
      <c r="G879" s="493" t="s">
        <v>3500</v>
      </c>
    </row>
    <row r="880" spans="2:7" s="457" customFormat="1" ht="12">
      <c r="B880" s="481" t="s">
        <v>6608</v>
      </c>
      <c r="C880" s="453" t="s">
        <v>6156</v>
      </c>
      <c r="D880" s="471" t="s">
        <v>6558</v>
      </c>
      <c r="E880" s="472" t="s">
        <v>6559</v>
      </c>
      <c r="F880" s="456" t="s">
        <v>3499</v>
      </c>
      <c r="G880" s="493" t="s">
        <v>3500</v>
      </c>
    </row>
    <row r="881" spans="2:7" s="457" customFormat="1" ht="12">
      <c r="B881" s="481" t="s">
        <v>6609</v>
      </c>
      <c r="C881" s="453" t="s">
        <v>6156</v>
      </c>
      <c r="D881" s="471" t="s">
        <v>6558</v>
      </c>
      <c r="E881" s="472" t="s">
        <v>6559</v>
      </c>
      <c r="F881" s="456" t="s">
        <v>3499</v>
      </c>
      <c r="G881" s="493" t="s">
        <v>3500</v>
      </c>
    </row>
    <row r="882" spans="2:7" s="457" customFormat="1" ht="12">
      <c r="B882" s="481" t="s">
        <v>6610</v>
      </c>
      <c r="C882" s="453" t="s">
        <v>6156</v>
      </c>
      <c r="D882" s="471" t="s">
        <v>6558</v>
      </c>
      <c r="E882" s="472" t="s">
        <v>6559</v>
      </c>
      <c r="F882" s="456" t="s">
        <v>3499</v>
      </c>
      <c r="G882" s="493" t="s">
        <v>3500</v>
      </c>
    </row>
    <row r="883" spans="2:7" s="457" customFormat="1" ht="12">
      <c r="B883" s="481" t="s">
        <v>6611</v>
      </c>
      <c r="C883" s="453" t="s">
        <v>6156</v>
      </c>
      <c r="D883" s="471" t="s">
        <v>6558</v>
      </c>
      <c r="E883" s="472" t="s">
        <v>6559</v>
      </c>
      <c r="F883" s="456" t="s">
        <v>3499</v>
      </c>
      <c r="G883" s="493" t="s">
        <v>3500</v>
      </c>
    </row>
    <row r="884" spans="2:7" s="457" customFormat="1" ht="12">
      <c r="B884" s="481" t="s">
        <v>6612</v>
      </c>
      <c r="C884" s="453" t="s">
        <v>6156</v>
      </c>
      <c r="D884" s="471" t="s">
        <v>6558</v>
      </c>
      <c r="E884" s="472" t="s">
        <v>6559</v>
      </c>
      <c r="F884" s="456" t="s">
        <v>3499</v>
      </c>
      <c r="G884" s="493" t="s">
        <v>3500</v>
      </c>
    </row>
    <row r="885" spans="2:7" s="457" customFormat="1" ht="12">
      <c r="B885" s="481" t="s">
        <v>6613</v>
      </c>
      <c r="C885" s="453" t="s">
        <v>6156</v>
      </c>
      <c r="D885" s="471" t="s">
        <v>6558</v>
      </c>
      <c r="E885" s="472" t="s">
        <v>6559</v>
      </c>
      <c r="F885" s="456" t="s">
        <v>3499</v>
      </c>
      <c r="G885" s="493" t="s">
        <v>3500</v>
      </c>
    </row>
    <row r="886" spans="2:7" s="457" customFormat="1" ht="12">
      <c r="B886" s="481" t="s">
        <v>6614</v>
      </c>
      <c r="C886" s="453" t="s">
        <v>6156</v>
      </c>
      <c r="D886" s="471" t="s">
        <v>6558</v>
      </c>
      <c r="E886" s="472" t="s">
        <v>6559</v>
      </c>
      <c r="F886" s="456" t="s">
        <v>3499</v>
      </c>
      <c r="G886" s="493" t="s">
        <v>3500</v>
      </c>
    </row>
    <row r="887" spans="2:7" s="457" customFormat="1" ht="12">
      <c r="B887" s="481" t="s">
        <v>6615</v>
      </c>
      <c r="C887" s="453" t="s">
        <v>6156</v>
      </c>
      <c r="D887" s="471" t="s">
        <v>6558</v>
      </c>
      <c r="E887" s="472" t="s">
        <v>6559</v>
      </c>
      <c r="F887" s="456" t="s">
        <v>3499</v>
      </c>
      <c r="G887" s="493" t="s">
        <v>3500</v>
      </c>
    </row>
    <row r="888" spans="2:7" s="457" customFormat="1" ht="12">
      <c r="B888" s="481" t="s">
        <v>6616</v>
      </c>
      <c r="C888" s="453" t="s">
        <v>6156</v>
      </c>
      <c r="D888" s="471" t="s">
        <v>6558</v>
      </c>
      <c r="E888" s="472" t="s">
        <v>6559</v>
      </c>
      <c r="F888" s="456" t="s">
        <v>3499</v>
      </c>
      <c r="G888" s="493" t="s">
        <v>3500</v>
      </c>
    </row>
    <row r="889" spans="2:7" s="457" customFormat="1" ht="12">
      <c r="B889" s="481" t="s">
        <v>6617</v>
      </c>
      <c r="C889" s="453" t="s">
        <v>6156</v>
      </c>
      <c r="D889" s="471" t="s">
        <v>6558</v>
      </c>
      <c r="E889" s="472" t="s">
        <v>6559</v>
      </c>
      <c r="F889" s="456" t="s">
        <v>3499</v>
      </c>
      <c r="G889" s="493" t="s">
        <v>3500</v>
      </c>
    </row>
    <row r="890" spans="2:7" s="457" customFormat="1" ht="12">
      <c r="B890" s="481" t="s">
        <v>6618</v>
      </c>
      <c r="C890" s="453" t="s">
        <v>6156</v>
      </c>
      <c r="D890" s="471" t="s">
        <v>6558</v>
      </c>
      <c r="E890" s="472" t="s">
        <v>6559</v>
      </c>
      <c r="F890" s="456" t="s">
        <v>3499</v>
      </c>
      <c r="G890" s="493" t="s">
        <v>3500</v>
      </c>
    </row>
    <row r="891" spans="2:7" s="457" customFormat="1" ht="12">
      <c r="B891" s="481" t="s">
        <v>6619</v>
      </c>
      <c r="C891" s="453" t="s">
        <v>6156</v>
      </c>
      <c r="D891" s="471" t="s">
        <v>6558</v>
      </c>
      <c r="E891" s="472" t="s">
        <v>6559</v>
      </c>
      <c r="F891" s="456" t="s">
        <v>3499</v>
      </c>
      <c r="G891" s="493" t="s">
        <v>3500</v>
      </c>
    </row>
    <row r="892" spans="2:7" s="457" customFormat="1" ht="12">
      <c r="B892" s="481" t="s">
        <v>6620</v>
      </c>
      <c r="C892" s="453" t="s">
        <v>6156</v>
      </c>
      <c r="D892" s="471" t="s">
        <v>6558</v>
      </c>
      <c r="E892" s="472" t="s">
        <v>6559</v>
      </c>
      <c r="F892" s="456" t="s">
        <v>3499</v>
      </c>
      <c r="G892" s="493" t="s">
        <v>3500</v>
      </c>
    </row>
    <row r="893" spans="2:7" s="457" customFormat="1" ht="12">
      <c r="B893" s="481" t="s">
        <v>6621</v>
      </c>
      <c r="C893" s="453" t="s">
        <v>6156</v>
      </c>
      <c r="D893" s="471" t="s">
        <v>6558</v>
      </c>
      <c r="E893" s="472" t="s">
        <v>6559</v>
      </c>
      <c r="F893" s="456" t="s">
        <v>3499</v>
      </c>
      <c r="G893" s="493" t="s">
        <v>3500</v>
      </c>
    </row>
    <row r="894" spans="2:7" s="457" customFormat="1" ht="12">
      <c r="B894" s="481" t="s">
        <v>6622</v>
      </c>
      <c r="C894" s="453" t="s">
        <v>6156</v>
      </c>
      <c r="D894" s="471" t="s">
        <v>6558</v>
      </c>
      <c r="E894" s="472" t="s">
        <v>6559</v>
      </c>
      <c r="F894" s="456" t="s">
        <v>3499</v>
      </c>
      <c r="G894" s="493" t="s">
        <v>3500</v>
      </c>
    </row>
    <row r="895" spans="2:7" s="457" customFormat="1" ht="12">
      <c r="B895" s="481" t="s">
        <v>6623</v>
      </c>
      <c r="C895" s="453" t="s">
        <v>6156</v>
      </c>
      <c r="D895" s="471" t="s">
        <v>6558</v>
      </c>
      <c r="E895" s="472" t="s">
        <v>6559</v>
      </c>
      <c r="F895" s="456" t="s">
        <v>3499</v>
      </c>
      <c r="G895" s="493" t="s">
        <v>3500</v>
      </c>
    </row>
    <row r="896" spans="2:7" s="457" customFormat="1" ht="12">
      <c r="B896" s="481" t="s">
        <v>6624</v>
      </c>
      <c r="C896" s="453" t="s">
        <v>6156</v>
      </c>
      <c r="D896" s="471" t="s">
        <v>6558</v>
      </c>
      <c r="E896" s="472" t="s">
        <v>6559</v>
      </c>
      <c r="F896" s="456" t="s">
        <v>3499</v>
      </c>
      <c r="G896" s="493" t="s">
        <v>3500</v>
      </c>
    </row>
    <row r="897" spans="2:7" s="457" customFormat="1" ht="12">
      <c r="B897" s="481" t="s">
        <v>6625</v>
      </c>
      <c r="C897" s="453" t="s">
        <v>6156</v>
      </c>
      <c r="D897" s="471" t="s">
        <v>6558</v>
      </c>
      <c r="E897" s="472" t="s">
        <v>6559</v>
      </c>
      <c r="F897" s="456" t="s">
        <v>3499</v>
      </c>
      <c r="G897" s="493" t="s">
        <v>3500</v>
      </c>
    </row>
    <row r="898" spans="2:7" s="457" customFormat="1" ht="12">
      <c r="B898" s="481" t="s">
        <v>6626</v>
      </c>
      <c r="C898" s="453" t="s">
        <v>6156</v>
      </c>
      <c r="D898" s="471" t="s">
        <v>6558</v>
      </c>
      <c r="E898" s="472" t="s">
        <v>6559</v>
      </c>
      <c r="F898" s="456" t="s">
        <v>3499</v>
      </c>
      <c r="G898" s="493" t="s">
        <v>3500</v>
      </c>
    </row>
    <row r="899" spans="2:7" s="457" customFormat="1" ht="12">
      <c r="B899" s="481" t="s">
        <v>6627</v>
      </c>
      <c r="C899" s="453" t="s">
        <v>6156</v>
      </c>
      <c r="D899" s="471" t="s">
        <v>6558</v>
      </c>
      <c r="E899" s="472" t="s">
        <v>6559</v>
      </c>
      <c r="F899" s="456" t="s">
        <v>3499</v>
      </c>
      <c r="G899" s="493" t="s">
        <v>3500</v>
      </c>
    </row>
    <row r="900" spans="2:7" s="457" customFormat="1" ht="12">
      <c r="B900" s="481" t="s">
        <v>6628</v>
      </c>
      <c r="C900" s="453" t="s">
        <v>6156</v>
      </c>
      <c r="D900" s="471" t="s">
        <v>6558</v>
      </c>
      <c r="E900" s="472" t="s">
        <v>6559</v>
      </c>
      <c r="F900" s="456" t="s">
        <v>3499</v>
      </c>
      <c r="G900" s="493" t="s">
        <v>3500</v>
      </c>
    </row>
    <row r="901" spans="2:7" s="457" customFormat="1" ht="12">
      <c r="B901" s="481" t="s">
        <v>6629</v>
      </c>
      <c r="C901" s="453" t="s">
        <v>6156</v>
      </c>
      <c r="D901" s="471" t="s">
        <v>6558</v>
      </c>
      <c r="E901" s="472" t="s">
        <v>6559</v>
      </c>
      <c r="F901" s="456" t="s">
        <v>3499</v>
      </c>
      <c r="G901" s="493" t="s">
        <v>3500</v>
      </c>
    </row>
    <row r="902" spans="2:7" s="457" customFormat="1" ht="12">
      <c r="B902" s="481" t="s">
        <v>6630</v>
      </c>
      <c r="C902" s="453" t="s">
        <v>6156</v>
      </c>
      <c r="D902" s="471" t="s">
        <v>6558</v>
      </c>
      <c r="E902" s="472" t="s">
        <v>6559</v>
      </c>
      <c r="F902" s="456" t="s">
        <v>3499</v>
      </c>
      <c r="G902" s="493" t="s">
        <v>3500</v>
      </c>
    </row>
    <row r="903" spans="2:7" s="457" customFormat="1" ht="12">
      <c r="B903" s="481" t="s">
        <v>6631</v>
      </c>
      <c r="C903" s="453" t="s">
        <v>6156</v>
      </c>
      <c r="D903" s="471" t="s">
        <v>6558</v>
      </c>
      <c r="E903" s="472" t="s">
        <v>6559</v>
      </c>
      <c r="F903" s="456" t="s">
        <v>3499</v>
      </c>
      <c r="G903" s="493" t="s">
        <v>3500</v>
      </c>
    </row>
    <row r="904" spans="2:7" s="457" customFormat="1" ht="12">
      <c r="B904" s="481" t="s">
        <v>6632</v>
      </c>
      <c r="C904" s="453" t="s">
        <v>6156</v>
      </c>
      <c r="D904" s="471" t="s">
        <v>6558</v>
      </c>
      <c r="E904" s="472" t="s">
        <v>6559</v>
      </c>
      <c r="F904" s="456" t="s">
        <v>3499</v>
      </c>
      <c r="G904" s="493" t="s">
        <v>3500</v>
      </c>
    </row>
    <row r="905" spans="2:7" s="457" customFormat="1" ht="12">
      <c r="B905" s="481" t="s">
        <v>6633</v>
      </c>
      <c r="C905" s="453" t="s">
        <v>6156</v>
      </c>
      <c r="D905" s="471" t="s">
        <v>6558</v>
      </c>
      <c r="E905" s="472" t="s">
        <v>6559</v>
      </c>
      <c r="F905" s="456" t="s">
        <v>3499</v>
      </c>
      <c r="G905" s="493" t="s">
        <v>3500</v>
      </c>
    </row>
    <row r="906" spans="2:7" s="457" customFormat="1" ht="12">
      <c r="B906" s="481" t="s">
        <v>6634</v>
      </c>
      <c r="C906" s="453" t="s">
        <v>6156</v>
      </c>
      <c r="D906" s="471" t="s">
        <v>6558</v>
      </c>
      <c r="E906" s="472" t="s">
        <v>6559</v>
      </c>
      <c r="F906" s="456" t="s">
        <v>3499</v>
      </c>
      <c r="G906" s="493" t="s">
        <v>3500</v>
      </c>
    </row>
    <row r="907" spans="2:7" s="457" customFormat="1" ht="12">
      <c r="B907" s="481" t="s">
        <v>6635</v>
      </c>
      <c r="C907" s="453" t="s">
        <v>6156</v>
      </c>
      <c r="D907" s="471" t="s">
        <v>6558</v>
      </c>
      <c r="E907" s="472" t="s">
        <v>6559</v>
      </c>
      <c r="F907" s="456" t="s">
        <v>3499</v>
      </c>
      <c r="G907" s="493" t="s">
        <v>3500</v>
      </c>
    </row>
    <row r="908" spans="2:7" s="457" customFormat="1" ht="12">
      <c r="B908" s="481" t="s">
        <v>6636</v>
      </c>
      <c r="C908" s="453" t="s">
        <v>6156</v>
      </c>
      <c r="D908" s="471" t="s">
        <v>6558</v>
      </c>
      <c r="E908" s="472" t="s">
        <v>6559</v>
      </c>
      <c r="F908" s="456" t="s">
        <v>3499</v>
      </c>
      <c r="G908" s="493" t="s">
        <v>3500</v>
      </c>
    </row>
    <row r="909" spans="2:7" s="457" customFormat="1" ht="12">
      <c r="B909" s="481" t="s">
        <v>6637</v>
      </c>
      <c r="C909" s="453" t="s">
        <v>6156</v>
      </c>
      <c r="D909" s="471" t="s">
        <v>6558</v>
      </c>
      <c r="E909" s="472" t="s">
        <v>6559</v>
      </c>
      <c r="F909" s="456" t="s">
        <v>3499</v>
      </c>
      <c r="G909" s="493" t="s">
        <v>3500</v>
      </c>
    </row>
    <row r="910" spans="2:7" s="457" customFormat="1" ht="12">
      <c r="B910" s="481" t="s">
        <v>6638</v>
      </c>
      <c r="C910" s="453" t="s">
        <v>6156</v>
      </c>
      <c r="D910" s="471" t="s">
        <v>6558</v>
      </c>
      <c r="E910" s="472" t="s">
        <v>6559</v>
      </c>
      <c r="F910" s="456" t="s">
        <v>3499</v>
      </c>
      <c r="G910" s="493" t="s">
        <v>3500</v>
      </c>
    </row>
    <row r="911" spans="2:7" s="457" customFormat="1" ht="12">
      <c r="B911" s="481" t="s">
        <v>6639</v>
      </c>
      <c r="C911" s="453" t="s">
        <v>6156</v>
      </c>
      <c r="D911" s="471" t="s">
        <v>6558</v>
      </c>
      <c r="E911" s="472" t="s">
        <v>6559</v>
      </c>
      <c r="F911" s="456" t="s">
        <v>3499</v>
      </c>
      <c r="G911" s="493" t="s">
        <v>3500</v>
      </c>
    </row>
    <row r="912" spans="2:7" s="457" customFormat="1" ht="12">
      <c r="B912" s="481" t="s">
        <v>6640</v>
      </c>
      <c r="C912" s="453" t="s">
        <v>6156</v>
      </c>
      <c r="D912" s="471" t="s">
        <v>6558</v>
      </c>
      <c r="E912" s="472" t="s">
        <v>6559</v>
      </c>
      <c r="F912" s="456" t="s">
        <v>3499</v>
      </c>
      <c r="G912" s="493" t="s">
        <v>3500</v>
      </c>
    </row>
    <row r="913" spans="2:7" s="457" customFormat="1" ht="12">
      <c r="B913" s="481" t="s">
        <v>6641</v>
      </c>
      <c r="C913" s="453" t="s">
        <v>6156</v>
      </c>
      <c r="D913" s="471" t="s">
        <v>6558</v>
      </c>
      <c r="E913" s="472" t="s">
        <v>6559</v>
      </c>
      <c r="F913" s="456" t="s">
        <v>3499</v>
      </c>
      <c r="G913" s="493" t="s">
        <v>3500</v>
      </c>
    </row>
    <row r="914" spans="2:7" s="457" customFormat="1" ht="12">
      <c r="B914" s="481" t="s">
        <v>6642</v>
      </c>
      <c r="C914" s="453" t="s">
        <v>6156</v>
      </c>
      <c r="D914" s="471" t="s">
        <v>6558</v>
      </c>
      <c r="E914" s="472" t="s">
        <v>6559</v>
      </c>
      <c r="F914" s="456" t="s">
        <v>3499</v>
      </c>
      <c r="G914" s="493" t="s">
        <v>3500</v>
      </c>
    </row>
    <row r="915" spans="2:7" s="457" customFormat="1" ht="12">
      <c r="B915" s="481" t="s">
        <v>6643</v>
      </c>
      <c r="C915" s="453" t="s">
        <v>6156</v>
      </c>
      <c r="D915" s="471" t="s">
        <v>6558</v>
      </c>
      <c r="E915" s="472" t="s">
        <v>6559</v>
      </c>
      <c r="F915" s="456" t="s">
        <v>3499</v>
      </c>
      <c r="G915" s="493" t="s">
        <v>3500</v>
      </c>
    </row>
    <row r="916" spans="2:7" s="457" customFormat="1" ht="12">
      <c r="B916" s="481" t="s">
        <v>6644</v>
      </c>
      <c r="C916" s="453" t="s">
        <v>6156</v>
      </c>
      <c r="D916" s="471" t="s">
        <v>6558</v>
      </c>
      <c r="E916" s="472" t="s">
        <v>6559</v>
      </c>
      <c r="F916" s="456" t="s">
        <v>3499</v>
      </c>
      <c r="G916" s="493" t="s">
        <v>3500</v>
      </c>
    </row>
    <row r="917" spans="2:7" s="457" customFormat="1" ht="12">
      <c r="B917" s="481" t="s">
        <v>6645</v>
      </c>
      <c r="C917" s="453" t="s">
        <v>6156</v>
      </c>
      <c r="D917" s="471" t="s">
        <v>6558</v>
      </c>
      <c r="E917" s="472" t="s">
        <v>6559</v>
      </c>
      <c r="F917" s="456" t="s">
        <v>3499</v>
      </c>
      <c r="G917" s="493" t="s">
        <v>3500</v>
      </c>
    </row>
    <row r="918" spans="2:7" s="457" customFormat="1" ht="12">
      <c r="B918" s="481" t="s">
        <v>6646</v>
      </c>
      <c r="C918" s="453" t="s">
        <v>6156</v>
      </c>
      <c r="D918" s="471" t="s">
        <v>6558</v>
      </c>
      <c r="E918" s="472" t="s">
        <v>6559</v>
      </c>
      <c r="F918" s="456" t="s">
        <v>3499</v>
      </c>
      <c r="G918" s="493" t="s">
        <v>3500</v>
      </c>
    </row>
    <row r="919" spans="2:7" s="457" customFormat="1" ht="12">
      <c r="B919" s="481" t="s">
        <v>6647</v>
      </c>
      <c r="C919" s="453" t="s">
        <v>6156</v>
      </c>
      <c r="D919" s="471" t="s">
        <v>6558</v>
      </c>
      <c r="E919" s="472" t="s">
        <v>6559</v>
      </c>
      <c r="F919" s="456" t="s">
        <v>3499</v>
      </c>
      <c r="G919" s="493" t="s">
        <v>3500</v>
      </c>
    </row>
    <row r="920" spans="2:7" s="457" customFormat="1" ht="12">
      <c r="B920" s="481" t="s">
        <v>6648</v>
      </c>
      <c r="C920" s="453" t="s">
        <v>6156</v>
      </c>
      <c r="D920" s="471" t="s">
        <v>6558</v>
      </c>
      <c r="E920" s="472" t="s">
        <v>6559</v>
      </c>
      <c r="F920" s="456" t="s">
        <v>3499</v>
      </c>
      <c r="G920" s="493" t="s">
        <v>3500</v>
      </c>
    </row>
    <row r="921" spans="2:7" s="457" customFormat="1" ht="12">
      <c r="B921" s="481" t="s">
        <v>6649</v>
      </c>
      <c r="C921" s="453" t="s">
        <v>6156</v>
      </c>
      <c r="D921" s="471" t="s">
        <v>6558</v>
      </c>
      <c r="E921" s="472" t="s">
        <v>6559</v>
      </c>
      <c r="F921" s="456" t="s">
        <v>3499</v>
      </c>
      <c r="G921" s="493" t="s">
        <v>3500</v>
      </c>
    </row>
    <row r="922" spans="2:7" s="457" customFormat="1" ht="12">
      <c r="B922" s="481" t="s">
        <v>6650</v>
      </c>
      <c r="C922" s="453" t="s">
        <v>6156</v>
      </c>
      <c r="D922" s="471" t="s">
        <v>6558</v>
      </c>
      <c r="E922" s="472" t="s">
        <v>6559</v>
      </c>
      <c r="F922" s="456" t="s">
        <v>3499</v>
      </c>
      <c r="G922" s="493" t="s">
        <v>3500</v>
      </c>
    </row>
    <row r="923" spans="2:7" s="457" customFormat="1" ht="12">
      <c r="B923" s="481" t="s">
        <v>6651</v>
      </c>
      <c r="C923" s="453" t="s">
        <v>6156</v>
      </c>
      <c r="D923" s="471" t="s">
        <v>6558</v>
      </c>
      <c r="E923" s="472" t="s">
        <v>6559</v>
      </c>
      <c r="F923" s="456" t="s">
        <v>3499</v>
      </c>
      <c r="G923" s="493" t="s">
        <v>3500</v>
      </c>
    </row>
    <row r="924" spans="2:7" s="457" customFormat="1" ht="12">
      <c r="B924" s="481" t="s">
        <v>6652</v>
      </c>
      <c r="C924" s="453" t="s">
        <v>6156</v>
      </c>
      <c r="D924" s="471" t="s">
        <v>6558</v>
      </c>
      <c r="E924" s="472" t="s">
        <v>6559</v>
      </c>
      <c r="F924" s="456" t="s">
        <v>3499</v>
      </c>
      <c r="G924" s="493" t="s">
        <v>3500</v>
      </c>
    </row>
    <row r="925" spans="2:7" s="457" customFormat="1" ht="12">
      <c r="B925" s="481" t="s">
        <v>6653</v>
      </c>
      <c r="C925" s="453" t="s">
        <v>6156</v>
      </c>
      <c r="D925" s="471" t="s">
        <v>6558</v>
      </c>
      <c r="E925" s="472" t="s">
        <v>6559</v>
      </c>
      <c r="F925" s="456" t="s">
        <v>3499</v>
      </c>
      <c r="G925" s="493" t="s">
        <v>3500</v>
      </c>
    </row>
    <row r="926" spans="2:7" s="457" customFormat="1" ht="12">
      <c r="B926" s="481" t="s">
        <v>6654</v>
      </c>
      <c r="C926" s="453" t="s">
        <v>6156</v>
      </c>
      <c r="D926" s="471" t="s">
        <v>6558</v>
      </c>
      <c r="E926" s="472" t="s">
        <v>6559</v>
      </c>
      <c r="F926" s="456" t="s">
        <v>3499</v>
      </c>
      <c r="G926" s="493" t="s">
        <v>3500</v>
      </c>
    </row>
    <row r="927" spans="2:7" s="457" customFormat="1" ht="12">
      <c r="B927" s="481" t="s">
        <v>6655</v>
      </c>
      <c r="C927" s="453" t="s">
        <v>6156</v>
      </c>
      <c r="D927" s="471" t="s">
        <v>6558</v>
      </c>
      <c r="E927" s="472" t="s">
        <v>6559</v>
      </c>
      <c r="F927" s="456" t="s">
        <v>3499</v>
      </c>
      <c r="G927" s="493" t="s">
        <v>3500</v>
      </c>
    </row>
    <row r="928" spans="2:7" s="457" customFormat="1" ht="12">
      <c r="B928" s="481" t="s">
        <v>6656</v>
      </c>
      <c r="C928" s="453" t="s">
        <v>6156</v>
      </c>
      <c r="D928" s="471" t="s">
        <v>6558</v>
      </c>
      <c r="E928" s="472" t="s">
        <v>6559</v>
      </c>
      <c r="F928" s="456" t="s">
        <v>3499</v>
      </c>
      <c r="G928" s="493" t="s">
        <v>3500</v>
      </c>
    </row>
    <row r="929" spans="2:7" s="457" customFormat="1" ht="12">
      <c r="B929" s="481" t="s">
        <v>6657</v>
      </c>
      <c r="C929" s="453" t="s">
        <v>6156</v>
      </c>
      <c r="D929" s="471" t="s">
        <v>6558</v>
      </c>
      <c r="E929" s="472" t="s">
        <v>6559</v>
      </c>
      <c r="F929" s="456" t="s">
        <v>3499</v>
      </c>
      <c r="G929" s="493" t="s">
        <v>3500</v>
      </c>
    </row>
    <row r="930" spans="2:7" s="457" customFormat="1" ht="12">
      <c r="B930" s="481" t="s">
        <v>6658</v>
      </c>
      <c r="C930" s="453" t="s">
        <v>6156</v>
      </c>
      <c r="D930" s="471" t="s">
        <v>6558</v>
      </c>
      <c r="E930" s="472" t="s">
        <v>6559</v>
      </c>
      <c r="F930" s="456" t="s">
        <v>3499</v>
      </c>
      <c r="G930" s="493" t="s">
        <v>3500</v>
      </c>
    </row>
    <row r="931" spans="2:7" s="457" customFormat="1" ht="12">
      <c r="B931" s="481" t="s">
        <v>6659</v>
      </c>
      <c r="C931" s="453" t="s">
        <v>6156</v>
      </c>
      <c r="D931" s="471" t="s">
        <v>6558</v>
      </c>
      <c r="E931" s="472" t="s">
        <v>6559</v>
      </c>
      <c r="F931" s="456" t="s">
        <v>3499</v>
      </c>
      <c r="G931" s="493" t="s">
        <v>3500</v>
      </c>
    </row>
    <row r="932" spans="2:7" s="457" customFormat="1" ht="12">
      <c r="B932" s="481" t="s">
        <v>6660</v>
      </c>
      <c r="C932" s="453" t="s">
        <v>6156</v>
      </c>
      <c r="D932" s="471" t="s">
        <v>6558</v>
      </c>
      <c r="E932" s="472" t="s">
        <v>6559</v>
      </c>
      <c r="F932" s="456" t="s">
        <v>3499</v>
      </c>
      <c r="G932" s="493" t="s">
        <v>3500</v>
      </c>
    </row>
    <row r="933" spans="2:7" s="457" customFormat="1" ht="12">
      <c r="B933" s="481" t="s">
        <v>6661</v>
      </c>
      <c r="C933" s="453" t="s">
        <v>6156</v>
      </c>
      <c r="D933" s="471" t="s">
        <v>6558</v>
      </c>
      <c r="E933" s="472" t="s">
        <v>6559</v>
      </c>
      <c r="F933" s="456" t="s">
        <v>3499</v>
      </c>
      <c r="G933" s="493" t="s">
        <v>3500</v>
      </c>
    </row>
    <row r="934" spans="2:7" s="457" customFormat="1" ht="12">
      <c r="B934" s="481" t="s">
        <v>6662</v>
      </c>
      <c r="C934" s="453" t="s">
        <v>6156</v>
      </c>
      <c r="D934" s="471" t="s">
        <v>6558</v>
      </c>
      <c r="E934" s="472" t="s">
        <v>6559</v>
      </c>
      <c r="F934" s="456" t="s">
        <v>3499</v>
      </c>
      <c r="G934" s="493" t="s">
        <v>3500</v>
      </c>
    </row>
    <row r="935" spans="2:7" s="457" customFormat="1" ht="12">
      <c r="B935" s="481" t="s">
        <v>6663</v>
      </c>
      <c r="C935" s="453" t="s">
        <v>6156</v>
      </c>
      <c r="D935" s="471" t="s">
        <v>6558</v>
      </c>
      <c r="E935" s="472" t="s">
        <v>6559</v>
      </c>
      <c r="F935" s="456" t="s">
        <v>3499</v>
      </c>
      <c r="G935" s="493" t="s">
        <v>3500</v>
      </c>
    </row>
    <row r="936" spans="2:7" s="457" customFormat="1" ht="12">
      <c r="B936" s="481" t="s">
        <v>6664</v>
      </c>
      <c r="C936" s="453" t="s">
        <v>6156</v>
      </c>
      <c r="D936" s="471" t="s">
        <v>6558</v>
      </c>
      <c r="E936" s="472" t="s">
        <v>6559</v>
      </c>
      <c r="F936" s="456" t="s">
        <v>3499</v>
      </c>
      <c r="G936" s="493" t="s">
        <v>3500</v>
      </c>
    </row>
    <row r="937" spans="2:7" s="457" customFormat="1" ht="12">
      <c r="B937" s="481" t="s">
        <v>6665</v>
      </c>
      <c r="C937" s="453" t="s">
        <v>6156</v>
      </c>
      <c r="D937" s="471" t="s">
        <v>6558</v>
      </c>
      <c r="E937" s="472" t="s">
        <v>6559</v>
      </c>
      <c r="F937" s="456" t="s">
        <v>3499</v>
      </c>
      <c r="G937" s="493" t="s">
        <v>3500</v>
      </c>
    </row>
    <row r="938" spans="2:7" s="457" customFormat="1" ht="12">
      <c r="B938" s="481" t="s">
        <v>6666</v>
      </c>
      <c r="C938" s="453" t="s">
        <v>6156</v>
      </c>
      <c r="D938" s="471" t="s">
        <v>6558</v>
      </c>
      <c r="E938" s="472" t="s">
        <v>6559</v>
      </c>
      <c r="F938" s="456" t="s">
        <v>3499</v>
      </c>
      <c r="G938" s="493" t="s">
        <v>3500</v>
      </c>
    </row>
    <row r="939" spans="2:7" s="457" customFormat="1" ht="12">
      <c r="B939" s="481" t="s">
        <v>6667</v>
      </c>
      <c r="C939" s="453" t="s">
        <v>6156</v>
      </c>
      <c r="D939" s="471" t="s">
        <v>6558</v>
      </c>
      <c r="E939" s="472" t="s">
        <v>6559</v>
      </c>
      <c r="F939" s="456" t="s">
        <v>3499</v>
      </c>
      <c r="G939" s="493" t="s">
        <v>3500</v>
      </c>
    </row>
    <row r="940" spans="2:7" s="457" customFormat="1" ht="12">
      <c r="B940" s="481" t="s">
        <v>6668</v>
      </c>
      <c r="C940" s="453" t="s">
        <v>6156</v>
      </c>
      <c r="D940" s="471" t="s">
        <v>6558</v>
      </c>
      <c r="E940" s="472" t="s">
        <v>6559</v>
      </c>
      <c r="F940" s="456" t="s">
        <v>3499</v>
      </c>
      <c r="G940" s="493" t="s">
        <v>3500</v>
      </c>
    </row>
    <row r="941" spans="2:7" s="457" customFormat="1" ht="12">
      <c r="B941" s="481" t="s">
        <v>6669</v>
      </c>
      <c r="C941" s="453" t="s">
        <v>6156</v>
      </c>
      <c r="D941" s="471" t="s">
        <v>6558</v>
      </c>
      <c r="E941" s="472" t="s">
        <v>6559</v>
      </c>
      <c r="F941" s="456" t="s">
        <v>3499</v>
      </c>
      <c r="G941" s="493" t="s">
        <v>3500</v>
      </c>
    </row>
    <row r="942" spans="2:7" s="457" customFormat="1" ht="12">
      <c r="B942" s="481" t="s">
        <v>6670</v>
      </c>
      <c r="C942" s="453" t="s">
        <v>6156</v>
      </c>
      <c r="D942" s="471" t="s">
        <v>6558</v>
      </c>
      <c r="E942" s="472" t="s">
        <v>6559</v>
      </c>
      <c r="F942" s="456" t="s">
        <v>3499</v>
      </c>
      <c r="G942" s="493" t="s">
        <v>3500</v>
      </c>
    </row>
    <row r="943" spans="2:7" s="457" customFormat="1" ht="12">
      <c r="B943" s="481" t="s">
        <v>6671</v>
      </c>
      <c r="C943" s="453" t="s">
        <v>6156</v>
      </c>
      <c r="D943" s="471" t="s">
        <v>6558</v>
      </c>
      <c r="E943" s="472" t="s">
        <v>6559</v>
      </c>
      <c r="F943" s="456" t="s">
        <v>3499</v>
      </c>
      <c r="G943" s="493" t="s">
        <v>3500</v>
      </c>
    </row>
    <row r="944" spans="2:7" s="457" customFormat="1" ht="12">
      <c r="B944" s="481" t="s">
        <v>6672</v>
      </c>
      <c r="C944" s="453" t="s">
        <v>6156</v>
      </c>
      <c r="D944" s="471" t="s">
        <v>6558</v>
      </c>
      <c r="E944" s="472" t="s">
        <v>6559</v>
      </c>
      <c r="F944" s="456" t="s">
        <v>3499</v>
      </c>
      <c r="G944" s="493" t="s">
        <v>3500</v>
      </c>
    </row>
    <row r="945" spans="2:7" s="457" customFormat="1" ht="12">
      <c r="B945" s="481" t="s">
        <v>6673</v>
      </c>
      <c r="C945" s="453" t="s">
        <v>6156</v>
      </c>
      <c r="D945" s="471" t="s">
        <v>6558</v>
      </c>
      <c r="E945" s="472" t="s">
        <v>6559</v>
      </c>
      <c r="F945" s="456" t="s">
        <v>3499</v>
      </c>
      <c r="G945" s="493" t="s">
        <v>3500</v>
      </c>
    </row>
    <row r="946" spans="2:7" s="457" customFormat="1" ht="12">
      <c r="B946" s="481" t="s">
        <v>6674</v>
      </c>
      <c r="C946" s="453" t="s">
        <v>6156</v>
      </c>
      <c r="D946" s="471" t="s">
        <v>6558</v>
      </c>
      <c r="E946" s="472" t="s">
        <v>6559</v>
      </c>
      <c r="F946" s="456" t="s">
        <v>3499</v>
      </c>
      <c r="G946" s="493" t="s">
        <v>3500</v>
      </c>
    </row>
    <row r="947" spans="2:7" s="457" customFormat="1" ht="12">
      <c r="B947" s="481" t="s">
        <v>6675</v>
      </c>
      <c r="C947" s="453" t="s">
        <v>6156</v>
      </c>
      <c r="D947" s="471" t="s">
        <v>6558</v>
      </c>
      <c r="E947" s="472" t="s">
        <v>6559</v>
      </c>
      <c r="F947" s="456" t="s">
        <v>3499</v>
      </c>
      <c r="G947" s="493" t="s">
        <v>3500</v>
      </c>
    </row>
    <row r="948" spans="2:7" s="457" customFormat="1" ht="12">
      <c r="B948" s="481" t="s">
        <v>6676</v>
      </c>
      <c r="C948" s="453" t="s">
        <v>6156</v>
      </c>
      <c r="D948" s="471" t="s">
        <v>6558</v>
      </c>
      <c r="E948" s="472" t="s">
        <v>6559</v>
      </c>
      <c r="F948" s="456" t="s">
        <v>3499</v>
      </c>
      <c r="G948" s="493" t="s">
        <v>3500</v>
      </c>
    </row>
    <row r="949" spans="2:7" s="457" customFormat="1" ht="12">
      <c r="B949" s="481" t="s">
        <v>6677</v>
      </c>
      <c r="C949" s="453" t="s">
        <v>6156</v>
      </c>
      <c r="D949" s="471" t="s">
        <v>6558</v>
      </c>
      <c r="E949" s="472" t="s">
        <v>6559</v>
      </c>
      <c r="F949" s="456" t="s">
        <v>3499</v>
      </c>
      <c r="G949" s="493" t="s">
        <v>3500</v>
      </c>
    </row>
    <row r="950" spans="2:7" s="457" customFormat="1" ht="12">
      <c r="B950" s="481" t="s">
        <v>6678</v>
      </c>
      <c r="C950" s="453" t="s">
        <v>6156</v>
      </c>
      <c r="D950" s="471" t="s">
        <v>6558</v>
      </c>
      <c r="E950" s="472" t="s">
        <v>6559</v>
      </c>
      <c r="F950" s="456" t="s">
        <v>3499</v>
      </c>
      <c r="G950" s="493" t="s">
        <v>3500</v>
      </c>
    </row>
    <row r="951" spans="2:7" s="457" customFormat="1" ht="12">
      <c r="B951" s="481" t="s">
        <v>6679</v>
      </c>
      <c r="C951" s="453" t="s">
        <v>6156</v>
      </c>
      <c r="D951" s="471" t="s">
        <v>6558</v>
      </c>
      <c r="E951" s="472" t="s">
        <v>6559</v>
      </c>
      <c r="F951" s="456" t="s">
        <v>3499</v>
      </c>
      <c r="G951" s="493" t="s">
        <v>3500</v>
      </c>
    </row>
    <row r="952" spans="2:7" s="457" customFormat="1" ht="12">
      <c r="B952" s="481" t="s">
        <v>6680</v>
      </c>
      <c r="C952" s="453" t="s">
        <v>6156</v>
      </c>
      <c r="D952" s="471" t="s">
        <v>6558</v>
      </c>
      <c r="E952" s="472" t="s">
        <v>6559</v>
      </c>
      <c r="F952" s="456" t="s">
        <v>3499</v>
      </c>
      <c r="G952" s="493" t="s">
        <v>3500</v>
      </c>
    </row>
    <row r="953" spans="2:7" s="457" customFormat="1" ht="12">
      <c r="B953" s="481" t="s">
        <v>6681</v>
      </c>
      <c r="C953" s="453" t="s">
        <v>6156</v>
      </c>
      <c r="D953" s="471" t="s">
        <v>6558</v>
      </c>
      <c r="E953" s="472" t="s">
        <v>6559</v>
      </c>
      <c r="F953" s="456" t="s">
        <v>3499</v>
      </c>
      <c r="G953" s="493" t="s">
        <v>3500</v>
      </c>
    </row>
    <row r="954" spans="2:7" s="457" customFormat="1" ht="12">
      <c r="B954" s="481" t="s">
        <v>6682</v>
      </c>
      <c r="C954" s="453" t="s">
        <v>6156</v>
      </c>
      <c r="D954" s="471" t="s">
        <v>6558</v>
      </c>
      <c r="E954" s="472" t="s">
        <v>6559</v>
      </c>
      <c r="F954" s="456" t="s">
        <v>3499</v>
      </c>
      <c r="G954" s="493" t="s">
        <v>3500</v>
      </c>
    </row>
    <row r="955" spans="2:7" s="457" customFormat="1" ht="12">
      <c r="B955" s="481" t="s">
        <v>6683</v>
      </c>
      <c r="C955" s="453" t="s">
        <v>6156</v>
      </c>
      <c r="D955" s="471" t="s">
        <v>6558</v>
      </c>
      <c r="E955" s="472" t="s">
        <v>6559</v>
      </c>
      <c r="F955" s="456" t="s">
        <v>3499</v>
      </c>
      <c r="G955" s="493" t="s">
        <v>3500</v>
      </c>
    </row>
    <row r="956" spans="2:7" s="457" customFormat="1" ht="12">
      <c r="B956" s="481" t="s">
        <v>6684</v>
      </c>
      <c r="C956" s="453" t="s">
        <v>6156</v>
      </c>
      <c r="D956" s="471" t="s">
        <v>6558</v>
      </c>
      <c r="E956" s="472" t="s">
        <v>6559</v>
      </c>
      <c r="F956" s="456" t="s">
        <v>3499</v>
      </c>
      <c r="G956" s="493" t="s">
        <v>3500</v>
      </c>
    </row>
    <row r="957" spans="2:7" s="457" customFormat="1" ht="12">
      <c r="B957" s="481" t="s">
        <v>6685</v>
      </c>
      <c r="C957" s="453" t="s">
        <v>6156</v>
      </c>
      <c r="D957" s="471" t="s">
        <v>6558</v>
      </c>
      <c r="E957" s="472" t="s">
        <v>6559</v>
      </c>
      <c r="F957" s="456" t="s">
        <v>3499</v>
      </c>
      <c r="G957" s="493" t="s">
        <v>3500</v>
      </c>
    </row>
    <row r="958" spans="2:7" s="457" customFormat="1" ht="12">
      <c r="B958" s="481" t="s">
        <v>6686</v>
      </c>
      <c r="C958" s="453" t="s">
        <v>6156</v>
      </c>
      <c r="D958" s="471" t="s">
        <v>6558</v>
      </c>
      <c r="E958" s="472" t="s">
        <v>6559</v>
      </c>
      <c r="F958" s="456" t="s">
        <v>3499</v>
      </c>
      <c r="G958" s="493" t="s">
        <v>3500</v>
      </c>
    </row>
    <row r="959" spans="2:7" s="457" customFormat="1" ht="12">
      <c r="B959" s="481" t="s">
        <v>6687</v>
      </c>
      <c r="C959" s="453" t="s">
        <v>6156</v>
      </c>
      <c r="D959" s="471" t="s">
        <v>6558</v>
      </c>
      <c r="E959" s="472" t="s">
        <v>6559</v>
      </c>
      <c r="F959" s="456" t="s">
        <v>3499</v>
      </c>
      <c r="G959" s="493" t="s">
        <v>3500</v>
      </c>
    </row>
    <row r="960" spans="2:7" s="457" customFormat="1" ht="12">
      <c r="B960" s="481" t="s">
        <v>6688</v>
      </c>
      <c r="C960" s="453" t="s">
        <v>6156</v>
      </c>
      <c r="D960" s="471" t="s">
        <v>6558</v>
      </c>
      <c r="E960" s="472" t="s">
        <v>6559</v>
      </c>
      <c r="F960" s="456" t="s">
        <v>3499</v>
      </c>
      <c r="G960" s="493" t="s">
        <v>3500</v>
      </c>
    </row>
    <row r="961" spans="2:7" s="457" customFormat="1" ht="12">
      <c r="B961" s="481" t="s">
        <v>6689</v>
      </c>
      <c r="C961" s="453" t="s">
        <v>6156</v>
      </c>
      <c r="D961" s="471" t="s">
        <v>6558</v>
      </c>
      <c r="E961" s="472" t="s">
        <v>6559</v>
      </c>
      <c r="F961" s="456" t="s">
        <v>3499</v>
      </c>
      <c r="G961" s="493" t="s">
        <v>3500</v>
      </c>
    </row>
    <row r="962" spans="2:7" s="457" customFormat="1" ht="12">
      <c r="B962" s="481" t="s">
        <v>6690</v>
      </c>
      <c r="C962" s="453" t="s">
        <v>6156</v>
      </c>
      <c r="D962" s="471" t="s">
        <v>6558</v>
      </c>
      <c r="E962" s="472" t="s">
        <v>6559</v>
      </c>
      <c r="F962" s="456" t="s">
        <v>3499</v>
      </c>
      <c r="G962" s="493" t="s">
        <v>3500</v>
      </c>
    </row>
    <row r="963" spans="2:7" s="457" customFormat="1" ht="12">
      <c r="B963" s="481" t="s">
        <v>6691</v>
      </c>
      <c r="C963" s="453" t="s">
        <v>6156</v>
      </c>
      <c r="D963" s="471" t="s">
        <v>6558</v>
      </c>
      <c r="E963" s="472" t="s">
        <v>6559</v>
      </c>
      <c r="F963" s="456" t="s">
        <v>3499</v>
      </c>
      <c r="G963" s="493" t="s">
        <v>3500</v>
      </c>
    </row>
    <row r="964" spans="2:7" s="457" customFormat="1" ht="12">
      <c r="B964" s="481" t="s">
        <v>6692</v>
      </c>
      <c r="C964" s="453" t="s">
        <v>6156</v>
      </c>
      <c r="D964" s="471" t="s">
        <v>6558</v>
      </c>
      <c r="E964" s="472" t="s">
        <v>6559</v>
      </c>
      <c r="F964" s="456" t="s">
        <v>3499</v>
      </c>
      <c r="G964" s="493" t="s">
        <v>3500</v>
      </c>
    </row>
    <row r="965" spans="2:7" s="457" customFormat="1" ht="12">
      <c r="B965" s="481" t="s">
        <v>6693</v>
      </c>
      <c r="C965" s="453" t="s">
        <v>6156</v>
      </c>
      <c r="D965" s="471" t="s">
        <v>6558</v>
      </c>
      <c r="E965" s="472" t="s">
        <v>6559</v>
      </c>
      <c r="F965" s="456" t="s">
        <v>3499</v>
      </c>
      <c r="G965" s="493" t="s">
        <v>3500</v>
      </c>
    </row>
    <row r="966" spans="2:7" s="457" customFormat="1" ht="12">
      <c r="B966" s="481" t="s">
        <v>6694</v>
      </c>
      <c r="C966" s="453" t="s">
        <v>6156</v>
      </c>
      <c r="D966" s="471" t="s">
        <v>6558</v>
      </c>
      <c r="E966" s="472" t="s">
        <v>6559</v>
      </c>
      <c r="F966" s="456" t="s">
        <v>3499</v>
      </c>
      <c r="G966" s="493" t="s">
        <v>3500</v>
      </c>
    </row>
    <row r="967" spans="2:7" s="457" customFormat="1" ht="12">
      <c r="B967" s="481" t="s">
        <v>6695</v>
      </c>
      <c r="C967" s="453" t="s">
        <v>6156</v>
      </c>
      <c r="D967" s="471" t="s">
        <v>6558</v>
      </c>
      <c r="E967" s="472" t="s">
        <v>6559</v>
      </c>
      <c r="F967" s="456" t="s">
        <v>3499</v>
      </c>
      <c r="G967" s="493" t="s">
        <v>3500</v>
      </c>
    </row>
    <row r="968" spans="2:7" s="457" customFormat="1" ht="12">
      <c r="B968" s="481" t="s">
        <v>6696</v>
      </c>
      <c r="C968" s="453" t="s">
        <v>6156</v>
      </c>
      <c r="D968" s="471" t="s">
        <v>6558</v>
      </c>
      <c r="E968" s="472" t="s">
        <v>6559</v>
      </c>
      <c r="F968" s="456" t="s">
        <v>3499</v>
      </c>
      <c r="G968" s="493" t="s">
        <v>3500</v>
      </c>
    </row>
    <row r="969" spans="2:7" s="457" customFormat="1" ht="12">
      <c r="B969" s="481" t="s">
        <v>6697</v>
      </c>
      <c r="C969" s="453" t="s">
        <v>6156</v>
      </c>
      <c r="D969" s="471" t="s">
        <v>6558</v>
      </c>
      <c r="E969" s="472" t="s">
        <v>6559</v>
      </c>
      <c r="F969" s="456" t="s">
        <v>3499</v>
      </c>
      <c r="G969" s="493" t="s">
        <v>3500</v>
      </c>
    </row>
    <row r="970" spans="2:7" s="457" customFormat="1" ht="12">
      <c r="B970" s="481" t="s">
        <v>6698</v>
      </c>
      <c r="C970" s="453" t="s">
        <v>6156</v>
      </c>
      <c r="D970" s="471" t="s">
        <v>6558</v>
      </c>
      <c r="E970" s="472" t="s">
        <v>6559</v>
      </c>
      <c r="F970" s="456" t="s">
        <v>3499</v>
      </c>
      <c r="G970" s="493" t="s">
        <v>3500</v>
      </c>
    </row>
    <row r="971" spans="2:7" s="457" customFormat="1" ht="12">
      <c r="B971" s="481" t="s">
        <v>6699</v>
      </c>
      <c r="C971" s="453" t="s">
        <v>6156</v>
      </c>
      <c r="D971" s="471" t="s">
        <v>6558</v>
      </c>
      <c r="E971" s="472" t="s">
        <v>6559</v>
      </c>
      <c r="F971" s="456" t="s">
        <v>3499</v>
      </c>
      <c r="G971" s="493" t="s">
        <v>3500</v>
      </c>
    </row>
    <row r="972" spans="2:7" s="457" customFormat="1" ht="12">
      <c r="B972" s="481" t="s">
        <v>6700</v>
      </c>
      <c r="C972" s="453" t="s">
        <v>6156</v>
      </c>
      <c r="D972" s="471" t="s">
        <v>6558</v>
      </c>
      <c r="E972" s="472" t="s">
        <v>6559</v>
      </c>
      <c r="F972" s="456" t="s">
        <v>3499</v>
      </c>
      <c r="G972" s="493" t="s">
        <v>3500</v>
      </c>
    </row>
    <row r="973" spans="2:7" s="457" customFormat="1" ht="12">
      <c r="B973" s="481" t="s">
        <v>6701</v>
      </c>
      <c r="C973" s="453" t="s">
        <v>6156</v>
      </c>
      <c r="D973" s="471" t="s">
        <v>6558</v>
      </c>
      <c r="E973" s="472" t="s">
        <v>6559</v>
      </c>
      <c r="F973" s="456" t="s">
        <v>3499</v>
      </c>
      <c r="G973" s="493" t="s">
        <v>3500</v>
      </c>
    </row>
    <row r="974" spans="2:7" s="457" customFormat="1" ht="12">
      <c r="B974" s="481" t="s">
        <v>6702</v>
      </c>
      <c r="C974" s="453" t="s">
        <v>6156</v>
      </c>
      <c r="D974" s="471" t="s">
        <v>6558</v>
      </c>
      <c r="E974" s="472" t="s">
        <v>6559</v>
      </c>
      <c r="F974" s="456" t="s">
        <v>3499</v>
      </c>
      <c r="G974" s="493" t="s">
        <v>3500</v>
      </c>
    </row>
    <row r="975" spans="2:7" s="457" customFormat="1" ht="12">
      <c r="B975" s="481" t="s">
        <v>6703</v>
      </c>
      <c r="C975" s="453" t="s">
        <v>6156</v>
      </c>
      <c r="D975" s="471" t="s">
        <v>6558</v>
      </c>
      <c r="E975" s="472" t="s">
        <v>6559</v>
      </c>
      <c r="F975" s="456" t="s">
        <v>3499</v>
      </c>
      <c r="G975" s="493" t="s">
        <v>3500</v>
      </c>
    </row>
    <row r="976" spans="2:7" s="457" customFormat="1" ht="12">
      <c r="B976" s="481" t="s">
        <v>6704</v>
      </c>
      <c r="C976" s="453" t="s">
        <v>6156</v>
      </c>
      <c r="D976" s="471" t="s">
        <v>6558</v>
      </c>
      <c r="E976" s="472" t="s">
        <v>6559</v>
      </c>
      <c r="F976" s="456" t="s">
        <v>3499</v>
      </c>
      <c r="G976" s="493" t="s">
        <v>3500</v>
      </c>
    </row>
    <row r="977" spans="2:7" s="457" customFormat="1" ht="12">
      <c r="B977" s="481" t="s">
        <v>6705</v>
      </c>
      <c r="C977" s="453" t="s">
        <v>6156</v>
      </c>
      <c r="D977" s="471" t="s">
        <v>6558</v>
      </c>
      <c r="E977" s="472" t="s">
        <v>6559</v>
      </c>
      <c r="F977" s="456" t="s">
        <v>3499</v>
      </c>
      <c r="G977" s="493" t="s">
        <v>3500</v>
      </c>
    </row>
    <row r="978" spans="2:7" s="457" customFormat="1" ht="12">
      <c r="B978" s="481" t="s">
        <v>6706</v>
      </c>
      <c r="C978" s="453" t="s">
        <v>6156</v>
      </c>
      <c r="D978" s="471" t="s">
        <v>6558</v>
      </c>
      <c r="E978" s="472" t="s">
        <v>6559</v>
      </c>
      <c r="F978" s="456" t="s">
        <v>3499</v>
      </c>
      <c r="G978" s="493" t="s">
        <v>3500</v>
      </c>
    </row>
    <row r="979" spans="2:7" s="457" customFormat="1" ht="12">
      <c r="B979" s="481" t="s">
        <v>6707</v>
      </c>
      <c r="C979" s="453" t="s">
        <v>6156</v>
      </c>
      <c r="D979" s="471" t="s">
        <v>6558</v>
      </c>
      <c r="E979" s="472" t="s">
        <v>6559</v>
      </c>
      <c r="F979" s="456" t="s">
        <v>3499</v>
      </c>
      <c r="G979" s="493" t="s">
        <v>3500</v>
      </c>
    </row>
    <row r="980" spans="2:7" s="457" customFormat="1" ht="12">
      <c r="B980" s="481" t="s">
        <v>6708</v>
      </c>
      <c r="C980" s="453" t="s">
        <v>6156</v>
      </c>
      <c r="D980" s="471" t="s">
        <v>6558</v>
      </c>
      <c r="E980" s="472" t="s">
        <v>6559</v>
      </c>
      <c r="F980" s="456" t="s">
        <v>3499</v>
      </c>
      <c r="G980" s="493" t="s">
        <v>3500</v>
      </c>
    </row>
    <row r="981" spans="2:7" s="457" customFormat="1" ht="12">
      <c r="B981" s="481" t="s">
        <v>6709</v>
      </c>
      <c r="C981" s="453" t="s">
        <v>6156</v>
      </c>
      <c r="D981" s="471" t="s">
        <v>6558</v>
      </c>
      <c r="E981" s="472" t="s">
        <v>6559</v>
      </c>
      <c r="F981" s="456" t="s">
        <v>3499</v>
      </c>
      <c r="G981" s="493" t="s">
        <v>3500</v>
      </c>
    </row>
    <row r="982" spans="2:7" s="457" customFormat="1" ht="12">
      <c r="B982" s="481" t="s">
        <v>6710</v>
      </c>
      <c r="C982" s="453" t="s">
        <v>6156</v>
      </c>
      <c r="D982" s="471" t="s">
        <v>6558</v>
      </c>
      <c r="E982" s="472" t="s">
        <v>6559</v>
      </c>
      <c r="F982" s="456" t="s">
        <v>3499</v>
      </c>
      <c r="G982" s="493" t="s">
        <v>3500</v>
      </c>
    </row>
    <row r="983" spans="2:7" s="457" customFormat="1" ht="12">
      <c r="B983" s="481" t="s">
        <v>6711</v>
      </c>
      <c r="C983" s="453" t="s">
        <v>6156</v>
      </c>
      <c r="D983" s="471" t="s">
        <v>6558</v>
      </c>
      <c r="E983" s="472" t="s">
        <v>6559</v>
      </c>
      <c r="F983" s="456" t="s">
        <v>3499</v>
      </c>
      <c r="G983" s="493" t="s">
        <v>3500</v>
      </c>
    </row>
    <row r="984" spans="2:7" s="457" customFormat="1" ht="12">
      <c r="B984" s="481" t="s">
        <v>6712</v>
      </c>
      <c r="C984" s="453" t="s">
        <v>6156</v>
      </c>
      <c r="D984" s="471" t="s">
        <v>6558</v>
      </c>
      <c r="E984" s="472" t="s">
        <v>6559</v>
      </c>
      <c r="F984" s="456" t="s">
        <v>3499</v>
      </c>
      <c r="G984" s="493" t="s">
        <v>3500</v>
      </c>
    </row>
    <row r="985" spans="2:7" s="457" customFormat="1" ht="12">
      <c r="B985" s="481" t="s">
        <v>6713</v>
      </c>
      <c r="C985" s="453" t="s">
        <v>6156</v>
      </c>
      <c r="D985" s="471" t="s">
        <v>6558</v>
      </c>
      <c r="E985" s="472" t="s">
        <v>6559</v>
      </c>
      <c r="F985" s="456" t="s">
        <v>3499</v>
      </c>
      <c r="G985" s="493" t="s">
        <v>3500</v>
      </c>
    </row>
    <row r="986" spans="2:7" s="457" customFormat="1" ht="12">
      <c r="B986" s="481" t="s">
        <v>6714</v>
      </c>
      <c r="C986" s="453" t="s">
        <v>6156</v>
      </c>
      <c r="D986" s="471" t="s">
        <v>6558</v>
      </c>
      <c r="E986" s="472" t="s">
        <v>6559</v>
      </c>
      <c r="F986" s="456" t="s">
        <v>3499</v>
      </c>
      <c r="G986" s="493" t="s">
        <v>3500</v>
      </c>
    </row>
    <row r="987" spans="2:7" s="457" customFormat="1" ht="12">
      <c r="B987" s="481" t="s">
        <v>6715</v>
      </c>
      <c r="C987" s="453" t="s">
        <v>6156</v>
      </c>
      <c r="D987" s="471" t="s">
        <v>6558</v>
      </c>
      <c r="E987" s="472" t="s">
        <v>6559</v>
      </c>
      <c r="F987" s="456" t="s">
        <v>3499</v>
      </c>
      <c r="G987" s="493" t="s">
        <v>3500</v>
      </c>
    </row>
    <row r="988" spans="2:7" s="457" customFormat="1" ht="12">
      <c r="B988" s="481" t="s">
        <v>6716</v>
      </c>
      <c r="C988" s="453" t="s">
        <v>6156</v>
      </c>
      <c r="D988" s="471" t="s">
        <v>6558</v>
      </c>
      <c r="E988" s="472" t="s">
        <v>6559</v>
      </c>
      <c r="F988" s="456" t="s">
        <v>3499</v>
      </c>
      <c r="G988" s="493" t="s">
        <v>3500</v>
      </c>
    </row>
    <row r="989" spans="2:7" s="457" customFormat="1" ht="12">
      <c r="B989" s="481" t="s">
        <v>6717</v>
      </c>
      <c r="C989" s="453" t="s">
        <v>6156</v>
      </c>
      <c r="D989" s="471" t="s">
        <v>6558</v>
      </c>
      <c r="E989" s="472" t="s">
        <v>6559</v>
      </c>
      <c r="F989" s="456" t="s">
        <v>3499</v>
      </c>
      <c r="G989" s="493" t="s">
        <v>3500</v>
      </c>
    </row>
    <row r="990" spans="2:7" s="457" customFormat="1" ht="12">
      <c r="B990" s="481" t="s">
        <v>6718</v>
      </c>
      <c r="C990" s="453" t="s">
        <v>6156</v>
      </c>
      <c r="D990" s="471" t="s">
        <v>6558</v>
      </c>
      <c r="E990" s="472" t="s">
        <v>6559</v>
      </c>
      <c r="F990" s="456" t="s">
        <v>3499</v>
      </c>
      <c r="G990" s="493" t="s">
        <v>3500</v>
      </c>
    </row>
    <row r="991" spans="2:7" s="457" customFormat="1" ht="12">
      <c r="B991" s="481" t="s">
        <v>6719</v>
      </c>
      <c r="C991" s="453" t="s">
        <v>6156</v>
      </c>
      <c r="D991" s="471" t="s">
        <v>6558</v>
      </c>
      <c r="E991" s="472" t="s">
        <v>6559</v>
      </c>
      <c r="F991" s="456" t="s">
        <v>3499</v>
      </c>
      <c r="G991" s="493" t="s">
        <v>3500</v>
      </c>
    </row>
    <row r="992" spans="2:7" s="457" customFormat="1" ht="12">
      <c r="B992" s="481" t="s">
        <v>6720</v>
      </c>
      <c r="C992" s="453" t="s">
        <v>6156</v>
      </c>
      <c r="D992" s="471" t="s">
        <v>6558</v>
      </c>
      <c r="E992" s="472" t="s">
        <v>6559</v>
      </c>
      <c r="F992" s="456" t="s">
        <v>3499</v>
      </c>
      <c r="G992" s="493" t="s">
        <v>3500</v>
      </c>
    </row>
    <row r="993" spans="2:7" s="457" customFormat="1" ht="12">
      <c r="B993" s="481" t="s">
        <v>6721</v>
      </c>
      <c r="C993" s="453" t="s">
        <v>6156</v>
      </c>
      <c r="D993" s="471" t="s">
        <v>6558</v>
      </c>
      <c r="E993" s="472" t="s">
        <v>6559</v>
      </c>
      <c r="F993" s="456" t="s">
        <v>3499</v>
      </c>
      <c r="G993" s="493" t="s">
        <v>3500</v>
      </c>
    </row>
    <row r="994" spans="2:7" s="457" customFormat="1" ht="12">
      <c r="B994" s="481" t="s">
        <v>6722</v>
      </c>
      <c r="C994" s="453" t="s">
        <v>6156</v>
      </c>
      <c r="D994" s="471" t="s">
        <v>6558</v>
      </c>
      <c r="E994" s="472" t="s">
        <v>6559</v>
      </c>
      <c r="F994" s="456" t="s">
        <v>3499</v>
      </c>
      <c r="G994" s="493" t="s">
        <v>3500</v>
      </c>
    </row>
    <row r="995" spans="2:7" s="457" customFormat="1" ht="12">
      <c r="B995" s="481" t="s">
        <v>6723</v>
      </c>
      <c r="C995" s="453" t="s">
        <v>6156</v>
      </c>
      <c r="D995" s="471" t="s">
        <v>6558</v>
      </c>
      <c r="E995" s="472" t="s">
        <v>6559</v>
      </c>
      <c r="F995" s="456" t="s">
        <v>3499</v>
      </c>
      <c r="G995" s="493" t="s">
        <v>3500</v>
      </c>
    </row>
    <row r="996" spans="2:7" s="457" customFormat="1" ht="12">
      <c r="B996" s="481" t="s">
        <v>6724</v>
      </c>
      <c r="C996" s="453" t="s">
        <v>6156</v>
      </c>
      <c r="D996" s="471" t="s">
        <v>6558</v>
      </c>
      <c r="E996" s="472" t="s">
        <v>6559</v>
      </c>
      <c r="F996" s="456" t="s">
        <v>3499</v>
      </c>
      <c r="G996" s="493" t="s">
        <v>3500</v>
      </c>
    </row>
    <row r="997" spans="2:7" s="457" customFormat="1" ht="12">
      <c r="B997" s="481" t="s">
        <v>6725</v>
      </c>
      <c r="C997" s="453" t="s">
        <v>6156</v>
      </c>
      <c r="D997" s="471" t="s">
        <v>6558</v>
      </c>
      <c r="E997" s="472" t="s">
        <v>6559</v>
      </c>
      <c r="F997" s="456" t="s">
        <v>3499</v>
      </c>
      <c r="G997" s="493" t="s">
        <v>3500</v>
      </c>
    </row>
    <row r="998" spans="2:7" s="457" customFormat="1" ht="12">
      <c r="B998" s="481" t="s">
        <v>6726</v>
      </c>
      <c r="C998" s="453" t="s">
        <v>6156</v>
      </c>
      <c r="D998" s="471" t="s">
        <v>6558</v>
      </c>
      <c r="E998" s="472" t="s">
        <v>6559</v>
      </c>
      <c r="F998" s="456" t="s">
        <v>3499</v>
      </c>
      <c r="G998" s="493" t="s">
        <v>3500</v>
      </c>
    </row>
    <row r="999" spans="2:7" s="457" customFormat="1" ht="12">
      <c r="B999" s="481" t="s">
        <v>6727</v>
      </c>
      <c r="C999" s="453" t="s">
        <v>6156</v>
      </c>
      <c r="D999" s="471" t="s">
        <v>6558</v>
      </c>
      <c r="E999" s="472" t="s">
        <v>6559</v>
      </c>
      <c r="F999" s="456" t="s">
        <v>3499</v>
      </c>
      <c r="G999" s="493" t="s">
        <v>3500</v>
      </c>
    </row>
    <row r="1000" spans="2:7" s="457" customFormat="1" ht="12">
      <c r="B1000" s="481" t="s">
        <v>6728</v>
      </c>
      <c r="C1000" s="453" t="s">
        <v>6156</v>
      </c>
      <c r="D1000" s="471" t="s">
        <v>6558</v>
      </c>
      <c r="E1000" s="472" t="s">
        <v>6559</v>
      </c>
      <c r="F1000" s="456" t="s">
        <v>3499</v>
      </c>
      <c r="G1000" s="493" t="s">
        <v>3500</v>
      </c>
    </row>
    <row r="1001" spans="2:7" s="457" customFormat="1" ht="12">
      <c r="B1001" s="481" t="s">
        <v>6729</v>
      </c>
      <c r="C1001" s="453" t="s">
        <v>6156</v>
      </c>
      <c r="D1001" s="471" t="s">
        <v>6558</v>
      </c>
      <c r="E1001" s="472" t="s">
        <v>6559</v>
      </c>
      <c r="F1001" s="456" t="s">
        <v>3499</v>
      </c>
      <c r="G1001" s="493" t="s">
        <v>3500</v>
      </c>
    </row>
    <row r="1002" spans="2:7" s="457" customFormat="1" ht="12">
      <c r="B1002" s="481" t="s">
        <v>6730</v>
      </c>
      <c r="C1002" s="453" t="s">
        <v>6156</v>
      </c>
      <c r="D1002" s="471" t="s">
        <v>6558</v>
      </c>
      <c r="E1002" s="472" t="s">
        <v>6559</v>
      </c>
      <c r="F1002" s="456" t="s">
        <v>3499</v>
      </c>
      <c r="G1002" s="493" t="s">
        <v>3500</v>
      </c>
    </row>
    <row r="1003" spans="2:7" s="457" customFormat="1" ht="12">
      <c r="B1003" s="481" t="s">
        <v>6731</v>
      </c>
      <c r="C1003" s="453" t="s">
        <v>6156</v>
      </c>
      <c r="D1003" s="471" t="s">
        <v>6558</v>
      </c>
      <c r="E1003" s="472" t="s">
        <v>6559</v>
      </c>
      <c r="F1003" s="456" t="s">
        <v>3499</v>
      </c>
      <c r="G1003" s="493" t="s">
        <v>3500</v>
      </c>
    </row>
    <row r="1004" spans="2:7" s="457" customFormat="1" ht="12">
      <c r="B1004" s="481" t="s">
        <v>6732</v>
      </c>
      <c r="C1004" s="453" t="s">
        <v>6156</v>
      </c>
      <c r="D1004" s="471" t="s">
        <v>6558</v>
      </c>
      <c r="E1004" s="472" t="s">
        <v>6559</v>
      </c>
      <c r="F1004" s="456" t="s">
        <v>3499</v>
      </c>
      <c r="G1004" s="493" t="s">
        <v>3500</v>
      </c>
    </row>
    <row r="1005" spans="2:7" s="457" customFormat="1" ht="12">
      <c r="B1005" s="481" t="s">
        <v>6733</v>
      </c>
      <c r="C1005" s="453" t="s">
        <v>6156</v>
      </c>
      <c r="D1005" s="471" t="s">
        <v>6558</v>
      </c>
      <c r="E1005" s="472" t="s">
        <v>6559</v>
      </c>
      <c r="F1005" s="456" t="s">
        <v>3499</v>
      </c>
      <c r="G1005" s="493" t="s">
        <v>3500</v>
      </c>
    </row>
    <row r="1006" spans="2:7" s="457" customFormat="1" ht="12">
      <c r="B1006" s="481" t="s">
        <v>6734</v>
      </c>
      <c r="C1006" s="453" t="s">
        <v>6156</v>
      </c>
      <c r="D1006" s="471" t="s">
        <v>6558</v>
      </c>
      <c r="E1006" s="472" t="s">
        <v>6559</v>
      </c>
      <c r="F1006" s="456" t="s">
        <v>3499</v>
      </c>
      <c r="G1006" s="493" t="s">
        <v>3500</v>
      </c>
    </row>
    <row r="1007" spans="2:7" s="457" customFormat="1" ht="12">
      <c r="B1007" s="481" t="s">
        <v>6735</v>
      </c>
      <c r="C1007" s="453" t="s">
        <v>6156</v>
      </c>
      <c r="D1007" s="471" t="s">
        <v>6558</v>
      </c>
      <c r="E1007" s="472" t="s">
        <v>6559</v>
      </c>
      <c r="F1007" s="456" t="s">
        <v>3499</v>
      </c>
      <c r="G1007" s="493" t="s">
        <v>3500</v>
      </c>
    </row>
    <row r="1008" spans="2:7" s="457" customFormat="1" ht="12">
      <c r="B1008" s="481" t="s">
        <v>6736</v>
      </c>
      <c r="C1008" s="453" t="s">
        <v>6156</v>
      </c>
      <c r="D1008" s="471" t="s">
        <v>6558</v>
      </c>
      <c r="E1008" s="472" t="s">
        <v>6559</v>
      </c>
      <c r="F1008" s="456" t="s">
        <v>3499</v>
      </c>
      <c r="G1008" s="493" t="s">
        <v>3500</v>
      </c>
    </row>
    <row r="1009" spans="2:7" s="457" customFormat="1" ht="12">
      <c r="B1009" s="481" t="s">
        <v>6737</v>
      </c>
      <c r="C1009" s="453" t="s">
        <v>6156</v>
      </c>
      <c r="D1009" s="471" t="s">
        <v>6558</v>
      </c>
      <c r="E1009" s="472" t="s">
        <v>6559</v>
      </c>
      <c r="F1009" s="456" t="s">
        <v>3499</v>
      </c>
      <c r="G1009" s="493" t="s">
        <v>3500</v>
      </c>
    </row>
    <row r="1010" spans="2:7" s="457" customFormat="1" ht="12">
      <c r="B1010" s="481" t="s">
        <v>6738</v>
      </c>
      <c r="C1010" s="453" t="s">
        <v>6156</v>
      </c>
      <c r="D1010" s="471" t="s">
        <v>6558</v>
      </c>
      <c r="E1010" s="472" t="s">
        <v>6559</v>
      </c>
      <c r="F1010" s="456" t="s">
        <v>3499</v>
      </c>
      <c r="G1010" s="493" t="s">
        <v>3500</v>
      </c>
    </row>
    <row r="1011" spans="2:7" s="457" customFormat="1" ht="12">
      <c r="B1011" s="481" t="s">
        <v>6739</v>
      </c>
      <c r="C1011" s="453" t="s">
        <v>6156</v>
      </c>
      <c r="D1011" s="471" t="s">
        <v>6558</v>
      </c>
      <c r="E1011" s="472" t="s">
        <v>6559</v>
      </c>
      <c r="F1011" s="456" t="s">
        <v>3499</v>
      </c>
      <c r="G1011" s="493" t="s">
        <v>3500</v>
      </c>
    </row>
    <row r="1012" spans="2:7" s="457" customFormat="1" ht="12">
      <c r="B1012" s="481" t="s">
        <v>6740</v>
      </c>
      <c r="C1012" s="453" t="s">
        <v>6156</v>
      </c>
      <c r="D1012" s="471" t="s">
        <v>6558</v>
      </c>
      <c r="E1012" s="472" t="s">
        <v>6559</v>
      </c>
      <c r="F1012" s="456" t="s">
        <v>3499</v>
      </c>
      <c r="G1012" s="493" t="s">
        <v>3500</v>
      </c>
    </row>
    <row r="1013" spans="2:7" s="457" customFormat="1" ht="12">
      <c r="B1013" s="481" t="s">
        <v>6741</v>
      </c>
      <c r="C1013" s="453" t="s">
        <v>6156</v>
      </c>
      <c r="D1013" s="471" t="s">
        <v>6558</v>
      </c>
      <c r="E1013" s="472" t="s">
        <v>6559</v>
      </c>
      <c r="F1013" s="456" t="s">
        <v>3499</v>
      </c>
      <c r="G1013" s="493" t="s">
        <v>3500</v>
      </c>
    </row>
    <row r="1014" spans="2:7" s="457" customFormat="1" ht="12">
      <c r="B1014" s="481" t="s">
        <v>6742</v>
      </c>
      <c r="C1014" s="453" t="s">
        <v>6156</v>
      </c>
      <c r="D1014" s="471" t="s">
        <v>6558</v>
      </c>
      <c r="E1014" s="472" t="s">
        <v>6559</v>
      </c>
      <c r="F1014" s="456" t="s">
        <v>3499</v>
      </c>
      <c r="G1014" s="493" t="s">
        <v>3500</v>
      </c>
    </row>
    <row r="1015" spans="2:7" s="457" customFormat="1" ht="12">
      <c r="B1015" s="481" t="s">
        <v>6743</v>
      </c>
      <c r="C1015" s="453" t="s">
        <v>6156</v>
      </c>
      <c r="D1015" s="471" t="s">
        <v>6558</v>
      </c>
      <c r="E1015" s="472" t="s">
        <v>6559</v>
      </c>
      <c r="F1015" s="456" t="s">
        <v>3499</v>
      </c>
      <c r="G1015" s="493" t="s">
        <v>3500</v>
      </c>
    </row>
    <row r="1016" spans="2:7" s="457" customFormat="1" ht="12">
      <c r="B1016" s="481" t="s">
        <v>6744</v>
      </c>
      <c r="C1016" s="453" t="s">
        <v>6156</v>
      </c>
      <c r="D1016" s="471" t="s">
        <v>6558</v>
      </c>
      <c r="E1016" s="472" t="s">
        <v>6559</v>
      </c>
      <c r="F1016" s="456" t="s">
        <v>3499</v>
      </c>
      <c r="G1016" s="493" t="s">
        <v>3500</v>
      </c>
    </row>
    <row r="1017" spans="2:7" s="457" customFormat="1" ht="12">
      <c r="B1017" s="481" t="s">
        <v>6745</v>
      </c>
      <c r="C1017" s="453" t="s">
        <v>6156</v>
      </c>
      <c r="D1017" s="471" t="s">
        <v>6558</v>
      </c>
      <c r="E1017" s="472" t="s">
        <v>6559</v>
      </c>
      <c r="F1017" s="456" t="s">
        <v>3499</v>
      </c>
      <c r="G1017" s="493" t="s">
        <v>3500</v>
      </c>
    </row>
    <row r="1018" spans="2:7" s="457" customFormat="1" ht="12">
      <c r="B1018" s="481" t="s">
        <v>6746</v>
      </c>
      <c r="C1018" s="453" t="s">
        <v>6156</v>
      </c>
      <c r="D1018" s="471" t="s">
        <v>6558</v>
      </c>
      <c r="E1018" s="472" t="s">
        <v>6559</v>
      </c>
      <c r="F1018" s="456" t="s">
        <v>3499</v>
      </c>
      <c r="G1018" s="493" t="s">
        <v>3500</v>
      </c>
    </row>
    <row r="1019" spans="2:7" s="457" customFormat="1" ht="12">
      <c r="B1019" s="481" t="s">
        <v>6747</v>
      </c>
      <c r="C1019" s="453" t="s">
        <v>6156</v>
      </c>
      <c r="D1019" s="471" t="s">
        <v>6558</v>
      </c>
      <c r="E1019" s="472" t="s">
        <v>6559</v>
      </c>
      <c r="F1019" s="456" t="s">
        <v>3499</v>
      </c>
      <c r="G1019" s="493" t="s">
        <v>3500</v>
      </c>
    </row>
    <row r="1020" spans="2:7" s="457" customFormat="1" ht="12">
      <c r="B1020" s="481" t="s">
        <v>6748</v>
      </c>
      <c r="C1020" s="453" t="s">
        <v>6156</v>
      </c>
      <c r="D1020" s="471" t="s">
        <v>6558</v>
      </c>
      <c r="E1020" s="472" t="s">
        <v>6559</v>
      </c>
      <c r="F1020" s="456" t="s">
        <v>3499</v>
      </c>
      <c r="G1020" s="493" t="s">
        <v>3500</v>
      </c>
    </row>
    <row r="1021" spans="2:7" s="457" customFormat="1" ht="12">
      <c r="B1021" s="481" t="s">
        <v>6749</v>
      </c>
      <c r="C1021" s="453" t="s">
        <v>6156</v>
      </c>
      <c r="D1021" s="471" t="s">
        <v>6558</v>
      </c>
      <c r="E1021" s="472" t="s">
        <v>6559</v>
      </c>
      <c r="F1021" s="456" t="s">
        <v>3499</v>
      </c>
      <c r="G1021" s="493" t="s">
        <v>3500</v>
      </c>
    </row>
    <row r="1022" spans="2:7" s="457" customFormat="1" ht="12">
      <c r="B1022" s="481" t="s">
        <v>6750</v>
      </c>
      <c r="C1022" s="453" t="s">
        <v>6156</v>
      </c>
      <c r="D1022" s="471" t="s">
        <v>6558</v>
      </c>
      <c r="E1022" s="472" t="s">
        <v>6559</v>
      </c>
      <c r="F1022" s="456" t="s">
        <v>3499</v>
      </c>
      <c r="G1022" s="493" t="s">
        <v>3500</v>
      </c>
    </row>
    <row r="1023" spans="2:7" s="457" customFormat="1" ht="12">
      <c r="B1023" s="481" t="s">
        <v>6751</v>
      </c>
      <c r="C1023" s="453" t="s">
        <v>6156</v>
      </c>
      <c r="D1023" s="471" t="s">
        <v>6558</v>
      </c>
      <c r="E1023" s="472" t="s">
        <v>6559</v>
      </c>
      <c r="F1023" s="456" t="s">
        <v>3499</v>
      </c>
      <c r="G1023" s="493" t="s">
        <v>3500</v>
      </c>
    </row>
    <row r="1024" spans="2:7" s="457" customFormat="1" ht="12">
      <c r="B1024" s="481" t="s">
        <v>6752</v>
      </c>
      <c r="C1024" s="453" t="s">
        <v>6156</v>
      </c>
      <c r="D1024" s="471" t="s">
        <v>6558</v>
      </c>
      <c r="E1024" s="472" t="s">
        <v>6559</v>
      </c>
      <c r="F1024" s="456" t="s">
        <v>3499</v>
      </c>
      <c r="G1024" s="493" t="s">
        <v>3500</v>
      </c>
    </row>
    <row r="1025" spans="2:7" s="457" customFormat="1" ht="12">
      <c r="B1025" s="481" t="s">
        <v>6753</v>
      </c>
      <c r="C1025" s="453" t="s">
        <v>6156</v>
      </c>
      <c r="D1025" s="471" t="s">
        <v>6558</v>
      </c>
      <c r="E1025" s="472" t="s">
        <v>6559</v>
      </c>
      <c r="F1025" s="456" t="s">
        <v>3499</v>
      </c>
      <c r="G1025" s="493" t="s">
        <v>3500</v>
      </c>
    </row>
    <row r="1026" spans="2:7" s="457" customFormat="1" ht="12">
      <c r="B1026" s="481" t="s">
        <v>6754</v>
      </c>
      <c r="C1026" s="453" t="s">
        <v>6156</v>
      </c>
      <c r="D1026" s="471" t="s">
        <v>6558</v>
      </c>
      <c r="E1026" s="472" t="s">
        <v>6559</v>
      </c>
      <c r="F1026" s="456" t="s">
        <v>3499</v>
      </c>
      <c r="G1026" s="493" t="s">
        <v>3500</v>
      </c>
    </row>
    <row r="1027" spans="2:7" s="457" customFormat="1" ht="12">
      <c r="B1027" s="481" t="s">
        <v>6755</v>
      </c>
      <c r="C1027" s="453" t="s">
        <v>6156</v>
      </c>
      <c r="D1027" s="471" t="s">
        <v>6558</v>
      </c>
      <c r="E1027" s="472" t="s">
        <v>6559</v>
      </c>
      <c r="F1027" s="456" t="s">
        <v>3499</v>
      </c>
      <c r="G1027" s="493" t="s">
        <v>3500</v>
      </c>
    </row>
    <row r="1028" spans="2:7" s="457" customFormat="1" ht="12">
      <c r="B1028" s="481" t="s">
        <v>6756</v>
      </c>
      <c r="C1028" s="453" t="s">
        <v>6156</v>
      </c>
      <c r="D1028" s="471" t="s">
        <v>6558</v>
      </c>
      <c r="E1028" s="472" t="s">
        <v>6559</v>
      </c>
      <c r="F1028" s="456" t="s">
        <v>3499</v>
      </c>
      <c r="G1028" s="493" t="s">
        <v>3500</v>
      </c>
    </row>
    <row r="1029" spans="2:7" s="457" customFormat="1" ht="12">
      <c r="B1029" s="481" t="s">
        <v>6757</v>
      </c>
      <c r="C1029" s="453" t="s">
        <v>6156</v>
      </c>
      <c r="D1029" s="471" t="s">
        <v>6558</v>
      </c>
      <c r="E1029" s="472" t="s">
        <v>6559</v>
      </c>
      <c r="F1029" s="456" t="s">
        <v>3499</v>
      </c>
      <c r="G1029" s="493" t="s">
        <v>3500</v>
      </c>
    </row>
    <row r="1030" spans="2:7" s="457" customFormat="1" ht="12">
      <c r="B1030" s="481" t="s">
        <v>6758</v>
      </c>
      <c r="C1030" s="453" t="s">
        <v>6156</v>
      </c>
      <c r="D1030" s="471" t="s">
        <v>6558</v>
      </c>
      <c r="E1030" s="472" t="s">
        <v>6559</v>
      </c>
      <c r="F1030" s="456" t="s">
        <v>3499</v>
      </c>
      <c r="G1030" s="493" t="s">
        <v>3500</v>
      </c>
    </row>
    <row r="1031" spans="2:7" s="457" customFormat="1" ht="12">
      <c r="B1031" s="481" t="s">
        <v>6759</v>
      </c>
      <c r="C1031" s="453" t="s">
        <v>6156</v>
      </c>
      <c r="D1031" s="471" t="s">
        <v>6558</v>
      </c>
      <c r="E1031" s="472" t="s">
        <v>6559</v>
      </c>
      <c r="F1031" s="456" t="s">
        <v>3499</v>
      </c>
      <c r="G1031" s="493" t="s">
        <v>3500</v>
      </c>
    </row>
    <row r="1032" spans="2:7" s="457" customFormat="1" ht="12">
      <c r="B1032" s="481" t="s">
        <v>6760</v>
      </c>
      <c r="C1032" s="453" t="s">
        <v>6156</v>
      </c>
      <c r="D1032" s="471" t="s">
        <v>6558</v>
      </c>
      <c r="E1032" s="472" t="s">
        <v>6559</v>
      </c>
      <c r="F1032" s="456" t="s">
        <v>3499</v>
      </c>
      <c r="G1032" s="493" t="s">
        <v>3500</v>
      </c>
    </row>
    <row r="1033" spans="2:7" s="457" customFormat="1" ht="12">
      <c r="B1033" s="481" t="s">
        <v>6761</v>
      </c>
      <c r="C1033" s="453" t="s">
        <v>6156</v>
      </c>
      <c r="D1033" s="471" t="s">
        <v>6558</v>
      </c>
      <c r="E1033" s="472" t="s">
        <v>6559</v>
      </c>
      <c r="F1033" s="456" t="s">
        <v>3499</v>
      </c>
      <c r="G1033" s="493" t="s">
        <v>3500</v>
      </c>
    </row>
    <row r="1034" spans="2:7" s="457" customFormat="1" ht="12">
      <c r="B1034" s="481" t="s">
        <v>6762</v>
      </c>
      <c r="C1034" s="453" t="s">
        <v>6156</v>
      </c>
      <c r="D1034" s="471" t="s">
        <v>6558</v>
      </c>
      <c r="E1034" s="472" t="s">
        <v>6559</v>
      </c>
      <c r="F1034" s="456" t="s">
        <v>3499</v>
      </c>
      <c r="G1034" s="493" t="s">
        <v>3500</v>
      </c>
    </row>
    <row r="1035" spans="2:7" s="457" customFormat="1" ht="12">
      <c r="B1035" s="481" t="s">
        <v>6763</v>
      </c>
      <c r="C1035" s="453" t="s">
        <v>6156</v>
      </c>
      <c r="D1035" s="471" t="s">
        <v>6558</v>
      </c>
      <c r="E1035" s="472" t="s">
        <v>6559</v>
      </c>
      <c r="F1035" s="456" t="s">
        <v>3499</v>
      </c>
      <c r="G1035" s="493" t="s">
        <v>3500</v>
      </c>
    </row>
    <row r="1036" spans="2:7" s="457" customFormat="1" ht="12">
      <c r="B1036" s="481" t="s">
        <v>6764</v>
      </c>
      <c r="C1036" s="453" t="s">
        <v>6156</v>
      </c>
      <c r="D1036" s="471" t="s">
        <v>6558</v>
      </c>
      <c r="E1036" s="472" t="s">
        <v>6559</v>
      </c>
      <c r="F1036" s="456" t="s">
        <v>3499</v>
      </c>
      <c r="G1036" s="493" t="s">
        <v>3500</v>
      </c>
    </row>
    <row r="1037" spans="2:7" s="457" customFormat="1" ht="12">
      <c r="B1037" s="481" t="s">
        <v>6765</v>
      </c>
      <c r="C1037" s="453" t="s">
        <v>6156</v>
      </c>
      <c r="D1037" s="471" t="s">
        <v>6558</v>
      </c>
      <c r="E1037" s="472" t="s">
        <v>6559</v>
      </c>
      <c r="F1037" s="456" t="s">
        <v>3499</v>
      </c>
      <c r="G1037" s="493" t="s">
        <v>3500</v>
      </c>
    </row>
    <row r="1038" spans="2:7" s="457" customFormat="1" ht="12">
      <c r="B1038" s="481" t="s">
        <v>6766</v>
      </c>
      <c r="C1038" s="453" t="s">
        <v>6156</v>
      </c>
      <c r="D1038" s="471" t="s">
        <v>6558</v>
      </c>
      <c r="E1038" s="472" t="s">
        <v>6559</v>
      </c>
      <c r="F1038" s="456" t="s">
        <v>3499</v>
      </c>
      <c r="G1038" s="493" t="s">
        <v>3500</v>
      </c>
    </row>
    <row r="1039" spans="2:7" s="457" customFormat="1" ht="12">
      <c r="B1039" s="481" t="s">
        <v>6767</v>
      </c>
      <c r="C1039" s="453" t="s">
        <v>6156</v>
      </c>
      <c r="D1039" s="471" t="s">
        <v>6558</v>
      </c>
      <c r="E1039" s="472" t="s">
        <v>6559</v>
      </c>
      <c r="F1039" s="456" t="s">
        <v>3499</v>
      </c>
      <c r="G1039" s="493" t="s">
        <v>3500</v>
      </c>
    </row>
    <row r="1040" spans="2:7" s="457" customFormat="1" ht="12">
      <c r="B1040" s="481" t="s">
        <v>6768</v>
      </c>
      <c r="C1040" s="453" t="s">
        <v>6156</v>
      </c>
      <c r="D1040" s="471" t="s">
        <v>6558</v>
      </c>
      <c r="E1040" s="472" t="s">
        <v>6559</v>
      </c>
      <c r="F1040" s="456" t="s">
        <v>3499</v>
      </c>
      <c r="G1040" s="493" t="s">
        <v>3500</v>
      </c>
    </row>
    <row r="1041" spans="2:7" s="457" customFormat="1" ht="12">
      <c r="B1041" s="481" t="s">
        <v>6769</v>
      </c>
      <c r="C1041" s="453" t="s">
        <v>6156</v>
      </c>
      <c r="D1041" s="471" t="s">
        <v>6558</v>
      </c>
      <c r="E1041" s="472" t="s">
        <v>6559</v>
      </c>
      <c r="F1041" s="456" t="s">
        <v>3499</v>
      </c>
      <c r="G1041" s="493" t="s">
        <v>3500</v>
      </c>
    </row>
    <row r="1042" spans="2:7" s="457" customFormat="1" ht="12">
      <c r="B1042" s="481" t="s">
        <v>6770</v>
      </c>
      <c r="C1042" s="453" t="s">
        <v>6156</v>
      </c>
      <c r="D1042" s="471" t="s">
        <v>6558</v>
      </c>
      <c r="E1042" s="472" t="s">
        <v>6559</v>
      </c>
      <c r="F1042" s="456" t="s">
        <v>3499</v>
      </c>
      <c r="G1042" s="493" t="s">
        <v>3500</v>
      </c>
    </row>
    <row r="1043" spans="2:7" s="457" customFormat="1" ht="12">
      <c r="B1043" s="481" t="s">
        <v>6771</v>
      </c>
      <c r="C1043" s="453" t="s">
        <v>6156</v>
      </c>
      <c r="D1043" s="471" t="s">
        <v>6558</v>
      </c>
      <c r="E1043" s="472" t="s">
        <v>6559</v>
      </c>
      <c r="F1043" s="456" t="s">
        <v>3499</v>
      </c>
      <c r="G1043" s="493" t="s">
        <v>3500</v>
      </c>
    </row>
    <row r="1044" spans="2:7" s="457" customFormat="1" ht="12">
      <c r="B1044" s="481" t="s">
        <v>6772</v>
      </c>
      <c r="C1044" s="453" t="s">
        <v>6156</v>
      </c>
      <c r="D1044" s="471" t="s">
        <v>6558</v>
      </c>
      <c r="E1044" s="472" t="s">
        <v>6559</v>
      </c>
      <c r="F1044" s="456" t="s">
        <v>3499</v>
      </c>
      <c r="G1044" s="493" t="s">
        <v>3500</v>
      </c>
    </row>
    <row r="1045" spans="2:7" s="457" customFormat="1" ht="12">
      <c r="B1045" s="481" t="s">
        <v>6773</v>
      </c>
      <c r="C1045" s="453" t="s">
        <v>6156</v>
      </c>
      <c r="D1045" s="471" t="s">
        <v>6558</v>
      </c>
      <c r="E1045" s="472" t="s">
        <v>6559</v>
      </c>
      <c r="F1045" s="456" t="s">
        <v>3499</v>
      </c>
      <c r="G1045" s="493" t="s">
        <v>3500</v>
      </c>
    </row>
    <row r="1046" spans="2:7" s="457" customFormat="1" ht="12">
      <c r="B1046" s="481" t="s">
        <v>6774</v>
      </c>
      <c r="C1046" s="453" t="s">
        <v>6156</v>
      </c>
      <c r="D1046" s="471" t="s">
        <v>6558</v>
      </c>
      <c r="E1046" s="472" t="s">
        <v>6559</v>
      </c>
      <c r="F1046" s="456" t="s">
        <v>3499</v>
      </c>
      <c r="G1046" s="493" t="s">
        <v>3500</v>
      </c>
    </row>
    <row r="1047" spans="2:7" s="457" customFormat="1" ht="12">
      <c r="B1047" s="481" t="s">
        <v>6775</v>
      </c>
      <c r="C1047" s="453" t="s">
        <v>6156</v>
      </c>
      <c r="D1047" s="471" t="s">
        <v>6558</v>
      </c>
      <c r="E1047" s="472" t="s">
        <v>6559</v>
      </c>
      <c r="F1047" s="456" t="s">
        <v>3499</v>
      </c>
      <c r="G1047" s="493" t="s">
        <v>3500</v>
      </c>
    </row>
    <row r="1048" spans="2:7" s="457" customFormat="1" ht="12">
      <c r="B1048" s="481" t="s">
        <v>6776</v>
      </c>
      <c r="C1048" s="453" t="s">
        <v>6156</v>
      </c>
      <c r="D1048" s="471" t="s">
        <v>6558</v>
      </c>
      <c r="E1048" s="472" t="s">
        <v>6559</v>
      </c>
      <c r="F1048" s="456" t="s">
        <v>3499</v>
      </c>
      <c r="G1048" s="493" t="s">
        <v>3500</v>
      </c>
    </row>
    <row r="1049" spans="2:7" s="457" customFormat="1" ht="12">
      <c r="B1049" s="481" t="s">
        <v>6777</v>
      </c>
      <c r="C1049" s="453" t="s">
        <v>6156</v>
      </c>
      <c r="D1049" s="471" t="s">
        <v>6558</v>
      </c>
      <c r="E1049" s="472" t="s">
        <v>6559</v>
      </c>
      <c r="F1049" s="456" t="s">
        <v>3499</v>
      </c>
      <c r="G1049" s="493" t="s">
        <v>3500</v>
      </c>
    </row>
    <row r="1050" spans="2:7" s="457" customFormat="1" ht="12">
      <c r="B1050" s="481" t="s">
        <v>6778</v>
      </c>
      <c r="C1050" s="453" t="s">
        <v>6156</v>
      </c>
      <c r="D1050" s="471" t="s">
        <v>6558</v>
      </c>
      <c r="E1050" s="472" t="s">
        <v>6559</v>
      </c>
      <c r="F1050" s="456" t="s">
        <v>3499</v>
      </c>
      <c r="G1050" s="493" t="s">
        <v>3500</v>
      </c>
    </row>
    <row r="1051" spans="2:7" s="457" customFormat="1" ht="12">
      <c r="B1051" s="481" t="s">
        <v>6779</v>
      </c>
      <c r="C1051" s="453" t="s">
        <v>6156</v>
      </c>
      <c r="D1051" s="471" t="s">
        <v>6558</v>
      </c>
      <c r="E1051" s="472" t="s">
        <v>6559</v>
      </c>
      <c r="F1051" s="456" t="s">
        <v>3499</v>
      </c>
      <c r="G1051" s="493" t="s">
        <v>3500</v>
      </c>
    </row>
    <row r="1052" spans="2:7" s="457" customFormat="1" ht="12">
      <c r="B1052" s="481" t="s">
        <v>6780</v>
      </c>
      <c r="C1052" s="453" t="s">
        <v>6156</v>
      </c>
      <c r="D1052" s="471" t="s">
        <v>6558</v>
      </c>
      <c r="E1052" s="472" t="s">
        <v>6559</v>
      </c>
      <c r="F1052" s="456" t="s">
        <v>3499</v>
      </c>
      <c r="G1052" s="493" t="s">
        <v>3500</v>
      </c>
    </row>
    <row r="1053" spans="2:7" s="457" customFormat="1" ht="12">
      <c r="B1053" s="481" t="s">
        <v>6781</v>
      </c>
      <c r="C1053" s="453" t="s">
        <v>6156</v>
      </c>
      <c r="D1053" s="471" t="s">
        <v>6558</v>
      </c>
      <c r="E1053" s="472" t="s">
        <v>6559</v>
      </c>
      <c r="F1053" s="456" t="s">
        <v>3499</v>
      </c>
      <c r="G1053" s="493" t="s">
        <v>3500</v>
      </c>
    </row>
    <row r="1054" spans="2:7" s="457" customFormat="1" ht="12">
      <c r="B1054" s="481" t="s">
        <v>6782</v>
      </c>
      <c r="C1054" s="453" t="s">
        <v>6156</v>
      </c>
      <c r="D1054" s="471" t="s">
        <v>6558</v>
      </c>
      <c r="E1054" s="472" t="s">
        <v>6559</v>
      </c>
      <c r="F1054" s="456" t="s">
        <v>3499</v>
      </c>
      <c r="G1054" s="493" t="s">
        <v>3500</v>
      </c>
    </row>
    <row r="1055" spans="2:7" s="457" customFormat="1" ht="12">
      <c r="B1055" s="481" t="s">
        <v>6783</v>
      </c>
      <c r="C1055" s="453" t="s">
        <v>6156</v>
      </c>
      <c r="D1055" s="471" t="s">
        <v>6558</v>
      </c>
      <c r="E1055" s="472" t="s">
        <v>6559</v>
      </c>
      <c r="F1055" s="456" t="s">
        <v>3499</v>
      </c>
      <c r="G1055" s="493" t="s">
        <v>3500</v>
      </c>
    </row>
    <row r="1056" spans="2:7" s="457" customFormat="1" ht="12">
      <c r="B1056" s="481" t="s">
        <v>6784</v>
      </c>
      <c r="C1056" s="453" t="s">
        <v>6156</v>
      </c>
      <c r="D1056" s="471" t="s">
        <v>6558</v>
      </c>
      <c r="E1056" s="472" t="s">
        <v>6559</v>
      </c>
      <c r="F1056" s="456" t="s">
        <v>3499</v>
      </c>
      <c r="G1056" s="493" t="s">
        <v>3500</v>
      </c>
    </row>
    <row r="1057" spans="2:7" s="457" customFormat="1" ht="12">
      <c r="B1057" s="481" t="s">
        <v>6785</v>
      </c>
      <c r="C1057" s="453" t="s">
        <v>6156</v>
      </c>
      <c r="D1057" s="471" t="s">
        <v>6558</v>
      </c>
      <c r="E1057" s="472" t="s">
        <v>6559</v>
      </c>
      <c r="F1057" s="456" t="s">
        <v>3499</v>
      </c>
      <c r="G1057" s="493" t="s">
        <v>3500</v>
      </c>
    </row>
    <row r="1058" spans="2:7" s="457" customFormat="1" ht="12">
      <c r="B1058" s="481" t="s">
        <v>6786</v>
      </c>
      <c r="C1058" s="453" t="s">
        <v>6156</v>
      </c>
      <c r="D1058" s="471" t="s">
        <v>6558</v>
      </c>
      <c r="E1058" s="472" t="s">
        <v>6559</v>
      </c>
      <c r="F1058" s="456" t="s">
        <v>3499</v>
      </c>
      <c r="G1058" s="493" t="s">
        <v>3500</v>
      </c>
    </row>
    <row r="1059" spans="2:7" s="457" customFormat="1" ht="12">
      <c r="B1059" s="481" t="s">
        <v>6787</v>
      </c>
      <c r="C1059" s="453" t="s">
        <v>6156</v>
      </c>
      <c r="D1059" s="471" t="s">
        <v>6558</v>
      </c>
      <c r="E1059" s="472" t="s">
        <v>6559</v>
      </c>
      <c r="F1059" s="456" t="s">
        <v>3499</v>
      </c>
      <c r="G1059" s="493" t="s">
        <v>3500</v>
      </c>
    </row>
    <row r="1060" spans="2:7" s="457" customFormat="1" ht="12">
      <c r="B1060" s="481" t="s">
        <v>6788</v>
      </c>
      <c r="C1060" s="453" t="s">
        <v>6156</v>
      </c>
      <c r="D1060" s="471" t="s">
        <v>6558</v>
      </c>
      <c r="E1060" s="472" t="s">
        <v>6559</v>
      </c>
      <c r="F1060" s="456" t="s">
        <v>3499</v>
      </c>
      <c r="G1060" s="493" t="s">
        <v>3500</v>
      </c>
    </row>
    <row r="1061" spans="2:7" s="457" customFormat="1" ht="12">
      <c r="B1061" s="481" t="s">
        <v>6789</v>
      </c>
      <c r="C1061" s="453" t="s">
        <v>6156</v>
      </c>
      <c r="D1061" s="471" t="s">
        <v>6558</v>
      </c>
      <c r="E1061" s="472" t="s">
        <v>6559</v>
      </c>
      <c r="F1061" s="456" t="s">
        <v>3499</v>
      </c>
      <c r="G1061" s="493" t="s">
        <v>3500</v>
      </c>
    </row>
    <row r="1062" spans="2:7" s="457" customFormat="1" ht="12">
      <c r="B1062" s="481" t="s">
        <v>6790</v>
      </c>
      <c r="C1062" s="453" t="s">
        <v>6156</v>
      </c>
      <c r="D1062" s="471" t="s">
        <v>6558</v>
      </c>
      <c r="E1062" s="472" t="s">
        <v>6559</v>
      </c>
      <c r="F1062" s="456" t="s">
        <v>3499</v>
      </c>
      <c r="G1062" s="493" t="s">
        <v>3500</v>
      </c>
    </row>
    <row r="1063" spans="2:7" s="457" customFormat="1" ht="12">
      <c r="B1063" s="481" t="s">
        <v>6791</v>
      </c>
      <c r="C1063" s="453" t="s">
        <v>6156</v>
      </c>
      <c r="D1063" s="471" t="s">
        <v>6558</v>
      </c>
      <c r="E1063" s="472" t="s">
        <v>6559</v>
      </c>
      <c r="F1063" s="456" t="s">
        <v>3499</v>
      </c>
      <c r="G1063" s="493" t="s">
        <v>3500</v>
      </c>
    </row>
    <row r="1064" spans="2:7" s="457" customFormat="1" ht="12">
      <c r="B1064" s="481" t="s">
        <v>6792</v>
      </c>
      <c r="C1064" s="453" t="s">
        <v>6156</v>
      </c>
      <c r="D1064" s="471" t="s">
        <v>6558</v>
      </c>
      <c r="E1064" s="472" t="s">
        <v>6559</v>
      </c>
      <c r="F1064" s="456" t="s">
        <v>3499</v>
      </c>
      <c r="G1064" s="493" t="s">
        <v>3500</v>
      </c>
    </row>
    <row r="1065" spans="2:7" s="457" customFormat="1" ht="12">
      <c r="B1065" s="481" t="s">
        <v>6793</v>
      </c>
      <c r="C1065" s="453" t="s">
        <v>6156</v>
      </c>
      <c r="D1065" s="471" t="s">
        <v>6558</v>
      </c>
      <c r="E1065" s="472" t="s">
        <v>6559</v>
      </c>
      <c r="F1065" s="456" t="s">
        <v>3499</v>
      </c>
      <c r="G1065" s="493" t="s">
        <v>3500</v>
      </c>
    </row>
    <row r="1066" spans="2:7" s="457" customFormat="1" ht="12">
      <c r="B1066" s="481" t="s">
        <v>6794</v>
      </c>
      <c r="C1066" s="453" t="s">
        <v>6156</v>
      </c>
      <c r="D1066" s="471" t="s">
        <v>6558</v>
      </c>
      <c r="E1066" s="472" t="s">
        <v>6559</v>
      </c>
      <c r="F1066" s="456" t="s">
        <v>3499</v>
      </c>
      <c r="G1066" s="493" t="s">
        <v>3500</v>
      </c>
    </row>
    <row r="1067" spans="2:7" s="457" customFormat="1" ht="12">
      <c r="B1067" s="481" t="s">
        <v>6795</v>
      </c>
      <c r="C1067" s="453" t="s">
        <v>6156</v>
      </c>
      <c r="D1067" s="471" t="s">
        <v>6558</v>
      </c>
      <c r="E1067" s="472" t="s">
        <v>6559</v>
      </c>
      <c r="F1067" s="456" t="s">
        <v>3499</v>
      </c>
      <c r="G1067" s="493" t="s">
        <v>3500</v>
      </c>
    </row>
    <row r="1068" spans="2:7" s="457" customFormat="1" ht="12">
      <c r="B1068" s="481" t="s">
        <v>6796</v>
      </c>
      <c r="C1068" s="453" t="s">
        <v>6156</v>
      </c>
      <c r="D1068" s="471" t="s">
        <v>6558</v>
      </c>
      <c r="E1068" s="472" t="s">
        <v>6559</v>
      </c>
      <c r="F1068" s="456" t="s">
        <v>3499</v>
      </c>
      <c r="G1068" s="493" t="s">
        <v>3500</v>
      </c>
    </row>
    <row r="1069" spans="2:7" s="457" customFormat="1" ht="12">
      <c r="B1069" s="481" t="s">
        <v>6797</v>
      </c>
      <c r="C1069" s="453" t="s">
        <v>6156</v>
      </c>
      <c r="D1069" s="471" t="s">
        <v>6558</v>
      </c>
      <c r="E1069" s="472" t="s">
        <v>6559</v>
      </c>
      <c r="F1069" s="456" t="s">
        <v>3499</v>
      </c>
      <c r="G1069" s="493" t="s">
        <v>3500</v>
      </c>
    </row>
    <row r="1070" spans="2:7" s="457" customFormat="1" ht="12">
      <c r="B1070" s="481" t="s">
        <v>6798</v>
      </c>
      <c r="C1070" s="453" t="s">
        <v>6156</v>
      </c>
      <c r="D1070" s="471" t="s">
        <v>6558</v>
      </c>
      <c r="E1070" s="472" t="s">
        <v>6559</v>
      </c>
      <c r="F1070" s="456" t="s">
        <v>3499</v>
      </c>
      <c r="G1070" s="493" t="s">
        <v>3500</v>
      </c>
    </row>
    <row r="1071" spans="2:7" s="457" customFormat="1" ht="12">
      <c r="B1071" s="481" t="s">
        <v>6799</v>
      </c>
      <c r="C1071" s="453" t="s">
        <v>6156</v>
      </c>
      <c r="D1071" s="471" t="s">
        <v>6558</v>
      </c>
      <c r="E1071" s="472" t="s">
        <v>6559</v>
      </c>
      <c r="F1071" s="456" t="s">
        <v>3499</v>
      </c>
      <c r="G1071" s="493" t="s">
        <v>3500</v>
      </c>
    </row>
    <row r="1072" spans="2:7" s="457" customFormat="1" ht="12">
      <c r="B1072" s="481" t="s">
        <v>6800</v>
      </c>
      <c r="C1072" s="453" t="s">
        <v>6156</v>
      </c>
      <c r="D1072" s="471" t="s">
        <v>6558</v>
      </c>
      <c r="E1072" s="472" t="s">
        <v>6559</v>
      </c>
      <c r="F1072" s="456" t="s">
        <v>3499</v>
      </c>
      <c r="G1072" s="493" t="s">
        <v>3500</v>
      </c>
    </row>
    <row r="1073" spans="2:7" s="457" customFormat="1" ht="12">
      <c r="B1073" s="481" t="s">
        <v>6801</v>
      </c>
      <c r="C1073" s="453" t="s">
        <v>6156</v>
      </c>
      <c r="D1073" s="471" t="s">
        <v>6558</v>
      </c>
      <c r="E1073" s="472" t="s">
        <v>6559</v>
      </c>
      <c r="F1073" s="456" t="s">
        <v>3499</v>
      </c>
      <c r="G1073" s="493" t="s">
        <v>3500</v>
      </c>
    </row>
    <row r="1074" spans="2:7" s="457" customFormat="1" ht="12">
      <c r="B1074" s="481" t="s">
        <v>6802</v>
      </c>
      <c r="C1074" s="453" t="s">
        <v>6156</v>
      </c>
      <c r="D1074" s="471" t="s">
        <v>6558</v>
      </c>
      <c r="E1074" s="472" t="s">
        <v>6559</v>
      </c>
      <c r="F1074" s="456" t="s">
        <v>3499</v>
      </c>
      <c r="G1074" s="493" t="s">
        <v>3500</v>
      </c>
    </row>
    <row r="1075" spans="2:7" s="457" customFormat="1" ht="12">
      <c r="B1075" s="481" t="s">
        <v>6803</v>
      </c>
      <c r="C1075" s="453" t="s">
        <v>6156</v>
      </c>
      <c r="D1075" s="471" t="s">
        <v>6558</v>
      </c>
      <c r="E1075" s="472" t="s">
        <v>6559</v>
      </c>
      <c r="F1075" s="456" t="s">
        <v>3499</v>
      </c>
      <c r="G1075" s="493" t="s">
        <v>3500</v>
      </c>
    </row>
    <row r="1076" spans="2:7" s="457" customFormat="1" ht="12">
      <c r="B1076" s="481" t="s">
        <v>6804</v>
      </c>
      <c r="C1076" s="453" t="s">
        <v>6156</v>
      </c>
      <c r="D1076" s="471" t="s">
        <v>6558</v>
      </c>
      <c r="E1076" s="472" t="s">
        <v>6559</v>
      </c>
      <c r="F1076" s="456" t="s">
        <v>3499</v>
      </c>
      <c r="G1076" s="493" t="s">
        <v>3500</v>
      </c>
    </row>
    <row r="1077" spans="2:7" s="457" customFormat="1" ht="12">
      <c r="B1077" s="481" t="s">
        <v>6805</v>
      </c>
      <c r="C1077" s="453" t="s">
        <v>6156</v>
      </c>
      <c r="D1077" s="471" t="s">
        <v>6558</v>
      </c>
      <c r="E1077" s="472" t="s">
        <v>6559</v>
      </c>
      <c r="F1077" s="456" t="s">
        <v>3499</v>
      </c>
      <c r="G1077" s="493" t="s">
        <v>3500</v>
      </c>
    </row>
    <row r="1078" spans="2:7" s="457" customFormat="1" ht="12">
      <c r="B1078" s="481" t="s">
        <v>6806</v>
      </c>
      <c r="C1078" s="453" t="s">
        <v>6156</v>
      </c>
      <c r="D1078" s="471" t="s">
        <v>6558</v>
      </c>
      <c r="E1078" s="472" t="s">
        <v>6559</v>
      </c>
      <c r="F1078" s="456" t="s">
        <v>3499</v>
      </c>
      <c r="G1078" s="493" t="s">
        <v>3500</v>
      </c>
    </row>
    <row r="1079" spans="2:7" s="457" customFormat="1" ht="12">
      <c r="B1079" s="481" t="s">
        <v>6807</v>
      </c>
      <c r="C1079" s="453" t="s">
        <v>6156</v>
      </c>
      <c r="D1079" s="471" t="s">
        <v>6558</v>
      </c>
      <c r="E1079" s="472" t="s">
        <v>6559</v>
      </c>
      <c r="F1079" s="456" t="s">
        <v>3499</v>
      </c>
      <c r="G1079" s="493" t="s">
        <v>3500</v>
      </c>
    </row>
    <row r="1080" spans="2:7" s="457" customFormat="1" ht="12">
      <c r="B1080" s="481" t="s">
        <v>6808</v>
      </c>
      <c r="C1080" s="453" t="s">
        <v>6156</v>
      </c>
      <c r="D1080" s="471" t="s">
        <v>6558</v>
      </c>
      <c r="E1080" s="472" t="s">
        <v>6559</v>
      </c>
      <c r="F1080" s="456" t="s">
        <v>3499</v>
      </c>
      <c r="G1080" s="493" t="s">
        <v>3500</v>
      </c>
    </row>
    <row r="1081" spans="2:7" s="457" customFormat="1" ht="12">
      <c r="B1081" s="481" t="s">
        <v>6809</v>
      </c>
      <c r="C1081" s="453" t="s">
        <v>6156</v>
      </c>
      <c r="D1081" s="471" t="s">
        <v>6558</v>
      </c>
      <c r="E1081" s="472" t="s">
        <v>6559</v>
      </c>
      <c r="F1081" s="456" t="s">
        <v>3499</v>
      </c>
      <c r="G1081" s="493" t="s">
        <v>3500</v>
      </c>
    </row>
    <row r="1082" spans="2:7" s="457" customFormat="1" ht="12">
      <c r="B1082" s="481" t="s">
        <v>6810</v>
      </c>
      <c r="C1082" s="453" t="s">
        <v>6156</v>
      </c>
      <c r="D1082" s="471" t="s">
        <v>6558</v>
      </c>
      <c r="E1082" s="472" t="s">
        <v>6559</v>
      </c>
      <c r="F1082" s="456" t="s">
        <v>3499</v>
      </c>
      <c r="G1082" s="493" t="s">
        <v>3500</v>
      </c>
    </row>
    <row r="1083" spans="2:7" s="457" customFormat="1" ht="12">
      <c r="B1083" s="481" t="s">
        <v>6811</v>
      </c>
      <c r="C1083" s="453" t="s">
        <v>6156</v>
      </c>
      <c r="D1083" s="471" t="s">
        <v>6558</v>
      </c>
      <c r="E1083" s="472" t="s">
        <v>6559</v>
      </c>
      <c r="F1083" s="456" t="s">
        <v>3499</v>
      </c>
      <c r="G1083" s="493" t="s">
        <v>3500</v>
      </c>
    </row>
    <row r="1084" spans="2:7" s="457" customFormat="1" ht="12">
      <c r="B1084" s="481" t="s">
        <v>6812</v>
      </c>
      <c r="C1084" s="453" t="s">
        <v>6156</v>
      </c>
      <c r="D1084" s="471" t="s">
        <v>6558</v>
      </c>
      <c r="E1084" s="472" t="s">
        <v>6559</v>
      </c>
      <c r="F1084" s="456" t="s">
        <v>3499</v>
      </c>
      <c r="G1084" s="493" t="s">
        <v>3500</v>
      </c>
    </row>
    <row r="1085" spans="2:7" s="457" customFormat="1" ht="12">
      <c r="B1085" s="481" t="s">
        <v>6813</v>
      </c>
      <c r="C1085" s="453" t="s">
        <v>6156</v>
      </c>
      <c r="D1085" s="471" t="s">
        <v>6558</v>
      </c>
      <c r="E1085" s="472" t="s">
        <v>6559</v>
      </c>
      <c r="F1085" s="456" t="s">
        <v>3499</v>
      </c>
      <c r="G1085" s="493" t="s">
        <v>3500</v>
      </c>
    </row>
    <row r="1086" spans="2:7" s="457" customFormat="1" ht="12">
      <c r="B1086" s="481" t="s">
        <v>6814</v>
      </c>
      <c r="C1086" s="453" t="s">
        <v>6156</v>
      </c>
      <c r="D1086" s="471" t="s">
        <v>6558</v>
      </c>
      <c r="E1086" s="472" t="s">
        <v>6559</v>
      </c>
      <c r="F1086" s="456" t="s">
        <v>3499</v>
      </c>
      <c r="G1086" s="493" t="s">
        <v>3500</v>
      </c>
    </row>
    <row r="1087" spans="2:7" s="457" customFormat="1" ht="12">
      <c r="B1087" s="481" t="s">
        <v>6815</v>
      </c>
      <c r="C1087" s="453" t="s">
        <v>6156</v>
      </c>
      <c r="D1087" s="471" t="s">
        <v>6558</v>
      </c>
      <c r="E1087" s="472" t="s">
        <v>6559</v>
      </c>
      <c r="F1087" s="456" t="s">
        <v>3499</v>
      </c>
      <c r="G1087" s="493" t="s">
        <v>3500</v>
      </c>
    </row>
    <row r="1088" spans="2:7" s="457" customFormat="1" ht="12">
      <c r="B1088" s="481" t="s">
        <v>6816</v>
      </c>
      <c r="C1088" s="453" t="s">
        <v>6156</v>
      </c>
      <c r="D1088" s="471" t="s">
        <v>6558</v>
      </c>
      <c r="E1088" s="472" t="s">
        <v>6559</v>
      </c>
      <c r="F1088" s="456" t="s">
        <v>3499</v>
      </c>
      <c r="G1088" s="493" t="s">
        <v>3500</v>
      </c>
    </row>
    <row r="1089" spans="2:7" s="457" customFormat="1" ht="12">
      <c r="B1089" s="481" t="s">
        <v>6817</v>
      </c>
      <c r="C1089" s="453" t="s">
        <v>6156</v>
      </c>
      <c r="D1089" s="471" t="s">
        <v>6558</v>
      </c>
      <c r="E1089" s="472" t="s">
        <v>6559</v>
      </c>
      <c r="F1089" s="456" t="s">
        <v>3499</v>
      </c>
      <c r="G1089" s="493" t="s">
        <v>3500</v>
      </c>
    </row>
    <row r="1090" spans="2:7" s="457" customFormat="1" ht="12">
      <c r="B1090" s="481" t="s">
        <v>6818</v>
      </c>
      <c r="C1090" s="453" t="s">
        <v>6156</v>
      </c>
      <c r="D1090" s="471" t="s">
        <v>6558</v>
      </c>
      <c r="E1090" s="472" t="s">
        <v>6559</v>
      </c>
      <c r="F1090" s="456" t="s">
        <v>3499</v>
      </c>
      <c r="G1090" s="493" t="s">
        <v>3500</v>
      </c>
    </row>
    <row r="1091" spans="2:7" s="457" customFormat="1" ht="12">
      <c r="B1091" s="481" t="s">
        <v>6819</v>
      </c>
      <c r="C1091" s="453" t="s">
        <v>6156</v>
      </c>
      <c r="D1091" s="471" t="s">
        <v>6558</v>
      </c>
      <c r="E1091" s="472" t="s">
        <v>6559</v>
      </c>
      <c r="F1091" s="456" t="s">
        <v>3499</v>
      </c>
      <c r="G1091" s="493" t="s">
        <v>3500</v>
      </c>
    </row>
    <row r="1092" spans="2:7" s="457" customFormat="1" ht="12">
      <c r="B1092" s="481" t="s">
        <v>6820</v>
      </c>
      <c r="C1092" s="453" t="s">
        <v>6156</v>
      </c>
      <c r="D1092" s="471" t="s">
        <v>6558</v>
      </c>
      <c r="E1092" s="472" t="s">
        <v>6559</v>
      </c>
      <c r="F1092" s="456" t="s">
        <v>3499</v>
      </c>
      <c r="G1092" s="493" t="s">
        <v>3500</v>
      </c>
    </row>
    <row r="1093" spans="2:7" s="457" customFormat="1" ht="12">
      <c r="B1093" s="481" t="s">
        <v>6821</v>
      </c>
      <c r="C1093" s="453" t="s">
        <v>6156</v>
      </c>
      <c r="D1093" s="471" t="s">
        <v>6558</v>
      </c>
      <c r="E1093" s="472" t="s">
        <v>6559</v>
      </c>
      <c r="F1093" s="456" t="s">
        <v>3499</v>
      </c>
      <c r="G1093" s="493" t="s">
        <v>3500</v>
      </c>
    </row>
    <row r="1094" spans="2:7" s="457" customFormat="1" ht="12">
      <c r="B1094" s="481" t="s">
        <v>6822</v>
      </c>
      <c r="C1094" s="453" t="s">
        <v>6156</v>
      </c>
      <c r="D1094" s="471" t="s">
        <v>6558</v>
      </c>
      <c r="E1094" s="472" t="s">
        <v>6559</v>
      </c>
      <c r="F1094" s="456" t="s">
        <v>3499</v>
      </c>
      <c r="G1094" s="493" t="s">
        <v>3500</v>
      </c>
    </row>
    <row r="1095" spans="2:7" s="457" customFormat="1" ht="12">
      <c r="B1095" s="481" t="s">
        <v>6823</v>
      </c>
      <c r="C1095" s="453" t="s">
        <v>6156</v>
      </c>
      <c r="D1095" s="471" t="s">
        <v>6558</v>
      </c>
      <c r="E1095" s="472" t="s">
        <v>6559</v>
      </c>
      <c r="F1095" s="456" t="s">
        <v>3499</v>
      </c>
      <c r="G1095" s="493" t="s">
        <v>3500</v>
      </c>
    </row>
    <row r="1096" spans="2:7" s="457" customFormat="1" ht="12">
      <c r="B1096" s="481" t="s">
        <v>6824</v>
      </c>
      <c r="C1096" s="453" t="s">
        <v>6156</v>
      </c>
      <c r="D1096" s="471" t="s">
        <v>6558</v>
      </c>
      <c r="E1096" s="472" t="s">
        <v>6559</v>
      </c>
      <c r="F1096" s="456" t="s">
        <v>3499</v>
      </c>
      <c r="G1096" s="493" t="s">
        <v>3500</v>
      </c>
    </row>
    <row r="1097" spans="2:7" s="457" customFormat="1" ht="12">
      <c r="B1097" s="481" t="s">
        <v>6825</v>
      </c>
      <c r="C1097" s="453" t="s">
        <v>6156</v>
      </c>
      <c r="D1097" s="471" t="s">
        <v>6558</v>
      </c>
      <c r="E1097" s="472" t="s">
        <v>6559</v>
      </c>
      <c r="F1097" s="456" t="s">
        <v>3499</v>
      </c>
      <c r="G1097" s="493" t="s">
        <v>3500</v>
      </c>
    </row>
    <row r="1098" spans="2:7" s="457" customFormat="1" ht="12">
      <c r="B1098" s="481" t="s">
        <v>6826</v>
      </c>
      <c r="C1098" s="453" t="s">
        <v>6156</v>
      </c>
      <c r="D1098" s="471" t="s">
        <v>6558</v>
      </c>
      <c r="E1098" s="472" t="s">
        <v>6559</v>
      </c>
      <c r="F1098" s="456" t="s">
        <v>3499</v>
      </c>
      <c r="G1098" s="493" t="s">
        <v>3500</v>
      </c>
    </row>
    <row r="1099" spans="2:7" s="457" customFormat="1" ht="12">
      <c r="B1099" s="481" t="s">
        <v>6827</v>
      </c>
      <c r="C1099" s="453" t="s">
        <v>6156</v>
      </c>
      <c r="D1099" s="471" t="s">
        <v>6558</v>
      </c>
      <c r="E1099" s="472" t="s">
        <v>6559</v>
      </c>
      <c r="F1099" s="456" t="s">
        <v>3499</v>
      </c>
      <c r="G1099" s="493" t="s">
        <v>3500</v>
      </c>
    </row>
    <row r="1100" spans="2:7" s="457" customFormat="1" ht="12">
      <c r="B1100" s="481" t="s">
        <v>6828</v>
      </c>
      <c r="C1100" s="453" t="s">
        <v>6156</v>
      </c>
      <c r="D1100" s="471" t="s">
        <v>6558</v>
      </c>
      <c r="E1100" s="472" t="s">
        <v>6559</v>
      </c>
      <c r="F1100" s="456" t="s">
        <v>3499</v>
      </c>
      <c r="G1100" s="493" t="s">
        <v>3500</v>
      </c>
    </row>
    <row r="1101" spans="2:7" s="457" customFormat="1" ht="12">
      <c r="B1101" s="481" t="s">
        <v>6829</v>
      </c>
      <c r="C1101" s="453" t="s">
        <v>6156</v>
      </c>
      <c r="D1101" s="471" t="s">
        <v>6558</v>
      </c>
      <c r="E1101" s="472" t="s">
        <v>6559</v>
      </c>
      <c r="F1101" s="456" t="s">
        <v>3499</v>
      </c>
      <c r="G1101" s="493" t="s">
        <v>3500</v>
      </c>
    </row>
    <row r="1102" spans="2:7" s="457" customFormat="1" ht="12">
      <c r="B1102" s="481" t="s">
        <v>6830</v>
      </c>
      <c r="C1102" s="453" t="s">
        <v>6156</v>
      </c>
      <c r="D1102" s="471" t="s">
        <v>6558</v>
      </c>
      <c r="E1102" s="472" t="s">
        <v>6559</v>
      </c>
      <c r="F1102" s="456" t="s">
        <v>3499</v>
      </c>
      <c r="G1102" s="493" t="s">
        <v>3500</v>
      </c>
    </row>
    <row r="1103" spans="2:7" s="457" customFormat="1" ht="12">
      <c r="B1103" s="481" t="s">
        <v>6831</v>
      </c>
      <c r="C1103" s="453" t="s">
        <v>6156</v>
      </c>
      <c r="D1103" s="471" t="s">
        <v>6558</v>
      </c>
      <c r="E1103" s="472" t="s">
        <v>6559</v>
      </c>
      <c r="F1103" s="456" t="s">
        <v>3499</v>
      </c>
      <c r="G1103" s="493" t="s">
        <v>3500</v>
      </c>
    </row>
    <row r="1104" spans="2:7" s="457" customFormat="1" ht="12">
      <c r="B1104" s="481" t="s">
        <v>6832</v>
      </c>
      <c r="C1104" s="453" t="s">
        <v>6156</v>
      </c>
      <c r="D1104" s="471" t="s">
        <v>6558</v>
      </c>
      <c r="E1104" s="472" t="s">
        <v>6559</v>
      </c>
      <c r="F1104" s="456" t="s">
        <v>3499</v>
      </c>
      <c r="G1104" s="493" t="s">
        <v>3500</v>
      </c>
    </row>
    <row r="1105" spans="2:7" s="457" customFormat="1" ht="12">
      <c r="B1105" s="481" t="s">
        <v>6833</v>
      </c>
      <c r="C1105" s="453" t="s">
        <v>6156</v>
      </c>
      <c r="D1105" s="471" t="s">
        <v>6558</v>
      </c>
      <c r="E1105" s="472" t="s">
        <v>6559</v>
      </c>
      <c r="F1105" s="456" t="s">
        <v>3499</v>
      </c>
      <c r="G1105" s="493" t="s">
        <v>3500</v>
      </c>
    </row>
    <row r="1106" spans="2:7" s="457" customFormat="1" ht="12">
      <c r="B1106" s="481" t="s">
        <v>6834</v>
      </c>
      <c r="C1106" s="453" t="s">
        <v>6156</v>
      </c>
      <c r="D1106" s="471" t="s">
        <v>6558</v>
      </c>
      <c r="E1106" s="472" t="s">
        <v>6559</v>
      </c>
      <c r="F1106" s="456" t="s">
        <v>3499</v>
      </c>
      <c r="G1106" s="493" t="s">
        <v>3500</v>
      </c>
    </row>
    <row r="1107" spans="2:7" s="457" customFormat="1" ht="12">
      <c r="B1107" s="481" t="s">
        <v>6835</v>
      </c>
      <c r="C1107" s="453" t="s">
        <v>6156</v>
      </c>
      <c r="D1107" s="471" t="s">
        <v>6558</v>
      </c>
      <c r="E1107" s="472" t="s">
        <v>6559</v>
      </c>
      <c r="F1107" s="456" t="s">
        <v>3499</v>
      </c>
      <c r="G1107" s="493" t="s">
        <v>3500</v>
      </c>
    </row>
    <row r="1108" spans="2:7" s="457" customFormat="1" ht="12">
      <c r="B1108" s="481" t="s">
        <v>6836</v>
      </c>
      <c r="C1108" s="453" t="s">
        <v>6156</v>
      </c>
      <c r="D1108" s="471" t="s">
        <v>6558</v>
      </c>
      <c r="E1108" s="472" t="s">
        <v>6559</v>
      </c>
      <c r="F1108" s="456" t="s">
        <v>3499</v>
      </c>
      <c r="G1108" s="493" t="s">
        <v>3500</v>
      </c>
    </row>
    <row r="1109" spans="2:7" s="457" customFormat="1" ht="12">
      <c r="B1109" s="481" t="s">
        <v>6837</v>
      </c>
      <c r="C1109" s="453" t="s">
        <v>6156</v>
      </c>
      <c r="D1109" s="471" t="s">
        <v>6558</v>
      </c>
      <c r="E1109" s="472" t="s">
        <v>6559</v>
      </c>
      <c r="F1109" s="456" t="s">
        <v>3499</v>
      </c>
      <c r="G1109" s="493" t="s">
        <v>3500</v>
      </c>
    </row>
    <row r="1110" spans="2:7" s="457" customFormat="1" ht="12">
      <c r="B1110" s="481" t="s">
        <v>6838</v>
      </c>
      <c r="C1110" s="453" t="s">
        <v>6156</v>
      </c>
      <c r="D1110" s="471" t="s">
        <v>6558</v>
      </c>
      <c r="E1110" s="472" t="s">
        <v>6559</v>
      </c>
      <c r="F1110" s="456" t="s">
        <v>3499</v>
      </c>
      <c r="G1110" s="493" t="s">
        <v>3500</v>
      </c>
    </row>
    <row r="1111" spans="2:7" s="457" customFormat="1" ht="12">
      <c r="B1111" s="481" t="s">
        <v>6839</v>
      </c>
      <c r="C1111" s="453" t="s">
        <v>6156</v>
      </c>
      <c r="D1111" s="471" t="s">
        <v>6558</v>
      </c>
      <c r="E1111" s="472" t="s">
        <v>6559</v>
      </c>
      <c r="F1111" s="456" t="s">
        <v>3499</v>
      </c>
      <c r="G1111" s="493" t="s">
        <v>3500</v>
      </c>
    </row>
    <row r="1112" spans="2:7" s="457" customFormat="1" ht="12">
      <c r="B1112" s="481" t="s">
        <v>6840</v>
      </c>
      <c r="C1112" s="453" t="s">
        <v>6156</v>
      </c>
      <c r="D1112" s="471" t="s">
        <v>6558</v>
      </c>
      <c r="E1112" s="472" t="s">
        <v>6559</v>
      </c>
      <c r="F1112" s="456" t="s">
        <v>3499</v>
      </c>
      <c r="G1112" s="493" t="s">
        <v>3500</v>
      </c>
    </row>
    <row r="1113" spans="2:7" s="457" customFormat="1" ht="12">
      <c r="B1113" s="481" t="s">
        <v>6841</v>
      </c>
      <c r="C1113" s="453" t="s">
        <v>6156</v>
      </c>
      <c r="D1113" s="471" t="s">
        <v>6558</v>
      </c>
      <c r="E1113" s="472" t="s">
        <v>6559</v>
      </c>
      <c r="F1113" s="456" t="s">
        <v>3499</v>
      </c>
      <c r="G1113" s="493" t="s">
        <v>3500</v>
      </c>
    </row>
    <row r="1114" spans="2:7" s="457" customFormat="1" ht="12">
      <c r="B1114" s="481" t="s">
        <v>6842</v>
      </c>
      <c r="C1114" s="453" t="s">
        <v>6156</v>
      </c>
      <c r="D1114" s="471" t="s">
        <v>6558</v>
      </c>
      <c r="E1114" s="472" t="s">
        <v>6559</v>
      </c>
      <c r="F1114" s="456" t="s">
        <v>3499</v>
      </c>
      <c r="G1114" s="493" t="s">
        <v>3500</v>
      </c>
    </row>
    <row r="1115" spans="2:7" s="457" customFormat="1" ht="12">
      <c r="B1115" s="481" t="s">
        <v>6843</v>
      </c>
      <c r="C1115" s="453" t="s">
        <v>6156</v>
      </c>
      <c r="D1115" s="471" t="s">
        <v>6558</v>
      </c>
      <c r="E1115" s="472" t="s">
        <v>6559</v>
      </c>
      <c r="F1115" s="456" t="s">
        <v>3499</v>
      </c>
      <c r="G1115" s="493" t="s">
        <v>3500</v>
      </c>
    </row>
    <row r="1116" spans="2:7" s="457" customFormat="1" ht="12">
      <c r="B1116" s="481" t="s">
        <v>6844</v>
      </c>
      <c r="C1116" s="453" t="s">
        <v>6156</v>
      </c>
      <c r="D1116" s="471" t="s">
        <v>6558</v>
      </c>
      <c r="E1116" s="472" t="s">
        <v>6559</v>
      </c>
      <c r="F1116" s="456" t="s">
        <v>3499</v>
      </c>
      <c r="G1116" s="493" t="s">
        <v>3500</v>
      </c>
    </row>
    <row r="1117" spans="2:7" s="457" customFormat="1" ht="12">
      <c r="B1117" s="481" t="s">
        <v>6845</v>
      </c>
      <c r="C1117" s="453" t="s">
        <v>6156</v>
      </c>
      <c r="D1117" s="471" t="s">
        <v>6558</v>
      </c>
      <c r="E1117" s="472" t="s">
        <v>6559</v>
      </c>
      <c r="F1117" s="456" t="s">
        <v>3499</v>
      </c>
      <c r="G1117" s="493" t="s">
        <v>3500</v>
      </c>
    </row>
    <row r="1118" spans="2:7" s="457" customFormat="1" ht="12">
      <c r="B1118" s="481" t="s">
        <v>6846</v>
      </c>
      <c r="C1118" s="453" t="s">
        <v>6156</v>
      </c>
      <c r="D1118" s="471" t="s">
        <v>6558</v>
      </c>
      <c r="E1118" s="472" t="s">
        <v>6559</v>
      </c>
      <c r="F1118" s="456" t="s">
        <v>3499</v>
      </c>
      <c r="G1118" s="493" t="s">
        <v>3500</v>
      </c>
    </row>
    <row r="1119" spans="2:7" s="457" customFormat="1" ht="12">
      <c r="B1119" s="481" t="s">
        <v>6847</v>
      </c>
      <c r="C1119" s="453" t="s">
        <v>6156</v>
      </c>
      <c r="D1119" s="471" t="s">
        <v>6558</v>
      </c>
      <c r="E1119" s="472" t="s">
        <v>6559</v>
      </c>
      <c r="F1119" s="456" t="s">
        <v>3499</v>
      </c>
      <c r="G1119" s="493" t="s">
        <v>3500</v>
      </c>
    </row>
    <row r="1120" spans="2:7" s="457" customFormat="1" ht="12">
      <c r="B1120" s="481" t="s">
        <v>6848</v>
      </c>
      <c r="C1120" s="453" t="s">
        <v>6156</v>
      </c>
      <c r="D1120" s="471" t="s">
        <v>6558</v>
      </c>
      <c r="E1120" s="472" t="s">
        <v>6559</v>
      </c>
      <c r="F1120" s="456" t="s">
        <v>3499</v>
      </c>
      <c r="G1120" s="493" t="s">
        <v>3500</v>
      </c>
    </row>
    <row r="1121" spans="2:7" s="457" customFormat="1" ht="12">
      <c r="B1121" s="481" t="s">
        <v>6849</v>
      </c>
      <c r="C1121" s="453" t="s">
        <v>6156</v>
      </c>
      <c r="D1121" s="471" t="s">
        <v>6558</v>
      </c>
      <c r="E1121" s="472" t="s">
        <v>6559</v>
      </c>
      <c r="F1121" s="456" t="s">
        <v>3499</v>
      </c>
      <c r="G1121" s="493" t="s">
        <v>3500</v>
      </c>
    </row>
    <row r="1122" spans="2:7" s="457" customFormat="1" ht="12">
      <c r="B1122" s="481" t="s">
        <v>6850</v>
      </c>
      <c r="C1122" s="453" t="s">
        <v>6156</v>
      </c>
      <c r="D1122" s="471" t="s">
        <v>6558</v>
      </c>
      <c r="E1122" s="472" t="s">
        <v>6559</v>
      </c>
      <c r="F1122" s="456" t="s">
        <v>3499</v>
      </c>
      <c r="G1122" s="493" t="s">
        <v>3500</v>
      </c>
    </row>
    <row r="1123" spans="2:7" s="457" customFormat="1" ht="12">
      <c r="B1123" s="454" t="s">
        <v>6851</v>
      </c>
      <c r="C1123" s="453" t="s">
        <v>6156</v>
      </c>
      <c r="D1123" s="471" t="s">
        <v>6558</v>
      </c>
      <c r="E1123" s="472" t="s">
        <v>6559</v>
      </c>
      <c r="F1123" s="456" t="s">
        <v>3499</v>
      </c>
      <c r="G1123" s="493" t="s">
        <v>3500</v>
      </c>
    </row>
    <row r="1124" spans="2:7" s="457" customFormat="1" ht="12">
      <c r="B1124" s="454" t="s">
        <v>6852</v>
      </c>
      <c r="C1124" s="453" t="s">
        <v>6156</v>
      </c>
      <c r="D1124" s="471" t="s">
        <v>6558</v>
      </c>
      <c r="E1124" s="472" t="s">
        <v>6559</v>
      </c>
      <c r="F1124" s="456" t="s">
        <v>3499</v>
      </c>
      <c r="G1124" s="493" t="s">
        <v>3500</v>
      </c>
    </row>
    <row r="1125" spans="2:7" s="457" customFormat="1" ht="12">
      <c r="B1125" s="454" t="s">
        <v>6853</v>
      </c>
      <c r="C1125" s="453" t="s">
        <v>6156</v>
      </c>
      <c r="D1125" s="471" t="s">
        <v>6558</v>
      </c>
      <c r="E1125" s="472" t="s">
        <v>6559</v>
      </c>
      <c r="F1125" s="456" t="s">
        <v>3499</v>
      </c>
      <c r="G1125" s="493" t="s">
        <v>3500</v>
      </c>
    </row>
    <row r="1126" spans="2:7" s="457" customFormat="1" ht="12">
      <c r="B1126" s="454" t="s">
        <v>6854</v>
      </c>
      <c r="C1126" s="453" t="s">
        <v>6156</v>
      </c>
      <c r="D1126" s="471" t="s">
        <v>6558</v>
      </c>
      <c r="E1126" s="472" t="s">
        <v>6559</v>
      </c>
      <c r="F1126" s="456" t="s">
        <v>3499</v>
      </c>
      <c r="G1126" s="493" t="s">
        <v>3500</v>
      </c>
    </row>
    <row r="1127" spans="2:7" s="457" customFormat="1" ht="12">
      <c r="B1127" s="454" t="s">
        <v>6855</v>
      </c>
      <c r="C1127" s="453" t="s">
        <v>6156</v>
      </c>
      <c r="D1127" s="471" t="s">
        <v>6558</v>
      </c>
      <c r="E1127" s="472" t="s">
        <v>6559</v>
      </c>
      <c r="F1127" s="456" t="s">
        <v>3499</v>
      </c>
      <c r="G1127" s="493" t="s">
        <v>3500</v>
      </c>
    </row>
    <row r="1128" spans="2:7" s="457" customFormat="1" ht="12">
      <c r="B1128" s="454" t="s">
        <v>6856</v>
      </c>
      <c r="C1128" s="453" t="s">
        <v>6156</v>
      </c>
      <c r="D1128" s="471" t="s">
        <v>6558</v>
      </c>
      <c r="E1128" s="472" t="s">
        <v>6559</v>
      </c>
      <c r="F1128" s="456" t="s">
        <v>3499</v>
      </c>
      <c r="G1128" s="493" t="s">
        <v>3500</v>
      </c>
    </row>
    <row r="1129" spans="2:7" s="457" customFormat="1" ht="12">
      <c r="B1129" s="454" t="s">
        <v>6857</v>
      </c>
      <c r="C1129" s="453" t="s">
        <v>6156</v>
      </c>
      <c r="D1129" s="471" t="s">
        <v>6558</v>
      </c>
      <c r="E1129" s="472" t="s">
        <v>6559</v>
      </c>
      <c r="F1129" s="456" t="s">
        <v>3499</v>
      </c>
      <c r="G1129" s="493" t="s">
        <v>3500</v>
      </c>
    </row>
    <row r="1130" spans="2:7" s="457" customFormat="1" ht="12">
      <c r="B1130" s="454" t="s">
        <v>6858</v>
      </c>
      <c r="C1130" s="453" t="s">
        <v>6156</v>
      </c>
      <c r="D1130" s="471" t="s">
        <v>6558</v>
      </c>
      <c r="E1130" s="472" t="s">
        <v>6559</v>
      </c>
      <c r="F1130" s="456" t="s">
        <v>3499</v>
      </c>
      <c r="G1130" s="493" t="s">
        <v>3500</v>
      </c>
    </row>
    <row r="1131" spans="2:7" s="457" customFormat="1" ht="12">
      <c r="B1131" s="454" t="s">
        <v>6859</v>
      </c>
      <c r="C1131" s="453" t="s">
        <v>6156</v>
      </c>
      <c r="D1131" s="471" t="s">
        <v>6558</v>
      </c>
      <c r="E1131" s="472" t="s">
        <v>6559</v>
      </c>
      <c r="F1131" s="456" t="s">
        <v>3499</v>
      </c>
      <c r="G1131" s="493" t="s">
        <v>3500</v>
      </c>
    </row>
    <row r="1132" spans="2:7" s="457" customFormat="1" ht="12">
      <c r="B1132" s="454" t="s">
        <v>6860</v>
      </c>
      <c r="C1132" s="453" t="s">
        <v>6156</v>
      </c>
      <c r="D1132" s="471" t="s">
        <v>6558</v>
      </c>
      <c r="E1132" s="472" t="s">
        <v>6559</v>
      </c>
      <c r="F1132" s="456" t="s">
        <v>3499</v>
      </c>
      <c r="G1132" s="493" t="s">
        <v>3500</v>
      </c>
    </row>
    <row r="1133" spans="2:7" s="457" customFormat="1" ht="12">
      <c r="B1133" s="454" t="s">
        <v>6861</v>
      </c>
      <c r="C1133" s="453" t="s">
        <v>6156</v>
      </c>
      <c r="D1133" s="471" t="s">
        <v>6558</v>
      </c>
      <c r="E1133" s="472" t="s">
        <v>6559</v>
      </c>
      <c r="F1133" s="456" t="s">
        <v>3499</v>
      </c>
      <c r="G1133" s="493" t="s">
        <v>3500</v>
      </c>
    </row>
    <row r="1134" spans="2:7" s="457" customFormat="1" ht="12">
      <c r="B1134" s="454" t="s">
        <v>6862</v>
      </c>
      <c r="C1134" s="453" t="s">
        <v>6156</v>
      </c>
      <c r="D1134" s="471" t="s">
        <v>6558</v>
      </c>
      <c r="E1134" s="472" t="s">
        <v>6559</v>
      </c>
      <c r="F1134" s="456" t="s">
        <v>3499</v>
      </c>
      <c r="G1134" s="493" t="s">
        <v>3500</v>
      </c>
    </row>
    <row r="1135" spans="2:7" s="457" customFormat="1" ht="12">
      <c r="B1135" s="454" t="s">
        <v>6863</v>
      </c>
      <c r="C1135" s="453" t="s">
        <v>6156</v>
      </c>
      <c r="D1135" s="471" t="s">
        <v>6558</v>
      </c>
      <c r="E1135" s="472" t="s">
        <v>6559</v>
      </c>
      <c r="F1135" s="456" t="s">
        <v>3499</v>
      </c>
      <c r="G1135" s="493" t="s">
        <v>3500</v>
      </c>
    </row>
    <row r="1136" spans="2:7" s="457" customFormat="1" ht="12">
      <c r="B1136" s="454" t="s">
        <v>6864</v>
      </c>
      <c r="C1136" s="453" t="s">
        <v>6156</v>
      </c>
      <c r="D1136" s="471" t="s">
        <v>6558</v>
      </c>
      <c r="E1136" s="472" t="s">
        <v>6559</v>
      </c>
      <c r="F1136" s="456" t="s">
        <v>3499</v>
      </c>
      <c r="G1136" s="493" t="s">
        <v>3500</v>
      </c>
    </row>
    <row r="1137" spans="2:7" s="457" customFormat="1" ht="12">
      <c r="B1137" s="454" t="s">
        <v>6865</v>
      </c>
      <c r="C1137" s="453" t="s">
        <v>6156</v>
      </c>
      <c r="D1137" s="471" t="s">
        <v>6558</v>
      </c>
      <c r="E1137" s="472" t="s">
        <v>6559</v>
      </c>
      <c r="F1137" s="456" t="s">
        <v>3499</v>
      </c>
      <c r="G1137" s="493" t="s">
        <v>3500</v>
      </c>
    </row>
    <row r="1138" spans="2:7" s="457" customFormat="1" ht="12">
      <c r="B1138" s="454" t="s">
        <v>6866</v>
      </c>
      <c r="C1138" s="453" t="s">
        <v>6156</v>
      </c>
      <c r="D1138" s="471" t="s">
        <v>6558</v>
      </c>
      <c r="E1138" s="472" t="s">
        <v>6559</v>
      </c>
      <c r="F1138" s="456" t="s">
        <v>3499</v>
      </c>
      <c r="G1138" s="493" t="s">
        <v>3500</v>
      </c>
    </row>
    <row r="1139" spans="2:7" s="457" customFormat="1" ht="12">
      <c r="B1139" s="454" t="s">
        <v>6867</v>
      </c>
      <c r="C1139" s="453" t="s">
        <v>6156</v>
      </c>
      <c r="D1139" s="471" t="s">
        <v>6558</v>
      </c>
      <c r="E1139" s="472" t="s">
        <v>6559</v>
      </c>
      <c r="F1139" s="456" t="s">
        <v>3499</v>
      </c>
      <c r="G1139" s="493" t="s">
        <v>3500</v>
      </c>
    </row>
    <row r="1140" spans="2:7" s="457" customFormat="1" ht="12">
      <c r="B1140" s="454" t="s">
        <v>6868</v>
      </c>
      <c r="C1140" s="453" t="s">
        <v>6156</v>
      </c>
      <c r="D1140" s="471" t="s">
        <v>6558</v>
      </c>
      <c r="E1140" s="472" t="s">
        <v>6559</v>
      </c>
      <c r="F1140" s="456" t="s">
        <v>3499</v>
      </c>
      <c r="G1140" s="493" t="s">
        <v>3500</v>
      </c>
    </row>
    <row r="1141" spans="2:7" s="457" customFormat="1" ht="12">
      <c r="B1141" s="454" t="s">
        <v>6869</v>
      </c>
      <c r="C1141" s="453" t="s">
        <v>6156</v>
      </c>
      <c r="D1141" s="471" t="s">
        <v>6558</v>
      </c>
      <c r="E1141" s="472" t="s">
        <v>6559</v>
      </c>
      <c r="F1141" s="456" t="s">
        <v>3499</v>
      </c>
      <c r="G1141" s="493" t="s">
        <v>3500</v>
      </c>
    </row>
    <row r="1142" spans="2:7" s="457" customFormat="1" ht="12">
      <c r="B1142" s="454" t="s">
        <v>6870</v>
      </c>
      <c r="C1142" s="453" t="s">
        <v>6156</v>
      </c>
      <c r="D1142" s="471" t="s">
        <v>6558</v>
      </c>
      <c r="E1142" s="472" t="s">
        <v>6559</v>
      </c>
      <c r="F1142" s="456" t="s">
        <v>3499</v>
      </c>
      <c r="G1142" s="493" t="s">
        <v>3500</v>
      </c>
    </row>
    <row r="1143" spans="2:7" s="457" customFormat="1" ht="12">
      <c r="B1143" s="454" t="s">
        <v>6871</v>
      </c>
      <c r="C1143" s="453" t="s">
        <v>6156</v>
      </c>
      <c r="D1143" s="471" t="s">
        <v>6558</v>
      </c>
      <c r="E1143" s="472" t="s">
        <v>6559</v>
      </c>
      <c r="F1143" s="456" t="s">
        <v>3499</v>
      </c>
      <c r="G1143" s="493" t="s">
        <v>3500</v>
      </c>
    </row>
    <row r="1144" spans="2:7" s="457" customFormat="1" ht="12">
      <c r="B1144" s="454" t="s">
        <v>6872</v>
      </c>
      <c r="C1144" s="453" t="s">
        <v>6156</v>
      </c>
      <c r="D1144" s="471" t="s">
        <v>6558</v>
      </c>
      <c r="E1144" s="472" t="s">
        <v>6559</v>
      </c>
      <c r="F1144" s="456" t="s">
        <v>3499</v>
      </c>
      <c r="G1144" s="493" t="s">
        <v>3500</v>
      </c>
    </row>
    <row r="1145" spans="2:7" s="457" customFormat="1" ht="12">
      <c r="B1145" s="454" t="s">
        <v>6873</v>
      </c>
      <c r="C1145" s="453" t="s">
        <v>6156</v>
      </c>
      <c r="D1145" s="471" t="s">
        <v>6558</v>
      </c>
      <c r="E1145" s="472" t="s">
        <v>6559</v>
      </c>
      <c r="F1145" s="456" t="s">
        <v>3499</v>
      </c>
      <c r="G1145" s="493" t="s">
        <v>3500</v>
      </c>
    </row>
    <row r="1146" spans="2:7" s="457" customFormat="1" ht="12">
      <c r="B1146" s="454" t="s">
        <v>6874</v>
      </c>
      <c r="C1146" s="453" t="s">
        <v>6156</v>
      </c>
      <c r="D1146" s="471" t="s">
        <v>6558</v>
      </c>
      <c r="E1146" s="472" t="s">
        <v>6559</v>
      </c>
      <c r="F1146" s="456" t="s">
        <v>3499</v>
      </c>
      <c r="G1146" s="493" t="s">
        <v>3500</v>
      </c>
    </row>
    <row r="1147" spans="2:7" s="457" customFormat="1" ht="12">
      <c r="B1147" s="454" t="s">
        <v>6875</v>
      </c>
      <c r="C1147" s="453" t="s">
        <v>6156</v>
      </c>
      <c r="D1147" s="471" t="s">
        <v>6558</v>
      </c>
      <c r="E1147" s="472" t="s">
        <v>6559</v>
      </c>
      <c r="F1147" s="456" t="s">
        <v>3499</v>
      </c>
      <c r="G1147" s="493" t="s">
        <v>3500</v>
      </c>
    </row>
    <row r="1148" spans="2:7" s="457" customFormat="1" ht="12">
      <c r="B1148" s="454" t="s">
        <v>6876</v>
      </c>
      <c r="C1148" s="453" t="s">
        <v>6156</v>
      </c>
      <c r="D1148" s="471" t="s">
        <v>6558</v>
      </c>
      <c r="E1148" s="472" t="s">
        <v>6559</v>
      </c>
      <c r="F1148" s="456" t="s">
        <v>3499</v>
      </c>
      <c r="G1148" s="493" t="s">
        <v>3500</v>
      </c>
    </row>
    <row r="1149" spans="2:7" s="457" customFormat="1" ht="12">
      <c r="B1149" s="454" t="s">
        <v>6877</v>
      </c>
      <c r="C1149" s="453" t="s">
        <v>6156</v>
      </c>
      <c r="D1149" s="471" t="s">
        <v>6558</v>
      </c>
      <c r="E1149" s="472" t="s">
        <v>6559</v>
      </c>
      <c r="F1149" s="456" t="s">
        <v>3499</v>
      </c>
      <c r="G1149" s="493" t="s">
        <v>3500</v>
      </c>
    </row>
    <row r="1150" spans="2:7" s="457" customFormat="1" ht="12">
      <c r="B1150" s="454" t="s">
        <v>6878</v>
      </c>
      <c r="C1150" s="453" t="s">
        <v>6156</v>
      </c>
      <c r="D1150" s="471" t="s">
        <v>6558</v>
      </c>
      <c r="E1150" s="472" t="s">
        <v>6559</v>
      </c>
      <c r="F1150" s="456" t="s">
        <v>3499</v>
      </c>
      <c r="G1150" s="493" t="s">
        <v>3500</v>
      </c>
    </row>
    <row r="1151" spans="2:7" s="457" customFormat="1" ht="12">
      <c r="B1151" s="454" t="s">
        <v>6879</v>
      </c>
      <c r="C1151" s="453" t="s">
        <v>6156</v>
      </c>
      <c r="D1151" s="471" t="s">
        <v>6558</v>
      </c>
      <c r="E1151" s="472" t="s">
        <v>6559</v>
      </c>
      <c r="F1151" s="456" t="s">
        <v>3499</v>
      </c>
      <c r="G1151" s="493" t="s">
        <v>3500</v>
      </c>
    </row>
    <row r="1152" spans="2:7" s="457" customFormat="1" ht="12">
      <c r="B1152" s="454" t="s">
        <v>6880</v>
      </c>
      <c r="C1152" s="453" t="s">
        <v>6156</v>
      </c>
      <c r="D1152" s="471" t="s">
        <v>6558</v>
      </c>
      <c r="E1152" s="472" t="s">
        <v>6559</v>
      </c>
      <c r="F1152" s="456" t="s">
        <v>3499</v>
      </c>
      <c r="G1152" s="493" t="s">
        <v>3500</v>
      </c>
    </row>
    <row r="1153" spans="2:7" s="457" customFormat="1" ht="12">
      <c r="B1153" s="454" t="s">
        <v>6881</v>
      </c>
      <c r="C1153" s="453" t="s">
        <v>6156</v>
      </c>
      <c r="D1153" s="471" t="s">
        <v>6558</v>
      </c>
      <c r="E1153" s="472" t="s">
        <v>6559</v>
      </c>
      <c r="F1153" s="456" t="s">
        <v>3499</v>
      </c>
      <c r="G1153" s="493" t="s">
        <v>3500</v>
      </c>
    </row>
    <row r="1154" spans="2:7" s="457" customFormat="1" ht="12">
      <c r="B1154" s="454" t="s">
        <v>6882</v>
      </c>
      <c r="C1154" s="453" t="s">
        <v>6156</v>
      </c>
      <c r="D1154" s="471" t="s">
        <v>6558</v>
      </c>
      <c r="E1154" s="472" t="s">
        <v>6559</v>
      </c>
      <c r="F1154" s="456" t="s">
        <v>3499</v>
      </c>
      <c r="G1154" s="493" t="s">
        <v>3500</v>
      </c>
    </row>
    <row r="1155" spans="2:7" s="457" customFormat="1" ht="12">
      <c r="B1155" s="454" t="s">
        <v>6883</v>
      </c>
      <c r="C1155" s="453" t="s">
        <v>6156</v>
      </c>
      <c r="D1155" s="471" t="s">
        <v>6558</v>
      </c>
      <c r="E1155" s="472" t="s">
        <v>6559</v>
      </c>
      <c r="F1155" s="456" t="s">
        <v>3499</v>
      </c>
      <c r="G1155" s="493" t="s">
        <v>3500</v>
      </c>
    </row>
    <row r="1156" spans="2:7" s="457" customFormat="1" ht="12">
      <c r="B1156" s="454" t="s">
        <v>6884</v>
      </c>
      <c r="C1156" s="453" t="s">
        <v>6156</v>
      </c>
      <c r="D1156" s="471" t="s">
        <v>6558</v>
      </c>
      <c r="E1156" s="472" t="s">
        <v>6559</v>
      </c>
      <c r="F1156" s="456" t="s">
        <v>3499</v>
      </c>
      <c r="G1156" s="493" t="s">
        <v>3500</v>
      </c>
    </row>
    <row r="1157" spans="2:7" s="457" customFormat="1" ht="12">
      <c r="B1157" s="454" t="s">
        <v>6885</v>
      </c>
      <c r="C1157" s="453" t="s">
        <v>6156</v>
      </c>
      <c r="D1157" s="471" t="s">
        <v>6558</v>
      </c>
      <c r="E1157" s="472" t="s">
        <v>6559</v>
      </c>
      <c r="F1157" s="456" t="s">
        <v>3499</v>
      </c>
      <c r="G1157" s="493" t="s">
        <v>3500</v>
      </c>
    </row>
    <row r="1158" spans="2:7" s="457" customFormat="1" ht="12">
      <c r="B1158" s="454" t="s">
        <v>6886</v>
      </c>
      <c r="C1158" s="453" t="s">
        <v>6156</v>
      </c>
      <c r="D1158" s="471" t="s">
        <v>6558</v>
      </c>
      <c r="E1158" s="472" t="s">
        <v>6559</v>
      </c>
      <c r="F1158" s="456" t="s">
        <v>3499</v>
      </c>
      <c r="G1158" s="493" t="s">
        <v>3500</v>
      </c>
    </row>
    <row r="1159" spans="2:7" s="457" customFormat="1" ht="12">
      <c r="B1159" s="454" t="s">
        <v>6887</v>
      </c>
      <c r="C1159" s="453" t="s">
        <v>6156</v>
      </c>
      <c r="D1159" s="471" t="s">
        <v>6558</v>
      </c>
      <c r="E1159" s="472" t="s">
        <v>6559</v>
      </c>
      <c r="F1159" s="456" t="s">
        <v>3499</v>
      </c>
      <c r="G1159" s="493" t="s">
        <v>3500</v>
      </c>
    </row>
    <row r="1160" spans="2:7" s="457" customFormat="1" ht="12">
      <c r="B1160" s="454" t="s">
        <v>6888</v>
      </c>
      <c r="C1160" s="453" t="s">
        <v>6156</v>
      </c>
      <c r="D1160" s="471" t="s">
        <v>6558</v>
      </c>
      <c r="E1160" s="472" t="s">
        <v>6559</v>
      </c>
      <c r="F1160" s="456" t="s">
        <v>3499</v>
      </c>
      <c r="G1160" s="493" t="s">
        <v>3500</v>
      </c>
    </row>
    <row r="1161" spans="2:7" s="457" customFormat="1" ht="12">
      <c r="B1161" s="454" t="s">
        <v>6889</v>
      </c>
      <c r="C1161" s="453" t="s">
        <v>6156</v>
      </c>
      <c r="D1161" s="471" t="s">
        <v>6558</v>
      </c>
      <c r="E1161" s="472" t="s">
        <v>6559</v>
      </c>
      <c r="F1161" s="456" t="s">
        <v>3499</v>
      </c>
      <c r="G1161" s="493" t="s">
        <v>3500</v>
      </c>
    </row>
    <row r="1162" spans="2:7" s="457" customFormat="1" ht="12">
      <c r="B1162" s="454" t="s">
        <v>6890</v>
      </c>
      <c r="C1162" s="453" t="s">
        <v>6156</v>
      </c>
      <c r="D1162" s="471" t="s">
        <v>6558</v>
      </c>
      <c r="E1162" s="472" t="s">
        <v>6559</v>
      </c>
      <c r="F1162" s="456" t="s">
        <v>3499</v>
      </c>
      <c r="G1162" s="493" t="s">
        <v>3500</v>
      </c>
    </row>
    <row r="1163" spans="2:7" s="457" customFormat="1" ht="12">
      <c r="B1163" s="454" t="s">
        <v>6891</v>
      </c>
      <c r="C1163" s="453" t="s">
        <v>6156</v>
      </c>
      <c r="D1163" s="471" t="s">
        <v>6558</v>
      </c>
      <c r="E1163" s="472" t="s">
        <v>6559</v>
      </c>
      <c r="F1163" s="456" t="s">
        <v>3499</v>
      </c>
      <c r="G1163" s="493" t="s">
        <v>3500</v>
      </c>
    </row>
    <row r="1164" spans="2:7" s="457" customFormat="1" ht="12">
      <c r="B1164" s="454" t="s">
        <v>6892</v>
      </c>
      <c r="C1164" s="453" t="s">
        <v>6156</v>
      </c>
      <c r="D1164" s="471" t="s">
        <v>6558</v>
      </c>
      <c r="E1164" s="472" t="s">
        <v>6559</v>
      </c>
      <c r="F1164" s="456" t="s">
        <v>3499</v>
      </c>
      <c r="G1164" s="493" t="s">
        <v>3500</v>
      </c>
    </row>
    <row r="1165" spans="2:7" s="457" customFormat="1" ht="12">
      <c r="B1165" s="454" t="s">
        <v>6893</v>
      </c>
      <c r="C1165" s="453" t="s">
        <v>6156</v>
      </c>
      <c r="D1165" s="471" t="s">
        <v>6558</v>
      </c>
      <c r="E1165" s="472" t="s">
        <v>6559</v>
      </c>
      <c r="F1165" s="456" t="s">
        <v>3499</v>
      </c>
      <c r="G1165" s="493" t="s">
        <v>3500</v>
      </c>
    </row>
    <row r="1166" spans="2:7" s="457" customFormat="1" ht="12">
      <c r="B1166" s="454" t="s">
        <v>6894</v>
      </c>
      <c r="C1166" s="453" t="s">
        <v>6156</v>
      </c>
      <c r="D1166" s="471" t="s">
        <v>6558</v>
      </c>
      <c r="E1166" s="472" t="s">
        <v>6559</v>
      </c>
      <c r="F1166" s="456" t="s">
        <v>3499</v>
      </c>
      <c r="G1166" s="493" t="s">
        <v>3500</v>
      </c>
    </row>
    <row r="1167" spans="2:7" s="457" customFormat="1" ht="12">
      <c r="B1167" s="454" t="s">
        <v>6895</v>
      </c>
      <c r="C1167" s="453" t="s">
        <v>6156</v>
      </c>
      <c r="D1167" s="471" t="s">
        <v>6558</v>
      </c>
      <c r="E1167" s="472" t="s">
        <v>6559</v>
      </c>
      <c r="F1167" s="456" t="s">
        <v>3499</v>
      </c>
      <c r="G1167" s="493" t="s">
        <v>3500</v>
      </c>
    </row>
    <row r="1168" spans="2:7" s="457" customFormat="1" ht="12">
      <c r="B1168" s="454" t="s">
        <v>6896</v>
      </c>
      <c r="C1168" s="453" t="s">
        <v>6156</v>
      </c>
      <c r="D1168" s="471" t="s">
        <v>6558</v>
      </c>
      <c r="E1168" s="472" t="s">
        <v>6559</v>
      </c>
      <c r="F1168" s="456" t="s">
        <v>3499</v>
      </c>
      <c r="G1168" s="493" t="s">
        <v>3500</v>
      </c>
    </row>
    <row r="1169" spans="2:7" s="457" customFormat="1" ht="12">
      <c r="B1169" s="454" t="s">
        <v>6897</v>
      </c>
      <c r="C1169" s="453" t="s">
        <v>6156</v>
      </c>
      <c r="D1169" s="471" t="s">
        <v>6558</v>
      </c>
      <c r="E1169" s="472" t="s">
        <v>6559</v>
      </c>
      <c r="F1169" s="456" t="s">
        <v>3499</v>
      </c>
      <c r="G1169" s="493" t="s">
        <v>3500</v>
      </c>
    </row>
    <row r="1170" spans="2:7" s="457" customFormat="1" ht="12">
      <c r="B1170" s="454" t="s">
        <v>6898</v>
      </c>
      <c r="C1170" s="453" t="s">
        <v>6156</v>
      </c>
      <c r="D1170" s="471" t="s">
        <v>6558</v>
      </c>
      <c r="E1170" s="472" t="s">
        <v>6559</v>
      </c>
      <c r="F1170" s="456" t="s">
        <v>3499</v>
      </c>
      <c r="G1170" s="493" t="s">
        <v>3500</v>
      </c>
    </row>
    <row r="1171" spans="2:7" s="457" customFormat="1" ht="12">
      <c r="B1171" s="454" t="s">
        <v>6899</v>
      </c>
      <c r="C1171" s="453" t="s">
        <v>6156</v>
      </c>
      <c r="D1171" s="471" t="s">
        <v>6558</v>
      </c>
      <c r="E1171" s="472" t="s">
        <v>6559</v>
      </c>
      <c r="F1171" s="456" t="s">
        <v>3499</v>
      </c>
      <c r="G1171" s="493" t="s">
        <v>3500</v>
      </c>
    </row>
    <row r="1172" spans="2:7" s="457" customFormat="1" ht="12">
      <c r="B1172" s="454" t="s">
        <v>6900</v>
      </c>
      <c r="C1172" s="453" t="s">
        <v>6156</v>
      </c>
      <c r="D1172" s="471" t="s">
        <v>6558</v>
      </c>
      <c r="E1172" s="472" t="s">
        <v>6559</v>
      </c>
      <c r="F1172" s="456" t="s">
        <v>3499</v>
      </c>
      <c r="G1172" s="493" t="s">
        <v>3500</v>
      </c>
    </row>
    <row r="1173" spans="2:7" s="457" customFormat="1" ht="12">
      <c r="B1173" s="454" t="s">
        <v>6901</v>
      </c>
      <c r="C1173" s="453" t="s">
        <v>6156</v>
      </c>
      <c r="D1173" s="471" t="s">
        <v>6558</v>
      </c>
      <c r="E1173" s="472" t="s">
        <v>6559</v>
      </c>
      <c r="F1173" s="456" t="s">
        <v>3499</v>
      </c>
      <c r="G1173" s="493" t="s">
        <v>3500</v>
      </c>
    </row>
    <row r="1174" spans="2:7" s="457" customFormat="1" ht="12">
      <c r="B1174" s="454" t="s">
        <v>6902</v>
      </c>
      <c r="C1174" s="453" t="s">
        <v>6156</v>
      </c>
      <c r="D1174" s="471" t="s">
        <v>6558</v>
      </c>
      <c r="E1174" s="472" t="s">
        <v>6559</v>
      </c>
      <c r="F1174" s="456" t="s">
        <v>3499</v>
      </c>
      <c r="G1174" s="493" t="s">
        <v>3500</v>
      </c>
    </row>
    <row r="1175" spans="2:7" s="457" customFormat="1" ht="12">
      <c r="B1175" s="454" t="s">
        <v>6903</v>
      </c>
      <c r="C1175" s="453" t="s">
        <v>6156</v>
      </c>
      <c r="D1175" s="471" t="s">
        <v>6558</v>
      </c>
      <c r="E1175" s="472" t="s">
        <v>6559</v>
      </c>
      <c r="F1175" s="456" t="s">
        <v>3499</v>
      </c>
      <c r="G1175" s="493" t="s">
        <v>3500</v>
      </c>
    </row>
    <row r="1176" spans="2:7" s="457" customFormat="1" ht="12">
      <c r="B1176" s="454" t="s">
        <v>6904</v>
      </c>
      <c r="C1176" s="453" t="s">
        <v>6156</v>
      </c>
      <c r="D1176" s="471" t="s">
        <v>6558</v>
      </c>
      <c r="E1176" s="472" t="s">
        <v>6559</v>
      </c>
      <c r="F1176" s="456" t="s">
        <v>3499</v>
      </c>
      <c r="G1176" s="493" t="s">
        <v>3500</v>
      </c>
    </row>
    <row r="1177" spans="2:7" s="457" customFormat="1" ht="12">
      <c r="B1177" s="454" t="s">
        <v>6905</v>
      </c>
      <c r="C1177" s="453" t="s">
        <v>6156</v>
      </c>
      <c r="D1177" s="471" t="s">
        <v>6558</v>
      </c>
      <c r="E1177" s="472" t="s">
        <v>6559</v>
      </c>
      <c r="F1177" s="456" t="s">
        <v>3499</v>
      </c>
      <c r="G1177" s="493" t="s">
        <v>3500</v>
      </c>
    </row>
    <row r="1178" spans="2:7" s="457" customFormat="1" ht="12">
      <c r="B1178" s="454" t="s">
        <v>6906</v>
      </c>
      <c r="C1178" s="453" t="s">
        <v>6156</v>
      </c>
      <c r="D1178" s="471" t="s">
        <v>6558</v>
      </c>
      <c r="E1178" s="472" t="s">
        <v>6559</v>
      </c>
      <c r="F1178" s="456" t="s">
        <v>3499</v>
      </c>
      <c r="G1178" s="493" t="s">
        <v>3500</v>
      </c>
    </row>
    <row r="1179" spans="2:7" s="457" customFormat="1" ht="12">
      <c r="B1179" s="454" t="s">
        <v>6907</v>
      </c>
      <c r="C1179" s="453" t="s">
        <v>6156</v>
      </c>
      <c r="D1179" s="471" t="s">
        <v>6558</v>
      </c>
      <c r="E1179" s="472" t="s">
        <v>6559</v>
      </c>
      <c r="F1179" s="456" t="s">
        <v>3499</v>
      </c>
      <c r="G1179" s="493" t="s">
        <v>3500</v>
      </c>
    </row>
    <row r="1180" spans="2:7" s="457" customFormat="1" ht="12">
      <c r="B1180" s="454" t="s">
        <v>6908</v>
      </c>
      <c r="C1180" s="453" t="s">
        <v>6156</v>
      </c>
      <c r="D1180" s="471" t="s">
        <v>6558</v>
      </c>
      <c r="E1180" s="472" t="s">
        <v>6559</v>
      </c>
      <c r="F1180" s="456" t="s">
        <v>3499</v>
      </c>
      <c r="G1180" s="493" t="s">
        <v>3500</v>
      </c>
    </row>
    <row r="1181" spans="2:7" s="457" customFormat="1" ht="12">
      <c r="B1181" s="454" t="s">
        <v>6909</v>
      </c>
      <c r="C1181" s="453" t="s">
        <v>6156</v>
      </c>
      <c r="D1181" s="471" t="s">
        <v>6558</v>
      </c>
      <c r="E1181" s="472" t="s">
        <v>6559</v>
      </c>
      <c r="F1181" s="456" t="s">
        <v>3499</v>
      </c>
      <c r="G1181" s="493" t="s">
        <v>3500</v>
      </c>
    </row>
    <row r="1182" spans="2:7" s="457" customFormat="1" ht="12">
      <c r="B1182" s="454" t="s">
        <v>6910</v>
      </c>
      <c r="C1182" s="453" t="s">
        <v>6156</v>
      </c>
      <c r="D1182" s="471" t="s">
        <v>6558</v>
      </c>
      <c r="E1182" s="472" t="s">
        <v>6559</v>
      </c>
      <c r="F1182" s="456" t="s">
        <v>3499</v>
      </c>
      <c r="G1182" s="493" t="s">
        <v>3500</v>
      </c>
    </row>
    <row r="1183" spans="2:7" s="457" customFormat="1" ht="12">
      <c r="B1183" s="454" t="s">
        <v>6911</v>
      </c>
      <c r="C1183" s="453" t="s">
        <v>6156</v>
      </c>
      <c r="D1183" s="471" t="s">
        <v>6558</v>
      </c>
      <c r="E1183" s="472" t="s">
        <v>6559</v>
      </c>
      <c r="F1183" s="456" t="s">
        <v>3499</v>
      </c>
      <c r="G1183" s="493" t="s">
        <v>3500</v>
      </c>
    </row>
    <row r="1184" spans="2:7" s="457" customFormat="1" ht="12">
      <c r="B1184" s="454" t="s">
        <v>6912</v>
      </c>
      <c r="C1184" s="453" t="s">
        <v>6156</v>
      </c>
      <c r="D1184" s="471" t="s">
        <v>6558</v>
      </c>
      <c r="E1184" s="472" t="s">
        <v>6559</v>
      </c>
      <c r="F1184" s="456" t="s">
        <v>3499</v>
      </c>
      <c r="G1184" s="493" t="s">
        <v>3500</v>
      </c>
    </row>
    <row r="1185" spans="2:7" s="457" customFormat="1" ht="12">
      <c r="B1185" s="454" t="s">
        <v>6913</v>
      </c>
      <c r="C1185" s="453" t="s">
        <v>6156</v>
      </c>
      <c r="D1185" s="471" t="s">
        <v>6558</v>
      </c>
      <c r="E1185" s="472" t="s">
        <v>6559</v>
      </c>
      <c r="F1185" s="456" t="s">
        <v>3499</v>
      </c>
      <c r="G1185" s="493" t="s">
        <v>3500</v>
      </c>
    </row>
    <row r="1186" spans="2:7" s="457" customFormat="1" ht="12">
      <c r="B1186" s="454" t="s">
        <v>6914</v>
      </c>
      <c r="C1186" s="453" t="s">
        <v>6156</v>
      </c>
      <c r="D1186" s="471" t="s">
        <v>6558</v>
      </c>
      <c r="E1186" s="472" t="s">
        <v>6559</v>
      </c>
      <c r="F1186" s="456" t="s">
        <v>3499</v>
      </c>
      <c r="G1186" s="493" t="s">
        <v>3500</v>
      </c>
    </row>
    <row r="1187" spans="2:7" s="457" customFormat="1" ht="12">
      <c r="B1187" s="454" t="s">
        <v>6915</v>
      </c>
      <c r="C1187" s="453" t="s">
        <v>6156</v>
      </c>
      <c r="D1187" s="471" t="s">
        <v>6558</v>
      </c>
      <c r="E1187" s="472" t="s">
        <v>6559</v>
      </c>
      <c r="F1187" s="456" t="s">
        <v>3499</v>
      </c>
      <c r="G1187" s="493" t="s">
        <v>3500</v>
      </c>
    </row>
    <row r="1188" spans="2:7" s="457" customFormat="1" ht="12">
      <c r="B1188" s="454" t="s">
        <v>6916</v>
      </c>
      <c r="C1188" s="453" t="s">
        <v>6156</v>
      </c>
      <c r="D1188" s="471" t="s">
        <v>6558</v>
      </c>
      <c r="E1188" s="472" t="s">
        <v>6559</v>
      </c>
      <c r="F1188" s="456" t="s">
        <v>3499</v>
      </c>
      <c r="G1188" s="493" t="s">
        <v>3500</v>
      </c>
    </row>
    <row r="1189" spans="2:7" s="457" customFormat="1" ht="12">
      <c r="B1189" s="454" t="s">
        <v>6917</v>
      </c>
      <c r="C1189" s="453" t="s">
        <v>6156</v>
      </c>
      <c r="D1189" s="471" t="s">
        <v>6558</v>
      </c>
      <c r="E1189" s="472" t="s">
        <v>6559</v>
      </c>
      <c r="F1189" s="456" t="s">
        <v>3499</v>
      </c>
      <c r="G1189" s="493" t="s">
        <v>3500</v>
      </c>
    </row>
    <row r="1190" spans="2:7" s="457" customFormat="1" ht="12">
      <c r="B1190" s="454" t="s">
        <v>6918</v>
      </c>
      <c r="C1190" s="453" t="s">
        <v>6156</v>
      </c>
      <c r="D1190" s="471" t="s">
        <v>6558</v>
      </c>
      <c r="E1190" s="472" t="s">
        <v>6559</v>
      </c>
      <c r="F1190" s="456" t="s">
        <v>3499</v>
      </c>
      <c r="G1190" s="493" t="s">
        <v>3500</v>
      </c>
    </row>
    <row r="1191" spans="2:7" s="457" customFormat="1" ht="12">
      <c r="B1191" s="454" t="s">
        <v>6919</v>
      </c>
      <c r="C1191" s="453" t="s">
        <v>6156</v>
      </c>
      <c r="D1191" s="471" t="s">
        <v>6558</v>
      </c>
      <c r="E1191" s="472" t="s">
        <v>6559</v>
      </c>
      <c r="F1191" s="456" t="s">
        <v>3499</v>
      </c>
      <c r="G1191" s="493" t="s">
        <v>3500</v>
      </c>
    </row>
    <row r="1192" spans="2:7" s="457" customFormat="1" ht="12">
      <c r="B1192" s="454" t="s">
        <v>6920</v>
      </c>
      <c r="C1192" s="453" t="s">
        <v>6156</v>
      </c>
      <c r="D1192" s="471" t="s">
        <v>6558</v>
      </c>
      <c r="E1192" s="472" t="s">
        <v>6559</v>
      </c>
      <c r="F1192" s="456" t="s">
        <v>3499</v>
      </c>
      <c r="G1192" s="493" t="s">
        <v>3500</v>
      </c>
    </row>
    <row r="1193" spans="2:7" s="457" customFormat="1" ht="12">
      <c r="B1193" s="454" t="s">
        <v>6921</v>
      </c>
      <c r="C1193" s="453" t="s">
        <v>6156</v>
      </c>
      <c r="D1193" s="471" t="s">
        <v>6558</v>
      </c>
      <c r="E1193" s="472" t="s">
        <v>6559</v>
      </c>
      <c r="F1193" s="456" t="s">
        <v>3499</v>
      </c>
      <c r="G1193" s="493" t="s">
        <v>3500</v>
      </c>
    </row>
    <row r="1194" spans="2:7" s="457" customFormat="1" ht="12">
      <c r="B1194" s="454" t="s">
        <v>6922</v>
      </c>
      <c r="C1194" s="453" t="s">
        <v>6156</v>
      </c>
      <c r="D1194" s="471" t="s">
        <v>6558</v>
      </c>
      <c r="E1194" s="472" t="s">
        <v>6559</v>
      </c>
      <c r="F1194" s="456" t="s">
        <v>3499</v>
      </c>
      <c r="G1194" s="493" t="s">
        <v>3500</v>
      </c>
    </row>
    <row r="1195" spans="2:7" s="457" customFormat="1" ht="12">
      <c r="B1195" s="454" t="s">
        <v>6923</v>
      </c>
      <c r="C1195" s="453" t="s">
        <v>6156</v>
      </c>
      <c r="D1195" s="471" t="s">
        <v>6558</v>
      </c>
      <c r="E1195" s="472" t="s">
        <v>6559</v>
      </c>
      <c r="F1195" s="456" t="s">
        <v>3499</v>
      </c>
      <c r="G1195" s="493" t="s">
        <v>3500</v>
      </c>
    </row>
    <row r="1196" spans="2:7" s="457" customFormat="1" ht="12">
      <c r="B1196" s="454" t="s">
        <v>6924</v>
      </c>
      <c r="C1196" s="453" t="s">
        <v>6156</v>
      </c>
      <c r="D1196" s="471" t="s">
        <v>6558</v>
      </c>
      <c r="E1196" s="472" t="s">
        <v>6559</v>
      </c>
      <c r="F1196" s="456" t="s">
        <v>3499</v>
      </c>
      <c r="G1196" s="493" t="s">
        <v>3500</v>
      </c>
    </row>
    <row r="1197" spans="2:7" s="457" customFormat="1" ht="12">
      <c r="B1197" s="454" t="s">
        <v>6925</v>
      </c>
      <c r="C1197" s="453" t="s">
        <v>6156</v>
      </c>
      <c r="D1197" s="471" t="s">
        <v>6558</v>
      </c>
      <c r="E1197" s="472" t="s">
        <v>6559</v>
      </c>
      <c r="F1197" s="456" t="s">
        <v>3499</v>
      </c>
      <c r="G1197" s="493" t="s">
        <v>3500</v>
      </c>
    </row>
    <row r="1198" spans="2:7" s="457" customFormat="1" ht="12">
      <c r="B1198" s="454" t="s">
        <v>6926</v>
      </c>
      <c r="C1198" s="453" t="s">
        <v>6156</v>
      </c>
      <c r="D1198" s="471" t="s">
        <v>6558</v>
      </c>
      <c r="E1198" s="472" t="s">
        <v>6559</v>
      </c>
      <c r="F1198" s="456" t="s">
        <v>3499</v>
      </c>
      <c r="G1198" s="493" t="s">
        <v>3500</v>
      </c>
    </row>
    <row r="1199" spans="2:7" s="457" customFormat="1" ht="12">
      <c r="B1199" s="454" t="s">
        <v>6927</v>
      </c>
      <c r="C1199" s="453" t="s">
        <v>6156</v>
      </c>
      <c r="D1199" s="471" t="s">
        <v>6558</v>
      </c>
      <c r="E1199" s="472" t="s">
        <v>6559</v>
      </c>
      <c r="F1199" s="456" t="s">
        <v>3499</v>
      </c>
      <c r="G1199" s="493" t="s">
        <v>3500</v>
      </c>
    </row>
    <row r="1200" spans="2:7" s="457" customFormat="1" ht="12">
      <c r="B1200" s="454" t="s">
        <v>6928</v>
      </c>
      <c r="C1200" s="453" t="s">
        <v>6156</v>
      </c>
      <c r="D1200" s="471" t="s">
        <v>6558</v>
      </c>
      <c r="E1200" s="472" t="s">
        <v>6559</v>
      </c>
      <c r="F1200" s="456" t="s">
        <v>3499</v>
      </c>
      <c r="G1200" s="493" t="s">
        <v>3500</v>
      </c>
    </row>
    <row r="1201" spans="2:7" s="457" customFormat="1" ht="12">
      <c r="B1201" s="454" t="s">
        <v>6929</v>
      </c>
      <c r="C1201" s="453" t="s">
        <v>6156</v>
      </c>
      <c r="D1201" s="471" t="s">
        <v>6558</v>
      </c>
      <c r="E1201" s="472" t="s">
        <v>6559</v>
      </c>
      <c r="F1201" s="456" t="s">
        <v>3499</v>
      </c>
      <c r="G1201" s="493" t="s">
        <v>3500</v>
      </c>
    </row>
    <row r="1202" spans="2:7" s="457" customFormat="1" ht="12">
      <c r="B1202" s="454" t="s">
        <v>6930</v>
      </c>
      <c r="C1202" s="453" t="s">
        <v>6156</v>
      </c>
      <c r="D1202" s="471" t="s">
        <v>6558</v>
      </c>
      <c r="E1202" s="472" t="s">
        <v>6559</v>
      </c>
      <c r="F1202" s="456" t="s">
        <v>3499</v>
      </c>
      <c r="G1202" s="493" t="s">
        <v>3500</v>
      </c>
    </row>
    <row r="1203" spans="2:7" s="457" customFormat="1" ht="12">
      <c r="B1203" s="454" t="s">
        <v>6931</v>
      </c>
      <c r="C1203" s="453" t="s">
        <v>6156</v>
      </c>
      <c r="D1203" s="471" t="s">
        <v>6558</v>
      </c>
      <c r="E1203" s="472" t="s">
        <v>6559</v>
      </c>
      <c r="F1203" s="456" t="s">
        <v>3499</v>
      </c>
      <c r="G1203" s="493" t="s">
        <v>3500</v>
      </c>
    </row>
    <row r="1204" spans="2:7" s="457" customFormat="1" ht="12">
      <c r="B1204" s="454" t="s">
        <v>6932</v>
      </c>
      <c r="C1204" s="453" t="s">
        <v>6156</v>
      </c>
      <c r="D1204" s="471" t="s">
        <v>6558</v>
      </c>
      <c r="E1204" s="472" t="s">
        <v>6559</v>
      </c>
      <c r="F1204" s="456" t="s">
        <v>3499</v>
      </c>
      <c r="G1204" s="493" t="s">
        <v>3500</v>
      </c>
    </row>
    <row r="1205" spans="2:7" s="457" customFormat="1" ht="12">
      <c r="B1205" s="454" t="s">
        <v>6933</v>
      </c>
      <c r="C1205" s="453" t="s">
        <v>6156</v>
      </c>
      <c r="D1205" s="471" t="s">
        <v>6558</v>
      </c>
      <c r="E1205" s="472" t="s">
        <v>6559</v>
      </c>
      <c r="F1205" s="456" t="s">
        <v>3499</v>
      </c>
      <c r="G1205" s="493" t="s">
        <v>3500</v>
      </c>
    </row>
    <row r="1206" spans="2:7" s="457" customFormat="1" ht="12">
      <c r="B1206" s="454" t="s">
        <v>6934</v>
      </c>
      <c r="C1206" s="453" t="s">
        <v>6156</v>
      </c>
      <c r="D1206" s="471" t="s">
        <v>6558</v>
      </c>
      <c r="E1206" s="472" t="s">
        <v>6559</v>
      </c>
      <c r="F1206" s="456" t="s">
        <v>3499</v>
      </c>
      <c r="G1206" s="493" t="s">
        <v>3500</v>
      </c>
    </row>
    <row r="1207" spans="2:7" s="457" customFormat="1" ht="12">
      <c r="B1207" s="454" t="s">
        <v>6935</v>
      </c>
      <c r="C1207" s="453" t="s">
        <v>6156</v>
      </c>
      <c r="D1207" s="471" t="s">
        <v>6558</v>
      </c>
      <c r="E1207" s="472" t="s">
        <v>6559</v>
      </c>
      <c r="F1207" s="456" t="s">
        <v>3499</v>
      </c>
      <c r="G1207" s="493" t="s">
        <v>3500</v>
      </c>
    </row>
    <row r="1208" spans="2:7" s="457" customFormat="1" ht="12">
      <c r="B1208" s="454" t="s">
        <v>6936</v>
      </c>
      <c r="C1208" s="453" t="s">
        <v>6156</v>
      </c>
      <c r="D1208" s="471" t="s">
        <v>6558</v>
      </c>
      <c r="E1208" s="472" t="s">
        <v>6559</v>
      </c>
      <c r="F1208" s="456" t="s">
        <v>3499</v>
      </c>
      <c r="G1208" s="493" t="s">
        <v>3500</v>
      </c>
    </row>
    <row r="1209" spans="2:7" s="457" customFormat="1" ht="12">
      <c r="B1209" s="454" t="s">
        <v>6937</v>
      </c>
      <c r="C1209" s="453" t="s">
        <v>6156</v>
      </c>
      <c r="D1209" s="471" t="s">
        <v>6558</v>
      </c>
      <c r="E1209" s="472" t="s">
        <v>6559</v>
      </c>
      <c r="F1209" s="456" t="s">
        <v>3499</v>
      </c>
      <c r="G1209" s="493" t="s">
        <v>3500</v>
      </c>
    </row>
    <row r="1210" spans="2:7" s="457" customFormat="1" ht="12">
      <c r="B1210" s="454" t="s">
        <v>6938</v>
      </c>
      <c r="C1210" s="453" t="s">
        <v>6156</v>
      </c>
      <c r="D1210" s="471" t="s">
        <v>6558</v>
      </c>
      <c r="E1210" s="472" t="s">
        <v>6559</v>
      </c>
      <c r="F1210" s="456" t="s">
        <v>3499</v>
      </c>
      <c r="G1210" s="493" t="s">
        <v>3500</v>
      </c>
    </row>
    <row r="1211" spans="2:7" s="457" customFormat="1" ht="12">
      <c r="B1211" s="454" t="s">
        <v>6939</v>
      </c>
      <c r="C1211" s="453" t="s">
        <v>6156</v>
      </c>
      <c r="D1211" s="471" t="s">
        <v>6558</v>
      </c>
      <c r="E1211" s="472" t="s">
        <v>6559</v>
      </c>
      <c r="F1211" s="456" t="s">
        <v>3499</v>
      </c>
      <c r="G1211" s="493" t="s">
        <v>3500</v>
      </c>
    </row>
    <row r="1212" spans="2:7" s="457" customFormat="1" ht="12">
      <c r="B1212" s="454" t="s">
        <v>6940</v>
      </c>
      <c r="C1212" s="453" t="s">
        <v>6156</v>
      </c>
      <c r="D1212" s="471" t="s">
        <v>6558</v>
      </c>
      <c r="E1212" s="472" t="s">
        <v>6559</v>
      </c>
      <c r="F1212" s="456" t="s">
        <v>3499</v>
      </c>
      <c r="G1212" s="493" t="s">
        <v>3500</v>
      </c>
    </row>
    <row r="1213" spans="2:7" s="457" customFormat="1" ht="12">
      <c r="B1213" s="454" t="s">
        <v>6941</v>
      </c>
      <c r="C1213" s="453" t="s">
        <v>6156</v>
      </c>
      <c r="D1213" s="471" t="s">
        <v>6558</v>
      </c>
      <c r="E1213" s="472" t="s">
        <v>6559</v>
      </c>
      <c r="F1213" s="456" t="s">
        <v>3499</v>
      </c>
      <c r="G1213" s="493" t="s">
        <v>3500</v>
      </c>
    </row>
    <row r="1214" spans="2:7" s="457" customFormat="1" ht="12">
      <c r="B1214" s="454" t="s">
        <v>6942</v>
      </c>
      <c r="C1214" s="453" t="s">
        <v>6156</v>
      </c>
      <c r="D1214" s="471" t="s">
        <v>6558</v>
      </c>
      <c r="E1214" s="472" t="s">
        <v>6559</v>
      </c>
      <c r="F1214" s="456" t="s">
        <v>3499</v>
      </c>
      <c r="G1214" s="493" t="s">
        <v>3500</v>
      </c>
    </row>
    <row r="1215" spans="2:7" s="457" customFormat="1" ht="12">
      <c r="B1215" s="454" t="s">
        <v>6943</v>
      </c>
      <c r="C1215" s="453" t="s">
        <v>6156</v>
      </c>
      <c r="D1215" s="471" t="s">
        <v>6558</v>
      </c>
      <c r="E1215" s="472" t="s">
        <v>6559</v>
      </c>
      <c r="F1215" s="456" t="s">
        <v>3499</v>
      </c>
      <c r="G1215" s="493" t="s">
        <v>3500</v>
      </c>
    </row>
    <row r="1216" spans="2:7" s="457" customFormat="1" ht="12">
      <c r="B1216" s="454" t="s">
        <v>6944</v>
      </c>
      <c r="C1216" s="453" t="s">
        <v>6156</v>
      </c>
      <c r="D1216" s="471" t="s">
        <v>6558</v>
      </c>
      <c r="E1216" s="472" t="s">
        <v>6559</v>
      </c>
      <c r="F1216" s="456" t="s">
        <v>3499</v>
      </c>
      <c r="G1216" s="493" t="s">
        <v>3500</v>
      </c>
    </row>
    <row r="1217" spans="2:7" s="457" customFormat="1" ht="12">
      <c r="B1217" s="454" t="s">
        <v>6945</v>
      </c>
      <c r="C1217" s="453" t="s">
        <v>6156</v>
      </c>
      <c r="D1217" s="471" t="s">
        <v>6558</v>
      </c>
      <c r="E1217" s="472" t="s">
        <v>6559</v>
      </c>
      <c r="F1217" s="456" t="s">
        <v>3499</v>
      </c>
      <c r="G1217" s="493" t="s">
        <v>3500</v>
      </c>
    </row>
    <row r="1218" spans="2:7" s="457" customFormat="1" ht="12">
      <c r="B1218" s="454" t="s">
        <v>6946</v>
      </c>
      <c r="C1218" s="453" t="s">
        <v>6156</v>
      </c>
      <c r="D1218" s="471" t="s">
        <v>6558</v>
      </c>
      <c r="E1218" s="472" t="s">
        <v>6559</v>
      </c>
      <c r="F1218" s="456" t="s">
        <v>3499</v>
      </c>
      <c r="G1218" s="493" t="s">
        <v>3500</v>
      </c>
    </row>
    <row r="1219" spans="2:7" s="457" customFormat="1" ht="12">
      <c r="B1219" s="454" t="s">
        <v>6947</v>
      </c>
      <c r="C1219" s="453" t="s">
        <v>6156</v>
      </c>
      <c r="D1219" s="471" t="s">
        <v>6558</v>
      </c>
      <c r="E1219" s="472" t="s">
        <v>6559</v>
      </c>
      <c r="F1219" s="456" t="s">
        <v>3499</v>
      </c>
      <c r="G1219" s="493" t="s">
        <v>3500</v>
      </c>
    </row>
    <row r="1220" spans="2:7" s="457" customFormat="1" ht="12">
      <c r="B1220" s="454" t="s">
        <v>6948</v>
      </c>
      <c r="C1220" s="453" t="s">
        <v>6156</v>
      </c>
      <c r="D1220" s="471" t="s">
        <v>6558</v>
      </c>
      <c r="E1220" s="472" t="s">
        <v>6559</v>
      </c>
      <c r="F1220" s="456" t="s">
        <v>3499</v>
      </c>
      <c r="G1220" s="493" t="s">
        <v>3500</v>
      </c>
    </row>
    <row r="1221" spans="2:7" s="457" customFormat="1" ht="12">
      <c r="B1221" s="454" t="s">
        <v>6949</v>
      </c>
      <c r="C1221" s="453" t="s">
        <v>6156</v>
      </c>
      <c r="D1221" s="471" t="s">
        <v>6558</v>
      </c>
      <c r="E1221" s="472" t="s">
        <v>6559</v>
      </c>
      <c r="F1221" s="456" t="s">
        <v>3499</v>
      </c>
      <c r="G1221" s="493" t="s">
        <v>3500</v>
      </c>
    </row>
    <row r="1222" spans="2:7" s="457" customFormat="1" ht="12">
      <c r="B1222" s="454" t="s">
        <v>6950</v>
      </c>
      <c r="C1222" s="453" t="s">
        <v>6156</v>
      </c>
      <c r="D1222" s="471" t="s">
        <v>6558</v>
      </c>
      <c r="E1222" s="472" t="s">
        <v>6559</v>
      </c>
      <c r="F1222" s="456" t="s">
        <v>3499</v>
      </c>
      <c r="G1222" s="493" t="s">
        <v>3500</v>
      </c>
    </row>
    <row r="1223" spans="2:7" s="457" customFormat="1" ht="12">
      <c r="B1223" s="454" t="s">
        <v>6951</v>
      </c>
      <c r="C1223" s="453" t="s">
        <v>6156</v>
      </c>
      <c r="D1223" s="471" t="s">
        <v>6558</v>
      </c>
      <c r="E1223" s="472" t="s">
        <v>6559</v>
      </c>
      <c r="F1223" s="456" t="s">
        <v>3499</v>
      </c>
      <c r="G1223" s="493" t="s">
        <v>3500</v>
      </c>
    </row>
    <row r="1224" spans="2:7" s="457" customFormat="1" ht="12">
      <c r="B1224" s="454" t="s">
        <v>6952</v>
      </c>
      <c r="C1224" s="453" t="s">
        <v>6156</v>
      </c>
      <c r="D1224" s="471" t="s">
        <v>6558</v>
      </c>
      <c r="E1224" s="472" t="s">
        <v>6559</v>
      </c>
      <c r="F1224" s="456" t="s">
        <v>3499</v>
      </c>
      <c r="G1224" s="493" t="s">
        <v>3500</v>
      </c>
    </row>
    <row r="1225" spans="2:7" s="457" customFormat="1" ht="12">
      <c r="B1225" s="454" t="s">
        <v>6953</v>
      </c>
      <c r="C1225" s="453" t="s">
        <v>6156</v>
      </c>
      <c r="D1225" s="471" t="s">
        <v>6558</v>
      </c>
      <c r="E1225" s="472" t="s">
        <v>6559</v>
      </c>
      <c r="F1225" s="456" t="s">
        <v>3499</v>
      </c>
      <c r="G1225" s="493" t="s">
        <v>3500</v>
      </c>
    </row>
    <row r="1226" spans="2:7" s="457" customFormat="1" ht="12">
      <c r="B1226" s="454" t="s">
        <v>6954</v>
      </c>
      <c r="C1226" s="453" t="s">
        <v>6156</v>
      </c>
      <c r="D1226" s="471" t="s">
        <v>6558</v>
      </c>
      <c r="E1226" s="472" t="s">
        <v>6559</v>
      </c>
      <c r="F1226" s="456" t="s">
        <v>3499</v>
      </c>
      <c r="G1226" s="493" t="s">
        <v>3500</v>
      </c>
    </row>
    <row r="1227" spans="2:7" s="457" customFormat="1" ht="12">
      <c r="B1227" s="454" t="s">
        <v>6955</v>
      </c>
      <c r="C1227" s="453" t="s">
        <v>6156</v>
      </c>
      <c r="D1227" s="471" t="s">
        <v>6558</v>
      </c>
      <c r="E1227" s="472" t="s">
        <v>6559</v>
      </c>
      <c r="F1227" s="456" t="s">
        <v>3499</v>
      </c>
      <c r="G1227" s="493" t="s">
        <v>3500</v>
      </c>
    </row>
    <row r="1228" spans="2:7" s="457" customFormat="1" ht="12">
      <c r="B1228" s="454" t="s">
        <v>6956</v>
      </c>
      <c r="C1228" s="453" t="s">
        <v>6156</v>
      </c>
      <c r="D1228" s="471" t="s">
        <v>6558</v>
      </c>
      <c r="E1228" s="472" t="s">
        <v>6559</v>
      </c>
      <c r="F1228" s="456" t="s">
        <v>3499</v>
      </c>
      <c r="G1228" s="493" t="s">
        <v>3500</v>
      </c>
    </row>
    <row r="1229" spans="2:7" s="457" customFormat="1" ht="12">
      <c r="B1229" s="454" t="s">
        <v>6957</v>
      </c>
      <c r="C1229" s="453" t="s">
        <v>6156</v>
      </c>
      <c r="D1229" s="471" t="s">
        <v>6558</v>
      </c>
      <c r="E1229" s="472" t="s">
        <v>6559</v>
      </c>
      <c r="F1229" s="456" t="s">
        <v>3499</v>
      </c>
      <c r="G1229" s="493" t="s">
        <v>3500</v>
      </c>
    </row>
    <row r="1230" spans="2:7" s="457" customFormat="1" ht="12">
      <c r="B1230" s="454" t="s">
        <v>6958</v>
      </c>
      <c r="C1230" s="453" t="s">
        <v>6156</v>
      </c>
      <c r="D1230" s="471" t="s">
        <v>6558</v>
      </c>
      <c r="E1230" s="472" t="s">
        <v>6559</v>
      </c>
      <c r="F1230" s="456" t="s">
        <v>3499</v>
      </c>
      <c r="G1230" s="493" t="s">
        <v>3500</v>
      </c>
    </row>
    <row r="1231" spans="2:7" s="457" customFormat="1" ht="12">
      <c r="B1231" s="454" t="s">
        <v>6959</v>
      </c>
      <c r="C1231" s="453" t="s">
        <v>6156</v>
      </c>
      <c r="D1231" s="471" t="s">
        <v>6558</v>
      </c>
      <c r="E1231" s="472" t="s">
        <v>6559</v>
      </c>
      <c r="F1231" s="456" t="s">
        <v>3499</v>
      </c>
      <c r="G1231" s="493" t="s">
        <v>3500</v>
      </c>
    </row>
    <row r="1232" spans="2:7" s="457" customFormat="1" ht="12">
      <c r="B1232" s="454" t="s">
        <v>6960</v>
      </c>
      <c r="C1232" s="453" t="s">
        <v>6156</v>
      </c>
      <c r="D1232" s="471" t="s">
        <v>6558</v>
      </c>
      <c r="E1232" s="472" t="s">
        <v>6559</v>
      </c>
      <c r="F1232" s="456" t="s">
        <v>3499</v>
      </c>
      <c r="G1232" s="493" t="s">
        <v>3500</v>
      </c>
    </row>
    <row r="1233" spans="2:7" s="457" customFormat="1" ht="12">
      <c r="B1233" s="454" t="s">
        <v>6961</v>
      </c>
      <c r="C1233" s="453" t="s">
        <v>6156</v>
      </c>
      <c r="D1233" s="471" t="s">
        <v>6558</v>
      </c>
      <c r="E1233" s="472" t="s">
        <v>6559</v>
      </c>
      <c r="F1233" s="456" t="s">
        <v>3499</v>
      </c>
      <c r="G1233" s="493" t="s">
        <v>3500</v>
      </c>
    </row>
    <row r="1234" spans="2:7" s="457" customFormat="1" ht="12">
      <c r="B1234" s="454" t="s">
        <v>6962</v>
      </c>
      <c r="C1234" s="453" t="s">
        <v>6156</v>
      </c>
      <c r="D1234" s="471" t="s">
        <v>6558</v>
      </c>
      <c r="E1234" s="472" t="s">
        <v>6559</v>
      </c>
      <c r="F1234" s="456" t="s">
        <v>3499</v>
      </c>
      <c r="G1234" s="493" t="s">
        <v>3500</v>
      </c>
    </row>
    <row r="1235" spans="2:7" s="457" customFormat="1" ht="12">
      <c r="B1235" s="454" t="s">
        <v>6963</v>
      </c>
      <c r="C1235" s="453" t="s">
        <v>6156</v>
      </c>
      <c r="D1235" s="471" t="s">
        <v>6558</v>
      </c>
      <c r="E1235" s="472" t="s">
        <v>6559</v>
      </c>
      <c r="F1235" s="456" t="s">
        <v>3499</v>
      </c>
      <c r="G1235" s="493" t="s">
        <v>3500</v>
      </c>
    </row>
    <row r="1236" spans="2:7" s="457" customFormat="1" ht="12">
      <c r="B1236" s="454" t="s">
        <v>6964</v>
      </c>
      <c r="C1236" s="453" t="s">
        <v>6156</v>
      </c>
      <c r="D1236" s="471" t="s">
        <v>6558</v>
      </c>
      <c r="E1236" s="472" t="s">
        <v>6559</v>
      </c>
      <c r="F1236" s="456" t="s">
        <v>3499</v>
      </c>
      <c r="G1236" s="493" t="s">
        <v>3500</v>
      </c>
    </row>
    <row r="1237" spans="2:7" s="457" customFormat="1" ht="12">
      <c r="B1237" s="454" t="s">
        <v>6965</v>
      </c>
      <c r="C1237" s="453" t="s">
        <v>6156</v>
      </c>
      <c r="D1237" s="471" t="s">
        <v>6558</v>
      </c>
      <c r="E1237" s="472" t="s">
        <v>6559</v>
      </c>
      <c r="F1237" s="456" t="s">
        <v>3499</v>
      </c>
      <c r="G1237" s="493" t="s">
        <v>3500</v>
      </c>
    </row>
    <row r="1238" spans="2:7" s="457" customFormat="1" ht="12">
      <c r="B1238" s="454" t="s">
        <v>6966</v>
      </c>
      <c r="C1238" s="453" t="s">
        <v>6156</v>
      </c>
      <c r="D1238" s="471" t="s">
        <v>6558</v>
      </c>
      <c r="E1238" s="472" t="s">
        <v>6559</v>
      </c>
      <c r="F1238" s="456" t="s">
        <v>3499</v>
      </c>
      <c r="G1238" s="493" t="s">
        <v>3500</v>
      </c>
    </row>
    <row r="1239" spans="2:7" s="457" customFormat="1" ht="12">
      <c r="B1239" s="454" t="s">
        <v>6967</v>
      </c>
      <c r="C1239" s="453" t="s">
        <v>6156</v>
      </c>
      <c r="D1239" s="471" t="s">
        <v>6558</v>
      </c>
      <c r="E1239" s="472" t="s">
        <v>6559</v>
      </c>
      <c r="F1239" s="456" t="s">
        <v>3499</v>
      </c>
      <c r="G1239" s="493" t="s">
        <v>3500</v>
      </c>
    </row>
    <row r="1240" spans="2:7" s="457" customFormat="1" ht="12">
      <c r="B1240" s="454" t="s">
        <v>6968</v>
      </c>
      <c r="C1240" s="453" t="s">
        <v>6156</v>
      </c>
      <c r="D1240" s="471" t="s">
        <v>6558</v>
      </c>
      <c r="E1240" s="472" t="s">
        <v>6559</v>
      </c>
      <c r="F1240" s="456" t="s">
        <v>3499</v>
      </c>
      <c r="G1240" s="493" t="s">
        <v>3500</v>
      </c>
    </row>
    <row r="1241" spans="2:7" s="457" customFormat="1" ht="12">
      <c r="B1241" s="454" t="s">
        <v>6969</v>
      </c>
      <c r="C1241" s="453" t="s">
        <v>6156</v>
      </c>
      <c r="D1241" s="471" t="s">
        <v>6558</v>
      </c>
      <c r="E1241" s="472" t="s">
        <v>6559</v>
      </c>
      <c r="F1241" s="456" t="s">
        <v>3499</v>
      </c>
      <c r="G1241" s="493" t="s">
        <v>3500</v>
      </c>
    </row>
    <row r="1242" spans="2:7" s="457" customFormat="1" ht="12">
      <c r="B1242" s="454" t="s">
        <v>6970</v>
      </c>
      <c r="C1242" s="453" t="s">
        <v>6156</v>
      </c>
      <c r="D1242" s="471" t="s">
        <v>6558</v>
      </c>
      <c r="E1242" s="472" t="s">
        <v>6559</v>
      </c>
      <c r="F1242" s="456" t="s">
        <v>3499</v>
      </c>
      <c r="G1242" s="493" t="s">
        <v>3500</v>
      </c>
    </row>
    <row r="1243" spans="2:7" s="457" customFormat="1" ht="12">
      <c r="B1243" s="454" t="s">
        <v>6971</v>
      </c>
      <c r="C1243" s="453" t="s">
        <v>6156</v>
      </c>
      <c r="D1243" s="471" t="s">
        <v>6558</v>
      </c>
      <c r="E1243" s="472" t="s">
        <v>6559</v>
      </c>
      <c r="F1243" s="456" t="s">
        <v>3499</v>
      </c>
      <c r="G1243" s="493" t="s">
        <v>3500</v>
      </c>
    </row>
    <row r="1244" spans="2:7" s="457" customFormat="1" ht="12">
      <c r="B1244" s="454" t="s">
        <v>6972</v>
      </c>
      <c r="C1244" s="453" t="s">
        <v>6156</v>
      </c>
      <c r="D1244" s="471" t="s">
        <v>6558</v>
      </c>
      <c r="E1244" s="472" t="s">
        <v>6559</v>
      </c>
      <c r="F1244" s="456" t="s">
        <v>3499</v>
      </c>
      <c r="G1244" s="493" t="s">
        <v>3500</v>
      </c>
    </row>
    <row r="1245" spans="2:7" s="457" customFormat="1" ht="12">
      <c r="B1245" s="454" t="s">
        <v>6973</v>
      </c>
      <c r="C1245" s="453" t="s">
        <v>6156</v>
      </c>
      <c r="D1245" s="471" t="s">
        <v>6558</v>
      </c>
      <c r="E1245" s="472" t="s">
        <v>6559</v>
      </c>
      <c r="F1245" s="456" t="s">
        <v>3499</v>
      </c>
      <c r="G1245" s="493" t="s">
        <v>3500</v>
      </c>
    </row>
    <row r="1246" spans="2:7" s="457" customFormat="1" ht="12">
      <c r="B1246" s="454" t="s">
        <v>6974</v>
      </c>
      <c r="C1246" s="453" t="s">
        <v>6156</v>
      </c>
      <c r="D1246" s="471" t="s">
        <v>6558</v>
      </c>
      <c r="E1246" s="472" t="s">
        <v>6559</v>
      </c>
      <c r="F1246" s="456" t="s">
        <v>3499</v>
      </c>
      <c r="G1246" s="493" t="s">
        <v>3500</v>
      </c>
    </row>
    <row r="1247" spans="2:7" s="457" customFormat="1" ht="12">
      <c r="B1247" s="454" t="s">
        <v>6975</v>
      </c>
      <c r="C1247" s="453" t="s">
        <v>6156</v>
      </c>
      <c r="D1247" s="471" t="s">
        <v>6558</v>
      </c>
      <c r="E1247" s="472" t="s">
        <v>6559</v>
      </c>
      <c r="F1247" s="456" t="s">
        <v>3499</v>
      </c>
      <c r="G1247" s="493" t="s">
        <v>3500</v>
      </c>
    </row>
    <row r="1248" spans="2:7" s="457" customFormat="1" ht="12">
      <c r="B1248" s="454" t="s">
        <v>6976</v>
      </c>
      <c r="C1248" s="453" t="s">
        <v>6156</v>
      </c>
      <c r="D1248" s="471" t="s">
        <v>6558</v>
      </c>
      <c r="E1248" s="472" t="s">
        <v>6559</v>
      </c>
      <c r="F1248" s="456" t="s">
        <v>3499</v>
      </c>
      <c r="G1248" s="493" t="s">
        <v>3500</v>
      </c>
    </row>
    <row r="1249" spans="2:7" s="457" customFormat="1" ht="12">
      <c r="B1249" s="454" t="s">
        <v>6977</v>
      </c>
      <c r="C1249" s="453" t="s">
        <v>6156</v>
      </c>
      <c r="D1249" s="471" t="s">
        <v>6558</v>
      </c>
      <c r="E1249" s="472" t="s">
        <v>6559</v>
      </c>
      <c r="F1249" s="456" t="s">
        <v>3499</v>
      </c>
      <c r="G1249" s="493" t="s">
        <v>3500</v>
      </c>
    </row>
    <row r="1250" spans="2:7" s="457" customFormat="1" ht="12">
      <c r="B1250" s="454" t="s">
        <v>6978</v>
      </c>
      <c r="C1250" s="453" t="s">
        <v>6156</v>
      </c>
      <c r="D1250" s="471" t="s">
        <v>6558</v>
      </c>
      <c r="E1250" s="472" t="s">
        <v>6559</v>
      </c>
      <c r="F1250" s="456" t="s">
        <v>3499</v>
      </c>
      <c r="G1250" s="493" t="s">
        <v>3500</v>
      </c>
    </row>
    <row r="1251" spans="2:7" s="457" customFormat="1" ht="12">
      <c r="B1251" s="454" t="s">
        <v>6979</v>
      </c>
      <c r="C1251" s="453" t="s">
        <v>6156</v>
      </c>
      <c r="D1251" s="471" t="s">
        <v>6558</v>
      </c>
      <c r="E1251" s="472" t="s">
        <v>6559</v>
      </c>
      <c r="F1251" s="456" t="s">
        <v>3499</v>
      </c>
      <c r="G1251" s="493" t="s">
        <v>3500</v>
      </c>
    </row>
    <row r="1252" spans="2:7" s="457" customFormat="1" ht="12">
      <c r="B1252" s="454" t="s">
        <v>6980</v>
      </c>
      <c r="C1252" s="453" t="s">
        <v>6156</v>
      </c>
      <c r="D1252" s="471" t="s">
        <v>6558</v>
      </c>
      <c r="E1252" s="472" t="s">
        <v>6559</v>
      </c>
      <c r="F1252" s="456" t="s">
        <v>3499</v>
      </c>
      <c r="G1252" s="493" t="s">
        <v>3500</v>
      </c>
    </row>
    <row r="1253" spans="2:7" s="457" customFormat="1" ht="12">
      <c r="B1253" s="454" t="s">
        <v>6981</v>
      </c>
      <c r="C1253" s="453" t="s">
        <v>6156</v>
      </c>
      <c r="D1253" s="471" t="s">
        <v>6558</v>
      </c>
      <c r="E1253" s="472" t="s">
        <v>6559</v>
      </c>
      <c r="F1253" s="456" t="s">
        <v>3499</v>
      </c>
      <c r="G1253" s="493" t="s">
        <v>3500</v>
      </c>
    </row>
    <row r="1254" spans="2:7" s="457" customFormat="1" ht="12">
      <c r="B1254" s="454" t="s">
        <v>6982</v>
      </c>
      <c r="C1254" s="453" t="s">
        <v>6156</v>
      </c>
      <c r="D1254" s="471" t="s">
        <v>6558</v>
      </c>
      <c r="E1254" s="472" t="s">
        <v>6559</v>
      </c>
      <c r="F1254" s="456" t="s">
        <v>3499</v>
      </c>
      <c r="G1254" s="493" t="s">
        <v>3500</v>
      </c>
    </row>
    <row r="1255" spans="2:7" s="457" customFormat="1" ht="12">
      <c r="B1255" s="454" t="s">
        <v>6983</v>
      </c>
      <c r="C1255" s="453" t="s">
        <v>6156</v>
      </c>
      <c r="D1255" s="471" t="s">
        <v>6558</v>
      </c>
      <c r="E1255" s="472" t="s">
        <v>6559</v>
      </c>
      <c r="F1255" s="456" t="s">
        <v>3499</v>
      </c>
      <c r="G1255" s="493" t="s">
        <v>3500</v>
      </c>
    </row>
    <row r="1256" spans="2:7" s="457" customFormat="1" ht="12">
      <c r="B1256" s="454" t="s">
        <v>6984</v>
      </c>
      <c r="C1256" s="453" t="s">
        <v>6156</v>
      </c>
      <c r="D1256" s="471" t="s">
        <v>6558</v>
      </c>
      <c r="E1256" s="472" t="s">
        <v>6559</v>
      </c>
      <c r="F1256" s="456" t="s">
        <v>3499</v>
      </c>
      <c r="G1256" s="493" t="s">
        <v>3500</v>
      </c>
    </row>
    <row r="1257" spans="2:7" s="457" customFormat="1" ht="12">
      <c r="B1257" s="454" t="s">
        <v>6985</v>
      </c>
      <c r="C1257" s="453" t="s">
        <v>6156</v>
      </c>
      <c r="D1257" s="471" t="s">
        <v>6558</v>
      </c>
      <c r="E1257" s="472" t="s">
        <v>6559</v>
      </c>
      <c r="F1257" s="456" t="s">
        <v>3499</v>
      </c>
      <c r="G1257" s="493" t="s">
        <v>3500</v>
      </c>
    </row>
    <row r="1258" spans="2:7" s="457" customFormat="1" ht="12">
      <c r="B1258" s="454" t="s">
        <v>6986</v>
      </c>
      <c r="C1258" s="453" t="s">
        <v>6156</v>
      </c>
      <c r="D1258" s="471" t="s">
        <v>6558</v>
      </c>
      <c r="E1258" s="472" t="s">
        <v>6559</v>
      </c>
      <c r="F1258" s="456" t="s">
        <v>3499</v>
      </c>
      <c r="G1258" s="493" t="s">
        <v>3500</v>
      </c>
    </row>
    <row r="1259" spans="2:7" s="457" customFormat="1" ht="12">
      <c r="B1259" s="454" t="s">
        <v>6987</v>
      </c>
      <c r="C1259" s="453" t="s">
        <v>6156</v>
      </c>
      <c r="D1259" s="471" t="s">
        <v>6558</v>
      </c>
      <c r="E1259" s="472" t="s">
        <v>6559</v>
      </c>
      <c r="F1259" s="456" t="s">
        <v>3499</v>
      </c>
      <c r="G1259" s="493" t="s">
        <v>3500</v>
      </c>
    </row>
    <row r="1260" spans="2:7" s="457" customFormat="1" ht="12">
      <c r="B1260" s="454" t="s">
        <v>6988</v>
      </c>
      <c r="C1260" s="453" t="s">
        <v>6156</v>
      </c>
      <c r="D1260" s="471" t="s">
        <v>6558</v>
      </c>
      <c r="E1260" s="472" t="s">
        <v>6559</v>
      </c>
      <c r="F1260" s="456" t="s">
        <v>3499</v>
      </c>
      <c r="G1260" s="493" t="s">
        <v>3500</v>
      </c>
    </row>
    <row r="1261" spans="2:7" s="457" customFormat="1" ht="12">
      <c r="B1261" s="454" t="s">
        <v>6989</v>
      </c>
      <c r="C1261" s="453" t="s">
        <v>6156</v>
      </c>
      <c r="D1261" s="471" t="s">
        <v>6558</v>
      </c>
      <c r="E1261" s="472" t="s">
        <v>6559</v>
      </c>
      <c r="F1261" s="456" t="s">
        <v>3499</v>
      </c>
      <c r="G1261" s="493" t="s">
        <v>3500</v>
      </c>
    </row>
    <row r="1262" spans="2:7" s="457" customFormat="1" ht="12">
      <c r="B1262" s="454" t="s">
        <v>6990</v>
      </c>
      <c r="C1262" s="453" t="s">
        <v>6156</v>
      </c>
      <c r="D1262" s="471" t="s">
        <v>6558</v>
      </c>
      <c r="E1262" s="472" t="s">
        <v>6559</v>
      </c>
      <c r="F1262" s="456" t="s">
        <v>3499</v>
      </c>
      <c r="G1262" s="493" t="s">
        <v>3500</v>
      </c>
    </row>
    <row r="1263" spans="2:7" s="457" customFormat="1" ht="12">
      <c r="B1263" s="454" t="s">
        <v>6991</v>
      </c>
      <c r="C1263" s="453" t="s">
        <v>6156</v>
      </c>
      <c r="D1263" s="471" t="s">
        <v>6558</v>
      </c>
      <c r="E1263" s="472" t="s">
        <v>6559</v>
      </c>
      <c r="F1263" s="456" t="s">
        <v>3499</v>
      </c>
      <c r="G1263" s="493" t="s">
        <v>3500</v>
      </c>
    </row>
    <row r="1264" spans="2:7" s="457" customFormat="1" ht="12">
      <c r="B1264" s="454" t="s">
        <v>6992</v>
      </c>
      <c r="C1264" s="453" t="s">
        <v>6156</v>
      </c>
      <c r="D1264" s="471" t="s">
        <v>6558</v>
      </c>
      <c r="E1264" s="472" t="s">
        <v>6559</v>
      </c>
      <c r="F1264" s="456" t="s">
        <v>3499</v>
      </c>
      <c r="G1264" s="493" t="s">
        <v>3500</v>
      </c>
    </row>
    <row r="1265" spans="2:7" s="457" customFormat="1" ht="12">
      <c r="B1265" s="454" t="s">
        <v>6993</v>
      </c>
      <c r="C1265" s="453" t="s">
        <v>6156</v>
      </c>
      <c r="D1265" s="471" t="s">
        <v>6558</v>
      </c>
      <c r="E1265" s="472" t="s">
        <v>6559</v>
      </c>
      <c r="F1265" s="456" t="s">
        <v>3499</v>
      </c>
      <c r="G1265" s="493" t="s">
        <v>3500</v>
      </c>
    </row>
    <row r="1266" spans="2:7" s="457" customFormat="1" ht="12">
      <c r="B1266" s="454" t="s">
        <v>6994</v>
      </c>
      <c r="C1266" s="453" t="s">
        <v>6156</v>
      </c>
      <c r="D1266" s="471" t="s">
        <v>6558</v>
      </c>
      <c r="E1266" s="472" t="s">
        <v>6559</v>
      </c>
      <c r="F1266" s="456" t="s">
        <v>3499</v>
      </c>
      <c r="G1266" s="493" t="s">
        <v>3500</v>
      </c>
    </row>
    <row r="1267" spans="2:7" s="457" customFormat="1" ht="12">
      <c r="B1267" s="454" t="s">
        <v>6995</v>
      </c>
      <c r="C1267" s="453" t="s">
        <v>6156</v>
      </c>
      <c r="D1267" s="471" t="s">
        <v>6558</v>
      </c>
      <c r="E1267" s="472" t="s">
        <v>6559</v>
      </c>
      <c r="F1267" s="456" t="s">
        <v>3499</v>
      </c>
      <c r="G1267" s="493" t="s">
        <v>3500</v>
      </c>
    </row>
    <row r="1268" spans="2:7" s="457" customFormat="1" ht="12">
      <c r="B1268" s="454" t="s">
        <v>6996</v>
      </c>
      <c r="C1268" s="453" t="s">
        <v>6156</v>
      </c>
      <c r="D1268" s="471" t="s">
        <v>6558</v>
      </c>
      <c r="E1268" s="472" t="s">
        <v>6559</v>
      </c>
      <c r="F1268" s="456" t="s">
        <v>3499</v>
      </c>
      <c r="G1268" s="493" t="s">
        <v>3500</v>
      </c>
    </row>
    <row r="1269" spans="2:7" s="457" customFormat="1" ht="12">
      <c r="B1269" s="454" t="s">
        <v>6997</v>
      </c>
      <c r="C1269" s="453" t="s">
        <v>6156</v>
      </c>
      <c r="D1269" s="471" t="s">
        <v>6558</v>
      </c>
      <c r="E1269" s="472" t="s">
        <v>6559</v>
      </c>
      <c r="F1269" s="456" t="s">
        <v>3499</v>
      </c>
      <c r="G1269" s="493" t="s">
        <v>3500</v>
      </c>
    </row>
    <row r="1270" spans="2:7" s="457" customFormat="1" ht="12">
      <c r="B1270" s="454" t="s">
        <v>6998</v>
      </c>
      <c r="C1270" s="453" t="s">
        <v>6156</v>
      </c>
      <c r="D1270" s="471" t="s">
        <v>6558</v>
      </c>
      <c r="E1270" s="472" t="s">
        <v>6559</v>
      </c>
      <c r="F1270" s="456" t="s">
        <v>3499</v>
      </c>
      <c r="G1270" s="493" t="s">
        <v>3500</v>
      </c>
    </row>
    <row r="1271" spans="2:7" s="457" customFormat="1" ht="12">
      <c r="B1271" s="454" t="s">
        <v>6999</v>
      </c>
      <c r="C1271" s="453" t="s">
        <v>6156</v>
      </c>
      <c r="D1271" s="471" t="s">
        <v>6558</v>
      </c>
      <c r="E1271" s="472" t="s">
        <v>6559</v>
      </c>
      <c r="F1271" s="456" t="s">
        <v>3499</v>
      </c>
      <c r="G1271" s="493" t="s">
        <v>3500</v>
      </c>
    </row>
    <row r="1272" spans="2:7" s="457" customFormat="1" ht="12">
      <c r="B1272" s="454" t="s">
        <v>7000</v>
      </c>
      <c r="C1272" s="453" t="s">
        <v>6156</v>
      </c>
      <c r="D1272" s="471" t="s">
        <v>6558</v>
      </c>
      <c r="E1272" s="472" t="s">
        <v>6559</v>
      </c>
      <c r="F1272" s="456" t="s">
        <v>3499</v>
      </c>
      <c r="G1272" s="493" t="s">
        <v>3500</v>
      </c>
    </row>
    <row r="1273" spans="2:7" s="457" customFormat="1" ht="12">
      <c r="B1273" s="454" t="s">
        <v>7001</v>
      </c>
      <c r="C1273" s="453" t="s">
        <v>6156</v>
      </c>
      <c r="D1273" s="471" t="s">
        <v>6558</v>
      </c>
      <c r="E1273" s="472" t="s">
        <v>6559</v>
      </c>
      <c r="F1273" s="456" t="s">
        <v>3499</v>
      </c>
      <c r="G1273" s="493" t="s">
        <v>3500</v>
      </c>
    </row>
    <row r="1274" spans="2:7" s="457" customFormat="1" ht="12">
      <c r="B1274" s="454" t="s">
        <v>7002</v>
      </c>
      <c r="C1274" s="453" t="s">
        <v>6156</v>
      </c>
      <c r="D1274" s="471" t="s">
        <v>6558</v>
      </c>
      <c r="E1274" s="472" t="s">
        <v>6559</v>
      </c>
      <c r="F1274" s="456" t="s">
        <v>3499</v>
      </c>
      <c r="G1274" s="493" t="s">
        <v>3500</v>
      </c>
    </row>
    <row r="1275" spans="2:7" s="457" customFormat="1" ht="12">
      <c r="B1275" s="454" t="s">
        <v>7003</v>
      </c>
      <c r="C1275" s="453" t="s">
        <v>6156</v>
      </c>
      <c r="D1275" s="471" t="s">
        <v>6558</v>
      </c>
      <c r="E1275" s="472" t="s">
        <v>6559</v>
      </c>
      <c r="F1275" s="456" t="s">
        <v>3499</v>
      </c>
      <c r="G1275" s="493" t="s">
        <v>3500</v>
      </c>
    </row>
    <row r="1276" spans="2:7" s="457" customFormat="1" ht="12">
      <c r="B1276" s="454" t="s">
        <v>7004</v>
      </c>
      <c r="C1276" s="453" t="s">
        <v>6156</v>
      </c>
      <c r="D1276" s="471" t="s">
        <v>6558</v>
      </c>
      <c r="E1276" s="472" t="s">
        <v>6559</v>
      </c>
      <c r="F1276" s="456" t="s">
        <v>3499</v>
      </c>
      <c r="G1276" s="493" t="s">
        <v>3500</v>
      </c>
    </row>
    <row r="1277" spans="2:7" s="457" customFormat="1" ht="12">
      <c r="B1277" s="454" t="s">
        <v>7005</v>
      </c>
      <c r="C1277" s="453" t="s">
        <v>6156</v>
      </c>
      <c r="D1277" s="471" t="s">
        <v>6558</v>
      </c>
      <c r="E1277" s="472" t="s">
        <v>6559</v>
      </c>
      <c r="F1277" s="456" t="s">
        <v>3499</v>
      </c>
      <c r="G1277" s="493" t="s">
        <v>3500</v>
      </c>
    </row>
    <row r="1278" spans="2:7" s="457" customFormat="1" ht="12">
      <c r="B1278" s="454" t="s">
        <v>7006</v>
      </c>
      <c r="C1278" s="453" t="s">
        <v>6156</v>
      </c>
      <c r="D1278" s="471" t="s">
        <v>6558</v>
      </c>
      <c r="E1278" s="472" t="s">
        <v>6559</v>
      </c>
      <c r="F1278" s="456" t="s">
        <v>3499</v>
      </c>
      <c r="G1278" s="493" t="s">
        <v>3500</v>
      </c>
    </row>
    <row r="1279" spans="2:7" s="457" customFormat="1" ht="12">
      <c r="B1279" s="454" t="s">
        <v>7007</v>
      </c>
      <c r="C1279" s="453" t="s">
        <v>6156</v>
      </c>
      <c r="D1279" s="471" t="s">
        <v>6558</v>
      </c>
      <c r="E1279" s="472" t="s">
        <v>6559</v>
      </c>
      <c r="F1279" s="456" t="s">
        <v>3499</v>
      </c>
      <c r="G1279" s="493" t="s">
        <v>3500</v>
      </c>
    </row>
    <row r="1280" spans="2:7" s="457" customFormat="1" ht="12">
      <c r="B1280" s="454" t="s">
        <v>7008</v>
      </c>
      <c r="C1280" s="453" t="s">
        <v>6156</v>
      </c>
      <c r="D1280" s="471" t="s">
        <v>6558</v>
      </c>
      <c r="E1280" s="472" t="s">
        <v>6559</v>
      </c>
      <c r="F1280" s="456" t="s">
        <v>3499</v>
      </c>
      <c r="G1280" s="493" t="s">
        <v>3500</v>
      </c>
    </row>
    <row r="1281" spans="2:7" s="457" customFormat="1" ht="12">
      <c r="B1281" s="454" t="s">
        <v>7009</v>
      </c>
      <c r="C1281" s="453" t="s">
        <v>6156</v>
      </c>
      <c r="D1281" s="471" t="s">
        <v>6558</v>
      </c>
      <c r="E1281" s="472" t="s">
        <v>6559</v>
      </c>
      <c r="F1281" s="456" t="s">
        <v>3499</v>
      </c>
      <c r="G1281" s="493" t="s">
        <v>3500</v>
      </c>
    </row>
    <row r="1282" spans="2:7" s="457" customFormat="1" ht="12">
      <c r="B1282" s="454" t="s">
        <v>7010</v>
      </c>
      <c r="C1282" s="453" t="s">
        <v>6156</v>
      </c>
      <c r="D1282" s="471" t="s">
        <v>6558</v>
      </c>
      <c r="E1282" s="472" t="s">
        <v>6559</v>
      </c>
      <c r="F1282" s="456" t="s">
        <v>3499</v>
      </c>
      <c r="G1282" s="493" t="s">
        <v>3500</v>
      </c>
    </row>
    <row r="1283" spans="2:7" s="457" customFormat="1" ht="12">
      <c r="B1283" s="454" t="s">
        <v>7011</v>
      </c>
      <c r="C1283" s="453" t="s">
        <v>6156</v>
      </c>
      <c r="D1283" s="471" t="s">
        <v>6558</v>
      </c>
      <c r="E1283" s="472" t="s">
        <v>6559</v>
      </c>
      <c r="F1283" s="456" t="s">
        <v>3499</v>
      </c>
      <c r="G1283" s="493" t="s">
        <v>3500</v>
      </c>
    </row>
    <row r="1284" spans="2:7" s="457" customFormat="1" ht="12">
      <c r="B1284" s="454" t="s">
        <v>7012</v>
      </c>
      <c r="C1284" s="453" t="s">
        <v>6156</v>
      </c>
      <c r="D1284" s="471" t="s">
        <v>6558</v>
      </c>
      <c r="E1284" s="472" t="s">
        <v>6559</v>
      </c>
      <c r="F1284" s="456" t="s">
        <v>3499</v>
      </c>
      <c r="G1284" s="493" t="s">
        <v>3500</v>
      </c>
    </row>
    <row r="1285" spans="2:7" s="457" customFormat="1" ht="12">
      <c r="B1285" s="454" t="s">
        <v>7013</v>
      </c>
      <c r="C1285" s="453" t="s">
        <v>6156</v>
      </c>
      <c r="D1285" s="471" t="s">
        <v>6558</v>
      </c>
      <c r="E1285" s="472" t="s">
        <v>6559</v>
      </c>
      <c r="F1285" s="456" t="s">
        <v>3499</v>
      </c>
      <c r="G1285" s="493" t="s">
        <v>3500</v>
      </c>
    </row>
    <row r="1286" spans="2:7" s="457" customFormat="1" ht="12">
      <c r="B1286" s="454" t="s">
        <v>7014</v>
      </c>
      <c r="C1286" s="453" t="s">
        <v>6156</v>
      </c>
      <c r="D1286" s="471" t="s">
        <v>6558</v>
      </c>
      <c r="E1286" s="472" t="s">
        <v>6559</v>
      </c>
      <c r="F1286" s="456" t="s">
        <v>3499</v>
      </c>
      <c r="G1286" s="493" t="s">
        <v>3500</v>
      </c>
    </row>
    <row r="1287" spans="2:7" s="457" customFormat="1" ht="12">
      <c r="B1287" s="454" t="s">
        <v>7015</v>
      </c>
      <c r="C1287" s="453" t="s">
        <v>6156</v>
      </c>
      <c r="D1287" s="471" t="s">
        <v>6558</v>
      </c>
      <c r="E1287" s="472" t="s">
        <v>6559</v>
      </c>
      <c r="F1287" s="456" t="s">
        <v>3499</v>
      </c>
      <c r="G1287" s="493" t="s">
        <v>3500</v>
      </c>
    </row>
    <row r="1288" spans="2:7" s="457" customFormat="1" ht="12">
      <c r="B1288" s="454" t="s">
        <v>7016</v>
      </c>
      <c r="C1288" s="453" t="s">
        <v>6156</v>
      </c>
      <c r="D1288" s="471" t="s">
        <v>6558</v>
      </c>
      <c r="E1288" s="472" t="s">
        <v>6559</v>
      </c>
      <c r="F1288" s="456" t="s">
        <v>3499</v>
      </c>
      <c r="G1288" s="493" t="s">
        <v>3500</v>
      </c>
    </row>
    <row r="1289" spans="2:7" s="457" customFormat="1" ht="12">
      <c r="B1289" s="454" t="s">
        <v>7017</v>
      </c>
      <c r="C1289" s="453" t="s">
        <v>6156</v>
      </c>
      <c r="D1289" s="471" t="s">
        <v>6558</v>
      </c>
      <c r="E1289" s="472" t="s">
        <v>6559</v>
      </c>
      <c r="F1289" s="456" t="s">
        <v>3499</v>
      </c>
      <c r="G1289" s="493" t="s">
        <v>3500</v>
      </c>
    </row>
    <row r="1290" spans="2:7" s="457" customFormat="1" ht="12">
      <c r="B1290" s="454" t="s">
        <v>7018</v>
      </c>
      <c r="C1290" s="453" t="s">
        <v>6156</v>
      </c>
      <c r="D1290" s="471" t="s">
        <v>6558</v>
      </c>
      <c r="E1290" s="472" t="s">
        <v>6559</v>
      </c>
      <c r="F1290" s="456" t="s">
        <v>3499</v>
      </c>
      <c r="G1290" s="493" t="s">
        <v>3500</v>
      </c>
    </row>
    <row r="1291" spans="2:7" s="457" customFormat="1" ht="12">
      <c r="B1291" s="454" t="s">
        <v>7019</v>
      </c>
      <c r="C1291" s="453" t="s">
        <v>6156</v>
      </c>
      <c r="D1291" s="471" t="s">
        <v>6558</v>
      </c>
      <c r="E1291" s="472" t="s">
        <v>6559</v>
      </c>
      <c r="F1291" s="456" t="s">
        <v>3499</v>
      </c>
      <c r="G1291" s="493" t="s">
        <v>3500</v>
      </c>
    </row>
    <row r="1292" spans="2:7" s="457" customFormat="1" ht="12">
      <c r="B1292" s="454" t="s">
        <v>7020</v>
      </c>
      <c r="C1292" s="453" t="s">
        <v>6156</v>
      </c>
      <c r="D1292" s="471" t="s">
        <v>6558</v>
      </c>
      <c r="E1292" s="472" t="s">
        <v>6559</v>
      </c>
      <c r="F1292" s="456" t="s">
        <v>3499</v>
      </c>
      <c r="G1292" s="493" t="s">
        <v>3500</v>
      </c>
    </row>
    <row r="1293" spans="2:7" s="457" customFormat="1" ht="12">
      <c r="B1293" s="454" t="s">
        <v>7021</v>
      </c>
      <c r="C1293" s="453" t="s">
        <v>6156</v>
      </c>
      <c r="D1293" s="471" t="s">
        <v>6558</v>
      </c>
      <c r="E1293" s="472" t="s">
        <v>6559</v>
      </c>
      <c r="F1293" s="456" t="s">
        <v>3499</v>
      </c>
      <c r="G1293" s="493" t="s">
        <v>3500</v>
      </c>
    </row>
    <row r="1294" spans="2:7" s="457" customFormat="1" ht="12">
      <c r="B1294" s="454" t="s">
        <v>7022</v>
      </c>
      <c r="C1294" s="453" t="s">
        <v>6156</v>
      </c>
      <c r="D1294" s="471" t="s">
        <v>6558</v>
      </c>
      <c r="E1294" s="472" t="s">
        <v>6559</v>
      </c>
      <c r="F1294" s="456" t="s">
        <v>3499</v>
      </c>
      <c r="G1294" s="493" t="s">
        <v>3500</v>
      </c>
    </row>
    <row r="1295" spans="2:7" s="457" customFormat="1" ht="12">
      <c r="B1295" s="454" t="s">
        <v>7023</v>
      </c>
      <c r="C1295" s="453" t="s">
        <v>6156</v>
      </c>
      <c r="D1295" s="471" t="s">
        <v>6558</v>
      </c>
      <c r="E1295" s="472" t="s">
        <v>6559</v>
      </c>
      <c r="F1295" s="456" t="s">
        <v>3499</v>
      </c>
      <c r="G1295" s="493" t="s">
        <v>3500</v>
      </c>
    </row>
    <row r="1296" spans="2:7" s="457" customFormat="1" ht="12">
      <c r="B1296" s="454" t="s">
        <v>7024</v>
      </c>
      <c r="C1296" s="453" t="s">
        <v>6156</v>
      </c>
      <c r="D1296" s="471" t="s">
        <v>6558</v>
      </c>
      <c r="E1296" s="472" t="s">
        <v>6559</v>
      </c>
      <c r="F1296" s="456" t="s">
        <v>3499</v>
      </c>
      <c r="G1296" s="493" t="s">
        <v>3500</v>
      </c>
    </row>
    <row r="1297" spans="2:7" s="457" customFormat="1" ht="12">
      <c r="B1297" s="454" t="s">
        <v>7025</v>
      </c>
      <c r="C1297" s="453" t="s">
        <v>6156</v>
      </c>
      <c r="D1297" s="471" t="s">
        <v>6558</v>
      </c>
      <c r="E1297" s="472" t="s">
        <v>6559</v>
      </c>
      <c r="F1297" s="456" t="s">
        <v>3499</v>
      </c>
      <c r="G1297" s="493" t="s">
        <v>3500</v>
      </c>
    </row>
    <row r="1298" spans="2:7" s="457" customFormat="1" ht="12">
      <c r="B1298" s="454" t="s">
        <v>7026</v>
      </c>
      <c r="C1298" s="453" t="s">
        <v>6156</v>
      </c>
      <c r="D1298" s="471" t="s">
        <v>6558</v>
      </c>
      <c r="E1298" s="472" t="s">
        <v>6559</v>
      </c>
      <c r="F1298" s="456" t="s">
        <v>3499</v>
      </c>
      <c r="G1298" s="493" t="s">
        <v>3500</v>
      </c>
    </row>
    <row r="1299" spans="2:7" s="457" customFormat="1" ht="12">
      <c r="B1299" s="454" t="s">
        <v>7027</v>
      </c>
      <c r="C1299" s="453" t="s">
        <v>6156</v>
      </c>
      <c r="D1299" s="471" t="s">
        <v>6558</v>
      </c>
      <c r="E1299" s="472" t="s">
        <v>6559</v>
      </c>
      <c r="F1299" s="456" t="s">
        <v>3499</v>
      </c>
      <c r="G1299" s="493" t="s">
        <v>3500</v>
      </c>
    </row>
    <row r="1300" spans="2:7" s="457" customFormat="1" ht="12">
      <c r="B1300" s="454" t="s">
        <v>7028</v>
      </c>
      <c r="C1300" s="453" t="s">
        <v>6156</v>
      </c>
      <c r="D1300" s="471" t="s">
        <v>6558</v>
      </c>
      <c r="E1300" s="472" t="s">
        <v>6559</v>
      </c>
      <c r="F1300" s="456" t="s">
        <v>3499</v>
      </c>
      <c r="G1300" s="493" t="s">
        <v>3500</v>
      </c>
    </row>
    <row r="1301" spans="2:7" s="457" customFormat="1" ht="12">
      <c r="B1301" s="454" t="s">
        <v>7029</v>
      </c>
      <c r="C1301" s="453" t="s">
        <v>6156</v>
      </c>
      <c r="D1301" s="471" t="s">
        <v>6558</v>
      </c>
      <c r="E1301" s="472" t="s">
        <v>6559</v>
      </c>
      <c r="F1301" s="456" t="s">
        <v>3499</v>
      </c>
      <c r="G1301" s="493" t="s">
        <v>3500</v>
      </c>
    </row>
    <row r="1302" spans="2:7" s="457" customFormat="1" ht="12">
      <c r="B1302" s="454" t="s">
        <v>7030</v>
      </c>
      <c r="C1302" s="453" t="s">
        <v>6156</v>
      </c>
      <c r="D1302" s="471" t="s">
        <v>6558</v>
      </c>
      <c r="E1302" s="472" t="s">
        <v>6559</v>
      </c>
      <c r="F1302" s="456" t="s">
        <v>3499</v>
      </c>
      <c r="G1302" s="493" t="s">
        <v>3500</v>
      </c>
    </row>
    <row r="1303" spans="2:7" s="457" customFormat="1" ht="12">
      <c r="B1303" s="454" t="s">
        <v>7031</v>
      </c>
      <c r="C1303" s="453" t="s">
        <v>6156</v>
      </c>
      <c r="D1303" s="471" t="s">
        <v>6558</v>
      </c>
      <c r="E1303" s="472" t="s">
        <v>6559</v>
      </c>
      <c r="F1303" s="456" t="s">
        <v>3499</v>
      </c>
      <c r="G1303" s="493" t="s">
        <v>3500</v>
      </c>
    </row>
    <row r="1304" spans="2:7" s="457" customFormat="1" ht="12">
      <c r="B1304" s="454" t="s">
        <v>7032</v>
      </c>
      <c r="C1304" s="453" t="s">
        <v>6156</v>
      </c>
      <c r="D1304" s="471" t="s">
        <v>6558</v>
      </c>
      <c r="E1304" s="472" t="s">
        <v>6559</v>
      </c>
      <c r="F1304" s="456" t="s">
        <v>3499</v>
      </c>
      <c r="G1304" s="493" t="s">
        <v>3500</v>
      </c>
    </row>
    <row r="1305" spans="2:7" s="457" customFormat="1" ht="12">
      <c r="B1305" s="454" t="s">
        <v>7033</v>
      </c>
      <c r="C1305" s="453" t="s">
        <v>6156</v>
      </c>
      <c r="D1305" s="471" t="s">
        <v>6558</v>
      </c>
      <c r="E1305" s="472" t="s">
        <v>6559</v>
      </c>
      <c r="F1305" s="456" t="s">
        <v>3499</v>
      </c>
      <c r="G1305" s="493" t="s">
        <v>3500</v>
      </c>
    </row>
    <row r="1306" spans="2:7" s="457" customFormat="1" ht="12">
      <c r="B1306" s="454" t="s">
        <v>7034</v>
      </c>
      <c r="C1306" s="453" t="s">
        <v>6156</v>
      </c>
      <c r="D1306" s="471" t="s">
        <v>6558</v>
      </c>
      <c r="E1306" s="472" t="s">
        <v>6559</v>
      </c>
      <c r="F1306" s="456" t="s">
        <v>3499</v>
      </c>
      <c r="G1306" s="493" t="s">
        <v>3500</v>
      </c>
    </row>
    <row r="1307" spans="2:7" s="457" customFormat="1" ht="12">
      <c r="B1307" s="454" t="s">
        <v>7035</v>
      </c>
      <c r="C1307" s="453" t="s">
        <v>6156</v>
      </c>
      <c r="D1307" s="471" t="s">
        <v>6558</v>
      </c>
      <c r="E1307" s="472" t="s">
        <v>6559</v>
      </c>
      <c r="F1307" s="456" t="s">
        <v>3499</v>
      </c>
      <c r="G1307" s="493" t="s">
        <v>3500</v>
      </c>
    </row>
    <row r="1308" spans="2:7" s="457" customFormat="1" ht="12">
      <c r="B1308" s="454" t="s">
        <v>7036</v>
      </c>
      <c r="C1308" s="453" t="s">
        <v>6156</v>
      </c>
      <c r="D1308" s="471" t="s">
        <v>6558</v>
      </c>
      <c r="E1308" s="472" t="s">
        <v>6559</v>
      </c>
      <c r="F1308" s="456" t="s">
        <v>3499</v>
      </c>
      <c r="G1308" s="493" t="s">
        <v>3500</v>
      </c>
    </row>
    <row r="1309" spans="2:7" s="457" customFormat="1" ht="12">
      <c r="B1309" s="454" t="s">
        <v>7037</v>
      </c>
      <c r="C1309" s="453" t="s">
        <v>6156</v>
      </c>
      <c r="D1309" s="471" t="s">
        <v>6558</v>
      </c>
      <c r="E1309" s="472" t="s">
        <v>6559</v>
      </c>
      <c r="F1309" s="456" t="s">
        <v>3499</v>
      </c>
      <c r="G1309" s="493" t="s">
        <v>3500</v>
      </c>
    </row>
    <row r="1310" spans="2:7" s="457" customFormat="1" ht="12">
      <c r="B1310" s="454" t="s">
        <v>7038</v>
      </c>
      <c r="C1310" s="453" t="s">
        <v>6156</v>
      </c>
      <c r="D1310" s="471" t="s">
        <v>6558</v>
      </c>
      <c r="E1310" s="472" t="s">
        <v>6559</v>
      </c>
      <c r="F1310" s="456" t="s">
        <v>3499</v>
      </c>
      <c r="G1310" s="493" t="s">
        <v>3500</v>
      </c>
    </row>
    <row r="1311" spans="2:7" s="457" customFormat="1" ht="12">
      <c r="B1311" s="454" t="s">
        <v>7039</v>
      </c>
      <c r="C1311" s="453" t="s">
        <v>6156</v>
      </c>
      <c r="D1311" s="471" t="s">
        <v>6558</v>
      </c>
      <c r="E1311" s="472" t="s">
        <v>6559</v>
      </c>
      <c r="F1311" s="456" t="s">
        <v>3499</v>
      </c>
      <c r="G1311" s="493" t="s">
        <v>3500</v>
      </c>
    </row>
    <row r="1312" spans="2:7" s="457" customFormat="1" ht="12">
      <c r="B1312" s="454" t="s">
        <v>7040</v>
      </c>
      <c r="C1312" s="453" t="s">
        <v>6156</v>
      </c>
      <c r="D1312" s="471" t="s">
        <v>6558</v>
      </c>
      <c r="E1312" s="472" t="s">
        <v>6559</v>
      </c>
      <c r="F1312" s="456" t="s">
        <v>3499</v>
      </c>
      <c r="G1312" s="493" t="s">
        <v>3500</v>
      </c>
    </row>
    <row r="1313" spans="2:7" s="457" customFormat="1" ht="12">
      <c r="B1313" s="454" t="s">
        <v>7041</v>
      </c>
      <c r="C1313" s="453" t="s">
        <v>6156</v>
      </c>
      <c r="D1313" s="471" t="s">
        <v>6558</v>
      </c>
      <c r="E1313" s="472" t="s">
        <v>6559</v>
      </c>
      <c r="F1313" s="456" t="s">
        <v>3499</v>
      </c>
      <c r="G1313" s="493" t="s">
        <v>3500</v>
      </c>
    </row>
    <row r="1314" spans="2:7" s="457" customFormat="1" ht="12">
      <c r="B1314" s="454" t="s">
        <v>7042</v>
      </c>
      <c r="C1314" s="453" t="s">
        <v>6156</v>
      </c>
      <c r="D1314" s="471" t="s">
        <v>6558</v>
      </c>
      <c r="E1314" s="472" t="s">
        <v>6559</v>
      </c>
      <c r="F1314" s="456" t="s">
        <v>3499</v>
      </c>
      <c r="G1314" s="493" t="s">
        <v>3500</v>
      </c>
    </row>
    <row r="1315" spans="2:7" s="457" customFormat="1" ht="12">
      <c r="B1315" s="454" t="s">
        <v>7043</v>
      </c>
      <c r="C1315" s="453" t="s">
        <v>6156</v>
      </c>
      <c r="D1315" s="471" t="s">
        <v>6558</v>
      </c>
      <c r="E1315" s="472" t="s">
        <v>6559</v>
      </c>
      <c r="F1315" s="456" t="s">
        <v>3499</v>
      </c>
      <c r="G1315" s="493" t="s">
        <v>3500</v>
      </c>
    </row>
    <row r="1316" spans="2:7" s="457" customFormat="1" ht="12">
      <c r="B1316" s="454" t="s">
        <v>7044</v>
      </c>
      <c r="C1316" s="453" t="s">
        <v>6156</v>
      </c>
      <c r="D1316" s="471" t="s">
        <v>6558</v>
      </c>
      <c r="E1316" s="472" t="s">
        <v>6559</v>
      </c>
      <c r="F1316" s="456" t="s">
        <v>3499</v>
      </c>
      <c r="G1316" s="493" t="s">
        <v>3500</v>
      </c>
    </row>
    <row r="1317" spans="2:7" s="457" customFormat="1" ht="12">
      <c r="B1317" s="454" t="s">
        <v>7045</v>
      </c>
      <c r="C1317" s="453" t="s">
        <v>6156</v>
      </c>
      <c r="D1317" s="471" t="s">
        <v>6558</v>
      </c>
      <c r="E1317" s="472" t="s">
        <v>6559</v>
      </c>
      <c r="F1317" s="456" t="s">
        <v>3499</v>
      </c>
      <c r="G1317" s="493" t="s">
        <v>3500</v>
      </c>
    </row>
    <row r="1318" spans="2:7" s="457" customFormat="1" ht="12">
      <c r="B1318" s="454" t="s">
        <v>7046</v>
      </c>
      <c r="C1318" s="453" t="s">
        <v>6156</v>
      </c>
      <c r="D1318" s="471" t="s">
        <v>6558</v>
      </c>
      <c r="E1318" s="472" t="s">
        <v>6559</v>
      </c>
      <c r="F1318" s="456" t="s">
        <v>3499</v>
      </c>
      <c r="G1318" s="493" t="s">
        <v>3500</v>
      </c>
    </row>
    <row r="1319" spans="2:7" s="457" customFormat="1" ht="12">
      <c r="B1319" s="454" t="s">
        <v>7047</v>
      </c>
      <c r="C1319" s="453" t="s">
        <v>6156</v>
      </c>
      <c r="D1319" s="471" t="s">
        <v>6558</v>
      </c>
      <c r="E1319" s="472" t="s">
        <v>6559</v>
      </c>
      <c r="F1319" s="456" t="s">
        <v>3499</v>
      </c>
      <c r="G1319" s="493" t="s">
        <v>3500</v>
      </c>
    </row>
    <row r="1320" spans="2:7" s="457" customFormat="1" ht="12">
      <c r="B1320" s="454" t="s">
        <v>7048</v>
      </c>
      <c r="C1320" s="453" t="s">
        <v>6156</v>
      </c>
      <c r="D1320" s="471" t="s">
        <v>6558</v>
      </c>
      <c r="E1320" s="472" t="s">
        <v>6559</v>
      </c>
      <c r="F1320" s="456" t="s">
        <v>3499</v>
      </c>
      <c r="G1320" s="493" t="s">
        <v>3500</v>
      </c>
    </row>
    <row r="1321" spans="2:7" s="457" customFormat="1" ht="12">
      <c r="B1321" s="454" t="s">
        <v>7049</v>
      </c>
      <c r="C1321" s="453" t="s">
        <v>6156</v>
      </c>
      <c r="D1321" s="471" t="s">
        <v>6558</v>
      </c>
      <c r="E1321" s="472" t="s">
        <v>6559</v>
      </c>
      <c r="F1321" s="456" t="s">
        <v>3499</v>
      </c>
      <c r="G1321" s="493" t="s">
        <v>3500</v>
      </c>
    </row>
    <row r="1322" spans="2:7" s="457" customFormat="1" ht="12">
      <c r="B1322" s="454" t="s">
        <v>7050</v>
      </c>
      <c r="C1322" s="453" t="s">
        <v>6156</v>
      </c>
      <c r="D1322" s="471" t="s">
        <v>6558</v>
      </c>
      <c r="E1322" s="472" t="s">
        <v>6559</v>
      </c>
      <c r="F1322" s="456" t="s">
        <v>3499</v>
      </c>
      <c r="G1322" s="493" t="s">
        <v>3500</v>
      </c>
    </row>
    <row r="1323" spans="2:7" s="457" customFormat="1" ht="12">
      <c r="B1323" s="454" t="s">
        <v>7051</v>
      </c>
      <c r="C1323" s="453" t="s">
        <v>6156</v>
      </c>
      <c r="D1323" s="471" t="s">
        <v>6558</v>
      </c>
      <c r="E1323" s="472" t="s">
        <v>6559</v>
      </c>
      <c r="F1323" s="456" t="s">
        <v>3499</v>
      </c>
      <c r="G1323" s="493" t="s">
        <v>3500</v>
      </c>
    </row>
    <row r="1324" spans="2:7" s="457" customFormat="1" ht="12">
      <c r="B1324" s="454" t="s">
        <v>7052</v>
      </c>
      <c r="C1324" s="453" t="s">
        <v>6156</v>
      </c>
      <c r="D1324" s="471" t="s">
        <v>6558</v>
      </c>
      <c r="E1324" s="472" t="s">
        <v>6559</v>
      </c>
      <c r="F1324" s="456" t="s">
        <v>3499</v>
      </c>
      <c r="G1324" s="493" t="s">
        <v>3500</v>
      </c>
    </row>
    <row r="1325" spans="2:7" s="457" customFormat="1" ht="12">
      <c r="B1325" s="454" t="s">
        <v>7053</v>
      </c>
      <c r="C1325" s="453" t="s">
        <v>6156</v>
      </c>
      <c r="D1325" s="471" t="s">
        <v>6558</v>
      </c>
      <c r="E1325" s="472" t="s">
        <v>6559</v>
      </c>
      <c r="F1325" s="456" t="s">
        <v>3499</v>
      </c>
      <c r="G1325" s="493" t="s">
        <v>3500</v>
      </c>
    </row>
    <row r="1326" spans="2:7" s="457" customFormat="1" ht="12">
      <c r="B1326" s="454" t="s">
        <v>7054</v>
      </c>
      <c r="C1326" s="453" t="s">
        <v>6156</v>
      </c>
      <c r="D1326" s="471" t="s">
        <v>6558</v>
      </c>
      <c r="E1326" s="472" t="s">
        <v>6559</v>
      </c>
      <c r="F1326" s="456" t="s">
        <v>3499</v>
      </c>
      <c r="G1326" s="493" t="s">
        <v>3500</v>
      </c>
    </row>
    <row r="1327" spans="2:7" s="457" customFormat="1" ht="12">
      <c r="B1327" s="454" t="s">
        <v>7055</v>
      </c>
      <c r="C1327" s="453" t="s">
        <v>6156</v>
      </c>
      <c r="D1327" s="471" t="s">
        <v>6558</v>
      </c>
      <c r="E1327" s="472" t="s">
        <v>6559</v>
      </c>
      <c r="F1327" s="456" t="s">
        <v>3499</v>
      </c>
      <c r="G1327" s="493" t="s">
        <v>3500</v>
      </c>
    </row>
    <row r="1328" spans="2:7" s="457" customFormat="1" ht="12">
      <c r="B1328" s="454" t="s">
        <v>7056</v>
      </c>
      <c r="C1328" s="453" t="s">
        <v>6156</v>
      </c>
      <c r="D1328" s="471" t="s">
        <v>6558</v>
      </c>
      <c r="E1328" s="472" t="s">
        <v>6559</v>
      </c>
      <c r="F1328" s="456" t="s">
        <v>3499</v>
      </c>
      <c r="G1328" s="493" t="s">
        <v>3500</v>
      </c>
    </row>
    <row r="1329" spans="2:7" s="457" customFormat="1" ht="12">
      <c r="B1329" s="454" t="s">
        <v>7057</v>
      </c>
      <c r="C1329" s="453" t="s">
        <v>6156</v>
      </c>
      <c r="D1329" s="471" t="s">
        <v>6558</v>
      </c>
      <c r="E1329" s="472" t="s">
        <v>6559</v>
      </c>
      <c r="F1329" s="456" t="s">
        <v>3499</v>
      </c>
      <c r="G1329" s="493" t="s">
        <v>3500</v>
      </c>
    </row>
    <row r="1330" spans="2:7" s="457" customFormat="1" ht="12">
      <c r="B1330" s="454" t="s">
        <v>7058</v>
      </c>
      <c r="C1330" s="453" t="s">
        <v>6156</v>
      </c>
      <c r="D1330" s="471" t="s">
        <v>6558</v>
      </c>
      <c r="E1330" s="472" t="s">
        <v>6559</v>
      </c>
      <c r="F1330" s="456" t="s">
        <v>3499</v>
      </c>
      <c r="G1330" s="493" t="s">
        <v>3500</v>
      </c>
    </row>
    <row r="1331" spans="2:7" s="457" customFormat="1" ht="12">
      <c r="B1331" s="454" t="s">
        <v>7059</v>
      </c>
      <c r="C1331" s="453" t="s">
        <v>6156</v>
      </c>
      <c r="D1331" s="471" t="s">
        <v>6558</v>
      </c>
      <c r="E1331" s="472" t="s">
        <v>6559</v>
      </c>
      <c r="F1331" s="456" t="s">
        <v>3499</v>
      </c>
      <c r="G1331" s="493" t="s">
        <v>3500</v>
      </c>
    </row>
    <row r="1332" spans="2:7" s="457" customFormat="1" ht="12">
      <c r="B1332" s="454" t="s">
        <v>7060</v>
      </c>
      <c r="C1332" s="453" t="s">
        <v>6156</v>
      </c>
      <c r="D1332" s="471" t="s">
        <v>6558</v>
      </c>
      <c r="E1332" s="472" t="s">
        <v>6559</v>
      </c>
      <c r="F1332" s="456" t="s">
        <v>3499</v>
      </c>
      <c r="G1332" s="493" t="s">
        <v>3500</v>
      </c>
    </row>
    <row r="1333" spans="2:7" s="457" customFormat="1" ht="12">
      <c r="B1333" s="454" t="s">
        <v>7061</v>
      </c>
      <c r="C1333" s="453" t="s">
        <v>6156</v>
      </c>
      <c r="D1333" s="471" t="s">
        <v>6558</v>
      </c>
      <c r="E1333" s="472" t="s">
        <v>6559</v>
      </c>
      <c r="F1333" s="456" t="s">
        <v>3499</v>
      </c>
      <c r="G1333" s="493" t="s">
        <v>3500</v>
      </c>
    </row>
    <row r="1334" spans="2:7" s="457" customFormat="1" ht="12">
      <c r="B1334" s="454" t="s">
        <v>7062</v>
      </c>
      <c r="C1334" s="453" t="s">
        <v>6156</v>
      </c>
      <c r="D1334" s="471" t="s">
        <v>6558</v>
      </c>
      <c r="E1334" s="472" t="s">
        <v>6559</v>
      </c>
      <c r="F1334" s="456" t="s">
        <v>3499</v>
      </c>
      <c r="G1334" s="493" t="s">
        <v>3500</v>
      </c>
    </row>
    <row r="1335" spans="2:7" s="457" customFormat="1" ht="12">
      <c r="B1335" s="454" t="s">
        <v>7063</v>
      </c>
      <c r="C1335" s="453" t="s">
        <v>6156</v>
      </c>
      <c r="D1335" s="471" t="s">
        <v>6558</v>
      </c>
      <c r="E1335" s="472" t="s">
        <v>6559</v>
      </c>
      <c r="F1335" s="456" t="s">
        <v>3499</v>
      </c>
      <c r="G1335" s="493" t="s">
        <v>3500</v>
      </c>
    </row>
    <row r="1336" spans="2:7" s="457" customFormat="1" ht="12">
      <c r="B1336" s="454" t="s">
        <v>7064</v>
      </c>
      <c r="C1336" s="453" t="s">
        <v>6156</v>
      </c>
      <c r="D1336" s="471" t="s">
        <v>6558</v>
      </c>
      <c r="E1336" s="472" t="s">
        <v>6559</v>
      </c>
      <c r="F1336" s="456" t="s">
        <v>3499</v>
      </c>
      <c r="G1336" s="493" t="s">
        <v>3500</v>
      </c>
    </row>
    <row r="1337" spans="2:7" s="457" customFormat="1" ht="12">
      <c r="B1337" s="454" t="s">
        <v>7065</v>
      </c>
      <c r="C1337" s="453" t="s">
        <v>6156</v>
      </c>
      <c r="D1337" s="471" t="s">
        <v>6558</v>
      </c>
      <c r="E1337" s="472" t="s">
        <v>6559</v>
      </c>
      <c r="F1337" s="456" t="s">
        <v>3499</v>
      </c>
      <c r="G1337" s="493" t="s">
        <v>3500</v>
      </c>
    </row>
    <row r="1338" spans="2:7" s="457" customFormat="1" ht="12">
      <c r="B1338" s="454" t="s">
        <v>7066</v>
      </c>
      <c r="C1338" s="453" t="s">
        <v>6156</v>
      </c>
      <c r="D1338" s="471" t="s">
        <v>6558</v>
      </c>
      <c r="E1338" s="472" t="s">
        <v>6559</v>
      </c>
      <c r="F1338" s="456" t="s">
        <v>3499</v>
      </c>
      <c r="G1338" s="493" t="s">
        <v>3500</v>
      </c>
    </row>
    <row r="1339" spans="2:7" s="457" customFormat="1" ht="12">
      <c r="B1339" s="454" t="s">
        <v>7067</v>
      </c>
      <c r="C1339" s="453" t="s">
        <v>6156</v>
      </c>
      <c r="D1339" s="471" t="s">
        <v>6558</v>
      </c>
      <c r="E1339" s="472" t="s">
        <v>6559</v>
      </c>
      <c r="F1339" s="456" t="s">
        <v>3499</v>
      </c>
      <c r="G1339" s="493" t="s">
        <v>3500</v>
      </c>
    </row>
    <row r="1340" spans="2:7" s="457" customFormat="1" ht="12">
      <c r="B1340" s="454" t="s">
        <v>7068</v>
      </c>
      <c r="C1340" s="453" t="s">
        <v>6156</v>
      </c>
      <c r="D1340" s="471" t="s">
        <v>6558</v>
      </c>
      <c r="E1340" s="472" t="s">
        <v>6559</v>
      </c>
      <c r="F1340" s="456" t="s">
        <v>3499</v>
      </c>
      <c r="G1340" s="493" t="s">
        <v>3500</v>
      </c>
    </row>
    <row r="1341" spans="2:7" s="457" customFormat="1" ht="12">
      <c r="B1341" s="454" t="s">
        <v>7069</v>
      </c>
      <c r="C1341" s="453" t="s">
        <v>6156</v>
      </c>
      <c r="D1341" s="471" t="s">
        <v>6558</v>
      </c>
      <c r="E1341" s="472" t="s">
        <v>6559</v>
      </c>
      <c r="F1341" s="456" t="s">
        <v>3499</v>
      </c>
      <c r="G1341" s="493" t="s">
        <v>3500</v>
      </c>
    </row>
    <row r="1342" spans="2:7" s="457" customFormat="1" ht="12">
      <c r="B1342" s="454" t="s">
        <v>7070</v>
      </c>
      <c r="C1342" s="453" t="s">
        <v>6156</v>
      </c>
      <c r="D1342" s="471" t="s">
        <v>6558</v>
      </c>
      <c r="E1342" s="472" t="s">
        <v>6559</v>
      </c>
      <c r="F1342" s="456" t="s">
        <v>3499</v>
      </c>
      <c r="G1342" s="493" t="s">
        <v>3500</v>
      </c>
    </row>
    <row r="1343" spans="2:7" s="457" customFormat="1" ht="12">
      <c r="B1343" s="454" t="s">
        <v>7071</v>
      </c>
      <c r="C1343" s="453" t="s">
        <v>6156</v>
      </c>
      <c r="D1343" s="471" t="s">
        <v>6558</v>
      </c>
      <c r="E1343" s="472" t="s">
        <v>6559</v>
      </c>
      <c r="F1343" s="456" t="s">
        <v>3499</v>
      </c>
      <c r="G1343" s="493" t="s">
        <v>3500</v>
      </c>
    </row>
    <row r="1344" spans="2:7" s="457" customFormat="1" ht="12">
      <c r="B1344" s="454" t="s">
        <v>7072</v>
      </c>
      <c r="C1344" s="453" t="s">
        <v>6156</v>
      </c>
      <c r="D1344" s="471" t="s">
        <v>6558</v>
      </c>
      <c r="E1344" s="472" t="s">
        <v>6559</v>
      </c>
      <c r="F1344" s="456" t="s">
        <v>3499</v>
      </c>
      <c r="G1344" s="493" t="s">
        <v>3500</v>
      </c>
    </row>
    <row r="1345" spans="2:7" s="457" customFormat="1" ht="12">
      <c r="B1345" s="454" t="s">
        <v>7073</v>
      </c>
      <c r="C1345" s="453" t="s">
        <v>6156</v>
      </c>
      <c r="D1345" s="471" t="s">
        <v>6558</v>
      </c>
      <c r="E1345" s="472" t="s">
        <v>6559</v>
      </c>
      <c r="F1345" s="456" t="s">
        <v>3499</v>
      </c>
      <c r="G1345" s="493" t="s">
        <v>3500</v>
      </c>
    </row>
    <row r="1346" spans="2:7" s="457" customFormat="1" ht="12">
      <c r="B1346" s="454" t="s">
        <v>7074</v>
      </c>
      <c r="C1346" s="453" t="s">
        <v>6156</v>
      </c>
      <c r="D1346" s="471" t="s">
        <v>6558</v>
      </c>
      <c r="E1346" s="472" t="s">
        <v>6559</v>
      </c>
      <c r="F1346" s="456" t="s">
        <v>3499</v>
      </c>
      <c r="G1346" s="493" t="s">
        <v>3500</v>
      </c>
    </row>
    <row r="1347" spans="2:7" s="457" customFormat="1" ht="12">
      <c r="B1347" s="454" t="s">
        <v>7075</v>
      </c>
      <c r="C1347" s="453" t="s">
        <v>6156</v>
      </c>
      <c r="D1347" s="471" t="s">
        <v>6558</v>
      </c>
      <c r="E1347" s="472" t="s">
        <v>6559</v>
      </c>
      <c r="F1347" s="456" t="s">
        <v>3499</v>
      </c>
      <c r="G1347" s="493" t="s">
        <v>3500</v>
      </c>
    </row>
    <row r="1348" spans="2:7" s="457" customFormat="1" ht="12">
      <c r="B1348" s="454" t="s">
        <v>7076</v>
      </c>
      <c r="C1348" s="453" t="s">
        <v>6156</v>
      </c>
      <c r="D1348" s="471" t="s">
        <v>6558</v>
      </c>
      <c r="E1348" s="472" t="s">
        <v>6559</v>
      </c>
      <c r="F1348" s="456" t="s">
        <v>3499</v>
      </c>
      <c r="G1348" s="493" t="s">
        <v>3500</v>
      </c>
    </row>
    <row r="1349" spans="2:7" s="457" customFormat="1" ht="12">
      <c r="B1349" s="454" t="s">
        <v>7077</v>
      </c>
      <c r="C1349" s="453" t="s">
        <v>6156</v>
      </c>
      <c r="D1349" s="471" t="s">
        <v>6558</v>
      </c>
      <c r="E1349" s="472" t="s">
        <v>6559</v>
      </c>
      <c r="F1349" s="456" t="s">
        <v>3499</v>
      </c>
      <c r="G1349" s="493" t="s">
        <v>3500</v>
      </c>
    </row>
    <row r="1350" spans="2:7" s="457" customFormat="1" ht="12">
      <c r="B1350" s="454" t="s">
        <v>7078</v>
      </c>
      <c r="C1350" s="453" t="s">
        <v>6156</v>
      </c>
      <c r="D1350" s="471" t="s">
        <v>6558</v>
      </c>
      <c r="E1350" s="472" t="s">
        <v>6559</v>
      </c>
      <c r="F1350" s="456" t="s">
        <v>3499</v>
      </c>
      <c r="G1350" s="493" t="s">
        <v>3500</v>
      </c>
    </row>
    <row r="1351" spans="2:7" s="457" customFormat="1" ht="12">
      <c r="B1351" s="454" t="s">
        <v>7079</v>
      </c>
      <c r="C1351" s="453" t="s">
        <v>6156</v>
      </c>
      <c r="D1351" s="471" t="s">
        <v>6558</v>
      </c>
      <c r="E1351" s="472" t="s">
        <v>6559</v>
      </c>
      <c r="F1351" s="456" t="s">
        <v>3499</v>
      </c>
      <c r="G1351" s="493" t="s">
        <v>3500</v>
      </c>
    </row>
    <row r="1352" spans="2:7" s="457" customFormat="1" ht="12">
      <c r="B1352" s="454" t="s">
        <v>7080</v>
      </c>
      <c r="C1352" s="453" t="s">
        <v>6156</v>
      </c>
      <c r="D1352" s="471" t="s">
        <v>6558</v>
      </c>
      <c r="E1352" s="472" t="s">
        <v>6559</v>
      </c>
      <c r="F1352" s="456" t="s">
        <v>3499</v>
      </c>
      <c r="G1352" s="493" t="s">
        <v>3500</v>
      </c>
    </row>
    <row r="1353" spans="2:7" s="457" customFormat="1" ht="12">
      <c r="B1353" s="454" t="s">
        <v>7081</v>
      </c>
      <c r="C1353" s="453" t="s">
        <v>6156</v>
      </c>
      <c r="D1353" s="471" t="s">
        <v>6558</v>
      </c>
      <c r="E1353" s="472" t="s">
        <v>6559</v>
      </c>
      <c r="F1353" s="456" t="s">
        <v>3499</v>
      </c>
      <c r="G1353" s="493" t="s">
        <v>3500</v>
      </c>
    </row>
    <row r="1354" spans="2:7" s="457" customFormat="1" ht="12">
      <c r="B1354" s="454" t="s">
        <v>7082</v>
      </c>
      <c r="C1354" s="453" t="s">
        <v>6156</v>
      </c>
      <c r="D1354" s="471" t="s">
        <v>6558</v>
      </c>
      <c r="E1354" s="472" t="s">
        <v>6559</v>
      </c>
      <c r="F1354" s="456" t="s">
        <v>3499</v>
      </c>
      <c r="G1354" s="493" t="s">
        <v>3500</v>
      </c>
    </row>
    <row r="1355" spans="2:7" s="457" customFormat="1" ht="12">
      <c r="B1355" s="454" t="s">
        <v>7083</v>
      </c>
      <c r="C1355" s="453" t="s">
        <v>6156</v>
      </c>
      <c r="D1355" s="471" t="s">
        <v>6558</v>
      </c>
      <c r="E1355" s="472" t="s">
        <v>6559</v>
      </c>
      <c r="F1355" s="456" t="s">
        <v>3499</v>
      </c>
      <c r="G1355" s="493" t="s">
        <v>3500</v>
      </c>
    </row>
    <row r="1356" spans="2:7" s="457" customFormat="1" ht="12">
      <c r="B1356" s="454" t="s">
        <v>7084</v>
      </c>
      <c r="C1356" s="453" t="s">
        <v>6156</v>
      </c>
      <c r="D1356" s="471" t="s">
        <v>6558</v>
      </c>
      <c r="E1356" s="472" t="s">
        <v>6559</v>
      </c>
      <c r="F1356" s="456" t="s">
        <v>3499</v>
      </c>
      <c r="G1356" s="493" t="s">
        <v>3500</v>
      </c>
    </row>
    <row r="1357" spans="2:7" s="457" customFormat="1" ht="12">
      <c r="B1357" s="454" t="s">
        <v>7085</v>
      </c>
      <c r="C1357" s="453" t="s">
        <v>6156</v>
      </c>
      <c r="D1357" s="471" t="s">
        <v>6558</v>
      </c>
      <c r="E1357" s="472" t="s">
        <v>6559</v>
      </c>
      <c r="F1357" s="456" t="s">
        <v>3499</v>
      </c>
      <c r="G1357" s="493" t="s">
        <v>3500</v>
      </c>
    </row>
    <row r="1358" spans="2:7" s="457" customFormat="1" ht="12">
      <c r="B1358" s="454" t="s">
        <v>7086</v>
      </c>
      <c r="C1358" s="453" t="s">
        <v>6156</v>
      </c>
      <c r="D1358" s="471" t="s">
        <v>6558</v>
      </c>
      <c r="E1358" s="472" t="s">
        <v>6559</v>
      </c>
      <c r="F1358" s="456" t="s">
        <v>3499</v>
      </c>
      <c r="G1358" s="493" t="s">
        <v>3500</v>
      </c>
    </row>
    <row r="1359" spans="2:7" s="457" customFormat="1" ht="12">
      <c r="B1359" s="454" t="s">
        <v>7087</v>
      </c>
      <c r="C1359" s="453" t="s">
        <v>6156</v>
      </c>
      <c r="D1359" s="471" t="s">
        <v>6558</v>
      </c>
      <c r="E1359" s="472" t="s">
        <v>6559</v>
      </c>
      <c r="F1359" s="456" t="s">
        <v>3499</v>
      </c>
      <c r="G1359" s="493" t="s">
        <v>3500</v>
      </c>
    </row>
    <row r="1360" spans="2:7" s="457" customFormat="1" ht="12">
      <c r="B1360" s="454" t="s">
        <v>7088</v>
      </c>
      <c r="C1360" s="453" t="s">
        <v>6156</v>
      </c>
      <c r="D1360" s="471" t="s">
        <v>6558</v>
      </c>
      <c r="E1360" s="472" t="s">
        <v>6559</v>
      </c>
      <c r="F1360" s="456" t="s">
        <v>3499</v>
      </c>
      <c r="G1360" s="493" t="s">
        <v>3500</v>
      </c>
    </row>
    <row r="1361" spans="2:7" s="457" customFormat="1" ht="12">
      <c r="B1361" s="454" t="s">
        <v>7089</v>
      </c>
      <c r="C1361" s="453" t="s">
        <v>6156</v>
      </c>
      <c r="D1361" s="471" t="s">
        <v>6558</v>
      </c>
      <c r="E1361" s="472" t="s">
        <v>6559</v>
      </c>
      <c r="F1361" s="456" t="s">
        <v>3499</v>
      </c>
      <c r="G1361" s="493" t="s">
        <v>3500</v>
      </c>
    </row>
    <row r="1362" spans="2:7" s="457" customFormat="1" ht="12">
      <c r="B1362" s="454" t="s">
        <v>7090</v>
      </c>
      <c r="C1362" s="453" t="s">
        <v>6156</v>
      </c>
      <c r="D1362" s="471" t="s">
        <v>6558</v>
      </c>
      <c r="E1362" s="472" t="s">
        <v>6559</v>
      </c>
      <c r="F1362" s="456" t="s">
        <v>3499</v>
      </c>
      <c r="G1362" s="493" t="s">
        <v>3500</v>
      </c>
    </row>
    <row r="1363" spans="2:7" s="457" customFormat="1" ht="12">
      <c r="B1363" s="454" t="s">
        <v>7091</v>
      </c>
      <c r="C1363" s="453" t="s">
        <v>6156</v>
      </c>
      <c r="D1363" s="471" t="s">
        <v>6558</v>
      </c>
      <c r="E1363" s="472" t="s">
        <v>6559</v>
      </c>
      <c r="F1363" s="456" t="s">
        <v>3499</v>
      </c>
      <c r="G1363" s="493" t="s">
        <v>3500</v>
      </c>
    </row>
    <row r="1364" spans="2:7" s="457" customFormat="1" ht="12">
      <c r="B1364" s="454" t="s">
        <v>7092</v>
      </c>
      <c r="C1364" s="453" t="s">
        <v>6156</v>
      </c>
      <c r="D1364" s="471" t="s">
        <v>6558</v>
      </c>
      <c r="E1364" s="472" t="s">
        <v>6559</v>
      </c>
      <c r="F1364" s="456" t="s">
        <v>3499</v>
      </c>
      <c r="G1364" s="493" t="s">
        <v>3500</v>
      </c>
    </row>
    <row r="1365" spans="2:7" s="457" customFormat="1" ht="12">
      <c r="B1365" s="454" t="s">
        <v>7093</v>
      </c>
      <c r="C1365" s="453" t="s">
        <v>6156</v>
      </c>
      <c r="D1365" s="471" t="s">
        <v>6558</v>
      </c>
      <c r="E1365" s="472" t="s">
        <v>6559</v>
      </c>
      <c r="F1365" s="456" t="s">
        <v>3499</v>
      </c>
      <c r="G1365" s="493" t="s">
        <v>3500</v>
      </c>
    </row>
    <row r="1366" spans="2:7" s="457" customFormat="1" ht="12">
      <c r="B1366" s="454" t="s">
        <v>7094</v>
      </c>
      <c r="C1366" s="453" t="s">
        <v>6156</v>
      </c>
      <c r="D1366" s="471" t="s">
        <v>6558</v>
      </c>
      <c r="E1366" s="472" t="s">
        <v>6559</v>
      </c>
      <c r="F1366" s="456" t="s">
        <v>3499</v>
      </c>
      <c r="G1366" s="493" t="s">
        <v>3500</v>
      </c>
    </row>
    <row r="1367" spans="2:7" s="457" customFormat="1" ht="12">
      <c r="B1367" s="454" t="s">
        <v>7095</v>
      </c>
      <c r="C1367" s="453" t="s">
        <v>6156</v>
      </c>
      <c r="D1367" s="471" t="s">
        <v>6558</v>
      </c>
      <c r="E1367" s="472" t="s">
        <v>6559</v>
      </c>
      <c r="F1367" s="456" t="s">
        <v>3499</v>
      </c>
      <c r="G1367" s="493" t="s">
        <v>3500</v>
      </c>
    </row>
    <row r="1368" spans="2:7" s="457" customFormat="1" ht="12">
      <c r="B1368" s="454" t="s">
        <v>7096</v>
      </c>
      <c r="C1368" s="453" t="s">
        <v>6156</v>
      </c>
      <c r="D1368" s="471" t="s">
        <v>6558</v>
      </c>
      <c r="E1368" s="472" t="s">
        <v>6559</v>
      </c>
      <c r="F1368" s="456" t="s">
        <v>3499</v>
      </c>
      <c r="G1368" s="493" t="s">
        <v>3500</v>
      </c>
    </row>
    <row r="1369" spans="2:7" s="457" customFormat="1" ht="12">
      <c r="B1369" s="454" t="s">
        <v>7097</v>
      </c>
      <c r="C1369" s="453" t="s">
        <v>6156</v>
      </c>
      <c r="D1369" s="471" t="s">
        <v>6558</v>
      </c>
      <c r="E1369" s="472" t="s">
        <v>6559</v>
      </c>
      <c r="F1369" s="456" t="s">
        <v>3499</v>
      </c>
      <c r="G1369" s="493" t="s">
        <v>3500</v>
      </c>
    </row>
    <row r="1370" spans="2:7" s="457" customFormat="1" ht="12">
      <c r="B1370" s="454" t="s">
        <v>7098</v>
      </c>
      <c r="C1370" s="453" t="s">
        <v>6156</v>
      </c>
      <c r="D1370" s="471" t="s">
        <v>6558</v>
      </c>
      <c r="E1370" s="472" t="s">
        <v>6559</v>
      </c>
      <c r="F1370" s="456" t="s">
        <v>3499</v>
      </c>
      <c r="G1370" s="493" t="s">
        <v>3500</v>
      </c>
    </row>
    <row r="1371" spans="2:7" s="457" customFormat="1" ht="12">
      <c r="B1371" s="454" t="s">
        <v>7099</v>
      </c>
      <c r="C1371" s="453" t="s">
        <v>6156</v>
      </c>
      <c r="D1371" s="471" t="s">
        <v>6558</v>
      </c>
      <c r="E1371" s="472" t="s">
        <v>6559</v>
      </c>
      <c r="F1371" s="456" t="s">
        <v>3499</v>
      </c>
      <c r="G1371" s="493" t="s">
        <v>3500</v>
      </c>
    </row>
    <row r="1372" spans="2:7" s="457" customFormat="1" ht="12">
      <c r="B1372" s="454" t="s">
        <v>7100</v>
      </c>
      <c r="C1372" s="453" t="s">
        <v>6156</v>
      </c>
      <c r="D1372" s="471" t="s">
        <v>6558</v>
      </c>
      <c r="E1372" s="472" t="s">
        <v>6559</v>
      </c>
      <c r="F1372" s="456" t="s">
        <v>3499</v>
      </c>
      <c r="G1372" s="493" t="s">
        <v>3500</v>
      </c>
    </row>
    <row r="1373" spans="2:7" s="457" customFormat="1" ht="12">
      <c r="B1373" s="454" t="s">
        <v>7101</v>
      </c>
      <c r="C1373" s="453" t="s">
        <v>6156</v>
      </c>
      <c r="D1373" s="471" t="s">
        <v>6558</v>
      </c>
      <c r="E1373" s="472" t="s">
        <v>6559</v>
      </c>
      <c r="F1373" s="456" t="s">
        <v>3499</v>
      </c>
      <c r="G1373" s="493" t="s">
        <v>3500</v>
      </c>
    </row>
    <row r="1374" spans="2:7" s="457" customFormat="1" ht="12">
      <c r="B1374" s="454" t="s">
        <v>7102</v>
      </c>
      <c r="C1374" s="453" t="s">
        <v>6156</v>
      </c>
      <c r="D1374" s="471" t="s">
        <v>6558</v>
      </c>
      <c r="E1374" s="472" t="s">
        <v>6559</v>
      </c>
      <c r="F1374" s="456" t="s">
        <v>3499</v>
      </c>
      <c r="G1374" s="493" t="s">
        <v>3500</v>
      </c>
    </row>
    <row r="1375" spans="2:7" s="457" customFormat="1" ht="12">
      <c r="B1375" s="454" t="s">
        <v>7103</v>
      </c>
      <c r="C1375" s="453" t="s">
        <v>6156</v>
      </c>
      <c r="D1375" s="471" t="s">
        <v>6558</v>
      </c>
      <c r="E1375" s="472" t="s">
        <v>6559</v>
      </c>
      <c r="F1375" s="456" t="s">
        <v>3499</v>
      </c>
      <c r="G1375" s="493" t="s">
        <v>3500</v>
      </c>
    </row>
    <row r="1376" spans="2:7" s="457" customFormat="1" ht="12">
      <c r="B1376" s="454" t="s">
        <v>7104</v>
      </c>
      <c r="C1376" s="453" t="s">
        <v>6156</v>
      </c>
      <c r="D1376" s="471" t="s">
        <v>6558</v>
      </c>
      <c r="E1376" s="472" t="s">
        <v>6559</v>
      </c>
      <c r="F1376" s="456" t="s">
        <v>3499</v>
      </c>
      <c r="G1376" s="493" t="s">
        <v>3500</v>
      </c>
    </row>
    <row r="1377" spans="2:7" s="457" customFormat="1" ht="12">
      <c r="B1377" s="454" t="s">
        <v>7105</v>
      </c>
      <c r="C1377" s="453" t="s">
        <v>6156</v>
      </c>
      <c r="D1377" s="471" t="s">
        <v>6558</v>
      </c>
      <c r="E1377" s="472" t="s">
        <v>6559</v>
      </c>
      <c r="F1377" s="456" t="s">
        <v>3499</v>
      </c>
      <c r="G1377" s="493" t="s">
        <v>3500</v>
      </c>
    </row>
    <row r="1378" spans="2:7" s="457" customFormat="1" ht="12">
      <c r="B1378" s="454" t="s">
        <v>7106</v>
      </c>
      <c r="C1378" s="453" t="s">
        <v>6156</v>
      </c>
      <c r="D1378" s="471" t="s">
        <v>6558</v>
      </c>
      <c r="E1378" s="472" t="s">
        <v>6559</v>
      </c>
      <c r="F1378" s="456" t="s">
        <v>3499</v>
      </c>
      <c r="G1378" s="493" t="s">
        <v>3500</v>
      </c>
    </row>
    <row r="1379" spans="2:7" s="457" customFormat="1" ht="12">
      <c r="B1379" s="454" t="s">
        <v>7107</v>
      </c>
      <c r="C1379" s="453" t="s">
        <v>6156</v>
      </c>
      <c r="D1379" s="471" t="s">
        <v>6558</v>
      </c>
      <c r="E1379" s="472" t="s">
        <v>6559</v>
      </c>
      <c r="F1379" s="456" t="s">
        <v>3499</v>
      </c>
      <c r="G1379" s="493" t="s">
        <v>3500</v>
      </c>
    </row>
    <row r="1380" spans="2:7" s="457" customFormat="1" ht="12">
      <c r="B1380" s="454" t="s">
        <v>7108</v>
      </c>
      <c r="C1380" s="453" t="s">
        <v>6156</v>
      </c>
      <c r="D1380" s="471" t="s">
        <v>6558</v>
      </c>
      <c r="E1380" s="472" t="s">
        <v>6559</v>
      </c>
      <c r="F1380" s="456" t="s">
        <v>3499</v>
      </c>
      <c r="G1380" s="493" t="s">
        <v>3500</v>
      </c>
    </row>
    <row r="1381" spans="2:7" s="457" customFormat="1" ht="12">
      <c r="B1381" s="454" t="s">
        <v>7109</v>
      </c>
      <c r="C1381" s="453" t="s">
        <v>6156</v>
      </c>
      <c r="D1381" s="471" t="s">
        <v>6558</v>
      </c>
      <c r="E1381" s="472" t="s">
        <v>6559</v>
      </c>
      <c r="F1381" s="456" t="s">
        <v>3499</v>
      </c>
      <c r="G1381" s="493" t="s">
        <v>3500</v>
      </c>
    </row>
    <row r="1382" spans="2:7" s="457" customFormat="1" ht="12">
      <c r="B1382" s="454" t="s">
        <v>7110</v>
      </c>
      <c r="C1382" s="453" t="s">
        <v>6156</v>
      </c>
      <c r="D1382" s="471" t="s">
        <v>6558</v>
      </c>
      <c r="E1382" s="472" t="s">
        <v>6559</v>
      </c>
      <c r="F1382" s="456" t="s">
        <v>3499</v>
      </c>
      <c r="G1382" s="493" t="s">
        <v>3500</v>
      </c>
    </row>
    <row r="1383" spans="2:7" s="457" customFormat="1" ht="12">
      <c r="B1383" s="454" t="s">
        <v>7111</v>
      </c>
      <c r="C1383" s="453" t="s">
        <v>6156</v>
      </c>
      <c r="D1383" s="471" t="s">
        <v>6558</v>
      </c>
      <c r="E1383" s="472" t="s">
        <v>6559</v>
      </c>
      <c r="F1383" s="456" t="s">
        <v>3499</v>
      </c>
      <c r="G1383" s="493" t="s">
        <v>3500</v>
      </c>
    </row>
    <row r="1384" spans="2:7" s="457" customFormat="1" ht="12">
      <c r="B1384" s="454" t="s">
        <v>7112</v>
      </c>
      <c r="C1384" s="453" t="s">
        <v>6156</v>
      </c>
      <c r="D1384" s="471" t="s">
        <v>6558</v>
      </c>
      <c r="E1384" s="472" t="s">
        <v>6559</v>
      </c>
      <c r="F1384" s="456" t="s">
        <v>3499</v>
      </c>
      <c r="G1384" s="493" t="s">
        <v>3500</v>
      </c>
    </row>
    <row r="1385" spans="2:7" s="457" customFormat="1" ht="12">
      <c r="B1385" s="454" t="s">
        <v>7113</v>
      </c>
      <c r="C1385" s="453" t="s">
        <v>6156</v>
      </c>
      <c r="D1385" s="471" t="s">
        <v>6558</v>
      </c>
      <c r="E1385" s="472" t="s">
        <v>6559</v>
      </c>
      <c r="F1385" s="456" t="s">
        <v>3499</v>
      </c>
      <c r="G1385" s="493" t="s">
        <v>3500</v>
      </c>
    </row>
    <row r="1386" spans="2:7" s="457" customFormat="1" ht="12">
      <c r="B1386" s="454" t="s">
        <v>7114</v>
      </c>
      <c r="C1386" s="453" t="s">
        <v>6156</v>
      </c>
      <c r="D1386" s="471" t="s">
        <v>6558</v>
      </c>
      <c r="E1386" s="472" t="s">
        <v>6559</v>
      </c>
      <c r="F1386" s="456" t="s">
        <v>3499</v>
      </c>
      <c r="G1386" s="493" t="s">
        <v>3500</v>
      </c>
    </row>
    <row r="1387" spans="2:7" s="457" customFormat="1" ht="12">
      <c r="B1387" s="454" t="s">
        <v>7115</v>
      </c>
      <c r="C1387" s="453" t="s">
        <v>6156</v>
      </c>
      <c r="D1387" s="471" t="s">
        <v>6558</v>
      </c>
      <c r="E1387" s="472" t="s">
        <v>6559</v>
      </c>
      <c r="F1387" s="456" t="s">
        <v>3499</v>
      </c>
      <c r="G1387" s="493" t="s">
        <v>3500</v>
      </c>
    </row>
    <row r="1388" spans="2:7" s="457" customFormat="1" ht="12">
      <c r="B1388" s="454" t="s">
        <v>7116</v>
      </c>
      <c r="C1388" s="453" t="s">
        <v>6156</v>
      </c>
      <c r="D1388" s="471" t="s">
        <v>6558</v>
      </c>
      <c r="E1388" s="472" t="s">
        <v>6559</v>
      </c>
      <c r="F1388" s="456" t="s">
        <v>3499</v>
      </c>
      <c r="G1388" s="493" t="s">
        <v>3500</v>
      </c>
    </row>
    <row r="1389" spans="2:7" s="457" customFormat="1" ht="12">
      <c r="B1389" s="454" t="s">
        <v>7117</v>
      </c>
      <c r="C1389" s="453" t="s">
        <v>6156</v>
      </c>
      <c r="D1389" s="471" t="s">
        <v>6558</v>
      </c>
      <c r="E1389" s="472" t="s">
        <v>6559</v>
      </c>
      <c r="F1389" s="456" t="s">
        <v>3499</v>
      </c>
      <c r="G1389" s="493" t="s">
        <v>3500</v>
      </c>
    </row>
    <row r="1390" spans="2:7" s="457" customFormat="1" ht="12">
      <c r="B1390" s="454" t="s">
        <v>7118</v>
      </c>
      <c r="C1390" s="453" t="s">
        <v>6156</v>
      </c>
      <c r="D1390" s="471" t="s">
        <v>6558</v>
      </c>
      <c r="E1390" s="472" t="s">
        <v>6559</v>
      </c>
      <c r="F1390" s="456" t="s">
        <v>3499</v>
      </c>
      <c r="G1390" s="493" t="s">
        <v>3500</v>
      </c>
    </row>
    <row r="1391" spans="2:7" s="457" customFormat="1" ht="12">
      <c r="B1391" s="454" t="s">
        <v>7119</v>
      </c>
      <c r="C1391" s="453" t="s">
        <v>6156</v>
      </c>
      <c r="D1391" s="471" t="s">
        <v>6558</v>
      </c>
      <c r="E1391" s="472" t="s">
        <v>6559</v>
      </c>
      <c r="F1391" s="456" t="s">
        <v>3499</v>
      </c>
      <c r="G1391" s="493" t="s">
        <v>3500</v>
      </c>
    </row>
    <row r="1392" spans="2:7" s="457" customFormat="1" ht="12">
      <c r="B1392" s="454" t="s">
        <v>7120</v>
      </c>
      <c r="C1392" s="453" t="s">
        <v>6156</v>
      </c>
      <c r="D1392" s="471" t="s">
        <v>6558</v>
      </c>
      <c r="E1392" s="472" t="s">
        <v>6559</v>
      </c>
      <c r="F1392" s="456" t="s">
        <v>3499</v>
      </c>
      <c r="G1392" s="493" t="s">
        <v>3500</v>
      </c>
    </row>
    <row r="1393" spans="2:7" s="457" customFormat="1" ht="12">
      <c r="B1393" s="454" t="s">
        <v>7121</v>
      </c>
      <c r="C1393" s="453" t="s">
        <v>6156</v>
      </c>
      <c r="D1393" s="471" t="s">
        <v>6558</v>
      </c>
      <c r="E1393" s="472" t="s">
        <v>6559</v>
      </c>
      <c r="F1393" s="456" t="s">
        <v>3499</v>
      </c>
      <c r="G1393" s="493" t="s">
        <v>3500</v>
      </c>
    </row>
    <row r="1394" spans="2:7" s="457" customFormat="1" ht="12">
      <c r="B1394" s="454" t="s">
        <v>7122</v>
      </c>
      <c r="C1394" s="453" t="s">
        <v>6156</v>
      </c>
      <c r="D1394" s="471" t="s">
        <v>6558</v>
      </c>
      <c r="E1394" s="472" t="s">
        <v>6559</v>
      </c>
      <c r="F1394" s="456" t="s">
        <v>3499</v>
      </c>
      <c r="G1394" s="493" t="s">
        <v>3500</v>
      </c>
    </row>
    <row r="1395" spans="2:7" s="457" customFormat="1" ht="12">
      <c r="B1395" s="454" t="s">
        <v>7123</v>
      </c>
      <c r="C1395" s="453" t="s">
        <v>6156</v>
      </c>
      <c r="D1395" s="471" t="s">
        <v>6558</v>
      </c>
      <c r="E1395" s="472" t="s">
        <v>6559</v>
      </c>
      <c r="F1395" s="456" t="s">
        <v>3499</v>
      </c>
      <c r="G1395" s="493" t="s">
        <v>3500</v>
      </c>
    </row>
    <row r="1396" spans="2:7" s="457" customFormat="1" ht="12">
      <c r="B1396" s="454" t="s">
        <v>7124</v>
      </c>
      <c r="C1396" s="453" t="s">
        <v>6156</v>
      </c>
      <c r="D1396" s="471" t="s">
        <v>6558</v>
      </c>
      <c r="E1396" s="472" t="s">
        <v>6559</v>
      </c>
      <c r="F1396" s="456" t="s">
        <v>3499</v>
      </c>
      <c r="G1396" s="493" t="s">
        <v>3500</v>
      </c>
    </row>
    <row r="1397" spans="2:7" s="457" customFormat="1" ht="12">
      <c r="B1397" s="454" t="s">
        <v>7125</v>
      </c>
      <c r="C1397" s="453" t="s">
        <v>6156</v>
      </c>
      <c r="D1397" s="471" t="s">
        <v>6558</v>
      </c>
      <c r="E1397" s="472" t="s">
        <v>6559</v>
      </c>
      <c r="F1397" s="456" t="s">
        <v>3499</v>
      </c>
      <c r="G1397" s="493" t="s">
        <v>3500</v>
      </c>
    </row>
    <row r="1398" spans="2:7" s="457" customFormat="1" ht="12">
      <c r="B1398" s="454" t="s">
        <v>7126</v>
      </c>
      <c r="C1398" s="453" t="s">
        <v>6156</v>
      </c>
      <c r="D1398" s="471" t="s">
        <v>6558</v>
      </c>
      <c r="E1398" s="472" t="s">
        <v>6559</v>
      </c>
      <c r="F1398" s="456" t="s">
        <v>3499</v>
      </c>
      <c r="G1398" s="493" t="s">
        <v>3500</v>
      </c>
    </row>
    <row r="1399" spans="2:7" s="457" customFormat="1" ht="12">
      <c r="B1399" s="454" t="s">
        <v>7127</v>
      </c>
      <c r="C1399" s="453" t="s">
        <v>6156</v>
      </c>
      <c r="D1399" s="471" t="s">
        <v>6558</v>
      </c>
      <c r="E1399" s="472" t="s">
        <v>6559</v>
      </c>
      <c r="F1399" s="456" t="s">
        <v>3499</v>
      </c>
      <c r="G1399" s="493" t="s">
        <v>3500</v>
      </c>
    </row>
    <row r="1400" spans="2:7" s="457" customFormat="1" ht="12">
      <c r="B1400" s="454" t="s">
        <v>7128</v>
      </c>
      <c r="C1400" s="453" t="s">
        <v>6156</v>
      </c>
      <c r="D1400" s="471" t="s">
        <v>6558</v>
      </c>
      <c r="E1400" s="472" t="s">
        <v>6559</v>
      </c>
      <c r="F1400" s="456" t="s">
        <v>3499</v>
      </c>
      <c r="G1400" s="493" t="s">
        <v>3500</v>
      </c>
    </row>
    <row r="1401" spans="2:7" s="457" customFormat="1" ht="12">
      <c r="B1401" s="454" t="s">
        <v>7129</v>
      </c>
      <c r="C1401" s="453" t="s">
        <v>6156</v>
      </c>
      <c r="D1401" s="471" t="s">
        <v>6558</v>
      </c>
      <c r="E1401" s="472" t="s">
        <v>6559</v>
      </c>
      <c r="F1401" s="456" t="s">
        <v>3499</v>
      </c>
      <c r="G1401" s="493" t="s">
        <v>3500</v>
      </c>
    </row>
    <row r="1402" spans="2:7" s="457" customFormat="1" ht="12">
      <c r="B1402" s="454" t="s">
        <v>7130</v>
      </c>
      <c r="C1402" s="453" t="s">
        <v>6156</v>
      </c>
      <c r="D1402" s="471" t="s">
        <v>6558</v>
      </c>
      <c r="E1402" s="472" t="s">
        <v>6559</v>
      </c>
      <c r="F1402" s="456" t="s">
        <v>3499</v>
      </c>
      <c r="G1402" s="493" t="s">
        <v>3500</v>
      </c>
    </row>
    <row r="1403" spans="2:7" s="457" customFormat="1" ht="12">
      <c r="B1403" s="454" t="s">
        <v>7131</v>
      </c>
      <c r="C1403" s="453" t="s">
        <v>6156</v>
      </c>
      <c r="D1403" s="471" t="s">
        <v>6558</v>
      </c>
      <c r="E1403" s="472" t="s">
        <v>6559</v>
      </c>
      <c r="F1403" s="456" t="s">
        <v>3499</v>
      </c>
      <c r="G1403" s="493" t="s">
        <v>3500</v>
      </c>
    </row>
    <row r="1404" spans="2:7" s="457" customFormat="1" ht="12">
      <c r="B1404" s="454" t="s">
        <v>7132</v>
      </c>
      <c r="C1404" s="453" t="s">
        <v>6156</v>
      </c>
      <c r="D1404" s="471" t="s">
        <v>6558</v>
      </c>
      <c r="E1404" s="472" t="s">
        <v>6559</v>
      </c>
      <c r="F1404" s="456" t="s">
        <v>3499</v>
      </c>
      <c r="G1404" s="493" t="s">
        <v>3500</v>
      </c>
    </row>
    <row r="1405" spans="2:7" s="457" customFormat="1" ht="12">
      <c r="B1405" s="454" t="s">
        <v>7133</v>
      </c>
      <c r="C1405" s="453" t="s">
        <v>6156</v>
      </c>
      <c r="D1405" s="471" t="s">
        <v>6558</v>
      </c>
      <c r="E1405" s="472" t="s">
        <v>6559</v>
      </c>
      <c r="F1405" s="456" t="s">
        <v>3499</v>
      </c>
      <c r="G1405" s="493" t="s">
        <v>3500</v>
      </c>
    </row>
    <row r="1406" spans="2:7" s="457" customFormat="1" ht="12">
      <c r="B1406" s="454" t="s">
        <v>7134</v>
      </c>
      <c r="C1406" s="453" t="s">
        <v>6156</v>
      </c>
      <c r="D1406" s="471" t="s">
        <v>6558</v>
      </c>
      <c r="E1406" s="472" t="s">
        <v>6559</v>
      </c>
      <c r="F1406" s="456" t="s">
        <v>3499</v>
      </c>
      <c r="G1406" s="493" t="s">
        <v>3500</v>
      </c>
    </row>
    <row r="1407" spans="2:7" s="457" customFormat="1" ht="12">
      <c r="B1407" s="454" t="s">
        <v>7135</v>
      </c>
      <c r="C1407" s="453" t="s">
        <v>6156</v>
      </c>
      <c r="D1407" s="471" t="s">
        <v>6558</v>
      </c>
      <c r="E1407" s="472" t="s">
        <v>6559</v>
      </c>
      <c r="F1407" s="456" t="s">
        <v>3499</v>
      </c>
      <c r="G1407" s="493" t="s">
        <v>3500</v>
      </c>
    </row>
    <row r="1408" spans="2:7" s="457" customFormat="1" ht="12">
      <c r="B1408" s="454" t="s">
        <v>7136</v>
      </c>
      <c r="C1408" s="453" t="s">
        <v>6156</v>
      </c>
      <c r="D1408" s="471" t="s">
        <v>6558</v>
      </c>
      <c r="E1408" s="472" t="s">
        <v>6559</v>
      </c>
      <c r="F1408" s="456" t="s">
        <v>3499</v>
      </c>
      <c r="G1408" s="493" t="s">
        <v>3500</v>
      </c>
    </row>
    <row r="1409" spans="2:7" s="457" customFormat="1" ht="12">
      <c r="B1409" s="454" t="s">
        <v>7137</v>
      </c>
      <c r="C1409" s="453" t="s">
        <v>6156</v>
      </c>
      <c r="D1409" s="471" t="s">
        <v>6558</v>
      </c>
      <c r="E1409" s="472" t="s">
        <v>6559</v>
      </c>
      <c r="F1409" s="456" t="s">
        <v>3499</v>
      </c>
      <c r="G1409" s="493" t="s">
        <v>3500</v>
      </c>
    </row>
    <row r="1410" spans="2:7" s="457" customFormat="1" ht="12">
      <c r="B1410" s="454" t="s">
        <v>7138</v>
      </c>
      <c r="C1410" s="453" t="s">
        <v>6156</v>
      </c>
      <c r="D1410" s="471" t="s">
        <v>6558</v>
      </c>
      <c r="E1410" s="472" t="s">
        <v>6559</v>
      </c>
      <c r="F1410" s="456" t="s">
        <v>3499</v>
      </c>
      <c r="G1410" s="493" t="s">
        <v>3500</v>
      </c>
    </row>
    <row r="1411" spans="2:7" s="457" customFormat="1" ht="12">
      <c r="B1411" s="454" t="s">
        <v>7139</v>
      </c>
      <c r="C1411" s="453" t="s">
        <v>6156</v>
      </c>
      <c r="D1411" s="471" t="s">
        <v>6558</v>
      </c>
      <c r="E1411" s="472" t="s">
        <v>6559</v>
      </c>
      <c r="F1411" s="456" t="s">
        <v>3499</v>
      </c>
      <c r="G1411" s="493" t="s">
        <v>3500</v>
      </c>
    </row>
    <row r="1412" spans="2:7" s="457" customFormat="1" ht="12">
      <c r="B1412" s="454" t="s">
        <v>7140</v>
      </c>
      <c r="C1412" s="453" t="s">
        <v>6156</v>
      </c>
      <c r="D1412" s="471" t="s">
        <v>6558</v>
      </c>
      <c r="E1412" s="472" t="s">
        <v>6559</v>
      </c>
      <c r="F1412" s="456" t="s">
        <v>3499</v>
      </c>
      <c r="G1412" s="493" t="s">
        <v>3500</v>
      </c>
    </row>
    <row r="1413" spans="2:7" s="457" customFormat="1" ht="12">
      <c r="B1413" s="454" t="s">
        <v>7141</v>
      </c>
      <c r="C1413" s="453" t="s">
        <v>6156</v>
      </c>
      <c r="D1413" s="471" t="s">
        <v>6558</v>
      </c>
      <c r="E1413" s="472" t="s">
        <v>6559</v>
      </c>
      <c r="F1413" s="456" t="s">
        <v>3499</v>
      </c>
      <c r="G1413" s="493" t="s">
        <v>3500</v>
      </c>
    </row>
    <row r="1414" spans="2:7" s="457" customFormat="1" ht="12">
      <c r="B1414" s="454" t="s">
        <v>7142</v>
      </c>
      <c r="C1414" s="453" t="s">
        <v>6156</v>
      </c>
      <c r="D1414" s="471" t="s">
        <v>6558</v>
      </c>
      <c r="E1414" s="472" t="s">
        <v>6559</v>
      </c>
      <c r="F1414" s="456" t="s">
        <v>3499</v>
      </c>
      <c r="G1414" s="493" t="s">
        <v>3500</v>
      </c>
    </row>
    <row r="1415" spans="2:7" s="457" customFormat="1" ht="12">
      <c r="B1415" s="454" t="s">
        <v>7143</v>
      </c>
      <c r="C1415" s="453" t="s">
        <v>6156</v>
      </c>
      <c r="D1415" s="471" t="s">
        <v>6558</v>
      </c>
      <c r="E1415" s="472" t="s">
        <v>6559</v>
      </c>
      <c r="F1415" s="456" t="s">
        <v>3499</v>
      </c>
      <c r="G1415" s="493" t="s">
        <v>3500</v>
      </c>
    </row>
    <row r="1416" spans="2:7" s="457" customFormat="1" ht="12">
      <c r="B1416" s="454" t="s">
        <v>7144</v>
      </c>
      <c r="C1416" s="453" t="s">
        <v>6156</v>
      </c>
      <c r="D1416" s="471" t="s">
        <v>6558</v>
      </c>
      <c r="E1416" s="472" t="s">
        <v>6559</v>
      </c>
      <c r="F1416" s="456" t="s">
        <v>3499</v>
      </c>
      <c r="G1416" s="493" t="s">
        <v>3500</v>
      </c>
    </row>
    <row r="1417" spans="2:7" s="457" customFormat="1" ht="12">
      <c r="B1417" s="454" t="s">
        <v>7145</v>
      </c>
      <c r="C1417" s="453" t="s">
        <v>6156</v>
      </c>
      <c r="D1417" s="471" t="s">
        <v>6558</v>
      </c>
      <c r="E1417" s="472" t="s">
        <v>6559</v>
      </c>
      <c r="F1417" s="456" t="s">
        <v>3499</v>
      </c>
      <c r="G1417" s="493" t="s">
        <v>3500</v>
      </c>
    </row>
    <row r="1418" spans="2:7" s="457" customFormat="1" ht="12">
      <c r="B1418" s="454" t="s">
        <v>7146</v>
      </c>
      <c r="C1418" s="453" t="s">
        <v>6156</v>
      </c>
      <c r="D1418" s="471" t="s">
        <v>6558</v>
      </c>
      <c r="E1418" s="472" t="s">
        <v>6559</v>
      </c>
      <c r="F1418" s="456" t="s">
        <v>3499</v>
      </c>
      <c r="G1418" s="493" t="s">
        <v>3500</v>
      </c>
    </row>
    <row r="1419" spans="2:7" s="457" customFormat="1" ht="12">
      <c r="B1419" s="454" t="s">
        <v>7147</v>
      </c>
      <c r="C1419" s="453" t="s">
        <v>6156</v>
      </c>
      <c r="D1419" s="471" t="s">
        <v>6558</v>
      </c>
      <c r="E1419" s="472" t="s">
        <v>6559</v>
      </c>
      <c r="F1419" s="456" t="s">
        <v>3499</v>
      </c>
      <c r="G1419" s="493" t="s">
        <v>3500</v>
      </c>
    </row>
    <row r="1420" spans="2:7" s="457" customFormat="1" ht="12">
      <c r="B1420" s="454" t="s">
        <v>7148</v>
      </c>
      <c r="C1420" s="453" t="s">
        <v>6156</v>
      </c>
      <c r="D1420" s="471" t="s">
        <v>6558</v>
      </c>
      <c r="E1420" s="472" t="s">
        <v>6559</v>
      </c>
      <c r="F1420" s="456" t="s">
        <v>3499</v>
      </c>
      <c r="G1420" s="493" t="s">
        <v>3500</v>
      </c>
    </row>
    <row r="1421" spans="2:7" s="457" customFormat="1" ht="12">
      <c r="B1421" s="454" t="s">
        <v>7149</v>
      </c>
      <c r="C1421" s="453" t="s">
        <v>6156</v>
      </c>
      <c r="D1421" s="471" t="s">
        <v>6558</v>
      </c>
      <c r="E1421" s="472" t="s">
        <v>6559</v>
      </c>
      <c r="F1421" s="456" t="s">
        <v>3499</v>
      </c>
      <c r="G1421" s="493" t="s">
        <v>3500</v>
      </c>
    </row>
    <row r="1422" spans="2:7" s="457" customFormat="1" ht="12">
      <c r="B1422" s="454" t="s">
        <v>7150</v>
      </c>
      <c r="C1422" s="453" t="s">
        <v>6156</v>
      </c>
      <c r="D1422" s="471" t="s">
        <v>6558</v>
      </c>
      <c r="E1422" s="472" t="s">
        <v>6559</v>
      </c>
      <c r="F1422" s="456" t="s">
        <v>3499</v>
      </c>
      <c r="G1422" s="493" t="s">
        <v>3500</v>
      </c>
    </row>
    <row r="1423" spans="2:7" s="457" customFormat="1" ht="12">
      <c r="B1423" s="454" t="s">
        <v>7151</v>
      </c>
      <c r="C1423" s="453" t="s">
        <v>6156</v>
      </c>
      <c r="D1423" s="471" t="s">
        <v>6558</v>
      </c>
      <c r="E1423" s="472" t="s">
        <v>6559</v>
      </c>
      <c r="F1423" s="456" t="s">
        <v>3499</v>
      </c>
      <c r="G1423" s="493" t="s">
        <v>3500</v>
      </c>
    </row>
    <row r="1424" spans="2:7" s="457" customFormat="1" ht="12">
      <c r="B1424" s="454" t="s">
        <v>7152</v>
      </c>
      <c r="C1424" s="453" t="s">
        <v>6156</v>
      </c>
      <c r="D1424" s="471" t="s">
        <v>6558</v>
      </c>
      <c r="E1424" s="472" t="s">
        <v>6559</v>
      </c>
      <c r="F1424" s="456" t="s">
        <v>3499</v>
      </c>
      <c r="G1424" s="493" t="s">
        <v>3500</v>
      </c>
    </row>
    <row r="1425" spans="2:7" s="457" customFormat="1" ht="12">
      <c r="B1425" s="454" t="s">
        <v>7153</v>
      </c>
      <c r="C1425" s="453" t="s">
        <v>6156</v>
      </c>
      <c r="D1425" s="471" t="s">
        <v>6558</v>
      </c>
      <c r="E1425" s="472" t="s">
        <v>6559</v>
      </c>
      <c r="F1425" s="456" t="s">
        <v>3499</v>
      </c>
      <c r="G1425" s="493" t="s">
        <v>3500</v>
      </c>
    </row>
    <row r="1426" spans="2:7" s="457" customFormat="1" ht="12">
      <c r="B1426" s="454" t="s">
        <v>7154</v>
      </c>
      <c r="C1426" s="453" t="s">
        <v>6156</v>
      </c>
      <c r="D1426" s="471" t="s">
        <v>6558</v>
      </c>
      <c r="E1426" s="472" t="s">
        <v>6559</v>
      </c>
      <c r="F1426" s="456" t="s">
        <v>3499</v>
      </c>
      <c r="G1426" s="493" t="s">
        <v>3500</v>
      </c>
    </row>
    <row r="1427" spans="2:7" s="457" customFormat="1" ht="12">
      <c r="B1427" s="454" t="s">
        <v>7155</v>
      </c>
      <c r="C1427" s="453" t="s">
        <v>6156</v>
      </c>
      <c r="D1427" s="471" t="s">
        <v>6558</v>
      </c>
      <c r="E1427" s="472" t="s">
        <v>6559</v>
      </c>
      <c r="F1427" s="456" t="s">
        <v>3499</v>
      </c>
      <c r="G1427" s="493" t="s">
        <v>3500</v>
      </c>
    </row>
    <row r="1428" spans="2:7" s="457" customFormat="1" ht="12">
      <c r="B1428" s="454" t="s">
        <v>7156</v>
      </c>
      <c r="C1428" s="453" t="s">
        <v>6156</v>
      </c>
      <c r="D1428" s="471" t="s">
        <v>6558</v>
      </c>
      <c r="E1428" s="472" t="s">
        <v>6559</v>
      </c>
      <c r="F1428" s="456" t="s">
        <v>3499</v>
      </c>
      <c r="G1428" s="493" t="s">
        <v>3500</v>
      </c>
    </row>
    <row r="1429" spans="2:7" s="457" customFormat="1" ht="12">
      <c r="B1429" s="454" t="s">
        <v>7157</v>
      </c>
      <c r="C1429" s="453" t="s">
        <v>6156</v>
      </c>
      <c r="D1429" s="471" t="s">
        <v>6558</v>
      </c>
      <c r="E1429" s="472" t="s">
        <v>6559</v>
      </c>
      <c r="F1429" s="456" t="s">
        <v>3499</v>
      </c>
      <c r="G1429" s="493" t="s">
        <v>3500</v>
      </c>
    </row>
    <row r="1430" spans="2:7" s="457" customFormat="1" ht="12">
      <c r="B1430" s="454" t="s">
        <v>7158</v>
      </c>
      <c r="C1430" s="453" t="s">
        <v>6156</v>
      </c>
      <c r="D1430" s="471" t="s">
        <v>6558</v>
      </c>
      <c r="E1430" s="472" t="s">
        <v>6559</v>
      </c>
      <c r="F1430" s="456" t="s">
        <v>3499</v>
      </c>
      <c r="G1430" s="493" t="s">
        <v>3500</v>
      </c>
    </row>
    <row r="1431" spans="2:7" s="457" customFormat="1" ht="12">
      <c r="B1431" s="454" t="s">
        <v>7159</v>
      </c>
      <c r="C1431" s="453" t="s">
        <v>6156</v>
      </c>
      <c r="D1431" s="471" t="s">
        <v>6558</v>
      </c>
      <c r="E1431" s="472" t="s">
        <v>6559</v>
      </c>
      <c r="F1431" s="456" t="s">
        <v>3499</v>
      </c>
      <c r="G1431" s="493" t="s">
        <v>3500</v>
      </c>
    </row>
    <row r="1432" spans="2:7" s="457" customFormat="1" ht="12">
      <c r="B1432" s="467" t="s">
        <v>7160</v>
      </c>
      <c r="C1432" s="453" t="s">
        <v>6156</v>
      </c>
      <c r="D1432" s="471" t="s">
        <v>7161</v>
      </c>
      <c r="E1432" s="472" t="s">
        <v>7162</v>
      </c>
      <c r="F1432" s="456" t="s">
        <v>3499</v>
      </c>
      <c r="G1432" s="493" t="s">
        <v>3500</v>
      </c>
    </row>
    <row r="1433" spans="2:7" s="457" customFormat="1" ht="12">
      <c r="B1433" s="467" t="s">
        <v>7163</v>
      </c>
      <c r="C1433" s="453" t="s">
        <v>6156</v>
      </c>
      <c r="D1433" s="471" t="s">
        <v>7161</v>
      </c>
      <c r="E1433" s="472" t="s">
        <v>7162</v>
      </c>
      <c r="F1433" s="456" t="s">
        <v>3499</v>
      </c>
      <c r="G1433" s="493" t="s">
        <v>3500</v>
      </c>
    </row>
    <row r="1434" spans="2:7" s="457" customFormat="1" ht="12">
      <c r="B1434" s="467" t="s">
        <v>7164</v>
      </c>
      <c r="C1434" s="453" t="s">
        <v>6156</v>
      </c>
      <c r="D1434" s="471" t="s">
        <v>7161</v>
      </c>
      <c r="E1434" s="472" t="s">
        <v>7162</v>
      </c>
      <c r="F1434" s="456" t="s">
        <v>3499</v>
      </c>
      <c r="G1434" s="493" t="s">
        <v>3500</v>
      </c>
    </row>
    <row r="1435" spans="2:7" s="457" customFormat="1" ht="12">
      <c r="B1435" s="467" t="s">
        <v>7165</v>
      </c>
      <c r="C1435" s="453" t="s">
        <v>6156</v>
      </c>
      <c r="D1435" s="471" t="s">
        <v>7161</v>
      </c>
      <c r="E1435" s="472" t="s">
        <v>7162</v>
      </c>
      <c r="F1435" s="456" t="s">
        <v>3499</v>
      </c>
      <c r="G1435" s="493" t="s">
        <v>3500</v>
      </c>
    </row>
    <row r="1436" spans="2:7" s="457" customFormat="1" ht="12">
      <c r="B1436" s="467" t="s">
        <v>7166</v>
      </c>
      <c r="C1436" s="453" t="s">
        <v>6156</v>
      </c>
      <c r="D1436" s="471" t="s">
        <v>7161</v>
      </c>
      <c r="E1436" s="472" t="s">
        <v>7162</v>
      </c>
      <c r="F1436" s="456" t="s">
        <v>3499</v>
      </c>
      <c r="G1436" s="493" t="s">
        <v>3500</v>
      </c>
    </row>
    <row r="1437" spans="2:7" s="457" customFormat="1" ht="12">
      <c r="B1437" s="467" t="s">
        <v>7167</v>
      </c>
      <c r="C1437" s="453" t="s">
        <v>6156</v>
      </c>
      <c r="D1437" s="471" t="s">
        <v>7161</v>
      </c>
      <c r="E1437" s="472" t="s">
        <v>7162</v>
      </c>
      <c r="F1437" s="456" t="s">
        <v>3499</v>
      </c>
      <c r="G1437" s="493" t="s">
        <v>3500</v>
      </c>
    </row>
    <row r="1438" spans="2:7" s="457" customFormat="1" ht="12">
      <c r="B1438" s="467" t="s">
        <v>7168</v>
      </c>
      <c r="C1438" s="453" t="s">
        <v>6156</v>
      </c>
      <c r="D1438" s="471" t="s">
        <v>7161</v>
      </c>
      <c r="E1438" s="472" t="s">
        <v>7162</v>
      </c>
      <c r="F1438" s="456" t="s">
        <v>3499</v>
      </c>
      <c r="G1438" s="493" t="s">
        <v>3500</v>
      </c>
    </row>
    <row r="1439" spans="2:7" s="457" customFormat="1" ht="12">
      <c r="B1439" s="467" t="s">
        <v>7169</v>
      </c>
      <c r="C1439" s="453" t="s">
        <v>6156</v>
      </c>
      <c r="D1439" s="471" t="s">
        <v>7161</v>
      </c>
      <c r="E1439" s="472" t="s">
        <v>7162</v>
      </c>
      <c r="F1439" s="456" t="s">
        <v>3499</v>
      </c>
      <c r="G1439" s="493" t="s">
        <v>3500</v>
      </c>
    </row>
    <row r="1440" spans="2:7" s="457" customFormat="1" ht="12">
      <c r="B1440" s="467" t="s">
        <v>7170</v>
      </c>
      <c r="C1440" s="453" t="s">
        <v>6156</v>
      </c>
      <c r="D1440" s="471" t="s">
        <v>7161</v>
      </c>
      <c r="E1440" s="472" t="s">
        <v>7162</v>
      </c>
      <c r="F1440" s="456" t="s">
        <v>3499</v>
      </c>
      <c r="G1440" s="493" t="s">
        <v>3500</v>
      </c>
    </row>
    <row r="1441" spans="2:7" s="457" customFormat="1" ht="12">
      <c r="B1441" s="467" t="s">
        <v>7171</v>
      </c>
      <c r="C1441" s="453" t="s">
        <v>6156</v>
      </c>
      <c r="D1441" s="471" t="s">
        <v>7161</v>
      </c>
      <c r="E1441" s="472" t="s">
        <v>7162</v>
      </c>
      <c r="F1441" s="456" t="s">
        <v>3499</v>
      </c>
      <c r="G1441" s="493" t="s">
        <v>3500</v>
      </c>
    </row>
    <row r="1442" spans="2:7" s="457" customFormat="1" ht="12">
      <c r="B1442" s="467" t="s">
        <v>7172</v>
      </c>
      <c r="C1442" s="453" t="s">
        <v>6156</v>
      </c>
      <c r="D1442" s="471" t="s">
        <v>7161</v>
      </c>
      <c r="E1442" s="472" t="s">
        <v>7162</v>
      </c>
      <c r="F1442" s="456" t="s">
        <v>3499</v>
      </c>
      <c r="G1442" s="493" t="s">
        <v>3500</v>
      </c>
    </row>
    <row r="1443" spans="2:7" s="457" customFormat="1" ht="12">
      <c r="B1443" s="467" t="s">
        <v>7173</v>
      </c>
      <c r="C1443" s="453" t="s">
        <v>6156</v>
      </c>
      <c r="D1443" s="471" t="s">
        <v>7161</v>
      </c>
      <c r="E1443" s="472" t="s">
        <v>7162</v>
      </c>
      <c r="F1443" s="456" t="s">
        <v>3499</v>
      </c>
      <c r="G1443" s="493" t="s">
        <v>3500</v>
      </c>
    </row>
    <row r="1444" spans="2:7" s="457" customFormat="1" ht="12">
      <c r="B1444" s="467" t="s">
        <v>7174</v>
      </c>
      <c r="C1444" s="453" t="s">
        <v>6156</v>
      </c>
      <c r="D1444" s="471" t="s">
        <v>7161</v>
      </c>
      <c r="E1444" s="472" t="s">
        <v>7162</v>
      </c>
      <c r="F1444" s="456" t="s">
        <v>3499</v>
      </c>
      <c r="G1444" s="493" t="s">
        <v>3500</v>
      </c>
    </row>
    <row r="1445" spans="2:7" s="457" customFormat="1" ht="12">
      <c r="B1445" s="467" t="s">
        <v>7175</v>
      </c>
      <c r="C1445" s="453" t="s">
        <v>6156</v>
      </c>
      <c r="D1445" s="471" t="s">
        <v>7161</v>
      </c>
      <c r="E1445" s="472" t="s">
        <v>7162</v>
      </c>
      <c r="F1445" s="456" t="s">
        <v>3499</v>
      </c>
      <c r="G1445" s="493" t="s">
        <v>3500</v>
      </c>
    </row>
    <row r="1446" spans="2:7" s="457" customFormat="1" ht="12">
      <c r="B1446" s="467" t="s">
        <v>7176</v>
      </c>
      <c r="C1446" s="453" t="s">
        <v>6156</v>
      </c>
      <c r="D1446" s="471" t="s">
        <v>7161</v>
      </c>
      <c r="E1446" s="472" t="s">
        <v>7162</v>
      </c>
      <c r="F1446" s="456" t="s">
        <v>3499</v>
      </c>
      <c r="G1446" s="493" t="s">
        <v>3500</v>
      </c>
    </row>
    <row r="1447" spans="2:7" s="457" customFormat="1" ht="12">
      <c r="B1447" s="467" t="s">
        <v>7177</v>
      </c>
      <c r="C1447" s="453" t="s">
        <v>6156</v>
      </c>
      <c r="D1447" s="471" t="s">
        <v>7161</v>
      </c>
      <c r="E1447" s="472" t="s">
        <v>7162</v>
      </c>
      <c r="F1447" s="456" t="s">
        <v>3499</v>
      </c>
      <c r="G1447" s="493" t="s">
        <v>3500</v>
      </c>
    </row>
    <row r="1448" spans="2:7" s="457" customFormat="1" ht="12">
      <c r="B1448" s="467" t="s">
        <v>7178</v>
      </c>
      <c r="C1448" s="453" t="s">
        <v>6156</v>
      </c>
      <c r="D1448" s="471" t="s">
        <v>7161</v>
      </c>
      <c r="E1448" s="472" t="s">
        <v>7162</v>
      </c>
      <c r="F1448" s="456" t="s">
        <v>3499</v>
      </c>
      <c r="G1448" s="493" t="s">
        <v>3500</v>
      </c>
    </row>
    <row r="1449" spans="2:7" s="457" customFormat="1" ht="12">
      <c r="B1449" s="467" t="s">
        <v>7179</v>
      </c>
      <c r="C1449" s="453" t="s">
        <v>6156</v>
      </c>
      <c r="D1449" s="471" t="s">
        <v>7161</v>
      </c>
      <c r="E1449" s="472" t="s">
        <v>7162</v>
      </c>
      <c r="F1449" s="456" t="s">
        <v>3499</v>
      </c>
      <c r="G1449" s="493" t="s">
        <v>3500</v>
      </c>
    </row>
    <row r="1450" spans="2:7" s="457" customFormat="1" ht="12">
      <c r="B1450" s="467" t="s">
        <v>7180</v>
      </c>
      <c r="C1450" s="453" t="s">
        <v>6156</v>
      </c>
      <c r="D1450" s="471" t="s">
        <v>7161</v>
      </c>
      <c r="E1450" s="472" t="s">
        <v>7162</v>
      </c>
      <c r="F1450" s="456" t="s">
        <v>3499</v>
      </c>
      <c r="G1450" s="493" t="s">
        <v>3500</v>
      </c>
    </row>
    <row r="1451" spans="2:7" s="457" customFormat="1" ht="12">
      <c r="B1451" s="467" t="s">
        <v>7181</v>
      </c>
      <c r="C1451" s="453" t="s">
        <v>6156</v>
      </c>
      <c r="D1451" s="471" t="s">
        <v>7161</v>
      </c>
      <c r="E1451" s="472" t="s">
        <v>7162</v>
      </c>
      <c r="F1451" s="456" t="s">
        <v>3499</v>
      </c>
      <c r="G1451" s="493" t="s">
        <v>3500</v>
      </c>
    </row>
    <row r="1452" spans="2:7" s="457" customFormat="1" ht="12">
      <c r="B1452" s="467" t="s">
        <v>7182</v>
      </c>
      <c r="C1452" s="453" t="s">
        <v>6156</v>
      </c>
      <c r="D1452" s="471" t="s">
        <v>7161</v>
      </c>
      <c r="E1452" s="472" t="s">
        <v>7162</v>
      </c>
      <c r="F1452" s="456" t="s">
        <v>3499</v>
      </c>
      <c r="G1452" s="493" t="s">
        <v>3500</v>
      </c>
    </row>
    <row r="1453" spans="2:7" s="457" customFormat="1" ht="12">
      <c r="B1453" s="467" t="s">
        <v>7183</v>
      </c>
      <c r="C1453" s="453" t="s">
        <v>6156</v>
      </c>
      <c r="D1453" s="471" t="s">
        <v>7161</v>
      </c>
      <c r="E1453" s="472" t="s">
        <v>7162</v>
      </c>
      <c r="F1453" s="456" t="s">
        <v>3499</v>
      </c>
      <c r="G1453" s="493" t="s">
        <v>3500</v>
      </c>
    </row>
    <row r="1454" spans="2:7" s="457" customFormat="1" ht="12">
      <c r="B1454" s="467" t="s">
        <v>7184</v>
      </c>
      <c r="C1454" s="453" t="s">
        <v>6156</v>
      </c>
      <c r="D1454" s="471" t="s">
        <v>7161</v>
      </c>
      <c r="E1454" s="472" t="s">
        <v>7162</v>
      </c>
      <c r="F1454" s="456" t="s">
        <v>3499</v>
      </c>
      <c r="G1454" s="493" t="s">
        <v>3500</v>
      </c>
    </row>
    <row r="1455" spans="2:7" s="457" customFormat="1" ht="12">
      <c r="B1455" s="467" t="s">
        <v>7185</v>
      </c>
      <c r="C1455" s="453" t="s">
        <v>6156</v>
      </c>
      <c r="D1455" s="471" t="s">
        <v>7161</v>
      </c>
      <c r="E1455" s="472" t="s">
        <v>7162</v>
      </c>
      <c r="F1455" s="456" t="s">
        <v>3499</v>
      </c>
      <c r="G1455" s="493" t="s">
        <v>3500</v>
      </c>
    </row>
    <row r="1456" spans="2:7" s="457" customFormat="1" ht="12">
      <c r="B1456" s="467" t="s">
        <v>7186</v>
      </c>
      <c r="C1456" s="453" t="s">
        <v>6156</v>
      </c>
      <c r="D1456" s="471" t="s">
        <v>7161</v>
      </c>
      <c r="E1456" s="472" t="s">
        <v>7162</v>
      </c>
      <c r="F1456" s="456" t="s">
        <v>3499</v>
      </c>
      <c r="G1456" s="493" t="s">
        <v>3500</v>
      </c>
    </row>
    <row r="1457" spans="2:7" s="457" customFormat="1" ht="12">
      <c r="B1457" s="467" t="s">
        <v>7187</v>
      </c>
      <c r="C1457" s="453" t="s">
        <v>6156</v>
      </c>
      <c r="D1457" s="471" t="s">
        <v>7161</v>
      </c>
      <c r="E1457" s="472" t="s">
        <v>7162</v>
      </c>
      <c r="F1457" s="456" t="s">
        <v>3499</v>
      </c>
      <c r="G1457" s="493" t="s">
        <v>3500</v>
      </c>
    </row>
    <row r="1458" spans="2:7" s="457" customFormat="1" ht="12">
      <c r="B1458" s="467" t="s">
        <v>7188</v>
      </c>
      <c r="C1458" s="453" t="s">
        <v>6156</v>
      </c>
      <c r="D1458" s="471" t="s">
        <v>7161</v>
      </c>
      <c r="E1458" s="472" t="s">
        <v>7162</v>
      </c>
      <c r="F1458" s="456" t="s">
        <v>3499</v>
      </c>
      <c r="G1458" s="493" t="s">
        <v>3500</v>
      </c>
    </row>
    <row r="1459" spans="2:7" s="457" customFormat="1" ht="12">
      <c r="B1459" s="467" t="s">
        <v>7189</v>
      </c>
      <c r="C1459" s="453" t="s">
        <v>6156</v>
      </c>
      <c r="D1459" s="471" t="s">
        <v>7161</v>
      </c>
      <c r="E1459" s="472" t="s">
        <v>7162</v>
      </c>
      <c r="F1459" s="456" t="s">
        <v>3499</v>
      </c>
      <c r="G1459" s="493" t="s">
        <v>3500</v>
      </c>
    </row>
    <row r="1460" spans="2:7" s="457" customFormat="1" ht="12">
      <c r="B1460" s="467" t="s">
        <v>7190</v>
      </c>
      <c r="C1460" s="453" t="s">
        <v>6156</v>
      </c>
      <c r="D1460" s="471" t="s">
        <v>7161</v>
      </c>
      <c r="E1460" s="472" t="s">
        <v>7162</v>
      </c>
      <c r="F1460" s="456" t="s">
        <v>3499</v>
      </c>
      <c r="G1460" s="493" t="s">
        <v>3500</v>
      </c>
    </row>
    <row r="1461" spans="2:7" s="457" customFormat="1" ht="12">
      <c r="B1461" s="467" t="s">
        <v>7191</v>
      </c>
      <c r="C1461" s="453" t="s">
        <v>6156</v>
      </c>
      <c r="D1461" s="471" t="s">
        <v>7161</v>
      </c>
      <c r="E1461" s="472" t="s">
        <v>7162</v>
      </c>
      <c r="F1461" s="456" t="s">
        <v>3499</v>
      </c>
      <c r="G1461" s="493" t="s">
        <v>3500</v>
      </c>
    </row>
    <row r="1462" spans="2:7" s="457" customFormat="1" ht="12">
      <c r="B1462" s="467" t="s">
        <v>7192</v>
      </c>
      <c r="C1462" s="453" t="s">
        <v>6156</v>
      </c>
      <c r="D1462" s="471" t="s">
        <v>7161</v>
      </c>
      <c r="E1462" s="472" t="s">
        <v>7162</v>
      </c>
      <c r="F1462" s="456" t="s">
        <v>3499</v>
      </c>
      <c r="G1462" s="493" t="s">
        <v>3500</v>
      </c>
    </row>
    <row r="1463" spans="2:7" s="457" customFormat="1" ht="12">
      <c r="B1463" s="467" t="s">
        <v>7193</v>
      </c>
      <c r="C1463" s="453" t="s">
        <v>6156</v>
      </c>
      <c r="D1463" s="471" t="s">
        <v>7161</v>
      </c>
      <c r="E1463" s="472" t="s">
        <v>7162</v>
      </c>
      <c r="F1463" s="456" t="s">
        <v>3499</v>
      </c>
      <c r="G1463" s="493" t="s">
        <v>3500</v>
      </c>
    </row>
    <row r="1464" spans="2:7" s="457" customFormat="1" ht="12">
      <c r="B1464" s="467" t="s">
        <v>7194</v>
      </c>
      <c r="C1464" s="453" t="s">
        <v>6156</v>
      </c>
      <c r="D1464" s="471" t="s">
        <v>7161</v>
      </c>
      <c r="E1464" s="472" t="s">
        <v>7162</v>
      </c>
      <c r="F1464" s="456" t="s">
        <v>3499</v>
      </c>
      <c r="G1464" s="493" t="s">
        <v>3500</v>
      </c>
    </row>
    <row r="1465" spans="2:7" s="457" customFormat="1" ht="12">
      <c r="B1465" s="467" t="s">
        <v>7195</v>
      </c>
      <c r="C1465" s="453" t="s">
        <v>6156</v>
      </c>
      <c r="D1465" s="471" t="s">
        <v>7161</v>
      </c>
      <c r="E1465" s="472" t="s">
        <v>7162</v>
      </c>
      <c r="F1465" s="456" t="s">
        <v>3499</v>
      </c>
      <c r="G1465" s="493" t="s">
        <v>3500</v>
      </c>
    </row>
    <row r="1466" spans="2:7" s="457" customFormat="1" ht="12">
      <c r="B1466" s="467" t="s">
        <v>7196</v>
      </c>
      <c r="C1466" s="453" t="s">
        <v>6156</v>
      </c>
      <c r="D1466" s="471" t="s">
        <v>7161</v>
      </c>
      <c r="E1466" s="472" t="s">
        <v>7162</v>
      </c>
      <c r="F1466" s="456" t="s">
        <v>3499</v>
      </c>
      <c r="G1466" s="493" t="s">
        <v>3500</v>
      </c>
    </row>
    <row r="1467" spans="2:7" s="457" customFormat="1" ht="12">
      <c r="B1467" s="467" t="s">
        <v>7197</v>
      </c>
      <c r="C1467" s="453" t="s">
        <v>6156</v>
      </c>
      <c r="D1467" s="471" t="s">
        <v>7161</v>
      </c>
      <c r="E1467" s="472" t="s">
        <v>7162</v>
      </c>
      <c r="F1467" s="456" t="s">
        <v>3499</v>
      </c>
      <c r="G1467" s="493" t="s">
        <v>3500</v>
      </c>
    </row>
    <row r="1468" spans="2:7" s="457" customFormat="1" ht="12">
      <c r="B1468" s="467" t="s">
        <v>7198</v>
      </c>
      <c r="C1468" s="453" t="s">
        <v>6156</v>
      </c>
      <c r="D1468" s="471" t="s">
        <v>7161</v>
      </c>
      <c r="E1468" s="472" t="s">
        <v>7162</v>
      </c>
      <c r="F1468" s="456" t="s">
        <v>3499</v>
      </c>
      <c r="G1468" s="493" t="s">
        <v>3500</v>
      </c>
    </row>
    <row r="1469" spans="2:7" s="457" customFormat="1" ht="12">
      <c r="B1469" s="467" t="s">
        <v>7199</v>
      </c>
      <c r="C1469" s="453" t="s">
        <v>6156</v>
      </c>
      <c r="D1469" s="471" t="s">
        <v>7161</v>
      </c>
      <c r="E1469" s="472" t="s">
        <v>7162</v>
      </c>
      <c r="F1469" s="456" t="s">
        <v>3499</v>
      </c>
      <c r="G1469" s="493" t="s">
        <v>3500</v>
      </c>
    </row>
    <row r="1470" spans="2:7" s="457" customFormat="1" ht="12">
      <c r="B1470" s="467" t="s">
        <v>7200</v>
      </c>
      <c r="C1470" s="453" t="s">
        <v>6156</v>
      </c>
      <c r="D1470" s="471" t="s">
        <v>7161</v>
      </c>
      <c r="E1470" s="472" t="s">
        <v>7162</v>
      </c>
      <c r="F1470" s="456" t="s">
        <v>3499</v>
      </c>
      <c r="G1470" s="493" t="s">
        <v>3500</v>
      </c>
    </row>
    <row r="1471" spans="2:7" s="457" customFormat="1" ht="12">
      <c r="B1471" s="467" t="s">
        <v>7201</v>
      </c>
      <c r="C1471" s="453" t="s">
        <v>6156</v>
      </c>
      <c r="D1471" s="471" t="s">
        <v>7161</v>
      </c>
      <c r="E1471" s="472" t="s">
        <v>7162</v>
      </c>
      <c r="F1471" s="456" t="s">
        <v>3499</v>
      </c>
      <c r="G1471" s="493" t="s">
        <v>3500</v>
      </c>
    </row>
    <row r="1472" spans="2:7" s="457" customFormat="1" ht="24">
      <c r="B1472" s="467" t="s">
        <v>7202</v>
      </c>
      <c r="C1472" s="453" t="s">
        <v>6156</v>
      </c>
      <c r="D1472" s="471" t="s">
        <v>4704</v>
      </c>
      <c r="E1472" s="468" t="s">
        <v>7203</v>
      </c>
      <c r="F1472" s="456" t="s">
        <v>3499</v>
      </c>
      <c r="G1472" s="493" t="s">
        <v>3500</v>
      </c>
    </row>
    <row r="1473" spans="2:7" s="457" customFormat="1" ht="24">
      <c r="B1473" s="467" t="s">
        <v>7204</v>
      </c>
      <c r="C1473" s="453" t="s">
        <v>6156</v>
      </c>
      <c r="D1473" s="471" t="s">
        <v>4704</v>
      </c>
      <c r="E1473" s="468" t="s">
        <v>7203</v>
      </c>
      <c r="F1473" s="456" t="s">
        <v>3499</v>
      </c>
      <c r="G1473" s="493" t="s">
        <v>3500</v>
      </c>
    </row>
    <row r="1474" spans="2:7" s="457" customFormat="1" ht="24">
      <c r="B1474" s="467" t="s">
        <v>7205</v>
      </c>
      <c r="C1474" s="453" t="s">
        <v>6156</v>
      </c>
      <c r="D1474" s="471" t="s">
        <v>4704</v>
      </c>
      <c r="E1474" s="468" t="s">
        <v>7203</v>
      </c>
      <c r="F1474" s="456" t="s">
        <v>3499</v>
      </c>
      <c r="G1474" s="493" t="s">
        <v>3500</v>
      </c>
    </row>
    <row r="1475" spans="2:7" s="457" customFormat="1" ht="24">
      <c r="B1475" s="467" t="s">
        <v>7206</v>
      </c>
      <c r="C1475" s="453" t="s">
        <v>6156</v>
      </c>
      <c r="D1475" s="471" t="s">
        <v>4704</v>
      </c>
      <c r="E1475" s="468" t="s">
        <v>7203</v>
      </c>
      <c r="F1475" s="456" t="s">
        <v>3499</v>
      </c>
      <c r="G1475" s="493" t="s">
        <v>3500</v>
      </c>
    </row>
    <row r="1476" spans="2:7" s="457" customFormat="1" ht="24">
      <c r="B1476" s="467" t="s">
        <v>7207</v>
      </c>
      <c r="C1476" s="453" t="s">
        <v>6156</v>
      </c>
      <c r="D1476" s="471" t="s">
        <v>4704</v>
      </c>
      <c r="E1476" s="468" t="s">
        <v>7203</v>
      </c>
      <c r="F1476" s="456" t="s">
        <v>3499</v>
      </c>
      <c r="G1476" s="493" t="s">
        <v>3500</v>
      </c>
    </row>
    <row r="1477" spans="2:7" s="457" customFormat="1" ht="24">
      <c r="B1477" s="467" t="s">
        <v>7208</v>
      </c>
      <c r="C1477" s="453" t="s">
        <v>6156</v>
      </c>
      <c r="D1477" s="471" t="s">
        <v>4704</v>
      </c>
      <c r="E1477" s="468" t="s">
        <v>7203</v>
      </c>
      <c r="F1477" s="456" t="s">
        <v>3499</v>
      </c>
      <c r="G1477" s="493" t="s">
        <v>3500</v>
      </c>
    </row>
    <row r="1478" spans="2:7" s="457" customFormat="1" ht="24">
      <c r="B1478" s="467" t="s">
        <v>7209</v>
      </c>
      <c r="C1478" s="453" t="s">
        <v>6156</v>
      </c>
      <c r="D1478" s="471" t="s">
        <v>4704</v>
      </c>
      <c r="E1478" s="468" t="s">
        <v>7203</v>
      </c>
      <c r="F1478" s="456" t="s">
        <v>3499</v>
      </c>
      <c r="G1478" s="493" t="s">
        <v>3500</v>
      </c>
    </row>
    <row r="1479" spans="2:7" s="457" customFormat="1" ht="24">
      <c r="B1479" s="467" t="s">
        <v>7210</v>
      </c>
      <c r="C1479" s="453" t="s">
        <v>6156</v>
      </c>
      <c r="D1479" s="471" t="s">
        <v>4704</v>
      </c>
      <c r="E1479" s="468" t="s">
        <v>7203</v>
      </c>
      <c r="F1479" s="456" t="s">
        <v>3499</v>
      </c>
      <c r="G1479" s="493" t="s">
        <v>3500</v>
      </c>
    </row>
    <row r="1480" spans="2:7" s="457" customFormat="1" ht="24">
      <c r="B1480" s="467" t="s">
        <v>7211</v>
      </c>
      <c r="C1480" s="453" t="s">
        <v>6156</v>
      </c>
      <c r="D1480" s="471" t="s">
        <v>4704</v>
      </c>
      <c r="E1480" s="468" t="s">
        <v>7203</v>
      </c>
      <c r="F1480" s="456" t="s">
        <v>3499</v>
      </c>
      <c r="G1480" s="493" t="s">
        <v>3500</v>
      </c>
    </row>
    <row r="1481" spans="2:7" s="457" customFormat="1" ht="24">
      <c r="B1481" s="467" t="s">
        <v>7212</v>
      </c>
      <c r="C1481" s="453" t="s">
        <v>6156</v>
      </c>
      <c r="D1481" s="471" t="s">
        <v>4704</v>
      </c>
      <c r="E1481" s="468" t="s">
        <v>7203</v>
      </c>
      <c r="F1481" s="456" t="s">
        <v>3499</v>
      </c>
      <c r="G1481" s="493" t="s">
        <v>3500</v>
      </c>
    </row>
    <row r="1482" spans="2:7" s="457" customFormat="1" ht="24">
      <c r="B1482" s="467" t="s">
        <v>7213</v>
      </c>
      <c r="C1482" s="453" t="s">
        <v>6156</v>
      </c>
      <c r="D1482" s="471" t="s">
        <v>4704</v>
      </c>
      <c r="E1482" s="468" t="s">
        <v>7203</v>
      </c>
      <c r="F1482" s="456" t="s">
        <v>3499</v>
      </c>
      <c r="G1482" s="493" t="s">
        <v>3500</v>
      </c>
    </row>
    <row r="1483" spans="2:7" s="457" customFormat="1" ht="24">
      <c r="B1483" s="467" t="s">
        <v>7214</v>
      </c>
      <c r="C1483" s="453" t="s">
        <v>6156</v>
      </c>
      <c r="D1483" s="471" t="s">
        <v>4704</v>
      </c>
      <c r="E1483" s="468" t="s">
        <v>7203</v>
      </c>
      <c r="F1483" s="456" t="s">
        <v>3499</v>
      </c>
      <c r="G1483" s="493" t="s">
        <v>3500</v>
      </c>
    </row>
    <row r="1484" spans="2:7" s="457" customFormat="1" ht="24">
      <c r="B1484" s="467" t="s">
        <v>7215</v>
      </c>
      <c r="C1484" s="453" t="s">
        <v>6156</v>
      </c>
      <c r="D1484" s="471" t="s">
        <v>4704</v>
      </c>
      <c r="E1484" s="468" t="s">
        <v>7203</v>
      </c>
      <c r="F1484" s="456" t="s">
        <v>3499</v>
      </c>
      <c r="G1484" s="493" t="s">
        <v>3500</v>
      </c>
    </row>
    <row r="1485" spans="2:7" s="457" customFormat="1" ht="24">
      <c r="B1485" s="467" t="s">
        <v>7216</v>
      </c>
      <c r="C1485" s="453" t="s">
        <v>6156</v>
      </c>
      <c r="D1485" s="471" t="s">
        <v>4704</v>
      </c>
      <c r="E1485" s="468" t="s">
        <v>7203</v>
      </c>
      <c r="F1485" s="456" t="s">
        <v>3499</v>
      </c>
      <c r="G1485" s="493" t="s">
        <v>3500</v>
      </c>
    </row>
    <row r="1486" spans="2:7" s="457" customFormat="1" ht="24">
      <c r="B1486" s="467" t="s">
        <v>7217</v>
      </c>
      <c r="C1486" s="453" t="s">
        <v>6156</v>
      </c>
      <c r="D1486" s="471" t="s">
        <v>4704</v>
      </c>
      <c r="E1486" s="468" t="s">
        <v>7203</v>
      </c>
      <c r="F1486" s="456" t="s">
        <v>3499</v>
      </c>
      <c r="G1486" s="493" t="s">
        <v>3500</v>
      </c>
    </row>
    <row r="1487" spans="2:7" s="457" customFormat="1" ht="24">
      <c r="B1487" s="467" t="s">
        <v>7218</v>
      </c>
      <c r="C1487" s="453" t="s">
        <v>6156</v>
      </c>
      <c r="D1487" s="471" t="s">
        <v>4704</v>
      </c>
      <c r="E1487" s="468" t="s">
        <v>7203</v>
      </c>
      <c r="F1487" s="456" t="s">
        <v>3499</v>
      </c>
      <c r="G1487" s="493" t="s">
        <v>3500</v>
      </c>
    </row>
    <row r="1488" spans="2:7" s="457" customFormat="1" ht="24">
      <c r="B1488" s="467" t="s">
        <v>7219</v>
      </c>
      <c r="C1488" s="453" t="s">
        <v>6156</v>
      </c>
      <c r="D1488" s="471" t="s">
        <v>4704</v>
      </c>
      <c r="E1488" s="468" t="s">
        <v>7203</v>
      </c>
      <c r="F1488" s="456" t="s">
        <v>3499</v>
      </c>
      <c r="G1488" s="493" t="s">
        <v>3500</v>
      </c>
    </row>
    <row r="1489" spans="2:7" s="457" customFormat="1" ht="24">
      <c r="B1489" s="467" t="s">
        <v>7220</v>
      </c>
      <c r="C1489" s="453" t="s">
        <v>6156</v>
      </c>
      <c r="D1489" s="471" t="s">
        <v>4704</v>
      </c>
      <c r="E1489" s="468" t="s">
        <v>7203</v>
      </c>
      <c r="F1489" s="456" t="s">
        <v>3499</v>
      </c>
      <c r="G1489" s="493" t="s">
        <v>3500</v>
      </c>
    </row>
    <row r="1490" spans="2:7" s="457" customFormat="1" ht="24">
      <c r="B1490" s="467" t="s">
        <v>7221</v>
      </c>
      <c r="C1490" s="453" t="s">
        <v>6156</v>
      </c>
      <c r="D1490" s="471" t="s">
        <v>4704</v>
      </c>
      <c r="E1490" s="468" t="s">
        <v>7203</v>
      </c>
      <c r="F1490" s="456" t="s">
        <v>3499</v>
      </c>
      <c r="G1490" s="493" t="s">
        <v>3500</v>
      </c>
    </row>
    <row r="1491" spans="2:7" s="457" customFormat="1" ht="24">
      <c r="B1491" s="467" t="s">
        <v>7222</v>
      </c>
      <c r="C1491" s="453" t="s">
        <v>6156</v>
      </c>
      <c r="D1491" s="471" t="s">
        <v>4704</v>
      </c>
      <c r="E1491" s="468" t="s">
        <v>7203</v>
      </c>
      <c r="F1491" s="456" t="s">
        <v>3499</v>
      </c>
      <c r="G1491" s="493" t="s">
        <v>3500</v>
      </c>
    </row>
    <row r="1492" spans="2:7" s="457" customFormat="1" ht="24">
      <c r="B1492" s="467" t="s">
        <v>7223</v>
      </c>
      <c r="C1492" s="453" t="s">
        <v>6156</v>
      </c>
      <c r="D1492" s="471" t="s">
        <v>4704</v>
      </c>
      <c r="E1492" s="468" t="s">
        <v>7203</v>
      </c>
      <c r="F1492" s="456" t="s">
        <v>3499</v>
      </c>
      <c r="G1492" s="493" t="s">
        <v>3500</v>
      </c>
    </row>
    <row r="1493" spans="2:7" s="457" customFormat="1" ht="24">
      <c r="B1493" s="467" t="s">
        <v>7224</v>
      </c>
      <c r="C1493" s="453" t="s">
        <v>6156</v>
      </c>
      <c r="D1493" s="471" t="s">
        <v>4704</v>
      </c>
      <c r="E1493" s="468" t="s">
        <v>7203</v>
      </c>
      <c r="F1493" s="456" t="s">
        <v>3499</v>
      </c>
      <c r="G1493" s="493" t="s">
        <v>3500</v>
      </c>
    </row>
    <row r="1494" spans="2:7" s="457" customFormat="1" ht="24">
      <c r="B1494" s="467" t="s">
        <v>7225</v>
      </c>
      <c r="C1494" s="453" t="s">
        <v>6156</v>
      </c>
      <c r="D1494" s="471" t="s">
        <v>4704</v>
      </c>
      <c r="E1494" s="468" t="s">
        <v>7203</v>
      </c>
      <c r="F1494" s="456" t="s">
        <v>3499</v>
      </c>
      <c r="G1494" s="493" t="s">
        <v>3500</v>
      </c>
    </row>
    <row r="1495" spans="2:7" s="457" customFormat="1" ht="24">
      <c r="B1495" s="467" t="s">
        <v>7226</v>
      </c>
      <c r="C1495" s="453" t="s">
        <v>6156</v>
      </c>
      <c r="D1495" s="471" t="s">
        <v>4704</v>
      </c>
      <c r="E1495" s="468" t="s">
        <v>7203</v>
      </c>
      <c r="F1495" s="456" t="s">
        <v>3499</v>
      </c>
      <c r="G1495" s="493" t="s">
        <v>3500</v>
      </c>
    </row>
    <row r="1496" spans="2:7" s="457" customFormat="1" ht="24">
      <c r="B1496" s="467" t="s">
        <v>7227</v>
      </c>
      <c r="C1496" s="453" t="s">
        <v>6156</v>
      </c>
      <c r="D1496" s="471" t="s">
        <v>4704</v>
      </c>
      <c r="E1496" s="468" t="s">
        <v>7203</v>
      </c>
      <c r="F1496" s="456" t="s">
        <v>3499</v>
      </c>
      <c r="G1496" s="493" t="s">
        <v>3500</v>
      </c>
    </row>
    <row r="1497" spans="2:7" s="457" customFormat="1" ht="24">
      <c r="B1497" s="467" t="s">
        <v>7228</v>
      </c>
      <c r="C1497" s="453" t="s">
        <v>6156</v>
      </c>
      <c r="D1497" s="471" t="s">
        <v>4704</v>
      </c>
      <c r="E1497" s="468" t="s">
        <v>7203</v>
      </c>
      <c r="F1497" s="456" t="s">
        <v>3499</v>
      </c>
      <c r="G1497" s="493" t="s">
        <v>3500</v>
      </c>
    </row>
    <row r="1498" spans="2:7" s="457" customFormat="1" ht="24">
      <c r="B1498" s="467" t="s">
        <v>7229</v>
      </c>
      <c r="C1498" s="453" t="s">
        <v>6156</v>
      </c>
      <c r="D1498" s="471" t="s">
        <v>4704</v>
      </c>
      <c r="E1498" s="468" t="s">
        <v>7203</v>
      </c>
      <c r="F1498" s="456" t="s">
        <v>3499</v>
      </c>
      <c r="G1498" s="493" t="s">
        <v>3500</v>
      </c>
    </row>
    <row r="1499" spans="2:7" s="457" customFormat="1" ht="24">
      <c r="B1499" s="467" t="s">
        <v>7230</v>
      </c>
      <c r="C1499" s="453" t="s">
        <v>6156</v>
      </c>
      <c r="D1499" s="471" t="s">
        <v>4704</v>
      </c>
      <c r="E1499" s="468" t="s">
        <v>7203</v>
      </c>
      <c r="F1499" s="456" t="s">
        <v>3499</v>
      </c>
      <c r="G1499" s="493" t="s">
        <v>3500</v>
      </c>
    </row>
    <row r="1500" spans="2:7" s="457" customFormat="1" ht="24">
      <c r="B1500" s="467" t="s">
        <v>7231</v>
      </c>
      <c r="C1500" s="453" t="s">
        <v>6156</v>
      </c>
      <c r="D1500" s="471" t="s">
        <v>4704</v>
      </c>
      <c r="E1500" s="468" t="s">
        <v>7203</v>
      </c>
      <c r="F1500" s="456" t="s">
        <v>3499</v>
      </c>
      <c r="G1500" s="493" t="s">
        <v>3500</v>
      </c>
    </row>
    <row r="1501" spans="2:7" s="457" customFormat="1" ht="24">
      <c r="B1501" s="467" t="s">
        <v>7232</v>
      </c>
      <c r="C1501" s="453" t="s">
        <v>6156</v>
      </c>
      <c r="D1501" s="471" t="s">
        <v>4704</v>
      </c>
      <c r="E1501" s="468" t="s">
        <v>7203</v>
      </c>
      <c r="F1501" s="456" t="s">
        <v>3499</v>
      </c>
      <c r="G1501" s="493" t="s">
        <v>3500</v>
      </c>
    </row>
    <row r="1502" spans="2:7" s="457" customFormat="1" ht="24">
      <c r="B1502" s="467" t="s">
        <v>7233</v>
      </c>
      <c r="C1502" s="453" t="s">
        <v>6156</v>
      </c>
      <c r="D1502" s="471" t="s">
        <v>4704</v>
      </c>
      <c r="E1502" s="468" t="s">
        <v>7203</v>
      </c>
      <c r="F1502" s="456" t="s">
        <v>3499</v>
      </c>
      <c r="G1502" s="493" t="s">
        <v>3500</v>
      </c>
    </row>
    <row r="1503" spans="2:7" s="457" customFormat="1" ht="24">
      <c r="B1503" s="467" t="s">
        <v>7234</v>
      </c>
      <c r="C1503" s="453" t="s">
        <v>6156</v>
      </c>
      <c r="D1503" s="471" t="s">
        <v>4704</v>
      </c>
      <c r="E1503" s="468" t="s">
        <v>7203</v>
      </c>
      <c r="F1503" s="456" t="s">
        <v>3499</v>
      </c>
      <c r="G1503" s="493" t="s">
        <v>3500</v>
      </c>
    </row>
    <row r="1504" spans="2:7" s="457" customFormat="1" ht="24">
      <c r="B1504" s="467" t="s">
        <v>7235</v>
      </c>
      <c r="C1504" s="453" t="s">
        <v>6156</v>
      </c>
      <c r="D1504" s="471" t="s">
        <v>4704</v>
      </c>
      <c r="E1504" s="468" t="s">
        <v>7203</v>
      </c>
      <c r="F1504" s="456" t="s">
        <v>3499</v>
      </c>
      <c r="G1504" s="493" t="s">
        <v>3500</v>
      </c>
    </row>
    <row r="1505" spans="2:7" s="457" customFormat="1" ht="24">
      <c r="B1505" s="467" t="s">
        <v>7236</v>
      </c>
      <c r="C1505" s="453" t="s">
        <v>6156</v>
      </c>
      <c r="D1505" s="471" t="s">
        <v>4704</v>
      </c>
      <c r="E1505" s="468" t="s">
        <v>7203</v>
      </c>
      <c r="F1505" s="456" t="s">
        <v>3499</v>
      </c>
      <c r="G1505" s="493" t="s">
        <v>3500</v>
      </c>
    </row>
    <row r="1506" spans="2:7" s="457" customFormat="1" ht="24">
      <c r="B1506" s="467" t="s">
        <v>7237</v>
      </c>
      <c r="C1506" s="453" t="s">
        <v>6156</v>
      </c>
      <c r="D1506" s="471" t="s">
        <v>4704</v>
      </c>
      <c r="E1506" s="468" t="s">
        <v>7203</v>
      </c>
      <c r="F1506" s="456" t="s">
        <v>3499</v>
      </c>
      <c r="G1506" s="493" t="s">
        <v>3500</v>
      </c>
    </row>
    <row r="1507" spans="2:7" s="457" customFormat="1" ht="24">
      <c r="B1507" s="467" t="s">
        <v>7238</v>
      </c>
      <c r="C1507" s="453" t="s">
        <v>6156</v>
      </c>
      <c r="D1507" s="471" t="s">
        <v>4704</v>
      </c>
      <c r="E1507" s="468" t="s">
        <v>7203</v>
      </c>
      <c r="F1507" s="456" t="s">
        <v>3499</v>
      </c>
      <c r="G1507" s="493" t="s">
        <v>3500</v>
      </c>
    </row>
    <row r="1508" spans="2:7" s="457" customFormat="1" ht="24">
      <c r="B1508" s="467" t="s">
        <v>7239</v>
      </c>
      <c r="C1508" s="453" t="s">
        <v>6156</v>
      </c>
      <c r="D1508" s="471" t="s">
        <v>4704</v>
      </c>
      <c r="E1508" s="468" t="s">
        <v>7203</v>
      </c>
      <c r="F1508" s="456" t="s">
        <v>3499</v>
      </c>
      <c r="G1508" s="493" t="s">
        <v>3500</v>
      </c>
    </row>
    <row r="1509" spans="2:7" s="457" customFormat="1" ht="24">
      <c r="B1509" s="467" t="s">
        <v>7240</v>
      </c>
      <c r="C1509" s="453" t="s">
        <v>6156</v>
      </c>
      <c r="D1509" s="471" t="s">
        <v>4704</v>
      </c>
      <c r="E1509" s="468" t="s">
        <v>7203</v>
      </c>
      <c r="F1509" s="456" t="s">
        <v>3499</v>
      </c>
      <c r="G1509" s="493" t="s">
        <v>3500</v>
      </c>
    </row>
    <row r="1510" spans="2:7" s="457" customFormat="1" ht="24">
      <c r="B1510" s="467" t="s">
        <v>7241</v>
      </c>
      <c r="C1510" s="453" t="s">
        <v>6156</v>
      </c>
      <c r="D1510" s="471" t="s">
        <v>4704</v>
      </c>
      <c r="E1510" s="468" t="s">
        <v>7203</v>
      </c>
      <c r="F1510" s="456" t="s">
        <v>3499</v>
      </c>
      <c r="G1510" s="493" t="s">
        <v>3500</v>
      </c>
    </row>
    <row r="1511" spans="2:7" s="457" customFormat="1" ht="24">
      <c r="B1511" s="467" t="s">
        <v>7242</v>
      </c>
      <c r="C1511" s="453" t="s">
        <v>6156</v>
      </c>
      <c r="D1511" s="471" t="s">
        <v>4704</v>
      </c>
      <c r="E1511" s="468" t="s">
        <v>7203</v>
      </c>
      <c r="F1511" s="456" t="s">
        <v>3499</v>
      </c>
      <c r="G1511" s="493" t="s">
        <v>3500</v>
      </c>
    </row>
    <row r="1512" spans="2:7" s="457" customFormat="1" ht="24">
      <c r="B1512" s="467" t="s">
        <v>7243</v>
      </c>
      <c r="C1512" s="453" t="s">
        <v>6156</v>
      </c>
      <c r="D1512" s="471" t="s">
        <v>4704</v>
      </c>
      <c r="E1512" s="468" t="s">
        <v>7203</v>
      </c>
      <c r="F1512" s="456" t="s">
        <v>3499</v>
      </c>
      <c r="G1512" s="493" t="s">
        <v>3500</v>
      </c>
    </row>
    <row r="1513" spans="2:7" s="457" customFormat="1" ht="24">
      <c r="B1513" s="467" t="s">
        <v>7244</v>
      </c>
      <c r="C1513" s="453" t="s">
        <v>6156</v>
      </c>
      <c r="D1513" s="471" t="s">
        <v>4704</v>
      </c>
      <c r="E1513" s="468" t="s">
        <v>7203</v>
      </c>
      <c r="F1513" s="456" t="s">
        <v>3499</v>
      </c>
      <c r="G1513" s="493" t="s">
        <v>3500</v>
      </c>
    </row>
    <row r="1514" spans="2:7" s="457" customFormat="1" ht="24">
      <c r="B1514" s="467" t="s">
        <v>7245</v>
      </c>
      <c r="C1514" s="453" t="s">
        <v>6156</v>
      </c>
      <c r="D1514" s="471" t="s">
        <v>4704</v>
      </c>
      <c r="E1514" s="468" t="s">
        <v>7203</v>
      </c>
      <c r="F1514" s="456" t="s">
        <v>3499</v>
      </c>
      <c r="G1514" s="493" t="s">
        <v>3500</v>
      </c>
    </row>
    <row r="1515" spans="2:7" s="457" customFormat="1" ht="24">
      <c r="B1515" s="467" t="s">
        <v>7246</v>
      </c>
      <c r="C1515" s="453" t="s">
        <v>6156</v>
      </c>
      <c r="D1515" s="471" t="s">
        <v>4704</v>
      </c>
      <c r="E1515" s="468" t="s">
        <v>7203</v>
      </c>
      <c r="F1515" s="456" t="s">
        <v>3499</v>
      </c>
      <c r="G1515" s="493" t="s">
        <v>3500</v>
      </c>
    </row>
    <row r="1516" spans="2:7" s="457" customFormat="1" ht="24">
      <c r="B1516" s="467" t="s">
        <v>7247</v>
      </c>
      <c r="C1516" s="453" t="s">
        <v>6156</v>
      </c>
      <c r="D1516" s="471" t="s">
        <v>4704</v>
      </c>
      <c r="E1516" s="468" t="s">
        <v>7203</v>
      </c>
      <c r="F1516" s="456" t="s">
        <v>3499</v>
      </c>
      <c r="G1516" s="493" t="s">
        <v>3500</v>
      </c>
    </row>
    <row r="1517" spans="2:7" s="457" customFormat="1" ht="24">
      <c r="B1517" s="467" t="s">
        <v>7248</v>
      </c>
      <c r="C1517" s="453" t="s">
        <v>6156</v>
      </c>
      <c r="D1517" s="471" t="s">
        <v>4704</v>
      </c>
      <c r="E1517" s="468" t="s">
        <v>7203</v>
      </c>
      <c r="F1517" s="456" t="s">
        <v>3499</v>
      </c>
      <c r="G1517" s="493" t="s">
        <v>3500</v>
      </c>
    </row>
    <row r="1518" spans="2:7" s="457" customFormat="1" ht="24">
      <c r="B1518" s="467" t="s">
        <v>7249</v>
      </c>
      <c r="C1518" s="453" t="s">
        <v>6156</v>
      </c>
      <c r="D1518" s="471" t="s">
        <v>4704</v>
      </c>
      <c r="E1518" s="468" t="s">
        <v>7203</v>
      </c>
      <c r="F1518" s="456" t="s">
        <v>3499</v>
      </c>
      <c r="G1518" s="493" t="s">
        <v>3500</v>
      </c>
    </row>
    <row r="1519" spans="2:7" s="457" customFormat="1" ht="24">
      <c r="B1519" s="467" t="s">
        <v>7250</v>
      </c>
      <c r="C1519" s="453" t="s">
        <v>6156</v>
      </c>
      <c r="D1519" s="471" t="s">
        <v>4704</v>
      </c>
      <c r="E1519" s="468" t="s">
        <v>7203</v>
      </c>
      <c r="F1519" s="456" t="s">
        <v>3499</v>
      </c>
      <c r="G1519" s="493" t="s">
        <v>3500</v>
      </c>
    </row>
    <row r="1520" spans="2:7" s="457" customFormat="1" ht="24">
      <c r="B1520" s="467" t="s">
        <v>7251</v>
      </c>
      <c r="C1520" s="453" t="s">
        <v>6156</v>
      </c>
      <c r="D1520" s="471" t="s">
        <v>4704</v>
      </c>
      <c r="E1520" s="468" t="s">
        <v>7203</v>
      </c>
      <c r="F1520" s="456" t="s">
        <v>3499</v>
      </c>
      <c r="G1520" s="493" t="s">
        <v>3500</v>
      </c>
    </row>
    <row r="1521" spans="2:7" s="457" customFormat="1" ht="24">
      <c r="B1521" s="467" t="s">
        <v>7252</v>
      </c>
      <c r="C1521" s="453" t="s">
        <v>6156</v>
      </c>
      <c r="D1521" s="471" t="s">
        <v>4704</v>
      </c>
      <c r="E1521" s="468" t="s">
        <v>7203</v>
      </c>
      <c r="F1521" s="456" t="s">
        <v>3499</v>
      </c>
      <c r="G1521" s="493" t="s">
        <v>3500</v>
      </c>
    </row>
    <row r="1522" spans="2:7" s="457" customFormat="1" ht="24">
      <c r="B1522" s="467" t="s">
        <v>7253</v>
      </c>
      <c r="C1522" s="453" t="s">
        <v>6156</v>
      </c>
      <c r="D1522" s="471" t="s">
        <v>4704</v>
      </c>
      <c r="E1522" s="468" t="s">
        <v>7203</v>
      </c>
      <c r="F1522" s="456" t="s">
        <v>3499</v>
      </c>
      <c r="G1522" s="493" t="s">
        <v>3500</v>
      </c>
    </row>
    <row r="1523" spans="2:7" s="457" customFormat="1" ht="24">
      <c r="B1523" s="467" t="s">
        <v>7254</v>
      </c>
      <c r="C1523" s="453" t="s">
        <v>6156</v>
      </c>
      <c r="D1523" s="471" t="s">
        <v>4704</v>
      </c>
      <c r="E1523" s="468" t="s">
        <v>7203</v>
      </c>
      <c r="F1523" s="456" t="s">
        <v>3499</v>
      </c>
      <c r="G1523" s="493" t="s">
        <v>3500</v>
      </c>
    </row>
    <row r="1524" spans="2:7" s="457" customFormat="1" ht="24">
      <c r="B1524" s="467" t="s">
        <v>7255</v>
      </c>
      <c r="C1524" s="453" t="s">
        <v>6156</v>
      </c>
      <c r="D1524" s="471" t="s">
        <v>4704</v>
      </c>
      <c r="E1524" s="468" t="s">
        <v>7203</v>
      </c>
      <c r="F1524" s="456" t="s">
        <v>3499</v>
      </c>
      <c r="G1524" s="493" t="s">
        <v>3500</v>
      </c>
    </row>
    <row r="1525" spans="2:7" s="457" customFormat="1" ht="24">
      <c r="B1525" s="467" t="s">
        <v>7256</v>
      </c>
      <c r="C1525" s="453" t="s">
        <v>6156</v>
      </c>
      <c r="D1525" s="471" t="s">
        <v>4704</v>
      </c>
      <c r="E1525" s="468" t="s">
        <v>7203</v>
      </c>
      <c r="F1525" s="456" t="s">
        <v>3499</v>
      </c>
      <c r="G1525" s="493" t="s">
        <v>3500</v>
      </c>
    </row>
    <row r="1526" spans="2:7" s="457" customFormat="1" ht="24">
      <c r="B1526" s="467" t="s">
        <v>7257</v>
      </c>
      <c r="C1526" s="453" t="s">
        <v>6156</v>
      </c>
      <c r="D1526" s="471" t="s">
        <v>4704</v>
      </c>
      <c r="E1526" s="468" t="s">
        <v>7203</v>
      </c>
      <c r="F1526" s="456" t="s">
        <v>3499</v>
      </c>
      <c r="G1526" s="493" t="s">
        <v>3500</v>
      </c>
    </row>
    <row r="1527" spans="2:7" s="457" customFormat="1" ht="24">
      <c r="B1527" s="467" t="s">
        <v>7258</v>
      </c>
      <c r="C1527" s="453" t="s">
        <v>6156</v>
      </c>
      <c r="D1527" s="471" t="s">
        <v>4704</v>
      </c>
      <c r="E1527" s="468" t="s">
        <v>7203</v>
      </c>
      <c r="F1527" s="456" t="s">
        <v>3499</v>
      </c>
      <c r="G1527" s="493" t="s">
        <v>3500</v>
      </c>
    </row>
    <row r="1528" spans="2:7" s="457" customFormat="1" ht="24">
      <c r="B1528" s="467" t="s">
        <v>7259</v>
      </c>
      <c r="C1528" s="453" t="s">
        <v>6156</v>
      </c>
      <c r="D1528" s="471" t="s">
        <v>4704</v>
      </c>
      <c r="E1528" s="468" t="s">
        <v>7203</v>
      </c>
      <c r="F1528" s="456" t="s">
        <v>3499</v>
      </c>
      <c r="G1528" s="493" t="s">
        <v>3500</v>
      </c>
    </row>
    <row r="1529" spans="2:7" s="457" customFormat="1" ht="24">
      <c r="B1529" s="467" t="s">
        <v>7260</v>
      </c>
      <c r="C1529" s="453" t="s">
        <v>6156</v>
      </c>
      <c r="D1529" s="471" t="s">
        <v>4704</v>
      </c>
      <c r="E1529" s="468" t="s">
        <v>7203</v>
      </c>
      <c r="F1529" s="456" t="s">
        <v>3499</v>
      </c>
      <c r="G1529" s="493" t="s">
        <v>3500</v>
      </c>
    </row>
    <row r="1530" spans="2:7" s="457" customFormat="1" ht="24">
      <c r="B1530" s="467" t="s">
        <v>7261</v>
      </c>
      <c r="C1530" s="453" t="s">
        <v>6156</v>
      </c>
      <c r="D1530" s="471" t="s">
        <v>4704</v>
      </c>
      <c r="E1530" s="468" t="s">
        <v>7203</v>
      </c>
      <c r="F1530" s="456" t="s">
        <v>3499</v>
      </c>
      <c r="G1530" s="493" t="s">
        <v>3500</v>
      </c>
    </row>
    <row r="1531" spans="2:7" s="457" customFormat="1" ht="24">
      <c r="B1531" s="467" t="s">
        <v>7262</v>
      </c>
      <c r="C1531" s="453" t="s">
        <v>6156</v>
      </c>
      <c r="D1531" s="471" t="s">
        <v>4704</v>
      </c>
      <c r="E1531" s="468" t="s">
        <v>7203</v>
      </c>
      <c r="F1531" s="456" t="s">
        <v>3499</v>
      </c>
      <c r="G1531" s="493" t="s">
        <v>3500</v>
      </c>
    </row>
    <row r="1532" spans="2:7" s="457" customFormat="1" ht="24">
      <c r="B1532" s="467" t="s">
        <v>7263</v>
      </c>
      <c r="C1532" s="453" t="s">
        <v>6156</v>
      </c>
      <c r="D1532" s="471" t="s">
        <v>4704</v>
      </c>
      <c r="E1532" s="468" t="s">
        <v>7203</v>
      </c>
      <c r="F1532" s="456" t="s">
        <v>3499</v>
      </c>
      <c r="G1532" s="493" t="s">
        <v>3500</v>
      </c>
    </row>
    <row r="1533" spans="2:7" s="457" customFormat="1" ht="24">
      <c r="B1533" s="467" t="s">
        <v>7264</v>
      </c>
      <c r="C1533" s="453" t="s">
        <v>6156</v>
      </c>
      <c r="D1533" s="471" t="s">
        <v>4704</v>
      </c>
      <c r="E1533" s="468" t="s">
        <v>7203</v>
      </c>
      <c r="F1533" s="456" t="s">
        <v>3499</v>
      </c>
      <c r="G1533" s="493" t="s">
        <v>3500</v>
      </c>
    </row>
    <row r="1534" spans="2:7" s="457" customFormat="1" ht="24">
      <c r="B1534" s="467" t="s">
        <v>7265</v>
      </c>
      <c r="C1534" s="453" t="s">
        <v>6156</v>
      </c>
      <c r="D1534" s="471" t="s">
        <v>4704</v>
      </c>
      <c r="E1534" s="468" t="s">
        <v>7203</v>
      </c>
      <c r="F1534" s="456" t="s">
        <v>3499</v>
      </c>
      <c r="G1534" s="493" t="s">
        <v>3500</v>
      </c>
    </row>
    <row r="1535" spans="2:7" s="457" customFormat="1" ht="24">
      <c r="B1535" s="467" t="s">
        <v>7266</v>
      </c>
      <c r="C1535" s="453" t="s">
        <v>6156</v>
      </c>
      <c r="D1535" s="471" t="s">
        <v>4704</v>
      </c>
      <c r="E1535" s="468" t="s">
        <v>7203</v>
      </c>
      <c r="F1535" s="456" t="s">
        <v>3499</v>
      </c>
      <c r="G1535" s="493" t="s">
        <v>3500</v>
      </c>
    </row>
    <row r="1536" spans="2:7" s="457" customFormat="1" ht="24">
      <c r="B1536" s="467" t="s">
        <v>7267</v>
      </c>
      <c r="C1536" s="453" t="s">
        <v>6156</v>
      </c>
      <c r="D1536" s="471" t="s">
        <v>4704</v>
      </c>
      <c r="E1536" s="468" t="s">
        <v>7203</v>
      </c>
      <c r="F1536" s="456" t="s">
        <v>3499</v>
      </c>
      <c r="G1536" s="493" t="s">
        <v>3500</v>
      </c>
    </row>
    <row r="1537" spans="2:7" s="457" customFormat="1" ht="24">
      <c r="B1537" s="467" t="s">
        <v>7268</v>
      </c>
      <c r="C1537" s="453" t="s">
        <v>6156</v>
      </c>
      <c r="D1537" s="471" t="s">
        <v>4704</v>
      </c>
      <c r="E1537" s="468" t="s">
        <v>7203</v>
      </c>
      <c r="F1537" s="456" t="s">
        <v>3499</v>
      </c>
      <c r="G1537" s="493" t="s">
        <v>3500</v>
      </c>
    </row>
    <row r="1538" spans="2:7" s="457" customFormat="1" ht="24">
      <c r="B1538" s="467" t="s">
        <v>7269</v>
      </c>
      <c r="C1538" s="453" t="s">
        <v>6156</v>
      </c>
      <c r="D1538" s="471" t="s">
        <v>4704</v>
      </c>
      <c r="E1538" s="468" t="s">
        <v>7203</v>
      </c>
      <c r="F1538" s="456" t="s">
        <v>3499</v>
      </c>
      <c r="G1538" s="493" t="s">
        <v>3500</v>
      </c>
    </row>
    <row r="1539" spans="2:7" s="457" customFormat="1" ht="24">
      <c r="B1539" s="467" t="s">
        <v>7270</v>
      </c>
      <c r="C1539" s="453" t="s">
        <v>6156</v>
      </c>
      <c r="D1539" s="471" t="s">
        <v>4704</v>
      </c>
      <c r="E1539" s="468" t="s">
        <v>7203</v>
      </c>
      <c r="F1539" s="456" t="s">
        <v>3499</v>
      </c>
      <c r="G1539" s="493" t="s">
        <v>3500</v>
      </c>
    </row>
    <row r="1540" spans="2:7" s="457" customFormat="1" ht="24">
      <c r="B1540" s="467" t="s">
        <v>7271</v>
      </c>
      <c r="C1540" s="453" t="s">
        <v>6156</v>
      </c>
      <c r="D1540" s="471" t="s">
        <v>4704</v>
      </c>
      <c r="E1540" s="468" t="s">
        <v>7203</v>
      </c>
      <c r="F1540" s="456" t="s">
        <v>3499</v>
      </c>
      <c r="G1540" s="493" t="s">
        <v>3500</v>
      </c>
    </row>
    <row r="1541" spans="2:7" s="457" customFormat="1" ht="24">
      <c r="B1541" s="467" t="s">
        <v>7272</v>
      </c>
      <c r="C1541" s="453" t="s">
        <v>6156</v>
      </c>
      <c r="D1541" s="471" t="s">
        <v>4704</v>
      </c>
      <c r="E1541" s="468" t="s">
        <v>7203</v>
      </c>
      <c r="F1541" s="456" t="s">
        <v>3499</v>
      </c>
      <c r="G1541" s="493" t="s">
        <v>3500</v>
      </c>
    </row>
    <row r="1542" spans="2:7" s="457" customFormat="1" ht="24">
      <c r="B1542" s="467" t="s">
        <v>7273</v>
      </c>
      <c r="C1542" s="453" t="s">
        <v>6156</v>
      </c>
      <c r="D1542" s="471" t="s">
        <v>4704</v>
      </c>
      <c r="E1542" s="468" t="s">
        <v>7203</v>
      </c>
      <c r="F1542" s="456" t="s">
        <v>3499</v>
      </c>
      <c r="G1542" s="493" t="s">
        <v>3500</v>
      </c>
    </row>
    <row r="1543" spans="2:7" s="457" customFormat="1" ht="24">
      <c r="B1543" s="467" t="s">
        <v>7274</v>
      </c>
      <c r="C1543" s="453" t="s">
        <v>6156</v>
      </c>
      <c r="D1543" s="471" t="s">
        <v>4704</v>
      </c>
      <c r="E1543" s="468" t="s">
        <v>7203</v>
      </c>
      <c r="F1543" s="456" t="s">
        <v>3499</v>
      </c>
      <c r="G1543" s="493" t="s">
        <v>3500</v>
      </c>
    </row>
    <row r="1544" spans="2:7" s="457" customFormat="1" ht="24">
      <c r="B1544" s="467" t="s">
        <v>7275</v>
      </c>
      <c r="C1544" s="453" t="s">
        <v>6156</v>
      </c>
      <c r="D1544" s="471" t="s">
        <v>4704</v>
      </c>
      <c r="E1544" s="468" t="s">
        <v>7203</v>
      </c>
      <c r="F1544" s="456" t="s">
        <v>3499</v>
      </c>
      <c r="G1544" s="493" t="s">
        <v>3500</v>
      </c>
    </row>
    <row r="1545" spans="2:7" s="457" customFormat="1" ht="24">
      <c r="B1545" s="467" t="s">
        <v>7276</v>
      </c>
      <c r="C1545" s="453" t="s">
        <v>6156</v>
      </c>
      <c r="D1545" s="471" t="s">
        <v>4704</v>
      </c>
      <c r="E1545" s="468" t="s">
        <v>7203</v>
      </c>
      <c r="F1545" s="456" t="s">
        <v>3499</v>
      </c>
      <c r="G1545" s="493" t="s">
        <v>3500</v>
      </c>
    </row>
    <row r="1546" spans="2:7" s="457" customFormat="1" ht="24">
      <c r="B1546" s="467" t="s">
        <v>7277</v>
      </c>
      <c r="C1546" s="453" t="s">
        <v>6156</v>
      </c>
      <c r="D1546" s="471" t="s">
        <v>4704</v>
      </c>
      <c r="E1546" s="468" t="s">
        <v>7203</v>
      </c>
      <c r="F1546" s="456" t="s">
        <v>3499</v>
      </c>
      <c r="G1546" s="493" t="s">
        <v>3500</v>
      </c>
    </row>
    <row r="1547" spans="2:7" s="457" customFormat="1" ht="24">
      <c r="B1547" s="467" t="s">
        <v>7278</v>
      </c>
      <c r="C1547" s="453" t="s">
        <v>6156</v>
      </c>
      <c r="D1547" s="471" t="s">
        <v>4704</v>
      </c>
      <c r="E1547" s="468" t="s">
        <v>7203</v>
      </c>
      <c r="F1547" s="456" t="s">
        <v>3499</v>
      </c>
      <c r="G1547" s="493" t="s">
        <v>3500</v>
      </c>
    </row>
    <row r="1548" spans="2:7" s="457" customFormat="1" ht="24">
      <c r="B1548" s="467" t="s">
        <v>7279</v>
      </c>
      <c r="C1548" s="453" t="s">
        <v>6156</v>
      </c>
      <c r="D1548" s="471" t="s">
        <v>4704</v>
      </c>
      <c r="E1548" s="468" t="s">
        <v>7203</v>
      </c>
      <c r="F1548" s="456" t="s">
        <v>3499</v>
      </c>
      <c r="G1548" s="493" t="s">
        <v>3500</v>
      </c>
    </row>
    <row r="1549" spans="2:7" s="457" customFormat="1" ht="24">
      <c r="B1549" s="467" t="s">
        <v>7280</v>
      </c>
      <c r="C1549" s="453" t="s">
        <v>6156</v>
      </c>
      <c r="D1549" s="471" t="s">
        <v>4704</v>
      </c>
      <c r="E1549" s="468" t="s">
        <v>7203</v>
      </c>
      <c r="F1549" s="456" t="s">
        <v>3499</v>
      </c>
      <c r="G1549" s="493" t="s">
        <v>3500</v>
      </c>
    </row>
    <row r="1550" spans="2:7" s="457" customFormat="1" ht="24">
      <c r="B1550" s="467" t="s">
        <v>7281</v>
      </c>
      <c r="C1550" s="453" t="s">
        <v>6156</v>
      </c>
      <c r="D1550" s="471" t="s">
        <v>4704</v>
      </c>
      <c r="E1550" s="468" t="s">
        <v>7203</v>
      </c>
      <c r="F1550" s="456" t="s">
        <v>3499</v>
      </c>
      <c r="G1550" s="493" t="s">
        <v>3500</v>
      </c>
    </row>
    <row r="1551" spans="2:7" s="457" customFormat="1" ht="24">
      <c r="B1551" s="467" t="s">
        <v>7282</v>
      </c>
      <c r="C1551" s="453" t="s">
        <v>6156</v>
      </c>
      <c r="D1551" s="471" t="s">
        <v>4704</v>
      </c>
      <c r="E1551" s="468" t="s">
        <v>7203</v>
      </c>
      <c r="F1551" s="456" t="s">
        <v>3499</v>
      </c>
      <c r="G1551" s="493" t="s">
        <v>3500</v>
      </c>
    </row>
    <row r="1552" spans="2:7" s="457" customFormat="1" ht="24">
      <c r="B1552" s="467" t="s">
        <v>7283</v>
      </c>
      <c r="C1552" s="453" t="s">
        <v>6156</v>
      </c>
      <c r="D1552" s="471" t="s">
        <v>4704</v>
      </c>
      <c r="E1552" s="468" t="s">
        <v>7203</v>
      </c>
      <c r="F1552" s="456" t="s">
        <v>3499</v>
      </c>
      <c r="G1552" s="493" t="s">
        <v>3500</v>
      </c>
    </row>
    <row r="1553" spans="2:7" s="457" customFormat="1" ht="24">
      <c r="B1553" s="467" t="s">
        <v>7284</v>
      </c>
      <c r="C1553" s="453" t="s">
        <v>6156</v>
      </c>
      <c r="D1553" s="471" t="s">
        <v>4704</v>
      </c>
      <c r="E1553" s="468" t="s">
        <v>7203</v>
      </c>
      <c r="F1553" s="456" t="s">
        <v>3499</v>
      </c>
      <c r="G1553" s="493" t="s">
        <v>3500</v>
      </c>
    </row>
    <row r="1554" spans="2:7" s="457" customFormat="1" ht="24">
      <c r="B1554" s="467" t="s">
        <v>7285</v>
      </c>
      <c r="C1554" s="453" t="s">
        <v>6156</v>
      </c>
      <c r="D1554" s="471" t="s">
        <v>4704</v>
      </c>
      <c r="E1554" s="468" t="s">
        <v>7203</v>
      </c>
      <c r="F1554" s="456" t="s">
        <v>3499</v>
      </c>
      <c r="G1554" s="493" t="s">
        <v>3500</v>
      </c>
    </row>
    <row r="1555" spans="2:7" s="457" customFormat="1" ht="24">
      <c r="B1555" s="467" t="s">
        <v>7286</v>
      </c>
      <c r="C1555" s="453" t="s">
        <v>6156</v>
      </c>
      <c r="D1555" s="471" t="s">
        <v>4704</v>
      </c>
      <c r="E1555" s="468" t="s">
        <v>7203</v>
      </c>
      <c r="F1555" s="456" t="s">
        <v>3499</v>
      </c>
      <c r="G1555" s="493" t="s">
        <v>3500</v>
      </c>
    </row>
    <row r="1556" spans="2:7" s="457" customFormat="1" ht="24">
      <c r="B1556" s="467" t="s">
        <v>7287</v>
      </c>
      <c r="C1556" s="453" t="s">
        <v>6156</v>
      </c>
      <c r="D1556" s="471" t="s">
        <v>4704</v>
      </c>
      <c r="E1556" s="468" t="s">
        <v>7203</v>
      </c>
      <c r="F1556" s="456" t="s">
        <v>3499</v>
      </c>
      <c r="G1556" s="493" t="s">
        <v>3500</v>
      </c>
    </row>
    <row r="1557" spans="2:7" s="457" customFormat="1" ht="24">
      <c r="B1557" s="467" t="s">
        <v>7288</v>
      </c>
      <c r="C1557" s="453" t="s">
        <v>6156</v>
      </c>
      <c r="D1557" s="471" t="s">
        <v>4704</v>
      </c>
      <c r="E1557" s="468" t="s">
        <v>7203</v>
      </c>
      <c r="F1557" s="456" t="s">
        <v>3499</v>
      </c>
      <c r="G1557" s="493" t="s">
        <v>3500</v>
      </c>
    </row>
    <row r="1558" spans="2:7" s="457" customFormat="1" ht="24">
      <c r="B1558" s="467" t="s">
        <v>7289</v>
      </c>
      <c r="C1558" s="453" t="s">
        <v>6156</v>
      </c>
      <c r="D1558" s="471" t="s">
        <v>4704</v>
      </c>
      <c r="E1558" s="468" t="s">
        <v>7203</v>
      </c>
      <c r="F1558" s="456" t="s">
        <v>3499</v>
      </c>
      <c r="G1558" s="493" t="s">
        <v>3500</v>
      </c>
    </row>
    <row r="1559" spans="2:7" s="457" customFormat="1" ht="24">
      <c r="B1559" s="467" t="s">
        <v>7290</v>
      </c>
      <c r="C1559" s="453" t="s">
        <v>6156</v>
      </c>
      <c r="D1559" s="471" t="s">
        <v>4704</v>
      </c>
      <c r="E1559" s="468" t="s">
        <v>7203</v>
      </c>
      <c r="F1559" s="456" t="s">
        <v>3499</v>
      </c>
      <c r="G1559" s="493" t="s">
        <v>3500</v>
      </c>
    </row>
    <row r="1560" spans="2:7" s="457" customFormat="1" ht="24">
      <c r="B1560" s="467" t="s">
        <v>7291</v>
      </c>
      <c r="C1560" s="453" t="s">
        <v>6156</v>
      </c>
      <c r="D1560" s="471" t="s">
        <v>4704</v>
      </c>
      <c r="E1560" s="468" t="s">
        <v>7203</v>
      </c>
      <c r="F1560" s="456" t="s">
        <v>3499</v>
      </c>
      <c r="G1560" s="493" t="s">
        <v>3500</v>
      </c>
    </row>
    <row r="1561" spans="2:7" s="457" customFormat="1" ht="24">
      <c r="B1561" s="467" t="s">
        <v>7292</v>
      </c>
      <c r="C1561" s="453" t="s">
        <v>6156</v>
      </c>
      <c r="D1561" s="471" t="s">
        <v>4704</v>
      </c>
      <c r="E1561" s="468" t="s">
        <v>7203</v>
      </c>
      <c r="F1561" s="456" t="s">
        <v>3499</v>
      </c>
      <c r="G1561" s="493" t="s">
        <v>3500</v>
      </c>
    </row>
    <row r="1562" spans="2:7" s="457" customFormat="1" ht="24">
      <c r="B1562" s="467" t="s">
        <v>7293</v>
      </c>
      <c r="C1562" s="453" t="s">
        <v>6156</v>
      </c>
      <c r="D1562" s="471" t="s">
        <v>4704</v>
      </c>
      <c r="E1562" s="468" t="s">
        <v>7203</v>
      </c>
      <c r="F1562" s="456" t="s">
        <v>3499</v>
      </c>
      <c r="G1562" s="493" t="s">
        <v>3500</v>
      </c>
    </row>
    <row r="1563" spans="2:7" s="457" customFormat="1" ht="24">
      <c r="B1563" s="467" t="s">
        <v>7294</v>
      </c>
      <c r="C1563" s="453" t="s">
        <v>6156</v>
      </c>
      <c r="D1563" s="471" t="s">
        <v>4704</v>
      </c>
      <c r="E1563" s="468" t="s">
        <v>7203</v>
      </c>
      <c r="F1563" s="456" t="s">
        <v>3499</v>
      </c>
      <c r="G1563" s="493" t="s">
        <v>3500</v>
      </c>
    </row>
    <row r="1564" spans="2:7" s="457" customFormat="1" ht="24">
      <c r="B1564" s="467" t="s">
        <v>7295</v>
      </c>
      <c r="C1564" s="453" t="s">
        <v>6156</v>
      </c>
      <c r="D1564" s="471" t="s">
        <v>4704</v>
      </c>
      <c r="E1564" s="468" t="s">
        <v>7203</v>
      </c>
      <c r="F1564" s="456" t="s">
        <v>3499</v>
      </c>
      <c r="G1564" s="493" t="s">
        <v>3500</v>
      </c>
    </row>
    <row r="1565" spans="2:7" s="457" customFormat="1" ht="24">
      <c r="B1565" s="467" t="s">
        <v>7296</v>
      </c>
      <c r="C1565" s="453" t="s">
        <v>6156</v>
      </c>
      <c r="D1565" s="471" t="s">
        <v>4704</v>
      </c>
      <c r="E1565" s="468" t="s">
        <v>7203</v>
      </c>
      <c r="F1565" s="456" t="s">
        <v>3499</v>
      </c>
      <c r="G1565" s="493" t="s">
        <v>3500</v>
      </c>
    </row>
    <row r="1566" spans="2:7" s="457" customFormat="1" ht="24">
      <c r="B1566" s="467" t="s">
        <v>7297</v>
      </c>
      <c r="C1566" s="453" t="s">
        <v>6156</v>
      </c>
      <c r="D1566" s="471" t="s">
        <v>4704</v>
      </c>
      <c r="E1566" s="468" t="s">
        <v>7203</v>
      </c>
      <c r="F1566" s="456" t="s">
        <v>3499</v>
      </c>
      <c r="G1566" s="493" t="s">
        <v>3500</v>
      </c>
    </row>
    <row r="1567" spans="2:7" s="457" customFormat="1" ht="24">
      <c r="B1567" s="467" t="s">
        <v>7298</v>
      </c>
      <c r="C1567" s="453" t="s">
        <v>6156</v>
      </c>
      <c r="D1567" s="471" t="s">
        <v>4704</v>
      </c>
      <c r="E1567" s="468" t="s">
        <v>7203</v>
      </c>
      <c r="F1567" s="456" t="s">
        <v>3499</v>
      </c>
      <c r="G1567" s="493" t="s">
        <v>3500</v>
      </c>
    </row>
    <row r="1568" spans="2:7" s="457" customFormat="1" ht="24">
      <c r="B1568" s="467" t="s">
        <v>7299</v>
      </c>
      <c r="C1568" s="453" t="s">
        <v>6156</v>
      </c>
      <c r="D1568" s="471" t="s">
        <v>4704</v>
      </c>
      <c r="E1568" s="468" t="s">
        <v>7203</v>
      </c>
      <c r="F1568" s="456" t="s">
        <v>3499</v>
      </c>
      <c r="G1568" s="493" t="s">
        <v>3500</v>
      </c>
    </row>
    <row r="1569" spans="2:7" s="457" customFormat="1" ht="24">
      <c r="B1569" s="467" t="s">
        <v>7300</v>
      </c>
      <c r="C1569" s="453" t="s">
        <v>6156</v>
      </c>
      <c r="D1569" s="471" t="s">
        <v>4704</v>
      </c>
      <c r="E1569" s="468" t="s">
        <v>7203</v>
      </c>
      <c r="F1569" s="456" t="s">
        <v>3499</v>
      </c>
      <c r="G1569" s="493" t="s">
        <v>3500</v>
      </c>
    </row>
    <row r="1570" spans="2:7" s="457" customFormat="1" ht="24">
      <c r="B1570" s="467" t="s">
        <v>7301</v>
      </c>
      <c r="C1570" s="453" t="s">
        <v>6156</v>
      </c>
      <c r="D1570" s="471" t="s">
        <v>4704</v>
      </c>
      <c r="E1570" s="468" t="s">
        <v>7203</v>
      </c>
      <c r="F1570" s="456" t="s">
        <v>3499</v>
      </c>
      <c r="G1570" s="493" t="s">
        <v>3500</v>
      </c>
    </row>
    <row r="1571" spans="2:7" s="457" customFormat="1" ht="24">
      <c r="B1571" s="467" t="s">
        <v>7302</v>
      </c>
      <c r="C1571" s="453" t="s">
        <v>6156</v>
      </c>
      <c r="D1571" s="471" t="s">
        <v>4704</v>
      </c>
      <c r="E1571" s="468" t="s">
        <v>7203</v>
      </c>
      <c r="F1571" s="456" t="s">
        <v>3499</v>
      </c>
      <c r="G1571" s="493" t="s">
        <v>3500</v>
      </c>
    </row>
    <row r="1572" spans="2:7" s="457" customFormat="1" ht="24">
      <c r="B1572" s="467" t="s">
        <v>7303</v>
      </c>
      <c r="C1572" s="453" t="s">
        <v>6156</v>
      </c>
      <c r="D1572" s="471" t="s">
        <v>4704</v>
      </c>
      <c r="E1572" s="468" t="s">
        <v>7203</v>
      </c>
      <c r="F1572" s="456" t="s">
        <v>3499</v>
      </c>
      <c r="G1572" s="493" t="s">
        <v>3500</v>
      </c>
    </row>
    <row r="1573" spans="2:7" s="457" customFormat="1" ht="24">
      <c r="B1573" s="467" t="s">
        <v>7304</v>
      </c>
      <c r="C1573" s="453" t="s">
        <v>6156</v>
      </c>
      <c r="D1573" s="471" t="s">
        <v>4704</v>
      </c>
      <c r="E1573" s="468" t="s">
        <v>7203</v>
      </c>
      <c r="F1573" s="456" t="s">
        <v>3499</v>
      </c>
      <c r="G1573" s="493" t="s">
        <v>3500</v>
      </c>
    </row>
    <row r="1574" spans="2:7" s="457" customFormat="1" ht="24">
      <c r="B1574" s="467" t="s">
        <v>7305</v>
      </c>
      <c r="C1574" s="453" t="s">
        <v>6156</v>
      </c>
      <c r="D1574" s="471" t="s">
        <v>4704</v>
      </c>
      <c r="E1574" s="468" t="s">
        <v>7203</v>
      </c>
      <c r="F1574" s="456" t="s">
        <v>3499</v>
      </c>
      <c r="G1574" s="493" t="s">
        <v>3500</v>
      </c>
    </row>
    <row r="1575" spans="2:7" s="457" customFormat="1" ht="24">
      <c r="B1575" s="467" t="s">
        <v>7306</v>
      </c>
      <c r="C1575" s="453" t="s">
        <v>6156</v>
      </c>
      <c r="D1575" s="471" t="s">
        <v>4704</v>
      </c>
      <c r="E1575" s="468" t="s">
        <v>7203</v>
      </c>
      <c r="F1575" s="456" t="s">
        <v>3499</v>
      </c>
      <c r="G1575" s="493" t="s">
        <v>3500</v>
      </c>
    </row>
    <row r="1576" spans="2:7" s="457" customFormat="1" ht="24">
      <c r="B1576" s="467" t="s">
        <v>7307</v>
      </c>
      <c r="C1576" s="453" t="s">
        <v>6156</v>
      </c>
      <c r="D1576" s="471" t="s">
        <v>4704</v>
      </c>
      <c r="E1576" s="468" t="s">
        <v>7203</v>
      </c>
      <c r="F1576" s="456" t="s">
        <v>3499</v>
      </c>
      <c r="G1576" s="493" t="s">
        <v>3500</v>
      </c>
    </row>
    <row r="1577" spans="2:7" s="457" customFormat="1" ht="24">
      <c r="B1577" s="467" t="s">
        <v>7308</v>
      </c>
      <c r="C1577" s="453" t="s">
        <v>6156</v>
      </c>
      <c r="D1577" s="471" t="s">
        <v>4704</v>
      </c>
      <c r="E1577" s="468" t="s">
        <v>7203</v>
      </c>
      <c r="F1577" s="456" t="s">
        <v>3499</v>
      </c>
      <c r="G1577" s="493" t="s">
        <v>3500</v>
      </c>
    </row>
    <row r="1578" spans="2:7" s="457" customFormat="1" ht="24">
      <c r="B1578" s="467" t="s">
        <v>7309</v>
      </c>
      <c r="C1578" s="453" t="s">
        <v>6156</v>
      </c>
      <c r="D1578" s="471" t="s">
        <v>4704</v>
      </c>
      <c r="E1578" s="468" t="s">
        <v>7203</v>
      </c>
      <c r="F1578" s="456" t="s">
        <v>3499</v>
      </c>
      <c r="G1578" s="493" t="s">
        <v>3500</v>
      </c>
    </row>
    <row r="1579" spans="2:7" s="457" customFormat="1" ht="24">
      <c r="B1579" s="467" t="s">
        <v>7310</v>
      </c>
      <c r="C1579" s="453" t="s">
        <v>6156</v>
      </c>
      <c r="D1579" s="471" t="s">
        <v>4704</v>
      </c>
      <c r="E1579" s="468" t="s">
        <v>7203</v>
      </c>
      <c r="F1579" s="456" t="s">
        <v>3499</v>
      </c>
      <c r="G1579" s="493" t="s">
        <v>3500</v>
      </c>
    </row>
    <row r="1580" spans="2:7" s="457" customFormat="1" ht="24">
      <c r="B1580" s="467" t="s">
        <v>7311</v>
      </c>
      <c r="C1580" s="453" t="s">
        <v>6156</v>
      </c>
      <c r="D1580" s="471" t="s">
        <v>4704</v>
      </c>
      <c r="E1580" s="468" t="s">
        <v>7203</v>
      </c>
      <c r="F1580" s="456" t="s">
        <v>3499</v>
      </c>
      <c r="G1580" s="493" t="s">
        <v>3500</v>
      </c>
    </row>
    <row r="1581" spans="2:7" s="457" customFormat="1" ht="24">
      <c r="B1581" s="467" t="s">
        <v>7312</v>
      </c>
      <c r="C1581" s="453" t="s">
        <v>6156</v>
      </c>
      <c r="D1581" s="471" t="s">
        <v>4704</v>
      </c>
      <c r="E1581" s="468" t="s">
        <v>7203</v>
      </c>
      <c r="F1581" s="456" t="s">
        <v>3499</v>
      </c>
      <c r="G1581" s="493" t="s">
        <v>3500</v>
      </c>
    </row>
    <row r="1582" spans="2:7" s="457" customFormat="1" ht="24">
      <c r="B1582" s="467" t="s">
        <v>7313</v>
      </c>
      <c r="C1582" s="453" t="s">
        <v>6156</v>
      </c>
      <c r="D1582" s="471" t="s">
        <v>4704</v>
      </c>
      <c r="E1582" s="468" t="s">
        <v>7203</v>
      </c>
      <c r="F1582" s="456" t="s">
        <v>3499</v>
      </c>
      <c r="G1582" s="493" t="s">
        <v>3500</v>
      </c>
    </row>
    <row r="1583" spans="2:7" s="457" customFormat="1" ht="24">
      <c r="B1583" s="467" t="s">
        <v>7314</v>
      </c>
      <c r="C1583" s="453" t="s">
        <v>6156</v>
      </c>
      <c r="D1583" s="471" t="s">
        <v>4704</v>
      </c>
      <c r="E1583" s="468" t="s">
        <v>7203</v>
      </c>
      <c r="F1583" s="456" t="s">
        <v>3499</v>
      </c>
      <c r="G1583" s="493" t="s">
        <v>3500</v>
      </c>
    </row>
    <row r="1584" spans="2:7" s="457" customFormat="1" ht="24">
      <c r="B1584" s="467" t="s">
        <v>7315</v>
      </c>
      <c r="C1584" s="453" t="s">
        <v>6156</v>
      </c>
      <c r="D1584" s="471" t="s">
        <v>4704</v>
      </c>
      <c r="E1584" s="468" t="s">
        <v>7203</v>
      </c>
      <c r="F1584" s="456" t="s">
        <v>3499</v>
      </c>
      <c r="G1584" s="493" t="s">
        <v>3500</v>
      </c>
    </row>
    <row r="1585" spans="2:7" s="457" customFormat="1" ht="24">
      <c r="B1585" s="467" t="s">
        <v>7316</v>
      </c>
      <c r="C1585" s="453" t="s">
        <v>6156</v>
      </c>
      <c r="D1585" s="471" t="s">
        <v>4704</v>
      </c>
      <c r="E1585" s="468" t="s">
        <v>7203</v>
      </c>
      <c r="F1585" s="456" t="s">
        <v>3499</v>
      </c>
      <c r="G1585" s="493" t="s">
        <v>3500</v>
      </c>
    </row>
    <row r="1586" spans="2:7" s="457" customFormat="1" ht="24">
      <c r="B1586" s="467" t="s">
        <v>7317</v>
      </c>
      <c r="C1586" s="453" t="s">
        <v>6156</v>
      </c>
      <c r="D1586" s="471" t="s">
        <v>4704</v>
      </c>
      <c r="E1586" s="468" t="s">
        <v>7203</v>
      </c>
      <c r="F1586" s="456" t="s">
        <v>3499</v>
      </c>
      <c r="G1586" s="493" t="s">
        <v>3500</v>
      </c>
    </row>
    <row r="1587" spans="2:7" s="457" customFormat="1" ht="24">
      <c r="B1587" s="467" t="s">
        <v>7318</v>
      </c>
      <c r="C1587" s="453" t="s">
        <v>6156</v>
      </c>
      <c r="D1587" s="471" t="s">
        <v>4704</v>
      </c>
      <c r="E1587" s="468" t="s">
        <v>7203</v>
      </c>
      <c r="F1587" s="456" t="s">
        <v>3499</v>
      </c>
      <c r="G1587" s="493" t="s">
        <v>3500</v>
      </c>
    </row>
    <row r="1588" spans="2:7" s="457" customFormat="1" ht="24">
      <c r="B1588" s="467" t="s">
        <v>7319</v>
      </c>
      <c r="C1588" s="453" t="s">
        <v>6156</v>
      </c>
      <c r="D1588" s="471" t="s">
        <v>4704</v>
      </c>
      <c r="E1588" s="468" t="s">
        <v>7203</v>
      </c>
      <c r="F1588" s="456" t="s">
        <v>3499</v>
      </c>
      <c r="G1588" s="493" t="s">
        <v>3500</v>
      </c>
    </row>
    <row r="1589" spans="2:7" s="457" customFormat="1" ht="24">
      <c r="B1589" s="467" t="s">
        <v>7320</v>
      </c>
      <c r="C1589" s="453" t="s">
        <v>6156</v>
      </c>
      <c r="D1589" s="471" t="s">
        <v>4704</v>
      </c>
      <c r="E1589" s="468" t="s">
        <v>7203</v>
      </c>
      <c r="F1589" s="456" t="s">
        <v>3499</v>
      </c>
      <c r="G1589" s="493" t="s">
        <v>3500</v>
      </c>
    </row>
    <row r="1590" spans="2:7" s="457" customFormat="1" ht="24">
      <c r="B1590" s="467" t="s">
        <v>7321</v>
      </c>
      <c r="C1590" s="453" t="s">
        <v>6156</v>
      </c>
      <c r="D1590" s="471" t="s">
        <v>4704</v>
      </c>
      <c r="E1590" s="468" t="s">
        <v>7203</v>
      </c>
      <c r="F1590" s="456" t="s">
        <v>3499</v>
      </c>
      <c r="G1590" s="493" t="s">
        <v>3500</v>
      </c>
    </row>
    <row r="1591" spans="2:7" s="457" customFormat="1" ht="24">
      <c r="B1591" s="467" t="s">
        <v>7322</v>
      </c>
      <c r="C1591" s="453" t="s">
        <v>6156</v>
      </c>
      <c r="D1591" s="471" t="s">
        <v>4704</v>
      </c>
      <c r="E1591" s="468" t="s">
        <v>7203</v>
      </c>
      <c r="F1591" s="456" t="s">
        <v>3499</v>
      </c>
      <c r="G1591" s="493" t="s">
        <v>3500</v>
      </c>
    </row>
    <row r="1592" spans="2:7" s="457" customFormat="1" ht="24">
      <c r="B1592" s="467" t="s">
        <v>7323</v>
      </c>
      <c r="C1592" s="453" t="s">
        <v>6156</v>
      </c>
      <c r="D1592" s="471" t="s">
        <v>4704</v>
      </c>
      <c r="E1592" s="468" t="s">
        <v>7203</v>
      </c>
      <c r="F1592" s="456" t="s">
        <v>3499</v>
      </c>
      <c r="G1592" s="493" t="s">
        <v>3500</v>
      </c>
    </row>
    <row r="1593" spans="2:7" s="457" customFormat="1" ht="24">
      <c r="B1593" s="467" t="s">
        <v>7324</v>
      </c>
      <c r="C1593" s="453" t="s">
        <v>6156</v>
      </c>
      <c r="D1593" s="471" t="s">
        <v>4704</v>
      </c>
      <c r="E1593" s="468" t="s">
        <v>7203</v>
      </c>
      <c r="F1593" s="456" t="s">
        <v>3499</v>
      </c>
      <c r="G1593" s="493" t="s">
        <v>3500</v>
      </c>
    </row>
    <row r="1594" spans="2:7" s="457" customFormat="1" ht="24">
      <c r="B1594" s="467" t="s">
        <v>7325</v>
      </c>
      <c r="C1594" s="453" t="s">
        <v>6156</v>
      </c>
      <c r="D1594" s="471" t="s">
        <v>4704</v>
      </c>
      <c r="E1594" s="468" t="s">
        <v>7203</v>
      </c>
      <c r="F1594" s="456" t="s">
        <v>3499</v>
      </c>
      <c r="G1594" s="493" t="s">
        <v>3500</v>
      </c>
    </row>
    <row r="1595" spans="2:7" s="457" customFormat="1" ht="24">
      <c r="B1595" s="467" t="s">
        <v>7326</v>
      </c>
      <c r="C1595" s="453" t="s">
        <v>6156</v>
      </c>
      <c r="D1595" s="471" t="s">
        <v>4704</v>
      </c>
      <c r="E1595" s="468" t="s">
        <v>7203</v>
      </c>
      <c r="F1595" s="456" t="s">
        <v>3499</v>
      </c>
      <c r="G1595" s="493" t="s">
        <v>3500</v>
      </c>
    </row>
    <row r="1596" spans="2:7" s="457" customFormat="1" ht="24">
      <c r="B1596" s="467" t="s">
        <v>7327</v>
      </c>
      <c r="C1596" s="453" t="s">
        <v>6156</v>
      </c>
      <c r="D1596" s="471" t="s">
        <v>4704</v>
      </c>
      <c r="E1596" s="468" t="s">
        <v>7203</v>
      </c>
      <c r="F1596" s="456" t="s">
        <v>3499</v>
      </c>
      <c r="G1596" s="493" t="s">
        <v>3500</v>
      </c>
    </row>
    <row r="1597" spans="2:7" s="457" customFormat="1" ht="24">
      <c r="B1597" s="467" t="s">
        <v>7328</v>
      </c>
      <c r="C1597" s="453" t="s">
        <v>6156</v>
      </c>
      <c r="D1597" s="471" t="s">
        <v>4704</v>
      </c>
      <c r="E1597" s="468" t="s">
        <v>7203</v>
      </c>
      <c r="F1597" s="456" t="s">
        <v>3499</v>
      </c>
      <c r="G1597" s="493" t="s">
        <v>3500</v>
      </c>
    </row>
    <row r="1598" spans="2:7" s="457" customFormat="1" ht="24">
      <c r="B1598" s="467" t="s">
        <v>7329</v>
      </c>
      <c r="C1598" s="453" t="s">
        <v>6156</v>
      </c>
      <c r="D1598" s="471" t="s">
        <v>4704</v>
      </c>
      <c r="E1598" s="468" t="s">
        <v>7203</v>
      </c>
      <c r="F1598" s="456" t="s">
        <v>3499</v>
      </c>
      <c r="G1598" s="493" t="s">
        <v>3500</v>
      </c>
    </row>
    <row r="1599" spans="2:7" s="457" customFormat="1" ht="24">
      <c r="B1599" s="467" t="s">
        <v>7330</v>
      </c>
      <c r="C1599" s="453" t="s">
        <v>6156</v>
      </c>
      <c r="D1599" s="471" t="s">
        <v>4704</v>
      </c>
      <c r="E1599" s="468" t="s">
        <v>7203</v>
      </c>
      <c r="F1599" s="456" t="s">
        <v>3499</v>
      </c>
      <c r="G1599" s="493" t="s">
        <v>3500</v>
      </c>
    </row>
    <row r="1600" spans="2:7" s="457" customFormat="1" ht="24">
      <c r="B1600" s="467" t="s">
        <v>7331</v>
      </c>
      <c r="C1600" s="453" t="s">
        <v>6156</v>
      </c>
      <c r="D1600" s="471" t="s">
        <v>4704</v>
      </c>
      <c r="E1600" s="468" t="s">
        <v>7203</v>
      </c>
      <c r="F1600" s="456" t="s">
        <v>3499</v>
      </c>
      <c r="G1600" s="493" t="s">
        <v>3500</v>
      </c>
    </row>
    <row r="1601" spans="2:7" s="457" customFormat="1" ht="24">
      <c r="B1601" s="467" t="s">
        <v>7332</v>
      </c>
      <c r="C1601" s="453" t="s">
        <v>6156</v>
      </c>
      <c r="D1601" s="471" t="s">
        <v>4704</v>
      </c>
      <c r="E1601" s="468" t="s">
        <v>7203</v>
      </c>
      <c r="F1601" s="456" t="s">
        <v>3499</v>
      </c>
      <c r="G1601" s="493" t="s">
        <v>3500</v>
      </c>
    </row>
    <row r="1602" spans="2:7" s="457" customFormat="1" ht="24">
      <c r="B1602" s="467" t="s">
        <v>7333</v>
      </c>
      <c r="C1602" s="453" t="s">
        <v>6156</v>
      </c>
      <c r="D1602" s="471" t="s">
        <v>4704</v>
      </c>
      <c r="E1602" s="468" t="s">
        <v>7203</v>
      </c>
      <c r="F1602" s="456" t="s">
        <v>3499</v>
      </c>
      <c r="G1602" s="493" t="s">
        <v>3500</v>
      </c>
    </row>
    <row r="1603" spans="2:7" s="457" customFormat="1" ht="24">
      <c r="B1603" s="467" t="s">
        <v>7334</v>
      </c>
      <c r="C1603" s="453" t="s">
        <v>6156</v>
      </c>
      <c r="D1603" s="471" t="s">
        <v>4704</v>
      </c>
      <c r="E1603" s="468" t="s">
        <v>7203</v>
      </c>
      <c r="F1603" s="456" t="s">
        <v>3499</v>
      </c>
      <c r="G1603" s="493" t="s">
        <v>3500</v>
      </c>
    </row>
    <row r="1604" spans="2:7" s="457" customFormat="1" ht="24">
      <c r="B1604" s="467" t="s">
        <v>7335</v>
      </c>
      <c r="C1604" s="453" t="s">
        <v>6156</v>
      </c>
      <c r="D1604" s="471" t="s">
        <v>4704</v>
      </c>
      <c r="E1604" s="468" t="s">
        <v>7203</v>
      </c>
      <c r="F1604" s="456" t="s">
        <v>3499</v>
      </c>
      <c r="G1604" s="493" t="s">
        <v>3500</v>
      </c>
    </row>
    <row r="1605" spans="2:7" s="457" customFormat="1" ht="24">
      <c r="B1605" s="467" t="s">
        <v>7336</v>
      </c>
      <c r="C1605" s="453" t="s">
        <v>6156</v>
      </c>
      <c r="D1605" s="471" t="s">
        <v>4704</v>
      </c>
      <c r="E1605" s="468" t="s">
        <v>7203</v>
      </c>
      <c r="F1605" s="456" t="s">
        <v>3499</v>
      </c>
      <c r="G1605" s="493" t="s">
        <v>3500</v>
      </c>
    </row>
    <row r="1606" spans="2:7" s="457" customFormat="1" ht="24">
      <c r="B1606" s="467" t="s">
        <v>7337</v>
      </c>
      <c r="C1606" s="453" t="s">
        <v>6156</v>
      </c>
      <c r="D1606" s="471" t="s">
        <v>4704</v>
      </c>
      <c r="E1606" s="468" t="s">
        <v>7203</v>
      </c>
      <c r="F1606" s="456" t="s">
        <v>3499</v>
      </c>
      <c r="G1606" s="493" t="s">
        <v>3500</v>
      </c>
    </row>
    <row r="1607" spans="2:7" s="457" customFormat="1" ht="24">
      <c r="B1607" s="467" t="s">
        <v>7338</v>
      </c>
      <c r="C1607" s="453" t="s">
        <v>6156</v>
      </c>
      <c r="D1607" s="471" t="s">
        <v>4704</v>
      </c>
      <c r="E1607" s="468" t="s">
        <v>7203</v>
      </c>
      <c r="F1607" s="456" t="s">
        <v>3499</v>
      </c>
      <c r="G1607" s="493" t="s">
        <v>3500</v>
      </c>
    </row>
    <row r="1608" spans="2:7" s="457" customFormat="1" ht="24">
      <c r="B1608" s="467" t="s">
        <v>7339</v>
      </c>
      <c r="C1608" s="453" t="s">
        <v>6156</v>
      </c>
      <c r="D1608" s="471" t="s">
        <v>4704</v>
      </c>
      <c r="E1608" s="468" t="s">
        <v>7203</v>
      </c>
      <c r="F1608" s="456" t="s">
        <v>3499</v>
      </c>
      <c r="G1608" s="493" t="s">
        <v>3500</v>
      </c>
    </row>
    <row r="1609" spans="2:7" s="457" customFormat="1" ht="24">
      <c r="B1609" s="467" t="s">
        <v>7340</v>
      </c>
      <c r="C1609" s="453" t="s">
        <v>6156</v>
      </c>
      <c r="D1609" s="471" t="s">
        <v>4704</v>
      </c>
      <c r="E1609" s="468" t="s">
        <v>7203</v>
      </c>
      <c r="F1609" s="456" t="s">
        <v>3499</v>
      </c>
      <c r="G1609" s="493" t="s">
        <v>3500</v>
      </c>
    </row>
    <row r="1610" spans="2:7" s="457" customFormat="1" ht="24">
      <c r="B1610" s="467" t="s">
        <v>7341</v>
      </c>
      <c r="C1610" s="453" t="s">
        <v>6156</v>
      </c>
      <c r="D1610" s="471" t="s">
        <v>4704</v>
      </c>
      <c r="E1610" s="468" t="s">
        <v>7203</v>
      </c>
      <c r="F1610" s="456" t="s">
        <v>3499</v>
      </c>
      <c r="G1610" s="493" t="s">
        <v>3500</v>
      </c>
    </row>
    <row r="1611" spans="2:7" s="457" customFormat="1" ht="24">
      <c r="B1611" s="467" t="s">
        <v>7342</v>
      </c>
      <c r="C1611" s="453" t="s">
        <v>6156</v>
      </c>
      <c r="D1611" s="471" t="s">
        <v>4704</v>
      </c>
      <c r="E1611" s="468" t="s">
        <v>7203</v>
      </c>
      <c r="F1611" s="456" t="s">
        <v>3499</v>
      </c>
      <c r="G1611" s="493" t="s">
        <v>3500</v>
      </c>
    </row>
    <row r="1612" spans="2:7" s="457" customFormat="1" ht="24">
      <c r="B1612" s="467" t="s">
        <v>7343</v>
      </c>
      <c r="C1612" s="453" t="s">
        <v>6156</v>
      </c>
      <c r="D1612" s="471" t="s">
        <v>4704</v>
      </c>
      <c r="E1612" s="468" t="s">
        <v>7203</v>
      </c>
      <c r="F1612" s="456" t="s">
        <v>3499</v>
      </c>
      <c r="G1612" s="493" t="s">
        <v>3500</v>
      </c>
    </row>
    <row r="1613" spans="2:7" s="457" customFormat="1" ht="24">
      <c r="B1613" s="467" t="s">
        <v>7344</v>
      </c>
      <c r="C1613" s="453" t="s">
        <v>6156</v>
      </c>
      <c r="D1613" s="471" t="s">
        <v>4704</v>
      </c>
      <c r="E1613" s="468" t="s">
        <v>7203</v>
      </c>
      <c r="F1613" s="456" t="s">
        <v>3499</v>
      </c>
      <c r="G1613" s="493" t="s">
        <v>3500</v>
      </c>
    </row>
    <row r="1614" spans="2:7" s="457" customFormat="1" ht="24">
      <c r="B1614" s="467" t="s">
        <v>7345</v>
      </c>
      <c r="C1614" s="453" t="s">
        <v>6156</v>
      </c>
      <c r="D1614" s="471" t="s">
        <v>4704</v>
      </c>
      <c r="E1614" s="468" t="s">
        <v>7203</v>
      </c>
      <c r="F1614" s="456" t="s">
        <v>3499</v>
      </c>
      <c r="G1614" s="493" t="s">
        <v>3500</v>
      </c>
    </row>
    <row r="1615" spans="2:7" s="457" customFormat="1" ht="24">
      <c r="B1615" s="467" t="s">
        <v>7346</v>
      </c>
      <c r="C1615" s="453" t="s">
        <v>6156</v>
      </c>
      <c r="D1615" s="471" t="s">
        <v>4704</v>
      </c>
      <c r="E1615" s="468" t="s">
        <v>7203</v>
      </c>
      <c r="F1615" s="456" t="s">
        <v>3499</v>
      </c>
      <c r="G1615" s="493" t="s">
        <v>3500</v>
      </c>
    </row>
    <row r="1616" spans="2:7" s="457" customFormat="1" ht="24">
      <c r="B1616" s="467" t="s">
        <v>7347</v>
      </c>
      <c r="C1616" s="453" t="s">
        <v>6156</v>
      </c>
      <c r="D1616" s="471" t="s">
        <v>4704</v>
      </c>
      <c r="E1616" s="468" t="s">
        <v>7203</v>
      </c>
      <c r="F1616" s="456" t="s">
        <v>3499</v>
      </c>
      <c r="G1616" s="493" t="s">
        <v>3500</v>
      </c>
    </row>
    <row r="1617" spans="2:7" s="457" customFormat="1" ht="24">
      <c r="B1617" s="467" t="s">
        <v>7348</v>
      </c>
      <c r="C1617" s="453" t="s">
        <v>6156</v>
      </c>
      <c r="D1617" s="471" t="s">
        <v>4704</v>
      </c>
      <c r="E1617" s="468" t="s">
        <v>7203</v>
      </c>
      <c r="F1617" s="456" t="s">
        <v>3499</v>
      </c>
      <c r="G1617" s="493" t="s">
        <v>3500</v>
      </c>
    </row>
    <row r="1618" spans="2:7" s="457" customFormat="1" ht="24">
      <c r="B1618" s="467" t="s">
        <v>7349</v>
      </c>
      <c r="C1618" s="453" t="s">
        <v>6156</v>
      </c>
      <c r="D1618" s="471" t="s">
        <v>4704</v>
      </c>
      <c r="E1618" s="468" t="s">
        <v>7203</v>
      </c>
      <c r="F1618" s="456" t="s">
        <v>3499</v>
      </c>
      <c r="G1618" s="493" t="s">
        <v>3500</v>
      </c>
    </row>
    <row r="1619" spans="2:7" s="457" customFormat="1" ht="24">
      <c r="B1619" s="467" t="s">
        <v>7350</v>
      </c>
      <c r="C1619" s="453" t="s">
        <v>6156</v>
      </c>
      <c r="D1619" s="471" t="s">
        <v>4704</v>
      </c>
      <c r="E1619" s="468" t="s">
        <v>7203</v>
      </c>
      <c r="F1619" s="456" t="s">
        <v>3499</v>
      </c>
      <c r="G1619" s="493" t="s">
        <v>3500</v>
      </c>
    </row>
    <row r="1620" spans="2:7" s="457" customFormat="1" ht="24">
      <c r="B1620" s="467" t="s">
        <v>7351</v>
      </c>
      <c r="C1620" s="453" t="s">
        <v>6156</v>
      </c>
      <c r="D1620" s="471" t="s">
        <v>4704</v>
      </c>
      <c r="E1620" s="468" t="s">
        <v>7203</v>
      </c>
      <c r="F1620" s="456" t="s">
        <v>3499</v>
      </c>
      <c r="G1620" s="493" t="s">
        <v>3500</v>
      </c>
    </row>
    <row r="1621" spans="2:7" s="457" customFormat="1" ht="24">
      <c r="B1621" s="467" t="s">
        <v>7352</v>
      </c>
      <c r="C1621" s="453" t="s">
        <v>6156</v>
      </c>
      <c r="D1621" s="471" t="s">
        <v>4704</v>
      </c>
      <c r="E1621" s="468" t="s">
        <v>7203</v>
      </c>
      <c r="F1621" s="456" t="s">
        <v>3499</v>
      </c>
      <c r="G1621" s="493" t="s">
        <v>3500</v>
      </c>
    </row>
    <row r="1622" spans="2:7" s="457" customFormat="1" ht="24">
      <c r="B1622" s="467" t="s">
        <v>7353</v>
      </c>
      <c r="C1622" s="453" t="s">
        <v>6156</v>
      </c>
      <c r="D1622" s="471" t="s">
        <v>4704</v>
      </c>
      <c r="E1622" s="468" t="s">
        <v>7203</v>
      </c>
      <c r="F1622" s="456" t="s">
        <v>3499</v>
      </c>
      <c r="G1622" s="493" t="s">
        <v>3500</v>
      </c>
    </row>
    <row r="1623" spans="2:7" s="457" customFormat="1" ht="24">
      <c r="B1623" s="467" t="s">
        <v>7354</v>
      </c>
      <c r="C1623" s="453" t="s">
        <v>6156</v>
      </c>
      <c r="D1623" s="471" t="s">
        <v>4704</v>
      </c>
      <c r="E1623" s="468" t="s">
        <v>7203</v>
      </c>
      <c r="F1623" s="456" t="s">
        <v>3499</v>
      </c>
      <c r="G1623" s="493" t="s">
        <v>3500</v>
      </c>
    </row>
    <row r="1624" spans="2:7" s="457" customFormat="1" ht="24">
      <c r="B1624" s="467" t="s">
        <v>7355</v>
      </c>
      <c r="C1624" s="453" t="s">
        <v>6156</v>
      </c>
      <c r="D1624" s="471" t="s">
        <v>4704</v>
      </c>
      <c r="E1624" s="468" t="s">
        <v>7203</v>
      </c>
      <c r="F1624" s="456" t="s">
        <v>3499</v>
      </c>
      <c r="G1624" s="493" t="s">
        <v>3500</v>
      </c>
    </row>
    <row r="1625" spans="2:7" s="457" customFormat="1" ht="24">
      <c r="B1625" s="467" t="s">
        <v>7356</v>
      </c>
      <c r="C1625" s="453" t="s">
        <v>6156</v>
      </c>
      <c r="D1625" s="471" t="s">
        <v>4704</v>
      </c>
      <c r="E1625" s="468" t="s">
        <v>7203</v>
      </c>
      <c r="F1625" s="456" t="s">
        <v>3499</v>
      </c>
      <c r="G1625" s="493" t="s">
        <v>3500</v>
      </c>
    </row>
    <row r="1626" spans="2:7" s="457" customFormat="1" ht="24">
      <c r="B1626" s="467" t="s">
        <v>7357</v>
      </c>
      <c r="C1626" s="453" t="s">
        <v>6156</v>
      </c>
      <c r="D1626" s="471" t="s">
        <v>4704</v>
      </c>
      <c r="E1626" s="468" t="s">
        <v>7203</v>
      </c>
      <c r="F1626" s="456" t="s">
        <v>3499</v>
      </c>
      <c r="G1626" s="493" t="s">
        <v>3500</v>
      </c>
    </row>
    <row r="1627" spans="2:7" s="457" customFormat="1" ht="24">
      <c r="B1627" s="467" t="s">
        <v>7358</v>
      </c>
      <c r="C1627" s="453" t="s">
        <v>6156</v>
      </c>
      <c r="D1627" s="471" t="s">
        <v>4704</v>
      </c>
      <c r="E1627" s="468" t="s">
        <v>7203</v>
      </c>
      <c r="F1627" s="456" t="s">
        <v>3499</v>
      </c>
      <c r="G1627" s="493" t="s">
        <v>3500</v>
      </c>
    </row>
    <row r="1628" spans="2:7" s="457" customFormat="1" ht="24">
      <c r="B1628" s="467" t="s">
        <v>7359</v>
      </c>
      <c r="C1628" s="453" t="s">
        <v>6156</v>
      </c>
      <c r="D1628" s="471" t="s">
        <v>4704</v>
      </c>
      <c r="E1628" s="468" t="s">
        <v>7203</v>
      </c>
      <c r="F1628" s="456" t="s">
        <v>3499</v>
      </c>
      <c r="G1628" s="493" t="s">
        <v>3500</v>
      </c>
    </row>
    <row r="1629" spans="2:7" s="457" customFormat="1" ht="24">
      <c r="B1629" s="467" t="s">
        <v>7360</v>
      </c>
      <c r="C1629" s="453" t="s">
        <v>6156</v>
      </c>
      <c r="D1629" s="471" t="s">
        <v>4704</v>
      </c>
      <c r="E1629" s="468" t="s">
        <v>7203</v>
      </c>
      <c r="F1629" s="456" t="s">
        <v>3499</v>
      </c>
      <c r="G1629" s="493" t="s">
        <v>3500</v>
      </c>
    </row>
    <row r="1630" spans="2:7" s="457" customFormat="1" ht="24">
      <c r="B1630" s="467" t="s">
        <v>7361</v>
      </c>
      <c r="C1630" s="453" t="s">
        <v>6156</v>
      </c>
      <c r="D1630" s="471" t="s">
        <v>4704</v>
      </c>
      <c r="E1630" s="468" t="s">
        <v>7203</v>
      </c>
      <c r="F1630" s="456" t="s">
        <v>3499</v>
      </c>
      <c r="G1630" s="493" t="s">
        <v>3500</v>
      </c>
    </row>
    <row r="1631" spans="2:7" s="457" customFormat="1" ht="24">
      <c r="B1631" s="467" t="s">
        <v>7362</v>
      </c>
      <c r="C1631" s="453" t="s">
        <v>6156</v>
      </c>
      <c r="D1631" s="471" t="s">
        <v>4704</v>
      </c>
      <c r="E1631" s="468" t="s">
        <v>7203</v>
      </c>
      <c r="F1631" s="456" t="s">
        <v>3499</v>
      </c>
      <c r="G1631" s="493" t="s">
        <v>3500</v>
      </c>
    </row>
    <row r="1632" spans="2:7" s="457" customFormat="1" ht="24">
      <c r="B1632" s="467" t="s">
        <v>7363</v>
      </c>
      <c r="C1632" s="453" t="s">
        <v>6156</v>
      </c>
      <c r="D1632" s="471" t="s">
        <v>4704</v>
      </c>
      <c r="E1632" s="468" t="s">
        <v>7203</v>
      </c>
      <c r="F1632" s="456" t="s">
        <v>3499</v>
      </c>
      <c r="G1632" s="493" t="s">
        <v>3500</v>
      </c>
    </row>
    <row r="1633" spans="2:7" s="457" customFormat="1" ht="24">
      <c r="B1633" s="467" t="s">
        <v>7364</v>
      </c>
      <c r="C1633" s="453" t="s">
        <v>6156</v>
      </c>
      <c r="D1633" s="471" t="s">
        <v>4704</v>
      </c>
      <c r="E1633" s="468" t="s">
        <v>7203</v>
      </c>
      <c r="F1633" s="456" t="s">
        <v>3499</v>
      </c>
      <c r="G1633" s="493" t="s">
        <v>3500</v>
      </c>
    </row>
    <row r="1634" spans="2:7" s="457" customFormat="1" ht="24">
      <c r="B1634" s="467" t="s">
        <v>7365</v>
      </c>
      <c r="C1634" s="453" t="s">
        <v>6156</v>
      </c>
      <c r="D1634" s="471" t="s">
        <v>4704</v>
      </c>
      <c r="E1634" s="468" t="s">
        <v>7203</v>
      </c>
      <c r="F1634" s="456" t="s">
        <v>3499</v>
      </c>
      <c r="G1634" s="493" t="s">
        <v>3500</v>
      </c>
    </row>
    <row r="1635" spans="2:7" s="457" customFormat="1" ht="24">
      <c r="B1635" s="467" t="s">
        <v>7366</v>
      </c>
      <c r="C1635" s="453" t="s">
        <v>6156</v>
      </c>
      <c r="D1635" s="471" t="s">
        <v>4704</v>
      </c>
      <c r="E1635" s="468" t="s">
        <v>7203</v>
      </c>
      <c r="F1635" s="456" t="s">
        <v>3499</v>
      </c>
      <c r="G1635" s="493" t="s">
        <v>3500</v>
      </c>
    </row>
    <row r="1636" spans="2:7" s="457" customFormat="1" ht="24">
      <c r="B1636" s="467" t="s">
        <v>7367</v>
      </c>
      <c r="C1636" s="453" t="s">
        <v>6156</v>
      </c>
      <c r="D1636" s="471" t="s">
        <v>4704</v>
      </c>
      <c r="E1636" s="468" t="s">
        <v>7203</v>
      </c>
      <c r="F1636" s="456" t="s">
        <v>3499</v>
      </c>
      <c r="G1636" s="493" t="s">
        <v>3500</v>
      </c>
    </row>
    <row r="1637" spans="2:7" s="457" customFormat="1" ht="24">
      <c r="B1637" s="467" t="s">
        <v>7368</v>
      </c>
      <c r="C1637" s="453" t="s">
        <v>6156</v>
      </c>
      <c r="D1637" s="471" t="s">
        <v>4704</v>
      </c>
      <c r="E1637" s="468" t="s">
        <v>7203</v>
      </c>
      <c r="F1637" s="456" t="s">
        <v>3499</v>
      </c>
      <c r="G1637" s="493" t="s">
        <v>3500</v>
      </c>
    </row>
    <row r="1638" spans="2:7" s="457" customFormat="1" ht="24">
      <c r="B1638" s="467" t="s">
        <v>7369</v>
      </c>
      <c r="C1638" s="453" t="s">
        <v>6156</v>
      </c>
      <c r="D1638" s="471" t="s">
        <v>4704</v>
      </c>
      <c r="E1638" s="468" t="s">
        <v>7203</v>
      </c>
      <c r="F1638" s="456" t="s">
        <v>3499</v>
      </c>
      <c r="G1638" s="493" t="s">
        <v>3500</v>
      </c>
    </row>
    <row r="1639" spans="2:7" s="457" customFormat="1" ht="24">
      <c r="B1639" s="467" t="s">
        <v>7370</v>
      </c>
      <c r="C1639" s="453" t="s">
        <v>6156</v>
      </c>
      <c r="D1639" s="471" t="s">
        <v>4704</v>
      </c>
      <c r="E1639" s="468" t="s">
        <v>7203</v>
      </c>
      <c r="F1639" s="456" t="s">
        <v>3499</v>
      </c>
      <c r="G1639" s="493" t="s">
        <v>3500</v>
      </c>
    </row>
    <row r="1640" spans="2:7" s="457" customFormat="1" ht="24">
      <c r="B1640" s="467" t="s">
        <v>7371</v>
      </c>
      <c r="C1640" s="453" t="s">
        <v>6156</v>
      </c>
      <c r="D1640" s="471" t="s">
        <v>4704</v>
      </c>
      <c r="E1640" s="468" t="s">
        <v>7203</v>
      </c>
      <c r="F1640" s="456" t="s">
        <v>3499</v>
      </c>
      <c r="G1640" s="493" t="s">
        <v>3500</v>
      </c>
    </row>
    <row r="1641" spans="2:7" s="457" customFormat="1" ht="24">
      <c r="B1641" s="467" t="s">
        <v>7372</v>
      </c>
      <c r="C1641" s="453" t="s">
        <v>6156</v>
      </c>
      <c r="D1641" s="471" t="s">
        <v>4704</v>
      </c>
      <c r="E1641" s="468" t="s">
        <v>7203</v>
      </c>
      <c r="F1641" s="456" t="s">
        <v>3499</v>
      </c>
      <c r="G1641" s="493" t="s">
        <v>3500</v>
      </c>
    </row>
    <row r="1642" spans="2:7" s="457" customFormat="1" ht="24">
      <c r="B1642" s="467" t="s">
        <v>7373</v>
      </c>
      <c r="C1642" s="453" t="s">
        <v>6156</v>
      </c>
      <c r="D1642" s="471" t="s">
        <v>4704</v>
      </c>
      <c r="E1642" s="468" t="s">
        <v>7203</v>
      </c>
      <c r="F1642" s="456" t="s">
        <v>3499</v>
      </c>
      <c r="G1642" s="493" t="s">
        <v>3500</v>
      </c>
    </row>
    <row r="1643" spans="2:7" s="457" customFormat="1" ht="24">
      <c r="B1643" s="467" t="s">
        <v>7374</v>
      </c>
      <c r="C1643" s="453" t="s">
        <v>6156</v>
      </c>
      <c r="D1643" s="471" t="s">
        <v>4704</v>
      </c>
      <c r="E1643" s="468" t="s">
        <v>7203</v>
      </c>
      <c r="F1643" s="456" t="s">
        <v>3499</v>
      </c>
      <c r="G1643" s="493" t="s">
        <v>3500</v>
      </c>
    </row>
    <row r="1644" spans="2:7" s="457" customFormat="1" ht="24">
      <c r="B1644" s="467" t="s">
        <v>7375</v>
      </c>
      <c r="C1644" s="453" t="s">
        <v>6156</v>
      </c>
      <c r="D1644" s="471" t="s">
        <v>4704</v>
      </c>
      <c r="E1644" s="468" t="s">
        <v>7203</v>
      </c>
      <c r="F1644" s="456" t="s">
        <v>3499</v>
      </c>
      <c r="G1644" s="493" t="s">
        <v>3500</v>
      </c>
    </row>
    <row r="1645" spans="2:7" s="457" customFormat="1" ht="24">
      <c r="B1645" s="467" t="s">
        <v>7376</v>
      </c>
      <c r="C1645" s="453" t="s">
        <v>6156</v>
      </c>
      <c r="D1645" s="471" t="s">
        <v>4704</v>
      </c>
      <c r="E1645" s="468" t="s">
        <v>7203</v>
      </c>
      <c r="F1645" s="456" t="s">
        <v>3499</v>
      </c>
      <c r="G1645" s="493" t="s">
        <v>3500</v>
      </c>
    </row>
    <row r="1646" spans="2:7" s="457" customFormat="1" ht="24">
      <c r="B1646" s="467" t="s">
        <v>7377</v>
      </c>
      <c r="C1646" s="453" t="s">
        <v>6156</v>
      </c>
      <c r="D1646" s="471" t="s">
        <v>4704</v>
      </c>
      <c r="E1646" s="468" t="s">
        <v>7203</v>
      </c>
      <c r="F1646" s="456" t="s">
        <v>3499</v>
      </c>
      <c r="G1646" s="493" t="s">
        <v>3500</v>
      </c>
    </row>
    <row r="1647" spans="2:7" s="457" customFormat="1" ht="24">
      <c r="B1647" s="467" t="s">
        <v>7378</v>
      </c>
      <c r="C1647" s="453" t="s">
        <v>6156</v>
      </c>
      <c r="D1647" s="471" t="s">
        <v>4704</v>
      </c>
      <c r="E1647" s="468" t="s">
        <v>7203</v>
      </c>
      <c r="F1647" s="456" t="s">
        <v>3499</v>
      </c>
      <c r="G1647" s="493" t="s">
        <v>3500</v>
      </c>
    </row>
    <row r="1648" spans="2:7" s="457" customFormat="1" ht="24">
      <c r="B1648" s="467" t="s">
        <v>7379</v>
      </c>
      <c r="C1648" s="453" t="s">
        <v>6156</v>
      </c>
      <c r="D1648" s="467" t="s">
        <v>7380</v>
      </c>
      <c r="E1648" s="468" t="s">
        <v>7381</v>
      </c>
      <c r="F1648" s="456" t="s">
        <v>3499</v>
      </c>
      <c r="G1648" s="493" t="s">
        <v>3500</v>
      </c>
    </row>
    <row r="1649" spans="2:7" s="457" customFormat="1" ht="24">
      <c r="B1649" s="467" t="s">
        <v>7382</v>
      </c>
      <c r="C1649" s="453" t="s">
        <v>6156</v>
      </c>
      <c r="D1649" s="467" t="s">
        <v>7380</v>
      </c>
      <c r="E1649" s="468" t="s">
        <v>7381</v>
      </c>
      <c r="F1649" s="456" t="s">
        <v>3499</v>
      </c>
      <c r="G1649" s="493" t="s">
        <v>3500</v>
      </c>
    </row>
    <row r="1650" spans="2:7" s="457" customFormat="1" ht="24">
      <c r="B1650" s="467" t="s">
        <v>7383</v>
      </c>
      <c r="C1650" s="453" t="s">
        <v>6156</v>
      </c>
      <c r="D1650" s="467" t="s">
        <v>7380</v>
      </c>
      <c r="E1650" s="468" t="s">
        <v>7381</v>
      </c>
      <c r="F1650" s="456" t="s">
        <v>3499</v>
      </c>
      <c r="G1650" s="493" t="s">
        <v>3500</v>
      </c>
    </row>
    <row r="1651" spans="2:7" s="457" customFormat="1" ht="24">
      <c r="B1651" s="467" t="s">
        <v>7384</v>
      </c>
      <c r="C1651" s="453" t="s">
        <v>6156</v>
      </c>
      <c r="D1651" s="467" t="s">
        <v>7380</v>
      </c>
      <c r="E1651" s="468" t="s">
        <v>7381</v>
      </c>
      <c r="F1651" s="456" t="s">
        <v>3499</v>
      </c>
      <c r="G1651" s="493" t="s">
        <v>3500</v>
      </c>
    </row>
    <row r="1652" spans="2:7" s="457" customFormat="1" ht="24">
      <c r="B1652" s="467" t="s">
        <v>7385</v>
      </c>
      <c r="C1652" s="453" t="s">
        <v>6156</v>
      </c>
      <c r="D1652" s="467" t="s">
        <v>7380</v>
      </c>
      <c r="E1652" s="468" t="s">
        <v>7381</v>
      </c>
      <c r="F1652" s="456" t="s">
        <v>3499</v>
      </c>
      <c r="G1652" s="493" t="s">
        <v>3500</v>
      </c>
    </row>
    <row r="1653" spans="2:7" s="457" customFormat="1" ht="24">
      <c r="B1653" s="467" t="s">
        <v>7386</v>
      </c>
      <c r="C1653" s="453" t="s">
        <v>6156</v>
      </c>
      <c r="D1653" s="467" t="s">
        <v>7380</v>
      </c>
      <c r="E1653" s="468" t="s">
        <v>7381</v>
      </c>
      <c r="F1653" s="456" t="s">
        <v>3499</v>
      </c>
      <c r="G1653" s="493" t="s">
        <v>3500</v>
      </c>
    </row>
    <row r="1654" spans="2:7" s="457" customFormat="1" ht="24">
      <c r="B1654" s="467" t="s">
        <v>7387</v>
      </c>
      <c r="C1654" s="453" t="s">
        <v>6156</v>
      </c>
      <c r="D1654" s="467" t="s">
        <v>7380</v>
      </c>
      <c r="E1654" s="468" t="s">
        <v>7381</v>
      </c>
      <c r="F1654" s="456" t="s">
        <v>3499</v>
      </c>
      <c r="G1654" s="493" t="s">
        <v>3500</v>
      </c>
    </row>
    <row r="1655" spans="2:7" s="457" customFormat="1" ht="24">
      <c r="B1655" s="467" t="s">
        <v>7388</v>
      </c>
      <c r="C1655" s="453" t="s">
        <v>6156</v>
      </c>
      <c r="D1655" s="467" t="s">
        <v>7380</v>
      </c>
      <c r="E1655" s="468" t="s">
        <v>7381</v>
      </c>
      <c r="F1655" s="456" t="s">
        <v>3499</v>
      </c>
      <c r="G1655" s="493" t="s">
        <v>3500</v>
      </c>
    </row>
    <row r="1656" spans="2:7" s="457" customFormat="1" ht="24">
      <c r="B1656" s="467" t="s">
        <v>7389</v>
      </c>
      <c r="C1656" s="453" t="s">
        <v>6156</v>
      </c>
      <c r="D1656" s="467" t="s">
        <v>7380</v>
      </c>
      <c r="E1656" s="468" t="s">
        <v>7381</v>
      </c>
      <c r="F1656" s="456" t="s">
        <v>3499</v>
      </c>
      <c r="G1656" s="493" t="s">
        <v>3500</v>
      </c>
    </row>
    <row r="1657" spans="2:7" s="457" customFormat="1" ht="24">
      <c r="B1657" s="467" t="s">
        <v>7390</v>
      </c>
      <c r="C1657" s="453" t="s">
        <v>6156</v>
      </c>
      <c r="D1657" s="467" t="s">
        <v>7380</v>
      </c>
      <c r="E1657" s="468" t="s">
        <v>7381</v>
      </c>
      <c r="F1657" s="456" t="s">
        <v>3499</v>
      </c>
      <c r="G1657" s="493" t="s">
        <v>3500</v>
      </c>
    </row>
    <row r="1658" spans="2:7" s="457" customFormat="1" ht="24">
      <c r="B1658" s="467" t="s">
        <v>7391</v>
      </c>
      <c r="C1658" s="453" t="s">
        <v>6156</v>
      </c>
      <c r="D1658" s="467" t="s">
        <v>7380</v>
      </c>
      <c r="E1658" s="468" t="s">
        <v>7381</v>
      </c>
      <c r="F1658" s="456" t="s">
        <v>3499</v>
      </c>
      <c r="G1658" s="493" t="s">
        <v>3500</v>
      </c>
    </row>
    <row r="1659" spans="2:7" s="457" customFormat="1" ht="24">
      <c r="B1659" s="467" t="s">
        <v>7392</v>
      </c>
      <c r="C1659" s="453" t="s">
        <v>6156</v>
      </c>
      <c r="D1659" s="467" t="s">
        <v>7380</v>
      </c>
      <c r="E1659" s="468" t="s">
        <v>7381</v>
      </c>
      <c r="F1659" s="456" t="s">
        <v>3499</v>
      </c>
      <c r="G1659" s="493" t="s">
        <v>3500</v>
      </c>
    </row>
    <row r="1660" spans="2:7" s="457" customFormat="1" ht="24">
      <c r="B1660" s="467" t="s">
        <v>7393</v>
      </c>
      <c r="C1660" s="453" t="s">
        <v>6156</v>
      </c>
      <c r="D1660" s="467" t="s">
        <v>7380</v>
      </c>
      <c r="E1660" s="468" t="s">
        <v>7381</v>
      </c>
      <c r="F1660" s="456" t="s">
        <v>3499</v>
      </c>
      <c r="G1660" s="493" t="s">
        <v>3500</v>
      </c>
    </row>
    <row r="1661" spans="2:7" s="457" customFormat="1" ht="24">
      <c r="B1661" s="467" t="s">
        <v>7394</v>
      </c>
      <c r="C1661" s="453" t="s">
        <v>6156</v>
      </c>
      <c r="D1661" s="467" t="s">
        <v>7380</v>
      </c>
      <c r="E1661" s="468" t="s">
        <v>7381</v>
      </c>
      <c r="F1661" s="456" t="s">
        <v>3499</v>
      </c>
      <c r="G1661" s="493" t="s">
        <v>3500</v>
      </c>
    </row>
    <row r="1662" spans="2:7" s="457" customFormat="1" ht="24">
      <c r="B1662" s="467" t="s">
        <v>7395</v>
      </c>
      <c r="C1662" s="453" t="s">
        <v>6156</v>
      </c>
      <c r="D1662" s="467" t="s">
        <v>7380</v>
      </c>
      <c r="E1662" s="468" t="s">
        <v>7381</v>
      </c>
      <c r="F1662" s="456" t="s">
        <v>3499</v>
      </c>
      <c r="G1662" s="493" t="s">
        <v>3500</v>
      </c>
    </row>
    <row r="1663" spans="2:7" s="457" customFormat="1" ht="24">
      <c r="B1663" s="467" t="s">
        <v>7396</v>
      </c>
      <c r="C1663" s="453" t="s">
        <v>6156</v>
      </c>
      <c r="D1663" s="467" t="s">
        <v>7380</v>
      </c>
      <c r="E1663" s="468" t="s">
        <v>7381</v>
      </c>
      <c r="F1663" s="456" t="s">
        <v>3499</v>
      </c>
      <c r="G1663" s="493" t="s">
        <v>3500</v>
      </c>
    </row>
    <row r="1664" spans="2:7" s="457" customFormat="1" ht="24">
      <c r="B1664" s="467" t="s">
        <v>7397</v>
      </c>
      <c r="C1664" s="453" t="s">
        <v>6156</v>
      </c>
      <c r="D1664" s="467" t="s">
        <v>7380</v>
      </c>
      <c r="E1664" s="468" t="s">
        <v>7381</v>
      </c>
      <c r="F1664" s="456" t="s">
        <v>3499</v>
      </c>
      <c r="G1664" s="493" t="s">
        <v>3500</v>
      </c>
    </row>
    <row r="1665" spans="2:7" s="457" customFormat="1" ht="24">
      <c r="B1665" s="467" t="s">
        <v>7398</v>
      </c>
      <c r="C1665" s="453" t="s">
        <v>6156</v>
      </c>
      <c r="D1665" s="467" t="s">
        <v>7380</v>
      </c>
      <c r="E1665" s="468" t="s">
        <v>7381</v>
      </c>
      <c r="F1665" s="456" t="s">
        <v>3499</v>
      </c>
      <c r="G1665" s="493" t="s">
        <v>3500</v>
      </c>
    </row>
    <row r="1666" spans="2:7" s="457" customFormat="1" ht="24">
      <c r="B1666" s="467" t="s">
        <v>7399</v>
      </c>
      <c r="C1666" s="453" t="s">
        <v>6156</v>
      </c>
      <c r="D1666" s="467" t="s">
        <v>7380</v>
      </c>
      <c r="E1666" s="468" t="s">
        <v>7381</v>
      </c>
      <c r="F1666" s="456" t="s">
        <v>3499</v>
      </c>
      <c r="G1666" s="493" t="s">
        <v>3500</v>
      </c>
    </row>
    <row r="1667" spans="2:7" s="457" customFormat="1" ht="24">
      <c r="B1667" s="467" t="s">
        <v>7400</v>
      </c>
      <c r="C1667" s="453" t="s">
        <v>6156</v>
      </c>
      <c r="D1667" s="467" t="s">
        <v>7380</v>
      </c>
      <c r="E1667" s="468" t="s">
        <v>7381</v>
      </c>
      <c r="F1667" s="456" t="s">
        <v>3499</v>
      </c>
      <c r="G1667" s="493" t="s">
        <v>3500</v>
      </c>
    </row>
    <row r="1668" spans="2:7" s="457" customFormat="1" ht="24">
      <c r="B1668" s="467" t="s">
        <v>7401</v>
      </c>
      <c r="C1668" s="453" t="s">
        <v>6156</v>
      </c>
      <c r="D1668" s="467" t="s">
        <v>7380</v>
      </c>
      <c r="E1668" s="468" t="s">
        <v>7381</v>
      </c>
      <c r="F1668" s="456" t="s">
        <v>3499</v>
      </c>
      <c r="G1668" s="493" t="s">
        <v>3500</v>
      </c>
    </row>
    <row r="1669" spans="2:7" s="457" customFormat="1" ht="24">
      <c r="B1669" s="467" t="s">
        <v>7402</v>
      </c>
      <c r="C1669" s="453" t="s">
        <v>6156</v>
      </c>
      <c r="D1669" s="467" t="s">
        <v>7380</v>
      </c>
      <c r="E1669" s="468" t="s">
        <v>7381</v>
      </c>
      <c r="F1669" s="456" t="s">
        <v>3499</v>
      </c>
      <c r="G1669" s="493" t="s">
        <v>3500</v>
      </c>
    </row>
    <row r="1670" spans="2:7" s="457" customFormat="1" ht="24">
      <c r="B1670" s="484" t="s">
        <v>7403</v>
      </c>
      <c r="C1670" s="453" t="s">
        <v>6156</v>
      </c>
      <c r="D1670" s="467" t="s">
        <v>7380</v>
      </c>
      <c r="E1670" s="468" t="s">
        <v>7381</v>
      </c>
      <c r="F1670" s="456" t="s">
        <v>3499</v>
      </c>
      <c r="G1670" s="493" t="s">
        <v>3500</v>
      </c>
    </row>
    <row r="1671" spans="2:7" s="457" customFormat="1" ht="24">
      <c r="B1671" s="467" t="s">
        <v>7404</v>
      </c>
      <c r="C1671" s="453" t="s">
        <v>6156</v>
      </c>
      <c r="D1671" s="467" t="s">
        <v>7380</v>
      </c>
      <c r="E1671" s="468" t="s">
        <v>7381</v>
      </c>
      <c r="F1671" s="456" t="s">
        <v>3499</v>
      </c>
      <c r="G1671" s="493" t="s">
        <v>3500</v>
      </c>
    </row>
    <row r="1672" spans="2:7" s="457" customFormat="1" ht="24">
      <c r="B1672" s="467" t="s">
        <v>7405</v>
      </c>
      <c r="C1672" s="453" t="s">
        <v>6156</v>
      </c>
      <c r="D1672" s="467" t="s">
        <v>7380</v>
      </c>
      <c r="E1672" s="468" t="s">
        <v>7381</v>
      </c>
      <c r="F1672" s="456" t="s">
        <v>3499</v>
      </c>
      <c r="G1672" s="493" t="s">
        <v>3500</v>
      </c>
    </row>
    <row r="1673" spans="2:7" s="457" customFormat="1" ht="24">
      <c r="B1673" s="467" t="s">
        <v>7406</v>
      </c>
      <c r="C1673" s="453" t="s">
        <v>6156</v>
      </c>
      <c r="D1673" s="467" t="s">
        <v>7380</v>
      </c>
      <c r="E1673" s="468" t="s">
        <v>7381</v>
      </c>
      <c r="F1673" s="456" t="s">
        <v>3499</v>
      </c>
      <c r="G1673" s="493" t="s">
        <v>3500</v>
      </c>
    </row>
    <row r="1674" spans="2:7" s="457" customFormat="1" ht="24">
      <c r="B1674" s="484" t="s">
        <v>7407</v>
      </c>
      <c r="C1674" s="453" t="s">
        <v>6156</v>
      </c>
      <c r="D1674" s="467" t="s">
        <v>7380</v>
      </c>
      <c r="E1674" s="468" t="s">
        <v>7381</v>
      </c>
      <c r="F1674" s="456" t="s">
        <v>3499</v>
      </c>
      <c r="G1674" s="493" t="s">
        <v>3500</v>
      </c>
    </row>
    <row r="1675" spans="2:7" s="457" customFormat="1" ht="24">
      <c r="B1675" s="467" t="s">
        <v>7408</v>
      </c>
      <c r="C1675" s="453" t="s">
        <v>6156</v>
      </c>
      <c r="D1675" s="467" t="s">
        <v>7380</v>
      </c>
      <c r="E1675" s="468" t="s">
        <v>7381</v>
      </c>
      <c r="F1675" s="456" t="s">
        <v>3499</v>
      </c>
      <c r="G1675" s="493" t="s">
        <v>3500</v>
      </c>
    </row>
    <row r="1676" spans="2:7" s="457" customFormat="1" ht="24">
      <c r="B1676" s="467" t="s">
        <v>7409</v>
      </c>
      <c r="C1676" s="453" t="s">
        <v>6156</v>
      </c>
      <c r="D1676" s="467" t="s">
        <v>7380</v>
      </c>
      <c r="E1676" s="468" t="s">
        <v>7381</v>
      </c>
      <c r="F1676" s="456" t="s">
        <v>3499</v>
      </c>
      <c r="G1676" s="493" t="s">
        <v>3500</v>
      </c>
    </row>
    <row r="1677" spans="2:7" s="457" customFormat="1" ht="24">
      <c r="B1677" s="484" t="s">
        <v>7410</v>
      </c>
      <c r="C1677" s="453" t="s">
        <v>6156</v>
      </c>
      <c r="D1677" s="467" t="s">
        <v>7380</v>
      </c>
      <c r="E1677" s="468" t="s">
        <v>7381</v>
      </c>
      <c r="F1677" s="456" t="s">
        <v>3499</v>
      </c>
      <c r="G1677" s="493" t="s">
        <v>3500</v>
      </c>
    </row>
    <row r="1678" spans="2:7" s="457" customFormat="1" ht="24">
      <c r="B1678" s="467" t="s">
        <v>7411</v>
      </c>
      <c r="C1678" s="453" t="s">
        <v>6156</v>
      </c>
      <c r="D1678" s="467" t="s">
        <v>7380</v>
      </c>
      <c r="E1678" s="468" t="s">
        <v>7381</v>
      </c>
      <c r="F1678" s="456" t="s">
        <v>3499</v>
      </c>
      <c r="G1678" s="493" t="s">
        <v>3500</v>
      </c>
    </row>
    <row r="1679" spans="2:7" s="457" customFormat="1" ht="24">
      <c r="B1679" s="467" t="s">
        <v>7412</v>
      </c>
      <c r="C1679" s="453" t="s">
        <v>6156</v>
      </c>
      <c r="D1679" s="467" t="s">
        <v>7380</v>
      </c>
      <c r="E1679" s="468" t="s">
        <v>7381</v>
      </c>
      <c r="F1679" s="456" t="s">
        <v>3499</v>
      </c>
      <c r="G1679" s="493" t="s">
        <v>3500</v>
      </c>
    </row>
    <row r="1680" spans="2:7" s="457" customFormat="1" ht="24">
      <c r="B1680" s="467" t="s">
        <v>7413</v>
      </c>
      <c r="C1680" s="453" t="s">
        <v>6156</v>
      </c>
      <c r="D1680" s="467" t="s">
        <v>7380</v>
      </c>
      <c r="E1680" s="468" t="s">
        <v>7381</v>
      </c>
      <c r="F1680" s="456" t="s">
        <v>3499</v>
      </c>
      <c r="G1680" s="493" t="s">
        <v>3500</v>
      </c>
    </row>
    <row r="1681" spans="2:7" s="457" customFormat="1" ht="24">
      <c r="B1681" s="467" t="s">
        <v>7414</v>
      </c>
      <c r="C1681" s="453" t="s">
        <v>6156</v>
      </c>
      <c r="D1681" s="467" t="s">
        <v>7380</v>
      </c>
      <c r="E1681" s="468" t="s">
        <v>7381</v>
      </c>
      <c r="F1681" s="456" t="s">
        <v>3499</v>
      </c>
      <c r="G1681" s="493" t="s">
        <v>3500</v>
      </c>
    </row>
    <row r="1682" spans="2:7" s="457" customFormat="1" ht="24">
      <c r="B1682" s="467" t="s">
        <v>7415</v>
      </c>
      <c r="C1682" s="453" t="s">
        <v>6156</v>
      </c>
      <c r="D1682" s="467" t="s">
        <v>7380</v>
      </c>
      <c r="E1682" s="468" t="s">
        <v>7381</v>
      </c>
      <c r="F1682" s="456" t="s">
        <v>3499</v>
      </c>
      <c r="G1682" s="493" t="s">
        <v>3500</v>
      </c>
    </row>
    <row r="1683" spans="2:7" s="457" customFormat="1" ht="24">
      <c r="B1683" s="467" t="s">
        <v>7416</v>
      </c>
      <c r="C1683" s="453" t="s">
        <v>6156</v>
      </c>
      <c r="D1683" s="467" t="s">
        <v>7380</v>
      </c>
      <c r="E1683" s="468" t="s">
        <v>7381</v>
      </c>
      <c r="F1683" s="456" t="s">
        <v>3499</v>
      </c>
      <c r="G1683" s="493" t="s">
        <v>3500</v>
      </c>
    </row>
    <row r="1684" spans="2:7" s="457" customFormat="1" ht="24">
      <c r="B1684" s="467" t="s">
        <v>7417</v>
      </c>
      <c r="C1684" s="453" t="s">
        <v>6156</v>
      </c>
      <c r="D1684" s="467" t="s">
        <v>7380</v>
      </c>
      <c r="E1684" s="468" t="s">
        <v>7381</v>
      </c>
      <c r="F1684" s="456" t="s">
        <v>3499</v>
      </c>
      <c r="G1684" s="493" t="s">
        <v>3500</v>
      </c>
    </row>
    <row r="1685" spans="2:7" s="457" customFormat="1" ht="24">
      <c r="B1685" s="467" t="s">
        <v>7418</v>
      </c>
      <c r="C1685" s="453" t="s">
        <v>6156</v>
      </c>
      <c r="D1685" s="467" t="s">
        <v>7380</v>
      </c>
      <c r="E1685" s="468" t="s">
        <v>7381</v>
      </c>
      <c r="F1685" s="456" t="s">
        <v>3499</v>
      </c>
      <c r="G1685" s="493" t="s">
        <v>3500</v>
      </c>
    </row>
    <row r="1686" spans="2:7" s="457" customFormat="1" ht="24">
      <c r="B1686" s="467" t="s">
        <v>7419</v>
      </c>
      <c r="C1686" s="453" t="s">
        <v>6156</v>
      </c>
      <c r="D1686" s="467" t="s">
        <v>7380</v>
      </c>
      <c r="E1686" s="468" t="s">
        <v>7381</v>
      </c>
      <c r="F1686" s="456" t="s">
        <v>3499</v>
      </c>
      <c r="G1686" s="493" t="s">
        <v>3500</v>
      </c>
    </row>
    <row r="1687" spans="2:7" s="457" customFormat="1" ht="24">
      <c r="B1687" s="467" t="s">
        <v>7420</v>
      </c>
      <c r="C1687" s="453" t="s">
        <v>6156</v>
      </c>
      <c r="D1687" s="467" t="s">
        <v>7380</v>
      </c>
      <c r="E1687" s="468" t="s">
        <v>7381</v>
      </c>
      <c r="F1687" s="456" t="s">
        <v>3499</v>
      </c>
      <c r="G1687" s="493" t="s">
        <v>3500</v>
      </c>
    </row>
    <row r="1688" spans="2:7" s="457" customFormat="1" ht="24">
      <c r="B1688" s="467" t="s">
        <v>7421</v>
      </c>
      <c r="C1688" s="453" t="s">
        <v>6156</v>
      </c>
      <c r="D1688" s="467" t="s">
        <v>7380</v>
      </c>
      <c r="E1688" s="468" t="s">
        <v>7381</v>
      </c>
      <c r="F1688" s="456" t="s">
        <v>3499</v>
      </c>
      <c r="G1688" s="493" t="s">
        <v>3500</v>
      </c>
    </row>
    <row r="1689" spans="2:7" s="457" customFormat="1" ht="24">
      <c r="B1689" s="467" t="s">
        <v>7422</v>
      </c>
      <c r="C1689" s="453" t="s">
        <v>6156</v>
      </c>
      <c r="D1689" s="467" t="s">
        <v>7380</v>
      </c>
      <c r="E1689" s="468" t="s">
        <v>7381</v>
      </c>
      <c r="F1689" s="456" t="s">
        <v>3499</v>
      </c>
      <c r="G1689" s="493" t="s">
        <v>3500</v>
      </c>
    </row>
    <row r="1690" spans="2:7" s="457" customFormat="1" ht="24">
      <c r="B1690" s="467" t="s">
        <v>7423</v>
      </c>
      <c r="C1690" s="453" t="s">
        <v>6156</v>
      </c>
      <c r="D1690" s="467" t="s">
        <v>7380</v>
      </c>
      <c r="E1690" s="468" t="s">
        <v>7381</v>
      </c>
      <c r="F1690" s="456" t="s">
        <v>3499</v>
      </c>
      <c r="G1690" s="493" t="s">
        <v>3500</v>
      </c>
    </row>
    <row r="1691" spans="2:7" s="457" customFormat="1" ht="24">
      <c r="B1691" s="467" t="s">
        <v>7424</v>
      </c>
      <c r="C1691" s="453" t="s">
        <v>6156</v>
      </c>
      <c r="D1691" s="467" t="s">
        <v>7380</v>
      </c>
      <c r="E1691" s="468" t="s">
        <v>7381</v>
      </c>
      <c r="F1691" s="456" t="s">
        <v>3499</v>
      </c>
      <c r="G1691" s="493" t="s">
        <v>3500</v>
      </c>
    </row>
    <row r="1692" spans="2:7" s="457" customFormat="1" ht="24">
      <c r="B1692" s="467" t="s">
        <v>7425</v>
      </c>
      <c r="C1692" s="453" t="s">
        <v>6156</v>
      </c>
      <c r="D1692" s="467" t="s">
        <v>7380</v>
      </c>
      <c r="E1692" s="468" t="s">
        <v>7381</v>
      </c>
      <c r="F1692" s="456" t="s">
        <v>3499</v>
      </c>
      <c r="G1692" s="493" t="s">
        <v>3500</v>
      </c>
    </row>
    <row r="1693" spans="2:7" s="457" customFormat="1" ht="24">
      <c r="B1693" s="484" t="s">
        <v>7426</v>
      </c>
      <c r="C1693" s="453" t="s">
        <v>6156</v>
      </c>
      <c r="D1693" s="467" t="s">
        <v>7380</v>
      </c>
      <c r="E1693" s="468" t="s">
        <v>7381</v>
      </c>
      <c r="F1693" s="456" t="s">
        <v>3499</v>
      </c>
      <c r="G1693" s="493" t="s">
        <v>3500</v>
      </c>
    </row>
    <row r="1694" spans="2:7" s="457" customFormat="1" ht="24">
      <c r="B1694" s="467" t="s">
        <v>7427</v>
      </c>
      <c r="C1694" s="453" t="s">
        <v>6156</v>
      </c>
      <c r="D1694" s="467" t="s">
        <v>7380</v>
      </c>
      <c r="E1694" s="468" t="s">
        <v>7381</v>
      </c>
      <c r="F1694" s="456" t="s">
        <v>3499</v>
      </c>
      <c r="G1694" s="493" t="s">
        <v>3500</v>
      </c>
    </row>
    <row r="1695" spans="2:7" s="457" customFormat="1" ht="24">
      <c r="B1695" s="467" t="s">
        <v>7428</v>
      </c>
      <c r="C1695" s="453" t="s">
        <v>6156</v>
      </c>
      <c r="D1695" s="467" t="s">
        <v>7380</v>
      </c>
      <c r="E1695" s="468" t="s">
        <v>7381</v>
      </c>
      <c r="F1695" s="456" t="s">
        <v>3499</v>
      </c>
      <c r="G1695" s="493" t="s">
        <v>3500</v>
      </c>
    </row>
    <row r="1696" spans="2:7" s="457" customFormat="1" ht="24">
      <c r="B1696" s="467" t="s">
        <v>7429</v>
      </c>
      <c r="C1696" s="453" t="s">
        <v>6156</v>
      </c>
      <c r="D1696" s="467" t="s">
        <v>7380</v>
      </c>
      <c r="E1696" s="468" t="s">
        <v>7381</v>
      </c>
      <c r="F1696" s="456" t="s">
        <v>3499</v>
      </c>
      <c r="G1696" s="493" t="s">
        <v>3500</v>
      </c>
    </row>
    <row r="1697" spans="2:7" s="457" customFormat="1" ht="24">
      <c r="B1697" s="467" t="s">
        <v>7430</v>
      </c>
      <c r="C1697" s="453" t="s">
        <v>6156</v>
      </c>
      <c r="D1697" s="467" t="s">
        <v>7380</v>
      </c>
      <c r="E1697" s="468" t="s">
        <v>7381</v>
      </c>
      <c r="F1697" s="456" t="s">
        <v>3499</v>
      </c>
      <c r="G1697" s="493" t="s">
        <v>3500</v>
      </c>
    </row>
    <row r="1698" spans="2:7" s="457" customFormat="1" ht="24">
      <c r="B1698" s="467" t="s">
        <v>7431</v>
      </c>
      <c r="C1698" s="453" t="s">
        <v>6156</v>
      </c>
      <c r="D1698" s="467" t="s">
        <v>7380</v>
      </c>
      <c r="E1698" s="468" t="s">
        <v>7381</v>
      </c>
      <c r="F1698" s="456" t="s">
        <v>3499</v>
      </c>
      <c r="G1698" s="493" t="s">
        <v>3500</v>
      </c>
    </row>
    <row r="1699" spans="2:7" s="457" customFormat="1" ht="24">
      <c r="B1699" s="467" t="s">
        <v>7432</v>
      </c>
      <c r="C1699" s="453" t="s">
        <v>6156</v>
      </c>
      <c r="D1699" s="467" t="s">
        <v>7380</v>
      </c>
      <c r="E1699" s="468" t="s">
        <v>7381</v>
      </c>
      <c r="F1699" s="456" t="s">
        <v>3499</v>
      </c>
      <c r="G1699" s="493" t="s">
        <v>3500</v>
      </c>
    </row>
    <row r="1700" spans="2:7" s="457" customFormat="1" ht="24">
      <c r="B1700" s="484" t="s">
        <v>7433</v>
      </c>
      <c r="C1700" s="453" t="s">
        <v>6156</v>
      </c>
      <c r="D1700" s="467" t="s">
        <v>7380</v>
      </c>
      <c r="E1700" s="468" t="s">
        <v>7381</v>
      </c>
      <c r="F1700" s="456" t="s">
        <v>3499</v>
      </c>
      <c r="G1700" s="493" t="s">
        <v>3500</v>
      </c>
    </row>
    <row r="1701" spans="2:7" s="457" customFormat="1" ht="24">
      <c r="B1701" s="467" t="s">
        <v>7434</v>
      </c>
      <c r="C1701" s="453" t="s">
        <v>6156</v>
      </c>
      <c r="D1701" s="467" t="s">
        <v>7380</v>
      </c>
      <c r="E1701" s="468" t="s">
        <v>7381</v>
      </c>
      <c r="F1701" s="456" t="s">
        <v>3499</v>
      </c>
      <c r="G1701" s="493" t="s">
        <v>3500</v>
      </c>
    </row>
    <row r="1702" spans="2:7" s="457" customFormat="1" ht="24">
      <c r="B1702" s="467" t="s">
        <v>7435</v>
      </c>
      <c r="C1702" s="453" t="s">
        <v>6156</v>
      </c>
      <c r="D1702" s="467" t="s">
        <v>7380</v>
      </c>
      <c r="E1702" s="468" t="s">
        <v>7381</v>
      </c>
      <c r="F1702" s="456" t="s">
        <v>3499</v>
      </c>
      <c r="G1702" s="493" t="s">
        <v>3500</v>
      </c>
    </row>
    <row r="1703" spans="2:7" s="457" customFormat="1" ht="24">
      <c r="B1703" s="467" t="s">
        <v>7436</v>
      </c>
      <c r="C1703" s="453" t="s">
        <v>6156</v>
      </c>
      <c r="D1703" s="467" t="s">
        <v>7380</v>
      </c>
      <c r="E1703" s="468" t="s">
        <v>7381</v>
      </c>
      <c r="F1703" s="456" t="s">
        <v>3499</v>
      </c>
      <c r="G1703" s="493" t="s">
        <v>3500</v>
      </c>
    </row>
    <row r="1704" spans="2:7" s="457" customFormat="1" ht="24">
      <c r="B1704" s="467" t="s">
        <v>7437</v>
      </c>
      <c r="C1704" s="453" t="s">
        <v>6156</v>
      </c>
      <c r="D1704" s="467" t="s">
        <v>7380</v>
      </c>
      <c r="E1704" s="468" t="s">
        <v>7381</v>
      </c>
      <c r="F1704" s="456" t="s">
        <v>3499</v>
      </c>
      <c r="G1704" s="493" t="s">
        <v>3500</v>
      </c>
    </row>
    <row r="1705" spans="2:7" s="457" customFormat="1" ht="24">
      <c r="B1705" s="467" t="s">
        <v>7438</v>
      </c>
      <c r="C1705" s="453" t="s">
        <v>6156</v>
      </c>
      <c r="D1705" s="467" t="s">
        <v>7380</v>
      </c>
      <c r="E1705" s="468" t="s">
        <v>7381</v>
      </c>
      <c r="F1705" s="456" t="s">
        <v>3499</v>
      </c>
      <c r="G1705" s="493" t="s">
        <v>3500</v>
      </c>
    </row>
    <row r="1706" spans="2:7" s="457" customFormat="1" ht="24">
      <c r="B1706" s="467" t="s">
        <v>7439</v>
      </c>
      <c r="C1706" s="453" t="s">
        <v>6156</v>
      </c>
      <c r="D1706" s="467" t="s">
        <v>7380</v>
      </c>
      <c r="E1706" s="468" t="s">
        <v>7381</v>
      </c>
      <c r="F1706" s="456" t="s">
        <v>3499</v>
      </c>
      <c r="G1706" s="493" t="s">
        <v>3500</v>
      </c>
    </row>
    <row r="1707" spans="2:7" s="457" customFormat="1" ht="24">
      <c r="B1707" s="467" t="s">
        <v>7440</v>
      </c>
      <c r="C1707" s="453" t="s">
        <v>6156</v>
      </c>
      <c r="D1707" s="467" t="s">
        <v>7380</v>
      </c>
      <c r="E1707" s="468" t="s">
        <v>7381</v>
      </c>
      <c r="F1707" s="456" t="s">
        <v>3499</v>
      </c>
      <c r="G1707" s="493" t="s">
        <v>3500</v>
      </c>
    </row>
    <row r="1708" spans="2:7" s="457" customFormat="1" ht="24">
      <c r="B1708" s="467" t="s">
        <v>7441</v>
      </c>
      <c r="C1708" s="453" t="s">
        <v>6156</v>
      </c>
      <c r="D1708" s="467" t="s">
        <v>7380</v>
      </c>
      <c r="E1708" s="468" t="s">
        <v>7381</v>
      </c>
      <c r="F1708" s="456" t="s">
        <v>3499</v>
      </c>
      <c r="G1708" s="493" t="s">
        <v>3500</v>
      </c>
    </row>
    <row r="1709" spans="2:7" s="457" customFormat="1" ht="24">
      <c r="B1709" s="467" t="s">
        <v>7442</v>
      </c>
      <c r="C1709" s="453" t="s">
        <v>6156</v>
      </c>
      <c r="D1709" s="467" t="s">
        <v>7380</v>
      </c>
      <c r="E1709" s="468" t="s">
        <v>7381</v>
      </c>
      <c r="F1709" s="456" t="s">
        <v>3499</v>
      </c>
      <c r="G1709" s="493" t="s">
        <v>3500</v>
      </c>
    </row>
    <row r="1710" spans="2:7" s="457" customFormat="1" ht="24">
      <c r="B1710" s="467" t="s">
        <v>7443</v>
      </c>
      <c r="C1710" s="453" t="s">
        <v>6156</v>
      </c>
      <c r="D1710" s="467" t="s">
        <v>7380</v>
      </c>
      <c r="E1710" s="468" t="s">
        <v>7381</v>
      </c>
      <c r="F1710" s="456" t="s">
        <v>3499</v>
      </c>
      <c r="G1710" s="493" t="s">
        <v>3500</v>
      </c>
    </row>
    <row r="1711" spans="2:7" s="457" customFormat="1" ht="24">
      <c r="B1711" s="467" t="s">
        <v>7444</v>
      </c>
      <c r="C1711" s="453" t="s">
        <v>6156</v>
      </c>
      <c r="D1711" s="467" t="s">
        <v>7380</v>
      </c>
      <c r="E1711" s="468" t="s">
        <v>7381</v>
      </c>
      <c r="F1711" s="456" t="s">
        <v>3499</v>
      </c>
      <c r="G1711" s="493" t="s">
        <v>3500</v>
      </c>
    </row>
    <row r="1712" spans="2:7" s="457" customFormat="1" ht="24">
      <c r="B1712" s="467" t="s">
        <v>7445</v>
      </c>
      <c r="C1712" s="453" t="s">
        <v>6156</v>
      </c>
      <c r="D1712" s="467" t="s">
        <v>7380</v>
      </c>
      <c r="E1712" s="468" t="s">
        <v>7381</v>
      </c>
      <c r="F1712" s="456" t="s">
        <v>3499</v>
      </c>
      <c r="G1712" s="493" t="s">
        <v>3500</v>
      </c>
    </row>
    <row r="1713" spans="2:7" s="457" customFormat="1" ht="24">
      <c r="B1713" s="467" t="s">
        <v>7446</v>
      </c>
      <c r="C1713" s="453" t="s">
        <v>6156</v>
      </c>
      <c r="D1713" s="467" t="s">
        <v>7380</v>
      </c>
      <c r="E1713" s="468" t="s">
        <v>7381</v>
      </c>
      <c r="F1713" s="456" t="s">
        <v>3499</v>
      </c>
      <c r="G1713" s="493" t="s">
        <v>3500</v>
      </c>
    </row>
    <row r="1714" spans="2:7" s="457" customFormat="1" ht="24">
      <c r="B1714" s="467" t="s">
        <v>7447</v>
      </c>
      <c r="C1714" s="453" t="s">
        <v>6156</v>
      </c>
      <c r="D1714" s="467" t="s">
        <v>7380</v>
      </c>
      <c r="E1714" s="468" t="s">
        <v>7381</v>
      </c>
      <c r="F1714" s="456" t="s">
        <v>3499</v>
      </c>
      <c r="G1714" s="493" t="s">
        <v>3500</v>
      </c>
    </row>
    <row r="1715" spans="2:7" s="457" customFormat="1" ht="24">
      <c r="B1715" s="467" t="s">
        <v>7448</v>
      </c>
      <c r="C1715" s="453" t="s">
        <v>6156</v>
      </c>
      <c r="D1715" s="467" t="s">
        <v>7380</v>
      </c>
      <c r="E1715" s="468" t="s">
        <v>7381</v>
      </c>
      <c r="F1715" s="456" t="s">
        <v>3499</v>
      </c>
      <c r="G1715" s="493" t="s">
        <v>3500</v>
      </c>
    </row>
    <row r="1716" spans="2:7" s="457" customFormat="1" ht="24">
      <c r="B1716" s="467" t="s">
        <v>7449</v>
      </c>
      <c r="C1716" s="453" t="s">
        <v>6156</v>
      </c>
      <c r="D1716" s="467" t="s">
        <v>7380</v>
      </c>
      <c r="E1716" s="468" t="s">
        <v>7381</v>
      </c>
      <c r="F1716" s="456" t="s">
        <v>3499</v>
      </c>
      <c r="G1716" s="493" t="s">
        <v>3500</v>
      </c>
    </row>
    <row r="1717" spans="2:7" s="457" customFormat="1" ht="24">
      <c r="B1717" s="467" t="s">
        <v>7450</v>
      </c>
      <c r="C1717" s="453" t="s">
        <v>6156</v>
      </c>
      <c r="D1717" s="467" t="s">
        <v>7380</v>
      </c>
      <c r="E1717" s="468" t="s">
        <v>7381</v>
      </c>
      <c r="F1717" s="456" t="s">
        <v>3499</v>
      </c>
      <c r="G1717" s="493" t="s">
        <v>3500</v>
      </c>
    </row>
    <row r="1718" spans="2:7" s="457" customFormat="1" ht="24">
      <c r="B1718" s="467" t="s">
        <v>7451</v>
      </c>
      <c r="C1718" s="453" t="s">
        <v>6156</v>
      </c>
      <c r="D1718" s="467" t="s">
        <v>7380</v>
      </c>
      <c r="E1718" s="468" t="s">
        <v>7381</v>
      </c>
      <c r="F1718" s="456" t="s">
        <v>3499</v>
      </c>
      <c r="G1718" s="493" t="s">
        <v>3500</v>
      </c>
    </row>
    <row r="1719" spans="2:7" s="457" customFormat="1" ht="24">
      <c r="B1719" s="467" t="s">
        <v>7452</v>
      </c>
      <c r="C1719" s="453" t="s">
        <v>6156</v>
      </c>
      <c r="D1719" s="467" t="s">
        <v>7380</v>
      </c>
      <c r="E1719" s="468" t="s">
        <v>7381</v>
      </c>
      <c r="F1719" s="456" t="s">
        <v>3499</v>
      </c>
      <c r="G1719" s="493" t="s">
        <v>3500</v>
      </c>
    </row>
    <row r="1720" spans="2:7" s="457" customFormat="1" ht="24">
      <c r="B1720" s="467" t="s">
        <v>7453</v>
      </c>
      <c r="C1720" s="453" t="s">
        <v>6156</v>
      </c>
      <c r="D1720" s="467" t="s">
        <v>7380</v>
      </c>
      <c r="E1720" s="468" t="s">
        <v>7381</v>
      </c>
      <c r="F1720" s="456" t="s">
        <v>3499</v>
      </c>
      <c r="G1720" s="493" t="s">
        <v>3500</v>
      </c>
    </row>
    <row r="1721" spans="2:7" s="457" customFormat="1" ht="24">
      <c r="B1721" s="467" t="s">
        <v>7454</v>
      </c>
      <c r="C1721" s="453" t="s">
        <v>6156</v>
      </c>
      <c r="D1721" s="467" t="s">
        <v>7380</v>
      </c>
      <c r="E1721" s="468" t="s">
        <v>7381</v>
      </c>
      <c r="F1721" s="456" t="s">
        <v>3499</v>
      </c>
      <c r="G1721" s="493" t="s">
        <v>3500</v>
      </c>
    </row>
    <row r="1722" spans="2:7" s="457" customFormat="1" ht="24">
      <c r="B1722" s="467" t="s">
        <v>7455</v>
      </c>
      <c r="C1722" s="453" t="s">
        <v>6156</v>
      </c>
      <c r="D1722" s="467" t="s">
        <v>7380</v>
      </c>
      <c r="E1722" s="468" t="s">
        <v>7381</v>
      </c>
      <c r="F1722" s="456" t="s">
        <v>3499</v>
      </c>
      <c r="G1722" s="493" t="s">
        <v>3500</v>
      </c>
    </row>
    <row r="1723" spans="2:7" s="457" customFormat="1" ht="24">
      <c r="B1723" s="467" t="s">
        <v>7456</v>
      </c>
      <c r="C1723" s="453" t="s">
        <v>6156</v>
      </c>
      <c r="D1723" s="467" t="s">
        <v>7380</v>
      </c>
      <c r="E1723" s="468" t="s">
        <v>7381</v>
      </c>
      <c r="F1723" s="456" t="s">
        <v>3499</v>
      </c>
      <c r="G1723" s="493" t="s">
        <v>3500</v>
      </c>
    </row>
    <row r="1724" spans="2:7" s="457" customFormat="1" ht="24">
      <c r="B1724" s="467" t="s">
        <v>7457</v>
      </c>
      <c r="C1724" s="453" t="s">
        <v>6156</v>
      </c>
      <c r="D1724" s="467" t="s">
        <v>7380</v>
      </c>
      <c r="E1724" s="468" t="s">
        <v>7381</v>
      </c>
      <c r="F1724" s="456" t="s">
        <v>3499</v>
      </c>
      <c r="G1724" s="493" t="s">
        <v>3500</v>
      </c>
    </row>
    <row r="1725" spans="2:7" s="457" customFormat="1" ht="24">
      <c r="B1725" s="467" t="s">
        <v>7458</v>
      </c>
      <c r="C1725" s="453" t="s">
        <v>6156</v>
      </c>
      <c r="D1725" s="467" t="s">
        <v>7380</v>
      </c>
      <c r="E1725" s="468" t="s">
        <v>7381</v>
      </c>
      <c r="F1725" s="456" t="s">
        <v>3499</v>
      </c>
      <c r="G1725" s="493" t="s">
        <v>3500</v>
      </c>
    </row>
    <row r="1726" spans="2:7" s="457" customFormat="1" ht="24">
      <c r="B1726" s="467" t="s">
        <v>7459</v>
      </c>
      <c r="C1726" s="453" t="s">
        <v>6156</v>
      </c>
      <c r="D1726" s="467" t="s">
        <v>7380</v>
      </c>
      <c r="E1726" s="468" t="s">
        <v>7381</v>
      </c>
      <c r="F1726" s="456" t="s">
        <v>3499</v>
      </c>
      <c r="G1726" s="493" t="s">
        <v>3500</v>
      </c>
    </row>
    <row r="1727" spans="2:7" s="457" customFormat="1" ht="24">
      <c r="B1727" s="467" t="s">
        <v>7460</v>
      </c>
      <c r="C1727" s="453" t="s">
        <v>6156</v>
      </c>
      <c r="D1727" s="467" t="s">
        <v>7380</v>
      </c>
      <c r="E1727" s="468" t="s">
        <v>7381</v>
      </c>
      <c r="F1727" s="456" t="s">
        <v>3499</v>
      </c>
      <c r="G1727" s="493" t="s">
        <v>3500</v>
      </c>
    </row>
    <row r="1728" spans="2:7" s="457" customFormat="1" ht="24">
      <c r="B1728" s="467" t="s">
        <v>7461</v>
      </c>
      <c r="C1728" s="453" t="s">
        <v>6156</v>
      </c>
      <c r="D1728" s="467" t="s">
        <v>7380</v>
      </c>
      <c r="E1728" s="468" t="s">
        <v>7381</v>
      </c>
      <c r="F1728" s="456" t="s">
        <v>3499</v>
      </c>
      <c r="G1728" s="493" t="s">
        <v>3500</v>
      </c>
    </row>
    <row r="1729" spans="2:7" s="457" customFormat="1" ht="24">
      <c r="B1729" s="467" t="s">
        <v>7462</v>
      </c>
      <c r="C1729" s="453" t="s">
        <v>6156</v>
      </c>
      <c r="D1729" s="467" t="s">
        <v>7380</v>
      </c>
      <c r="E1729" s="468" t="s">
        <v>7381</v>
      </c>
      <c r="F1729" s="456" t="s">
        <v>3499</v>
      </c>
      <c r="G1729" s="493" t="s">
        <v>3500</v>
      </c>
    </row>
    <row r="1730" spans="2:7" s="457" customFormat="1" ht="24">
      <c r="B1730" s="467" t="s">
        <v>7463</v>
      </c>
      <c r="C1730" s="453" t="s">
        <v>6156</v>
      </c>
      <c r="D1730" s="467" t="s">
        <v>7380</v>
      </c>
      <c r="E1730" s="468" t="s">
        <v>7381</v>
      </c>
      <c r="F1730" s="456" t="s">
        <v>3499</v>
      </c>
      <c r="G1730" s="493" t="s">
        <v>3500</v>
      </c>
    </row>
    <row r="1731" spans="2:7" s="457" customFormat="1" ht="24">
      <c r="B1731" s="467" t="s">
        <v>7464</v>
      </c>
      <c r="C1731" s="453" t="s">
        <v>6156</v>
      </c>
      <c r="D1731" s="467" t="s">
        <v>7380</v>
      </c>
      <c r="E1731" s="468" t="s">
        <v>7381</v>
      </c>
      <c r="F1731" s="456" t="s">
        <v>3499</v>
      </c>
      <c r="G1731" s="493" t="s">
        <v>3500</v>
      </c>
    </row>
    <row r="1732" spans="2:7" s="457" customFormat="1" ht="24">
      <c r="B1732" s="467" t="s">
        <v>7465</v>
      </c>
      <c r="C1732" s="453" t="s">
        <v>6156</v>
      </c>
      <c r="D1732" s="467" t="s">
        <v>7380</v>
      </c>
      <c r="E1732" s="468" t="s">
        <v>7381</v>
      </c>
      <c r="F1732" s="456" t="s">
        <v>3499</v>
      </c>
      <c r="G1732" s="493" t="s">
        <v>3500</v>
      </c>
    </row>
    <row r="1733" spans="2:7" s="457" customFormat="1" ht="24">
      <c r="B1733" s="467" t="s">
        <v>7466</v>
      </c>
      <c r="C1733" s="453" t="s">
        <v>6156</v>
      </c>
      <c r="D1733" s="467" t="s">
        <v>7380</v>
      </c>
      <c r="E1733" s="468" t="s">
        <v>7381</v>
      </c>
      <c r="F1733" s="456" t="s">
        <v>3499</v>
      </c>
      <c r="G1733" s="493" t="s">
        <v>3500</v>
      </c>
    </row>
    <row r="1734" spans="2:7" s="457" customFormat="1" ht="24">
      <c r="B1734" s="467" t="s">
        <v>7467</v>
      </c>
      <c r="C1734" s="453" t="s">
        <v>6156</v>
      </c>
      <c r="D1734" s="467" t="s">
        <v>7380</v>
      </c>
      <c r="E1734" s="468" t="s">
        <v>7381</v>
      </c>
      <c r="F1734" s="456" t="s">
        <v>3499</v>
      </c>
      <c r="G1734" s="493" t="s">
        <v>3500</v>
      </c>
    </row>
    <row r="1735" spans="2:7" s="457" customFormat="1" ht="24">
      <c r="B1735" s="467" t="s">
        <v>7468</v>
      </c>
      <c r="C1735" s="453" t="s">
        <v>6156</v>
      </c>
      <c r="D1735" s="467" t="s">
        <v>7380</v>
      </c>
      <c r="E1735" s="468" t="s">
        <v>7381</v>
      </c>
      <c r="F1735" s="456" t="s">
        <v>3499</v>
      </c>
      <c r="G1735" s="493" t="s">
        <v>3500</v>
      </c>
    </row>
    <row r="1736" spans="2:7" s="457" customFormat="1" ht="24">
      <c r="B1736" s="467" t="s">
        <v>7469</v>
      </c>
      <c r="C1736" s="453" t="s">
        <v>6156</v>
      </c>
      <c r="D1736" s="467" t="s">
        <v>7380</v>
      </c>
      <c r="E1736" s="468" t="s">
        <v>7381</v>
      </c>
      <c r="F1736" s="456" t="s">
        <v>3499</v>
      </c>
      <c r="G1736" s="493" t="s">
        <v>3500</v>
      </c>
    </row>
    <row r="1737" spans="2:7" s="457" customFormat="1" ht="24">
      <c r="B1737" s="467" t="s">
        <v>7470</v>
      </c>
      <c r="C1737" s="453" t="s">
        <v>6156</v>
      </c>
      <c r="D1737" s="467" t="s">
        <v>7380</v>
      </c>
      <c r="E1737" s="468" t="s">
        <v>7381</v>
      </c>
      <c r="F1737" s="456" t="s">
        <v>3499</v>
      </c>
      <c r="G1737" s="493" t="s">
        <v>3500</v>
      </c>
    </row>
    <row r="1738" spans="2:7" s="457" customFormat="1" ht="24">
      <c r="B1738" s="467" t="s">
        <v>7471</v>
      </c>
      <c r="C1738" s="453" t="s">
        <v>6156</v>
      </c>
      <c r="D1738" s="467" t="s">
        <v>7380</v>
      </c>
      <c r="E1738" s="468" t="s">
        <v>7381</v>
      </c>
      <c r="F1738" s="456" t="s">
        <v>3499</v>
      </c>
      <c r="G1738" s="493" t="s">
        <v>3500</v>
      </c>
    </row>
    <row r="1739" spans="2:7" s="457" customFormat="1" ht="24">
      <c r="B1739" s="467" t="s">
        <v>7472</v>
      </c>
      <c r="C1739" s="453" t="s">
        <v>6156</v>
      </c>
      <c r="D1739" s="467" t="s">
        <v>7380</v>
      </c>
      <c r="E1739" s="468" t="s">
        <v>7381</v>
      </c>
      <c r="F1739" s="456" t="s">
        <v>3499</v>
      </c>
      <c r="G1739" s="493" t="s">
        <v>3500</v>
      </c>
    </row>
    <row r="1740" spans="2:7" s="457" customFormat="1" ht="24">
      <c r="B1740" s="467" t="s">
        <v>7473</v>
      </c>
      <c r="C1740" s="453" t="s">
        <v>6156</v>
      </c>
      <c r="D1740" s="467" t="s">
        <v>7380</v>
      </c>
      <c r="E1740" s="468" t="s">
        <v>7381</v>
      </c>
      <c r="F1740" s="456" t="s">
        <v>3499</v>
      </c>
      <c r="G1740" s="493" t="s">
        <v>3500</v>
      </c>
    </row>
    <row r="1741" spans="2:7" s="457" customFormat="1" ht="24">
      <c r="B1741" s="467" t="s">
        <v>7474</v>
      </c>
      <c r="C1741" s="453" t="s">
        <v>6156</v>
      </c>
      <c r="D1741" s="467" t="s">
        <v>7380</v>
      </c>
      <c r="E1741" s="468" t="s">
        <v>7381</v>
      </c>
      <c r="F1741" s="456" t="s">
        <v>3499</v>
      </c>
      <c r="G1741" s="493" t="s">
        <v>3500</v>
      </c>
    </row>
    <row r="1742" spans="2:7" s="457" customFormat="1" ht="24">
      <c r="B1742" s="467" t="s">
        <v>7475</v>
      </c>
      <c r="C1742" s="453" t="s">
        <v>6156</v>
      </c>
      <c r="D1742" s="467" t="s">
        <v>7380</v>
      </c>
      <c r="E1742" s="468" t="s">
        <v>7381</v>
      </c>
      <c r="F1742" s="456" t="s">
        <v>3499</v>
      </c>
      <c r="G1742" s="493" t="s">
        <v>3500</v>
      </c>
    </row>
    <row r="1743" spans="2:7" s="457" customFormat="1" ht="24">
      <c r="B1743" s="467" t="s">
        <v>7476</v>
      </c>
      <c r="C1743" s="453" t="s">
        <v>6156</v>
      </c>
      <c r="D1743" s="467" t="s">
        <v>7380</v>
      </c>
      <c r="E1743" s="468" t="s">
        <v>7381</v>
      </c>
      <c r="F1743" s="456" t="s">
        <v>3499</v>
      </c>
      <c r="G1743" s="493" t="s">
        <v>3500</v>
      </c>
    </row>
    <row r="1744" spans="2:7" s="457" customFormat="1" ht="24">
      <c r="B1744" s="467" t="s">
        <v>7477</v>
      </c>
      <c r="C1744" s="453" t="s">
        <v>6156</v>
      </c>
      <c r="D1744" s="467" t="s">
        <v>7380</v>
      </c>
      <c r="E1744" s="468" t="s">
        <v>7381</v>
      </c>
      <c r="F1744" s="456" t="s">
        <v>3499</v>
      </c>
      <c r="G1744" s="493" t="s">
        <v>3500</v>
      </c>
    </row>
    <row r="1745" spans="2:7" s="457" customFormat="1" ht="24">
      <c r="B1745" s="467" t="s">
        <v>7478</v>
      </c>
      <c r="C1745" s="453" t="s">
        <v>6156</v>
      </c>
      <c r="D1745" s="467" t="s">
        <v>7380</v>
      </c>
      <c r="E1745" s="468" t="s">
        <v>7381</v>
      </c>
      <c r="F1745" s="456" t="s">
        <v>3499</v>
      </c>
      <c r="G1745" s="493" t="s">
        <v>3500</v>
      </c>
    </row>
    <row r="1746" spans="2:7" s="457" customFormat="1" ht="24">
      <c r="B1746" s="467" t="s">
        <v>7479</v>
      </c>
      <c r="C1746" s="453" t="s">
        <v>6156</v>
      </c>
      <c r="D1746" s="467" t="s">
        <v>7380</v>
      </c>
      <c r="E1746" s="468" t="s">
        <v>7381</v>
      </c>
      <c r="F1746" s="456" t="s">
        <v>3499</v>
      </c>
      <c r="G1746" s="493" t="s">
        <v>3500</v>
      </c>
    </row>
    <row r="1747" spans="2:7" s="457" customFormat="1" ht="24">
      <c r="B1747" s="467" t="s">
        <v>7480</v>
      </c>
      <c r="C1747" s="453" t="s">
        <v>6156</v>
      </c>
      <c r="D1747" s="467" t="s">
        <v>7380</v>
      </c>
      <c r="E1747" s="468" t="s">
        <v>7381</v>
      </c>
      <c r="F1747" s="456" t="s">
        <v>3499</v>
      </c>
      <c r="G1747" s="493" t="s">
        <v>3500</v>
      </c>
    </row>
    <row r="1748" spans="2:7" s="457" customFormat="1" ht="24">
      <c r="B1748" s="467" t="s">
        <v>7481</v>
      </c>
      <c r="C1748" s="453" t="s">
        <v>6156</v>
      </c>
      <c r="D1748" s="467" t="s">
        <v>7380</v>
      </c>
      <c r="E1748" s="468" t="s">
        <v>7381</v>
      </c>
      <c r="F1748" s="456" t="s">
        <v>3499</v>
      </c>
      <c r="G1748" s="493" t="s">
        <v>3500</v>
      </c>
    </row>
    <row r="1749" spans="2:7" s="457" customFormat="1" ht="24">
      <c r="B1749" s="467" t="s">
        <v>7482</v>
      </c>
      <c r="C1749" s="453" t="s">
        <v>6156</v>
      </c>
      <c r="D1749" s="467" t="s">
        <v>7380</v>
      </c>
      <c r="E1749" s="468" t="s">
        <v>7381</v>
      </c>
      <c r="F1749" s="456" t="s">
        <v>3499</v>
      </c>
      <c r="G1749" s="493" t="s">
        <v>3500</v>
      </c>
    </row>
    <row r="1750" spans="2:7" s="457" customFormat="1" ht="24">
      <c r="B1750" s="467" t="s">
        <v>7483</v>
      </c>
      <c r="C1750" s="453" t="s">
        <v>6156</v>
      </c>
      <c r="D1750" s="467" t="s">
        <v>7380</v>
      </c>
      <c r="E1750" s="468" t="s">
        <v>7381</v>
      </c>
      <c r="F1750" s="456" t="s">
        <v>3499</v>
      </c>
      <c r="G1750" s="493" t="s">
        <v>3500</v>
      </c>
    </row>
    <row r="1751" spans="2:7" s="457" customFormat="1" ht="24">
      <c r="B1751" s="467" t="s">
        <v>7484</v>
      </c>
      <c r="C1751" s="453" t="s">
        <v>6156</v>
      </c>
      <c r="D1751" s="467" t="s">
        <v>7380</v>
      </c>
      <c r="E1751" s="468" t="s">
        <v>7381</v>
      </c>
      <c r="F1751" s="456" t="s">
        <v>3499</v>
      </c>
      <c r="G1751" s="493" t="s">
        <v>3500</v>
      </c>
    </row>
    <row r="1752" spans="2:7" s="457" customFormat="1" ht="24">
      <c r="B1752" s="467" t="s">
        <v>7485</v>
      </c>
      <c r="C1752" s="453" t="s">
        <v>6156</v>
      </c>
      <c r="D1752" s="467" t="s">
        <v>7380</v>
      </c>
      <c r="E1752" s="468" t="s">
        <v>7381</v>
      </c>
      <c r="F1752" s="456" t="s">
        <v>3499</v>
      </c>
      <c r="G1752" s="493" t="s">
        <v>3500</v>
      </c>
    </row>
    <row r="1753" spans="2:7" s="457" customFormat="1" ht="24">
      <c r="B1753" s="467" t="s">
        <v>7486</v>
      </c>
      <c r="C1753" s="453" t="s">
        <v>6156</v>
      </c>
      <c r="D1753" s="467" t="s">
        <v>7380</v>
      </c>
      <c r="E1753" s="468" t="s">
        <v>7381</v>
      </c>
      <c r="F1753" s="456" t="s">
        <v>3499</v>
      </c>
      <c r="G1753" s="493" t="s">
        <v>3500</v>
      </c>
    </row>
    <row r="1754" spans="2:7" s="457" customFormat="1" ht="24">
      <c r="B1754" s="467" t="s">
        <v>7487</v>
      </c>
      <c r="C1754" s="453" t="s">
        <v>6156</v>
      </c>
      <c r="D1754" s="467" t="s">
        <v>7380</v>
      </c>
      <c r="E1754" s="468" t="s">
        <v>7381</v>
      </c>
      <c r="F1754" s="456" t="s">
        <v>3499</v>
      </c>
      <c r="G1754" s="493" t="s">
        <v>3500</v>
      </c>
    </row>
    <row r="1755" spans="2:7" s="457" customFormat="1" ht="24">
      <c r="B1755" s="467" t="s">
        <v>7488</v>
      </c>
      <c r="C1755" s="453" t="s">
        <v>6156</v>
      </c>
      <c r="D1755" s="467" t="s">
        <v>7380</v>
      </c>
      <c r="E1755" s="468" t="s">
        <v>7381</v>
      </c>
      <c r="F1755" s="456" t="s">
        <v>3499</v>
      </c>
      <c r="G1755" s="493" t="s">
        <v>3500</v>
      </c>
    </row>
    <row r="1756" spans="2:7" s="457" customFormat="1" ht="24">
      <c r="B1756" s="467" t="s">
        <v>7489</v>
      </c>
      <c r="C1756" s="453" t="s">
        <v>6156</v>
      </c>
      <c r="D1756" s="467" t="s">
        <v>7380</v>
      </c>
      <c r="E1756" s="468" t="s">
        <v>7381</v>
      </c>
      <c r="F1756" s="456" t="s">
        <v>3499</v>
      </c>
      <c r="G1756" s="493" t="s">
        <v>3500</v>
      </c>
    </row>
    <row r="1757" spans="2:7" s="457" customFormat="1" ht="24">
      <c r="B1757" s="467" t="s">
        <v>7490</v>
      </c>
      <c r="C1757" s="453" t="s">
        <v>6156</v>
      </c>
      <c r="D1757" s="467" t="s">
        <v>7380</v>
      </c>
      <c r="E1757" s="468" t="s">
        <v>7381</v>
      </c>
      <c r="F1757" s="456" t="s">
        <v>3499</v>
      </c>
      <c r="G1757" s="493" t="s">
        <v>3500</v>
      </c>
    </row>
    <row r="1758" spans="2:7" s="457" customFormat="1" ht="24">
      <c r="B1758" s="467" t="s">
        <v>7491</v>
      </c>
      <c r="C1758" s="453" t="s">
        <v>6156</v>
      </c>
      <c r="D1758" s="467" t="s">
        <v>7380</v>
      </c>
      <c r="E1758" s="468" t="s">
        <v>7381</v>
      </c>
      <c r="F1758" s="456" t="s">
        <v>3499</v>
      </c>
      <c r="G1758" s="493" t="s">
        <v>3500</v>
      </c>
    </row>
    <row r="1759" spans="2:7" s="457" customFormat="1" ht="24">
      <c r="B1759" s="467" t="s">
        <v>7492</v>
      </c>
      <c r="C1759" s="453" t="s">
        <v>6156</v>
      </c>
      <c r="D1759" s="467" t="s">
        <v>7380</v>
      </c>
      <c r="E1759" s="468" t="s">
        <v>7381</v>
      </c>
      <c r="F1759" s="456" t="s">
        <v>3499</v>
      </c>
      <c r="G1759" s="493" t="s">
        <v>3500</v>
      </c>
    </row>
    <row r="1760" spans="2:7" s="457" customFormat="1" ht="24">
      <c r="B1760" s="467" t="s">
        <v>7493</v>
      </c>
      <c r="C1760" s="453" t="s">
        <v>6156</v>
      </c>
      <c r="D1760" s="467" t="s">
        <v>7380</v>
      </c>
      <c r="E1760" s="468" t="s">
        <v>7381</v>
      </c>
      <c r="F1760" s="456" t="s">
        <v>3499</v>
      </c>
      <c r="G1760" s="493" t="s">
        <v>3500</v>
      </c>
    </row>
    <row r="1761" spans="2:7" s="457" customFormat="1" ht="24">
      <c r="B1761" s="467" t="s">
        <v>7494</v>
      </c>
      <c r="C1761" s="453" t="s">
        <v>6156</v>
      </c>
      <c r="D1761" s="467" t="s">
        <v>7380</v>
      </c>
      <c r="E1761" s="468" t="s">
        <v>7381</v>
      </c>
      <c r="F1761" s="456" t="s">
        <v>3499</v>
      </c>
      <c r="G1761" s="493" t="s">
        <v>3500</v>
      </c>
    </row>
    <row r="1762" spans="2:7" s="457" customFormat="1" ht="24">
      <c r="B1762" s="467" t="s">
        <v>7495</v>
      </c>
      <c r="C1762" s="453" t="s">
        <v>6156</v>
      </c>
      <c r="D1762" s="467" t="s">
        <v>7380</v>
      </c>
      <c r="E1762" s="468" t="s">
        <v>7381</v>
      </c>
      <c r="F1762" s="456" t="s">
        <v>3499</v>
      </c>
      <c r="G1762" s="493" t="s">
        <v>3500</v>
      </c>
    </row>
    <row r="1763" spans="2:7" s="457" customFormat="1" ht="24">
      <c r="B1763" s="467" t="s">
        <v>7496</v>
      </c>
      <c r="C1763" s="453" t="s">
        <v>6156</v>
      </c>
      <c r="D1763" s="467" t="s">
        <v>7380</v>
      </c>
      <c r="E1763" s="468" t="s">
        <v>7381</v>
      </c>
      <c r="F1763" s="456" t="s">
        <v>3499</v>
      </c>
      <c r="G1763" s="493" t="s">
        <v>3500</v>
      </c>
    </row>
    <row r="1764" spans="2:7" s="457" customFormat="1" ht="24">
      <c r="B1764" s="467" t="s">
        <v>7497</v>
      </c>
      <c r="C1764" s="453" t="s">
        <v>6156</v>
      </c>
      <c r="D1764" s="467" t="s">
        <v>7380</v>
      </c>
      <c r="E1764" s="468" t="s">
        <v>7381</v>
      </c>
      <c r="F1764" s="456" t="s">
        <v>3499</v>
      </c>
      <c r="G1764" s="493" t="s">
        <v>3500</v>
      </c>
    </row>
    <row r="1765" spans="2:7" s="457" customFormat="1" ht="24">
      <c r="B1765" s="467" t="s">
        <v>7498</v>
      </c>
      <c r="C1765" s="453" t="s">
        <v>6156</v>
      </c>
      <c r="D1765" s="467" t="s">
        <v>7380</v>
      </c>
      <c r="E1765" s="468" t="s">
        <v>7381</v>
      </c>
      <c r="F1765" s="456" t="s">
        <v>3499</v>
      </c>
      <c r="G1765" s="493" t="s">
        <v>3500</v>
      </c>
    </row>
    <row r="1766" spans="2:7" s="457" customFormat="1" ht="24">
      <c r="B1766" s="467" t="s">
        <v>7499</v>
      </c>
      <c r="C1766" s="453" t="s">
        <v>6156</v>
      </c>
      <c r="D1766" s="467" t="s">
        <v>7380</v>
      </c>
      <c r="E1766" s="468" t="s">
        <v>7381</v>
      </c>
      <c r="F1766" s="456" t="s">
        <v>3499</v>
      </c>
      <c r="G1766" s="493" t="s">
        <v>3500</v>
      </c>
    </row>
    <row r="1767" spans="2:7" s="457" customFormat="1" ht="24">
      <c r="B1767" s="467" t="s">
        <v>7500</v>
      </c>
      <c r="C1767" s="453" t="s">
        <v>6156</v>
      </c>
      <c r="D1767" s="467" t="s">
        <v>7380</v>
      </c>
      <c r="E1767" s="468" t="s">
        <v>7381</v>
      </c>
      <c r="F1767" s="456" t="s">
        <v>3499</v>
      </c>
      <c r="G1767" s="493" t="s">
        <v>3500</v>
      </c>
    </row>
    <row r="1768" spans="2:7" s="457" customFormat="1" ht="24">
      <c r="B1768" s="467" t="s">
        <v>7501</v>
      </c>
      <c r="C1768" s="453" t="s">
        <v>6156</v>
      </c>
      <c r="D1768" s="467" t="s">
        <v>7380</v>
      </c>
      <c r="E1768" s="468" t="s">
        <v>7381</v>
      </c>
      <c r="F1768" s="456" t="s">
        <v>3499</v>
      </c>
      <c r="G1768" s="493" t="s">
        <v>3500</v>
      </c>
    </row>
    <row r="1769" spans="2:7" s="457" customFormat="1" ht="24">
      <c r="B1769" s="467" t="s">
        <v>7502</v>
      </c>
      <c r="C1769" s="453" t="s">
        <v>6156</v>
      </c>
      <c r="D1769" s="467" t="s">
        <v>7380</v>
      </c>
      <c r="E1769" s="468" t="s">
        <v>7381</v>
      </c>
      <c r="F1769" s="456" t="s">
        <v>3499</v>
      </c>
      <c r="G1769" s="493" t="s">
        <v>3500</v>
      </c>
    </row>
    <row r="1770" spans="2:7" s="457" customFormat="1" ht="24">
      <c r="B1770" s="467" t="s">
        <v>7503</v>
      </c>
      <c r="C1770" s="453" t="s">
        <v>6156</v>
      </c>
      <c r="D1770" s="467" t="s">
        <v>7380</v>
      </c>
      <c r="E1770" s="468" t="s">
        <v>7381</v>
      </c>
      <c r="F1770" s="456" t="s">
        <v>3499</v>
      </c>
      <c r="G1770" s="493" t="s">
        <v>3500</v>
      </c>
    </row>
    <row r="1771" spans="2:7" s="457" customFormat="1" ht="24">
      <c r="B1771" s="467" t="s">
        <v>7504</v>
      </c>
      <c r="C1771" s="453" t="s">
        <v>6156</v>
      </c>
      <c r="D1771" s="467" t="s">
        <v>7380</v>
      </c>
      <c r="E1771" s="468" t="s">
        <v>7381</v>
      </c>
      <c r="F1771" s="456" t="s">
        <v>3499</v>
      </c>
      <c r="G1771" s="493" t="s">
        <v>3500</v>
      </c>
    </row>
    <row r="1772" spans="2:7" s="457" customFormat="1" ht="24">
      <c r="B1772" s="467" t="s">
        <v>7505</v>
      </c>
      <c r="C1772" s="453" t="s">
        <v>6156</v>
      </c>
      <c r="D1772" s="467" t="s">
        <v>7380</v>
      </c>
      <c r="E1772" s="468" t="s">
        <v>7381</v>
      </c>
      <c r="F1772" s="456" t="s">
        <v>3499</v>
      </c>
      <c r="G1772" s="493" t="s">
        <v>3500</v>
      </c>
    </row>
    <row r="1773" spans="2:7" s="457" customFormat="1" ht="24">
      <c r="B1773" s="467" t="s">
        <v>7506</v>
      </c>
      <c r="C1773" s="453" t="s">
        <v>6156</v>
      </c>
      <c r="D1773" s="467" t="s">
        <v>7380</v>
      </c>
      <c r="E1773" s="468" t="s">
        <v>7381</v>
      </c>
      <c r="F1773" s="456" t="s">
        <v>3499</v>
      </c>
      <c r="G1773" s="493" t="s">
        <v>3500</v>
      </c>
    </row>
    <row r="1774" spans="2:7" s="457" customFormat="1" ht="24">
      <c r="B1774" s="467" t="s">
        <v>7507</v>
      </c>
      <c r="C1774" s="453" t="s">
        <v>6156</v>
      </c>
      <c r="D1774" s="467" t="s">
        <v>7380</v>
      </c>
      <c r="E1774" s="468" t="s">
        <v>7381</v>
      </c>
      <c r="F1774" s="456" t="s">
        <v>3499</v>
      </c>
      <c r="G1774" s="493" t="s">
        <v>3500</v>
      </c>
    </row>
    <row r="1775" spans="2:7" s="457" customFormat="1" ht="24">
      <c r="B1775" s="467" t="s">
        <v>7508</v>
      </c>
      <c r="C1775" s="453" t="s">
        <v>6156</v>
      </c>
      <c r="D1775" s="467" t="s">
        <v>7380</v>
      </c>
      <c r="E1775" s="468" t="s">
        <v>7381</v>
      </c>
      <c r="F1775" s="456" t="s">
        <v>3499</v>
      </c>
      <c r="G1775" s="493" t="s">
        <v>3500</v>
      </c>
    </row>
    <row r="1776" spans="2:7" s="457" customFormat="1" ht="24">
      <c r="B1776" s="467" t="s">
        <v>7509</v>
      </c>
      <c r="C1776" s="453" t="s">
        <v>6156</v>
      </c>
      <c r="D1776" s="467" t="s">
        <v>7380</v>
      </c>
      <c r="E1776" s="468" t="s">
        <v>7381</v>
      </c>
      <c r="F1776" s="456" t="s">
        <v>3499</v>
      </c>
      <c r="G1776" s="493" t="s">
        <v>3500</v>
      </c>
    </row>
    <row r="1777" spans="2:7" s="457" customFormat="1" ht="24">
      <c r="B1777" s="467" t="s">
        <v>7510</v>
      </c>
      <c r="C1777" s="453" t="s">
        <v>6156</v>
      </c>
      <c r="D1777" s="467" t="s">
        <v>7380</v>
      </c>
      <c r="E1777" s="468" t="s">
        <v>7381</v>
      </c>
      <c r="F1777" s="456" t="s">
        <v>3499</v>
      </c>
      <c r="G1777" s="493" t="s">
        <v>3500</v>
      </c>
    </row>
    <row r="1778" spans="2:7" s="457" customFormat="1" ht="24">
      <c r="B1778" s="467" t="s">
        <v>7511</v>
      </c>
      <c r="C1778" s="453" t="s">
        <v>6156</v>
      </c>
      <c r="D1778" s="467" t="s">
        <v>7380</v>
      </c>
      <c r="E1778" s="468" t="s">
        <v>7381</v>
      </c>
      <c r="F1778" s="456" t="s">
        <v>3499</v>
      </c>
      <c r="G1778" s="493" t="s">
        <v>3500</v>
      </c>
    </row>
    <row r="1779" spans="2:7" s="457" customFormat="1" ht="24">
      <c r="B1779" s="467" t="s">
        <v>7512</v>
      </c>
      <c r="C1779" s="453" t="s">
        <v>6156</v>
      </c>
      <c r="D1779" s="467" t="s">
        <v>7380</v>
      </c>
      <c r="E1779" s="468" t="s">
        <v>7381</v>
      </c>
      <c r="F1779" s="456" t="s">
        <v>3499</v>
      </c>
      <c r="G1779" s="493" t="s">
        <v>3500</v>
      </c>
    </row>
    <row r="1780" spans="2:7" s="457" customFormat="1" ht="24">
      <c r="B1780" s="467" t="s">
        <v>7513</v>
      </c>
      <c r="C1780" s="453" t="s">
        <v>6156</v>
      </c>
      <c r="D1780" s="467" t="s">
        <v>7380</v>
      </c>
      <c r="E1780" s="468" t="s">
        <v>7381</v>
      </c>
      <c r="F1780" s="456" t="s">
        <v>3499</v>
      </c>
      <c r="G1780" s="493" t="s">
        <v>3500</v>
      </c>
    </row>
    <row r="1781" spans="2:7" s="457" customFormat="1" ht="24">
      <c r="B1781" s="467" t="s">
        <v>7514</v>
      </c>
      <c r="C1781" s="453" t="s">
        <v>6156</v>
      </c>
      <c r="D1781" s="467" t="s">
        <v>7380</v>
      </c>
      <c r="E1781" s="468" t="s">
        <v>7381</v>
      </c>
      <c r="F1781" s="456" t="s">
        <v>3499</v>
      </c>
      <c r="G1781" s="493" t="s">
        <v>3500</v>
      </c>
    </row>
    <row r="1782" spans="2:7" s="457" customFormat="1" ht="24">
      <c r="B1782" s="467" t="s">
        <v>7515</v>
      </c>
      <c r="C1782" s="453" t="s">
        <v>6156</v>
      </c>
      <c r="D1782" s="467" t="s">
        <v>7380</v>
      </c>
      <c r="E1782" s="468" t="s">
        <v>7381</v>
      </c>
      <c r="F1782" s="456" t="s">
        <v>3499</v>
      </c>
      <c r="G1782" s="493" t="s">
        <v>3500</v>
      </c>
    </row>
    <row r="1783" spans="2:7" s="457" customFormat="1" ht="24">
      <c r="B1783" s="467" t="s">
        <v>7516</v>
      </c>
      <c r="C1783" s="453" t="s">
        <v>6156</v>
      </c>
      <c r="D1783" s="467" t="s">
        <v>7380</v>
      </c>
      <c r="E1783" s="468" t="s">
        <v>7381</v>
      </c>
      <c r="F1783" s="456" t="s">
        <v>3499</v>
      </c>
      <c r="G1783" s="493" t="s">
        <v>3500</v>
      </c>
    </row>
    <row r="1784" spans="2:7" s="457" customFormat="1" ht="24">
      <c r="B1784" s="467" t="s">
        <v>7517</v>
      </c>
      <c r="C1784" s="453" t="s">
        <v>6156</v>
      </c>
      <c r="D1784" s="467" t="s">
        <v>7380</v>
      </c>
      <c r="E1784" s="468" t="s">
        <v>7381</v>
      </c>
      <c r="F1784" s="456" t="s">
        <v>3499</v>
      </c>
      <c r="G1784" s="493" t="s">
        <v>3500</v>
      </c>
    </row>
    <row r="1785" spans="2:7" s="457" customFormat="1" ht="24">
      <c r="B1785" s="467" t="s">
        <v>7518</v>
      </c>
      <c r="C1785" s="453" t="s">
        <v>6156</v>
      </c>
      <c r="D1785" s="467" t="s">
        <v>7380</v>
      </c>
      <c r="E1785" s="468" t="s">
        <v>7381</v>
      </c>
      <c r="F1785" s="456" t="s">
        <v>3499</v>
      </c>
      <c r="G1785" s="493" t="s">
        <v>3500</v>
      </c>
    </row>
    <row r="1786" spans="2:7" s="457" customFormat="1" ht="24">
      <c r="B1786" s="467" t="s">
        <v>7519</v>
      </c>
      <c r="C1786" s="453" t="s">
        <v>6156</v>
      </c>
      <c r="D1786" s="467" t="s">
        <v>7380</v>
      </c>
      <c r="E1786" s="468" t="s">
        <v>7381</v>
      </c>
      <c r="F1786" s="456" t="s">
        <v>3499</v>
      </c>
      <c r="G1786" s="493" t="s">
        <v>3500</v>
      </c>
    </row>
    <row r="1787" spans="2:7" s="457" customFormat="1" ht="24">
      <c r="B1787" s="467" t="s">
        <v>7520</v>
      </c>
      <c r="C1787" s="453" t="s">
        <v>6156</v>
      </c>
      <c r="D1787" s="467" t="s">
        <v>7380</v>
      </c>
      <c r="E1787" s="468" t="s">
        <v>7381</v>
      </c>
      <c r="F1787" s="456" t="s">
        <v>3499</v>
      </c>
      <c r="G1787" s="493" t="s">
        <v>3500</v>
      </c>
    </row>
    <row r="1788" spans="2:7" s="457" customFormat="1" ht="24">
      <c r="B1788" s="467" t="s">
        <v>7521</v>
      </c>
      <c r="C1788" s="453" t="s">
        <v>6156</v>
      </c>
      <c r="D1788" s="467" t="s">
        <v>7380</v>
      </c>
      <c r="E1788" s="468" t="s">
        <v>7381</v>
      </c>
      <c r="F1788" s="456" t="s">
        <v>3499</v>
      </c>
      <c r="G1788" s="493" t="s">
        <v>3500</v>
      </c>
    </row>
    <row r="1789" spans="2:7" s="457" customFormat="1" ht="24">
      <c r="B1789" s="467" t="s">
        <v>7522</v>
      </c>
      <c r="C1789" s="453" t="s">
        <v>6156</v>
      </c>
      <c r="D1789" s="467" t="s">
        <v>7380</v>
      </c>
      <c r="E1789" s="468" t="s">
        <v>7381</v>
      </c>
      <c r="F1789" s="456" t="s">
        <v>3499</v>
      </c>
      <c r="G1789" s="493" t="s">
        <v>3500</v>
      </c>
    </row>
    <row r="1790" spans="2:7" s="457" customFormat="1" ht="24">
      <c r="B1790" s="467" t="s">
        <v>7523</v>
      </c>
      <c r="C1790" s="453" t="s">
        <v>6156</v>
      </c>
      <c r="D1790" s="467" t="s">
        <v>7380</v>
      </c>
      <c r="E1790" s="468" t="s">
        <v>7381</v>
      </c>
      <c r="F1790" s="456" t="s">
        <v>3499</v>
      </c>
      <c r="G1790" s="493" t="s">
        <v>3500</v>
      </c>
    </row>
    <row r="1791" spans="2:7" s="457" customFormat="1" ht="24">
      <c r="B1791" s="467" t="s">
        <v>7524</v>
      </c>
      <c r="C1791" s="453" t="s">
        <v>6156</v>
      </c>
      <c r="D1791" s="467" t="s">
        <v>7380</v>
      </c>
      <c r="E1791" s="468" t="s">
        <v>7381</v>
      </c>
      <c r="F1791" s="456" t="s">
        <v>3499</v>
      </c>
      <c r="G1791" s="493" t="s">
        <v>3500</v>
      </c>
    </row>
    <row r="1792" spans="2:7" s="457" customFormat="1" ht="24">
      <c r="B1792" s="467" t="s">
        <v>7525</v>
      </c>
      <c r="C1792" s="453" t="s">
        <v>6156</v>
      </c>
      <c r="D1792" s="467" t="s">
        <v>7380</v>
      </c>
      <c r="E1792" s="468" t="s">
        <v>7381</v>
      </c>
      <c r="F1792" s="456" t="s">
        <v>3499</v>
      </c>
      <c r="G1792" s="493" t="s">
        <v>3500</v>
      </c>
    </row>
    <row r="1793" spans="2:7" s="457" customFormat="1" ht="24">
      <c r="B1793" s="467" t="s">
        <v>7526</v>
      </c>
      <c r="C1793" s="453" t="s">
        <v>6156</v>
      </c>
      <c r="D1793" s="467" t="s">
        <v>7380</v>
      </c>
      <c r="E1793" s="468" t="s">
        <v>7381</v>
      </c>
      <c r="F1793" s="456" t="s">
        <v>3499</v>
      </c>
      <c r="G1793" s="493" t="s">
        <v>3500</v>
      </c>
    </row>
    <row r="1794" spans="2:7" s="457" customFormat="1" ht="24">
      <c r="B1794" s="467" t="s">
        <v>7527</v>
      </c>
      <c r="C1794" s="453" t="s">
        <v>6156</v>
      </c>
      <c r="D1794" s="467" t="s">
        <v>7380</v>
      </c>
      <c r="E1794" s="468" t="s">
        <v>7381</v>
      </c>
      <c r="F1794" s="456" t="s">
        <v>3499</v>
      </c>
      <c r="G1794" s="493" t="s">
        <v>3500</v>
      </c>
    </row>
    <row r="1795" spans="2:7" s="457" customFormat="1" ht="24">
      <c r="B1795" s="467" t="s">
        <v>7528</v>
      </c>
      <c r="C1795" s="453" t="s">
        <v>6156</v>
      </c>
      <c r="D1795" s="467" t="s">
        <v>7380</v>
      </c>
      <c r="E1795" s="468" t="s">
        <v>7381</v>
      </c>
      <c r="F1795" s="456" t="s">
        <v>3499</v>
      </c>
      <c r="G1795" s="493" t="s">
        <v>3500</v>
      </c>
    </row>
    <row r="1796" spans="2:7" s="457" customFormat="1" ht="24">
      <c r="B1796" s="467" t="s">
        <v>7529</v>
      </c>
      <c r="C1796" s="453" t="s">
        <v>6156</v>
      </c>
      <c r="D1796" s="467" t="s">
        <v>7380</v>
      </c>
      <c r="E1796" s="468" t="s">
        <v>7381</v>
      </c>
      <c r="F1796" s="456" t="s">
        <v>3499</v>
      </c>
      <c r="G1796" s="493" t="s">
        <v>3500</v>
      </c>
    </row>
    <row r="1797" spans="2:7" s="457" customFormat="1" ht="24">
      <c r="B1797" s="467" t="s">
        <v>7530</v>
      </c>
      <c r="C1797" s="453" t="s">
        <v>6156</v>
      </c>
      <c r="D1797" s="467" t="s">
        <v>7380</v>
      </c>
      <c r="E1797" s="468" t="s">
        <v>7381</v>
      </c>
      <c r="F1797" s="456" t="s">
        <v>3499</v>
      </c>
      <c r="G1797" s="493" t="s">
        <v>3500</v>
      </c>
    </row>
    <row r="1798" spans="2:7" s="457" customFormat="1" ht="24">
      <c r="B1798" s="467" t="s">
        <v>7531</v>
      </c>
      <c r="C1798" s="453" t="s">
        <v>6156</v>
      </c>
      <c r="D1798" s="467" t="s">
        <v>7380</v>
      </c>
      <c r="E1798" s="468" t="s">
        <v>7381</v>
      </c>
      <c r="F1798" s="456" t="s">
        <v>3499</v>
      </c>
      <c r="G1798" s="493" t="s">
        <v>3500</v>
      </c>
    </row>
    <row r="1799" spans="2:7" s="457" customFormat="1" ht="24">
      <c r="B1799" s="467" t="s">
        <v>7532</v>
      </c>
      <c r="C1799" s="453" t="s">
        <v>6156</v>
      </c>
      <c r="D1799" s="467" t="s">
        <v>7380</v>
      </c>
      <c r="E1799" s="468" t="s">
        <v>7381</v>
      </c>
      <c r="F1799" s="456" t="s">
        <v>3499</v>
      </c>
      <c r="G1799" s="493" t="s">
        <v>3500</v>
      </c>
    </row>
    <row r="1800" spans="2:7" s="457" customFormat="1" ht="24">
      <c r="B1800" s="467" t="s">
        <v>7533</v>
      </c>
      <c r="C1800" s="453" t="s">
        <v>6156</v>
      </c>
      <c r="D1800" s="467" t="s">
        <v>7380</v>
      </c>
      <c r="E1800" s="468" t="s">
        <v>7381</v>
      </c>
      <c r="F1800" s="456" t="s">
        <v>3499</v>
      </c>
      <c r="G1800" s="493" t="s">
        <v>3500</v>
      </c>
    </row>
    <row r="1801" spans="2:7" s="457" customFormat="1" ht="24">
      <c r="B1801" s="467" t="s">
        <v>7534</v>
      </c>
      <c r="C1801" s="453" t="s">
        <v>6156</v>
      </c>
      <c r="D1801" s="467" t="s">
        <v>7380</v>
      </c>
      <c r="E1801" s="468" t="s">
        <v>7381</v>
      </c>
      <c r="F1801" s="456" t="s">
        <v>3499</v>
      </c>
      <c r="G1801" s="493" t="s">
        <v>3500</v>
      </c>
    </row>
    <row r="1802" spans="2:7" s="457" customFormat="1" ht="24">
      <c r="B1802" s="467" t="s">
        <v>7535</v>
      </c>
      <c r="C1802" s="453" t="s">
        <v>6156</v>
      </c>
      <c r="D1802" s="467" t="s">
        <v>7380</v>
      </c>
      <c r="E1802" s="468" t="s">
        <v>7381</v>
      </c>
      <c r="F1802" s="456" t="s">
        <v>3499</v>
      </c>
      <c r="G1802" s="493" t="s">
        <v>3500</v>
      </c>
    </row>
    <row r="1803" spans="2:7" s="457" customFormat="1" ht="24">
      <c r="B1803" s="467" t="s">
        <v>7536</v>
      </c>
      <c r="C1803" s="453" t="s">
        <v>6156</v>
      </c>
      <c r="D1803" s="467" t="s">
        <v>7380</v>
      </c>
      <c r="E1803" s="468" t="s">
        <v>7381</v>
      </c>
      <c r="F1803" s="456" t="s">
        <v>3499</v>
      </c>
      <c r="G1803" s="493" t="s">
        <v>3500</v>
      </c>
    </row>
    <row r="1804" spans="2:7" s="457" customFormat="1" ht="24">
      <c r="B1804" s="467" t="s">
        <v>7537</v>
      </c>
      <c r="C1804" s="453" t="s">
        <v>6156</v>
      </c>
      <c r="D1804" s="467" t="s">
        <v>7380</v>
      </c>
      <c r="E1804" s="468" t="s">
        <v>7381</v>
      </c>
      <c r="F1804" s="456" t="s">
        <v>3499</v>
      </c>
      <c r="G1804" s="493" t="s">
        <v>3500</v>
      </c>
    </row>
    <row r="1805" spans="2:7" s="457" customFormat="1" ht="24">
      <c r="B1805" s="467" t="s">
        <v>7538</v>
      </c>
      <c r="C1805" s="453" t="s">
        <v>6156</v>
      </c>
      <c r="D1805" s="467" t="s">
        <v>7380</v>
      </c>
      <c r="E1805" s="468" t="s">
        <v>7381</v>
      </c>
      <c r="F1805" s="456" t="s">
        <v>3499</v>
      </c>
      <c r="G1805" s="493" t="s">
        <v>3500</v>
      </c>
    </row>
    <row r="1806" spans="2:7" s="457" customFormat="1" ht="24">
      <c r="B1806" s="467" t="s">
        <v>7539</v>
      </c>
      <c r="C1806" s="453" t="s">
        <v>6156</v>
      </c>
      <c r="D1806" s="467" t="s">
        <v>7380</v>
      </c>
      <c r="E1806" s="468" t="s">
        <v>7381</v>
      </c>
      <c r="F1806" s="456" t="s">
        <v>3499</v>
      </c>
      <c r="G1806" s="493" t="s">
        <v>3500</v>
      </c>
    </row>
    <row r="1807" spans="2:7" s="457" customFormat="1" ht="24">
      <c r="B1807" s="467" t="s">
        <v>7540</v>
      </c>
      <c r="C1807" s="453" t="s">
        <v>6156</v>
      </c>
      <c r="D1807" s="467" t="s">
        <v>7380</v>
      </c>
      <c r="E1807" s="468" t="s">
        <v>7381</v>
      </c>
      <c r="F1807" s="456" t="s">
        <v>3499</v>
      </c>
      <c r="G1807" s="493" t="s">
        <v>3500</v>
      </c>
    </row>
    <row r="1808" spans="2:7" s="457" customFormat="1" ht="24">
      <c r="B1808" s="467" t="s">
        <v>7541</v>
      </c>
      <c r="C1808" s="453" t="s">
        <v>6156</v>
      </c>
      <c r="D1808" s="467" t="s">
        <v>7380</v>
      </c>
      <c r="E1808" s="468" t="s">
        <v>7381</v>
      </c>
      <c r="F1808" s="456" t="s">
        <v>3499</v>
      </c>
      <c r="G1808" s="493" t="s">
        <v>3500</v>
      </c>
    </row>
    <row r="1809" spans="2:7" s="457" customFormat="1" ht="24">
      <c r="B1809" s="484" t="s">
        <v>7542</v>
      </c>
      <c r="C1809" s="453" t="s">
        <v>6156</v>
      </c>
      <c r="D1809" s="467" t="s">
        <v>7380</v>
      </c>
      <c r="E1809" s="468" t="s">
        <v>7381</v>
      </c>
      <c r="F1809" s="456" t="s">
        <v>3499</v>
      </c>
      <c r="G1809" s="493" t="s">
        <v>3500</v>
      </c>
    </row>
    <row r="1810" spans="2:7" s="457" customFormat="1" ht="24">
      <c r="B1810" s="484" t="s">
        <v>7543</v>
      </c>
      <c r="C1810" s="453" t="s">
        <v>6156</v>
      </c>
      <c r="D1810" s="467" t="s">
        <v>7380</v>
      </c>
      <c r="E1810" s="468" t="s">
        <v>7381</v>
      </c>
      <c r="F1810" s="456" t="s">
        <v>3499</v>
      </c>
      <c r="G1810" s="493" t="s">
        <v>3500</v>
      </c>
    </row>
    <row r="1811" spans="2:7" s="457" customFormat="1" ht="24">
      <c r="B1811" s="467" t="s">
        <v>7544</v>
      </c>
      <c r="C1811" s="453" t="s">
        <v>6156</v>
      </c>
      <c r="D1811" s="467" t="s">
        <v>7380</v>
      </c>
      <c r="E1811" s="468" t="s">
        <v>7381</v>
      </c>
      <c r="F1811" s="456" t="s">
        <v>3499</v>
      </c>
      <c r="G1811" s="493" t="s">
        <v>3500</v>
      </c>
    </row>
    <row r="1812" spans="2:7" s="457" customFormat="1" ht="24">
      <c r="B1812" s="467" t="s">
        <v>7545</v>
      </c>
      <c r="C1812" s="453" t="s">
        <v>6156</v>
      </c>
      <c r="D1812" s="467" t="s">
        <v>7380</v>
      </c>
      <c r="E1812" s="468" t="s">
        <v>7381</v>
      </c>
      <c r="F1812" s="456" t="s">
        <v>3499</v>
      </c>
      <c r="G1812" s="493" t="s">
        <v>3500</v>
      </c>
    </row>
    <row r="1813" spans="2:7" s="457" customFormat="1" ht="24">
      <c r="B1813" s="467" t="s">
        <v>7546</v>
      </c>
      <c r="C1813" s="453" t="s">
        <v>6156</v>
      </c>
      <c r="D1813" s="467" t="s">
        <v>7380</v>
      </c>
      <c r="E1813" s="468" t="s">
        <v>7381</v>
      </c>
      <c r="F1813" s="456" t="s">
        <v>3499</v>
      </c>
      <c r="G1813" s="493" t="s">
        <v>3500</v>
      </c>
    </row>
    <row r="1814" spans="2:7" s="457" customFormat="1" ht="24">
      <c r="B1814" s="467" t="s">
        <v>7547</v>
      </c>
      <c r="C1814" s="453" t="s">
        <v>6156</v>
      </c>
      <c r="D1814" s="467" t="s">
        <v>7380</v>
      </c>
      <c r="E1814" s="468" t="s">
        <v>7381</v>
      </c>
      <c r="F1814" s="456" t="s">
        <v>3499</v>
      </c>
      <c r="G1814" s="493" t="s">
        <v>3500</v>
      </c>
    </row>
    <row r="1815" spans="2:7" s="457" customFormat="1" ht="24">
      <c r="B1815" s="467" t="s">
        <v>7548</v>
      </c>
      <c r="C1815" s="453" t="s">
        <v>6156</v>
      </c>
      <c r="D1815" s="467" t="s">
        <v>7380</v>
      </c>
      <c r="E1815" s="468" t="s">
        <v>7381</v>
      </c>
      <c r="F1815" s="456" t="s">
        <v>3499</v>
      </c>
      <c r="G1815" s="493" t="s">
        <v>3500</v>
      </c>
    </row>
    <row r="1816" spans="2:7" s="457" customFormat="1" ht="24">
      <c r="B1816" s="467" t="s">
        <v>7549</v>
      </c>
      <c r="C1816" s="453" t="s">
        <v>6156</v>
      </c>
      <c r="D1816" s="467" t="s">
        <v>7380</v>
      </c>
      <c r="E1816" s="468" t="s">
        <v>7381</v>
      </c>
      <c r="F1816" s="456" t="s">
        <v>3499</v>
      </c>
      <c r="G1816" s="493" t="s">
        <v>3500</v>
      </c>
    </row>
    <row r="1817" spans="2:7" s="457" customFormat="1" ht="24">
      <c r="B1817" s="467" t="s">
        <v>7550</v>
      </c>
      <c r="C1817" s="453" t="s">
        <v>6156</v>
      </c>
      <c r="D1817" s="467" t="s">
        <v>7380</v>
      </c>
      <c r="E1817" s="468" t="s">
        <v>7381</v>
      </c>
      <c r="F1817" s="456" t="s">
        <v>3499</v>
      </c>
      <c r="G1817" s="493" t="s">
        <v>3500</v>
      </c>
    </row>
    <row r="1818" spans="2:7" s="457" customFormat="1" ht="24">
      <c r="B1818" s="467" t="s">
        <v>7551</v>
      </c>
      <c r="C1818" s="453" t="s">
        <v>6156</v>
      </c>
      <c r="D1818" s="467" t="s">
        <v>7380</v>
      </c>
      <c r="E1818" s="468" t="s">
        <v>7381</v>
      </c>
      <c r="F1818" s="456" t="s">
        <v>3499</v>
      </c>
      <c r="G1818" s="493" t="s">
        <v>3500</v>
      </c>
    </row>
    <row r="1819" spans="2:7" s="457" customFormat="1" ht="24">
      <c r="B1819" s="467" t="s">
        <v>7552</v>
      </c>
      <c r="C1819" s="453" t="s">
        <v>6156</v>
      </c>
      <c r="D1819" s="467" t="s">
        <v>7380</v>
      </c>
      <c r="E1819" s="468" t="s">
        <v>7381</v>
      </c>
      <c r="F1819" s="456" t="s">
        <v>3499</v>
      </c>
      <c r="G1819" s="493" t="s">
        <v>3500</v>
      </c>
    </row>
    <row r="1820" spans="2:7" s="457" customFormat="1" ht="12">
      <c r="B1820" s="467" t="s">
        <v>7553</v>
      </c>
      <c r="C1820" s="453" t="s">
        <v>6156</v>
      </c>
      <c r="D1820" s="467" t="s">
        <v>4372</v>
      </c>
      <c r="E1820" s="468" t="s">
        <v>7554</v>
      </c>
      <c r="F1820" s="456" t="s">
        <v>3499</v>
      </c>
      <c r="G1820" s="493" t="s">
        <v>3500</v>
      </c>
    </row>
    <row r="1821" spans="2:7" s="457" customFormat="1" ht="12">
      <c r="B1821" s="467" t="s">
        <v>7555</v>
      </c>
      <c r="C1821" s="453" t="s">
        <v>6156</v>
      </c>
      <c r="D1821" s="467" t="s">
        <v>4372</v>
      </c>
      <c r="E1821" s="468" t="s">
        <v>7554</v>
      </c>
      <c r="F1821" s="456" t="s">
        <v>3499</v>
      </c>
      <c r="G1821" s="493" t="s">
        <v>3500</v>
      </c>
    </row>
    <row r="1822" spans="2:7" s="457" customFormat="1" ht="12">
      <c r="B1822" s="467" t="s">
        <v>7556</v>
      </c>
      <c r="C1822" s="453" t="s">
        <v>6156</v>
      </c>
      <c r="D1822" s="467" t="s">
        <v>4372</v>
      </c>
      <c r="E1822" s="468" t="s">
        <v>7554</v>
      </c>
      <c r="F1822" s="456" t="s">
        <v>3499</v>
      </c>
      <c r="G1822" s="493" t="s">
        <v>3500</v>
      </c>
    </row>
    <row r="1823" spans="2:7" s="457" customFormat="1" ht="12">
      <c r="B1823" s="467" t="s">
        <v>7557</v>
      </c>
      <c r="C1823" s="453" t="s">
        <v>6156</v>
      </c>
      <c r="D1823" s="467" t="s">
        <v>4372</v>
      </c>
      <c r="E1823" s="468" t="s">
        <v>7554</v>
      </c>
      <c r="F1823" s="456" t="s">
        <v>3499</v>
      </c>
      <c r="G1823" s="493" t="s">
        <v>3500</v>
      </c>
    </row>
    <row r="1824" spans="2:7" s="457" customFormat="1" ht="12">
      <c r="B1824" s="467" t="s">
        <v>7558</v>
      </c>
      <c r="C1824" s="453" t="s">
        <v>6156</v>
      </c>
      <c r="D1824" s="467" t="s">
        <v>4372</v>
      </c>
      <c r="E1824" s="468" t="s">
        <v>7554</v>
      </c>
      <c r="F1824" s="456" t="s">
        <v>3499</v>
      </c>
      <c r="G1824" s="493" t="s">
        <v>3500</v>
      </c>
    </row>
    <row r="1825" spans="2:7" s="457" customFormat="1" ht="12">
      <c r="B1825" s="467" t="s">
        <v>7559</v>
      </c>
      <c r="C1825" s="453" t="s">
        <v>6156</v>
      </c>
      <c r="D1825" s="467" t="s">
        <v>4372</v>
      </c>
      <c r="E1825" s="468" t="s">
        <v>7554</v>
      </c>
      <c r="F1825" s="456" t="s">
        <v>3499</v>
      </c>
      <c r="G1825" s="493" t="s">
        <v>3500</v>
      </c>
    </row>
    <row r="1826" spans="2:7" s="457" customFormat="1" ht="12">
      <c r="B1826" s="467" t="s">
        <v>7560</v>
      </c>
      <c r="C1826" s="453" t="s">
        <v>6156</v>
      </c>
      <c r="D1826" s="467" t="s">
        <v>4372</v>
      </c>
      <c r="E1826" s="468" t="s">
        <v>7554</v>
      </c>
      <c r="F1826" s="456" t="s">
        <v>3499</v>
      </c>
      <c r="G1826" s="493" t="s">
        <v>3500</v>
      </c>
    </row>
    <row r="1827" spans="2:7" s="457" customFormat="1" ht="12">
      <c r="B1827" s="467" t="s">
        <v>7561</v>
      </c>
      <c r="C1827" s="453" t="s">
        <v>6156</v>
      </c>
      <c r="D1827" s="467" t="s">
        <v>4372</v>
      </c>
      <c r="E1827" s="468" t="s">
        <v>7554</v>
      </c>
      <c r="F1827" s="456" t="s">
        <v>3499</v>
      </c>
      <c r="G1827" s="493" t="s">
        <v>3500</v>
      </c>
    </row>
    <row r="1828" spans="2:7" s="457" customFormat="1" ht="12">
      <c r="B1828" s="467" t="s">
        <v>7562</v>
      </c>
      <c r="C1828" s="453" t="s">
        <v>6156</v>
      </c>
      <c r="D1828" s="467" t="s">
        <v>4372</v>
      </c>
      <c r="E1828" s="468" t="s">
        <v>7554</v>
      </c>
      <c r="F1828" s="456" t="s">
        <v>3499</v>
      </c>
      <c r="G1828" s="493" t="s">
        <v>3500</v>
      </c>
    </row>
    <row r="1829" spans="2:7" s="457" customFormat="1" ht="12">
      <c r="B1829" s="467" t="s">
        <v>7563</v>
      </c>
      <c r="C1829" s="453" t="s">
        <v>6156</v>
      </c>
      <c r="D1829" s="467" t="s">
        <v>4372</v>
      </c>
      <c r="E1829" s="468" t="s">
        <v>7554</v>
      </c>
      <c r="F1829" s="456" t="s">
        <v>3499</v>
      </c>
      <c r="G1829" s="493" t="s">
        <v>3500</v>
      </c>
    </row>
    <row r="1830" spans="2:7" s="457" customFormat="1" ht="12">
      <c r="B1830" s="467" t="s">
        <v>7564</v>
      </c>
      <c r="C1830" s="453" t="s">
        <v>6156</v>
      </c>
      <c r="D1830" s="467" t="s">
        <v>4372</v>
      </c>
      <c r="E1830" s="468" t="s">
        <v>7554</v>
      </c>
      <c r="F1830" s="456" t="s">
        <v>3499</v>
      </c>
      <c r="G1830" s="493" t="s">
        <v>3500</v>
      </c>
    </row>
    <row r="1831" spans="2:7" s="457" customFormat="1" ht="12">
      <c r="B1831" s="467" t="s">
        <v>7565</v>
      </c>
      <c r="C1831" s="453" t="s">
        <v>6156</v>
      </c>
      <c r="D1831" s="467" t="s">
        <v>4372</v>
      </c>
      <c r="E1831" s="468" t="s">
        <v>7554</v>
      </c>
      <c r="F1831" s="456" t="s">
        <v>3499</v>
      </c>
      <c r="G1831" s="493" t="s">
        <v>3500</v>
      </c>
    </row>
    <row r="1832" spans="2:7" s="457" customFormat="1" ht="12">
      <c r="B1832" s="467" t="s">
        <v>7566</v>
      </c>
      <c r="C1832" s="453" t="s">
        <v>6156</v>
      </c>
      <c r="D1832" s="467" t="s">
        <v>4372</v>
      </c>
      <c r="E1832" s="468" t="s">
        <v>7554</v>
      </c>
      <c r="F1832" s="456" t="s">
        <v>3499</v>
      </c>
      <c r="G1832" s="493" t="s">
        <v>3500</v>
      </c>
    </row>
    <row r="1833" spans="2:7" s="457" customFormat="1" ht="12">
      <c r="B1833" s="467" t="s">
        <v>7567</v>
      </c>
      <c r="C1833" s="453" t="s">
        <v>6156</v>
      </c>
      <c r="D1833" s="467" t="s">
        <v>4372</v>
      </c>
      <c r="E1833" s="468" t="s">
        <v>7554</v>
      </c>
      <c r="F1833" s="456" t="s">
        <v>3499</v>
      </c>
      <c r="G1833" s="493" t="s">
        <v>3500</v>
      </c>
    </row>
    <row r="1834" spans="2:7" s="457" customFormat="1" ht="12">
      <c r="B1834" s="467" t="s">
        <v>7568</v>
      </c>
      <c r="C1834" s="453" t="s">
        <v>6156</v>
      </c>
      <c r="D1834" s="467" t="s">
        <v>4372</v>
      </c>
      <c r="E1834" s="468" t="s">
        <v>7554</v>
      </c>
      <c r="F1834" s="456" t="s">
        <v>3499</v>
      </c>
      <c r="G1834" s="493" t="s">
        <v>3500</v>
      </c>
    </row>
    <row r="1835" spans="2:7" s="457" customFormat="1" ht="12">
      <c r="B1835" s="467" t="s">
        <v>7569</v>
      </c>
      <c r="C1835" s="453" t="s">
        <v>6156</v>
      </c>
      <c r="D1835" s="467" t="s">
        <v>4372</v>
      </c>
      <c r="E1835" s="468" t="s">
        <v>7554</v>
      </c>
      <c r="F1835" s="456" t="s">
        <v>3499</v>
      </c>
      <c r="G1835" s="493" t="s">
        <v>3500</v>
      </c>
    </row>
    <row r="1836" spans="2:7" s="457" customFormat="1" ht="12">
      <c r="B1836" s="467" t="s">
        <v>7570</v>
      </c>
      <c r="C1836" s="453" t="s">
        <v>6156</v>
      </c>
      <c r="D1836" s="467" t="s">
        <v>4372</v>
      </c>
      <c r="E1836" s="468" t="s">
        <v>7554</v>
      </c>
      <c r="F1836" s="456" t="s">
        <v>3499</v>
      </c>
      <c r="G1836" s="493" t="s">
        <v>3500</v>
      </c>
    </row>
    <row r="1837" spans="2:7" s="457" customFormat="1" ht="12">
      <c r="B1837" s="467" t="s">
        <v>7571</v>
      </c>
      <c r="C1837" s="453" t="s">
        <v>6156</v>
      </c>
      <c r="D1837" s="467" t="s">
        <v>4372</v>
      </c>
      <c r="E1837" s="468" t="s">
        <v>7554</v>
      </c>
      <c r="F1837" s="456" t="s">
        <v>3499</v>
      </c>
      <c r="G1837" s="493" t="s">
        <v>3500</v>
      </c>
    </row>
    <row r="1838" spans="2:7" s="457" customFormat="1" ht="12">
      <c r="B1838" s="467" t="s">
        <v>7572</v>
      </c>
      <c r="C1838" s="453" t="s">
        <v>6156</v>
      </c>
      <c r="D1838" s="467" t="s">
        <v>4372</v>
      </c>
      <c r="E1838" s="468" t="s">
        <v>7554</v>
      </c>
      <c r="F1838" s="456" t="s">
        <v>3499</v>
      </c>
      <c r="G1838" s="493" t="s">
        <v>3500</v>
      </c>
    </row>
    <row r="1839" spans="2:7" s="457" customFormat="1" ht="12">
      <c r="B1839" s="467" t="s">
        <v>7573</v>
      </c>
      <c r="C1839" s="453" t="s">
        <v>6156</v>
      </c>
      <c r="D1839" s="467" t="s">
        <v>4372</v>
      </c>
      <c r="E1839" s="468" t="s">
        <v>7554</v>
      </c>
      <c r="F1839" s="456" t="s">
        <v>3499</v>
      </c>
      <c r="G1839" s="493" t="s">
        <v>3500</v>
      </c>
    </row>
    <row r="1840" spans="2:7" s="457" customFormat="1" ht="12">
      <c r="B1840" s="467" t="s">
        <v>7574</v>
      </c>
      <c r="C1840" s="453" t="s">
        <v>6156</v>
      </c>
      <c r="D1840" s="467" t="s">
        <v>4372</v>
      </c>
      <c r="E1840" s="468" t="s">
        <v>7554</v>
      </c>
      <c r="F1840" s="456" t="s">
        <v>3499</v>
      </c>
      <c r="G1840" s="493" t="s">
        <v>3500</v>
      </c>
    </row>
    <row r="1841" spans="2:7" s="457" customFormat="1" ht="12">
      <c r="B1841" s="467" t="s">
        <v>7575</v>
      </c>
      <c r="C1841" s="453" t="s">
        <v>6156</v>
      </c>
      <c r="D1841" s="467" t="s">
        <v>4372</v>
      </c>
      <c r="E1841" s="468" t="s">
        <v>7554</v>
      </c>
      <c r="F1841" s="456" t="s">
        <v>3499</v>
      </c>
      <c r="G1841" s="493" t="s">
        <v>3500</v>
      </c>
    </row>
    <row r="1842" spans="2:7" s="457" customFormat="1" ht="12">
      <c r="B1842" s="467" t="s">
        <v>7576</v>
      </c>
      <c r="C1842" s="453" t="s">
        <v>6156</v>
      </c>
      <c r="D1842" s="467" t="s">
        <v>4372</v>
      </c>
      <c r="E1842" s="468" t="s">
        <v>7554</v>
      </c>
      <c r="F1842" s="456" t="s">
        <v>3499</v>
      </c>
      <c r="G1842" s="493" t="s">
        <v>3500</v>
      </c>
    </row>
    <row r="1843" spans="2:7" s="457" customFormat="1" ht="12">
      <c r="B1843" s="467" t="s">
        <v>7577</v>
      </c>
      <c r="C1843" s="453" t="s">
        <v>6156</v>
      </c>
      <c r="D1843" s="467" t="s">
        <v>4372</v>
      </c>
      <c r="E1843" s="468" t="s">
        <v>7554</v>
      </c>
      <c r="F1843" s="456" t="s">
        <v>3499</v>
      </c>
      <c r="G1843" s="493" t="s">
        <v>3500</v>
      </c>
    </row>
    <row r="1844" spans="2:7" s="457" customFormat="1" ht="12">
      <c r="B1844" s="467" t="s">
        <v>7578</v>
      </c>
      <c r="C1844" s="453" t="s">
        <v>6156</v>
      </c>
      <c r="D1844" s="467" t="s">
        <v>4372</v>
      </c>
      <c r="E1844" s="468" t="s">
        <v>7554</v>
      </c>
      <c r="F1844" s="456" t="s">
        <v>3499</v>
      </c>
      <c r="G1844" s="493" t="s">
        <v>3500</v>
      </c>
    </row>
    <row r="1845" spans="2:7" s="457" customFormat="1" ht="12">
      <c r="B1845" s="467" t="s">
        <v>7579</v>
      </c>
      <c r="C1845" s="453" t="s">
        <v>6156</v>
      </c>
      <c r="D1845" s="467" t="s">
        <v>4372</v>
      </c>
      <c r="E1845" s="468" t="s">
        <v>7554</v>
      </c>
      <c r="F1845" s="456" t="s">
        <v>3499</v>
      </c>
      <c r="G1845" s="493" t="s">
        <v>3500</v>
      </c>
    </row>
    <row r="1846" spans="2:7" s="457" customFormat="1" ht="12">
      <c r="B1846" s="467" t="s">
        <v>7580</v>
      </c>
      <c r="C1846" s="453" t="s">
        <v>6156</v>
      </c>
      <c r="D1846" s="467" t="s">
        <v>4372</v>
      </c>
      <c r="E1846" s="468" t="s">
        <v>7554</v>
      </c>
      <c r="F1846" s="456" t="s">
        <v>3499</v>
      </c>
      <c r="G1846" s="493" t="s">
        <v>3500</v>
      </c>
    </row>
    <row r="1847" spans="2:7" s="457" customFormat="1" ht="12">
      <c r="B1847" s="467" t="s">
        <v>7581</v>
      </c>
      <c r="C1847" s="453" t="s">
        <v>6156</v>
      </c>
      <c r="D1847" s="467" t="s">
        <v>4372</v>
      </c>
      <c r="E1847" s="468" t="s">
        <v>7554</v>
      </c>
      <c r="F1847" s="456" t="s">
        <v>3499</v>
      </c>
      <c r="G1847" s="493" t="s">
        <v>3500</v>
      </c>
    </row>
    <row r="1848" spans="2:7" s="457" customFormat="1" ht="12">
      <c r="B1848" s="467" t="s">
        <v>7582</v>
      </c>
      <c r="C1848" s="453" t="s">
        <v>6156</v>
      </c>
      <c r="D1848" s="467" t="s">
        <v>4372</v>
      </c>
      <c r="E1848" s="468" t="s">
        <v>7554</v>
      </c>
      <c r="F1848" s="456" t="s">
        <v>3499</v>
      </c>
      <c r="G1848" s="493" t="s">
        <v>3500</v>
      </c>
    </row>
    <row r="1849" spans="2:7" s="457" customFormat="1" ht="12">
      <c r="B1849" s="467" t="s">
        <v>7574</v>
      </c>
      <c r="C1849" s="453" t="s">
        <v>6156</v>
      </c>
      <c r="D1849" s="467" t="s">
        <v>4372</v>
      </c>
      <c r="E1849" s="468" t="s">
        <v>7554</v>
      </c>
      <c r="F1849" s="456" t="s">
        <v>3499</v>
      </c>
      <c r="G1849" s="493" t="s">
        <v>3500</v>
      </c>
    </row>
    <row r="1850" spans="2:7" s="457" customFormat="1" ht="12">
      <c r="B1850" s="467" t="s">
        <v>7583</v>
      </c>
      <c r="C1850" s="453" t="s">
        <v>6156</v>
      </c>
      <c r="D1850" s="467" t="s">
        <v>4372</v>
      </c>
      <c r="E1850" s="468" t="s">
        <v>7554</v>
      </c>
      <c r="F1850" s="456" t="s">
        <v>3499</v>
      </c>
      <c r="G1850" s="493" t="s">
        <v>3500</v>
      </c>
    </row>
    <row r="1851" spans="2:7" s="457" customFormat="1" ht="12">
      <c r="B1851" s="467" t="s">
        <v>7584</v>
      </c>
      <c r="C1851" s="453" t="s">
        <v>6156</v>
      </c>
      <c r="D1851" s="467" t="s">
        <v>4372</v>
      </c>
      <c r="E1851" s="468" t="s">
        <v>7554</v>
      </c>
      <c r="F1851" s="456" t="s">
        <v>3499</v>
      </c>
      <c r="G1851" s="493" t="s">
        <v>3500</v>
      </c>
    </row>
    <row r="1852" spans="2:7" s="457" customFormat="1" ht="12">
      <c r="B1852" s="467" t="s">
        <v>7585</v>
      </c>
      <c r="C1852" s="453" t="s">
        <v>6156</v>
      </c>
      <c r="D1852" s="467" t="s">
        <v>4372</v>
      </c>
      <c r="E1852" s="468" t="s">
        <v>7554</v>
      </c>
      <c r="F1852" s="456" t="s">
        <v>3499</v>
      </c>
      <c r="G1852" s="493" t="s">
        <v>3500</v>
      </c>
    </row>
    <row r="1853" spans="2:7" s="457" customFormat="1" ht="12">
      <c r="B1853" s="467" t="s">
        <v>7586</v>
      </c>
      <c r="C1853" s="453" t="s">
        <v>6156</v>
      </c>
      <c r="D1853" s="467" t="s">
        <v>4372</v>
      </c>
      <c r="E1853" s="468" t="s">
        <v>7554</v>
      </c>
      <c r="F1853" s="456" t="s">
        <v>3499</v>
      </c>
      <c r="G1853" s="493" t="s">
        <v>3500</v>
      </c>
    </row>
    <row r="1854" spans="2:7" s="457" customFormat="1" ht="12">
      <c r="B1854" s="467" t="s">
        <v>7587</v>
      </c>
      <c r="C1854" s="453" t="s">
        <v>6156</v>
      </c>
      <c r="D1854" s="467" t="s">
        <v>4372</v>
      </c>
      <c r="E1854" s="468" t="s">
        <v>7554</v>
      </c>
      <c r="F1854" s="456" t="s">
        <v>3499</v>
      </c>
      <c r="G1854" s="493" t="s">
        <v>3500</v>
      </c>
    </row>
    <row r="1855" spans="2:7" s="457" customFormat="1" ht="12">
      <c r="B1855" s="467" t="s">
        <v>7588</v>
      </c>
      <c r="C1855" s="453" t="s">
        <v>6156</v>
      </c>
      <c r="D1855" s="467" t="s">
        <v>4372</v>
      </c>
      <c r="E1855" s="468" t="s">
        <v>7554</v>
      </c>
      <c r="F1855" s="456" t="s">
        <v>3499</v>
      </c>
      <c r="G1855" s="493" t="s">
        <v>3500</v>
      </c>
    </row>
    <row r="1856" spans="2:7" s="457" customFormat="1" ht="12">
      <c r="B1856" s="467" t="s">
        <v>7589</v>
      </c>
      <c r="C1856" s="453" t="s">
        <v>6156</v>
      </c>
      <c r="D1856" s="467" t="s">
        <v>4372</v>
      </c>
      <c r="E1856" s="468" t="s">
        <v>7554</v>
      </c>
      <c r="F1856" s="456" t="s">
        <v>3499</v>
      </c>
      <c r="G1856" s="493" t="s">
        <v>3500</v>
      </c>
    </row>
    <row r="1857" spans="2:7" s="457" customFormat="1" ht="12">
      <c r="B1857" s="467" t="s">
        <v>7590</v>
      </c>
      <c r="C1857" s="453" t="s">
        <v>6156</v>
      </c>
      <c r="D1857" s="467" t="s">
        <v>4372</v>
      </c>
      <c r="E1857" s="468" t="s">
        <v>7554</v>
      </c>
      <c r="F1857" s="456" t="s">
        <v>3499</v>
      </c>
      <c r="G1857" s="493" t="s">
        <v>3500</v>
      </c>
    </row>
    <row r="1858" spans="2:7" s="457" customFormat="1" ht="12">
      <c r="B1858" s="467" t="s">
        <v>7591</v>
      </c>
      <c r="C1858" s="453" t="s">
        <v>6156</v>
      </c>
      <c r="D1858" s="467" t="s">
        <v>4372</v>
      </c>
      <c r="E1858" s="468" t="s">
        <v>7554</v>
      </c>
      <c r="F1858" s="456" t="s">
        <v>3499</v>
      </c>
      <c r="G1858" s="493" t="s">
        <v>3500</v>
      </c>
    </row>
    <row r="1859" spans="2:7" s="457" customFormat="1" ht="12">
      <c r="B1859" s="467" t="s">
        <v>7592</v>
      </c>
      <c r="C1859" s="453" t="s">
        <v>6156</v>
      </c>
      <c r="D1859" s="467" t="s">
        <v>4372</v>
      </c>
      <c r="E1859" s="468" t="s">
        <v>7554</v>
      </c>
      <c r="F1859" s="456" t="s">
        <v>3499</v>
      </c>
      <c r="G1859" s="493" t="s">
        <v>3500</v>
      </c>
    </row>
    <row r="1860" spans="2:7" s="457" customFormat="1" ht="12">
      <c r="B1860" s="467" t="s">
        <v>7593</v>
      </c>
      <c r="C1860" s="453" t="s">
        <v>6156</v>
      </c>
      <c r="D1860" s="467" t="s">
        <v>4372</v>
      </c>
      <c r="E1860" s="468" t="s">
        <v>7554</v>
      </c>
      <c r="F1860" s="456" t="s">
        <v>3499</v>
      </c>
      <c r="G1860" s="493" t="s">
        <v>3500</v>
      </c>
    </row>
    <row r="1861" spans="2:7" s="457" customFormat="1" ht="12">
      <c r="B1861" s="467" t="s">
        <v>7594</v>
      </c>
      <c r="C1861" s="453" t="s">
        <v>6156</v>
      </c>
      <c r="D1861" s="467" t="s">
        <v>4372</v>
      </c>
      <c r="E1861" s="468" t="s">
        <v>7554</v>
      </c>
      <c r="F1861" s="456" t="s">
        <v>3499</v>
      </c>
      <c r="G1861" s="493" t="s">
        <v>3500</v>
      </c>
    </row>
    <row r="1862" spans="2:7" s="457" customFormat="1" ht="12">
      <c r="B1862" s="467" t="s">
        <v>7595</v>
      </c>
      <c r="C1862" s="453" t="s">
        <v>6156</v>
      </c>
      <c r="D1862" s="467" t="s">
        <v>4372</v>
      </c>
      <c r="E1862" s="468" t="s">
        <v>7554</v>
      </c>
      <c r="F1862" s="456" t="s">
        <v>3499</v>
      </c>
      <c r="G1862" s="493" t="s">
        <v>3500</v>
      </c>
    </row>
    <row r="1863" spans="2:7" s="457" customFormat="1" ht="12">
      <c r="B1863" s="467" t="s">
        <v>7596</v>
      </c>
      <c r="C1863" s="453" t="s">
        <v>6156</v>
      </c>
      <c r="D1863" s="467" t="s">
        <v>4372</v>
      </c>
      <c r="E1863" s="468" t="s">
        <v>7554</v>
      </c>
      <c r="F1863" s="456" t="s">
        <v>3499</v>
      </c>
      <c r="G1863" s="493" t="s">
        <v>3500</v>
      </c>
    </row>
    <row r="1864" spans="2:7" s="457" customFormat="1" ht="12">
      <c r="B1864" s="467" t="s">
        <v>7597</v>
      </c>
      <c r="C1864" s="453" t="s">
        <v>6156</v>
      </c>
      <c r="D1864" s="467" t="s">
        <v>4372</v>
      </c>
      <c r="E1864" s="468" t="s">
        <v>7554</v>
      </c>
      <c r="F1864" s="456" t="s">
        <v>3499</v>
      </c>
      <c r="G1864" s="493" t="s">
        <v>3500</v>
      </c>
    </row>
    <row r="1865" spans="2:7" s="457" customFormat="1" ht="12">
      <c r="B1865" s="467" t="s">
        <v>7598</v>
      </c>
      <c r="C1865" s="453" t="s">
        <v>6156</v>
      </c>
      <c r="D1865" s="467" t="s">
        <v>4372</v>
      </c>
      <c r="E1865" s="468" t="s">
        <v>7554</v>
      </c>
      <c r="F1865" s="456" t="s">
        <v>3499</v>
      </c>
      <c r="G1865" s="493" t="s">
        <v>3500</v>
      </c>
    </row>
    <row r="1866" spans="2:7" s="457" customFormat="1" ht="12">
      <c r="B1866" s="467" t="s">
        <v>7599</v>
      </c>
      <c r="C1866" s="453" t="s">
        <v>6156</v>
      </c>
      <c r="D1866" s="467" t="s">
        <v>4372</v>
      </c>
      <c r="E1866" s="468" t="s">
        <v>7554</v>
      </c>
      <c r="F1866" s="456" t="s">
        <v>3499</v>
      </c>
      <c r="G1866" s="493" t="s">
        <v>3500</v>
      </c>
    </row>
    <row r="1867" spans="2:7" s="457" customFormat="1" ht="12">
      <c r="B1867" s="467" t="s">
        <v>7600</v>
      </c>
      <c r="C1867" s="453" t="s">
        <v>6156</v>
      </c>
      <c r="D1867" s="467" t="s">
        <v>4372</v>
      </c>
      <c r="E1867" s="468" t="s">
        <v>7554</v>
      </c>
      <c r="F1867" s="456" t="s">
        <v>3499</v>
      </c>
      <c r="G1867" s="493" t="s">
        <v>3500</v>
      </c>
    </row>
    <row r="1868" spans="2:7" s="457" customFormat="1" ht="12">
      <c r="B1868" s="467" t="s">
        <v>7601</v>
      </c>
      <c r="C1868" s="453" t="s">
        <v>6156</v>
      </c>
      <c r="D1868" s="467" t="s">
        <v>4372</v>
      </c>
      <c r="E1868" s="468" t="s">
        <v>7554</v>
      </c>
      <c r="F1868" s="456" t="s">
        <v>3499</v>
      </c>
      <c r="G1868" s="493" t="s">
        <v>3500</v>
      </c>
    </row>
    <row r="1869" spans="2:7" s="457" customFormat="1" ht="12">
      <c r="B1869" s="467" t="s">
        <v>7602</v>
      </c>
      <c r="C1869" s="453" t="s">
        <v>6156</v>
      </c>
      <c r="D1869" s="467" t="s">
        <v>4372</v>
      </c>
      <c r="E1869" s="468" t="s">
        <v>7554</v>
      </c>
      <c r="F1869" s="456" t="s">
        <v>3499</v>
      </c>
      <c r="G1869" s="493" t="s">
        <v>3500</v>
      </c>
    </row>
    <row r="1870" spans="2:7" s="457" customFormat="1" ht="12">
      <c r="B1870" s="467" t="s">
        <v>7603</v>
      </c>
      <c r="C1870" s="453" t="s">
        <v>6156</v>
      </c>
      <c r="D1870" s="467" t="s">
        <v>4372</v>
      </c>
      <c r="E1870" s="468" t="s">
        <v>7554</v>
      </c>
      <c r="F1870" s="456" t="s">
        <v>3499</v>
      </c>
      <c r="G1870" s="493" t="s">
        <v>3500</v>
      </c>
    </row>
    <row r="1871" spans="2:7" s="457" customFormat="1" ht="12">
      <c r="B1871" s="484" t="s">
        <v>7575</v>
      </c>
      <c r="C1871" s="453" t="s">
        <v>6156</v>
      </c>
      <c r="D1871" s="467" t="s">
        <v>4372</v>
      </c>
      <c r="E1871" s="468" t="s">
        <v>7554</v>
      </c>
      <c r="F1871" s="456" t="s">
        <v>3499</v>
      </c>
      <c r="G1871" s="493" t="s">
        <v>3500</v>
      </c>
    </row>
    <row r="1872" spans="2:7" s="457" customFormat="1" ht="12">
      <c r="B1872" s="467" t="s">
        <v>7604</v>
      </c>
      <c r="C1872" s="453" t="s">
        <v>6156</v>
      </c>
      <c r="D1872" s="467" t="s">
        <v>4372</v>
      </c>
      <c r="E1872" s="468" t="s">
        <v>7554</v>
      </c>
      <c r="F1872" s="456" t="s">
        <v>3499</v>
      </c>
      <c r="G1872" s="493" t="s">
        <v>3500</v>
      </c>
    </row>
    <row r="1873" spans="2:7" s="457" customFormat="1" ht="12">
      <c r="B1873" s="484" t="s">
        <v>7576</v>
      </c>
      <c r="C1873" s="453" t="s">
        <v>6156</v>
      </c>
      <c r="D1873" s="467" t="s">
        <v>4372</v>
      </c>
      <c r="E1873" s="468" t="s">
        <v>7554</v>
      </c>
      <c r="F1873" s="456" t="s">
        <v>3499</v>
      </c>
      <c r="G1873" s="493" t="s">
        <v>3500</v>
      </c>
    </row>
    <row r="1874" spans="2:7" s="457" customFormat="1" ht="12">
      <c r="B1874" s="467" t="s">
        <v>7605</v>
      </c>
      <c r="C1874" s="453" t="s">
        <v>6156</v>
      </c>
      <c r="D1874" s="467" t="s">
        <v>4372</v>
      </c>
      <c r="E1874" s="468" t="s">
        <v>7554</v>
      </c>
      <c r="F1874" s="456" t="s">
        <v>3499</v>
      </c>
      <c r="G1874" s="493" t="s">
        <v>3500</v>
      </c>
    </row>
    <row r="1875" spans="2:7" s="457" customFormat="1" ht="12">
      <c r="B1875" s="484" t="s">
        <v>7577</v>
      </c>
      <c r="C1875" s="453" t="s">
        <v>6156</v>
      </c>
      <c r="D1875" s="467" t="s">
        <v>4372</v>
      </c>
      <c r="E1875" s="468" t="s">
        <v>7554</v>
      </c>
      <c r="F1875" s="456" t="s">
        <v>3499</v>
      </c>
      <c r="G1875" s="493" t="s">
        <v>3500</v>
      </c>
    </row>
    <row r="1876" spans="2:7" s="457" customFormat="1" ht="12">
      <c r="B1876" s="467" t="s">
        <v>7606</v>
      </c>
      <c r="C1876" s="453" t="s">
        <v>6156</v>
      </c>
      <c r="D1876" s="467" t="s">
        <v>4372</v>
      </c>
      <c r="E1876" s="468" t="s">
        <v>7554</v>
      </c>
      <c r="F1876" s="456" t="s">
        <v>3499</v>
      </c>
      <c r="G1876" s="493" t="s">
        <v>3500</v>
      </c>
    </row>
    <row r="1877" spans="2:7" s="457" customFormat="1" ht="12">
      <c r="B1877" s="467" t="s">
        <v>7607</v>
      </c>
      <c r="C1877" s="453" t="s">
        <v>6156</v>
      </c>
      <c r="D1877" s="467" t="s">
        <v>4372</v>
      </c>
      <c r="E1877" s="468" t="s">
        <v>7554</v>
      </c>
      <c r="F1877" s="456" t="s">
        <v>3499</v>
      </c>
      <c r="G1877" s="493" t="s">
        <v>3500</v>
      </c>
    </row>
    <row r="1878" spans="2:7" s="457" customFormat="1" ht="12">
      <c r="B1878" s="484" t="s">
        <v>7578</v>
      </c>
      <c r="C1878" s="453" t="s">
        <v>6156</v>
      </c>
      <c r="D1878" s="467" t="s">
        <v>4372</v>
      </c>
      <c r="E1878" s="468" t="s">
        <v>7554</v>
      </c>
      <c r="F1878" s="456" t="s">
        <v>3499</v>
      </c>
      <c r="G1878" s="493" t="s">
        <v>3500</v>
      </c>
    </row>
    <row r="1879" spans="2:7" s="457" customFormat="1" ht="12">
      <c r="B1879" s="467" t="s">
        <v>7608</v>
      </c>
      <c r="C1879" s="453" t="s">
        <v>6156</v>
      </c>
      <c r="D1879" s="467" t="s">
        <v>4372</v>
      </c>
      <c r="E1879" s="468" t="s">
        <v>7554</v>
      </c>
      <c r="F1879" s="456" t="s">
        <v>3499</v>
      </c>
      <c r="G1879" s="493" t="s">
        <v>3500</v>
      </c>
    </row>
    <row r="1880" spans="2:7" s="457" customFormat="1" ht="12">
      <c r="B1880" s="484" t="s">
        <v>7579</v>
      </c>
      <c r="C1880" s="453" t="s">
        <v>6156</v>
      </c>
      <c r="D1880" s="467" t="s">
        <v>4372</v>
      </c>
      <c r="E1880" s="468" t="s">
        <v>7554</v>
      </c>
      <c r="F1880" s="456" t="s">
        <v>3499</v>
      </c>
      <c r="G1880" s="493" t="s">
        <v>3500</v>
      </c>
    </row>
    <row r="1881" spans="2:7" s="457" customFormat="1" ht="12">
      <c r="B1881" s="484" t="s">
        <v>7580</v>
      </c>
      <c r="C1881" s="453" t="s">
        <v>6156</v>
      </c>
      <c r="D1881" s="467" t="s">
        <v>4372</v>
      </c>
      <c r="E1881" s="468" t="s">
        <v>7554</v>
      </c>
      <c r="F1881" s="456" t="s">
        <v>3499</v>
      </c>
      <c r="G1881" s="493" t="s">
        <v>3500</v>
      </c>
    </row>
    <row r="1882" spans="2:7" s="457" customFormat="1" ht="12">
      <c r="B1882" s="484" t="s">
        <v>7581</v>
      </c>
      <c r="C1882" s="453" t="s">
        <v>6156</v>
      </c>
      <c r="D1882" s="467" t="s">
        <v>4372</v>
      </c>
      <c r="E1882" s="468" t="s">
        <v>7554</v>
      </c>
      <c r="F1882" s="456" t="s">
        <v>3499</v>
      </c>
      <c r="G1882" s="493" t="s">
        <v>3500</v>
      </c>
    </row>
    <row r="1883" spans="2:7" s="457" customFormat="1" ht="12">
      <c r="B1883" s="467" t="s">
        <v>7609</v>
      </c>
      <c r="C1883" s="453" t="s">
        <v>6156</v>
      </c>
      <c r="D1883" s="467" t="s">
        <v>4372</v>
      </c>
      <c r="E1883" s="468" t="s">
        <v>7554</v>
      </c>
      <c r="F1883" s="456" t="s">
        <v>3499</v>
      </c>
      <c r="G1883" s="493" t="s">
        <v>3500</v>
      </c>
    </row>
    <row r="1884" spans="2:7" s="457" customFormat="1" ht="12">
      <c r="B1884" s="484" t="s">
        <v>7582</v>
      </c>
      <c r="C1884" s="453" t="s">
        <v>6156</v>
      </c>
      <c r="D1884" s="467" t="s">
        <v>4372</v>
      </c>
      <c r="E1884" s="468" t="s">
        <v>7554</v>
      </c>
      <c r="F1884" s="456" t="s">
        <v>3499</v>
      </c>
      <c r="G1884" s="493" t="s">
        <v>3500</v>
      </c>
    </row>
    <row r="1885" spans="2:7" s="457" customFormat="1" ht="12">
      <c r="B1885" s="467" t="s">
        <v>7610</v>
      </c>
      <c r="C1885" s="453" t="s">
        <v>6156</v>
      </c>
      <c r="D1885" s="467" t="s">
        <v>4372</v>
      </c>
      <c r="E1885" s="468" t="s">
        <v>7554</v>
      </c>
      <c r="F1885" s="456" t="s">
        <v>3499</v>
      </c>
      <c r="G1885" s="493" t="s">
        <v>3500</v>
      </c>
    </row>
    <row r="1886" spans="2:7" s="457" customFormat="1" ht="12">
      <c r="B1886" s="467" t="s">
        <v>7611</v>
      </c>
      <c r="C1886" s="453" t="s">
        <v>6156</v>
      </c>
      <c r="D1886" s="467" t="s">
        <v>4372</v>
      </c>
      <c r="E1886" s="468" t="s">
        <v>7554</v>
      </c>
      <c r="F1886" s="456" t="s">
        <v>3499</v>
      </c>
      <c r="G1886" s="493" t="s">
        <v>3500</v>
      </c>
    </row>
    <row r="1887" spans="2:7" s="457" customFormat="1" ht="12">
      <c r="B1887" s="484" t="s">
        <v>7612</v>
      </c>
      <c r="C1887" s="453" t="s">
        <v>6156</v>
      </c>
      <c r="D1887" s="467" t="s">
        <v>4372</v>
      </c>
      <c r="E1887" s="468" t="s">
        <v>7554</v>
      </c>
      <c r="F1887" s="456" t="s">
        <v>3499</v>
      </c>
      <c r="G1887" s="493" t="s">
        <v>3500</v>
      </c>
    </row>
    <row r="1888" spans="2:7" s="457" customFormat="1" ht="12">
      <c r="B1888" s="467" t="s">
        <v>7613</v>
      </c>
      <c r="C1888" s="453" t="s">
        <v>6156</v>
      </c>
      <c r="D1888" s="467" t="s">
        <v>4372</v>
      </c>
      <c r="E1888" s="468" t="s">
        <v>7554</v>
      </c>
      <c r="F1888" s="456" t="s">
        <v>3499</v>
      </c>
      <c r="G1888" s="493" t="s">
        <v>3500</v>
      </c>
    </row>
    <row r="1889" spans="2:7" s="457" customFormat="1" ht="12">
      <c r="B1889" s="467" t="s">
        <v>7614</v>
      </c>
      <c r="C1889" s="453" t="s">
        <v>6156</v>
      </c>
      <c r="D1889" s="467" t="s">
        <v>4372</v>
      </c>
      <c r="E1889" s="468" t="s">
        <v>7554</v>
      </c>
      <c r="F1889" s="456" t="s">
        <v>3499</v>
      </c>
      <c r="G1889" s="493" t="s">
        <v>3500</v>
      </c>
    </row>
    <row r="1890" spans="2:7" s="457" customFormat="1" ht="12">
      <c r="B1890" s="467" t="s">
        <v>7615</v>
      </c>
      <c r="C1890" s="453" t="s">
        <v>6156</v>
      </c>
      <c r="D1890" s="467" t="s">
        <v>4372</v>
      </c>
      <c r="E1890" s="468" t="s">
        <v>7554</v>
      </c>
      <c r="F1890" s="456" t="s">
        <v>3499</v>
      </c>
      <c r="G1890" s="493" t="s">
        <v>3500</v>
      </c>
    </row>
    <row r="1891" spans="2:7" s="457" customFormat="1" ht="12">
      <c r="B1891" s="467" t="s">
        <v>7616</v>
      </c>
      <c r="C1891" s="453" t="s">
        <v>6156</v>
      </c>
      <c r="D1891" s="467" t="s">
        <v>4372</v>
      </c>
      <c r="E1891" s="468" t="s">
        <v>7554</v>
      </c>
      <c r="F1891" s="456" t="s">
        <v>3499</v>
      </c>
      <c r="G1891" s="493" t="s">
        <v>3500</v>
      </c>
    </row>
    <row r="1892" spans="2:7" s="457" customFormat="1" ht="12">
      <c r="B1892" s="467" t="s">
        <v>7617</v>
      </c>
      <c r="C1892" s="453" t="s">
        <v>6156</v>
      </c>
      <c r="D1892" s="467" t="s">
        <v>4372</v>
      </c>
      <c r="E1892" s="468" t="s">
        <v>7554</v>
      </c>
      <c r="F1892" s="456" t="s">
        <v>3499</v>
      </c>
      <c r="G1892" s="493" t="s">
        <v>3500</v>
      </c>
    </row>
    <row r="1893" spans="2:7" s="457" customFormat="1" ht="12">
      <c r="B1893" s="467" t="s">
        <v>7618</v>
      </c>
      <c r="C1893" s="453" t="s">
        <v>6156</v>
      </c>
      <c r="D1893" s="467" t="s">
        <v>4372</v>
      </c>
      <c r="E1893" s="468" t="s">
        <v>7554</v>
      </c>
      <c r="F1893" s="456" t="s">
        <v>3499</v>
      </c>
      <c r="G1893" s="493" t="s">
        <v>3500</v>
      </c>
    </row>
    <row r="1894" spans="2:7" s="457" customFormat="1" ht="12">
      <c r="B1894" s="467" t="s">
        <v>7619</v>
      </c>
      <c r="C1894" s="453" t="s">
        <v>6156</v>
      </c>
      <c r="D1894" s="467" t="s">
        <v>4372</v>
      </c>
      <c r="E1894" s="468" t="s">
        <v>7554</v>
      </c>
      <c r="F1894" s="456" t="s">
        <v>3499</v>
      </c>
      <c r="G1894" s="493" t="s">
        <v>3500</v>
      </c>
    </row>
    <row r="1895" spans="2:7" s="457" customFormat="1" ht="12">
      <c r="B1895" s="467" t="s">
        <v>7620</v>
      </c>
      <c r="C1895" s="453" t="s">
        <v>6156</v>
      </c>
      <c r="D1895" s="467" t="s">
        <v>4372</v>
      </c>
      <c r="E1895" s="468" t="s">
        <v>7554</v>
      </c>
      <c r="F1895" s="456" t="s">
        <v>3499</v>
      </c>
      <c r="G1895" s="493" t="s">
        <v>3500</v>
      </c>
    </row>
    <row r="1896" spans="2:7" s="457" customFormat="1" ht="12">
      <c r="B1896" s="467" t="s">
        <v>7621</v>
      </c>
      <c r="C1896" s="453" t="s">
        <v>6156</v>
      </c>
      <c r="D1896" s="467" t="s">
        <v>4372</v>
      </c>
      <c r="E1896" s="468" t="s">
        <v>7554</v>
      </c>
      <c r="F1896" s="456" t="s">
        <v>3499</v>
      </c>
      <c r="G1896" s="493" t="s">
        <v>3500</v>
      </c>
    </row>
    <row r="1897" spans="2:7" s="457" customFormat="1" ht="12">
      <c r="B1897" s="467" t="s">
        <v>7622</v>
      </c>
      <c r="C1897" s="453" t="s">
        <v>6156</v>
      </c>
      <c r="D1897" s="467" t="s">
        <v>4372</v>
      </c>
      <c r="E1897" s="468" t="s">
        <v>7554</v>
      </c>
      <c r="F1897" s="456" t="s">
        <v>3499</v>
      </c>
      <c r="G1897" s="493" t="s">
        <v>3500</v>
      </c>
    </row>
    <row r="1898" spans="2:7" s="457" customFormat="1" ht="12">
      <c r="B1898" s="467" t="s">
        <v>7623</v>
      </c>
      <c r="C1898" s="453" t="s">
        <v>6156</v>
      </c>
      <c r="D1898" s="467" t="s">
        <v>4372</v>
      </c>
      <c r="E1898" s="468" t="s">
        <v>7554</v>
      </c>
      <c r="F1898" s="456" t="s">
        <v>3499</v>
      </c>
      <c r="G1898" s="493" t="s">
        <v>3500</v>
      </c>
    </row>
    <row r="1899" spans="2:7" s="457" customFormat="1" ht="12">
      <c r="B1899" s="467" t="s">
        <v>7624</v>
      </c>
      <c r="C1899" s="453" t="s">
        <v>6156</v>
      </c>
      <c r="D1899" s="467" t="s">
        <v>4372</v>
      </c>
      <c r="E1899" s="468" t="s">
        <v>7554</v>
      </c>
      <c r="F1899" s="456" t="s">
        <v>3499</v>
      </c>
      <c r="G1899" s="493" t="s">
        <v>3500</v>
      </c>
    </row>
    <row r="1900" spans="2:7" s="457" customFormat="1" ht="12">
      <c r="B1900" s="467" t="s">
        <v>7625</v>
      </c>
      <c r="C1900" s="453" t="s">
        <v>6156</v>
      </c>
      <c r="D1900" s="467" t="s">
        <v>4372</v>
      </c>
      <c r="E1900" s="468" t="s">
        <v>7554</v>
      </c>
      <c r="F1900" s="456" t="s">
        <v>3499</v>
      </c>
      <c r="G1900" s="493" t="s">
        <v>3500</v>
      </c>
    </row>
    <row r="1901" spans="2:7" s="457" customFormat="1" ht="12">
      <c r="B1901" s="467" t="s">
        <v>7626</v>
      </c>
      <c r="C1901" s="453" t="s">
        <v>6156</v>
      </c>
      <c r="D1901" s="467" t="s">
        <v>4372</v>
      </c>
      <c r="E1901" s="468" t="s">
        <v>7554</v>
      </c>
      <c r="F1901" s="456" t="s">
        <v>3499</v>
      </c>
      <c r="G1901" s="493" t="s">
        <v>3500</v>
      </c>
    </row>
    <row r="1902" spans="2:7" s="457" customFormat="1" ht="12">
      <c r="B1902" s="467" t="s">
        <v>7627</v>
      </c>
      <c r="C1902" s="453" t="s">
        <v>6156</v>
      </c>
      <c r="D1902" s="467" t="s">
        <v>4372</v>
      </c>
      <c r="E1902" s="468" t="s">
        <v>7554</v>
      </c>
      <c r="F1902" s="456" t="s">
        <v>3499</v>
      </c>
      <c r="G1902" s="493" t="s">
        <v>3500</v>
      </c>
    </row>
    <row r="1903" spans="2:7" s="457" customFormat="1" ht="12">
      <c r="B1903" s="467" t="s">
        <v>7628</v>
      </c>
      <c r="C1903" s="453" t="s">
        <v>6156</v>
      </c>
      <c r="D1903" s="467" t="s">
        <v>4372</v>
      </c>
      <c r="E1903" s="468" t="s">
        <v>7554</v>
      </c>
      <c r="F1903" s="456" t="s">
        <v>3499</v>
      </c>
      <c r="G1903" s="493" t="s">
        <v>3500</v>
      </c>
    </row>
    <row r="1904" spans="2:7" s="457" customFormat="1" ht="12">
      <c r="B1904" s="467" t="s">
        <v>7629</v>
      </c>
      <c r="C1904" s="453" t="s">
        <v>6156</v>
      </c>
      <c r="D1904" s="467" t="s">
        <v>4372</v>
      </c>
      <c r="E1904" s="468" t="s">
        <v>7554</v>
      </c>
      <c r="F1904" s="456" t="s">
        <v>3499</v>
      </c>
      <c r="G1904" s="493" t="s">
        <v>3500</v>
      </c>
    </row>
    <row r="1905" spans="2:7" s="457" customFormat="1" ht="12">
      <c r="B1905" s="467" t="s">
        <v>7630</v>
      </c>
      <c r="C1905" s="453" t="s">
        <v>6156</v>
      </c>
      <c r="D1905" s="467" t="s">
        <v>4372</v>
      </c>
      <c r="E1905" s="468" t="s">
        <v>7554</v>
      </c>
      <c r="F1905" s="456" t="s">
        <v>3499</v>
      </c>
      <c r="G1905" s="493" t="s">
        <v>3500</v>
      </c>
    </row>
    <row r="1906" spans="2:7" s="457" customFormat="1" ht="12">
      <c r="B1906" s="467" t="s">
        <v>7631</v>
      </c>
      <c r="C1906" s="453" t="s">
        <v>6156</v>
      </c>
      <c r="D1906" s="467" t="s">
        <v>4372</v>
      </c>
      <c r="E1906" s="468" t="s">
        <v>7554</v>
      </c>
      <c r="F1906" s="456" t="s">
        <v>3499</v>
      </c>
      <c r="G1906" s="493" t="s">
        <v>3500</v>
      </c>
    </row>
    <row r="1907" spans="2:7" s="457" customFormat="1" ht="12">
      <c r="B1907" s="467" t="s">
        <v>7632</v>
      </c>
      <c r="C1907" s="453" t="s">
        <v>6156</v>
      </c>
      <c r="D1907" s="467" t="s">
        <v>4372</v>
      </c>
      <c r="E1907" s="468" t="s">
        <v>7554</v>
      </c>
      <c r="F1907" s="456" t="s">
        <v>3499</v>
      </c>
      <c r="G1907" s="493" t="s">
        <v>3500</v>
      </c>
    </row>
    <row r="1908" spans="2:7" s="457" customFormat="1" ht="12">
      <c r="B1908" s="467" t="s">
        <v>7633</v>
      </c>
      <c r="C1908" s="453" t="s">
        <v>6156</v>
      </c>
      <c r="D1908" s="467" t="s">
        <v>4372</v>
      </c>
      <c r="E1908" s="468" t="s">
        <v>7554</v>
      </c>
      <c r="F1908" s="456" t="s">
        <v>3499</v>
      </c>
      <c r="G1908" s="493" t="s">
        <v>3500</v>
      </c>
    </row>
    <row r="1909" spans="2:7" s="457" customFormat="1" ht="12">
      <c r="B1909" s="467" t="s">
        <v>7634</v>
      </c>
      <c r="C1909" s="453" t="s">
        <v>6156</v>
      </c>
      <c r="D1909" s="467" t="s">
        <v>4372</v>
      </c>
      <c r="E1909" s="468" t="s">
        <v>7554</v>
      </c>
      <c r="F1909" s="456" t="s">
        <v>3499</v>
      </c>
      <c r="G1909" s="493" t="s">
        <v>3500</v>
      </c>
    </row>
    <row r="1910" spans="2:7" s="457" customFormat="1" ht="12">
      <c r="B1910" s="467" t="s">
        <v>7635</v>
      </c>
      <c r="C1910" s="453" t="s">
        <v>6156</v>
      </c>
      <c r="D1910" s="467" t="s">
        <v>4372</v>
      </c>
      <c r="E1910" s="468" t="s">
        <v>7554</v>
      </c>
      <c r="F1910" s="456" t="s">
        <v>3499</v>
      </c>
      <c r="G1910" s="493" t="s">
        <v>3500</v>
      </c>
    </row>
    <row r="1911" spans="2:7" s="457" customFormat="1" ht="12">
      <c r="B1911" s="467" t="s">
        <v>7636</v>
      </c>
      <c r="C1911" s="453" t="s">
        <v>6156</v>
      </c>
      <c r="D1911" s="467" t="s">
        <v>4372</v>
      </c>
      <c r="E1911" s="468" t="s">
        <v>7554</v>
      </c>
      <c r="F1911" s="456" t="s">
        <v>3499</v>
      </c>
      <c r="G1911" s="493" t="s">
        <v>3500</v>
      </c>
    </row>
    <row r="1912" spans="2:7" s="457" customFormat="1" ht="12">
      <c r="B1912" s="467" t="s">
        <v>7637</v>
      </c>
      <c r="C1912" s="453" t="s">
        <v>6156</v>
      </c>
      <c r="D1912" s="467" t="s">
        <v>4372</v>
      </c>
      <c r="E1912" s="468" t="s">
        <v>7554</v>
      </c>
      <c r="F1912" s="456" t="s">
        <v>3499</v>
      </c>
      <c r="G1912" s="493" t="s">
        <v>3500</v>
      </c>
    </row>
    <row r="1913" spans="2:7" s="457" customFormat="1" ht="12">
      <c r="B1913" s="467" t="s">
        <v>7638</v>
      </c>
      <c r="C1913" s="453" t="s">
        <v>6156</v>
      </c>
      <c r="D1913" s="467" t="s">
        <v>4372</v>
      </c>
      <c r="E1913" s="468" t="s">
        <v>7554</v>
      </c>
      <c r="F1913" s="456" t="s">
        <v>3499</v>
      </c>
      <c r="G1913" s="493" t="s">
        <v>3500</v>
      </c>
    </row>
    <row r="1914" spans="2:7" s="457" customFormat="1" ht="12">
      <c r="B1914" s="467" t="s">
        <v>7639</v>
      </c>
      <c r="C1914" s="453" t="s">
        <v>6156</v>
      </c>
      <c r="D1914" s="467" t="s">
        <v>4372</v>
      </c>
      <c r="E1914" s="468" t="s">
        <v>7554</v>
      </c>
      <c r="F1914" s="456" t="s">
        <v>3499</v>
      </c>
      <c r="G1914" s="493" t="s">
        <v>3500</v>
      </c>
    </row>
    <row r="1915" spans="2:7" s="457" customFormat="1" ht="12">
      <c r="B1915" s="467" t="s">
        <v>7640</v>
      </c>
      <c r="C1915" s="453" t="s">
        <v>6156</v>
      </c>
      <c r="D1915" s="467" t="s">
        <v>4372</v>
      </c>
      <c r="E1915" s="468" t="s">
        <v>7554</v>
      </c>
      <c r="F1915" s="456" t="s">
        <v>3499</v>
      </c>
      <c r="G1915" s="493" t="s">
        <v>3500</v>
      </c>
    </row>
    <row r="1916" spans="2:7" s="457" customFormat="1" ht="12">
      <c r="B1916" s="484" t="s">
        <v>7583</v>
      </c>
      <c r="C1916" s="453" t="s">
        <v>6156</v>
      </c>
      <c r="D1916" s="467" t="s">
        <v>4372</v>
      </c>
      <c r="E1916" s="468" t="s">
        <v>7554</v>
      </c>
      <c r="F1916" s="456" t="s">
        <v>3499</v>
      </c>
      <c r="G1916" s="493" t="s">
        <v>3500</v>
      </c>
    </row>
    <row r="1917" spans="2:7" s="457" customFormat="1" ht="12">
      <c r="B1917" s="467" t="s">
        <v>7641</v>
      </c>
      <c r="C1917" s="453" t="s">
        <v>6156</v>
      </c>
      <c r="D1917" s="467" t="s">
        <v>4372</v>
      </c>
      <c r="E1917" s="468" t="s">
        <v>7554</v>
      </c>
      <c r="F1917" s="456" t="s">
        <v>3499</v>
      </c>
      <c r="G1917" s="493" t="s">
        <v>3500</v>
      </c>
    </row>
    <row r="1918" spans="2:7" s="457" customFormat="1" ht="12">
      <c r="B1918" s="467" t="s">
        <v>7642</v>
      </c>
      <c r="C1918" s="453" t="s">
        <v>6156</v>
      </c>
      <c r="D1918" s="467" t="s">
        <v>4372</v>
      </c>
      <c r="E1918" s="468" t="s">
        <v>7554</v>
      </c>
      <c r="F1918" s="456" t="s">
        <v>3499</v>
      </c>
      <c r="G1918" s="493" t="s">
        <v>3500</v>
      </c>
    </row>
    <row r="1919" spans="2:7" s="457" customFormat="1" ht="12">
      <c r="B1919" s="467" t="s">
        <v>7643</v>
      </c>
      <c r="C1919" s="453" t="s">
        <v>6156</v>
      </c>
      <c r="D1919" s="467" t="s">
        <v>4372</v>
      </c>
      <c r="E1919" s="468" t="s">
        <v>7554</v>
      </c>
      <c r="F1919" s="456" t="s">
        <v>3499</v>
      </c>
      <c r="G1919" s="493" t="s">
        <v>3500</v>
      </c>
    </row>
    <row r="1920" spans="2:7" s="457" customFormat="1" ht="12">
      <c r="B1920" s="467" t="s">
        <v>7644</v>
      </c>
      <c r="C1920" s="453" t="s">
        <v>6156</v>
      </c>
      <c r="D1920" s="467" t="s">
        <v>4372</v>
      </c>
      <c r="E1920" s="468" t="s">
        <v>7554</v>
      </c>
      <c r="F1920" s="456" t="s">
        <v>3499</v>
      </c>
      <c r="G1920" s="493" t="s">
        <v>3500</v>
      </c>
    </row>
    <row r="1921" spans="2:7" s="457" customFormat="1" ht="12">
      <c r="B1921" s="467" t="s">
        <v>7645</v>
      </c>
      <c r="C1921" s="453" t="s">
        <v>6156</v>
      </c>
      <c r="D1921" s="467" t="s">
        <v>4372</v>
      </c>
      <c r="E1921" s="468" t="s">
        <v>7554</v>
      </c>
      <c r="F1921" s="456" t="s">
        <v>3499</v>
      </c>
      <c r="G1921" s="493" t="s">
        <v>3500</v>
      </c>
    </row>
    <row r="1922" spans="2:7" s="457" customFormat="1" ht="12">
      <c r="B1922" s="467" t="s">
        <v>7646</v>
      </c>
      <c r="C1922" s="453" t="s">
        <v>6156</v>
      </c>
      <c r="D1922" s="467" t="s">
        <v>4372</v>
      </c>
      <c r="E1922" s="468" t="s">
        <v>7554</v>
      </c>
      <c r="F1922" s="456" t="s">
        <v>3499</v>
      </c>
      <c r="G1922" s="493" t="s">
        <v>3500</v>
      </c>
    </row>
    <row r="1923" spans="2:7" s="457" customFormat="1" ht="12">
      <c r="B1923" s="467" t="s">
        <v>7647</v>
      </c>
      <c r="C1923" s="453" t="s">
        <v>6156</v>
      </c>
      <c r="D1923" s="467" t="s">
        <v>4372</v>
      </c>
      <c r="E1923" s="468" t="s">
        <v>7554</v>
      </c>
      <c r="F1923" s="456" t="s">
        <v>3499</v>
      </c>
      <c r="G1923" s="493" t="s">
        <v>3500</v>
      </c>
    </row>
    <row r="1924" spans="2:7" s="457" customFormat="1" ht="12">
      <c r="B1924" s="467" t="s">
        <v>7648</v>
      </c>
      <c r="C1924" s="453" t="s">
        <v>6156</v>
      </c>
      <c r="D1924" s="467" t="s">
        <v>4372</v>
      </c>
      <c r="E1924" s="468" t="s">
        <v>7554</v>
      </c>
      <c r="F1924" s="456" t="s">
        <v>3499</v>
      </c>
      <c r="G1924" s="493" t="s">
        <v>3500</v>
      </c>
    </row>
    <row r="1925" spans="2:7" s="457" customFormat="1" ht="12">
      <c r="B1925" s="467" t="s">
        <v>7649</v>
      </c>
      <c r="C1925" s="453" t="s">
        <v>6156</v>
      </c>
      <c r="D1925" s="467" t="s">
        <v>4372</v>
      </c>
      <c r="E1925" s="468" t="s">
        <v>7554</v>
      </c>
      <c r="F1925" s="456" t="s">
        <v>3499</v>
      </c>
      <c r="G1925" s="493" t="s">
        <v>3500</v>
      </c>
    </row>
    <row r="1926" spans="2:7" s="457" customFormat="1" ht="12">
      <c r="B1926" s="467" t="s">
        <v>7650</v>
      </c>
      <c r="C1926" s="453" t="s">
        <v>6156</v>
      </c>
      <c r="D1926" s="467" t="s">
        <v>4372</v>
      </c>
      <c r="E1926" s="468" t="s">
        <v>7554</v>
      </c>
      <c r="F1926" s="456" t="s">
        <v>3499</v>
      </c>
      <c r="G1926" s="493" t="s">
        <v>3500</v>
      </c>
    </row>
    <row r="1927" spans="2:7" s="457" customFormat="1" ht="12">
      <c r="B1927" s="484" t="s">
        <v>7584</v>
      </c>
      <c r="C1927" s="453" t="s">
        <v>6156</v>
      </c>
      <c r="D1927" s="467" t="s">
        <v>4372</v>
      </c>
      <c r="E1927" s="468" t="s">
        <v>7554</v>
      </c>
      <c r="F1927" s="456" t="s">
        <v>3499</v>
      </c>
      <c r="G1927" s="493" t="s">
        <v>3500</v>
      </c>
    </row>
    <row r="1928" spans="2:7" s="457" customFormat="1" ht="12">
      <c r="B1928" s="467" t="s">
        <v>7651</v>
      </c>
      <c r="C1928" s="453" t="s">
        <v>6156</v>
      </c>
      <c r="D1928" s="467" t="s">
        <v>4372</v>
      </c>
      <c r="E1928" s="468" t="s">
        <v>7554</v>
      </c>
      <c r="F1928" s="456" t="s">
        <v>3499</v>
      </c>
      <c r="G1928" s="493" t="s">
        <v>3500</v>
      </c>
    </row>
    <row r="1929" spans="2:7" s="457" customFormat="1" ht="12">
      <c r="B1929" s="467" t="s">
        <v>7652</v>
      </c>
      <c r="C1929" s="453" t="s">
        <v>6156</v>
      </c>
      <c r="D1929" s="467" t="s">
        <v>4372</v>
      </c>
      <c r="E1929" s="468" t="s">
        <v>7554</v>
      </c>
      <c r="F1929" s="456" t="s">
        <v>3499</v>
      </c>
      <c r="G1929" s="493" t="s">
        <v>3500</v>
      </c>
    </row>
    <row r="1930" spans="2:7" s="457" customFormat="1" ht="12">
      <c r="B1930" s="467" t="s">
        <v>7653</v>
      </c>
      <c r="C1930" s="453" t="s">
        <v>6156</v>
      </c>
      <c r="D1930" s="467" t="s">
        <v>4372</v>
      </c>
      <c r="E1930" s="468" t="s">
        <v>7554</v>
      </c>
      <c r="F1930" s="456" t="s">
        <v>3499</v>
      </c>
      <c r="G1930" s="493" t="s">
        <v>3500</v>
      </c>
    </row>
    <row r="1931" spans="2:7" s="457" customFormat="1" ht="12">
      <c r="B1931" s="467" t="s">
        <v>7654</v>
      </c>
      <c r="C1931" s="453" t="s">
        <v>6156</v>
      </c>
      <c r="D1931" s="467" t="s">
        <v>4372</v>
      </c>
      <c r="E1931" s="468" t="s">
        <v>7554</v>
      </c>
      <c r="F1931" s="456" t="s">
        <v>3499</v>
      </c>
      <c r="G1931" s="493" t="s">
        <v>3500</v>
      </c>
    </row>
    <row r="1932" spans="2:7" s="457" customFormat="1" ht="12">
      <c r="B1932" s="484" t="s">
        <v>7585</v>
      </c>
      <c r="C1932" s="453" t="s">
        <v>6156</v>
      </c>
      <c r="D1932" s="467" t="s">
        <v>4372</v>
      </c>
      <c r="E1932" s="468" t="s">
        <v>7554</v>
      </c>
      <c r="F1932" s="456" t="s">
        <v>3499</v>
      </c>
      <c r="G1932" s="493" t="s">
        <v>3500</v>
      </c>
    </row>
    <row r="1933" spans="2:7" s="457" customFormat="1" ht="12">
      <c r="B1933" s="467" t="s">
        <v>7655</v>
      </c>
      <c r="C1933" s="453" t="s">
        <v>6156</v>
      </c>
      <c r="D1933" s="467" t="s">
        <v>4372</v>
      </c>
      <c r="E1933" s="468" t="s">
        <v>7554</v>
      </c>
      <c r="F1933" s="456" t="s">
        <v>3499</v>
      </c>
      <c r="G1933" s="493" t="s">
        <v>3500</v>
      </c>
    </row>
    <row r="1934" spans="2:7" s="457" customFormat="1" ht="12">
      <c r="B1934" s="467" t="s">
        <v>7656</v>
      </c>
      <c r="C1934" s="453" t="s">
        <v>6156</v>
      </c>
      <c r="D1934" s="467" t="s">
        <v>4372</v>
      </c>
      <c r="E1934" s="468" t="s">
        <v>7554</v>
      </c>
      <c r="F1934" s="456" t="s">
        <v>3499</v>
      </c>
      <c r="G1934" s="493" t="s">
        <v>3500</v>
      </c>
    </row>
    <row r="1935" spans="2:7" s="457" customFormat="1" ht="12">
      <c r="B1935" s="469" t="s">
        <v>7657</v>
      </c>
      <c r="C1935" s="453" t="s">
        <v>6498</v>
      </c>
      <c r="D1935" s="469" t="s">
        <v>3724</v>
      </c>
      <c r="E1935" s="470" t="s">
        <v>7658</v>
      </c>
      <c r="F1935" s="456" t="s">
        <v>3499</v>
      </c>
      <c r="G1935" s="493" t="s">
        <v>3500</v>
      </c>
    </row>
    <row r="1936" spans="2:7" s="457" customFormat="1" ht="12">
      <c r="B1936" s="469" t="s">
        <v>7659</v>
      </c>
      <c r="C1936" s="453" t="s">
        <v>6498</v>
      </c>
      <c r="D1936" s="469" t="s">
        <v>3724</v>
      </c>
      <c r="E1936" s="470" t="s">
        <v>7658</v>
      </c>
      <c r="F1936" s="456" t="s">
        <v>3499</v>
      </c>
      <c r="G1936" s="493" t="s">
        <v>3500</v>
      </c>
    </row>
    <row r="1937" spans="2:7" s="457" customFormat="1" ht="12">
      <c r="B1937" s="469" t="s">
        <v>7660</v>
      </c>
      <c r="C1937" s="453" t="s">
        <v>6498</v>
      </c>
      <c r="D1937" s="469" t="s">
        <v>3724</v>
      </c>
      <c r="E1937" s="470" t="s">
        <v>7658</v>
      </c>
      <c r="F1937" s="456" t="s">
        <v>3499</v>
      </c>
      <c r="G1937" s="493" t="s">
        <v>3500</v>
      </c>
    </row>
    <row r="1938" spans="2:7" s="457" customFormat="1" ht="12">
      <c r="B1938" s="469" t="s">
        <v>7661</v>
      </c>
      <c r="C1938" s="453" t="s">
        <v>6498</v>
      </c>
      <c r="D1938" s="469" t="s">
        <v>3724</v>
      </c>
      <c r="E1938" s="470" t="s">
        <v>7658</v>
      </c>
      <c r="F1938" s="456" t="s">
        <v>3499</v>
      </c>
      <c r="G1938" s="493" t="s">
        <v>3500</v>
      </c>
    </row>
    <row r="1939" spans="2:7" s="457" customFormat="1" ht="12">
      <c r="B1939" s="469" t="s">
        <v>7662</v>
      </c>
      <c r="C1939" s="453" t="s">
        <v>6498</v>
      </c>
      <c r="D1939" s="469" t="s">
        <v>3724</v>
      </c>
      <c r="E1939" s="470" t="s">
        <v>7658</v>
      </c>
      <c r="F1939" s="456" t="s">
        <v>3499</v>
      </c>
      <c r="G1939" s="493" t="s">
        <v>3500</v>
      </c>
    </row>
    <row r="1940" spans="2:7" s="457" customFormat="1" ht="12">
      <c r="B1940" s="469" t="s">
        <v>7663</v>
      </c>
      <c r="C1940" s="453" t="s">
        <v>6498</v>
      </c>
      <c r="D1940" s="469" t="s">
        <v>3724</v>
      </c>
      <c r="E1940" s="470" t="s">
        <v>7658</v>
      </c>
      <c r="F1940" s="456" t="s">
        <v>3499</v>
      </c>
      <c r="G1940" s="493" t="s">
        <v>3500</v>
      </c>
    </row>
    <row r="1941" spans="2:7" s="457" customFormat="1" ht="12">
      <c r="B1941" s="469" t="s">
        <v>7664</v>
      </c>
      <c r="C1941" s="453" t="s">
        <v>6498</v>
      </c>
      <c r="D1941" s="469" t="s">
        <v>3724</v>
      </c>
      <c r="E1941" s="470" t="s">
        <v>7658</v>
      </c>
      <c r="F1941" s="456" t="s">
        <v>3499</v>
      </c>
      <c r="G1941" s="493" t="s">
        <v>3500</v>
      </c>
    </row>
    <row r="1942" spans="2:7" s="457" customFormat="1" ht="12">
      <c r="B1942" s="469" t="s">
        <v>7665</v>
      </c>
      <c r="C1942" s="453" t="s">
        <v>6498</v>
      </c>
      <c r="D1942" s="469" t="s">
        <v>3724</v>
      </c>
      <c r="E1942" s="470" t="s">
        <v>7658</v>
      </c>
      <c r="F1942" s="456" t="s">
        <v>3499</v>
      </c>
      <c r="G1942" s="493" t="s">
        <v>3500</v>
      </c>
    </row>
    <row r="1943" spans="2:7" s="457" customFormat="1" ht="12">
      <c r="B1943" s="469" t="s">
        <v>7666</v>
      </c>
      <c r="C1943" s="453" t="s">
        <v>6498</v>
      </c>
      <c r="D1943" s="469" t="s">
        <v>3724</v>
      </c>
      <c r="E1943" s="470" t="s">
        <v>7658</v>
      </c>
      <c r="F1943" s="456" t="s">
        <v>3499</v>
      </c>
      <c r="G1943" s="493" t="s">
        <v>3500</v>
      </c>
    </row>
    <row r="1944" spans="2:7" s="457" customFormat="1" ht="12">
      <c r="B1944" s="469" t="s">
        <v>7667</v>
      </c>
      <c r="C1944" s="453" t="s">
        <v>6498</v>
      </c>
      <c r="D1944" s="469" t="s">
        <v>3724</v>
      </c>
      <c r="E1944" s="470" t="s">
        <v>7658</v>
      </c>
      <c r="F1944" s="456" t="s">
        <v>3499</v>
      </c>
      <c r="G1944" s="493" t="s">
        <v>3500</v>
      </c>
    </row>
    <row r="1945" spans="2:7" s="457" customFormat="1" ht="12">
      <c r="B1945" s="469" t="s">
        <v>7668</v>
      </c>
      <c r="C1945" s="453" t="s">
        <v>6498</v>
      </c>
      <c r="D1945" s="469" t="s">
        <v>3724</v>
      </c>
      <c r="E1945" s="470" t="s">
        <v>7658</v>
      </c>
      <c r="F1945" s="456" t="s">
        <v>3499</v>
      </c>
      <c r="G1945" s="493" t="s">
        <v>3500</v>
      </c>
    </row>
    <row r="1946" spans="2:7" s="457" customFormat="1" ht="12">
      <c r="B1946" s="469" t="s">
        <v>7669</v>
      </c>
      <c r="C1946" s="453" t="s">
        <v>6498</v>
      </c>
      <c r="D1946" s="469" t="s">
        <v>3724</v>
      </c>
      <c r="E1946" s="470" t="s">
        <v>7658</v>
      </c>
      <c r="F1946" s="456" t="s">
        <v>3499</v>
      </c>
      <c r="G1946" s="493" t="s">
        <v>3500</v>
      </c>
    </row>
    <row r="1947" spans="2:7" s="457" customFormat="1" ht="12">
      <c r="B1947" s="469" t="s">
        <v>7670</v>
      </c>
      <c r="C1947" s="453" t="s">
        <v>6498</v>
      </c>
      <c r="D1947" s="469" t="s">
        <v>3724</v>
      </c>
      <c r="E1947" s="470" t="s">
        <v>7658</v>
      </c>
      <c r="F1947" s="456" t="s">
        <v>3499</v>
      </c>
      <c r="G1947" s="493" t="s">
        <v>3500</v>
      </c>
    </row>
    <row r="1948" spans="2:7" s="457" customFormat="1" ht="12">
      <c r="B1948" s="469" t="s">
        <v>7671</v>
      </c>
      <c r="C1948" s="453" t="s">
        <v>6498</v>
      </c>
      <c r="D1948" s="469" t="s">
        <v>3724</v>
      </c>
      <c r="E1948" s="470" t="s">
        <v>7658</v>
      </c>
      <c r="F1948" s="456" t="s">
        <v>3499</v>
      </c>
      <c r="G1948" s="493" t="s">
        <v>3500</v>
      </c>
    </row>
    <row r="1949" spans="2:7" s="457" customFormat="1" ht="12">
      <c r="B1949" s="469" t="s">
        <v>7672</v>
      </c>
      <c r="C1949" s="453" t="s">
        <v>6498</v>
      </c>
      <c r="D1949" s="469" t="s">
        <v>3724</v>
      </c>
      <c r="E1949" s="470" t="s">
        <v>7658</v>
      </c>
      <c r="F1949" s="456" t="s">
        <v>3499</v>
      </c>
      <c r="G1949" s="493" t="s">
        <v>3500</v>
      </c>
    </row>
    <row r="1950" spans="2:7" s="457" customFormat="1" ht="12">
      <c r="B1950" s="469" t="s">
        <v>7673</v>
      </c>
      <c r="C1950" s="453" t="s">
        <v>6498</v>
      </c>
      <c r="D1950" s="469" t="s">
        <v>3724</v>
      </c>
      <c r="E1950" s="470" t="s">
        <v>7658</v>
      </c>
      <c r="F1950" s="456" t="s">
        <v>3499</v>
      </c>
      <c r="G1950" s="493" t="s">
        <v>3500</v>
      </c>
    </row>
    <row r="1951" spans="2:7" s="457" customFormat="1" ht="12">
      <c r="B1951" s="469" t="s">
        <v>7674</v>
      </c>
      <c r="C1951" s="453" t="s">
        <v>6498</v>
      </c>
      <c r="D1951" s="469" t="s">
        <v>3724</v>
      </c>
      <c r="E1951" s="470" t="s">
        <v>7658</v>
      </c>
      <c r="F1951" s="456" t="s">
        <v>3499</v>
      </c>
      <c r="G1951" s="493" t="s">
        <v>3500</v>
      </c>
    </row>
    <row r="1952" spans="2:7" s="457" customFormat="1" ht="12">
      <c r="B1952" s="469" t="s">
        <v>7675</v>
      </c>
      <c r="C1952" s="453" t="s">
        <v>6498</v>
      </c>
      <c r="D1952" s="469" t="s">
        <v>3724</v>
      </c>
      <c r="E1952" s="470" t="s">
        <v>7658</v>
      </c>
      <c r="F1952" s="456" t="s">
        <v>3499</v>
      </c>
      <c r="G1952" s="493" t="s">
        <v>3500</v>
      </c>
    </row>
    <row r="1953" spans="2:7" s="457" customFormat="1" ht="12">
      <c r="B1953" s="469" t="s">
        <v>7676</v>
      </c>
      <c r="C1953" s="453" t="s">
        <v>6498</v>
      </c>
      <c r="D1953" s="469" t="s">
        <v>3724</v>
      </c>
      <c r="E1953" s="470" t="s">
        <v>7658</v>
      </c>
      <c r="F1953" s="456" t="s">
        <v>3499</v>
      </c>
      <c r="G1953" s="493" t="s">
        <v>3500</v>
      </c>
    </row>
    <row r="1954" spans="2:7" s="457" customFormat="1" ht="12">
      <c r="B1954" s="469" t="s">
        <v>7677</v>
      </c>
      <c r="C1954" s="453" t="s">
        <v>6498</v>
      </c>
      <c r="D1954" s="469" t="s">
        <v>3724</v>
      </c>
      <c r="E1954" s="470" t="s">
        <v>7658</v>
      </c>
      <c r="F1954" s="456" t="s">
        <v>3499</v>
      </c>
      <c r="G1954" s="493" t="s">
        <v>3500</v>
      </c>
    </row>
    <row r="1955" spans="2:7" s="457" customFormat="1" ht="12">
      <c r="B1955" s="469" t="s">
        <v>7678</v>
      </c>
      <c r="C1955" s="453" t="s">
        <v>6498</v>
      </c>
      <c r="D1955" s="469" t="s">
        <v>3724</v>
      </c>
      <c r="E1955" s="470" t="s">
        <v>7658</v>
      </c>
      <c r="F1955" s="456" t="s">
        <v>3499</v>
      </c>
      <c r="G1955" s="493" t="s">
        <v>3500</v>
      </c>
    </row>
    <row r="1956" spans="2:7" s="457" customFormat="1" ht="12">
      <c r="B1956" s="469" t="s">
        <v>7679</v>
      </c>
      <c r="C1956" s="453" t="s">
        <v>6498</v>
      </c>
      <c r="D1956" s="469" t="s">
        <v>3724</v>
      </c>
      <c r="E1956" s="470" t="s">
        <v>7658</v>
      </c>
      <c r="F1956" s="456" t="s">
        <v>3499</v>
      </c>
      <c r="G1956" s="493" t="s">
        <v>3500</v>
      </c>
    </row>
    <row r="1957" spans="2:7" s="457" customFormat="1" ht="12">
      <c r="B1957" s="469" t="s">
        <v>7680</v>
      </c>
      <c r="C1957" s="453" t="s">
        <v>6498</v>
      </c>
      <c r="D1957" s="469" t="s">
        <v>3724</v>
      </c>
      <c r="E1957" s="470" t="s">
        <v>7658</v>
      </c>
      <c r="F1957" s="456" t="s">
        <v>3499</v>
      </c>
      <c r="G1957" s="493" t="s">
        <v>3500</v>
      </c>
    </row>
    <row r="1958" spans="2:7" s="457" customFormat="1" ht="12">
      <c r="B1958" s="469" t="s">
        <v>7681</v>
      </c>
      <c r="C1958" s="453" t="s">
        <v>6498</v>
      </c>
      <c r="D1958" s="469" t="s">
        <v>3724</v>
      </c>
      <c r="E1958" s="470" t="s">
        <v>7658</v>
      </c>
      <c r="F1958" s="456" t="s">
        <v>3499</v>
      </c>
      <c r="G1958" s="493" t="s">
        <v>3500</v>
      </c>
    </row>
    <row r="1959" spans="2:7" s="457" customFormat="1" ht="12">
      <c r="B1959" s="469" t="s">
        <v>7682</v>
      </c>
      <c r="C1959" s="453" t="s">
        <v>6498</v>
      </c>
      <c r="D1959" s="469" t="s">
        <v>3724</v>
      </c>
      <c r="E1959" s="470" t="s">
        <v>7658</v>
      </c>
      <c r="F1959" s="456" t="s">
        <v>3499</v>
      </c>
      <c r="G1959" s="493" t="s">
        <v>3500</v>
      </c>
    </row>
    <row r="1960" spans="2:7" s="457" customFormat="1" ht="12">
      <c r="B1960" s="469" t="s">
        <v>7683</v>
      </c>
      <c r="C1960" s="453" t="s">
        <v>6498</v>
      </c>
      <c r="D1960" s="469" t="s">
        <v>3724</v>
      </c>
      <c r="E1960" s="470" t="s">
        <v>7658</v>
      </c>
      <c r="F1960" s="456" t="s">
        <v>3499</v>
      </c>
      <c r="G1960" s="493" t="s">
        <v>3500</v>
      </c>
    </row>
    <row r="1961" spans="2:7" s="457" customFormat="1" ht="12">
      <c r="B1961" s="469" t="s">
        <v>7684</v>
      </c>
      <c r="C1961" s="453" t="s">
        <v>6498</v>
      </c>
      <c r="D1961" s="469" t="s">
        <v>3724</v>
      </c>
      <c r="E1961" s="470" t="s">
        <v>7658</v>
      </c>
      <c r="F1961" s="456" t="s">
        <v>3499</v>
      </c>
      <c r="G1961" s="493" t="s">
        <v>3500</v>
      </c>
    </row>
    <row r="1962" spans="2:7" s="457" customFormat="1" ht="12">
      <c r="B1962" s="469" t="s">
        <v>7685</v>
      </c>
      <c r="C1962" s="453" t="s">
        <v>6498</v>
      </c>
      <c r="D1962" s="469" t="s">
        <v>3724</v>
      </c>
      <c r="E1962" s="470" t="s">
        <v>7658</v>
      </c>
      <c r="F1962" s="456" t="s">
        <v>3499</v>
      </c>
      <c r="G1962" s="493" t="s">
        <v>3500</v>
      </c>
    </row>
    <row r="1963" spans="2:7" s="457" customFormat="1" ht="12">
      <c r="B1963" s="469" t="s">
        <v>7686</v>
      </c>
      <c r="C1963" s="453" t="s">
        <v>6498</v>
      </c>
      <c r="D1963" s="469" t="s">
        <v>3724</v>
      </c>
      <c r="E1963" s="470" t="s">
        <v>7658</v>
      </c>
      <c r="F1963" s="456" t="s">
        <v>3499</v>
      </c>
      <c r="G1963" s="493" t="s">
        <v>3500</v>
      </c>
    </row>
    <row r="1964" spans="2:7" s="457" customFormat="1" ht="12">
      <c r="B1964" s="469" t="s">
        <v>7687</v>
      </c>
      <c r="C1964" s="453" t="s">
        <v>6498</v>
      </c>
      <c r="D1964" s="469" t="s">
        <v>3724</v>
      </c>
      <c r="E1964" s="470" t="s">
        <v>7658</v>
      </c>
      <c r="F1964" s="456" t="s">
        <v>3499</v>
      </c>
      <c r="G1964" s="493" t="s">
        <v>3500</v>
      </c>
    </row>
    <row r="1965" spans="2:7" s="457" customFormat="1" ht="12">
      <c r="B1965" s="469" t="s">
        <v>7688</v>
      </c>
      <c r="C1965" s="453" t="s">
        <v>6498</v>
      </c>
      <c r="D1965" s="469" t="s">
        <v>3724</v>
      </c>
      <c r="E1965" s="470" t="s">
        <v>7658</v>
      </c>
      <c r="F1965" s="456" t="s">
        <v>3499</v>
      </c>
      <c r="G1965" s="493" t="s">
        <v>3500</v>
      </c>
    </row>
    <row r="1966" spans="2:7" s="457" customFormat="1" ht="12">
      <c r="B1966" s="469" t="s">
        <v>7689</v>
      </c>
      <c r="C1966" s="453" t="s">
        <v>6498</v>
      </c>
      <c r="D1966" s="469" t="s">
        <v>3724</v>
      </c>
      <c r="E1966" s="470" t="s">
        <v>7658</v>
      </c>
      <c r="F1966" s="456" t="s">
        <v>3499</v>
      </c>
      <c r="G1966" s="493" t="s">
        <v>3500</v>
      </c>
    </row>
    <row r="1967" spans="2:7" s="457" customFormat="1" ht="12">
      <c r="B1967" s="469" t="s">
        <v>7690</v>
      </c>
      <c r="C1967" s="453" t="s">
        <v>6498</v>
      </c>
      <c r="D1967" s="469" t="s">
        <v>3724</v>
      </c>
      <c r="E1967" s="470" t="s">
        <v>7658</v>
      </c>
      <c r="F1967" s="456" t="s">
        <v>3499</v>
      </c>
      <c r="G1967" s="493" t="s">
        <v>3500</v>
      </c>
    </row>
    <row r="1968" spans="2:7" s="457" customFormat="1" ht="12">
      <c r="B1968" s="469" t="s">
        <v>7691</v>
      </c>
      <c r="C1968" s="453" t="s">
        <v>6498</v>
      </c>
      <c r="D1968" s="469" t="s">
        <v>3724</v>
      </c>
      <c r="E1968" s="470" t="s">
        <v>7658</v>
      </c>
      <c r="F1968" s="456" t="s">
        <v>3499</v>
      </c>
      <c r="G1968" s="493" t="s">
        <v>3500</v>
      </c>
    </row>
    <row r="1969" spans="2:7" s="457" customFormat="1" ht="12">
      <c r="B1969" s="469" t="s">
        <v>7692</v>
      </c>
      <c r="C1969" s="453" t="s">
        <v>6498</v>
      </c>
      <c r="D1969" s="469" t="s">
        <v>3724</v>
      </c>
      <c r="E1969" s="470" t="s">
        <v>7658</v>
      </c>
      <c r="F1969" s="456" t="s">
        <v>3499</v>
      </c>
      <c r="G1969" s="493" t="s">
        <v>3500</v>
      </c>
    </row>
    <row r="1970" spans="2:7" s="457" customFormat="1" ht="12">
      <c r="B1970" s="469" t="s">
        <v>7693</v>
      </c>
      <c r="C1970" s="453" t="s">
        <v>6498</v>
      </c>
      <c r="D1970" s="469" t="s">
        <v>3724</v>
      </c>
      <c r="E1970" s="470" t="s">
        <v>7658</v>
      </c>
      <c r="F1970" s="456" t="s">
        <v>3499</v>
      </c>
      <c r="G1970" s="493" t="s">
        <v>3500</v>
      </c>
    </row>
    <row r="1971" spans="2:7" s="457" customFormat="1" ht="12">
      <c r="B1971" s="469" t="s">
        <v>7694</v>
      </c>
      <c r="C1971" s="453" t="s">
        <v>6498</v>
      </c>
      <c r="D1971" s="469" t="s">
        <v>3724</v>
      </c>
      <c r="E1971" s="470" t="s">
        <v>7658</v>
      </c>
      <c r="F1971" s="456" t="s">
        <v>3499</v>
      </c>
      <c r="G1971" s="493" t="s">
        <v>3500</v>
      </c>
    </row>
    <row r="1972" spans="2:7" s="457" customFormat="1" ht="12">
      <c r="B1972" s="469" t="s">
        <v>7695</v>
      </c>
      <c r="C1972" s="453" t="s">
        <v>6498</v>
      </c>
      <c r="D1972" s="469" t="s">
        <v>3724</v>
      </c>
      <c r="E1972" s="470" t="s">
        <v>7658</v>
      </c>
      <c r="F1972" s="456" t="s">
        <v>3499</v>
      </c>
      <c r="G1972" s="493" t="s">
        <v>3500</v>
      </c>
    </row>
    <row r="1973" spans="2:7" s="457" customFormat="1" ht="12">
      <c r="B1973" s="469" t="s">
        <v>7696</v>
      </c>
      <c r="C1973" s="453" t="s">
        <v>6498</v>
      </c>
      <c r="D1973" s="469" t="s">
        <v>3724</v>
      </c>
      <c r="E1973" s="470" t="s">
        <v>7658</v>
      </c>
      <c r="F1973" s="456" t="s">
        <v>3499</v>
      </c>
      <c r="G1973" s="493" t="s">
        <v>3500</v>
      </c>
    </row>
    <row r="1974" spans="2:7" s="457" customFormat="1" ht="12">
      <c r="B1974" s="469" t="s">
        <v>7697</v>
      </c>
      <c r="C1974" s="453" t="s">
        <v>6498</v>
      </c>
      <c r="D1974" s="469" t="s">
        <v>3724</v>
      </c>
      <c r="E1974" s="470" t="s">
        <v>7658</v>
      </c>
      <c r="F1974" s="456" t="s">
        <v>3499</v>
      </c>
      <c r="G1974" s="493" t="s">
        <v>3500</v>
      </c>
    </row>
    <row r="1975" spans="2:7" s="457" customFormat="1" ht="12">
      <c r="B1975" s="469" t="s">
        <v>7698</v>
      </c>
      <c r="C1975" s="453" t="s">
        <v>6498</v>
      </c>
      <c r="D1975" s="469" t="s">
        <v>3724</v>
      </c>
      <c r="E1975" s="470" t="s">
        <v>7658</v>
      </c>
      <c r="F1975" s="456" t="s">
        <v>3499</v>
      </c>
      <c r="G1975" s="493" t="s">
        <v>3500</v>
      </c>
    </row>
    <row r="1976" spans="2:7" s="457" customFormat="1" ht="12">
      <c r="B1976" s="469" t="s">
        <v>7699</v>
      </c>
      <c r="C1976" s="453" t="s">
        <v>6498</v>
      </c>
      <c r="D1976" s="469" t="s">
        <v>3724</v>
      </c>
      <c r="E1976" s="470" t="s">
        <v>7658</v>
      </c>
      <c r="F1976" s="456" t="s">
        <v>3499</v>
      </c>
      <c r="G1976" s="493" t="s">
        <v>3500</v>
      </c>
    </row>
    <row r="1977" spans="2:7" s="457" customFormat="1" ht="12">
      <c r="B1977" s="469" t="s">
        <v>7700</v>
      </c>
      <c r="C1977" s="453" t="s">
        <v>6498</v>
      </c>
      <c r="D1977" s="469" t="s">
        <v>3724</v>
      </c>
      <c r="E1977" s="470" t="s">
        <v>7658</v>
      </c>
      <c r="F1977" s="456" t="s">
        <v>3499</v>
      </c>
      <c r="G1977" s="493" t="s">
        <v>3500</v>
      </c>
    </row>
    <row r="1978" spans="2:7" s="457" customFormat="1" ht="12">
      <c r="B1978" s="469" t="s">
        <v>7701</v>
      </c>
      <c r="C1978" s="453" t="s">
        <v>6498</v>
      </c>
      <c r="D1978" s="469" t="s">
        <v>3724</v>
      </c>
      <c r="E1978" s="470" t="s">
        <v>7658</v>
      </c>
      <c r="F1978" s="456" t="s">
        <v>3499</v>
      </c>
      <c r="G1978" s="493" t="s">
        <v>3500</v>
      </c>
    </row>
    <row r="1979" spans="2:7" s="457" customFormat="1" ht="12">
      <c r="B1979" s="469" t="s">
        <v>7702</v>
      </c>
      <c r="C1979" s="453" t="s">
        <v>6498</v>
      </c>
      <c r="D1979" s="469" t="s">
        <v>3724</v>
      </c>
      <c r="E1979" s="470" t="s">
        <v>7658</v>
      </c>
      <c r="F1979" s="456" t="s">
        <v>3499</v>
      </c>
      <c r="G1979" s="493" t="s">
        <v>3500</v>
      </c>
    </row>
    <row r="1980" spans="2:7" s="457" customFormat="1" ht="12">
      <c r="B1980" s="469" t="s">
        <v>7703</v>
      </c>
      <c r="C1980" s="453" t="s">
        <v>6498</v>
      </c>
      <c r="D1980" s="469" t="s">
        <v>3724</v>
      </c>
      <c r="E1980" s="470" t="s">
        <v>7658</v>
      </c>
      <c r="F1980" s="456" t="s">
        <v>3499</v>
      </c>
      <c r="G1980" s="493" t="s">
        <v>3500</v>
      </c>
    </row>
    <row r="1981" spans="2:7" s="457" customFormat="1" ht="12">
      <c r="B1981" s="469" t="s">
        <v>7704</v>
      </c>
      <c r="C1981" s="453" t="s">
        <v>6498</v>
      </c>
      <c r="D1981" s="469" t="s">
        <v>3724</v>
      </c>
      <c r="E1981" s="470" t="s">
        <v>7658</v>
      </c>
      <c r="F1981" s="456" t="s">
        <v>3499</v>
      </c>
      <c r="G1981" s="493" t="s">
        <v>3500</v>
      </c>
    </row>
    <row r="1982" spans="2:7" s="457" customFormat="1" ht="12">
      <c r="B1982" s="469" t="s">
        <v>7705</v>
      </c>
      <c r="C1982" s="453" t="s">
        <v>6498</v>
      </c>
      <c r="D1982" s="469" t="s">
        <v>3724</v>
      </c>
      <c r="E1982" s="470" t="s">
        <v>7658</v>
      </c>
      <c r="F1982" s="456" t="s">
        <v>3499</v>
      </c>
      <c r="G1982" s="493" t="s">
        <v>3500</v>
      </c>
    </row>
    <row r="1983" spans="2:7" s="457" customFormat="1" ht="12">
      <c r="B1983" s="469" t="s">
        <v>7706</v>
      </c>
      <c r="C1983" s="453" t="s">
        <v>6498</v>
      </c>
      <c r="D1983" s="469" t="s">
        <v>3724</v>
      </c>
      <c r="E1983" s="470" t="s">
        <v>7658</v>
      </c>
      <c r="F1983" s="456" t="s">
        <v>3499</v>
      </c>
      <c r="G1983" s="493" t="s">
        <v>3500</v>
      </c>
    </row>
    <row r="1984" spans="2:7" s="457" customFormat="1" ht="12">
      <c r="B1984" s="469" t="s">
        <v>7707</v>
      </c>
      <c r="C1984" s="453" t="s">
        <v>6498</v>
      </c>
      <c r="D1984" s="469" t="s">
        <v>3724</v>
      </c>
      <c r="E1984" s="470" t="s">
        <v>7658</v>
      </c>
      <c r="F1984" s="456" t="s">
        <v>3499</v>
      </c>
      <c r="G1984" s="493" t="s">
        <v>3500</v>
      </c>
    </row>
    <row r="1985" spans="2:7" s="457" customFormat="1" ht="12">
      <c r="B1985" s="469" t="s">
        <v>7708</v>
      </c>
      <c r="C1985" s="453" t="s">
        <v>6498</v>
      </c>
      <c r="D1985" s="469" t="s">
        <v>3724</v>
      </c>
      <c r="E1985" s="470" t="s">
        <v>7658</v>
      </c>
      <c r="F1985" s="456" t="s">
        <v>3499</v>
      </c>
      <c r="G1985" s="493" t="s">
        <v>3500</v>
      </c>
    </row>
    <row r="1986" spans="2:7" s="457" customFormat="1" ht="12">
      <c r="B1986" s="469" t="s">
        <v>7709</v>
      </c>
      <c r="C1986" s="453" t="s">
        <v>6498</v>
      </c>
      <c r="D1986" s="469" t="s">
        <v>3724</v>
      </c>
      <c r="E1986" s="470" t="s">
        <v>7658</v>
      </c>
      <c r="F1986" s="456" t="s">
        <v>3499</v>
      </c>
      <c r="G1986" s="493" t="s">
        <v>3500</v>
      </c>
    </row>
    <row r="1987" spans="2:7" s="457" customFormat="1" ht="12">
      <c r="B1987" s="469" t="s">
        <v>7710</v>
      </c>
      <c r="C1987" s="453" t="s">
        <v>6498</v>
      </c>
      <c r="D1987" s="469" t="s">
        <v>3724</v>
      </c>
      <c r="E1987" s="470" t="s">
        <v>7658</v>
      </c>
      <c r="F1987" s="456" t="s">
        <v>3499</v>
      </c>
      <c r="G1987" s="493" t="s">
        <v>3500</v>
      </c>
    </row>
    <row r="1988" spans="2:7" s="457" customFormat="1" ht="12">
      <c r="B1988" s="469" t="s">
        <v>7711</v>
      </c>
      <c r="C1988" s="453" t="s">
        <v>6498</v>
      </c>
      <c r="D1988" s="469" t="s">
        <v>3724</v>
      </c>
      <c r="E1988" s="470" t="s">
        <v>7658</v>
      </c>
      <c r="F1988" s="456" t="s">
        <v>3499</v>
      </c>
      <c r="G1988" s="493" t="s">
        <v>3500</v>
      </c>
    </row>
    <row r="1989" spans="2:7" s="457" customFormat="1" ht="12">
      <c r="B1989" s="469" t="s">
        <v>7712</v>
      </c>
      <c r="C1989" s="453" t="s">
        <v>6498</v>
      </c>
      <c r="D1989" s="469" t="s">
        <v>3724</v>
      </c>
      <c r="E1989" s="470" t="s">
        <v>7658</v>
      </c>
      <c r="F1989" s="456" t="s">
        <v>3499</v>
      </c>
      <c r="G1989" s="493" t="s">
        <v>3500</v>
      </c>
    </row>
    <row r="1990" spans="2:7" s="457" customFormat="1" ht="12">
      <c r="B1990" s="469" t="s">
        <v>7713</v>
      </c>
      <c r="C1990" s="453" t="s">
        <v>6498</v>
      </c>
      <c r="D1990" s="469" t="s">
        <v>3724</v>
      </c>
      <c r="E1990" s="470" t="s">
        <v>7658</v>
      </c>
      <c r="F1990" s="456" t="s">
        <v>3499</v>
      </c>
      <c r="G1990" s="493" t="s">
        <v>3500</v>
      </c>
    </row>
    <row r="1991" spans="2:7" s="457" customFormat="1" ht="12">
      <c r="B1991" s="469" t="s">
        <v>7714</v>
      </c>
      <c r="C1991" s="453" t="s">
        <v>6498</v>
      </c>
      <c r="D1991" s="469" t="s">
        <v>3724</v>
      </c>
      <c r="E1991" s="470" t="s">
        <v>7658</v>
      </c>
      <c r="F1991" s="456" t="s">
        <v>3499</v>
      </c>
      <c r="G1991" s="493" t="s">
        <v>3500</v>
      </c>
    </row>
    <row r="1992" spans="2:7" s="457" customFormat="1" ht="12">
      <c r="B1992" s="469" t="s">
        <v>7715</v>
      </c>
      <c r="C1992" s="453" t="s">
        <v>6498</v>
      </c>
      <c r="D1992" s="469" t="s">
        <v>3724</v>
      </c>
      <c r="E1992" s="470" t="s">
        <v>7658</v>
      </c>
      <c r="F1992" s="456" t="s">
        <v>3499</v>
      </c>
      <c r="G1992" s="493" t="s">
        <v>3500</v>
      </c>
    </row>
    <row r="1993" spans="2:7" s="457" customFormat="1" ht="12">
      <c r="B1993" s="469" t="s">
        <v>7716</v>
      </c>
      <c r="C1993" s="453" t="s">
        <v>6498</v>
      </c>
      <c r="D1993" s="469" t="s">
        <v>3724</v>
      </c>
      <c r="E1993" s="470" t="s">
        <v>7658</v>
      </c>
      <c r="F1993" s="456" t="s">
        <v>3499</v>
      </c>
      <c r="G1993" s="493" t="s">
        <v>3500</v>
      </c>
    </row>
    <row r="1994" spans="2:7" s="457" customFormat="1" ht="12">
      <c r="B1994" s="469" t="s">
        <v>7717</v>
      </c>
      <c r="C1994" s="453" t="s">
        <v>6498</v>
      </c>
      <c r="D1994" s="469" t="s">
        <v>3724</v>
      </c>
      <c r="E1994" s="470" t="s">
        <v>7658</v>
      </c>
      <c r="F1994" s="456" t="s">
        <v>3499</v>
      </c>
      <c r="G1994" s="493" t="s">
        <v>3500</v>
      </c>
    </row>
    <row r="1995" spans="2:7" s="457" customFormat="1" ht="12">
      <c r="B1995" s="469" t="s">
        <v>7718</v>
      </c>
      <c r="C1995" s="453" t="s">
        <v>6498</v>
      </c>
      <c r="D1995" s="469" t="s">
        <v>3724</v>
      </c>
      <c r="E1995" s="470" t="s">
        <v>7658</v>
      </c>
      <c r="F1995" s="456" t="s">
        <v>3499</v>
      </c>
      <c r="G1995" s="493" t="s">
        <v>3500</v>
      </c>
    </row>
    <row r="1996" spans="2:7" s="457" customFormat="1" ht="12">
      <c r="B1996" s="469" t="s">
        <v>7719</v>
      </c>
      <c r="C1996" s="453" t="s">
        <v>6498</v>
      </c>
      <c r="D1996" s="469" t="s">
        <v>3724</v>
      </c>
      <c r="E1996" s="470" t="s">
        <v>7658</v>
      </c>
      <c r="F1996" s="456" t="s">
        <v>3499</v>
      </c>
      <c r="G1996" s="493" t="s">
        <v>3500</v>
      </c>
    </row>
    <row r="1997" spans="2:7" s="457" customFormat="1" ht="12">
      <c r="B1997" s="469" t="s">
        <v>7720</v>
      </c>
      <c r="C1997" s="453" t="s">
        <v>6498</v>
      </c>
      <c r="D1997" s="469" t="s">
        <v>3724</v>
      </c>
      <c r="E1997" s="470" t="s">
        <v>7658</v>
      </c>
      <c r="F1997" s="456" t="s">
        <v>3499</v>
      </c>
      <c r="G1997" s="493" t="s">
        <v>3500</v>
      </c>
    </row>
    <row r="1998" spans="2:7" s="457" customFormat="1" ht="12">
      <c r="B1998" s="469" t="s">
        <v>7721</v>
      </c>
      <c r="C1998" s="453" t="s">
        <v>6498</v>
      </c>
      <c r="D1998" s="469" t="s">
        <v>3724</v>
      </c>
      <c r="E1998" s="470" t="s">
        <v>7658</v>
      </c>
      <c r="F1998" s="456" t="s">
        <v>3499</v>
      </c>
      <c r="G1998" s="493" t="s">
        <v>3500</v>
      </c>
    </row>
    <row r="1999" spans="2:7" s="457" customFormat="1" ht="12">
      <c r="B1999" s="469" t="s">
        <v>7722</v>
      </c>
      <c r="C1999" s="453" t="s">
        <v>6498</v>
      </c>
      <c r="D1999" s="469" t="s">
        <v>3724</v>
      </c>
      <c r="E1999" s="470" t="s">
        <v>7658</v>
      </c>
      <c r="F1999" s="456" t="s">
        <v>3499</v>
      </c>
      <c r="G1999" s="493" t="s">
        <v>3500</v>
      </c>
    </row>
    <row r="2000" spans="2:7" s="457" customFormat="1" ht="12">
      <c r="B2000" s="469" t="s">
        <v>7723</v>
      </c>
      <c r="C2000" s="453" t="s">
        <v>6498</v>
      </c>
      <c r="D2000" s="469" t="s">
        <v>3724</v>
      </c>
      <c r="E2000" s="470" t="s">
        <v>7658</v>
      </c>
      <c r="F2000" s="456" t="s">
        <v>3499</v>
      </c>
      <c r="G2000" s="493" t="s">
        <v>3500</v>
      </c>
    </row>
    <row r="2001" spans="2:7" s="457" customFormat="1" ht="12">
      <c r="B2001" s="469" t="s">
        <v>7724</v>
      </c>
      <c r="C2001" s="453" t="s">
        <v>6498</v>
      </c>
      <c r="D2001" s="469" t="s">
        <v>3724</v>
      </c>
      <c r="E2001" s="470" t="s">
        <v>7658</v>
      </c>
      <c r="F2001" s="456" t="s">
        <v>3499</v>
      </c>
      <c r="G2001" s="493" t="s">
        <v>3500</v>
      </c>
    </row>
    <row r="2002" spans="2:7" s="457" customFormat="1" ht="12">
      <c r="B2002" s="469" t="s">
        <v>7725</v>
      </c>
      <c r="C2002" s="453" t="s">
        <v>6498</v>
      </c>
      <c r="D2002" s="469" t="s">
        <v>3724</v>
      </c>
      <c r="E2002" s="470" t="s">
        <v>7658</v>
      </c>
      <c r="F2002" s="456" t="s">
        <v>3499</v>
      </c>
      <c r="G2002" s="493" t="s">
        <v>3500</v>
      </c>
    </row>
    <row r="2003" spans="2:7" s="457" customFormat="1" ht="12">
      <c r="B2003" s="469" t="s">
        <v>7726</v>
      </c>
      <c r="C2003" s="453" t="s">
        <v>6498</v>
      </c>
      <c r="D2003" s="469" t="s">
        <v>3724</v>
      </c>
      <c r="E2003" s="470" t="s">
        <v>7658</v>
      </c>
      <c r="F2003" s="456" t="s">
        <v>3499</v>
      </c>
      <c r="G2003" s="493" t="s">
        <v>3500</v>
      </c>
    </row>
    <row r="2004" spans="2:7" s="457" customFormat="1" ht="12">
      <c r="B2004" s="469" t="s">
        <v>7727</v>
      </c>
      <c r="C2004" s="453" t="s">
        <v>6498</v>
      </c>
      <c r="D2004" s="469" t="s">
        <v>3724</v>
      </c>
      <c r="E2004" s="470" t="s">
        <v>7658</v>
      </c>
      <c r="F2004" s="456" t="s">
        <v>3499</v>
      </c>
      <c r="G2004" s="493" t="s">
        <v>3500</v>
      </c>
    </row>
    <row r="2005" spans="2:7" s="457" customFormat="1" ht="12">
      <c r="B2005" s="469" t="s">
        <v>7728</v>
      </c>
      <c r="C2005" s="453" t="s">
        <v>6498</v>
      </c>
      <c r="D2005" s="469" t="s">
        <v>3724</v>
      </c>
      <c r="E2005" s="470" t="s">
        <v>7658</v>
      </c>
      <c r="F2005" s="456" t="s">
        <v>3499</v>
      </c>
      <c r="G2005" s="493" t="s">
        <v>3500</v>
      </c>
    </row>
    <row r="2006" spans="2:7" s="457" customFormat="1" ht="12">
      <c r="B2006" s="469" t="s">
        <v>7729</v>
      </c>
      <c r="C2006" s="453" t="s">
        <v>6498</v>
      </c>
      <c r="D2006" s="469" t="s">
        <v>3724</v>
      </c>
      <c r="E2006" s="470" t="s">
        <v>7658</v>
      </c>
      <c r="F2006" s="456" t="s">
        <v>3499</v>
      </c>
      <c r="G2006" s="493" t="s">
        <v>3500</v>
      </c>
    </row>
    <row r="2007" spans="2:7" s="457" customFormat="1" ht="12">
      <c r="B2007" s="469" t="s">
        <v>7730</v>
      </c>
      <c r="C2007" s="453" t="s">
        <v>6498</v>
      </c>
      <c r="D2007" s="469" t="s">
        <v>3724</v>
      </c>
      <c r="E2007" s="470" t="s">
        <v>7658</v>
      </c>
      <c r="F2007" s="456" t="s">
        <v>3499</v>
      </c>
      <c r="G2007" s="493" t="s">
        <v>3500</v>
      </c>
    </row>
    <row r="2008" spans="2:7" s="457" customFormat="1" ht="12">
      <c r="B2008" s="469" t="s">
        <v>7731</v>
      </c>
      <c r="C2008" s="453" t="s">
        <v>6498</v>
      </c>
      <c r="D2008" s="469" t="s">
        <v>3724</v>
      </c>
      <c r="E2008" s="470" t="s">
        <v>7658</v>
      </c>
      <c r="F2008" s="456" t="s">
        <v>3499</v>
      </c>
      <c r="G2008" s="493" t="s">
        <v>3500</v>
      </c>
    </row>
    <row r="2009" spans="2:7" s="457" customFormat="1" ht="12">
      <c r="B2009" s="469" t="s">
        <v>7732</v>
      </c>
      <c r="C2009" s="453" t="s">
        <v>6498</v>
      </c>
      <c r="D2009" s="469" t="s">
        <v>3724</v>
      </c>
      <c r="E2009" s="470" t="s">
        <v>7658</v>
      </c>
      <c r="F2009" s="456" t="s">
        <v>3499</v>
      </c>
      <c r="G2009" s="493" t="s">
        <v>3500</v>
      </c>
    </row>
    <row r="2010" spans="2:7" s="457" customFormat="1" ht="12">
      <c r="B2010" s="469" t="s">
        <v>7733</v>
      </c>
      <c r="C2010" s="453" t="s">
        <v>6498</v>
      </c>
      <c r="D2010" s="469" t="s">
        <v>3724</v>
      </c>
      <c r="E2010" s="470" t="s">
        <v>7658</v>
      </c>
      <c r="F2010" s="456" t="s">
        <v>3499</v>
      </c>
      <c r="G2010" s="493" t="s">
        <v>3500</v>
      </c>
    </row>
    <row r="2011" spans="2:7" s="457" customFormat="1" ht="12">
      <c r="B2011" s="469" t="s">
        <v>7734</v>
      </c>
      <c r="C2011" s="453" t="s">
        <v>6498</v>
      </c>
      <c r="D2011" s="469" t="s">
        <v>3724</v>
      </c>
      <c r="E2011" s="470" t="s">
        <v>7658</v>
      </c>
      <c r="F2011" s="456" t="s">
        <v>3499</v>
      </c>
      <c r="G2011" s="493" t="s">
        <v>3500</v>
      </c>
    </row>
    <row r="2012" spans="2:7" s="457" customFormat="1" ht="12">
      <c r="B2012" s="469" t="s">
        <v>7735</v>
      </c>
      <c r="C2012" s="453" t="s">
        <v>6498</v>
      </c>
      <c r="D2012" s="469" t="s">
        <v>3724</v>
      </c>
      <c r="E2012" s="470" t="s">
        <v>7658</v>
      </c>
      <c r="F2012" s="456" t="s">
        <v>3499</v>
      </c>
      <c r="G2012" s="493" t="s">
        <v>3500</v>
      </c>
    </row>
    <row r="2013" spans="2:7" s="457" customFormat="1" ht="12">
      <c r="B2013" s="469" t="s">
        <v>7736</v>
      </c>
      <c r="C2013" s="453" t="s">
        <v>6498</v>
      </c>
      <c r="D2013" s="469" t="s">
        <v>3724</v>
      </c>
      <c r="E2013" s="470" t="s">
        <v>7658</v>
      </c>
      <c r="F2013" s="456" t="s">
        <v>3499</v>
      </c>
      <c r="G2013" s="493" t="s">
        <v>3500</v>
      </c>
    </row>
    <row r="2014" spans="2:7" s="457" customFormat="1" ht="12">
      <c r="B2014" s="469" t="s">
        <v>7737</v>
      </c>
      <c r="C2014" s="453" t="s">
        <v>6498</v>
      </c>
      <c r="D2014" s="469" t="s">
        <v>3724</v>
      </c>
      <c r="E2014" s="470" t="s">
        <v>7658</v>
      </c>
      <c r="F2014" s="456" t="s">
        <v>3499</v>
      </c>
      <c r="G2014" s="493" t="s">
        <v>3500</v>
      </c>
    </row>
    <row r="2015" spans="2:7" s="457" customFormat="1" ht="12">
      <c r="B2015" s="469" t="s">
        <v>7738</v>
      </c>
      <c r="C2015" s="453" t="s">
        <v>6498</v>
      </c>
      <c r="D2015" s="469" t="s">
        <v>3724</v>
      </c>
      <c r="E2015" s="470" t="s">
        <v>7658</v>
      </c>
      <c r="F2015" s="456" t="s">
        <v>3499</v>
      </c>
      <c r="G2015" s="493" t="s">
        <v>3500</v>
      </c>
    </row>
    <row r="2016" spans="2:7" s="457" customFormat="1" ht="12">
      <c r="B2016" s="469" t="s">
        <v>7739</v>
      </c>
      <c r="C2016" s="453" t="s">
        <v>6498</v>
      </c>
      <c r="D2016" s="469" t="s">
        <v>3724</v>
      </c>
      <c r="E2016" s="470" t="s">
        <v>7658</v>
      </c>
      <c r="F2016" s="456" t="s">
        <v>3499</v>
      </c>
      <c r="G2016" s="493" t="s">
        <v>3500</v>
      </c>
    </row>
    <row r="2017" spans="2:7" s="457" customFormat="1" ht="12">
      <c r="B2017" s="469" t="s">
        <v>7740</v>
      </c>
      <c r="C2017" s="453" t="s">
        <v>6498</v>
      </c>
      <c r="D2017" s="469" t="s">
        <v>3724</v>
      </c>
      <c r="E2017" s="470" t="s">
        <v>7658</v>
      </c>
      <c r="F2017" s="456" t="s">
        <v>3499</v>
      </c>
      <c r="G2017" s="493" t="s">
        <v>3500</v>
      </c>
    </row>
    <row r="2018" spans="2:7" s="457" customFormat="1" ht="12">
      <c r="B2018" s="469" t="s">
        <v>7741</v>
      </c>
      <c r="C2018" s="453" t="s">
        <v>6498</v>
      </c>
      <c r="D2018" s="469" t="s">
        <v>3724</v>
      </c>
      <c r="E2018" s="470" t="s">
        <v>7658</v>
      </c>
      <c r="F2018" s="456" t="s">
        <v>3499</v>
      </c>
      <c r="G2018" s="493" t="s">
        <v>3500</v>
      </c>
    </row>
    <row r="2019" spans="2:7" s="457" customFormat="1" ht="12">
      <c r="B2019" s="469" t="s">
        <v>7742</v>
      </c>
      <c r="C2019" s="453" t="s">
        <v>6498</v>
      </c>
      <c r="D2019" s="469" t="s">
        <v>3724</v>
      </c>
      <c r="E2019" s="470" t="s">
        <v>7658</v>
      </c>
      <c r="F2019" s="456" t="s">
        <v>3499</v>
      </c>
      <c r="G2019" s="493" t="s">
        <v>3500</v>
      </c>
    </row>
    <row r="2020" spans="2:7" s="457" customFormat="1" ht="12">
      <c r="B2020" s="469" t="s">
        <v>7743</v>
      </c>
      <c r="C2020" s="453" t="s">
        <v>6498</v>
      </c>
      <c r="D2020" s="469" t="s">
        <v>3724</v>
      </c>
      <c r="E2020" s="470" t="s">
        <v>7658</v>
      </c>
      <c r="F2020" s="456" t="s">
        <v>3499</v>
      </c>
      <c r="G2020" s="493" t="s">
        <v>3500</v>
      </c>
    </row>
    <row r="2021" spans="2:7" s="457" customFormat="1" ht="12">
      <c r="B2021" s="469" t="s">
        <v>7744</v>
      </c>
      <c r="C2021" s="453" t="s">
        <v>6498</v>
      </c>
      <c r="D2021" s="469" t="s">
        <v>3724</v>
      </c>
      <c r="E2021" s="470" t="s">
        <v>7658</v>
      </c>
      <c r="F2021" s="456" t="s">
        <v>3499</v>
      </c>
      <c r="G2021" s="493" t="s">
        <v>3500</v>
      </c>
    </row>
    <row r="2022" spans="2:7" s="457" customFormat="1" ht="12">
      <c r="B2022" s="469" t="s">
        <v>7745</v>
      </c>
      <c r="C2022" s="453" t="s">
        <v>6498</v>
      </c>
      <c r="D2022" s="469" t="s">
        <v>3724</v>
      </c>
      <c r="E2022" s="470" t="s">
        <v>7658</v>
      </c>
      <c r="F2022" s="456" t="s">
        <v>3499</v>
      </c>
      <c r="G2022" s="493" t="s">
        <v>3500</v>
      </c>
    </row>
    <row r="2023" spans="2:7" s="457" customFormat="1" ht="12">
      <c r="B2023" s="469" t="s">
        <v>7746</v>
      </c>
      <c r="C2023" s="453" t="s">
        <v>6498</v>
      </c>
      <c r="D2023" s="469" t="s">
        <v>3724</v>
      </c>
      <c r="E2023" s="470" t="s">
        <v>7658</v>
      </c>
      <c r="F2023" s="456" t="s">
        <v>3499</v>
      </c>
      <c r="G2023" s="493" t="s">
        <v>3500</v>
      </c>
    </row>
    <row r="2024" spans="2:7" s="457" customFormat="1" ht="12">
      <c r="B2024" s="469" t="s">
        <v>7747</v>
      </c>
      <c r="C2024" s="453" t="s">
        <v>6498</v>
      </c>
      <c r="D2024" s="469" t="s">
        <v>3724</v>
      </c>
      <c r="E2024" s="470" t="s">
        <v>7658</v>
      </c>
      <c r="F2024" s="456" t="s">
        <v>3499</v>
      </c>
      <c r="G2024" s="493" t="s">
        <v>3500</v>
      </c>
    </row>
    <row r="2025" spans="2:7" s="457" customFormat="1" ht="12">
      <c r="B2025" s="469" t="s">
        <v>7748</v>
      </c>
      <c r="C2025" s="453" t="s">
        <v>6498</v>
      </c>
      <c r="D2025" s="469" t="s">
        <v>3724</v>
      </c>
      <c r="E2025" s="470" t="s">
        <v>7658</v>
      </c>
      <c r="F2025" s="456" t="s">
        <v>3499</v>
      </c>
      <c r="G2025" s="493" t="s">
        <v>3500</v>
      </c>
    </row>
    <row r="2026" spans="2:7" s="457" customFormat="1" ht="12">
      <c r="B2026" s="469" t="s">
        <v>7749</v>
      </c>
      <c r="C2026" s="453" t="s">
        <v>6498</v>
      </c>
      <c r="D2026" s="469" t="s">
        <v>3724</v>
      </c>
      <c r="E2026" s="470" t="s">
        <v>7658</v>
      </c>
      <c r="F2026" s="456" t="s">
        <v>3499</v>
      </c>
      <c r="G2026" s="493" t="s">
        <v>3500</v>
      </c>
    </row>
    <row r="2027" spans="2:7" s="457" customFormat="1" ht="12">
      <c r="B2027" s="469" t="s">
        <v>7750</v>
      </c>
      <c r="C2027" s="453" t="s">
        <v>6498</v>
      </c>
      <c r="D2027" s="469" t="s">
        <v>3724</v>
      </c>
      <c r="E2027" s="470" t="s">
        <v>7658</v>
      </c>
      <c r="F2027" s="456" t="s">
        <v>3499</v>
      </c>
      <c r="G2027" s="493" t="s">
        <v>3500</v>
      </c>
    </row>
    <row r="2028" spans="2:7" s="457" customFormat="1" ht="12">
      <c r="B2028" s="469" t="s">
        <v>7751</v>
      </c>
      <c r="C2028" s="453" t="s">
        <v>6498</v>
      </c>
      <c r="D2028" s="469" t="s">
        <v>3724</v>
      </c>
      <c r="E2028" s="470" t="s">
        <v>7658</v>
      </c>
      <c r="F2028" s="456" t="s">
        <v>3499</v>
      </c>
      <c r="G2028" s="493" t="s">
        <v>3500</v>
      </c>
    </row>
    <row r="2029" spans="2:7" s="457" customFormat="1" ht="12">
      <c r="B2029" s="469" t="s">
        <v>7752</v>
      </c>
      <c r="C2029" s="453" t="s">
        <v>6498</v>
      </c>
      <c r="D2029" s="469" t="s">
        <v>3724</v>
      </c>
      <c r="E2029" s="470" t="s">
        <v>7658</v>
      </c>
      <c r="F2029" s="456" t="s">
        <v>3499</v>
      </c>
      <c r="G2029" s="493" t="s">
        <v>3500</v>
      </c>
    </row>
    <row r="2030" spans="2:7" s="457" customFormat="1" ht="12">
      <c r="B2030" s="469" t="s">
        <v>7753</v>
      </c>
      <c r="C2030" s="453" t="s">
        <v>6498</v>
      </c>
      <c r="D2030" s="469" t="s">
        <v>3724</v>
      </c>
      <c r="E2030" s="470" t="s">
        <v>7658</v>
      </c>
      <c r="F2030" s="456" t="s">
        <v>3499</v>
      </c>
      <c r="G2030" s="493" t="s">
        <v>3500</v>
      </c>
    </row>
    <row r="2031" spans="2:7" s="457" customFormat="1" ht="12">
      <c r="B2031" s="469" t="s">
        <v>7754</v>
      </c>
      <c r="C2031" s="453" t="s">
        <v>6498</v>
      </c>
      <c r="D2031" s="469" t="s">
        <v>3724</v>
      </c>
      <c r="E2031" s="470" t="s">
        <v>7658</v>
      </c>
      <c r="F2031" s="456" t="s">
        <v>3499</v>
      </c>
      <c r="G2031" s="493" t="s">
        <v>3500</v>
      </c>
    </row>
    <row r="2032" spans="2:7" s="457" customFormat="1" ht="12">
      <c r="B2032" s="469" t="s">
        <v>7755</v>
      </c>
      <c r="C2032" s="453" t="s">
        <v>6498</v>
      </c>
      <c r="D2032" s="469" t="s">
        <v>3724</v>
      </c>
      <c r="E2032" s="470" t="s">
        <v>7658</v>
      </c>
      <c r="F2032" s="456" t="s">
        <v>3499</v>
      </c>
      <c r="G2032" s="493" t="s">
        <v>3500</v>
      </c>
    </row>
    <row r="2033" spans="2:7" s="457" customFormat="1" ht="12">
      <c r="B2033" s="469" t="s">
        <v>7756</v>
      </c>
      <c r="C2033" s="453" t="s">
        <v>6498</v>
      </c>
      <c r="D2033" s="469" t="s">
        <v>3724</v>
      </c>
      <c r="E2033" s="470" t="s">
        <v>7658</v>
      </c>
      <c r="F2033" s="456" t="s">
        <v>3499</v>
      </c>
      <c r="G2033" s="493" t="s">
        <v>3500</v>
      </c>
    </row>
    <row r="2034" spans="2:7" s="457" customFormat="1" ht="12">
      <c r="B2034" s="469" t="s">
        <v>7757</v>
      </c>
      <c r="C2034" s="453" t="s">
        <v>6498</v>
      </c>
      <c r="D2034" s="469" t="s">
        <v>3724</v>
      </c>
      <c r="E2034" s="470" t="s">
        <v>7658</v>
      </c>
      <c r="F2034" s="456" t="s">
        <v>3499</v>
      </c>
      <c r="G2034" s="493" t="s">
        <v>3500</v>
      </c>
    </row>
    <row r="2035" spans="2:7" s="457" customFormat="1" ht="12">
      <c r="B2035" s="469" t="s">
        <v>7758</v>
      </c>
      <c r="C2035" s="453" t="s">
        <v>6498</v>
      </c>
      <c r="D2035" s="469" t="s">
        <v>3724</v>
      </c>
      <c r="E2035" s="470" t="s">
        <v>7658</v>
      </c>
      <c r="F2035" s="456" t="s">
        <v>3499</v>
      </c>
      <c r="G2035" s="493" t="s">
        <v>3500</v>
      </c>
    </row>
    <row r="2036" spans="2:7" s="457" customFormat="1" ht="12">
      <c r="B2036" s="469" t="s">
        <v>7759</v>
      </c>
      <c r="C2036" s="453" t="s">
        <v>6498</v>
      </c>
      <c r="D2036" s="469" t="s">
        <v>3724</v>
      </c>
      <c r="E2036" s="470" t="s">
        <v>7658</v>
      </c>
      <c r="F2036" s="456" t="s">
        <v>3499</v>
      </c>
      <c r="G2036" s="493" t="s">
        <v>3500</v>
      </c>
    </row>
    <row r="2037" spans="2:7" s="457" customFormat="1" ht="12">
      <c r="B2037" s="469" t="s">
        <v>7760</v>
      </c>
      <c r="C2037" s="453" t="s">
        <v>6498</v>
      </c>
      <c r="D2037" s="469" t="s">
        <v>3724</v>
      </c>
      <c r="E2037" s="470" t="s">
        <v>7658</v>
      </c>
      <c r="F2037" s="456" t="s">
        <v>3499</v>
      </c>
      <c r="G2037" s="493" t="s">
        <v>3500</v>
      </c>
    </row>
    <row r="2038" spans="2:7" s="457" customFormat="1" ht="12">
      <c r="B2038" s="469" t="s">
        <v>7761</v>
      </c>
      <c r="C2038" s="453" t="s">
        <v>6498</v>
      </c>
      <c r="D2038" s="469" t="s">
        <v>3724</v>
      </c>
      <c r="E2038" s="470" t="s">
        <v>7658</v>
      </c>
      <c r="F2038" s="456" t="s">
        <v>3499</v>
      </c>
      <c r="G2038" s="493" t="s">
        <v>3500</v>
      </c>
    </row>
    <row r="2039" spans="2:7" s="457" customFormat="1" ht="12">
      <c r="B2039" s="469" t="s">
        <v>7762</v>
      </c>
      <c r="C2039" s="453" t="s">
        <v>6498</v>
      </c>
      <c r="D2039" s="469" t="s">
        <v>3724</v>
      </c>
      <c r="E2039" s="470" t="s">
        <v>7658</v>
      </c>
      <c r="F2039" s="456" t="s">
        <v>3499</v>
      </c>
      <c r="G2039" s="493" t="s">
        <v>3500</v>
      </c>
    </row>
    <row r="2040" spans="2:7" s="457" customFormat="1" ht="12">
      <c r="B2040" s="469" t="s">
        <v>7763</v>
      </c>
      <c r="C2040" s="453" t="s">
        <v>6498</v>
      </c>
      <c r="D2040" s="469" t="s">
        <v>3724</v>
      </c>
      <c r="E2040" s="470" t="s">
        <v>7658</v>
      </c>
      <c r="F2040" s="456" t="s">
        <v>3499</v>
      </c>
      <c r="G2040" s="493" t="s">
        <v>3500</v>
      </c>
    </row>
    <row r="2041" spans="2:7" s="457" customFormat="1" ht="12">
      <c r="B2041" s="469" t="s">
        <v>7764</v>
      </c>
      <c r="C2041" s="453" t="s">
        <v>6498</v>
      </c>
      <c r="D2041" s="469" t="s">
        <v>3724</v>
      </c>
      <c r="E2041" s="470" t="s">
        <v>7658</v>
      </c>
      <c r="F2041" s="456" t="s">
        <v>3499</v>
      </c>
      <c r="G2041" s="493" t="s">
        <v>3500</v>
      </c>
    </row>
    <row r="2042" spans="2:7" s="457" customFormat="1" ht="12">
      <c r="B2042" s="469" t="s">
        <v>7765</v>
      </c>
      <c r="C2042" s="453" t="s">
        <v>6498</v>
      </c>
      <c r="D2042" s="469" t="s">
        <v>3724</v>
      </c>
      <c r="E2042" s="470" t="s">
        <v>7658</v>
      </c>
      <c r="F2042" s="456" t="s">
        <v>3499</v>
      </c>
      <c r="G2042" s="493" t="s">
        <v>3500</v>
      </c>
    </row>
    <row r="2043" spans="2:7" s="457" customFormat="1" ht="12">
      <c r="B2043" s="469" t="s">
        <v>7766</v>
      </c>
      <c r="C2043" s="453" t="s">
        <v>6498</v>
      </c>
      <c r="D2043" s="469" t="s">
        <v>3724</v>
      </c>
      <c r="E2043" s="470" t="s">
        <v>7658</v>
      </c>
      <c r="F2043" s="456" t="s">
        <v>3499</v>
      </c>
      <c r="G2043" s="493" t="s">
        <v>3500</v>
      </c>
    </row>
    <row r="2044" spans="2:7" s="457" customFormat="1" ht="12">
      <c r="B2044" s="469" t="s">
        <v>7767</v>
      </c>
      <c r="C2044" s="453" t="s">
        <v>6498</v>
      </c>
      <c r="D2044" s="469" t="s">
        <v>3724</v>
      </c>
      <c r="E2044" s="470" t="s">
        <v>7658</v>
      </c>
      <c r="F2044" s="456" t="s">
        <v>3499</v>
      </c>
      <c r="G2044" s="493" t="s">
        <v>3500</v>
      </c>
    </row>
    <row r="2045" spans="2:7" s="457" customFormat="1" ht="12">
      <c r="B2045" s="469" t="s">
        <v>7768</v>
      </c>
      <c r="C2045" s="453" t="s">
        <v>6498</v>
      </c>
      <c r="D2045" s="469" t="s">
        <v>3724</v>
      </c>
      <c r="E2045" s="470" t="s">
        <v>7658</v>
      </c>
      <c r="F2045" s="456" t="s">
        <v>3499</v>
      </c>
      <c r="G2045" s="493" t="s">
        <v>3500</v>
      </c>
    </row>
    <row r="2046" spans="2:7" s="457" customFormat="1" ht="12">
      <c r="B2046" s="469" t="s">
        <v>7769</v>
      </c>
      <c r="C2046" s="453" t="s">
        <v>6498</v>
      </c>
      <c r="D2046" s="469" t="s">
        <v>3724</v>
      </c>
      <c r="E2046" s="470" t="s">
        <v>7658</v>
      </c>
      <c r="F2046" s="456" t="s">
        <v>3499</v>
      </c>
      <c r="G2046" s="493" t="s">
        <v>3500</v>
      </c>
    </row>
    <row r="2047" spans="2:7" s="457" customFormat="1" ht="12">
      <c r="B2047" s="469" t="s">
        <v>7770</v>
      </c>
      <c r="C2047" s="453" t="s">
        <v>6498</v>
      </c>
      <c r="D2047" s="469" t="s">
        <v>3724</v>
      </c>
      <c r="E2047" s="470" t="s">
        <v>7658</v>
      </c>
      <c r="F2047" s="456" t="s">
        <v>3499</v>
      </c>
      <c r="G2047" s="493" t="s">
        <v>3500</v>
      </c>
    </row>
    <row r="2048" spans="2:7" s="457" customFormat="1" ht="12">
      <c r="B2048" s="469" t="s">
        <v>7771</v>
      </c>
      <c r="C2048" s="453" t="s">
        <v>6498</v>
      </c>
      <c r="D2048" s="469" t="s">
        <v>3724</v>
      </c>
      <c r="E2048" s="470" t="s">
        <v>7658</v>
      </c>
      <c r="F2048" s="456" t="s">
        <v>3499</v>
      </c>
      <c r="G2048" s="493" t="s">
        <v>3500</v>
      </c>
    </row>
    <row r="2049" spans="2:7" s="457" customFormat="1" ht="12">
      <c r="B2049" s="469" t="s">
        <v>7772</v>
      </c>
      <c r="C2049" s="453" t="s">
        <v>6498</v>
      </c>
      <c r="D2049" s="469" t="s">
        <v>3724</v>
      </c>
      <c r="E2049" s="470" t="s">
        <v>7658</v>
      </c>
      <c r="F2049" s="456" t="s">
        <v>3499</v>
      </c>
      <c r="G2049" s="493" t="s">
        <v>3500</v>
      </c>
    </row>
    <row r="2050" spans="2:7" s="457" customFormat="1" ht="12">
      <c r="B2050" s="469" t="s">
        <v>7773</v>
      </c>
      <c r="C2050" s="453" t="s">
        <v>6498</v>
      </c>
      <c r="D2050" s="469" t="s">
        <v>3724</v>
      </c>
      <c r="E2050" s="470" t="s">
        <v>7658</v>
      </c>
      <c r="F2050" s="456" t="s">
        <v>3499</v>
      </c>
      <c r="G2050" s="493" t="s">
        <v>3500</v>
      </c>
    </row>
    <row r="2051" spans="2:7" s="457" customFormat="1" ht="12">
      <c r="B2051" s="469" t="s">
        <v>7774</v>
      </c>
      <c r="C2051" s="453" t="s">
        <v>6498</v>
      </c>
      <c r="D2051" s="469" t="s">
        <v>3724</v>
      </c>
      <c r="E2051" s="470" t="s">
        <v>7658</v>
      </c>
      <c r="F2051" s="456" t="s">
        <v>3499</v>
      </c>
      <c r="G2051" s="493" t="s">
        <v>3500</v>
      </c>
    </row>
    <row r="2052" spans="2:7" s="457" customFormat="1" ht="12">
      <c r="B2052" s="469" t="s">
        <v>7775</v>
      </c>
      <c r="C2052" s="453" t="s">
        <v>6498</v>
      </c>
      <c r="D2052" s="469" t="s">
        <v>3724</v>
      </c>
      <c r="E2052" s="470" t="s">
        <v>7658</v>
      </c>
      <c r="F2052" s="456" t="s">
        <v>3499</v>
      </c>
      <c r="G2052" s="493" t="s">
        <v>3500</v>
      </c>
    </row>
    <row r="2053" spans="2:7" s="457" customFormat="1" ht="12">
      <c r="B2053" s="469" t="s">
        <v>7776</v>
      </c>
      <c r="C2053" s="453" t="s">
        <v>6498</v>
      </c>
      <c r="D2053" s="469" t="s">
        <v>3724</v>
      </c>
      <c r="E2053" s="470" t="s">
        <v>7658</v>
      </c>
      <c r="F2053" s="456" t="s">
        <v>3499</v>
      </c>
      <c r="G2053" s="493" t="s">
        <v>3500</v>
      </c>
    </row>
    <row r="2054" spans="2:7" s="457" customFormat="1" ht="12">
      <c r="B2054" s="469" t="s">
        <v>7777</v>
      </c>
      <c r="C2054" s="453" t="s">
        <v>6498</v>
      </c>
      <c r="D2054" s="469" t="s">
        <v>3724</v>
      </c>
      <c r="E2054" s="470" t="s">
        <v>7658</v>
      </c>
      <c r="F2054" s="456" t="s">
        <v>3499</v>
      </c>
      <c r="G2054" s="493" t="s">
        <v>3500</v>
      </c>
    </row>
    <row r="2055" spans="2:7" s="457" customFormat="1" ht="12">
      <c r="B2055" s="469" t="s">
        <v>7778</v>
      </c>
      <c r="C2055" s="453" t="s">
        <v>6498</v>
      </c>
      <c r="D2055" s="469" t="s">
        <v>3724</v>
      </c>
      <c r="E2055" s="470" t="s">
        <v>7658</v>
      </c>
      <c r="F2055" s="456" t="s">
        <v>3499</v>
      </c>
      <c r="G2055" s="493" t="s">
        <v>3500</v>
      </c>
    </row>
    <row r="2056" spans="2:7" s="457" customFormat="1" ht="12">
      <c r="B2056" s="469" t="s">
        <v>7779</v>
      </c>
      <c r="C2056" s="453" t="s">
        <v>6498</v>
      </c>
      <c r="D2056" s="469" t="s">
        <v>3724</v>
      </c>
      <c r="E2056" s="470" t="s">
        <v>7658</v>
      </c>
      <c r="F2056" s="456" t="s">
        <v>3499</v>
      </c>
      <c r="G2056" s="493" t="s">
        <v>3500</v>
      </c>
    </row>
    <row r="2057" spans="2:7" s="457" customFormat="1" ht="12">
      <c r="B2057" s="469" t="s">
        <v>7780</v>
      </c>
      <c r="C2057" s="453" t="s">
        <v>6498</v>
      </c>
      <c r="D2057" s="469" t="s">
        <v>3724</v>
      </c>
      <c r="E2057" s="470" t="s">
        <v>7658</v>
      </c>
      <c r="F2057" s="456" t="s">
        <v>3499</v>
      </c>
      <c r="G2057" s="493" t="s">
        <v>3500</v>
      </c>
    </row>
    <row r="2058" spans="2:7" s="457" customFormat="1" ht="12">
      <c r="B2058" s="469" t="s">
        <v>7781</v>
      </c>
      <c r="C2058" s="453" t="s">
        <v>6498</v>
      </c>
      <c r="D2058" s="469" t="s">
        <v>3724</v>
      </c>
      <c r="E2058" s="470" t="s">
        <v>7658</v>
      </c>
      <c r="F2058" s="456" t="s">
        <v>3499</v>
      </c>
      <c r="G2058" s="493" t="s">
        <v>3500</v>
      </c>
    </row>
    <row r="2059" spans="2:7" s="457" customFormat="1" ht="12">
      <c r="B2059" s="469" t="s">
        <v>7782</v>
      </c>
      <c r="C2059" s="453" t="s">
        <v>6498</v>
      </c>
      <c r="D2059" s="469" t="s">
        <v>3724</v>
      </c>
      <c r="E2059" s="470" t="s">
        <v>7658</v>
      </c>
      <c r="F2059" s="456" t="s">
        <v>3499</v>
      </c>
      <c r="G2059" s="493" t="s">
        <v>3500</v>
      </c>
    </row>
    <row r="2060" spans="2:7" s="457" customFormat="1" ht="12">
      <c r="B2060" s="469" t="s">
        <v>7783</v>
      </c>
      <c r="C2060" s="453" t="s">
        <v>6498</v>
      </c>
      <c r="D2060" s="469" t="s">
        <v>3724</v>
      </c>
      <c r="E2060" s="470" t="s">
        <v>7658</v>
      </c>
      <c r="F2060" s="456" t="s">
        <v>3499</v>
      </c>
      <c r="G2060" s="493" t="s">
        <v>3500</v>
      </c>
    </row>
    <row r="2061" spans="2:7" s="457" customFormat="1" ht="12">
      <c r="B2061" s="469" t="s">
        <v>7784</v>
      </c>
      <c r="C2061" s="453" t="s">
        <v>6498</v>
      </c>
      <c r="D2061" s="469" t="s">
        <v>3724</v>
      </c>
      <c r="E2061" s="470" t="s">
        <v>7658</v>
      </c>
      <c r="F2061" s="456" t="s">
        <v>3499</v>
      </c>
      <c r="G2061" s="493" t="s">
        <v>3500</v>
      </c>
    </row>
    <row r="2062" spans="2:7" s="457" customFormat="1" ht="12">
      <c r="B2062" s="469" t="s">
        <v>7785</v>
      </c>
      <c r="C2062" s="453" t="s">
        <v>6498</v>
      </c>
      <c r="D2062" s="469" t="s">
        <v>3724</v>
      </c>
      <c r="E2062" s="470" t="s">
        <v>7658</v>
      </c>
      <c r="F2062" s="456" t="s">
        <v>3499</v>
      </c>
      <c r="G2062" s="493" t="s">
        <v>3500</v>
      </c>
    </row>
    <row r="2063" spans="2:7" s="457" customFormat="1" ht="12">
      <c r="B2063" s="469" t="s">
        <v>7786</v>
      </c>
      <c r="C2063" s="453" t="s">
        <v>6498</v>
      </c>
      <c r="D2063" s="469" t="s">
        <v>3724</v>
      </c>
      <c r="E2063" s="470" t="s">
        <v>7658</v>
      </c>
      <c r="F2063" s="456" t="s">
        <v>3499</v>
      </c>
      <c r="G2063" s="493" t="s">
        <v>3500</v>
      </c>
    </row>
    <row r="2064" spans="2:7" s="457" customFormat="1" ht="12">
      <c r="B2064" s="469" t="s">
        <v>7787</v>
      </c>
      <c r="C2064" s="453" t="s">
        <v>6498</v>
      </c>
      <c r="D2064" s="469" t="s">
        <v>3724</v>
      </c>
      <c r="E2064" s="470" t="s">
        <v>7658</v>
      </c>
      <c r="F2064" s="456" t="s">
        <v>3499</v>
      </c>
      <c r="G2064" s="493" t="s">
        <v>3500</v>
      </c>
    </row>
    <row r="2065" spans="2:7" s="457" customFormat="1" ht="12">
      <c r="B2065" s="469" t="s">
        <v>7788</v>
      </c>
      <c r="C2065" s="453" t="s">
        <v>6498</v>
      </c>
      <c r="D2065" s="469" t="s">
        <v>3724</v>
      </c>
      <c r="E2065" s="470" t="s">
        <v>7658</v>
      </c>
      <c r="F2065" s="456" t="s">
        <v>3499</v>
      </c>
      <c r="G2065" s="493" t="s">
        <v>3500</v>
      </c>
    </row>
    <row r="2066" spans="2:7" s="457" customFormat="1" ht="12">
      <c r="B2066" s="469" t="s">
        <v>7789</v>
      </c>
      <c r="C2066" s="453" t="s">
        <v>6498</v>
      </c>
      <c r="D2066" s="469" t="s">
        <v>3724</v>
      </c>
      <c r="E2066" s="470" t="s">
        <v>7658</v>
      </c>
      <c r="F2066" s="456" t="s">
        <v>3499</v>
      </c>
      <c r="G2066" s="493" t="s">
        <v>3500</v>
      </c>
    </row>
    <row r="2067" spans="2:7" s="457" customFormat="1" ht="12">
      <c r="B2067" s="469" t="s">
        <v>7790</v>
      </c>
      <c r="C2067" s="453" t="s">
        <v>6498</v>
      </c>
      <c r="D2067" s="469" t="s">
        <v>3724</v>
      </c>
      <c r="E2067" s="470" t="s">
        <v>7658</v>
      </c>
      <c r="F2067" s="456" t="s">
        <v>3499</v>
      </c>
      <c r="G2067" s="493" t="s">
        <v>3500</v>
      </c>
    </row>
    <row r="2068" spans="2:7" s="457" customFormat="1" ht="12">
      <c r="B2068" s="469" t="s">
        <v>7791</v>
      </c>
      <c r="C2068" s="453" t="s">
        <v>6498</v>
      </c>
      <c r="D2068" s="469" t="s">
        <v>3724</v>
      </c>
      <c r="E2068" s="470" t="s">
        <v>7658</v>
      </c>
      <c r="F2068" s="456" t="s">
        <v>3499</v>
      </c>
      <c r="G2068" s="493" t="s">
        <v>3500</v>
      </c>
    </row>
    <row r="2069" spans="2:7" s="457" customFormat="1" ht="12">
      <c r="B2069" s="469" t="s">
        <v>7792</v>
      </c>
      <c r="C2069" s="453" t="s">
        <v>6498</v>
      </c>
      <c r="D2069" s="469" t="s">
        <v>3724</v>
      </c>
      <c r="E2069" s="470" t="s">
        <v>7658</v>
      </c>
      <c r="F2069" s="456" t="s">
        <v>3499</v>
      </c>
      <c r="G2069" s="493" t="s">
        <v>3500</v>
      </c>
    </row>
    <row r="2070" spans="2:7" s="457" customFormat="1" ht="12">
      <c r="B2070" s="469" t="s">
        <v>7793</v>
      </c>
      <c r="C2070" s="453" t="s">
        <v>6498</v>
      </c>
      <c r="D2070" s="469" t="s">
        <v>3724</v>
      </c>
      <c r="E2070" s="470" t="s">
        <v>7658</v>
      </c>
      <c r="F2070" s="456" t="s">
        <v>3499</v>
      </c>
      <c r="G2070" s="493" t="s">
        <v>3500</v>
      </c>
    </row>
    <row r="2071" spans="2:7" s="457" customFormat="1" ht="12">
      <c r="B2071" s="469" t="s">
        <v>7794</v>
      </c>
      <c r="C2071" s="453" t="s">
        <v>6498</v>
      </c>
      <c r="D2071" s="469" t="s">
        <v>3724</v>
      </c>
      <c r="E2071" s="470" t="s">
        <v>7658</v>
      </c>
      <c r="F2071" s="456" t="s">
        <v>3499</v>
      </c>
      <c r="G2071" s="493" t="s">
        <v>3500</v>
      </c>
    </row>
    <row r="2072" spans="2:7" s="457" customFormat="1" ht="12">
      <c r="B2072" s="469" t="s">
        <v>7795</v>
      </c>
      <c r="C2072" s="453" t="s">
        <v>6498</v>
      </c>
      <c r="D2072" s="469" t="s">
        <v>3724</v>
      </c>
      <c r="E2072" s="470" t="s">
        <v>7658</v>
      </c>
      <c r="F2072" s="456" t="s">
        <v>3499</v>
      </c>
      <c r="G2072" s="493" t="s">
        <v>3500</v>
      </c>
    </row>
    <row r="2073" spans="2:7" s="457" customFormat="1" ht="12">
      <c r="B2073" s="469" t="s">
        <v>7796</v>
      </c>
      <c r="C2073" s="453" t="s">
        <v>6498</v>
      </c>
      <c r="D2073" s="469" t="s">
        <v>3724</v>
      </c>
      <c r="E2073" s="470" t="s">
        <v>7658</v>
      </c>
      <c r="F2073" s="456" t="s">
        <v>3499</v>
      </c>
      <c r="G2073" s="493" t="s">
        <v>3500</v>
      </c>
    </row>
    <row r="2074" spans="2:7" s="457" customFormat="1" ht="12">
      <c r="B2074" s="469" t="s">
        <v>7797</v>
      </c>
      <c r="C2074" s="453" t="s">
        <v>6498</v>
      </c>
      <c r="D2074" s="469" t="s">
        <v>3724</v>
      </c>
      <c r="E2074" s="470" t="s">
        <v>7658</v>
      </c>
      <c r="F2074" s="456" t="s">
        <v>3499</v>
      </c>
      <c r="G2074" s="493" t="s">
        <v>3500</v>
      </c>
    </row>
    <row r="2075" spans="2:7" s="457" customFormat="1" ht="12">
      <c r="B2075" s="469" t="s">
        <v>7798</v>
      </c>
      <c r="C2075" s="453" t="s">
        <v>6498</v>
      </c>
      <c r="D2075" s="469" t="s">
        <v>3724</v>
      </c>
      <c r="E2075" s="470" t="s">
        <v>7658</v>
      </c>
      <c r="F2075" s="456" t="s">
        <v>3499</v>
      </c>
      <c r="G2075" s="493" t="s">
        <v>3500</v>
      </c>
    </row>
    <row r="2076" spans="2:7" s="457" customFormat="1" ht="12">
      <c r="B2076" s="469" t="s">
        <v>7799</v>
      </c>
      <c r="C2076" s="453" t="s">
        <v>6498</v>
      </c>
      <c r="D2076" s="469" t="s">
        <v>3724</v>
      </c>
      <c r="E2076" s="470" t="s">
        <v>7658</v>
      </c>
      <c r="F2076" s="456" t="s">
        <v>3499</v>
      </c>
      <c r="G2076" s="493" t="s">
        <v>3500</v>
      </c>
    </row>
    <row r="2077" spans="2:7" s="457" customFormat="1" ht="12">
      <c r="B2077" s="469" t="s">
        <v>7800</v>
      </c>
      <c r="C2077" s="453" t="s">
        <v>6498</v>
      </c>
      <c r="D2077" s="469" t="s">
        <v>3724</v>
      </c>
      <c r="E2077" s="470" t="s">
        <v>7658</v>
      </c>
      <c r="F2077" s="456" t="s">
        <v>3499</v>
      </c>
      <c r="G2077" s="493" t="s">
        <v>3500</v>
      </c>
    </row>
    <row r="2078" spans="2:7" s="457" customFormat="1" ht="12">
      <c r="B2078" s="469" t="s">
        <v>7801</v>
      </c>
      <c r="C2078" s="453" t="s">
        <v>6498</v>
      </c>
      <c r="D2078" s="469" t="s">
        <v>3724</v>
      </c>
      <c r="E2078" s="470" t="s">
        <v>7658</v>
      </c>
      <c r="F2078" s="456" t="s">
        <v>3499</v>
      </c>
      <c r="G2078" s="493" t="s">
        <v>3500</v>
      </c>
    </row>
    <row r="2079" spans="2:7" s="457" customFormat="1" ht="12">
      <c r="B2079" s="469" t="s">
        <v>7802</v>
      </c>
      <c r="C2079" s="453" t="s">
        <v>6498</v>
      </c>
      <c r="D2079" s="469" t="s">
        <v>3724</v>
      </c>
      <c r="E2079" s="470" t="s">
        <v>7658</v>
      </c>
      <c r="F2079" s="456" t="s">
        <v>3499</v>
      </c>
      <c r="G2079" s="493" t="s">
        <v>3500</v>
      </c>
    </row>
    <row r="2080" spans="2:7" s="457" customFormat="1" ht="12">
      <c r="B2080" s="469" t="s">
        <v>7803</v>
      </c>
      <c r="C2080" s="453" t="s">
        <v>6498</v>
      </c>
      <c r="D2080" s="469" t="s">
        <v>3724</v>
      </c>
      <c r="E2080" s="470" t="s">
        <v>7658</v>
      </c>
      <c r="F2080" s="456" t="s">
        <v>3499</v>
      </c>
      <c r="G2080" s="493" t="s">
        <v>3500</v>
      </c>
    </row>
    <row r="2081" spans="2:7" s="457" customFormat="1" ht="12">
      <c r="B2081" s="469" t="s">
        <v>7804</v>
      </c>
      <c r="C2081" s="453" t="s">
        <v>6498</v>
      </c>
      <c r="D2081" s="469" t="s">
        <v>3724</v>
      </c>
      <c r="E2081" s="470" t="s">
        <v>7658</v>
      </c>
      <c r="F2081" s="456" t="s">
        <v>3499</v>
      </c>
      <c r="G2081" s="493" t="s">
        <v>3500</v>
      </c>
    </row>
    <row r="2082" spans="2:7" s="457" customFormat="1" ht="12">
      <c r="B2082" s="469" t="s">
        <v>7805</v>
      </c>
      <c r="C2082" s="453" t="s">
        <v>6498</v>
      </c>
      <c r="D2082" s="469" t="s">
        <v>3724</v>
      </c>
      <c r="E2082" s="470" t="s">
        <v>7658</v>
      </c>
      <c r="F2082" s="456" t="s">
        <v>3499</v>
      </c>
      <c r="G2082" s="493" t="s">
        <v>3500</v>
      </c>
    </row>
    <row r="2083" spans="2:7" s="457" customFormat="1" ht="12">
      <c r="B2083" s="469" t="s">
        <v>7806</v>
      </c>
      <c r="C2083" s="453" t="s">
        <v>6498</v>
      </c>
      <c r="D2083" s="469" t="s">
        <v>3724</v>
      </c>
      <c r="E2083" s="470" t="s">
        <v>7658</v>
      </c>
      <c r="F2083" s="456" t="s">
        <v>3499</v>
      </c>
      <c r="G2083" s="493" t="s">
        <v>3500</v>
      </c>
    </row>
    <row r="2084" spans="2:7" s="457" customFormat="1" ht="12">
      <c r="B2084" s="467" t="s">
        <v>7807</v>
      </c>
      <c r="C2084" s="453" t="s">
        <v>6498</v>
      </c>
      <c r="D2084" s="469" t="s">
        <v>3724</v>
      </c>
      <c r="E2084" s="470" t="s">
        <v>7658</v>
      </c>
      <c r="F2084" s="456" t="s">
        <v>3499</v>
      </c>
      <c r="G2084" s="493" t="s">
        <v>3500</v>
      </c>
    </row>
    <row r="2085" spans="2:7" s="457" customFormat="1" ht="12">
      <c r="B2085" s="469" t="s">
        <v>7808</v>
      </c>
      <c r="C2085" s="453" t="s">
        <v>6498</v>
      </c>
      <c r="D2085" s="469" t="s">
        <v>3724</v>
      </c>
      <c r="E2085" s="470" t="s">
        <v>7658</v>
      </c>
      <c r="F2085" s="456" t="s">
        <v>3499</v>
      </c>
      <c r="G2085" s="493" t="s">
        <v>3500</v>
      </c>
    </row>
    <row r="2086" spans="2:7" s="457" customFormat="1" ht="12">
      <c r="B2086" s="469" t="s">
        <v>7809</v>
      </c>
      <c r="C2086" s="453" t="s">
        <v>6498</v>
      </c>
      <c r="D2086" s="469" t="s">
        <v>3724</v>
      </c>
      <c r="E2086" s="470" t="s">
        <v>7658</v>
      </c>
      <c r="F2086" s="456" t="s">
        <v>3499</v>
      </c>
      <c r="G2086" s="493" t="s">
        <v>3500</v>
      </c>
    </row>
    <row r="2087" spans="2:7" s="457" customFormat="1" ht="12">
      <c r="B2087" s="469" t="s">
        <v>7810</v>
      </c>
      <c r="C2087" s="453" t="s">
        <v>6498</v>
      </c>
      <c r="D2087" s="469" t="s">
        <v>3724</v>
      </c>
      <c r="E2087" s="470" t="s">
        <v>7658</v>
      </c>
      <c r="F2087" s="456" t="s">
        <v>3499</v>
      </c>
      <c r="G2087" s="493" t="s">
        <v>3500</v>
      </c>
    </row>
    <row r="2088" spans="2:7" s="457" customFormat="1" ht="12">
      <c r="B2088" s="469" t="s">
        <v>7811</v>
      </c>
      <c r="C2088" s="453" t="s">
        <v>6498</v>
      </c>
      <c r="D2088" s="469" t="s">
        <v>3724</v>
      </c>
      <c r="E2088" s="470" t="s">
        <v>7658</v>
      </c>
      <c r="F2088" s="456" t="s">
        <v>3499</v>
      </c>
      <c r="G2088" s="493" t="s">
        <v>3500</v>
      </c>
    </row>
    <row r="2089" spans="2:7" s="457" customFormat="1" ht="12">
      <c r="B2089" s="469" t="s">
        <v>7812</v>
      </c>
      <c r="C2089" s="453" t="s">
        <v>6498</v>
      </c>
      <c r="D2089" s="469" t="s">
        <v>3724</v>
      </c>
      <c r="E2089" s="470" t="s">
        <v>7658</v>
      </c>
      <c r="F2089" s="456" t="s">
        <v>3499</v>
      </c>
      <c r="G2089" s="493" t="s">
        <v>3500</v>
      </c>
    </row>
    <row r="2090" spans="2:7" s="457" customFormat="1" ht="12">
      <c r="B2090" s="469" t="s">
        <v>7813</v>
      </c>
      <c r="C2090" s="453" t="s">
        <v>6498</v>
      </c>
      <c r="D2090" s="469" t="s">
        <v>3724</v>
      </c>
      <c r="E2090" s="470" t="s">
        <v>7658</v>
      </c>
      <c r="F2090" s="456" t="s">
        <v>3499</v>
      </c>
      <c r="G2090" s="493" t="s">
        <v>3500</v>
      </c>
    </row>
    <row r="2091" spans="2:7" s="457" customFormat="1" ht="12">
      <c r="B2091" s="469" t="s">
        <v>7814</v>
      </c>
      <c r="C2091" s="453" t="s">
        <v>6498</v>
      </c>
      <c r="D2091" s="469" t="s">
        <v>3724</v>
      </c>
      <c r="E2091" s="470" t="s">
        <v>7658</v>
      </c>
      <c r="F2091" s="456" t="s">
        <v>3499</v>
      </c>
      <c r="G2091" s="493" t="s">
        <v>3500</v>
      </c>
    </row>
    <row r="2092" spans="2:7" s="457" customFormat="1" ht="12">
      <c r="B2092" s="469" t="s">
        <v>7815</v>
      </c>
      <c r="C2092" s="453" t="s">
        <v>6498</v>
      </c>
      <c r="D2092" s="469" t="s">
        <v>3724</v>
      </c>
      <c r="E2092" s="470" t="s">
        <v>7658</v>
      </c>
      <c r="F2092" s="456" t="s">
        <v>3499</v>
      </c>
      <c r="G2092" s="493" t="s">
        <v>3500</v>
      </c>
    </row>
    <row r="2093" spans="2:7" s="457" customFormat="1" ht="12">
      <c r="B2093" s="469" t="s">
        <v>7816</v>
      </c>
      <c r="C2093" s="453" t="s">
        <v>6498</v>
      </c>
      <c r="D2093" s="469" t="s">
        <v>3724</v>
      </c>
      <c r="E2093" s="470" t="s">
        <v>7658</v>
      </c>
      <c r="F2093" s="456" t="s">
        <v>3499</v>
      </c>
      <c r="G2093" s="493" t="s">
        <v>3500</v>
      </c>
    </row>
    <row r="2094" spans="2:7" s="457" customFormat="1" ht="12">
      <c r="B2094" s="469" t="s">
        <v>7817</v>
      </c>
      <c r="C2094" s="453" t="s">
        <v>6498</v>
      </c>
      <c r="D2094" s="469" t="s">
        <v>3724</v>
      </c>
      <c r="E2094" s="470" t="s">
        <v>7658</v>
      </c>
      <c r="F2094" s="456" t="s">
        <v>3499</v>
      </c>
      <c r="G2094" s="493" t="s">
        <v>3500</v>
      </c>
    </row>
    <row r="2095" spans="2:7" s="457" customFormat="1" ht="12">
      <c r="B2095" s="469" t="s">
        <v>7818</v>
      </c>
      <c r="C2095" s="453" t="s">
        <v>6498</v>
      </c>
      <c r="D2095" s="469" t="s">
        <v>3724</v>
      </c>
      <c r="E2095" s="470" t="s">
        <v>7658</v>
      </c>
      <c r="F2095" s="456" t="s">
        <v>3499</v>
      </c>
      <c r="G2095" s="493" t="s">
        <v>3500</v>
      </c>
    </row>
    <row r="2096" spans="2:7" s="457" customFormat="1" ht="12">
      <c r="B2096" s="469" t="s">
        <v>7819</v>
      </c>
      <c r="C2096" s="453" t="s">
        <v>6498</v>
      </c>
      <c r="D2096" s="469" t="s">
        <v>3724</v>
      </c>
      <c r="E2096" s="470" t="s">
        <v>7658</v>
      </c>
      <c r="F2096" s="456" t="s">
        <v>3499</v>
      </c>
      <c r="G2096" s="493" t="s">
        <v>3500</v>
      </c>
    </row>
    <row r="2097" spans="2:7" s="457" customFormat="1" ht="12">
      <c r="B2097" s="469" t="s">
        <v>7820</v>
      </c>
      <c r="C2097" s="453" t="s">
        <v>6498</v>
      </c>
      <c r="D2097" s="469" t="s">
        <v>3724</v>
      </c>
      <c r="E2097" s="470" t="s">
        <v>7658</v>
      </c>
      <c r="F2097" s="456" t="s">
        <v>3499</v>
      </c>
      <c r="G2097" s="493" t="s">
        <v>3500</v>
      </c>
    </row>
    <row r="2098" spans="2:7" s="457" customFormat="1" ht="12">
      <c r="B2098" s="469" t="s">
        <v>7821</v>
      </c>
      <c r="C2098" s="453" t="s">
        <v>6498</v>
      </c>
      <c r="D2098" s="469" t="s">
        <v>3724</v>
      </c>
      <c r="E2098" s="470" t="s">
        <v>7658</v>
      </c>
      <c r="F2098" s="456" t="s">
        <v>3499</v>
      </c>
      <c r="G2098" s="493" t="s">
        <v>3500</v>
      </c>
    </row>
    <row r="2099" spans="2:7" s="457" customFormat="1" ht="12">
      <c r="B2099" s="469" t="s">
        <v>7822</v>
      </c>
      <c r="C2099" s="453" t="s">
        <v>6498</v>
      </c>
      <c r="D2099" s="469" t="s">
        <v>3724</v>
      </c>
      <c r="E2099" s="470" t="s">
        <v>7658</v>
      </c>
      <c r="F2099" s="456" t="s">
        <v>3499</v>
      </c>
      <c r="G2099" s="493" t="s">
        <v>3500</v>
      </c>
    </row>
    <row r="2100" spans="2:7" s="457" customFormat="1" ht="12">
      <c r="B2100" s="469" t="s">
        <v>7823</v>
      </c>
      <c r="C2100" s="453" t="s">
        <v>6498</v>
      </c>
      <c r="D2100" s="469" t="s">
        <v>3724</v>
      </c>
      <c r="E2100" s="470" t="s">
        <v>7658</v>
      </c>
      <c r="F2100" s="456" t="s">
        <v>3499</v>
      </c>
      <c r="G2100" s="493" t="s">
        <v>3500</v>
      </c>
    </row>
    <row r="2101" spans="2:7" s="457" customFormat="1" ht="12">
      <c r="B2101" s="469" t="s">
        <v>7824</v>
      </c>
      <c r="C2101" s="453" t="s">
        <v>6498</v>
      </c>
      <c r="D2101" s="469" t="s">
        <v>3724</v>
      </c>
      <c r="E2101" s="470" t="s">
        <v>7658</v>
      </c>
      <c r="F2101" s="456" t="s">
        <v>3499</v>
      </c>
      <c r="G2101" s="493" t="s">
        <v>3500</v>
      </c>
    </row>
    <row r="2102" spans="2:7" s="457" customFormat="1" ht="12">
      <c r="B2102" s="469" t="s">
        <v>7825</v>
      </c>
      <c r="C2102" s="453" t="s">
        <v>6498</v>
      </c>
      <c r="D2102" s="469" t="s">
        <v>3724</v>
      </c>
      <c r="E2102" s="470" t="s">
        <v>7658</v>
      </c>
      <c r="F2102" s="456" t="s">
        <v>3499</v>
      </c>
      <c r="G2102" s="493" t="s">
        <v>3500</v>
      </c>
    </row>
    <row r="2103" spans="2:7" s="457" customFormat="1" ht="12">
      <c r="B2103" s="469" t="s">
        <v>7826</v>
      </c>
      <c r="C2103" s="453" t="s">
        <v>6498</v>
      </c>
      <c r="D2103" s="469" t="s">
        <v>3724</v>
      </c>
      <c r="E2103" s="470" t="s">
        <v>7658</v>
      </c>
      <c r="F2103" s="456" t="s">
        <v>3499</v>
      </c>
      <c r="G2103" s="493" t="s">
        <v>3500</v>
      </c>
    </row>
    <row r="2104" spans="2:7" s="457" customFormat="1" ht="12">
      <c r="B2104" s="469" t="s">
        <v>7827</v>
      </c>
      <c r="C2104" s="453" t="s">
        <v>6498</v>
      </c>
      <c r="D2104" s="469" t="s">
        <v>3724</v>
      </c>
      <c r="E2104" s="470" t="s">
        <v>7658</v>
      </c>
      <c r="F2104" s="456" t="s">
        <v>3499</v>
      </c>
      <c r="G2104" s="493" t="s">
        <v>3500</v>
      </c>
    </row>
    <row r="2105" spans="2:7" s="457" customFormat="1" ht="12">
      <c r="B2105" s="469" t="s">
        <v>7828</v>
      </c>
      <c r="C2105" s="453" t="s">
        <v>6498</v>
      </c>
      <c r="D2105" s="469" t="s">
        <v>3724</v>
      </c>
      <c r="E2105" s="470" t="s">
        <v>7658</v>
      </c>
      <c r="F2105" s="456" t="s">
        <v>3499</v>
      </c>
      <c r="G2105" s="493" t="s">
        <v>3500</v>
      </c>
    </row>
    <row r="2106" spans="2:7" s="457" customFormat="1" ht="12">
      <c r="B2106" s="469" t="s">
        <v>7829</v>
      </c>
      <c r="C2106" s="453" t="s">
        <v>6498</v>
      </c>
      <c r="D2106" s="469" t="s">
        <v>3724</v>
      </c>
      <c r="E2106" s="470" t="s">
        <v>7658</v>
      </c>
      <c r="F2106" s="456" t="s">
        <v>3499</v>
      </c>
      <c r="G2106" s="493" t="s">
        <v>3500</v>
      </c>
    </row>
    <row r="2107" spans="2:7" s="457" customFormat="1" ht="12">
      <c r="B2107" s="469" t="s">
        <v>7830</v>
      </c>
      <c r="C2107" s="453" t="s">
        <v>6498</v>
      </c>
      <c r="D2107" s="469" t="s">
        <v>3724</v>
      </c>
      <c r="E2107" s="470" t="s">
        <v>7658</v>
      </c>
      <c r="F2107" s="456" t="s">
        <v>3499</v>
      </c>
      <c r="G2107" s="493" t="s">
        <v>3500</v>
      </c>
    </row>
    <row r="2108" spans="2:7" s="457" customFormat="1" ht="12">
      <c r="B2108" s="469" t="s">
        <v>7831</v>
      </c>
      <c r="C2108" s="453" t="s">
        <v>6498</v>
      </c>
      <c r="D2108" s="469" t="s">
        <v>3724</v>
      </c>
      <c r="E2108" s="470" t="s">
        <v>7658</v>
      </c>
      <c r="F2108" s="456" t="s">
        <v>3499</v>
      </c>
      <c r="G2108" s="493" t="s">
        <v>3500</v>
      </c>
    </row>
    <row r="2109" spans="2:7" s="457" customFormat="1" ht="12">
      <c r="B2109" s="469" t="s">
        <v>7832</v>
      </c>
      <c r="C2109" s="453" t="s">
        <v>6498</v>
      </c>
      <c r="D2109" s="469" t="s">
        <v>3724</v>
      </c>
      <c r="E2109" s="470" t="s">
        <v>7658</v>
      </c>
      <c r="F2109" s="456" t="s">
        <v>3499</v>
      </c>
      <c r="G2109" s="493" t="s">
        <v>3500</v>
      </c>
    </row>
    <row r="2110" spans="2:7" s="457" customFormat="1" ht="12">
      <c r="B2110" s="469" t="s">
        <v>7833</v>
      </c>
      <c r="C2110" s="453" t="s">
        <v>6498</v>
      </c>
      <c r="D2110" s="469" t="s">
        <v>3724</v>
      </c>
      <c r="E2110" s="470" t="s">
        <v>7658</v>
      </c>
      <c r="F2110" s="456" t="s">
        <v>3499</v>
      </c>
      <c r="G2110" s="493" t="s">
        <v>3500</v>
      </c>
    </row>
    <row r="2111" spans="2:7" s="457" customFormat="1" ht="12">
      <c r="B2111" s="469" t="s">
        <v>7834</v>
      </c>
      <c r="C2111" s="453" t="s">
        <v>6498</v>
      </c>
      <c r="D2111" s="469" t="s">
        <v>3724</v>
      </c>
      <c r="E2111" s="470" t="s">
        <v>7658</v>
      </c>
      <c r="F2111" s="456" t="s">
        <v>3499</v>
      </c>
      <c r="G2111" s="493" t="s">
        <v>3500</v>
      </c>
    </row>
    <row r="2112" spans="2:7" s="457" customFormat="1" ht="12">
      <c r="B2112" s="469" t="s">
        <v>7835</v>
      </c>
      <c r="C2112" s="453" t="s">
        <v>6498</v>
      </c>
      <c r="D2112" s="469" t="s">
        <v>3724</v>
      </c>
      <c r="E2112" s="470" t="s">
        <v>7658</v>
      </c>
      <c r="F2112" s="456" t="s">
        <v>3499</v>
      </c>
      <c r="G2112" s="493" t="s">
        <v>3500</v>
      </c>
    </row>
    <row r="2113" spans="2:7" s="457" customFormat="1" ht="12">
      <c r="B2113" s="469" t="s">
        <v>7836</v>
      </c>
      <c r="C2113" s="453" t="s">
        <v>6498</v>
      </c>
      <c r="D2113" s="469" t="s">
        <v>3724</v>
      </c>
      <c r="E2113" s="470" t="s">
        <v>7658</v>
      </c>
      <c r="F2113" s="456" t="s">
        <v>3499</v>
      </c>
      <c r="G2113" s="493" t="s">
        <v>3500</v>
      </c>
    </row>
    <row r="2114" spans="2:7" s="457" customFormat="1" ht="12">
      <c r="B2114" s="469" t="s">
        <v>7837</v>
      </c>
      <c r="C2114" s="453" t="s">
        <v>6498</v>
      </c>
      <c r="D2114" s="469" t="s">
        <v>3724</v>
      </c>
      <c r="E2114" s="470" t="s">
        <v>7658</v>
      </c>
      <c r="F2114" s="456" t="s">
        <v>3499</v>
      </c>
      <c r="G2114" s="493" t="s">
        <v>3500</v>
      </c>
    </row>
    <row r="2115" spans="2:7" s="457" customFormat="1" ht="12">
      <c r="B2115" s="469" t="s">
        <v>7838</v>
      </c>
      <c r="C2115" s="453" t="s">
        <v>6498</v>
      </c>
      <c r="D2115" s="469" t="s">
        <v>3724</v>
      </c>
      <c r="E2115" s="470" t="s">
        <v>7658</v>
      </c>
      <c r="F2115" s="456" t="s">
        <v>3499</v>
      </c>
      <c r="G2115" s="493" t="s">
        <v>3500</v>
      </c>
    </row>
    <row r="2116" spans="2:7" s="457" customFormat="1" ht="12">
      <c r="B2116" s="469" t="s">
        <v>7839</v>
      </c>
      <c r="C2116" s="453" t="s">
        <v>6498</v>
      </c>
      <c r="D2116" s="469" t="s">
        <v>3724</v>
      </c>
      <c r="E2116" s="470" t="s">
        <v>7658</v>
      </c>
      <c r="F2116" s="456" t="s">
        <v>3499</v>
      </c>
      <c r="G2116" s="493" t="s">
        <v>3500</v>
      </c>
    </row>
    <row r="2117" spans="2:7" s="457" customFormat="1" ht="12">
      <c r="B2117" s="469" t="s">
        <v>7840</v>
      </c>
      <c r="C2117" s="453" t="s">
        <v>6498</v>
      </c>
      <c r="D2117" s="469" t="s">
        <v>3724</v>
      </c>
      <c r="E2117" s="470" t="s">
        <v>7658</v>
      </c>
      <c r="F2117" s="456" t="s">
        <v>3499</v>
      </c>
      <c r="G2117" s="493" t="s">
        <v>3500</v>
      </c>
    </row>
    <row r="2118" spans="2:7" s="457" customFormat="1" ht="12">
      <c r="B2118" s="469" t="s">
        <v>7841</v>
      </c>
      <c r="C2118" s="453" t="s">
        <v>6498</v>
      </c>
      <c r="D2118" s="469" t="s">
        <v>3724</v>
      </c>
      <c r="E2118" s="470" t="s">
        <v>7658</v>
      </c>
      <c r="F2118" s="456" t="s">
        <v>3499</v>
      </c>
      <c r="G2118" s="493" t="s">
        <v>3500</v>
      </c>
    </row>
    <row r="2119" spans="2:7" s="457" customFormat="1" ht="12">
      <c r="B2119" s="469" t="s">
        <v>7842</v>
      </c>
      <c r="C2119" s="453" t="s">
        <v>6498</v>
      </c>
      <c r="D2119" s="469" t="s">
        <v>3724</v>
      </c>
      <c r="E2119" s="470" t="s">
        <v>7658</v>
      </c>
      <c r="F2119" s="456" t="s">
        <v>3499</v>
      </c>
      <c r="G2119" s="493" t="s">
        <v>3500</v>
      </c>
    </row>
    <row r="2120" spans="2:7" s="457" customFormat="1" ht="12">
      <c r="B2120" s="469" t="s">
        <v>7843</v>
      </c>
      <c r="C2120" s="453" t="s">
        <v>6498</v>
      </c>
      <c r="D2120" s="469" t="s">
        <v>3724</v>
      </c>
      <c r="E2120" s="470" t="s">
        <v>7658</v>
      </c>
      <c r="F2120" s="456" t="s">
        <v>3499</v>
      </c>
      <c r="G2120" s="493" t="s">
        <v>3500</v>
      </c>
    </row>
    <row r="2121" spans="2:7" s="457" customFormat="1" ht="12">
      <c r="B2121" s="469" t="s">
        <v>7844</v>
      </c>
      <c r="C2121" s="453" t="s">
        <v>6498</v>
      </c>
      <c r="D2121" s="469" t="s">
        <v>3724</v>
      </c>
      <c r="E2121" s="470" t="s">
        <v>7658</v>
      </c>
      <c r="F2121" s="456" t="s">
        <v>3499</v>
      </c>
      <c r="G2121" s="493" t="s">
        <v>3500</v>
      </c>
    </row>
    <row r="2122" spans="2:7" s="457" customFormat="1" ht="12">
      <c r="B2122" s="469" t="s">
        <v>7845</v>
      </c>
      <c r="C2122" s="453" t="s">
        <v>6498</v>
      </c>
      <c r="D2122" s="469" t="s">
        <v>3724</v>
      </c>
      <c r="E2122" s="470" t="s">
        <v>7658</v>
      </c>
      <c r="F2122" s="456" t="s">
        <v>3499</v>
      </c>
      <c r="G2122" s="493" t="s">
        <v>3500</v>
      </c>
    </row>
    <row r="2123" spans="2:7" s="457" customFormat="1" ht="12">
      <c r="B2123" s="469" t="s">
        <v>7846</v>
      </c>
      <c r="C2123" s="453" t="s">
        <v>6498</v>
      </c>
      <c r="D2123" s="469" t="s">
        <v>3724</v>
      </c>
      <c r="E2123" s="470" t="s">
        <v>7658</v>
      </c>
      <c r="F2123" s="456" t="s">
        <v>3499</v>
      </c>
      <c r="G2123" s="493" t="s">
        <v>3500</v>
      </c>
    </row>
    <row r="2124" spans="2:7" s="457" customFormat="1" ht="12">
      <c r="B2124" s="469" t="s">
        <v>7847</v>
      </c>
      <c r="C2124" s="453" t="s">
        <v>6498</v>
      </c>
      <c r="D2124" s="469" t="s">
        <v>3724</v>
      </c>
      <c r="E2124" s="470" t="s">
        <v>7658</v>
      </c>
      <c r="F2124" s="456" t="s">
        <v>3499</v>
      </c>
      <c r="G2124" s="493" t="s">
        <v>3500</v>
      </c>
    </row>
    <row r="2125" spans="2:7" s="457" customFormat="1" ht="12">
      <c r="B2125" s="469" t="s">
        <v>7848</v>
      </c>
      <c r="C2125" s="453" t="s">
        <v>6498</v>
      </c>
      <c r="D2125" s="469" t="s">
        <v>3724</v>
      </c>
      <c r="E2125" s="470" t="s">
        <v>7658</v>
      </c>
      <c r="F2125" s="456" t="s">
        <v>3499</v>
      </c>
      <c r="G2125" s="493" t="s">
        <v>3500</v>
      </c>
    </row>
    <row r="2126" spans="2:7" s="457" customFormat="1" ht="12">
      <c r="B2126" s="469" t="s">
        <v>7849</v>
      </c>
      <c r="C2126" s="453" t="s">
        <v>6498</v>
      </c>
      <c r="D2126" s="469" t="s">
        <v>3724</v>
      </c>
      <c r="E2126" s="470" t="s">
        <v>7658</v>
      </c>
      <c r="F2126" s="456" t="s">
        <v>3499</v>
      </c>
      <c r="G2126" s="493" t="s">
        <v>3500</v>
      </c>
    </row>
    <row r="2127" spans="2:7" s="457" customFormat="1" ht="12">
      <c r="B2127" s="469" t="s">
        <v>7850</v>
      </c>
      <c r="C2127" s="453" t="s">
        <v>6498</v>
      </c>
      <c r="D2127" s="469" t="s">
        <v>3724</v>
      </c>
      <c r="E2127" s="470" t="s">
        <v>7658</v>
      </c>
      <c r="F2127" s="456" t="s">
        <v>3499</v>
      </c>
      <c r="G2127" s="493" t="s">
        <v>3500</v>
      </c>
    </row>
    <row r="2128" spans="2:7" s="457" customFormat="1" ht="12">
      <c r="B2128" s="469" t="s">
        <v>7851</v>
      </c>
      <c r="C2128" s="453" t="s">
        <v>6498</v>
      </c>
      <c r="D2128" s="469" t="s">
        <v>3724</v>
      </c>
      <c r="E2128" s="470" t="s">
        <v>7658</v>
      </c>
      <c r="F2128" s="456" t="s">
        <v>3499</v>
      </c>
      <c r="G2128" s="493" t="s">
        <v>3500</v>
      </c>
    </row>
    <row r="2129" spans="2:7" s="457" customFormat="1" ht="12">
      <c r="B2129" s="469" t="s">
        <v>7852</v>
      </c>
      <c r="C2129" s="453" t="s">
        <v>6498</v>
      </c>
      <c r="D2129" s="469" t="s">
        <v>3724</v>
      </c>
      <c r="E2129" s="470" t="s">
        <v>7658</v>
      </c>
      <c r="F2129" s="456" t="s">
        <v>3499</v>
      </c>
      <c r="G2129" s="493" t="s">
        <v>3500</v>
      </c>
    </row>
    <row r="2130" spans="2:7" s="457" customFormat="1" ht="12">
      <c r="B2130" s="469" t="s">
        <v>7853</v>
      </c>
      <c r="C2130" s="453" t="s">
        <v>6498</v>
      </c>
      <c r="D2130" s="469" t="s">
        <v>3724</v>
      </c>
      <c r="E2130" s="470" t="s">
        <v>7658</v>
      </c>
      <c r="F2130" s="456" t="s">
        <v>3499</v>
      </c>
      <c r="G2130" s="493" t="s">
        <v>3500</v>
      </c>
    </row>
    <row r="2131" spans="2:7" s="457" customFormat="1" ht="12">
      <c r="B2131" s="469" t="s">
        <v>7854</v>
      </c>
      <c r="C2131" s="453" t="s">
        <v>6498</v>
      </c>
      <c r="D2131" s="469" t="s">
        <v>3724</v>
      </c>
      <c r="E2131" s="470" t="s">
        <v>7658</v>
      </c>
      <c r="F2131" s="456" t="s">
        <v>3499</v>
      </c>
      <c r="G2131" s="493" t="s">
        <v>3500</v>
      </c>
    </row>
    <row r="2132" spans="2:7" s="457" customFormat="1" ht="12">
      <c r="B2132" s="469" t="s">
        <v>7855</v>
      </c>
      <c r="C2132" s="453" t="s">
        <v>6498</v>
      </c>
      <c r="D2132" s="469" t="s">
        <v>3724</v>
      </c>
      <c r="E2132" s="470" t="s">
        <v>7658</v>
      </c>
      <c r="F2132" s="456" t="s">
        <v>3499</v>
      </c>
      <c r="G2132" s="493" t="s">
        <v>3500</v>
      </c>
    </row>
    <row r="2133" spans="2:7" s="457" customFormat="1" ht="12">
      <c r="B2133" s="469" t="s">
        <v>7856</v>
      </c>
      <c r="C2133" s="453" t="s">
        <v>6498</v>
      </c>
      <c r="D2133" s="469" t="s">
        <v>3724</v>
      </c>
      <c r="E2133" s="470" t="s">
        <v>7658</v>
      </c>
      <c r="F2133" s="456" t="s">
        <v>3499</v>
      </c>
      <c r="G2133" s="493" t="s">
        <v>3500</v>
      </c>
    </row>
    <row r="2134" spans="2:7" s="457" customFormat="1" ht="12">
      <c r="B2134" s="469" t="s">
        <v>7857</v>
      </c>
      <c r="C2134" s="453" t="s">
        <v>6498</v>
      </c>
      <c r="D2134" s="469" t="s">
        <v>3724</v>
      </c>
      <c r="E2134" s="470" t="s">
        <v>7658</v>
      </c>
      <c r="F2134" s="456" t="s">
        <v>3499</v>
      </c>
      <c r="G2134" s="493" t="s">
        <v>3500</v>
      </c>
    </row>
    <row r="2135" spans="2:7" s="457" customFormat="1" ht="12">
      <c r="B2135" s="469" t="s">
        <v>7858</v>
      </c>
      <c r="C2135" s="453" t="s">
        <v>6498</v>
      </c>
      <c r="D2135" s="469" t="s">
        <v>3724</v>
      </c>
      <c r="E2135" s="470" t="s">
        <v>7658</v>
      </c>
      <c r="F2135" s="456" t="s">
        <v>3499</v>
      </c>
      <c r="G2135" s="493" t="s">
        <v>3500</v>
      </c>
    </row>
    <row r="2136" spans="2:7" s="457" customFormat="1" ht="12">
      <c r="B2136" s="469" t="s">
        <v>7859</v>
      </c>
      <c r="C2136" s="453" t="s">
        <v>6498</v>
      </c>
      <c r="D2136" s="469" t="s">
        <v>3724</v>
      </c>
      <c r="E2136" s="470" t="s">
        <v>7658</v>
      </c>
      <c r="F2136" s="456" t="s">
        <v>3499</v>
      </c>
      <c r="G2136" s="493" t="s">
        <v>3500</v>
      </c>
    </row>
    <row r="2137" spans="2:7" s="457" customFormat="1" ht="12">
      <c r="B2137" s="469" t="s">
        <v>7860</v>
      </c>
      <c r="C2137" s="453" t="s">
        <v>6498</v>
      </c>
      <c r="D2137" s="469" t="s">
        <v>3724</v>
      </c>
      <c r="E2137" s="470" t="s">
        <v>7658</v>
      </c>
      <c r="F2137" s="456" t="s">
        <v>3499</v>
      </c>
      <c r="G2137" s="493" t="s">
        <v>3500</v>
      </c>
    </row>
    <row r="2138" spans="2:7" s="457" customFormat="1" ht="12">
      <c r="B2138" s="469" t="s">
        <v>7861</v>
      </c>
      <c r="C2138" s="453" t="s">
        <v>6498</v>
      </c>
      <c r="D2138" s="469" t="s">
        <v>3724</v>
      </c>
      <c r="E2138" s="470" t="s">
        <v>7658</v>
      </c>
      <c r="F2138" s="456" t="s">
        <v>3499</v>
      </c>
      <c r="G2138" s="493" t="s">
        <v>3500</v>
      </c>
    </row>
    <row r="2139" spans="2:7" s="457" customFormat="1" ht="12">
      <c r="B2139" s="469" t="s">
        <v>7862</v>
      </c>
      <c r="C2139" s="453" t="s">
        <v>6498</v>
      </c>
      <c r="D2139" s="469" t="s">
        <v>3724</v>
      </c>
      <c r="E2139" s="470" t="s">
        <v>7658</v>
      </c>
      <c r="F2139" s="456" t="s">
        <v>3499</v>
      </c>
      <c r="G2139" s="493" t="s">
        <v>3500</v>
      </c>
    </row>
    <row r="2140" spans="2:7" s="457" customFormat="1" ht="12">
      <c r="B2140" s="469" t="s">
        <v>7863</v>
      </c>
      <c r="C2140" s="453" t="s">
        <v>6498</v>
      </c>
      <c r="D2140" s="469" t="s">
        <v>3724</v>
      </c>
      <c r="E2140" s="470" t="s">
        <v>7658</v>
      </c>
      <c r="F2140" s="456" t="s">
        <v>3499</v>
      </c>
      <c r="G2140" s="493" t="s">
        <v>3500</v>
      </c>
    </row>
    <row r="2141" spans="2:7" s="457" customFormat="1" ht="12">
      <c r="B2141" s="469" t="s">
        <v>7864</v>
      </c>
      <c r="C2141" s="453" t="s">
        <v>6498</v>
      </c>
      <c r="D2141" s="469" t="s">
        <v>3724</v>
      </c>
      <c r="E2141" s="470" t="s">
        <v>7658</v>
      </c>
      <c r="F2141" s="456" t="s">
        <v>3499</v>
      </c>
      <c r="G2141" s="493" t="s">
        <v>3500</v>
      </c>
    </row>
    <row r="2142" spans="2:7" s="457" customFormat="1" ht="12">
      <c r="B2142" s="469" t="s">
        <v>7865</v>
      </c>
      <c r="C2142" s="453" t="s">
        <v>6498</v>
      </c>
      <c r="D2142" s="469" t="s">
        <v>3724</v>
      </c>
      <c r="E2142" s="470" t="s">
        <v>7658</v>
      </c>
      <c r="F2142" s="456" t="s">
        <v>3499</v>
      </c>
      <c r="G2142" s="493" t="s">
        <v>3500</v>
      </c>
    </row>
    <row r="2143" spans="2:7" s="457" customFormat="1" ht="12">
      <c r="B2143" s="469" t="s">
        <v>7866</v>
      </c>
      <c r="C2143" s="453" t="s">
        <v>6498</v>
      </c>
      <c r="D2143" s="469" t="s">
        <v>3724</v>
      </c>
      <c r="E2143" s="470" t="s">
        <v>7658</v>
      </c>
      <c r="F2143" s="456" t="s">
        <v>3499</v>
      </c>
      <c r="G2143" s="493" t="s">
        <v>3500</v>
      </c>
    </row>
    <row r="2144" spans="2:7" s="457" customFormat="1" ht="12">
      <c r="B2144" s="469" t="s">
        <v>7867</v>
      </c>
      <c r="C2144" s="453" t="s">
        <v>6498</v>
      </c>
      <c r="D2144" s="469" t="s">
        <v>3724</v>
      </c>
      <c r="E2144" s="470" t="s">
        <v>7658</v>
      </c>
      <c r="F2144" s="456" t="s">
        <v>3499</v>
      </c>
      <c r="G2144" s="493" t="s">
        <v>3500</v>
      </c>
    </row>
    <row r="2145" spans="2:7" s="457" customFormat="1" ht="12">
      <c r="B2145" s="469" t="s">
        <v>7868</v>
      </c>
      <c r="C2145" s="453" t="s">
        <v>6498</v>
      </c>
      <c r="D2145" s="469" t="s">
        <v>3724</v>
      </c>
      <c r="E2145" s="470" t="s">
        <v>7658</v>
      </c>
      <c r="F2145" s="456" t="s">
        <v>3499</v>
      </c>
      <c r="G2145" s="493" t="s">
        <v>3500</v>
      </c>
    </row>
    <row r="2146" spans="2:7" s="457" customFormat="1" ht="12">
      <c r="B2146" s="469" t="s">
        <v>7869</v>
      </c>
      <c r="C2146" s="453" t="s">
        <v>6498</v>
      </c>
      <c r="D2146" s="469" t="s">
        <v>3724</v>
      </c>
      <c r="E2146" s="470" t="s">
        <v>7658</v>
      </c>
      <c r="F2146" s="456" t="s">
        <v>3499</v>
      </c>
      <c r="G2146" s="493" t="s">
        <v>3500</v>
      </c>
    </row>
    <row r="2147" spans="2:7" s="457" customFormat="1" ht="12">
      <c r="B2147" s="469" t="s">
        <v>7870</v>
      </c>
      <c r="C2147" s="453" t="s">
        <v>6498</v>
      </c>
      <c r="D2147" s="469" t="s">
        <v>3724</v>
      </c>
      <c r="E2147" s="470" t="s">
        <v>7658</v>
      </c>
      <c r="F2147" s="456" t="s">
        <v>3499</v>
      </c>
      <c r="G2147" s="493" t="s">
        <v>3500</v>
      </c>
    </row>
    <row r="2148" spans="2:7" s="457" customFormat="1" ht="12">
      <c r="B2148" s="469" t="s">
        <v>7871</v>
      </c>
      <c r="C2148" s="453" t="s">
        <v>6498</v>
      </c>
      <c r="D2148" s="469" t="s">
        <v>3724</v>
      </c>
      <c r="E2148" s="470" t="s">
        <v>7658</v>
      </c>
      <c r="F2148" s="456" t="s">
        <v>3499</v>
      </c>
      <c r="G2148" s="493" t="s">
        <v>3500</v>
      </c>
    </row>
    <row r="2149" spans="2:7" s="457" customFormat="1" ht="12">
      <c r="B2149" s="467" t="s">
        <v>7872</v>
      </c>
      <c r="C2149" s="453" t="s">
        <v>6498</v>
      </c>
      <c r="D2149" s="469" t="s">
        <v>3724</v>
      </c>
      <c r="E2149" s="470" t="s">
        <v>7658</v>
      </c>
      <c r="F2149" s="456" t="s">
        <v>3499</v>
      </c>
      <c r="G2149" s="493" t="s">
        <v>3500</v>
      </c>
    </row>
    <row r="2150" spans="2:7" s="457" customFormat="1" ht="12">
      <c r="B2150" s="469" t="s">
        <v>7873</v>
      </c>
      <c r="C2150" s="453" t="s">
        <v>6498</v>
      </c>
      <c r="D2150" s="469" t="s">
        <v>3724</v>
      </c>
      <c r="E2150" s="470" t="s">
        <v>7658</v>
      </c>
      <c r="F2150" s="456" t="s">
        <v>3499</v>
      </c>
      <c r="G2150" s="493" t="s">
        <v>3500</v>
      </c>
    </row>
    <row r="2151" spans="2:7" s="457" customFormat="1" ht="12">
      <c r="B2151" s="469" t="s">
        <v>7874</v>
      </c>
      <c r="C2151" s="453" t="s">
        <v>6498</v>
      </c>
      <c r="D2151" s="469" t="s">
        <v>3724</v>
      </c>
      <c r="E2151" s="470" t="s">
        <v>7658</v>
      </c>
      <c r="F2151" s="456" t="s">
        <v>3499</v>
      </c>
      <c r="G2151" s="493" t="s">
        <v>3500</v>
      </c>
    </row>
    <row r="2152" spans="2:7" s="457" customFormat="1" ht="12">
      <c r="B2152" s="469" t="s">
        <v>7875</v>
      </c>
      <c r="C2152" s="453" t="s">
        <v>6498</v>
      </c>
      <c r="D2152" s="469" t="s">
        <v>3724</v>
      </c>
      <c r="E2152" s="470" t="s">
        <v>7658</v>
      </c>
      <c r="F2152" s="456" t="s">
        <v>3499</v>
      </c>
      <c r="G2152" s="493" t="s">
        <v>3500</v>
      </c>
    </row>
    <row r="2153" spans="2:7" s="457" customFormat="1" ht="12">
      <c r="B2153" s="469" t="s">
        <v>7876</v>
      </c>
      <c r="C2153" s="453" t="s">
        <v>6498</v>
      </c>
      <c r="D2153" s="469" t="s">
        <v>3724</v>
      </c>
      <c r="E2153" s="470" t="s">
        <v>7658</v>
      </c>
      <c r="F2153" s="456" t="s">
        <v>3499</v>
      </c>
      <c r="G2153" s="493" t="s">
        <v>3500</v>
      </c>
    </row>
    <row r="2154" spans="2:7" s="457" customFormat="1" ht="12">
      <c r="B2154" s="469" t="s">
        <v>7877</v>
      </c>
      <c r="C2154" s="453" t="s">
        <v>6498</v>
      </c>
      <c r="D2154" s="469" t="s">
        <v>3724</v>
      </c>
      <c r="E2154" s="470" t="s">
        <v>7658</v>
      </c>
      <c r="F2154" s="456" t="s">
        <v>3499</v>
      </c>
      <c r="G2154" s="493" t="s">
        <v>3500</v>
      </c>
    </row>
    <row r="2155" spans="2:7" s="457" customFormat="1" ht="12">
      <c r="B2155" s="469" t="s">
        <v>7878</v>
      </c>
      <c r="C2155" s="453" t="s">
        <v>6498</v>
      </c>
      <c r="D2155" s="469" t="s">
        <v>3724</v>
      </c>
      <c r="E2155" s="470" t="s">
        <v>7658</v>
      </c>
      <c r="F2155" s="456" t="s">
        <v>3499</v>
      </c>
      <c r="G2155" s="493" t="s">
        <v>3500</v>
      </c>
    </row>
    <row r="2156" spans="2:7" s="457" customFormat="1" ht="12">
      <c r="B2156" s="469" t="s">
        <v>7879</v>
      </c>
      <c r="C2156" s="453" t="s">
        <v>6498</v>
      </c>
      <c r="D2156" s="469" t="s">
        <v>3724</v>
      </c>
      <c r="E2156" s="470" t="s">
        <v>7658</v>
      </c>
      <c r="F2156" s="456" t="s">
        <v>3499</v>
      </c>
      <c r="G2156" s="493" t="s">
        <v>3500</v>
      </c>
    </row>
    <row r="2157" spans="2:7" s="457" customFormat="1" ht="12">
      <c r="B2157" s="469" t="s">
        <v>7880</v>
      </c>
      <c r="C2157" s="453" t="s">
        <v>6498</v>
      </c>
      <c r="D2157" s="469" t="s">
        <v>3724</v>
      </c>
      <c r="E2157" s="470" t="s">
        <v>7658</v>
      </c>
      <c r="F2157" s="456" t="s">
        <v>3499</v>
      </c>
      <c r="G2157" s="493" t="s">
        <v>3500</v>
      </c>
    </row>
    <row r="2158" spans="2:7" s="457" customFormat="1" ht="12">
      <c r="B2158" s="469" t="s">
        <v>7881</v>
      </c>
      <c r="C2158" s="453" t="s">
        <v>6498</v>
      </c>
      <c r="D2158" s="469" t="s">
        <v>3724</v>
      </c>
      <c r="E2158" s="470" t="s">
        <v>7658</v>
      </c>
      <c r="F2158" s="456" t="s">
        <v>3499</v>
      </c>
      <c r="G2158" s="493" t="s">
        <v>3500</v>
      </c>
    </row>
    <row r="2159" spans="2:7" s="457" customFormat="1" ht="12">
      <c r="B2159" s="469" t="s">
        <v>7882</v>
      </c>
      <c r="C2159" s="453" t="s">
        <v>6498</v>
      </c>
      <c r="D2159" s="469" t="s">
        <v>3724</v>
      </c>
      <c r="E2159" s="470" t="s">
        <v>7658</v>
      </c>
      <c r="F2159" s="456" t="s">
        <v>3499</v>
      </c>
      <c r="G2159" s="493" t="s">
        <v>3500</v>
      </c>
    </row>
    <row r="2160" spans="2:7" s="457" customFormat="1" ht="12">
      <c r="B2160" s="469" t="s">
        <v>7883</v>
      </c>
      <c r="C2160" s="453" t="s">
        <v>6498</v>
      </c>
      <c r="D2160" s="469" t="s">
        <v>3724</v>
      </c>
      <c r="E2160" s="470" t="s">
        <v>7658</v>
      </c>
      <c r="F2160" s="456" t="s">
        <v>3499</v>
      </c>
      <c r="G2160" s="493" t="s">
        <v>3500</v>
      </c>
    </row>
    <row r="2161" spans="2:7" s="457" customFormat="1" ht="12">
      <c r="B2161" s="469" t="s">
        <v>7884</v>
      </c>
      <c r="C2161" s="453" t="s">
        <v>6498</v>
      </c>
      <c r="D2161" s="469" t="s">
        <v>3724</v>
      </c>
      <c r="E2161" s="470" t="s">
        <v>7658</v>
      </c>
      <c r="F2161" s="456" t="s">
        <v>3499</v>
      </c>
      <c r="G2161" s="493" t="s">
        <v>3500</v>
      </c>
    </row>
    <row r="2162" spans="2:7" s="457" customFormat="1" ht="12">
      <c r="B2162" s="469" t="s">
        <v>7885</v>
      </c>
      <c r="C2162" s="453" t="s">
        <v>6498</v>
      </c>
      <c r="D2162" s="469" t="s">
        <v>3724</v>
      </c>
      <c r="E2162" s="470" t="s">
        <v>7658</v>
      </c>
      <c r="F2162" s="456" t="s">
        <v>3499</v>
      </c>
      <c r="G2162" s="493" t="s">
        <v>3500</v>
      </c>
    </row>
    <row r="2163" spans="2:7" s="457" customFormat="1" ht="12">
      <c r="B2163" s="469" t="s">
        <v>7886</v>
      </c>
      <c r="C2163" s="453" t="s">
        <v>6498</v>
      </c>
      <c r="D2163" s="469" t="s">
        <v>3724</v>
      </c>
      <c r="E2163" s="470" t="s">
        <v>7658</v>
      </c>
      <c r="F2163" s="456" t="s">
        <v>3499</v>
      </c>
      <c r="G2163" s="493" t="s">
        <v>3500</v>
      </c>
    </row>
    <row r="2164" spans="2:7" s="457" customFormat="1" ht="12">
      <c r="B2164" s="469" t="s">
        <v>7887</v>
      </c>
      <c r="C2164" s="453" t="s">
        <v>6498</v>
      </c>
      <c r="D2164" s="469" t="s">
        <v>3724</v>
      </c>
      <c r="E2164" s="470" t="s">
        <v>7658</v>
      </c>
      <c r="F2164" s="456" t="s">
        <v>3499</v>
      </c>
      <c r="G2164" s="493" t="s">
        <v>3500</v>
      </c>
    </row>
    <row r="2165" spans="2:7" s="457" customFormat="1" ht="12">
      <c r="B2165" s="469" t="s">
        <v>7888</v>
      </c>
      <c r="C2165" s="453" t="s">
        <v>6498</v>
      </c>
      <c r="D2165" s="469" t="s">
        <v>3724</v>
      </c>
      <c r="E2165" s="470" t="s">
        <v>7658</v>
      </c>
      <c r="F2165" s="456" t="s">
        <v>3499</v>
      </c>
      <c r="G2165" s="493" t="s">
        <v>3500</v>
      </c>
    </row>
    <row r="2166" spans="2:7" s="457" customFormat="1" ht="12">
      <c r="B2166" s="469" t="s">
        <v>7889</v>
      </c>
      <c r="C2166" s="453" t="s">
        <v>6498</v>
      </c>
      <c r="D2166" s="469" t="s">
        <v>3724</v>
      </c>
      <c r="E2166" s="470" t="s">
        <v>7658</v>
      </c>
      <c r="F2166" s="456" t="s">
        <v>3499</v>
      </c>
      <c r="G2166" s="493" t="s">
        <v>3500</v>
      </c>
    </row>
    <row r="2167" spans="2:7" s="457" customFormat="1" ht="12">
      <c r="B2167" s="469" t="s">
        <v>7890</v>
      </c>
      <c r="C2167" s="453" t="s">
        <v>6498</v>
      </c>
      <c r="D2167" s="469" t="s">
        <v>3724</v>
      </c>
      <c r="E2167" s="470" t="s">
        <v>7658</v>
      </c>
      <c r="F2167" s="456" t="s">
        <v>3499</v>
      </c>
      <c r="G2167" s="493" t="s">
        <v>3500</v>
      </c>
    </row>
    <row r="2168" spans="2:7" s="457" customFormat="1" ht="12">
      <c r="B2168" s="469" t="s">
        <v>7891</v>
      </c>
      <c r="C2168" s="453" t="s">
        <v>6498</v>
      </c>
      <c r="D2168" s="469" t="s">
        <v>3724</v>
      </c>
      <c r="E2168" s="470" t="s">
        <v>7658</v>
      </c>
      <c r="F2168" s="456" t="s">
        <v>3499</v>
      </c>
      <c r="G2168" s="493" t="s">
        <v>3500</v>
      </c>
    </row>
    <row r="2169" spans="2:7" s="457" customFormat="1" ht="12">
      <c r="B2169" s="469" t="s">
        <v>7892</v>
      </c>
      <c r="C2169" s="453" t="s">
        <v>6498</v>
      </c>
      <c r="D2169" s="469" t="s">
        <v>3724</v>
      </c>
      <c r="E2169" s="470" t="s">
        <v>7658</v>
      </c>
      <c r="F2169" s="456" t="s">
        <v>3499</v>
      </c>
      <c r="G2169" s="493" t="s">
        <v>3500</v>
      </c>
    </row>
    <row r="2170" spans="2:7" s="457" customFormat="1" ht="12">
      <c r="B2170" s="469" t="s">
        <v>7893</v>
      </c>
      <c r="C2170" s="453" t="s">
        <v>6498</v>
      </c>
      <c r="D2170" s="469" t="s">
        <v>3724</v>
      </c>
      <c r="E2170" s="470" t="s">
        <v>7658</v>
      </c>
      <c r="F2170" s="456" t="s">
        <v>3499</v>
      </c>
      <c r="G2170" s="493" t="s">
        <v>3500</v>
      </c>
    </row>
    <row r="2171" spans="2:7" s="457" customFormat="1" ht="12">
      <c r="B2171" s="467" t="s">
        <v>7894</v>
      </c>
      <c r="C2171" s="453" t="s">
        <v>6498</v>
      </c>
      <c r="D2171" s="469" t="s">
        <v>3724</v>
      </c>
      <c r="E2171" s="470" t="s">
        <v>7658</v>
      </c>
      <c r="F2171" s="456" t="s">
        <v>3499</v>
      </c>
      <c r="G2171" s="493" t="s">
        <v>3500</v>
      </c>
    </row>
    <row r="2172" spans="2:7" s="457" customFormat="1" ht="12">
      <c r="B2172" s="469" t="s">
        <v>7895</v>
      </c>
      <c r="C2172" s="453" t="s">
        <v>6498</v>
      </c>
      <c r="D2172" s="469" t="s">
        <v>3724</v>
      </c>
      <c r="E2172" s="470" t="s">
        <v>7658</v>
      </c>
      <c r="F2172" s="456" t="s">
        <v>3499</v>
      </c>
      <c r="G2172" s="493" t="s">
        <v>3500</v>
      </c>
    </row>
    <row r="2173" spans="2:7" s="457" customFormat="1" ht="12">
      <c r="B2173" s="469" t="s">
        <v>7896</v>
      </c>
      <c r="C2173" s="453" t="s">
        <v>6498</v>
      </c>
      <c r="D2173" s="469" t="s">
        <v>3724</v>
      </c>
      <c r="E2173" s="470" t="s">
        <v>7658</v>
      </c>
      <c r="F2173" s="456" t="s">
        <v>3499</v>
      </c>
      <c r="G2173" s="493" t="s">
        <v>3500</v>
      </c>
    </row>
    <row r="2174" spans="2:7" s="457" customFormat="1" ht="12">
      <c r="B2174" s="469" t="s">
        <v>7897</v>
      </c>
      <c r="C2174" s="453" t="s">
        <v>6498</v>
      </c>
      <c r="D2174" s="469" t="s">
        <v>3724</v>
      </c>
      <c r="E2174" s="470" t="s">
        <v>7658</v>
      </c>
      <c r="F2174" s="456" t="s">
        <v>3499</v>
      </c>
      <c r="G2174" s="493" t="s">
        <v>3500</v>
      </c>
    </row>
    <row r="2175" spans="2:7" s="457" customFormat="1" ht="12">
      <c r="B2175" s="469" t="s">
        <v>7898</v>
      </c>
      <c r="C2175" s="453" t="s">
        <v>6498</v>
      </c>
      <c r="D2175" s="469" t="s">
        <v>3724</v>
      </c>
      <c r="E2175" s="470" t="s">
        <v>7658</v>
      </c>
      <c r="F2175" s="456" t="s">
        <v>3499</v>
      </c>
      <c r="G2175" s="493" t="s">
        <v>3500</v>
      </c>
    </row>
    <row r="2176" spans="2:7" s="457" customFormat="1" ht="12">
      <c r="B2176" s="469" t="s">
        <v>7899</v>
      </c>
      <c r="C2176" s="453" t="s">
        <v>6498</v>
      </c>
      <c r="D2176" s="469" t="s">
        <v>3724</v>
      </c>
      <c r="E2176" s="470" t="s">
        <v>7658</v>
      </c>
      <c r="F2176" s="456" t="s">
        <v>3499</v>
      </c>
      <c r="G2176" s="493" t="s">
        <v>3500</v>
      </c>
    </row>
    <row r="2177" spans="2:7" s="457" customFormat="1" ht="12">
      <c r="B2177" s="469" t="s">
        <v>7900</v>
      </c>
      <c r="C2177" s="453" t="s">
        <v>6498</v>
      </c>
      <c r="D2177" s="469" t="s">
        <v>3724</v>
      </c>
      <c r="E2177" s="470" t="s">
        <v>7658</v>
      </c>
      <c r="F2177" s="456" t="s">
        <v>3499</v>
      </c>
      <c r="G2177" s="493" t="s">
        <v>3500</v>
      </c>
    </row>
    <row r="2178" spans="2:7" s="457" customFormat="1" ht="12">
      <c r="B2178" s="469" t="s">
        <v>7901</v>
      </c>
      <c r="C2178" s="453" t="s">
        <v>6498</v>
      </c>
      <c r="D2178" s="469" t="s">
        <v>3724</v>
      </c>
      <c r="E2178" s="470" t="s">
        <v>7658</v>
      </c>
      <c r="F2178" s="456" t="s">
        <v>3499</v>
      </c>
      <c r="G2178" s="493" t="s">
        <v>3500</v>
      </c>
    </row>
    <row r="2179" spans="2:7" s="457" customFormat="1" ht="12">
      <c r="B2179" s="469" t="s">
        <v>7902</v>
      </c>
      <c r="C2179" s="453" t="s">
        <v>6498</v>
      </c>
      <c r="D2179" s="469" t="s">
        <v>3724</v>
      </c>
      <c r="E2179" s="470" t="s">
        <v>7658</v>
      </c>
      <c r="F2179" s="456" t="s">
        <v>3499</v>
      </c>
      <c r="G2179" s="493" t="s">
        <v>3500</v>
      </c>
    </row>
    <row r="2180" spans="2:7" s="457" customFormat="1" ht="12">
      <c r="B2180" s="469" t="s">
        <v>7903</v>
      </c>
      <c r="C2180" s="453" t="s">
        <v>6498</v>
      </c>
      <c r="D2180" s="469" t="s">
        <v>3724</v>
      </c>
      <c r="E2180" s="470" t="s">
        <v>7658</v>
      </c>
      <c r="F2180" s="456" t="s">
        <v>3499</v>
      </c>
      <c r="G2180" s="493" t="s">
        <v>3500</v>
      </c>
    </row>
    <row r="2181" spans="2:7" s="457" customFormat="1" ht="12">
      <c r="B2181" s="469" t="s">
        <v>7904</v>
      </c>
      <c r="C2181" s="453" t="s">
        <v>6498</v>
      </c>
      <c r="D2181" s="469" t="s">
        <v>3724</v>
      </c>
      <c r="E2181" s="470" t="s">
        <v>7658</v>
      </c>
      <c r="F2181" s="456" t="s">
        <v>3499</v>
      </c>
      <c r="G2181" s="493" t="s">
        <v>3500</v>
      </c>
    </row>
    <row r="2182" spans="2:7" s="457" customFormat="1" ht="12">
      <c r="B2182" s="469" t="s">
        <v>7905</v>
      </c>
      <c r="C2182" s="453" t="s">
        <v>6498</v>
      </c>
      <c r="D2182" s="469" t="s">
        <v>3724</v>
      </c>
      <c r="E2182" s="470" t="s">
        <v>7658</v>
      </c>
      <c r="F2182" s="456" t="s">
        <v>3499</v>
      </c>
      <c r="G2182" s="493" t="s">
        <v>3500</v>
      </c>
    </row>
    <row r="2183" spans="2:7" s="457" customFormat="1" ht="12">
      <c r="B2183" s="469" t="s">
        <v>7906</v>
      </c>
      <c r="C2183" s="453" t="s">
        <v>6498</v>
      </c>
      <c r="D2183" s="469" t="s">
        <v>3724</v>
      </c>
      <c r="E2183" s="470" t="s">
        <v>7658</v>
      </c>
      <c r="F2183" s="456" t="s">
        <v>3499</v>
      </c>
      <c r="G2183" s="493" t="s">
        <v>3500</v>
      </c>
    </row>
    <row r="2184" spans="2:7" s="457" customFormat="1" ht="12">
      <c r="B2184" s="469" t="s">
        <v>7907</v>
      </c>
      <c r="C2184" s="453" t="s">
        <v>6498</v>
      </c>
      <c r="D2184" s="469" t="s">
        <v>3724</v>
      </c>
      <c r="E2184" s="470" t="s">
        <v>7658</v>
      </c>
      <c r="F2184" s="456" t="s">
        <v>3499</v>
      </c>
      <c r="G2184" s="493" t="s">
        <v>3500</v>
      </c>
    </row>
    <row r="2185" spans="2:7" s="457" customFormat="1" ht="12">
      <c r="B2185" s="469" t="s">
        <v>7908</v>
      </c>
      <c r="C2185" s="453" t="s">
        <v>6498</v>
      </c>
      <c r="D2185" s="469" t="s">
        <v>3724</v>
      </c>
      <c r="E2185" s="470" t="s">
        <v>7658</v>
      </c>
      <c r="F2185" s="456" t="s">
        <v>3499</v>
      </c>
      <c r="G2185" s="493" t="s">
        <v>3500</v>
      </c>
    </row>
    <row r="2186" spans="2:7" s="457" customFormat="1" ht="12">
      <c r="B2186" s="469" t="s">
        <v>7909</v>
      </c>
      <c r="C2186" s="453" t="s">
        <v>6498</v>
      </c>
      <c r="D2186" s="469" t="s">
        <v>3724</v>
      </c>
      <c r="E2186" s="470" t="s">
        <v>7658</v>
      </c>
      <c r="F2186" s="456" t="s">
        <v>3499</v>
      </c>
      <c r="G2186" s="493" t="s">
        <v>3500</v>
      </c>
    </row>
    <row r="2187" spans="2:7" s="457" customFormat="1" ht="12">
      <c r="B2187" s="469" t="s">
        <v>7910</v>
      </c>
      <c r="C2187" s="453" t="s">
        <v>6498</v>
      </c>
      <c r="D2187" s="469" t="s">
        <v>3724</v>
      </c>
      <c r="E2187" s="470" t="s">
        <v>7658</v>
      </c>
      <c r="F2187" s="456" t="s">
        <v>3499</v>
      </c>
      <c r="G2187" s="493" t="s">
        <v>3500</v>
      </c>
    </row>
    <row r="2188" spans="2:7" s="457" customFormat="1" ht="12">
      <c r="B2188" s="469" t="s">
        <v>7911</v>
      </c>
      <c r="C2188" s="453" t="s">
        <v>6498</v>
      </c>
      <c r="D2188" s="469" t="s">
        <v>3724</v>
      </c>
      <c r="E2188" s="470" t="s">
        <v>7658</v>
      </c>
      <c r="F2188" s="456" t="s">
        <v>3499</v>
      </c>
      <c r="G2188" s="493" t="s">
        <v>3500</v>
      </c>
    </row>
    <row r="2189" spans="2:7" s="457" customFormat="1" ht="12">
      <c r="B2189" s="469" t="s">
        <v>7912</v>
      </c>
      <c r="C2189" s="453" t="s">
        <v>6498</v>
      </c>
      <c r="D2189" s="469" t="s">
        <v>3724</v>
      </c>
      <c r="E2189" s="470" t="s">
        <v>7658</v>
      </c>
      <c r="F2189" s="456" t="s">
        <v>3499</v>
      </c>
      <c r="G2189" s="493" t="s">
        <v>3500</v>
      </c>
    </row>
    <row r="2190" spans="2:7" s="457" customFormat="1" ht="12">
      <c r="B2190" s="469" t="s">
        <v>7913</v>
      </c>
      <c r="C2190" s="453" t="s">
        <v>6498</v>
      </c>
      <c r="D2190" s="469" t="s">
        <v>3724</v>
      </c>
      <c r="E2190" s="470" t="s">
        <v>7658</v>
      </c>
      <c r="F2190" s="456" t="s">
        <v>3499</v>
      </c>
      <c r="G2190" s="493" t="s">
        <v>3500</v>
      </c>
    </row>
    <row r="2191" spans="2:7" s="457" customFormat="1" ht="12">
      <c r="B2191" s="469" t="s">
        <v>7914</v>
      </c>
      <c r="C2191" s="453" t="s">
        <v>6498</v>
      </c>
      <c r="D2191" s="469" t="s">
        <v>3724</v>
      </c>
      <c r="E2191" s="470" t="s">
        <v>7658</v>
      </c>
      <c r="F2191" s="456" t="s">
        <v>3499</v>
      </c>
      <c r="G2191" s="493" t="s">
        <v>3500</v>
      </c>
    </row>
    <row r="2192" spans="2:7" s="457" customFormat="1" ht="12">
      <c r="B2192" s="469" t="s">
        <v>7915</v>
      </c>
      <c r="C2192" s="453" t="s">
        <v>6498</v>
      </c>
      <c r="D2192" s="469" t="s">
        <v>3724</v>
      </c>
      <c r="E2192" s="470" t="s">
        <v>7658</v>
      </c>
      <c r="F2192" s="456" t="s">
        <v>3499</v>
      </c>
      <c r="G2192" s="493" t="s">
        <v>3500</v>
      </c>
    </row>
    <row r="2193" spans="2:7" s="457" customFormat="1" ht="12">
      <c r="B2193" s="469" t="s">
        <v>7916</v>
      </c>
      <c r="C2193" s="453" t="s">
        <v>6498</v>
      </c>
      <c r="D2193" s="469" t="s">
        <v>3724</v>
      </c>
      <c r="E2193" s="470" t="s">
        <v>7658</v>
      </c>
      <c r="F2193" s="456" t="s">
        <v>3499</v>
      </c>
      <c r="G2193" s="493" t="s">
        <v>3500</v>
      </c>
    </row>
    <row r="2194" spans="2:7" s="457" customFormat="1" ht="12">
      <c r="B2194" s="469" t="s">
        <v>7917</v>
      </c>
      <c r="C2194" s="453" t="s">
        <v>6498</v>
      </c>
      <c r="D2194" s="469" t="s">
        <v>3724</v>
      </c>
      <c r="E2194" s="470" t="s">
        <v>7658</v>
      </c>
      <c r="F2194" s="456" t="s">
        <v>3499</v>
      </c>
      <c r="G2194" s="493" t="s">
        <v>3500</v>
      </c>
    </row>
    <row r="2195" spans="2:7" s="457" customFormat="1" ht="12">
      <c r="B2195" s="469" t="s">
        <v>7918</v>
      </c>
      <c r="C2195" s="453" t="s">
        <v>6498</v>
      </c>
      <c r="D2195" s="469" t="s">
        <v>3724</v>
      </c>
      <c r="E2195" s="470" t="s">
        <v>7658</v>
      </c>
      <c r="F2195" s="456" t="s">
        <v>3499</v>
      </c>
      <c r="G2195" s="493" t="s">
        <v>3500</v>
      </c>
    </row>
    <row r="2196" spans="2:7" s="457" customFormat="1" ht="12">
      <c r="B2196" s="469" t="s">
        <v>7919</v>
      </c>
      <c r="C2196" s="453" t="s">
        <v>6498</v>
      </c>
      <c r="D2196" s="469" t="s">
        <v>3724</v>
      </c>
      <c r="E2196" s="470" t="s">
        <v>7658</v>
      </c>
      <c r="F2196" s="456" t="s">
        <v>3499</v>
      </c>
      <c r="G2196" s="493" t="s">
        <v>3500</v>
      </c>
    </row>
    <row r="2197" spans="2:7" s="457" customFormat="1" ht="12">
      <c r="B2197" s="469" t="s">
        <v>7920</v>
      </c>
      <c r="C2197" s="453" t="s">
        <v>6498</v>
      </c>
      <c r="D2197" s="469" t="s">
        <v>3724</v>
      </c>
      <c r="E2197" s="470" t="s">
        <v>7658</v>
      </c>
      <c r="F2197" s="456" t="s">
        <v>3499</v>
      </c>
      <c r="G2197" s="493" t="s">
        <v>3500</v>
      </c>
    </row>
    <row r="2198" spans="2:7" s="457" customFormat="1" ht="12">
      <c r="B2198" s="469" t="s">
        <v>7921</v>
      </c>
      <c r="C2198" s="453" t="s">
        <v>6498</v>
      </c>
      <c r="D2198" s="469" t="s">
        <v>3724</v>
      </c>
      <c r="E2198" s="470" t="s">
        <v>7658</v>
      </c>
      <c r="F2198" s="456" t="s">
        <v>3499</v>
      </c>
      <c r="G2198" s="493" t="s">
        <v>3500</v>
      </c>
    </row>
    <row r="2199" spans="2:7" s="457" customFormat="1" ht="12">
      <c r="B2199" s="469" t="s">
        <v>7922</v>
      </c>
      <c r="C2199" s="453" t="s">
        <v>6498</v>
      </c>
      <c r="D2199" s="469" t="s">
        <v>3724</v>
      </c>
      <c r="E2199" s="470" t="s">
        <v>7658</v>
      </c>
      <c r="F2199" s="456" t="s">
        <v>3499</v>
      </c>
      <c r="G2199" s="493" t="s">
        <v>3500</v>
      </c>
    </row>
    <row r="2200" spans="2:7" s="457" customFormat="1" ht="12">
      <c r="B2200" s="469" t="s">
        <v>7923</v>
      </c>
      <c r="C2200" s="453" t="s">
        <v>6498</v>
      </c>
      <c r="D2200" s="469" t="s">
        <v>3724</v>
      </c>
      <c r="E2200" s="470" t="s">
        <v>7658</v>
      </c>
      <c r="F2200" s="456" t="s">
        <v>3499</v>
      </c>
      <c r="G2200" s="493" t="s">
        <v>3500</v>
      </c>
    </row>
    <row r="2201" spans="2:7" s="457" customFormat="1" ht="12">
      <c r="B2201" s="469" t="s">
        <v>7924</v>
      </c>
      <c r="C2201" s="453" t="s">
        <v>6498</v>
      </c>
      <c r="D2201" s="469" t="s">
        <v>3724</v>
      </c>
      <c r="E2201" s="470" t="s">
        <v>7658</v>
      </c>
      <c r="F2201" s="456" t="s">
        <v>3499</v>
      </c>
      <c r="G2201" s="493" t="s">
        <v>3500</v>
      </c>
    </row>
    <row r="2202" spans="2:7" s="457" customFormat="1" ht="12">
      <c r="B2202" s="469" t="s">
        <v>7925</v>
      </c>
      <c r="C2202" s="453" t="s">
        <v>6498</v>
      </c>
      <c r="D2202" s="469" t="s">
        <v>3724</v>
      </c>
      <c r="E2202" s="470" t="s">
        <v>7658</v>
      </c>
      <c r="F2202" s="456" t="s">
        <v>3499</v>
      </c>
      <c r="G2202" s="493" t="s">
        <v>3500</v>
      </c>
    </row>
    <row r="2203" spans="2:7" s="457" customFormat="1" ht="12">
      <c r="B2203" s="469" t="s">
        <v>7926</v>
      </c>
      <c r="C2203" s="453" t="s">
        <v>6498</v>
      </c>
      <c r="D2203" s="469" t="s">
        <v>3724</v>
      </c>
      <c r="E2203" s="470" t="s">
        <v>7658</v>
      </c>
      <c r="F2203" s="456" t="s">
        <v>3499</v>
      </c>
      <c r="G2203" s="493" t="s">
        <v>3500</v>
      </c>
    </row>
    <row r="2204" spans="2:7" s="457" customFormat="1" ht="12">
      <c r="B2204" s="469" t="s">
        <v>7927</v>
      </c>
      <c r="C2204" s="453" t="s">
        <v>6498</v>
      </c>
      <c r="D2204" s="469" t="s">
        <v>3724</v>
      </c>
      <c r="E2204" s="470" t="s">
        <v>7658</v>
      </c>
      <c r="F2204" s="456" t="s">
        <v>3499</v>
      </c>
      <c r="G2204" s="493" t="s">
        <v>3500</v>
      </c>
    </row>
    <row r="2205" spans="2:7" s="457" customFormat="1" ht="12">
      <c r="B2205" s="469" t="s">
        <v>7928</v>
      </c>
      <c r="C2205" s="453" t="s">
        <v>6498</v>
      </c>
      <c r="D2205" s="469" t="s">
        <v>3724</v>
      </c>
      <c r="E2205" s="470" t="s">
        <v>7658</v>
      </c>
      <c r="F2205" s="456" t="s">
        <v>3499</v>
      </c>
      <c r="G2205" s="493" t="s">
        <v>3500</v>
      </c>
    </row>
    <row r="2206" spans="2:7" s="457" customFormat="1" ht="12">
      <c r="B2206" s="469" t="s">
        <v>7929</v>
      </c>
      <c r="C2206" s="453" t="s">
        <v>6498</v>
      </c>
      <c r="D2206" s="469" t="s">
        <v>3724</v>
      </c>
      <c r="E2206" s="470" t="s">
        <v>7658</v>
      </c>
      <c r="F2206" s="456" t="s">
        <v>3499</v>
      </c>
      <c r="G2206" s="493" t="s">
        <v>3500</v>
      </c>
    </row>
    <row r="2207" spans="2:7" s="457" customFormat="1" ht="12">
      <c r="B2207" s="469" t="s">
        <v>7930</v>
      </c>
      <c r="C2207" s="453" t="s">
        <v>6498</v>
      </c>
      <c r="D2207" s="469" t="s">
        <v>3724</v>
      </c>
      <c r="E2207" s="470" t="s">
        <v>7658</v>
      </c>
      <c r="F2207" s="456" t="s">
        <v>3499</v>
      </c>
      <c r="G2207" s="493" t="s">
        <v>3500</v>
      </c>
    </row>
    <row r="2208" spans="2:7" s="457" customFormat="1" ht="12">
      <c r="B2208" s="469" t="s">
        <v>7931</v>
      </c>
      <c r="C2208" s="453" t="s">
        <v>6498</v>
      </c>
      <c r="D2208" s="469" t="s">
        <v>3724</v>
      </c>
      <c r="E2208" s="470" t="s">
        <v>7658</v>
      </c>
      <c r="F2208" s="456" t="s">
        <v>3499</v>
      </c>
      <c r="G2208" s="493" t="s">
        <v>3500</v>
      </c>
    </row>
    <row r="2209" spans="2:7" s="457" customFormat="1" ht="12">
      <c r="B2209" s="469" t="s">
        <v>7932</v>
      </c>
      <c r="C2209" s="453" t="s">
        <v>6498</v>
      </c>
      <c r="D2209" s="469" t="s">
        <v>3724</v>
      </c>
      <c r="E2209" s="470" t="s">
        <v>7658</v>
      </c>
      <c r="F2209" s="456" t="s">
        <v>3499</v>
      </c>
      <c r="G2209" s="493" t="s">
        <v>3500</v>
      </c>
    </row>
    <row r="2210" spans="2:7" s="457" customFormat="1" ht="12">
      <c r="B2210" s="469" t="s">
        <v>7933</v>
      </c>
      <c r="C2210" s="453" t="s">
        <v>6498</v>
      </c>
      <c r="D2210" s="469" t="s">
        <v>3724</v>
      </c>
      <c r="E2210" s="470" t="s">
        <v>7658</v>
      </c>
      <c r="F2210" s="456" t="s">
        <v>3499</v>
      </c>
      <c r="G2210" s="493" t="s">
        <v>3500</v>
      </c>
    </row>
    <row r="2211" spans="2:7" s="457" customFormat="1" ht="12">
      <c r="B2211" s="469" t="s">
        <v>7934</v>
      </c>
      <c r="C2211" s="453" t="s">
        <v>6498</v>
      </c>
      <c r="D2211" s="469" t="s">
        <v>3724</v>
      </c>
      <c r="E2211" s="470" t="s">
        <v>7658</v>
      </c>
      <c r="F2211" s="456" t="s">
        <v>3499</v>
      </c>
      <c r="G2211" s="493" t="s">
        <v>3500</v>
      </c>
    </row>
    <row r="2212" spans="2:7" s="457" customFormat="1" ht="12">
      <c r="B2212" s="469" t="s">
        <v>7935</v>
      </c>
      <c r="C2212" s="453" t="s">
        <v>6498</v>
      </c>
      <c r="D2212" s="469" t="s">
        <v>3724</v>
      </c>
      <c r="E2212" s="470" t="s">
        <v>7658</v>
      </c>
      <c r="F2212" s="456" t="s">
        <v>3499</v>
      </c>
      <c r="G2212" s="493" t="s">
        <v>3500</v>
      </c>
    </row>
    <row r="2213" spans="2:7" s="457" customFormat="1" ht="12">
      <c r="B2213" s="469" t="s">
        <v>7936</v>
      </c>
      <c r="C2213" s="453" t="s">
        <v>6498</v>
      </c>
      <c r="D2213" s="469" t="s">
        <v>3724</v>
      </c>
      <c r="E2213" s="470" t="s">
        <v>7658</v>
      </c>
      <c r="F2213" s="456" t="s">
        <v>3499</v>
      </c>
      <c r="G2213" s="493" t="s">
        <v>3500</v>
      </c>
    </row>
    <row r="2214" spans="2:7" s="457" customFormat="1" ht="12">
      <c r="B2214" s="469" t="s">
        <v>7937</v>
      </c>
      <c r="C2214" s="453" t="s">
        <v>6498</v>
      </c>
      <c r="D2214" s="469" t="s">
        <v>3724</v>
      </c>
      <c r="E2214" s="470" t="s">
        <v>7658</v>
      </c>
      <c r="F2214" s="456" t="s">
        <v>3499</v>
      </c>
      <c r="G2214" s="493" t="s">
        <v>3500</v>
      </c>
    </row>
    <row r="2215" spans="2:7" s="457" customFormat="1" ht="12">
      <c r="B2215" s="469" t="s">
        <v>7938</v>
      </c>
      <c r="C2215" s="453" t="s">
        <v>6498</v>
      </c>
      <c r="D2215" s="469" t="s">
        <v>3724</v>
      </c>
      <c r="E2215" s="470" t="s">
        <v>7658</v>
      </c>
      <c r="F2215" s="456" t="s">
        <v>3499</v>
      </c>
      <c r="G2215" s="493" t="s">
        <v>3500</v>
      </c>
    </row>
    <row r="2216" spans="2:7" s="457" customFormat="1" ht="12">
      <c r="B2216" s="469" t="s">
        <v>7939</v>
      </c>
      <c r="C2216" s="453" t="s">
        <v>6498</v>
      </c>
      <c r="D2216" s="469" t="s">
        <v>3724</v>
      </c>
      <c r="E2216" s="470" t="s">
        <v>7658</v>
      </c>
      <c r="F2216" s="456" t="s">
        <v>3499</v>
      </c>
      <c r="G2216" s="493" t="s">
        <v>3500</v>
      </c>
    </row>
    <row r="2217" spans="2:7" s="457" customFormat="1" ht="12">
      <c r="B2217" s="469" t="s">
        <v>7940</v>
      </c>
      <c r="C2217" s="453" t="s">
        <v>6498</v>
      </c>
      <c r="D2217" s="469" t="s">
        <v>3724</v>
      </c>
      <c r="E2217" s="470" t="s">
        <v>7658</v>
      </c>
      <c r="F2217" s="456" t="s">
        <v>3499</v>
      </c>
      <c r="G2217" s="493" t="s">
        <v>3500</v>
      </c>
    </row>
    <row r="2218" spans="2:7" s="457" customFormat="1" ht="12">
      <c r="B2218" s="469" t="s">
        <v>7941</v>
      </c>
      <c r="C2218" s="453" t="s">
        <v>6498</v>
      </c>
      <c r="D2218" s="469" t="s">
        <v>3724</v>
      </c>
      <c r="E2218" s="470" t="s">
        <v>7658</v>
      </c>
      <c r="F2218" s="456" t="s">
        <v>3499</v>
      </c>
      <c r="G2218" s="493" t="s">
        <v>3500</v>
      </c>
    </row>
    <row r="2219" spans="2:7" s="457" customFormat="1" ht="12">
      <c r="B2219" s="469" t="s">
        <v>7942</v>
      </c>
      <c r="C2219" s="453" t="s">
        <v>6498</v>
      </c>
      <c r="D2219" s="469" t="s">
        <v>3724</v>
      </c>
      <c r="E2219" s="470" t="s">
        <v>7658</v>
      </c>
      <c r="F2219" s="456" t="s">
        <v>3499</v>
      </c>
      <c r="G2219" s="493" t="s">
        <v>3500</v>
      </c>
    </row>
    <row r="2220" spans="2:7" s="457" customFormat="1" ht="12">
      <c r="B2220" s="469" t="s">
        <v>7943</v>
      </c>
      <c r="C2220" s="453" t="s">
        <v>6498</v>
      </c>
      <c r="D2220" s="469" t="s">
        <v>3724</v>
      </c>
      <c r="E2220" s="470" t="s">
        <v>7658</v>
      </c>
      <c r="F2220" s="456" t="s">
        <v>3499</v>
      </c>
      <c r="G2220" s="493" t="s">
        <v>3500</v>
      </c>
    </row>
    <row r="2221" spans="2:7" s="457" customFormat="1" ht="12">
      <c r="B2221" s="469" t="s">
        <v>7944</v>
      </c>
      <c r="C2221" s="453" t="s">
        <v>6498</v>
      </c>
      <c r="D2221" s="469" t="s">
        <v>3724</v>
      </c>
      <c r="E2221" s="470" t="s">
        <v>7658</v>
      </c>
      <c r="F2221" s="456" t="s">
        <v>3499</v>
      </c>
      <c r="G2221" s="493" t="s">
        <v>3500</v>
      </c>
    </row>
    <row r="2222" spans="2:7" s="457" customFormat="1" ht="12">
      <c r="B2222" s="469" t="s">
        <v>7945</v>
      </c>
      <c r="C2222" s="453" t="s">
        <v>6498</v>
      </c>
      <c r="D2222" s="469" t="s">
        <v>3724</v>
      </c>
      <c r="E2222" s="470" t="s">
        <v>7658</v>
      </c>
      <c r="F2222" s="456" t="s">
        <v>3499</v>
      </c>
      <c r="G2222" s="493" t="s">
        <v>3500</v>
      </c>
    </row>
    <row r="2223" spans="2:7" s="457" customFormat="1" ht="12">
      <c r="B2223" s="469" t="s">
        <v>7946</v>
      </c>
      <c r="C2223" s="453" t="s">
        <v>6498</v>
      </c>
      <c r="D2223" s="469" t="s">
        <v>3724</v>
      </c>
      <c r="E2223" s="470" t="s">
        <v>7658</v>
      </c>
      <c r="F2223" s="456" t="s">
        <v>3499</v>
      </c>
      <c r="G2223" s="493" t="s">
        <v>3500</v>
      </c>
    </row>
    <row r="2224" spans="2:7" s="457" customFormat="1" ht="12">
      <c r="B2224" s="469" t="s">
        <v>7947</v>
      </c>
      <c r="C2224" s="453" t="s">
        <v>6498</v>
      </c>
      <c r="D2224" s="469" t="s">
        <v>3724</v>
      </c>
      <c r="E2224" s="470" t="s">
        <v>7658</v>
      </c>
      <c r="F2224" s="456" t="s">
        <v>3499</v>
      </c>
      <c r="G2224" s="493" t="s">
        <v>3500</v>
      </c>
    </row>
    <row r="2225" spans="2:7" s="457" customFormat="1" ht="12">
      <c r="B2225" s="469" t="s">
        <v>7948</v>
      </c>
      <c r="C2225" s="453" t="s">
        <v>6498</v>
      </c>
      <c r="D2225" s="469" t="s">
        <v>3724</v>
      </c>
      <c r="E2225" s="470" t="s">
        <v>7658</v>
      </c>
      <c r="F2225" s="456" t="s">
        <v>3499</v>
      </c>
      <c r="G2225" s="493" t="s">
        <v>3500</v>
      </c>
    </row>
    <row r="2226" spans="2:7" s="457" customFormat="1" ht="12">
      <c r="B2226" s="469" t="s">
        <v>7949</v>
      </c>
      <c r="C2226" s="453" t="s">
        <v>6498</v>
      </c>
      <c r="D2226" s="469" t="s">
        <v>3724</v>
      </c>
      <c r="E2226" s="470" t="s">
        <v>7658</v>
      </c>
      <c r="F2226" s="456" t="s">
        <v>3499</v>
      </c>
      <c r="G2226" s="493" t="s">
        <v>3500</v>
      </c>
    </row>
    <row r="2227" spans="2:7" s="457" customFormat="1" ht="12">
      <c r="B2227" s="469" t="s">
        <v>7950</v>
      </c>
      <c r="C2227" s="453" t="s">
        <v>6498</v>
      </c>
      <c r="D2227" s="469" t="s">
        <v>3724</v>
      </c>
      <c r="E2227" s="470" t="s">
        <v>7658</v>
      </c>
      <c r="F2227" s="456" t="s">
        <v>3499</v>
      </c>
      <c r="G2227" s="493" t="s">
        <v>3500</v>
      </c>
    </row>
    <row r="2228" spans="2:7" s="457" customFormat="1" ht="12">
      <c r="B2228" s="469" t="s">
        <v>7951</v>
      </c>
      <c r="C2228" s="453" t="s">
        <v>6498</v>
      </c>
      <c r="D2228" s="469" t="s">
        <v>3724</v>
      </c>
      <c r="E2228" s="470" t="s">
        <v>7658</v>
      </c>
      <c r="F2228" s="456" t="s">
        <v>3499</v>
      </c>
      <c r="G2228" s="493" t="s">
        <v>3500</v>
      </c>
    </row>
    <row r="2229" spans="2:7" s="457" customFormat="1" ht="12">
      <c r="B2229" s="469" t="s">
        <v>7952</v>
      </c>
      <c r="C2229" s="453" t="s">
        <v>6498</v>
      </c>
      <c r="D2229" s="469" t="s">
        <v>3724</v>
      </c>
      <c r="E2229" s="470" t="s">
        <v>7658</v>
      </c>
      <c r="F2229" s="456" t="s">
        <v>3499</v>
      </c>
      <c r="G2229" s="493" t="s">
        <v>3500</v>
      </c>
    </row>
    <row r="2230" spans="2:7" s="457" customFormat="1" ht="12">
      <c r="B2230" s="469" t="s">
        <v>7953</v>
      </c>
      <c r="C2230" s="453" t="s">
        <v>6498</v>
      </c>
      <c r="D2230" s="469" t="s">
        <v>3724</v>
      </c>
      <c r="E2230" s="470" t="s">
        <v>7658</v>
      </c>
      <c r="F2230" s="456" t="s">
        <v>3499</v>
      </c>
      <c r="G2230" s="493" t="s">
        <v>3500</v>
      </c>
    </row>
    <row r="2231" spans="2:7" s="457" customFormat="1" ht="12">
      <c r="B2231" s="469" t="s">
        <v>7954</v>
      </c>
      <c r="C2231" s="453" t="s">
        <v>6498</v>
      </c>
      <c r="D2231" s="469" t="s">
        <v>3724</v>
      </c>
      <c r="E2231" s="470" t="s">
        <v>7658</v>
      </c>
      <c r="F2231" s="456" t="s">
        <v>3499</v>
      </c>
      <c r="G2231" s="493" t="s">
        <v>3500</v>
      </c>
    </row>
    <row r="2232" spans="2:7" s="457" customFormat="1" ht="12">
      <c r="B2232" s="469" t="s">
        <v>7955</v>
      </c>
      <c r="C2232" s="453" t="s">
        <v>6498</v>
      </c>
      <c r="D2232" s="469" t="s">
        <v>3724</v>
      </c>
      <c r="E2232" s="470" t="s">
        <v>7658</v>
      </c>
      <c r="F2232" s="456" t="s">
        <v>3499</v>
      </c>
      <c r="G2232" s="493" t="s">
        <v>3500</v>
      </c>
    </row>
    <row r="2233" spans="2:7" s="457" customFormat="1" ht="12">
      <c r="B2233" s="469" t="s">
        <v>7956</v>
      </c>
      <c r="C2233" s="453" t="s">
        <v>6498</v>
      </c>
      <c r="D2233" s="469" t="s">
        <v>3724</v>
      </c>
      <c r="E2233" s="470" t="s">
        <v>7658</v>
      </c>
      <c r="F2233" s="456" t="s">
        <v>3499</v>
      </c>
      <c r="G2233" s="493" t="s">
        <v>3500</v>
      </c>
    </row>
    <row r="2234" spans="2:7" s="457" customFormat="1" ht="12">
      <c r="B2234" s="469" t="s">
        <v>7957</v>
      </c>
      <c r="C2234" s="453" t="s">
        <v>6498</v>
      </c>
      <c r="D2234" s="469" t="s">
        <v>3724</v>
      </c>
      <c r="E2234" s="470" t="s">
        <v>7658</v>
      </c>
      <c r="F2234" s="456" t="s">
        <v>3499</v>
      </c>
      <c r="G2234" s="493" t="s">
        <v>3500</v>
      </c>
    </row>
    <row r="2235" spans="2:7" s="457" customFormat="1" ht="12">
      <c r="B2235" s="469" t="s">
        <v>7958</v>
      </c>
      <c r="C2235" s="453" t="s">
        <v>6498</v>
      </c>
      <c r="D2235" s="469" t="s">
        <v>3724</v>
      </c>
      <c r="E2235" s="470" t="s">
        <v>7658</v>
      </c>
      <c r="F2235" s="456" t="s">
        <v>3499</v>
      </c>
      <c r="G2235" s="493" t="s">
        <v>3500</v>
      </c>
    </row>
    <row r="2236" spans="2:7" s="457" customFormat="1" ht="12">
      <c r="B2236" s="469" t="s">
        <v>7959</v>
      </c>
      <c r="C2236" s="453" t="s">
        <v>6498</v>
      </c>
      <c r="D2236" s="469" t="s">
        <v>3724</v>
      </c>
      <c r="E2236" s="470" t="s">
        <v>7658</v>
      </c>
      <c r="F2236" s="456" t="s">
        <v>3499</v>
      </c>
      <c r="G2236" s="493" t="s">
        <v>3500</v>
      </c>
    </row>
    <row r="2237" spans="2:7" s="457" customFormat="1" ht="12">
      <c r="B2237" s="469" t="s">
        <v>7960</v>
      </c>
      <c r="C2237" s="453" t="s">
        <v>6498</v>
      </c>
      <c r="D2237" s="469" t="s">
        <v>3724</v>
      </c>
      <c r="E2237" s="470" t="s">
        <v>7658</v>
      </c>
      <c r="F2237" s="456" t="s">
        <v>3499</v>
      </c>
      <c r="G2237" s="493" t="s">
        <v>3500</v>
      </c>
    </row>
    <row r="2238" spans="2:7" s="457" customFormat="1" ht="12">
      <c r="B2238" s="469" t="s">
        <v>7961</v>
      </c>
      <c r="C2238" s="453" t="s">
        <v>6498</v>
      </c>
      <c r="D2238" s="469" t="s">
        <v>3724</v>
      </c>
      <c r="E2238" s="470" t="s">
        <v>7658</v>
      </c>
      <c r="F2238" s="456" t="s">
        <v>3499</v>
      </c>
      <c r="G2238" s="493" t="s">
        <v>3500</v>
      </c>
    </row>
    <row r="2239" spans="2:7" s="457" customFormat="1" ht="12">
      <c r="B2239" s="469" t="s">
        <v>7962</v>
      </c>
      <c r="C2239" s="453" t="s">
        <v>6498</v>
      </c>
      <c r="D2239" s="469" t="s">
        <v>3724</v>
      </c>
      <c r="E2239" s="470" t="s">
        <v>7658</v>
      </c>
      <c r="F2239" s="456" t="s">
        <v>3499</v>
      </c>
      <c r="G2239" s="493" t="s">
        <v>3500</v>
      </c>
    </row>
    <row r="2240" spans="2:7" s="457" customFormat="1" ht="12">
      <c r="B2240" s="469" t="s">
        <v>7963</v>
      </c>
      <c r="C2240" s="453" t="s">
        <v>6498</v>
      </c>
      <c r="D2240" s="469" t="s">
        <v>3724</v>
      </c>
      <c r="E2240" s="470" t="s">
        <v>7658</v>
      </c>
      <c r="F2240" s="456" t="s">
        <v>3499</v>
      </c>
      <c r="G2240" s="493" t="s">
        <v>3500</v>
      </c>
    </row>
    <row r="2241" spans="2:7" s="457" customFormat="1" ht="12">
      <c r="B2241" s="469" t="s">
        <v>7964</v>
      </c>
      <c r="C2241" s="453" t="s">
        <v>6498</v>
      </c>
      <c r="D2241" s="469" t="s">
        <v>3724</v>
      </c>
      <c r="E2241" s="470" t="s">
        <v>7658</v>
      </c>
      <c r="F2241" s="456" t="s">
        <v>3499</v>
      </c>
      <c r="G2241" s="493" t="s">
        <v>3500</v>
      </c>
    </row>
    <row r="2242" spans="2:7" s="457" customFormat="1" ht="12">
      <c r="B2242" s="469" t="s">
        <v>7965</v>
      </c>
      <c r="C2242" s="453" t="s">
        <v>6498</v>
      </c>
      <c r="D2242" s="469" t="s">
        <v>3724</v>
      </c>
      <c r="E2242" s="470" t="s">
        <v>7658</v>
      </c>
      <c r="F2242" s="456" t="s">
        <v>3499</v>
      </c>
      <c r="G2242" s="493" t="s">
        <v>3500</v>
      </c>
    </row>
    <row r="2243" spans="2:7" s="457" customFormat="1" ht="12">
      <c r="B2243" s="469" t="s">
        <v>7966</v>
      </c>
      <c r="C2243" s="453" t="s">
        <v>6498</v>
      </c>
      <c r="D2243" s="469" t="s">
        <v>3724</v>
      </c>
      <c r="E2243" s="470" t="s">
        <v>7658</v>
      </c>
      <c r="F2243" s="456" t="s">
        <v>3499</v>
      </c>
      <c r="G2243" s="493" t="s">
        <v>3500</v>
      </c>
    </row>
    <row r="2244" spans="2:7" s="457" customFormat="1" ht="12">
      <c r="B2244" s="469" t="s">
        <v>7967</v>
      </c>
      <c r="C2244" s="453" t="s">
        <v>6498</v>
      </c>
      <c r="D2244" s="469" t="s">
        <v>3724</v>
      </c>
      <c r="E2244" s="470" t="s">
        <v>7658</v>
      </c>
      <c r="F2244" s="456" t="s">
        <v>3499</v>
      </c>
      <c r="G2244" s="493" t="s">
        <v>3500</v>
      </c>
    </row>
    <row r="2245" spans="2:7" s="457" customFormat="1" ht="12">
      <c r="B2245" s="469" t="s">
        <v>7968</v>
      </c>
      <c r="C2245" s="453" t="s">
        <v>6498</v>
      </c>
      <c r="D2245" s="469" t="s">
        <v>3724</v>
      </c>
      <c r="E2245" s="470" t="s">
        <v>7658</v>
      </c>
      <c r="F2245" s="456" t="s">
        <v>3499</v>
      </c>
      <c r="G2245" s="493" t="s">
        <v>3500</v>
      </c>
    </row>
    <row r="2246" spans="2:7" s="457" customFormat="1" ht="12">
      <c r="B2246" s="469" t="s">
        <v>7969</v>
      </c>
      <c r="C2246" s="453" t="s">
        <v>6498</v>
      </c>
      <c r="D2246" s="469" t="s">
        <v>3724</v>
      </c>
      <c r="E2246" s="470" t="s">
        <v>7658</v>
      </c>
      <c r="F2246" s="456" t="s">
        <v>3499</v>
      </c>
      <c r="G2246" s="493" t="s">
        <v>3500</v>
      </c>
    </row>
    <row r="2247" spans="2:7" s="457" customFormat="1" ht="12">
      <c r="B2247" s="469" t="s">
        <v>7970</v>
      </c>
      <c r="C2247" s="453" t="s">
        <v>6498</v>
      </c>
      <c r="D2247" s="469" t="s">
        <v>3724</v>
      </c>
      <c r="E2247" s="470" t="s">
        <v>7658</v>
      </c>
      <c r="F2247" s="456" t="s">
        <v>3499</v>
      </c>
      <c r="G2247" s="493" t="s">
        <v>3500</v>
      </c>
    </row>
    <row r="2248" spans="2:7" s="457" customFormat="1" ht="12">
      <c r="B2248" s="469" t="s">
        <v>7971</v>
      </c>
      <c r="C2248" s="453" t="s">
        <v>6498</v>
      </c>
      <c r="D2248" s="469" t="s">
        <v>3724</v>
      </c>
      <c r="E2248" s="470" t="s">
        <v>7658</v>
      </c>
      <c r="F2248" s="456" t="s">
        <v>3499</v>
      </c>
      <c r="G2248" s="493" t="s">
        <v>3500</v>
      </c>
    </row>
    <row r="2249" spans="2:7" s="457" customFormat="1" ht="12">
      <c r="B2249" s="469" t="s">
        <v>7972</v>
      </c>
      <c r="C2249" s="453" t="s">
        <v>6498</v>
      </c>
      <c r="D2249" s="469" t="s">
        <v>3724</v>
      </c>
      <c r="E2249" s="470" t="s">
        <v>7658</v>
      </c>
      <c r="F2249" s="456" t="s">
        <v>3499</v>
      </c>
      <c r="G2249" s="493" t="s">
        <v>3500</v>
      </c>
    </row>
    <row r="2250" spans="2:7" s="457" customFormat="1" ht="12">
      <c r="B2250" s="469" t="s">
        <v>7973</v>
      </c>
      <c r="C2250" s="453" t="s">
        <v>6498</v>
      </c>
      <c r="D2250" s="469" t="s">
        <v>3724</v>
      </c>
      <c r="E2250" s="470" t="s">
        <v>7658</v>
      </c>
      <c r="F2250" s="456" t="s">
        <v>3499</v>
      </c>
      <c r="G2250" s="493" t="s">
        <v>3500</v>
      </c>
    </row>
    <row r="2251" spans="2:7" s="457" customFormat="1" ht="12">
      <c r="B2251" s="469" t="s">
        <v>7974</v>
      </c>
      <c r="C2251" s="453" t="s">
        <v>6498</v>
      </c>
      <c r="D2251" s="469" t="s">
        <v>3724</v>
      </c>
      <c r="E2251" s="470" t="s">
        <v>7658</v>
      </c>
      <c r="F2251" s="456" t="s">
        <v>3499</v>
      </c>
      <c r="G2251" s="493" t="s">
        <v>3500</v>
      </c>
    </row>
    <row r="2252" spans="2:7" s="457" customFormat="1" ht="12">
      <c r="B2252" s="469" t="s">
        <v>7975</v>
      </c>
      <c r="C2252" s="453" t="s">
        <v>6498</v>
      </c>
      <c r="D2252" s="469" t="s">
        <v>3724</v>
      </c>
      <c r="E2252" s="470" t="s">
        <v>7658</v>
      </c>
      <c r="F2252" s="456" t="s">
        <v>3499</v>
      </c>
      <c r="G2252" s="493" t="s">
        <v>3500</v>
      </c>
    </row>
    <row r="2253" spans="2:7" s="457" customFormat="1" ht="12">
      <c r="B2253" s="469" t="s">
        <v>7976</v>
      </c>
      <c r="C2253" s="453" t="s">
        <v>6498</v>
      </c>
      <c r="D2253" s="469" t="s">
        <v>3724</v>
      </c>
      <c r="E2253" s="470" t="s">
        <v>7658</v>
      </c>
      <c r="F2253" s="456" t="s">
        <v>3499</v>
      </c>
      <c r="G2253" s="493" t="s">
        <v>3500</v>
      </c>
    </row>
    <row r="2254" spans="2:7" s="457" customFormat="1" ht="12">
      <c r="B2254" s="469" t="s">
        <v>7977</v>
      </c>
      <c r="C2254" s="453" t="s">
        <v>6498</v>
      </c>
      <c r="D2254" s="469" t="s">
        <v>3724</v>
      </c>
      <c r="E2254" s="470" t="s">
        <v>7658</v>
      </c>
      <c r="F2254" s="456" t="s">
        <v>3499</v>
      </c>
      <c r="G2254" s="493" t="s">
        <v>3500</v>
      </c>
    </row>
    <row r="2255" spans="2:7" s="457" customFormat="1" ht="12">
      <c r="B2255" s="469" t="s">
        <v>7978</v>
      </c>
      <c r="C2255" s="453" t="s">
        <v>6498</v>
      </c>
      <c r="D2255" s="469" t="s">
        <v>3724</v>
      </c>
      <c r="E2255" s="470" t="s">
        <v>7658</v>
      </c>
      <c r="F2255" s="456" t="s">
        <v>3499</v>
      </c>
      <c r="G2255" s="493" t="s">
        <v>3500</v>
      </c>
    </row>
    <row r="2256" spans="2:7" s="457" customFormat="1" ht="12">
      <c r="B2256" s="469" t="s">
        <v>7979</v>
      </c>
      <c r="C2256" s="453" t="s">
        <v>6498</v>
      </c>
      <c r="D2256" s="469" t="s">
        <v>3724</v>
      </c>
      <c r="E2256" s="470" t="s">
        <v>7658</v>
      </c>
      <c r="F2256" s="456" t="s">
        <v>3499</v>
      </c>
      <c r="G2256" s="493" t="s">
        <v>3500</v>
      </c>
    </row>
    <row r="2257" spans="2:7" s="457" customFormat="1" ht="12">
      <c r="B2257" s="469" t="s">
        <v>7980</v>
      </c>
      <c r="C2257" s="453" t="s">
        <v>6498</v>
      </c>
      <c r="D2257" s="469" t="s">
        <v>3724</v>
      </c>
      <c r="E2257" s="470" t="s">
        <v>7658</v>
      </c>
      <c r="F2257" s="456" t="s">
        <v>3499</v>
      </c>
      <c r="G2257" s="493" t="s">
        <v>3500</v>
      </c>
    </row>
    <row r="2258" spans="2:7" s="457" customFormat="1" ht="12">
      <c r="B2258" s="469" t="s">
        <v>7981</v>
      </c>
      <c r="C2258" s="453" t="s">
        <v>6498</v>
      </c>
      <c r="D2258" s="469" t="s">
        <v>3724</v>
      </c>
      <c r="E2258" s="470" t="s">
        <v>7658</v>
      </c>
      <c r="F2258" s="456" t="s">
        <v>3499</v>
      </c>
      <c r="G2258" s="493" t="s">
        <v>3500</v>
      </c>
    </row>
    <row r="2259" spans="2:7" s="457" customFormat="1" ht="12">
      <c r="B2259" s="469" t="s">
        <v>7982</v>
      </c>
      <c r="C2259" s="453" t="s">
        <v>6498</v>
      </c>
      <c r="D2259" s="469" t="s">
        <v>3724</v>
      </c>
      <c r="E2259" s="470" t="s">
        <v>7658</v>
      </c>
      <c r="F2259" s="456" t="s">
        <v>3499</v>
      </c>
      <c r="G2259" s="493" t="s">
        <v>3500</v>
      </c>
    </row>
    <row r="2260" spans="2:7" s="457" customFormat="1" ht="12">
      <c r="B2260" s="469" t="s">
        <v>7983</v>
      </c>
      <c r="C2260" s="453" t="s">
        <v>6498</v>
      </c>
      <c r="D2260" s="469" t="s">
        <v>3724</v>
      </c>
      <c r="E2260" s="470" t="s">
        <v>7658</v>
      </c>
      <c r="F2260" s="456" t="s">
        <v>3499</v>
      </c>
      <c r="G2260" s="493" t="s">
        <v>3500</v>
      </c>
    </row>
    <row r="2261" spans="2:7" s="457" customFormat="1" ht="12">
      <c r="B2261" s="469" t="s">
        <v>7984</v>
      </c>
      <c r="C2261" s="453" t="s">
        <v>6498</v>
      </c>
      <c r="D2261" s="469" t="s">
        <v>3724</v>
      </c>
      <c r="E2261" s="470" t="s">
        <v>7658</v>
      </c>
      <c r="F2261" s="456" t="s">
        <v>3499</v>
      </c>
      <c r="G2261" s="493" t="s">
        <v>3500</v>
      </c>
    </row>
    <row r="2262" spans="2:7" s="457" customFormat="1" ht="12">
      <c r="B2262" s="469" t="s">
        <v>7985</v>
      </c>
      <c r="C2262" s="453" t="s">
        <v>6498</v>
      </c>
      <c r="D2262" s="469" t="s">
        <v>3724</v>
      </c>
      <c r="E2262" s="470" t="s">
        <v>7658</v>
      </c>
      <c r="F2262" s="456" t="s">
        <v>3499</v>
      </c>
      <c r="G2262" s="493" t="s">
        <v>3500</v>
      </c>
    </row>
    <row r="2263" spans="2:7" s="457" customFormat="1" ht="12">
      <c r="B2263" s="469" t="s">
        <v>7986</v>
      </c>
      <c r="C2263" s="453" t="s">
        <v>6498</v>
      </c>
      <c r="D2263" s="469" t="s">
        <v>3724</v>
      </c>
      <c r="E2263" s="470" t="s">
        <v>7658</v>
      </c>
      <c r="F2263" s="456" t="s">
        <v>3499</v>
      </c>
      <c r="G2263" s="493" t="s">
        <v>3500</v>
      </c>
    </row>
    <row r="2264" spans="2:7" s="457" customFormat="1" ht="12">
      <c r="B2264" s="469" t="s">
        <v>7987</v>
      </c>
      <c r="C2264" s="453" t="s">
        <v>6498</v>
      </c>
      <c r="D2264" s="469" t="s">
        <v>3724</v>
      </c>
      <c r="E2264" s="470" t="s">
        <v>7658</v>
      </c>
      <c r="F2264" s="456" t="s">
        <v>3499</v>
      </c>
      <c r="G2264" s="493" t="s">
        <v>3500</v>
      </c>
    </row>
    <row r="2265" spans="2:7" s="457" customFormat="1" ht="12">
      <c r="B2265" s="469" t="s">
        <v>7988</v>
      </c>
      <c r="C2265" s="453" t="s">
        <v>6498</v>
      </c>
      <c r="D2265" s="469" t="s">
        <v>3724</v>
      </c>
      <c r="E2265" s="470" t="s">
        <v>7658</v>
      </c>
      <c r="F2265" s="456" t="s">
        <v>3499</v>
      </c>
      <c r="G2265" s="493" t="s">
        <v>3500</v>
      </c>
    </row>
    <row r="2266" spans="2:7" s="457" customFormat="1" ht="12">
      <c r="B2266" s="469" t="s">
        <v>7989</v>
      </c>
      <c r="C2266" s="453" t="s">
        <v>6498</v>
      </c>
      <c r="D2266" s="469" t="s">
        <v>3724</v>
      </c>
      <c r="E2266" s="470" t="s">
        <v>7658</v>
      </c>
      <c r="F2266" s="456" t="s">
        <v>3499</v>
      </c>
      <c r="G2266" s="493" t="s">
        <v>3500</v>
      </c>
    </row>
    <row r="2267" spans="2:7" s="457" customFormat="1" ht="12">
      <c r="B2267" s="469" t="s">
        <v>7990</v>
      </c>
      <c r="C2267" s="453" t="s">
        <v>6498</v>
      </c>
      <c r="D2267" s="469" t="s">
        <v>3724</v>
      </c>
      <c r="E2267" s="470" t="s">
        <v>7658</v>
      </c>
      <c r="F2267" s="456" t="s">
        <v>3499</v>
      </c>
      <c r="G2267" s="493" t="s">
        <v>3500</v>
      </c>
    </row>
    <row r="2268" spans="2:7" s="457" customFormat="1" ht="12">
      <c r="B2268" s="469" t="s">
        <v>7991</v>
      </c>
      <c r="C2268" s="453" t="s">
        <v>6498</v>
      </c>
      <c r="D2268" s="469" t="s">
        <v>3724</v>
      </c>
      <c r="E2268" s="470" t="s">
        <v>7658</v>
      </c>
      <c r="F2268" s="456" t="s">
        <v>3499</v>
      </c>
      <c r="G2268" s="493" t="s">
        <v>3500</v>
      </c>
    </row>
    <row r="2269" spans="2:7" s="457" customFormat="1" ht="12">
      <c r="B2269" s="469" t="s">
        <v>7992</v>
      </c>
      <c r="C2269" s="453" t="s">
        <v>6498</v>
      </c>
      <c r="D2269" s="469" t="s">
        <v>3724</v>
      </c>
      <c r="E2269" s="470" t="s">
        <v>7658</v>
      </c>
      <c r="F2269" s="456" t="s">
        <v>3499</v>
      </c>
      <c r="G2269" s="493" t="s">
        <v>3500</v>
      </c>
    </row>
    <row r="2270" spans="2:7" s="457" customFormat="1" ht="12">
      <c r="B2270" s="469" t="s">
        <v>7993</v>
      </c>
      <c r="C2270" s="453" t="s">
        <v>6498</v>
      </c>
      <c r="D2270" s="469" t="s">
        <v>3724</v>
      </c>
      <c r="E2270" s="470" t="s">
        <v>7658</v>
      </c>
      <c r="F2270" s="456" t="s">
        <v>3499</v>
      </c>
      <c r="G2270" s="493" t="s">
        <v>3500</v>
      </c>
    </row>
    <row r="2271" spans="2:7" s="457" customFormat="1" ht="12">
      <c r="B2271" s="469" t="s">
        <v>7994</v>
      </c>
      <c r="C2271" s="453" t="s">
        <v>6498</v>
      </c>
      <c r="D2271" s="469" t="s">
        <v>3724</v>
      </c>
      <c r="E2271" s="470" t="s">
        <v>7658</v>
      </c>
      <c r="F2271" s="456" t="s">
        <v>3499</v>
      </c>
      <c r="G2271" s="493" t="s">
        <v>3500</v>
      </c>
    </row>
    <row r="2272" spans="2:7" s="457" customFormat="1" ht="12">
      <c r="B2272" s="469" t="s">
        <v>7995</v>
      </c>
      <c r="C2272" s="453" t="s">
        <v>6498</v>
      </c>
      <c r="D2272" s="469" t="s">
        <v>3724</v>
      </c>
      <c r="E2272" s="470" t="s">
        <v>7658</v>
      </c>
      <c r="F2272" s="456" t="s">
        <v>3499</v>
      </c>
      <c r="G2272" s="493" t="s">
        <v>3500</v>
      </c>
    </row>
    <row r="2273" spans="2:7" s="457" customFormat="1" ht="12">
      <c r="B2273" s="469" t="s">
        <v>7996</v>
      </c>
      <c r="C2273" s="453" t="s">
        <v>6498</v>
      </c>
      <c r="D2273" s="469" t="s">
        <v>3724</v>
      </c>
      <c r="E2273" s="470" t="s">
        <v>7658</v>
      </c>
      <c r="F2273" s="456" t="s">
        <v>3499</v>
      </c>
      <c r="G2273" s="493" t="s">
        <v>3500</v>
      </c>
    </row>
    <row r="2274" spans="2:7" s="457" customFormat="1" ht="12">
      <c r="B2274" s="469" t="s">
        <v>7997</v>
      </c>
      <c r="C2274" s="453" t="s">
        <v>6498</v>
      </c>
      <c r="D2274" s="469" t="s">
        <v>3724</v>
      </c>
      <c r="E2274" s="470" t="s">
        <v>7658</v>
      </c>
      <c r="F2274" s="456" t="s">
        <v>3499</v>
      </c>
      <c r="G2274" s="493" t="s">
        <v>3500</v>
      </c>
    </row>
    <row r="2275" spans="2:7" s="457" customFormat="1" ht="12">
      <c r="B2275" s="469" t="s">
        <v>7998</v>
      </c>
      <c r="C2275" s="453" t="s">
        <v>6498</v>
      </c>
      <c r="D2275" s="469" t="s">
        <v>3724</v>
      </c>
      <c r="E2275" s="470" t="s">
        <v>7658</v>
      </c>
      <c r="F2275" s="456" t="s">
        <v>3499</v>
      </c>
      <c r="G2275" s="493" t="s">
        <v>3500</v>
      </c>
    </row>
    <row r="2276" spans="2:7" s="457" customFormat="1" ht="12">
      <c r="B2276" s="469" t="s">
        <v>7999</v>
      </c>
      <c r="C2276" s="453" t="s">
        <v>6498</v>
      </c>
      <c r="D2276" s="469" t="s">
        <v>3724</v>
      </c>
      <c r="E2276" s="470" t="s">
        <v>7658</v>
      </c>
      <c r="F2276" s="456" t="s">
        <v>3499</v>
      </c>
      <c r="G2276" s="493" t="s">
        <v>3500</v>
      </c>
    </row>
    <row r="2277" spans="2:7" s="457" customFormat="1" ht="12">
      <c r="B2277" s="469" t="s">
        <v>8000</v>
      </c>
      <c r="C2277" s="453" t="s">
        <v>6498</v>
      </c>
      <c r="D2277" s="469" t="s">
        <v>3724</v>
      </c>
      <c r="E2277" s="470" t="s">
        <v>7658</v>
      </c>
      <c r="F2277" s="456" t="s">
        <v>3499</v>
      </c>
      <c r="G2277" s="493" t="s">
        <v>3500</v>
      </c>
    </row>
    <row r="2278" spans="2:7" s="457" customFormat="1" ht="12">
      <c r="B2278" s="467" t="s">
        <v>8001</v>
      </c>
      <c r="C2278" s="453" t="s">
        <v>6498</v>
      </c>
      <c r="D2278" s="469" t="s">
        <v>3724</v>
      </c>
      <c r="E2278" s="470" t="s">
        <v>7658</v>
      </c>
      <c r="F2278" s="456" t="s">
        <v>3499</v>
      </c>
      <c r="G2278" s="493" t="s">
        <v>3500</v>
      </c>
    </row>
    <row r="2279" spans="2:7" s="457" customFormat="1" ht="12">
      <c r="B2279" s="469" t="s">
        <v>8002</v>
      </c>
      <c r="C2279" s="453" t="s">
        <v>6498</v>
      </c>
      <c r="D2279" s="469" t="s">
        <v>3724</v>
      </c>
      <c r="E2279" s="470" t="s">
        <v>7658</v>
      </c>
      <c r="F2279" s="456" t="s">
        <v>3499</v>
      </c>
      <c r="G2279" s="493" t="s">
        <v>3500</v>
      </c>
    </row>
    <row r="2280" spans="2:7" s="457" customFormat="1" ht="12">
      <c r="B2280" s="469" t="s">
        <v>8003</v>
      </c>
      <c r="C2280" s="453" t="s">
        <v>6498</v>
      </c>
      <c r="D2280" s="469" t="s">
        <v>3724</v>
      </c>
      <c r="E2280" s="470" t="s">
        <v>7658</v>
      </c>
      <c r="F2280" s="456" t="s">
        <v>3499</v>
      </c>
      <c r="G2280" s="493" t="s">
        <v>3500</v>
      </c>
    </row>
    <row r="2281" spans="2:7" s="457" customFormat="1" ht="12">
      <c r="B2281" s="469" t="s">
        <v>8004</v>
      </c>
      <c r="C2281" s="453" t="s">
        <v>6498</v>
      </c>
      <c r="D2281" s="469" t="s">
        <v>3724</v>
      </c>
      <c r="E2281" s="470" t="s">
        <v>7658</v>
      </c>
      <c r="F2281" s="456" t="s">
        <v>3499</v>
      </c>
      <c r="G2281" s="493" t="s">
        <v>3500</v>
      </c>
    </row>
    <row r="2282" spans="2:7" s="457" customFormat="1" ht="12">
      <c r="B2282" s="469" t="s">
        <v>8005</v>
      </c>
      <c r="C2282" s="453" t="s">
        <v>6498</v>
      </c>
      <c r="D2282" s="469" t="s">
        <v>3724</v>
      </c>
      <c r="E2282" s="470" t="s">
        <v>7658</v>
      </c>
      <c r="F2282" s="456" t="s">
        <v>3499</v>
      </c>
      <c r="G2282" s="493" t="s">
        <v>3500</v>
      </c>
    </row>
    <row r="2283" spans="2:7" s="457" customFormat="1" ht="12">
      <c r="B2283" s="469" t="s">
        <v>8006</v>
      </c>
      <c r="C2283" s="453" t="s">
        <v>6498</v>
      </c>
      <c r="D2283" s="469" t="s">
        <v>3724</v>
      </c>
      <c r="E2283" s="470" t="s">
        <v>7658</v>
      </c>
      <c r="F2283" s="456" t="s">
        <v>3499</v>
      </c>
      <c r="G2283" s="493" t="s">
        <v>3500</v>
      </c>
    </row>
    <row r="2284" spans="2:7" s="457" customFormat="1" ht="12">
      <c r="B2284" s="469" t="s">
        <v>8007</v>
      </c>
      <c r="C2284" s="453" t="s">
        <v>6498</v>
      </c>
      <c r="D2284" s="469" t="s">
        <v>3724</v>
      </c>
      <c r="E2284" s="470" t="s">
        <v>7658</v>
      </c>
      <c r="F2284" s="456" t="s">
        <v>3499</v>
      </c>
      <c r="G2284" s="493" t="s">
        <v>3500</v>
      </c>
    </row>
    <row r="2285" spans="2:7" s="457" customFormat="1" ht="12">
      <c r="B2285" s="469" t="s">
        <v>8008</v>
      </c>
      <c r="C2285" s="453" t="s">
        <v>6498</v>
      </c>
      <c r="D2285" s="469" t="s">
        <v>3724</v>
      </c>
      <c r="E2285" s="470" t="s">
        <v>7658</v>
      </c>
      <c r="F2285" s="456" t="s">
        <v>3499</v>
      </c>
      <c r="G2285" s="493" t="s">
        <v>3500</v>
      </c>
    </row>
    <row r="2286" spans="2:7" s="457" customFormat="1" ht="12">
      <c r="B2286" s="469" t="s">
        <v>8009</v>
      </c>
      <c r="C2286" s="453" t="s">
        <v>6498</v>
      </c>
      <c r="D2286" s="469" t="s">
        <v>3724</v>
      </c>
      <c r="E2286" s="470" t="s">
        <v>7658</v>
      </c>
      <c r="F2286" s="456" t="s">
        <v>3499</v>
      </c>
      <c r="G2286" s="493" t="s">
        <v>3500</v>
      </c>
    </row>
    <row r="2287" spans="2:7" s="457" customFormat="1" ht="12">
      <c r="B2287" s="469" t="s">
        <v>8010</v>
      </c>
      <c r="C2287" s="453" t="s">
        <v>6498</v>
      </c>
      <c r="D2287" s="469" t="s">
        <v>3724</v>
      </c>
      <c r="E2287" s="470" t="s">
        <v>7658</v>
      </c>
      <c r="F2287" s="456" t="s">
        <v>3499</v>
      </c>
      <c r="G2287" s="493" t="s">
        <v>3500</v>
      </c>
    </row>
    <row r="2288" spans="2:7" s="457" customFormat="1" ht="12">
      <c r="B2288" s="469" t="s">
        <v>8011</v>
      </c>
      <c r="C2288" s="453" t="s">
        <v>6498</v>
      </c>
      <c r="D2288" s="469" t="s">
        <v>3724</v>
      </c>
      <c r="E2288" s="470" t="s">
        <v>7658</v>
      </c>
      <c r="F2288" s="456" t="s">
        <v>3499</v>
      </c>
      <c r="G2288" s="493" t="s">
        <v>3500</v>
      </c>
    </row>
    <row r="2289" spans="2:7" s="457" customFormat="1" ht="12">
      <c r="B2289" s="469" t="s">
        <v>8012</v>
      </c>
      <c r="C2289" s="453" t="s">
        <v>6498</v>
      </c>
      <c r="D2289" s="469" t="s">
        <v>3724</v>
      </c>
      <c r="E2289" s="470" t="s">
        <v>7658</v>
      </c>
      <c r="F2289" s="456" t="s">
        <v>3499</v>
      </c>
      <c r="G2289" s="493" t="s">
        <v>3500</v>
      </c>
    </row>
    <row r="2290" spans="2:7" s="457" customFormat="1" ht="12">
      <c r="B2290" s="469" t="s">
        <v>8013</v>
      </c>
      <c r="C2290" s="453" t="s">
        <v>6498</v>
      </c>
      <c r="D2290" s="469" t="s">
        <v>3724</v>
      </c>
      <c r="E2290" s="470" t="s">
        <v>7658</v>
      </c>
      <c r="F2290" s="456" t="s">
        <v>3499</v>
      </c>
      <c r="G2290" s="493" t="s">
        <v>3500</v>
      </c>
    </row>
    <row r="2291" spans="2:7" s="457" customFormat="1" ht="12">
      <c r="B2291" s="469" t="s">
        <v>8014</v>
      </c>
      <c r="C2291" s="453" t="s">
        <v>6498</v>
      </c>
      <c r="D2291" s="469" t="s">
        <v>3724</v>
      </c>
      <c r="E2291" s="470" t="s">
        <v>7658</v>
      </c>
      <c r="F2291" s="456" t="s">
        <v>3499</v>
      </c>
      <c r="G2291" s="493" t="s">
        <v>3500</v>
      </c>
    </row>
    <row r="2292" spans="2:7" s="457" customFormat="1" ht="12">
      <c r="B2292" s="469" t="s">
        <v>8015</v>
      </c>
      <c r="C2292" s="453" t="s">
        <v>6498</v>
      </c>
      <c r="D2292" s="469" t="s">
        <v>3724</v>
      </c>
      <c r="E2292" s="470" t="s">
        <v>7658</v>
      </c>
      <c r="F2292" s="456" t="s">
        <v>3499</v>
      </c>
      <c r="G2292" s="493" t="s">
        <v>3500</v>
      </c>
    </row>
    <row r="2293" spans="2:7" s="457" customFormat="1" ht="12">
      <c r="B2293" s="469" t="s">
        <v>8016</v>
      </c>
      <c r="C2293" s="453" t="s">
        <v>6498</v>
      </c>
      <c r="D2293" s="469" t="s">
        <v>3724</v>
      </c>
      <c r="E2293" s="470" t="s">
        <v>7658</v>
      </c>
      <c r="F2293" s="456" t="s">
        <v>3499</v>
      </c>
      <c r="G2293" s="493" t="s">
        <v>3500</v>
      </c>
    </row>
    <row r="2294" spans="2:7" s="457" customFormat="1" ht="12">
      <c r="B2294" s="469" t="s">
        <v>8017</v>
      </c>
      <c r="C2294" s="453" t="s">
        <v>6498</v>
      </c>
      <c r="D2294" s="469" t="s">
        <v>3724</v>
      </c>
      <c r="E2294" s="470" t="s">
        <v>7658</v>
      </c>
      <c r="F2294" s="456" t="s">
        <v>3499</v>
      </c>
      <c r="G2294" s="493" t="s">
        <v>3500</v>
      </c>
    </row>
    <row r="2295" spans="2:7" s="457" customFormat="1" ht="12">
      <c r="B2295" s="469" t="s">
        <v>8018</v>
      </c>
      <c r="C2295" s="453" t="s">
        <v>6498</v>
      </c>
      <c r="D2295" s="469" t="s">
        <v>3724</v>
      </c>
      <c r="E2295" s="470" t="s">
        <v>7658</v>
      </c>
      <c r="F2295" s="456" t="s">
        <v>3499</v>
      </c>
      <c r="G2295" s="493" t="s">
        <v>3500</v>
      </c>
    </row>
    <row r="2296" spans="2:7" s="457" customFormat="1" ht="12">
      <c r="B2296" s="469" t="s">
        <v>8019</v>
      </c>
      <c r="C2296" s="453" t="s">
        <v>6498</v>
      </c>
      <c r="D2296" s="469" t="s">
        <v>3724</v>
      </c>
      <c r="E2296" s="470" t="s">
        <v>7658</v>
      </c>
      <c r="F2296" s="456" t="s">
        <v>3499</v>
      </c>
      <c r="G2296" s="493" t="s">
        <v>3500</v>
      </c>
    </row>
    <row r="2297" spans="2:7" s="457" customFormat="1" ht="12">
      <c r="B2297" s="469" t="s">
        <v>8020</v>
      </c>
      <c r="C2297" s="453" t="s">
        <v>6498</v>
      </c>
      <c r="D2297" s="469" t="s">
        <v>3724</v>
      </c>
      <c r="E2297" s="470" t="s">
        <v>7658</v>
      </c>
      <c r="F2297" s="456" t="s">
        <v>3499</v>
      </c>
      <c r="G2297" s="493" t="s">
        <v>3500</v>
      </c>
    </row>
    <row r="2298" spans="2:7" s="457" customFormat="1" ht="12">
      <c r="B2298" s="469" t="s">
        <v>8021</v>
      </c>
      <c r="C2298" s="453" t="s">
        <v>6498</v>
      </c>
      <c r="D2298" s="469" t="s">
        <v>3724</v>
      </c>
      <c r="E2298" s="470" t="s">
        <v>7658</v>
      </c>
      <c r="F2298" s="456" t="s">
        <v>3499</v>
      </c>
      <c r="G2298" s="493" t="s">
        <v>3500</v>
      </c>
    </row>
    <row r="2299" spans="2:7" s="457" customFormat="1" ht="12">
      <c r="B2299" s="469" t="s">
        <v>8022</v>
      </c>
      <c r="C2299" s="453" t="s">
        <v>6498</v>
      </c>
      <c r="D2299" s="469" t="s">
        <v>3724</v>
      </c>
      <c r="E2299" s="470" t="s">
        <v>7658</v>
      </c>
      <c r="F2299" s="456" t="s">
        <v>3499</v>
      </c>
      <c r="G2299" s="493" t="s">
        <v>3500</v>
      </c>
    </row>
    <row r="2300" spans="2:7" s="457" customFormat="1" ht="12">
      <c r="B2300" s="469" t="s">
        <v>8023</v>
      </c>
      <c r="C2300" s="453" t="s">
        <v>6498</v>
      </c>
      <c r="D2300" s="469" t="s">
        <v>3724</v>
      </c>
      <c r="E2300" s="470" t="s">
        <v>7658</v>
      </c>
      <c r="F2300" s="456" t="s">
        <v>3499</v>
      </c>
      <c r="G2300" s="493" t="s">
        <v>3500</v>
      </c>
    </row>
    <row r="2301" spans="2:7" s="457" customFormat="1" ht="12">
      <c r="B2301" s="469" t="s">
        <v>8024</v>
      </c>
      <c r="C2301" s="453" t="s">
        <v>6498</v>
      </c>
      <c r="D2301" s="469" t="s">
        <v>3724</v>
      </c>
      <c r="E2301" s="470" t="s">
        <v>7658</v>
      </c>
      <c r="F2301" s="456" t="s">
        <v>3499</v>
      </c>
      <c r="G2301" s="493" t="s">
        <v>3500</v>
      </c>
    </row>
    <row r="2302" spans="2:7" s="457" customFormat="1" ht="12">
      <c r="B2302" s="469" t="s">
        <v>8025</v>
      </c>
      <c r="C2302" s="453" t="s">
        <v>6498</v>
      </c>
      <c r="D2302" s="469" t="s">
        <v>3724</v>
      </c>
      <c r="E2302" s="470" t="s">
        <v>7658</v>
      </c>
      <c r="F2302" s="456" t="s">
        <v>3499</v>
      </c>
      <c r="G2302" s="493" t="s">
        <v>3500</v>
      </c>
    </row>
    <row r="2303" spans="2:7" s="457" customFormat="1" ht="12">
      <c r="B2303" s="469" t="s">
        <v>8026</v>
      </c>
      <c r="C2303" s="453" t="s">
        <v>6498</v>
      </c>
      <c r="D2303" s="469" t="s">
        <v>3724</v>
      </c>
      <c r="E2303" s="470" t="s">
        <v>7658</v>
      </c>
      <c r="F2303" s="456" t="s">
        <v>3499</v>
      </c>
      <c r="G2303" s="493" t="s">
        <v>3500</v>
      </c>
    </row>
    <row r="2304" spans="2:7" s="457" customFormat="1" ht="12">
      <c r="B2304" s="469" t="s">
        <v>8027</v>
      </c>
      <c r="C2304" s="453" t="s">
        <v>6498</v>
      </c>
      <c r="D2304" s="469" t="s">
        <v>3724</v>
      </c>
      <c r="E2304" s="470" t="s">
        <v>7658</v>
      </c>
      <c r="F2304" s="456" t="s">
        <v>3499</v>
      </c>
      <c r="G2304" s="493" t="s">
        <v>3500</v>
      </c>
    </row>
    <row r="2305" spans="2:7" s="457" customFormat="1" ht="12">
      <c r="B2305" s="469" t="s">
        <v>8028</v>
      </c>
      <c r="C2305" s="453" t="s">
        <v>6498</v>
      </c>
      <c r="D2305" s="469" t="s">
        <v>3724</v>
      </c>
      <c r="E2305" s="470" t="s">
        <v>7658</v>
      </c>
      <c r="F2305" s="456" t="s">
        <v>3499</v>
      </c>
      <c r="G2305" s="493" t="s">
        <v>3500</v>
      </c>
    </row>
    <row r="2306" spans="2:7" s="457" customFormat="1" ht="12">
      <c r="B2306" s="469" t="s">
        <v>8029</v>
      </c>
      <c r="C2306" s="453" t="s">
        <v>6498</v>
      </c>
      <c r="D2306" s="469" t="s">
        <v>3724</v>
      </c>
      <c r="E2306" s="470" t="s">
        <v>7658</v>
      </c>
      <c r="F2306" s="456" t="s">
        <v>3499</v>
      </c>
      <c r="G2306" s="493" t="s">
        <v>3500</v>
      </c>
    </row>
    <row r="2307" spans="2:7" s="457" customFormat="1" ht="12">
      <c r="B2307" s="469" t="s">
        <v>8030</v>
      </c>
      <c r="C2307" s="453" t="s">
        <v>6498</v>
      </c>
      <c r="D2307" s="469" t="s">
        <v>3724</v>
      </c>
      <c r="E2307" s="470" t="s">
        <v>7658</v>
      </c>
      <c r="F2307" s="456" t="s">
        <v>3499</v>
      </c>
      <c r="G2307" s="493" t="s">
        <v>3500</v>
      </c>
    </row>
    <row r="2308" spans="2:7" s="457" customFormat="1" ht="12">
      <c r="B2308" s="469" t="s">
        <v>8031</v>
      </c>
      <c r="C2308" s="453" t="s">
        <v>6498</v>
      </c>
      <c r="D2308" s="469" t="s">
        <v>3724</v>
      </c>
      <c r="E2308" s="470" t="s">
        <v>7658</v>
      </c>
      <c r="F2308" s="456" t="s">
        <v>3499</v>
      </c>
      <c r="G2308" s="493" t="s">
        <v>3500</v>
      </c>
    </row>
    <row r="2309" spans="2:7" s="457" customFormat="1" ht="12">
      <c r="B2309" s="469" t="s">
        <v>8032</v>
      </c>
      <c r="C2309" s="453" t="s">
        <v>6498</v>
      </c>
      <c r="D2309" s="469" t="s">
        <v>3724</v>
      </c>
      <c r="E2309" s="470" t="s">
        <v>7658</v>
      </c>
      <c r="F2309" s="456" t="s">
        <v>3499</v>
      </c>
      <c r="G2309" s="493" t="s">
        <v>3500</v>
      </c>
    </row>
    <row r="2310" spans="2:7" s="457" customFormat="1" ht="12">
      <c r="B2310" s="469" t="s">
        <v>8033</v>
      </c>
      <c r="C2310" s="453" t="s">
        <v>6498</v>
      </c>
      <c r="D2310" s="469" t="s">
        <v>3724</v>
      </c>
      <c r="E2310" s="470" t="s">
        <v>7658</v>
      </c>
      <c r="F2310" s="456" t="s">
        <v>3499</v>
      </c>
      <c r="G2310" s="493" t="s">
        <v>3500</v>
      </c>
    </row>
    <row r="2311" spans="2:7" s="457" customFormat="1" ht="12">
      <c r="B2311" s="469" t="s">
        <v>8034</v>
      </c>
      <c r="C2311" s="453" t="s">
        <v>6498</v>
      </c>
      <c r="D2311" s="469" t="s">
        <v>3724</v>
      </c>
      <c r="E2311" s="470" t="s">
        <v>7658</v>
      </c>
      <c r="F2311" s="456" t="s">
        <v>3499</v>
      </c>
      <c r="G2311" s="493" t="s">
        <v>3500</v>
      </c>
    </row>
    <row r="2312" spans="2:7" s="457" customFormat="1" ht="12">
      <c r="B2312" s="469" t="s">
        <v>8035</v>
      </c>
      <c r="C2312" s="453" t="s">
        <v>6498</v>
      </c>
      <c r="D2312" s="469" t="s">
        <v>3724</v>
      </c>
      <c r="E2312" s="470" t="s">
        <v>7658</v>
      </c>
      <c r="F2312" s="456" t="s">
        <v>3499</v>
      </c>
      <c r="G2312" s="493" t="s">
        <v>3500</v>
      </c>
    </row>
    <row r="2313" spans="2:7" s="457" customFormat="1" ht="12">
      <c r="B2313" s="469" t="s">
        <v>8036</v>
      </c>
      <c r="C2313" s="453" t="s">
        <v>6498</v>
      </c>
      <c r="D2313" s="469" t="s">
        <v>3724</v>
      </c>
      <c r="E2313" s="470" t="s">
        <v>7658</v>
      </c>
      <c r="F2313" s="456" t="s">
        <v>3499</v>
      </c>
      <c r="G2313" s="493" t="s">
        <v>3500</v>
      </c>
    </row>
    <row r="2314" spans="2:7" s="457" customFormat="1" ht="12">
      <c r="B2314" s="469" t="s">
        <v>8037</v>
      </c>
      <c r="C2314" s="453" t="s">
        <v>6498</v>
      </c>
      <c r="D2314" s="469" t="s">
        <v>3724</v>
      </c>
      <c r="E2314" s="470" t="s">
        <v>7658</v>
      </c>
      <c r="F2314" s="456" t="s">
        <v>3499</v>
      </c>
      <c r="G2314" s="493" t="s">
        <v>3500</v>
      </c>
    </row>
    <row r="2315" spans="2:7" s="457" customFormat="1" ht="12">
      <c r="B2315" s="469" t="s">
        <v>8038</v>
      </c>
      <c r="C2315" s="453" t="s">
        <v>6498</v>
      </c>
      <c r="D2315" s="469" t="s">
        <v>3724</v>
      </c>
      <c r="E2315" s="470" t="s">
        <v>7658</v>
      </c>
      <c r="F2315" s="456" t="s">
        <v>3499</v>
      </c>
      <c r="G2315" s="493" t="s">
        <v>3500</v>
      </c>
    </row>
    <row r="2316" spans="2:7" s="457" customFormat="1" ht="12">
      <c r="B2316" s="469" t="s">
        <v>8039</v>
      </c>
      <c r="C2316" s="453" t="s">
        <v>6498</v>
      </c>
      <c r="D2316" s="469" t="s">
        <v>3724</v>
      </c>
      <c r="E2316" s="470" t="s">
        <v>7658</v>
      </c>
      <c r="F2316" s="456" t="s">
        <v>3499</v>
      </c>
      <c r="G2316" s="493" t="s">
        <v>3500</v>
      </c>
    </row>
    <row r="2317" spans="2:7" s="457" customFormat="1" ht="12">
      <c r="B2317" s="469" t="s">
        <v>8040</v>
      </c>
      <c r="C2317" s="453" t="s">
        <v>6498</v>
      </c>
      <c r="D2317" s="469" t="s">
        <v>3724</v>
      </c>
      <c r="E2317" s="470" t="s">
        <v>7658</v>
      </c>
      <c r="F2317" s="456" t="s">
        <v>3499</v>
      </c>
      <c r="G2317" s="493" t="s">
        <v>3500</v>
      </c>
    </row>
    <row r="2318" spans="2:7" s="457" customFormat="1" ht="12">
      <c r="B2318" s="469" t="s">
        <v>8041</v>
      </c>
      <c r="C2318" s="453" t="s">
        <v>6498</v>
      </c>
      <c r="D2318" s="469" t="s">
        <v>3724</v>
      </c>
      <c r="E2318" s="470" t="s">
        <v>7658</v>
      </c>
      <c r="F2318" s="456" t="s">
        <v>3499</v>
      </c>
      <c r="G2318" s="493" t="s">
        <v>3500</v>
      </c>
    </row>
    <row r="2319" spans="2:7" s="457" customFormat="1" ht="12">
      <c r="B2319" s="469" t="s">
        <v>8042</v>
      </c>
      <c r="C2319" s="453" t="s">
        <v>6498</v>
      </c>
      <c r="D2319" s="469" t="s">
        <v>3724</v>
      </c>
      <c r="E2319" s="470" t="s">
        <v>7658</v>
      </c>
      <c r="F2319" s="456" t="s">
        <v>3499</v>
      </c>
      <c r="G2319" s="493" t="s">
        <v>3500</v>
      </c>
    </row>
    <row r="2320" spans="2:7" s="457" customFormat="1" ht="12">
      <c r="B2320" s="469" t="s">
        <v>8043</v>
      </c>
      <c r="C2320" s="453" t="s">
        <v>6498</v>
      </c>
      <c r="D2320" s="469" t="s">
        <v>3724</v>
      </c>
      <c r="E2320" s="470" t="s">
        <v>7658</v>
      </c>
      <c r="F2320" s="456" t="s">
        <v>3499</v>
      </c>
      <c r="G2320" s="493" t="s">
        <v>3500</v>
      </c>
    </row>
    <row r="2321" spans="2:7" s="457" customFormat="1" ht="12">
      <c r="B2321" s="469" t="s">
        <v>8044</v>
      </c>
      <c r="C2321" s="453" t="s">
        <v>6498</v>
      </c>
      <c r="D2321" s="469" t="s">
        <v>3724</v>
      </c>
      <c r="E2321" s="470" t="s">
        <v>7658</v>
      </c>
      <c r="F2321" s="456" t="s">
        <v>3499</v>
      </c>
      <c r="G2321" s="493" t="s">
        <v>3500</v>
      </c>
    </row>
    <row r="2322" spans="2:7" s="457" customFormat="1" ht="12">
      <c r="B2322" s="469" t="s">
        <v>8045</v>
      </c>
      <c r="C2322" s="453" t="s">
        <v>6498</v>
      </c>
      <c r="D2322" s="469" t="s">
        <v>3724</v>
      </c>
      <c r="E2322" s="470" t="s">
        <v>7658</v>
      </c>
      <c r="F2322" s="456" t="s">
        <v>3499</v>
      </c>
      <c r="G2322" s="493" t="s">
        <v>3500</v>
      </c>
    </row>
    <row r="2323" spans="2:7" s="457" customFormat="1" ht="12">
      <c r="B2323" s="469" t="s">
        <v>8046</v>
      </c>
      <c r="C2323" s="453" t="s">
        <v>6498</v>
      </c>
      <c r="D2323" s="469" t="s">
        <v>3724</v>
      </c>
      <c r="E2323" s="470" t="s">
        <v>7658</v>
      </c>
      <c r="F2323" s="456" t="s">
        <v>3499</v>
      </c>
      <c r="G2323" s="493" t="s">
        <v>3500</v>
      </c>
    </row>
    <row r="2324" spans="2:7" s="457" customFormat="1" ht="12">
      <c r="B2324" s="469" t="s">
        <v>8047</v>
      </c>
      <c r="C2324" s="453" t="s">
        <v>6498</v>
      </c>
      <c r="D2324" s="469" t="s">
        <v>3724</v>
      </c>
      <c r="E2324" s="470" t="s">
        <v>7658</v>
      </c>
      <c r="F2324" s="456" t="s">
        <v>3499</v>
      </c>
      <c r="G2324" s="493" t="s">
        <v>3500</v>
      </c>
    </row>
    <row r="2325" spans="2:7" s="457" customFormat="1" ht="12">
      <c r="B2325" s="469" t="s">
        <v>8048</v>
      </c>
      <c r="C2325" s="453" t="s">
        <v>6498</v>
      </c>
      <c r="D2325" s="469" t="s">
        <v>3724</v>
      </c>
      <c r="E2325" s="470" t="s">
        <v>7658</v>
      </c>
      <c r="F2325" s="456" t="s">
        <v>3499</v>
      </c>
      <c r="G2325" s="493" t="s">
        <v>3500</v>
      </c>
    </row>
    <row r="2326" spans="2:7" s="457" customFormat="1" ht="12">
      <c r="B2326" s="469" t="s">
        <v>8049</v>
      </c>
      <c r="C2326" s="453" t="s">
        <v>6498</v>
      </c>
      <c r="D2326" s="469" t="s">
        <v>3724</v>
      </c>
      <c r="E2326" s="470" t="s">
        <v>7658</v>
      </c>
      <c r="F2326" s="456" t="s">
        <v>3499</v>
      </c>
      <c r="G2326" s="493" t="s">
        <v>3500</v>
      </c>
    </row>
    <row r="2327" spans="2:7" s="457" customFormat="1" ht="12">
      <c r="B2327" s="469" t="s">
        <v>8050</v>
      </c>
      <c r="C2327" s="453" t="s">
        <v>6498</v>
      </c>
      <c r="D2327" s="469" t="s">
        <v>3724</v>
      </c>
      <c r="E2327" s="470" t="s">
        <v>7658</v>
      </c>
      <c r="F2327" s="456" t="s">
        <v>3499</v>
      </c>
      <c r="G2327" s="493" t="s">
        <v>3500</v>
      </c>
    </row>
    <row r="2328" spans="2:7" s="457" customFormat="1" ht="12">
      <c r="B2328" s="469" t="s">
        <v>8051</v>
      </c>
      <c r="C2328" s="453" t="s">
        <v>6498</v>
      </c>
      <c r="D2328" s="469" t="s">
        <v>3724</v>
      </c>
      <c r="E2328" s="470" t="s">
        <v>7658</v>
      </c>
      <c r="F2328" s="456" t="s">
        <v>3499</v>
      </c>
      <c r="G2328" s="493" t="s">
        <v>3500</v>
      </c>
    </row>
    <row r="2329" spans="2:7" s="457" customFormat="1" ht="12">
      <c r="B2329" s="469" t="s">
        <v>8052</v>
      </c>
      <c r="C2329" s="453" t="s">
        <v>6498</v>
      </c>
      <c r="D2329" s="469" t="s">
        <v>3724</v>
      </c>
      <c r="E2329" s="470" t="s">
        <v>7658</v>
      </c>
      <c r="F2329" s="456" t="s">
        <v>3499</v>
      </c>
      <c r="G2329" s="493" t="s">
        <v>3500</v>
      </c>
    </row>
    <row r="2330" spans="2:7" s="457" customFormat="1" ht="12">
      <c r="B2330" s="469" t="s">
        <v>8053</v>
      </c>
      <c r="C2330" s="453" t="s">
        <v>6498</v>
      </c>
      <c r="D2330" s="469" t="s">
        <v>3724</v>
      </c>
      <c r="E2330" s="470" t="s">
        <v>7658</v>
      </c>
      <c r="F2330" s="456" t="s">
        <v>3499</v>
      </c>
      <c r="G2330" s="493" t="s">
        <v>3500</v>
      </c>
    </row>
    <row r="2331" spans="2:7" s="457" customFormat="1" ht="12">
      <c r="B2331" s="469" t="s">
        <v>8054</v>
      </c>
      <c r="C2331" s="453" t="s">
        <v>6498</v>
      </c>
      <c r="D2331" s="469" t="s">
        <v>3724</v>
      </c>
      <c r="E2331" s="470" t="s">
        <v>7658</v>
      </c>
      <c r="F2331" s="456" t="s">
        <v>3499</v>
      </c>
      <c r="G2331" s="493" t="s">
        <v>3500</v>
      </c>
    </row>
    <row r="2332" spans="2:7" s="457" customFormat="1" ht="12">
      <c r="B2332" s="469" t="s">
        <v>8055</v>
      </c>
      <c r="C2332" s="453" t="s">
        <v>6498</v>
      </c>
      <c r="D2332" s="469" t="s">
        <v>3724</v>
      </c>
      <c r="E2332" s="470" t="s">
        <v>7658</v>
      </c>
      <c r="F2332" s="456" t="s">
        <v>3499</v>
      </c>
      <c r="G2332" s="493" t="s">
        <v>3500</v>
      </c>
    </row>
    <row r="2333" spans="2:7" s="457" customFormat="1" ht="12">
      <c r="B2333" s="469" t="s">
        <v>8056</v>
      </c>
      <c r="C2333" s="453" t="s">
        <v>6498</v>
      </c>
      <c r="D2333" s="469" t="s">
        <v>3724</v>
      </c>
      <c r="E2333" s="470" t="s">
        <v>7658</v>
      </c>
      <c r="F2333" s="456" t="s">
        <v>3499</v>
      </c>
      <c r="G2333" s="493" t="s">
        <v>3500</v>
      </c>
    </row>
    <row r="2334" spans="2:7" s="457" customFormat="1" ht="12">
      <c r="B2334" s="469" t="s">
        <v>8057</v>
      </c>
      <c r="C2334" s="453" t="s">
        <v>6498</v>
      </c>
      <c r="D2334" s="469" t="s">
        <v>3724</v>
      </c>
      <c r="E2334" s="470" t="s">
        <v>7658</v>
      </c>
      <c r="F2334" s="456" t="s">
        <v>3499</v>
      </c>
      <c r="G2334" s="493" t="s">
        <v>3500</v>
      </c>
    </row>
    <row r="2335" spans="2:7" s="457" customFormat="1" ht="12">
      <c r="B2335" s="469" t="s">
        <v>8058</v>
      </c>
      <c r="C2335" s="453" t="s">
        <v>6498</v>
      </c>
      <c r="D2335" s="469" t="s">
        <v>3724</v>
      </c>
      <c r="E2335" s="470" t="s">
        <v>7658</v>
      </c>
      <c r="F2335" s="456" t="s">
        <v>3499</v>
      </c>
      <c r="G2335" s="493" t="s">
        <v>3500</v>
      </c>
    </row>
    <row r="2336" spans="2:7" s="457" customFormat="1" ht="12">
      <c r="B2336" s="469" t="s">
        <v>8059</v>
      </c>
      <c r="C2336" s="453" t="s">
        <v>6498</v>
      </c>
      <c r="D2336" s="469" t="s">
        <v>3724</v>
      </c>
      <c r="E2336" s="470" t="s">
        <v>7658</v>
      </c>
      <c r="F2336" s="456" t="s">
        <v>3499</v>
      </c>
      <c r="G2336" s="493" t="s">
        <v>3500</v>
      </c>
    </row>
    <row r="2337" spans="2:7" s="457" customFormat="1" ht="12">
      <c r="B2337" s="469" t="s">
        <v>8060</v>
      </c>
      <c r="C2337" s="453" t="s">
        <v>6498</v>
      </c>
      <c r="D2337" s="469" t="s">
        <v>3724</v>
      </c>
      <c r="E2337" s="470" t="s">
        <v>7658</v>
      </c>
      <c r="F2337" s="456" t="s">
        <v>3499</v>
      </c>
      <c r="G2337" s="493" t="s">
        <v>3500</v>
      </c>
    </row>
    <row r="2338" spans="2:7" s="457" customFormat="1" ht="12">
      <c r="B2338" s="469" t="s">
        <v>8061</v>
      </c>
      <c r="C2338" s="453" t="s">
        <v>6498</v>
      </c>
      <c r="D2338" s="469" t="s">
        <v>3724</v>
      </c>
      <c r="E2338" s="470" t="s">
        <v>7658</v>
      </c>
      <c r="F2338" s="456" t="s">
        <v>3499</v>
      </c>
      <c r="G2338" s="493" t="s">
        <v>3500</v>
      </c>
    </row>
    <row r="2339" spans="2:7" s="457" customFormat="1" ht="12">
      <c r="B2339" s="469" t="s">
        <v>8062</v>
      </c>
      <c r="C2339" s="453" t="s">
        <v>6498</v>
      </c>
      <c r="D2339" s="469" t="s">
        <v>3724</v>
      </c>
      <c r="E2339" s="470" t="s">
        <v>7658</v>
      </c>
      <c r="F2339" s="456" t="s">
        <v>3499</v>
      </c>
      <c r="G2339" s="493" t="s">
        <v>3500</v>
      </c>
    </row>
    <row r="2340" spans="2:7" s="457" customFormat="1" ht="12">
      <c r="B2340" s="469" t="s">
        <v>8063</v>
      </c>
      <c r="C2340" s="453" t="s">
        <v>6498</v>
      </c>
      <c r="D2340" s="469" t="s">
        <v>3724</v>
      </c>
      <c r="E2340" s="470" t="s">
        <v>7658</v>
      </c>
      <c r="F2340" s="456" t="s">
        <v>3499</v>
      </c>
      <c r="G2340" s="493" t="s">
        <v>3500</v>
      </c>
    </row>
    <row r="2341" spans="2:7" s="457" customFormat="1" ht="12">
      <c r="B2341" s="469" t="s">
        <v>8064</v>
      </c>
      <c r="C2341" s="453" t="s">
        <v>6498</v>
      </c>
      <c r="D2341" s="469" t="s">
        <v>3724</v>
      </c>
      <c r="E2341" s="470" t="s">
        <v>7658</v>
      </c>
      <c r="F2341" s="456" t="s">
        <v>3499</v>
      </c>
      <c r="G2341" s="493" t="s">
        <v>3500</v>
      </c>
    </row>
    <row r="2342" spans="2:7" s="457" customFormat="1" ht="12">
      <c r="B2342" s="469" t="s">
        <v>8065</v>
      </c>
      <c r="C2342" s="453" t="s">
        <v>6498</v>
      </c>
      <c r="D2342" s="469" t="s">
        <v>3724</v>
      </c>
      <c r="E2342" s="470" t="s">
        <v>7658</v>
      </c>
      <c r="F2342" s="456" t="s">
        <v>3499</v>
      </c>
      <c r="G2342" s="493" t="s">
        <v>3500</v>
      </c>
    </row>
    <row r="2343" spans="2:7" s="457" customFormat="1" ht="12">
      <c r="B2343" s="469" t="s">
        <v>8066</v>
      </c>
      <c r="C2343" s="453" t="s">
        <v>6498</v>
      </c>
      <c r="D2343" s="469" t="s">
        <v>3724</v>
      </c>
      <c r="E2343" s="470" t="s">
        <v>7658</v>
      </c>
      <c r="F2343" s="456" t="s">
        <v>3499</v>
      </c>
      <c r="G2343" s="493" t="s">
        <v>3500</v>
      </c>
    </row>
    <row r="2344" spans="2:7" s="457" customFormat="1" ht="12">
      <c r="B2344" s="469" t="s">
        <v>8067</v>
      </c>
      <c r="C2344" s="453" t="s">
        <v>6498</v>
      </c>
      <c r="D2344" s="469" t="s">
        <v>3724</v>
      </c>
      <c r="E2344" s="470" t="s">
        <v>7658</v>
      </c>
      <c r="F2344" s="456" t="s">
        <v>3499</v>
      </c>
      <c r="G2344" s="493" t="s">
        <v>3500</v>
      </c>
    </row>
    <row r="2345" spans="2:7" s="457" customFormat="1" ht="12">
      <c r="B2345" s="469" t="s">
        <v>8068</v>
      </c>
      <c r="C2345" s="453" t="s">
        <v>6498</v>
      </c>
      <c r="D2345" s="469" t="s">
        <v>3724</v>
      </c>
      <c r="E2345" s="470" t="s">
        <v>7658</v>
      </c>
      <c r="F2345" s="456" t="s">
        <v>3499</v>
      </c>
      <c r="G2345" s="493" t="s">
        <v>3500</v>
      </c>
    </row>
    <row r="2346" spans="2:7" s="457" customFormat="1" ht="12">
      <c r="B2346" s="469" t="s">
        <v>8069</v>
      </c>
      <c r="C2346" s="453" t="s">
        <v>6498</v>
      </c>
      <c r="D2346" s="469" t="s">
        <v>3724</v>
      </c>
      <c r="E2346" s="470" t="s">
        <v>7658</v>
      </c>
      <c r="F2346" s="456" t="s">
        <v>3499</v>
      </c>
      <c r="G2346" s="493" t="s">
        <v>3500</v>
      </c>
    </row>
    <row r="2347" spans="2:7" s="457" customFormat="1" ht="12">
      <c r="B2347" s="469" t="s">
        <v>8070</v>
      </c>
      <c r="C2347" s="453" t="s">
        <v>6498</v>
      </c>
      <c r="D2347" s="469" t="s">
        <v>3724</v>
      </c>
      <c r="E2347" s="470" t="s">
        <v>7658</v>
      </c>
      <c r="F2347" s="456" t="s">
        <v>3499</v>
      </c>
      <c r="G2347" s="493" t="s">
        <v>3500</v>
      </c>
    </row>
    <row r="2348" spans="2:7" s="457" customFormat="1" ht="12">
      <c r="B2348" s="469" t="s">
        <v>8071</v>
      </c>
      <c r="C2348" s="453" t="s">
        <v>6498</v>
      </c>
      <c r="D2348" s="469" t="s">
        <v>3724</v>
      </c>
      <c r="E2348" s="470" t="s">
        <v>7658</v>
      </c>
      <c r="F2348" s="456" t="s">
        <v>3499</v>
      </c>
      <c r="G2348" s="493" t="s">
        <v>3500</v>
      </c>
    </row>
    <row r="2349" spans="2:7" s="457" customFormat="1" ht="12">
      <c r="B2349" s="469" t="s">
        <v>8072</v>
      </c>
      <c r="C2349" s="453" t="s">
        <v>6498</v>
      </c>
      <c r="D2349" s="469" t="s">
        <v>3724</v>
      </c>
      <c r="E2349" s="470" t="s">
        <v>7658</v>
      </c>
      <c r="F2349" s="456" t="s">
        <v>3499</v>
      </c>
      <c r="G2349" s="493" t="s">
        <v>3500</v>
      </c>
    </row>
    <row r="2350" spans="2:7" s="457" customFormat="1" ht="12">
      <c r="B2350" s="469" t="s">
        <v>8073</v>
      </c>
      <c r="C2350" s="453" t="s">
        <v>6498</v>
      </c>
      <c r="D2350" s="469" t="s">
        <v>3724</v>
      </c>
      <c r="E2350" s="470" t="s">
        <v>7658</v>
      </c>
      <c r="F2350" s="456" t="s">
        <v>3499</v>
      </c>
      <c r="G2350" s="493" t="s">
        <v>3500</v>
      </c>
    </row>
    <row r="2351" spans="2:7" s="457" customFormat="1" ht="12">
      <c r="B2351" s="469" t="s">
        <v>8074</v>
      </c>
      <c r="C2351" s="453" t="s">
        <v>6498</v>
      </c>
      <c r="D2351" s="469" t="s">
        <v>3724</v>
      </c>
      <c r="E2351" s="470" t="s">
        <v>7658</v>
      </c>
      <c r="F2351" s="456" t="s">
        <v>3499</v>
      </c>
      <c r="G2351" s="493" t="s">
        <v>3500</v>
      </c>
    </row>
    <row r="2352" spans="2:7" s="457" customFormat="1" ht="12">
      <c r="B2352" s="469" t="s">
        <v>8075</v>
      </c>
      <c r="C2352" s="453" t="s">
        <v>6498</v>
      </c>
      <c r="D2352" s="469" t="s">
        <v>3724</v>
      </c>
      <c r="E2352" s="470" t="s">
        <v>7658</v>
      </c>
      <c r="F2352" s="456" t="s">
        <v>3499</v>
      </c>
      <c r="G2352" s="493" t="s">
        <v>3500</v>
      </c>
    </row>
    <row r="2353" spans="2:7" s="457" customFormat="1" ht="12">
      <c r="B2353" s="469" t="s">
        <v>8076</v>
      </c>
      <c r="C2353" s="453" t="s">
        <v>6498</v>
      </c>
      <c r="D2353" s="469" t="s">
        <v>3724</v>
      </c>
      <c r="E2353" s="470" t="s">
        <v>7658</v>
      </c>
      <c r="F2353" s="456" t="s">
        <v>3499</v>
      </c>
      <c r="G2353" s="493" t="s">
        <v>3500</v>
      </c>
    </row>
    <row r="2354" spans="2:7" s="457" customFormat="1" ht="12">
      <c r="B2354" s="469" t="s">
        <v>8077</v>
      </c>
      <c r="C2354" s="453" t="s">
        <v>6498</v>
      </c>
      <c r="D2354" s="469" t="s">
        <v>3724</v>
      </c>
      <c r="E2354" s="470" t="s">
        <v>7658</v>
      </c>
      <c r="F2354" s="456" t="s">
        <v>3499</v>
      </c>
      <c r="G2354" s="493" t="s">
        <v>3500</v>
      </c>
    </row>
    <row r="2355" spans="2:7" s="457" customFormat="1" ht="12">
      <c r="B2355" s="469" t="s">
        <v>8078</v>
      </c>
      <c r="C2355" s="453" t="s">
        <v>6498</v>
      </c>
      <c r="D2355" s="469" t="s">
        <v>3724</v>
      </c>
      <c r="E2355" s="470" t="s">
        <v>7658</v>
      </c>
      <c r="F2355" s="456" t="s">
        <v>3499</v>
      </c>
      <c r="G2355" s="493" t="s">
        <v>3500</v>
      </c>
    </row>
    <row r="2356" spans="2:7" s="457" customFormat="1" ht="12">
      <c r="B2356" s="469" t="s">
        <v>8079</v>
      </c>
      <c r="C2356" s="453" t="s">
        <v>6498</v>
      </c>
      <c r="D2356" s="469" t="s">
        <v>3724</v>
      </c>
      <c r="E2356" s="470" t="s">
        <v>7658</v>
      </c>
      <c r="F2356" s="456" t="s">
        <v>3499</v>
      </c>
      <c r="G2356" s="493" t="s">
        <v>3500</v>
      </c>
    </row>
    <row r="2357" spans="2:7" s="457" customFormat="1" ht="12">
      <c r="B2357" s="469" t="s">
        <v>8080</v>
      </c>
      <c r="C2357" s="453" t="s">
        <v>6498</v>
      </c>
      <c r="D2357" s="469" t="s">
        <v>3724</v>
      </c>
      <c r="E2357" s="470" t="s">
        <v>7658</v>
      </c>
      <c r="F2357" s="456" t="s">
        <v>3499</v>
      </c>
      <c r="G2357" s="493" t="s">
        <v>3500</v>
      </c>
    </row>
    <row r="2358" spans="2:7" s="457" customFormat="1" ht="12">
      <c r="B2358" s="469" t="s">
        <v>8081</v>
      </c>
      <c r="C2358" s="453" t="s">
        <v>6498</v>
      </c>
      <c r="D2358" s="469" t="s">
        <v>3724</v>
      </c>
      <c r="E2358" s="470" t="s">
        <v>7658</v>
      </c>
      <c r="F2358" s="456" t="s">
        <v>3499</v>
      </c>
      <c r="G2358" s="493" t="s">
        <v>3500</v>
      </c>
    </row>
    <row r="2359" spans="2:7" s="457" customFormat="1" ht="12">
      <c r="B2359" s="469" t="s">
        <v>8082</v>
      </c>
      <c r="C2359" s="453" t="s">
        <v>6498</v>
      </c>
      <c r="D2359" s="469" t="s">
        <v>3724</v>
      </c>
      <c r="E2359" s="470" t="s">
        <v>7658</v>
      </c>
      <c r="F2359" s="456" t="s">
        <v>3499</v>
      </c>
      <c r="G2359" s="493" t="s">
        <v>3500</v>
      </c>
    </row>
    <row r="2360" spans="2:7" s="457" customFormat="1" ht="12">
      <c r="B2360" s="469" t="s">
        <v>8083</v>
      </c>
      <c r="C2360" s="453" t="s">
        <v>6498</v>
      </c>
      <c r="D2360" s="469" t="s">
        <v>3724</v>
      </c>
      <c r="E2360" s="470" t="s">
        <v>7658</v>
      </c>
      <c r="F2360" s="456" t="s">
        <v>3499</v>
      </c>
      <c r="G2360" s="493" t="s">
        <v>3500</v>
      </c>
    </row>
    <row r="2361" spans="2:7" s="457" customFormat="1" ht="12">
      <c r="B2361" s="469" t="s">
        <v>8084</v>
      </c>
      <c r="C2361" s="453" t="s">
        <v>6498</v>
      </c>
      <c r="D2361" s="469" t="s">
        <v>3724</v>
      </c>
      <c r="E2361" s="470" t="s">
        <v>7658</v>
      </c>
      <c r="F2361" s="456" t="s">
        <v>3499</v>
      </c>
      <c r="G2361" s="493" t="s">
        <v>3500</v>
      </c>
    </row>
    <row r="2362" spans="2:7" s="457" customFormat="1" ht="12">
      <c r="B2362" s="469" t="s">
        <v>8085</v>
      </c>
      <c r="C2362" s="453" t="s">
        <v>6498</v>
      </c>
      <c r="D2362" s="469" t="s">
        <v>3724</v>
      </c>
      <c r="E2362" s="470" t="s">
        <v>7658</v>
      </c>
      <c r="F2362" s="456" t="s">
        <v>3499</v>
      </c>
      <c r="G2362" s="493" t="s">
        <v>3500</v>
      </c>
    </row>
    <row r="2363" spans="2:7" s="457" customFormat="1" ht="12">
      <c r="B2363" s="469" t="s">
        <v>8086</v>
      </c>
      <c r="C2363" s="453" t="s">
        <v>6498</v>
      </c>
      <c r="D2363" s="469" t="s">
        <v>3724</v>
      </c>
      <c r="E2363" s="470" t="s">
        <v>7658</v>
      </c>
      <c r="F2363" s="456" t="s">
        <v>3499</v>
      </c>
      <c r="G2363" s="493" t="s">
        <v>3500</v>
      </c>
    </row>
    <row r="2364" spans="2:7" s="457" customFormat="1" ht="12">
      <c r="B2364" s="469" t="s">
        <v>8087</v>
      </c>
      <c r="C2364" s="453" t="s">
        <v>6498</v>
      </c>
      <c r="D2364" s="469" t="s">
        <v>3724</v>
      </c>
      <c r="E2364" s="470" t="s">
        <v>7658</v>
      </c>
      <c r="F2364" s="456" t="s">
        <v>3499</v>
      </c>
      <c r="G2364" s="493" t="s">
        <v>3500</v>
      </c>
    </row>
    <row r="2365" spans="2:7" s="457" customFormat="1" ht="12">
      <c r="B2365" s="469" t="s">
        <v>8088</v>
      </c>
      <c r="C2365" s="453" t="s">
        <v>6498</v>
      </c>
      <c r="D2365" s="469" t="s">
        <v>3724</v>
      </c>
      <c r="E2365" s="470" t="s">
        <v>7658</v>
      </c>
      <c r="F2365" s="456" t="s">
        <v>3499</v>
      </c>
      <c r="G2365" s="493" t="s">
        <v>3500</v>
      </c>
    </row>
    <row r="2366" spans="2:7" s="457" customFormat="1" ht="12">
      <c r="B2366" s="469" t="s">
        <v>8089</v>
      </c>
      <c r="C2366" s="453" t="s">
        <v>6498</v>
      </c>
      <c r="D2366" s="469" t="s">
        <v>3724</v>
      </c>
      <c r="E2366" s="470" t="s">
        <v>7658</v>
      </c>
      <c r="F2366" s="456" t="s">
        <v>3499</v>
      </c>
      <c r="G2366" s="493" t="s">
        <v>3500</v>
      </c>
    </row>
    <row r="2367" spans="2:7" s="457" customFormat="1" ht="12">
      <c r="B2367" s="469" t="s">
        <v>8090</v>
      </c>
      <c r="C2367" s="453" t="s">
        <v>6498</v>
      </c>
      <c r="D2367" s="469" t="s">
        <v>3724</v>
      </c>
      <c r="E2367" s="470" t="s">
        <v>7658</v>
      </c>
      <c r="F2367" s="456" t="s">
        <v>3499</v>
      </c>
      <c r="G2367" s="493" t="s">
        <v>3500</v>
      </c>
    </row>
    <row r="2368" spans="2:7" s="457" customFormat="1" ht="12">
      <c r="B2368" s="469" t="s">
        <v>8091</v>
      </c>
      <c r="C2368" s="453" t="s">
        <v>6498</v>
      </c>
      <c r="D2368" s="469" t="s">
        <v>3724</v>
      </c>
      <c r="E2368" s="470" t="s">
        <v>7658</v>
      </c>
      <c r="F2368" s="456" t="s">
        <v>3499</v>
      </c>
      <c r="G2368" s="493" t="s">
        <v>3500</v>
      </c>
    </row>
    <row r="2369" spans="2:7" s="457" customFormat="1" ht="12">
      <c r="B2369" s="469" t="s">
        <v>8092</v>
      </c>
      <c r="C2369" s="453" t="s">
        <v>6498</v>
      </c>
      <c r="D2369" s="469" t="s">
        <v>3724</v>
      </c>
      <c r="E2369" s="470" t="s">
        <v>7658</v>
      </c>
      <c r="F2369" s="456" t="s">
        <v>3499</v>
      </c>
      <c r="G2369" s="493" t="s">
        <v>3500</v>
      </c>
    </row>
    <row r="2370" spans="2:7" s="457" customFormat="1" ht="12">
      <c r="B2370" s="469" t="s">
        <v>8093</v>
      </c>
      <c r="C2370" s="453" t="s">
        <v>6498</v>
      </c>
      <c r="D2370" s="469" t="s">
        <v>3724</v>
      </c>
      <c r="E2370" s="470" t="s">
        <v>7658</v>
      </c>
      <c r="F2370" s="456" t="s">
        <v>3499</v>
      </c>
      <c r="G2370" s="493" t="s">
        <v>3500</v>
      </c>
    </row>
    <row r="2371" spans="2:7" s="457" customFormat="1" ht="12">
      <c r="B2371" s="469" t="s">
        <v>8094</v>
      </c>
      <c r="C2371" s="453" t="s">
        <v>6498</v>
      </c>
      <c r="D2371" s="469" t="s">
        <v>3724</v>
      </c>
      <c r="E2371" s="470" t="s">
        <v>7658</v>
      </c>
      <c r="F2371" s="456" t="s">
        <v>3499</v>
      </c>
      <c r="G2371" s="493" t="s">
        <v>3500</v>
      </c>
    </row>
    <row r="2372" spans="2:7" s="457" customFormat="1" ht="12">
      <c r="B2372" s="469" t="s">
        <v>8095</v>
      </c>
      <c r="C2372" s="453" t="s">
        <v>6498</v>
      </c>
      <c r="D2372" s="469" t="s">
        <v>3724</v>
      </c>
      <c r="E2372" s="470" t="s">
        <v>7658</v>
      </c>
      <c r="F2372" s="456" t="s">
        <v>3499</v>
      </c>
      <c r="G2372" s="493" t="s">
        <v>3500</v>
      </c>
    </row>
    <row r="2373" spans="2:7" s="457" customFormat="1" ht="12">
      <c r="B2373" s="469" t="s">
        <v>8096</v>
      </c>
      <c r="C2373" s="453" t="s">
        <v>6498</v>
      </c>
      <c r="D2373" s="469" t="s">
        <v>3724</v>
      </c>
      <c r="E2373" s="470" t="s">
        <v>7658</v>
      </c>
      <c r="F2373" s="456" t="s">
        <v>3499</v>
      </c>
      <c r="G2373" s="493" t="s">
        <v>3500</v>
      </c>
    </row>
    <row r="2374" spans="2:7" s="457" customFormat="1" ht="12">
      <c r="B2374" s="469" t="s">
        <v>8097</v>
      </c>
      <c r="C2374" s="453" t="s">
        <v>6498</v>
      </c>
      <c r="D2374" s="469" t="s">
        <v>3724</v>
      </c>
      <c r="E2374" s="470" t="s">
        <v>7658</v>
      </c>
      <c r="F2374" s="456" t="s">
        <v>3499</v>
      </c>
      <c r="G2374" s="493" t="s">
        <v>3500</v>
      </c>
    </row>
    <row r="2375" spans="2:7" s="457" customFormat="1" ht="12">
      <c r="B2375" s="469" t="s">
        <v>8098</v>
      </c>
      <c r="C2375" s="453" t="s">
        <v>6498</v>
      </c>
      <c r="D2375" s="469" t="s">
        <v>3724</v>
      </c>
      <c r="E2375" s="470" t="s">
        <v>7658</v>
      </c>
      <c r="F2375" s="456" t="s">
        <v>3499</v>
      </c>
      <c r="G2375" s="493" t="s">
        <v>3500</v>
      </c>
    </row>
    <row r="2376" spans="2:7" s="457" customFormat="1" ht="12">
      <c r="B2376" s="469" t="s">
        <v>8099</v>
      </c>
      <c r="C2376" s="453" t="s">
        <v>6498</v>
      </c>
      <c r="D2376" s="469" t="s">
        <v>3724</v>
      </c>
      <c r="E2376" s="470" t="s">
        <v>7658</v>
      </c>
      <c r="F2376" s="456" t="s">
        <v>3499</v>
      </c>
      <c r="G2376" s="493" t="s">
        <v>3500</v>
      </c>
    </row>
    <row r="2377" spans="2:7" s="457" customFormat="1" ht="12">
      <c r="B2377" s="469" t="s">
        <v>8100</v>
      </c>
      <c r="C2377" s="453" t="s">
        <v>6498</v>
      </c>
      <c r="D2377" s="469" t="s">
        <v>3724</v>
      </c>
      <c r="E2377" s="470" t="s">
        <v>7658</v>
      </c>
      <c r="F2377" s="456" t="s">
        <v>3499</v>
      </c>
      <c r="G2377" s="493" t="s">
        <v>3500</v>
      </c>
    </row>
    <row r="2378" spans="2:7" s="457" customFormat="1" ht="12">
      <c r="B2378" s="467" t="s">
        <v>8101</v>
      </c>
      <c r="C2378" s="453" t="s">
        <v>6498</v>
      </c>
      <c r="D2378" s="469" t="s">
        <v>3724</v>
      </c>
      <c r="E2378" s="470" t="s">
        <v>7658</v>
      </c>
      <c r="F2378" s="456" t="s">
        <v>3499</v>
      </c>
      <c r="G2378" s="493" t="s">
        <v>3500</v>
      </c>
    </row>
    <row r="2379" spans="2:7" s="457" customFormat="1" ht="12">
      <c r="B2379" s="469" t="s">
        <v>8102</v>
      </c>
      <c r="C2379" s="453" t="s">
        <v>6498</v>
      </c>
      <c r="D2379" s="469" t="s">
        <v>3724</v>
      </c>
      <c r="E2379" s="470" t="s">
        <v>7658</v>
      </c>
      <c r="F2379" s="456" t="s">
        <v>3499</v>
      </c>
      <c r="G2379" s="493" t="s">
        <v>3500</v>
      </c>
    </row>
    <row r="2380" spans="2:7" s="457" customFormat="1" ht="12">
      <c r="B2380" s="469" t="s">
        <v>8103</v>
      </c>
      <c r="C2380" s="453" t="s">
        <v>6498</v>
      </c>
      <c r="D2380" s="469" t="s">
        <v>3724</v>
      </c>
      <c r="E2380" s="470" t="s">
        <v>7658</v>
      </c>
      <c r="F2380" s="456" t="s">
        <v>3499</v>
      </c>
      <c r="G2380" s="493" t="s">
        <v>3500</v>
      </c>
    </row>
    <row r="2381" spans="2:7" s="457" customFormat="1" ht="12">
      <c r="B2381" s="469" t="s">
        <v>8104</v>
      </c>
      <c r="C2381" s="453" t="s">
        <v>6498</v>
      </c>
      <c r="D2381" s="469" t="s">
        <v>3724</v>
      </c>
      <c r="E2381" s="470" t="s">
        <v>7658</v>
      </c>
      <c r="F2381" s="456" t="s">
        <v>3499</v>
      </c>
      <c r="G2381" s="493" t="s">
        <v>3500</v>
      </c>
    </row>
    <row r="2382" spans="2:7" s="457" customFormat="1" ht="12">
      <c r="B2382" s="469" t="s">
        <v>8105</v>
      </c>
      <c r="C2382" s="453" t="s">
        <v>6498</v>
      </c>
      <c r="D2382" s="469" t="s">
        <v>3724</v>
      </c>
      <c r="E2382" s="470" t="s">
        <v>7658</v>
      </c>
      <c r="F2382" s="456" t="s">
        <v>3499</v>
      </c>
      <c r="G2382" s="493" t="s">
        <v>3500</v>
      </c>
    </row>
    <row r="2383" spans="2:7" s="457" customFormat="1" ht="12">
      <c r="B2383" s="469" t="s">
        <v>8106</v>
      </c>
      <c r="C2383" s="453" t="s">
        <v>6498</v>
      </c>
      <c r="D2383" s="469" t="s">
        <v>3724</v>
      </c>
      <c r="E2383" s="470" t="s">
        <v>7658</v>
      </c>
      <c r="F2383" s="456" t="s">
        <v>3499</v>
      </c>
      <c r="G2383" s="493" t="s">
        <v>3500</v>
      </c>
    </row>
    <row r="2384" spans="2:7" s="457" customFormat="1" ht="12">
      <c r="B2384" s="469" t="s">
        <v>8107</v>
      </c>
      <c r="C2384" s="453" t="s">
        <v>6498</v>
      </c>
      <c r="D2384" s="469" t="s">
        <v>3724</v>
      </c>
      <c r="E2384" s="470" t="s">
        <v>7658</v>
      </c>
      <c r="F2384" s="456" t="s">
        <v>3499</v>
      </c>
      <c r="G2384" s="493" t="s">
        <v>3500</v>
      </c>
    </row>
    <row r="2385" spans="2:7" s="457" customFormat="1" ht="12">
      <c r="B2385" s="469" t="s">
        <v>8108</v>
      </c>
      <c r="C2385" s="453" t="s">
        <v>6498</v>
      </c>
      <c r="D2385" s="469" t="s">
        <v>3724</v>
      </c>
      <c r="E2385" s="470" t="s">
        <v>7658</v>
      </c>
      <c r="F2385" s="456" t="s">
        <v>3499</v>
      </c>
      <c r="G2385" s="493" t="s">
        <v>3500</v>
      </c>
    </row>
    <row r="2386" spans="2:7" s="457" customFormat="1" ht="12">
      <c r="B2386" s="469" t="s">
        <v>8109</v>
      </c>
      <c r="C2386" s="453" t="s">
        <v>6498</v>
      </c>
      <c r="D2386" s="469" t="s">
        <v>3724</v>
      </c>
      <c r="E2386" s="470" t="s">
        <v>7658</v>
      </c>
      <c r="F2386" s="456" t="s">
        <v>3499</v>
      </c>
      <c r="G2386" s="493" t="s">
        <v>3500</v>
      </c>
    </row>
    <row r="2387" spans="2:7" s="457" customFormat="1" ht="12">
      <c r="B2387" s="469" t="s">
        <v>8110</v>
      </c>
      <c r="C2387" s="453" t="s">
        <v>6498</v>
      </c>
      <c r="D2387" s="469" t="s">
        <v>3724</v>
      </c>
      <c r="E2387" s="470" t="s">
        <v>7658</v>
      </c>
      <c r="F2387" s="456" t="s">
        <v>3499</v>
      </c>
      <c r="G2387" s="493" t="s">
        <v>3500</v>
      </c>
    </row>
    <row r="2388" spans="2:7" s="457" customFormat="1" ht="12">
      <c r="B2388" s="469" t="s">
        <v>8111</v>
      </c>
      <c r="C2388" s="453" t="s">
        <v>6498</v>
      </c>
      <c r="D2388" s="469" t="s">
        <v>3724</v>
      </c>
      <c r="E2388" s="470" t="s">
        <v>7658</v>
      </c>
      <c r="F2388" s="456" t="s">
        <v>3499</v>
      </c>
      <c r="G2388" s="493" t="s">
        <v>3500</v>
      </c>
    </row>
    <row r="2389" spans="2:7" s="457" customFormat="1" ht="12">
      <c r="B2389" s="469" t="s">
        <v>8112</v>
      </c>
      <c r="C2389" s="453" t="s">
        <v>6498</v>
      </c>
      <c r="D2389" s="469" t="s">
        <v>3724</v>
      </c>
      <c r="E2389" s="470" t="s">
        <v>7658</v>
      </c>
      <c r="F2389" s="456" t="s">
        <v>3499</v>
      </c>
      <c r="G2389" s="493" t="s">
        <v>3500</v>
      </c>
    </row>
    <row r="2390" spans="2:7" s="457" customFormat="1" ht="12">
      <c r="B2390" s="469" t="s">
        <v>8113</v>
      </c>
      <c r="C2390" s="453" t="s">
        <v>6498</v>
      </c>
      <c r="D2390" s="469" t="s">
        <v>3724</v>
      </c>
      <c r="E2390" s="470" t="s">
        <v>7658</v>
      </c>
      <c r="F2390" s="456" t="s">
        <v>3499</v>
      </c>
      <c r="G2390" s="493" t="s">
        <v>3500</v>
      </c>
    </row>
    <row r="2391" spans="2:7" s="457" customFormat="1" ht="12">
      <c r="B2391" s="469" t="s">
        <v>8114</v>
      </c>
      <c r="C2391" s="453" t="s">
        <v>6498</v>
      </c>
      <c r="D2391" s="469" t="s">
        <v>3724</v>
      </c>
      <c r="E2391" s="470" t="s">
        <v>7658</v>
      </c>
      <c r="F2391" s="456" t="s">
        <v>3499</v>
      </c>
      <c r="G2391" s="493" t="s">
        <v>3500</v>
      </c>
    </row>
    <row r="2392" spans="2:7" s="457" customFormat="1" ht="12">
      <c r="B2392" s="469" t="s">
        <v>8115</v>
      </c>
      <c r="C2392" s="453" t="s">
        <v>6498</v>
      </c>
      <c r="D2392" s="469" t="s">
        <v>3724</v>
      </c>
      <c r="E2392" s="470" t="s">
        <v>7658</v>
      </c>
      <c r="F2392" s="456" t="s">
        <v>3499</v>
      </c>
      <c r="G2392" s="493" t="s">
        <v>3500</v>
      </c>
    </row>
    <row r="2393" spans="2:7" s="457" customFormat="1" ht="12">
      <c r="B2393" s="469" t="s">
        <v>8116</v>
      </c>
      <c r="C2393" s="453" t="s">
        <v>6498</v>
      </c>
      <c r="D2393" s="469" t="s">
        <v>3724</v>
      </c>
      <c r="E2393" s="470" t="s">
        <v>7658</v>
      </c>
      <c r="F2393" s="456" t="s">
        <v>3499</v>
      </c>
      <c r="G2393" s="493" t="s">
        <v>3500</v>
      </c>
    </row>
    <row r="2394" spans="2:7" s="457" customFormat="1" ht="12">
      <c r="B2394" s="469" t="s">
        <v>8117</v>
      </c>
      <c r="C2394" s="453" t="s">
        <v>6498</v>
      </c>
      <c r="D2394" s="469" t="s">
        <v>3724</v>
      </c>
      <c r="E2394" s="470" t="s">
        <v>7658</v>
      </c>
      <c r="F2394" s="456" t="s">
        <v>3499</v>
      </c>
      <c r="G2394" s="493" t="s">
        <v>3500</v>
      </c>
    </row>
    <row r="2395" spans="2:7" s="457" customFormat="1" ht="12">
      <c r="B2395" s="469" t="s">
        <v>8118</v>
      </c>
      <c r="C2395" s="453" t="s">
        <v>6498</v>
      </c>
      <c r="D2395" s="469" t="s">
        <v>3724</v>
      </c>
      <c r="E2395" s="470" t="s">
        <v>7658</v>
      </c>
      <c r="F2395" s="456" t="s">
        <v>3499</v>
      </c>
      <c r="G2395" s="493" t="s">
        <v>3500</v>
      </c>
    </row>
    <row r="2396" spans="2:7" s="457" customFormat="1" ht="12">
      <c r="B2396" s="469" t="s">
        <v>8119</v>
      </c>
      <c r="C2396" s="453" t="s">
        <v>6498</v>
      </c>
      <c r="D2396" s="469" t="s">
        <v>3724</v>
      </c>
      <c r="E2396" s="470" t="s">
        <v>7658</v>
      </c>
      <c r="F2396" s="456" t="s">
        <v>3499</v>
      </c>
      <c r="G2396" s="493" t="s">
        <v>3500</v>
      </c>
    </row>
    <row r="2397" spans="2:7" s="457" customFormat="1" ht="12">
      <c r="B2397" s="469" t="s">
        <v>8120</v>
      </c>
      <c r="C2397" s="453" t="s">
        <v>6498</v>
      </c>
      <c r="D2397" s="469" t="s">
        <v>3724</v>
      </c>
      <c r="E2397" s="470" t="s">
        <v>7658</v>
      </c>
      <c r="F2397" s="456" t="s">
        <v>3499</v>
      </c>
      <c r="G2397" s="493" t="s">
        <v>3500</v>
      </c>
    </row>
    <row r="2398" spans="2:7" s="457" customFormat="1" ht="12">
      <c r="B2398" s="469" t="s">
        <v>8121</v>
      </c>
      <c r="C2398" s="453" t="s">
        <v>6498</v>
      </c>
      <c r="D2398" s="469" t="s">
        <v>3724</v>
      </c>
      <c r="E2398" s="470" t="s">
        <v>7658</v>
      </c>
      <c r="F2398" s="456" t="s">
        <v>3499</v>
      </c>
      <c r="G2398" s="493" t="s">
        <v>3500</v>
      </c>
    </row>
    <row r="2399" spans="2:7" s="457" customFormat="1" ht="12">
      <c r="B2399" s="469" t="s">
        <v>8122</v>
      </c>
      <c r="C2399" s="453" t="s">
        <v>6498</v>
      </c>
      <c r="D2399" s="469" t="s">
        <v>3724</v>
      </c>
      <c r="E2399" s="470" t="s">
        <v>7658</v>
      </c>
      <c r="F2399" s="456" t="s">
        <v>3499</v>
      </c>
      <c r="G2399" s="493" t="s">
        <v>3500</v>
      </c>
    </row>
    <row r="2400" spans="2:7" s="457" customFormat="1" ht="12">
      <c r="B2400" s="469" t="s">
        <v>8123</v>
      </c>
      <c r="C2400" s="453" t="s">
        <v>6498</v>
      </c>
      <c r="D2400" s="469" t="s">
        <v>3724</v>
      </c>
      <c r="E2400" s="470" t="s">
        <v>7658</v>
      </c>
      <c r="F2400" s="456" t="s">
        <v>3499</v>
      </c>
      <c r="G2400" s="493" t="s">
        <v>3500</v>
      </c>
    </row>
    <row r="2401" spans="2:7" s="457" customFormat="1" ht="12">
      <c r="B2401" s="469" t="s">
        <v>8124</v>
      </c>
      <c r="C2401" s="453" t="s">
        <v>6498</v>
      </c>
      <c r="D2401" s="469" t="s">
        <v>3724</v>
      </c>
      <c r="E2401" s="470" t="s">
        <v>7658</v>
      </c>
      <c r="F2401" s="456" t="s">
        <v>3499</v>
      </c>
      <c r="G2401" s="493" t="s">
        <v>3500</v>
      </c>
    </row>
    <row r="2402" spans="2:7" s="457" customFormat="1" ht="12">
      <c r="B2402" s="469" t="s">
        <v>8125</v>
      </c>
      <c r="C2402" s="453" t="s">
        <v>6498</v>
      </c>
      <c r="D2402" s="469" t="s">
        <v>3724</v>
      </c>
      <c r="E2402" s="470" t="s">
        <v>7658</v>
      </c>
      <c r="F2402" s="456" t="s">
        <v>3499</v>
      </c>
      <c r="G2402" s="493" t="s">
        <v>3500</v>
      </c>
    </row>
    <row r="2403" spans="2:7" s="457" customFormat="1" ht="12">
      <c r="B2403" s="469" t="s">
        <v>8126</v>
      </c>
      <c r="C2403" s="453" t="s">
        <v>6498</v>
      </c>
      <c r="D2403" s="469" t="s">
        <v>3724</v>
      </c>
      <c r="E2403" s="470" t="s">
        <v>7658</v>
      </c>
      <c r="F2403" s="456" t="s">
        <v>3499</v>
      </c>
      <c r="G2403" s="493" t="s">
        <v>3500</v>
      </c>
    </row>
    <row r="2404" spans="2:7" s="457" customFormat="1" ht="12">
      <c r="B2404" s="469" t="s">
        <v>8127</v>
      </c>
      <c r="C2404" s="453" t="s">
        <v>6498</v>
      </c>
      <c r="D2404" s="469" t="s">
        <v>3724</v>
      </c>
      <c r="E2404" s="470" t="s">
        <v>7658</v>
      </c>
      <c r="F2404" s="456" t="s">
        <v>3499</v>
      </c>
      <c r="G2404" s="493" t="s">
        <v>3500</v>
      </c>
    </row>
    <row r="2405" spans="2:7" s="457" customFormat="1" ht="12">
      <c r="B2405" s="469" t="s">
        <v>8128</v>
      </c>
      <c r="C2405" s="453" t="s">
        <v>6498</v>
      </c>
      <c r="D2405" s="469" t="s">
        <v>3724</v>
      </c>
      <c r="E2405" s="470" t="s">
        <v>7658</v>
      </c>
      <c r="F2405" s="456" t="s">
        <v>3499</v>
      </c>
      <c r="G2405" s="493" t="s">
        <v>3500</v>
      </c>
    </row>
    <row r="2406" spans="2:7" s="457" customFormat="1" ht="12">
      <c r="B2406" s="469" t="s">
        <v>8129</v>
      </c>
      <c r="C2406" s="453" t="s">
        <v>6498</v>
      </c>
      <c r="D2406" s="469" t="s">
        <v>3724</v>
      </c>
      <c r="E2406" s="470" t="s">
        <v>7658</v>
      </c>
      <c r="F2406" s="456" t="s">
        <v>3499</v>
      </c>
      <c r="G2406" s="493" t="s">
        <v>3500</v>
      </c>
    </row>
    <row r="2407" spans="2:7" s="457" customFormat="1" ht="12">
      <c r="B2407" s="469" t="s">
        <v>8130</v>
      </c>
      <c r="C2407" s="453" t="s">
        <v>6498</v>
      </c>
      <c r="D2407" s="469" t="s">
        <v>3724</v>
      </c>
      <c r="E2407" s="470" t="s">
        <v>7658</v>
      </c>
      <c r="F2407" s="456" t="s">
        <v>3499</v>
      </c>
      <c r="G2407" s="493" t="s">
        <v>3500</v>
      </c>
    </row>
    <row r="2408" spans="2:7" s="457" customFormat="1" ht="12">
      <c r="B2408" s="469" t="s">
        <v>8131</v>
      </c>
      <c r="C2408" s="453" t="s">
        <v>6498</v>
      </c>
      <c r="D2408" s="469" t="s">
        <v>3724</v>
      </c>
      <c r="E2408" s="470" t="s">
        <v>7658</v>
      </c>
      <c r="F2408" s="456" t="s">
        <v>3499</v>
      </c>
      <c r="G2408" s="493" t="s">
        <v>3500</v>
      </c>
    </row>
    <row r="2409" spans="2:7" s="457" customFormat="1" ht="12">
      <c r="B2409" s="469" t="s">
        <v>8132</v>
      </c>
      <c r="C2409" s="453" t="s">
        <v>6498</v>
      </c>
      <c r="D2409" s="469" t="s">
        <v>3724</v>
      </c>
      <c r="E2409" s="470" t="s">
        <v>7658</v>
      </c>
      <c r="F2409" s="456" t="s">
        <v>3499</v>
      </c>
      <c r="G2409" s="493" t="s">
        <v>3500</v>
      </c>
    </row>
    <row r="2410" spans="2:7" s="457" customFormat="1" ht="12">
      <c r="B2410" s="467" t="s">
        <v>8133</v>
      </c>
      <c r="C2410" s="453" t="s">
        <v>6498</v>
      </c>
      <c r="D2410" s="469" t="s">
        <v>3724</v>
      </c>
      <c r="E2410" s="470" t="s">
        <v>7658</v>
      </c>
      <c r="F2410" s="456" t="s">
        <v>3499</v>
      </c>
      <c r="G2410" s="493" t="s">
        <v>3500</v>
      </c>
    </row>
    <row r="2411" spans="2:7" s="457" customFormat="1" ht="12">
      <c r="B2411" s="469" t="s">
        <v>8134</v>
      </c>
      <c r="C2411" s="453" t="s">
        <v>6498</v>
      </c>
      <c r="D2411" s="469" t="s">
        <v>3724</v>
      </c>
      <c r="E2411" s="470" t="s">
        <v>7658</v>
      </c>
      <c r="F2411" s="456" t="s">
        <v>3499</v>
      </c>
      <c r="G2411" s="493" t="s">
        <v>3500</v>
      </c>
    </row>
    <row r="2412" spans="2:7" s="457" customFormat="1" ht="12">
      <c r="B2412" s="469" t="s">
        <v>8135</v>
      </c>
      <c r="C2412" s="453" t="s">
        <v>6498</v>
      </c>
      <c r="D2412" s="469" t="s">
        <v>3724</v>
      </c>
      <c r="E2412" s="470" t="s">
        <v>7658</v>
      </c>
      <c r="F2412" s="456" t="s">
        <v>3499</v>
      </c>
      <c r="G2412" s="493" t="s">
        <v>3500</v>
      </c>
    </row>
    <row r="2413" spans="2:7" s="457" customFormat="1" ht="12">
      <c r="B2413" s="469" t="s">
        <v>8136</v>
      </c>
      <c r="C2413" s="453" t="s">
        <v>6498</v>
      </c>
      <c r="D2413" s="469" t="s">
        <v>3724</v>
      </c>
      <c r="E2413" s="470" t="s">
        <v>7658</v>
      </c>
      <c r="F2413" s="456" t="s">
        <v>3499</v>
      </c>
      <c r="G2413" s="493" t="s">
        <v>3500</v>
      </c>
    </row>
    <row r="2414" spans="2:7" s="457" customFormat="1" ht="12">
      <c r="B2414" s="469" t="s">
        <v>8137</v>
      </c>
      <c r="C2414" s="453" t="s">
        <v>6498</v>
      </c>
      <c r="D2414" s="469" t="s">
        <v>3724</v>
      </c>
      <c r="E2414" s="470" t="s">
        <v>7658</v>
      </c>
      <c r="F2414" s="456" t="s">
        <v>3499</v>
      </c>
      <c r="G2414" s="493" t="s">
        <v>3500</v>
      </c>
    </row>
    <row r="2415" spans="2:7" s="457" customFormat="1" ht="12">
      <c r="B2415" s="469" t="s">
        <v>8138</v>
      </c>
      <c r="C2415" s="453" t="s">
        <v>6498</v>
      </c>
      <c r="D2415" s="469" t="s">
        <v>3724</v>
      </c>
      <c r="E2415" s="470" t="s">
        <v>7658</v>
      </c>
      <c r="F2415" s="456" t="s">
        <v>3499</v>
      </c>
      <c r="G2415" s="493" t="s">
        <v>3500</v>
      </c>
    </row>
    <row r="2416" spans="2:7" s="457" customFormat="1" ht="12">
      <c r="B2416" s="469" t="s">
        <v>8139</v>
      </c>
      <c r="C2416" s="453" t="s">
        <v>6498</v>
      </c>
      <c r="D2416" s="469" t="s">
        <v>3724</v>
      </c>
      <c r="E2416" s="470" t="s">
        <v>7658</v>
      </c>
      <c r="F2416" s="456" t="s">
        <v>3499</v>
      </c>
      <c r="G2416" s="493" t="s">
        <v>3500</v>
      </c>
    </row>
    <row r="2417" spans="2:7" s="457" customFormat="1" ht="12">
      <c r="B2417" s="469" t="s">
        <v>8140</v>
      </c>
      <c r="C2417" s="453" t="s">
        <v>6498</v>
      </c>
      <c r="D2417" s="469" t="s">
        <v>3724</v>
      </c>
      <c r="E2417" s="470" t="s">
        <v>7658</v>
      </c>
      <c r="F2417" s="456" t="s">
        <v>3499</v>
      </c>
      <c r="G2417" s="493" t="s">
        <v>3500</v>
      </c>
    </row>
    <row r="2418" spans="2:7" s="457" customFormat="1" ht="12">
      <c r="B2418" s="469" t="s">
        <v>8141</v>
      </c>
      <c r="C2418" s="453" t="s">
        <v>6498</v>
      </c>
      <c r="D2418" s="469" t="s">
        <v>3724</v>
      </c>
      <c r="E2418" s="470" t="s">
        <v>7658</v>
      </c>
      <c r="F2418" s="456" t="s">
        <v>3499</v>
      </c>
      <c r="G2418" s="493" t="s">
        <v>3500</v>
      </c>
    </row>
    <row r="2419" spans="2:7" s="457" customFormat="1" ht="12">
      <c r="B2419" s="469" t="s">
        <v>8142</v>
      </c>
      <c r="C2419" s="453" t="s">
        <v>6498</v>
      </c>
      <c r="D2419" s="469" t="s">
        <v>3724</v>
      </c>
      <c r="E2419" s="470" t="s">
        <v>7658</v>
      </c>
      <c r="F2419" s="456" t="s">
        <v>3499</v>
      </c>
      <c r="G2419" s="493" t="s">
        <v>3500</v>
      </c>
    </row>
    <row r="2420" spans="2:7" s="457" customFormat="1" ht="12">
      <c r="B2420" s="469" t="s">
        <v>8143</v>
      </c>
      <c r="C2420" s="453" t="s">
        <v>6498</v>
      </c>
      <c r="D2420" s="469" t="s">
        <v>3724</v>
      </c>
      <c r="E2420" s="470" t="s">
        <v>7658</v>
      </c>
      <c r="F2420" s="456" t="s">
        <v>3499</v>
      </c>
      <c r="G2420" s="493" t="s">
        <v>3500</v>
      </c>
    </row>
    <row r="2421" spans="2:7" s="457" customFormat="1" ht="12">
      <c r="B2421" s="469" t="s">
        <v>8144</v>
      </c>
      <c r="C2421" s="453" t="s">
        <v>6498</v>
      </c>
      <c r="D2421" s="469" t="s">
        <v>3724</v>
      </c>
      <c r="E2421" s="470" t="s">
        <v>7658</v>
      </c>
      <c r="F2421" s="456" t="s">
        <v>3499</v>
      </c>
      <c r="G2421" s="493" t="s">
        <v>3500</v>
      </c>
    </row>
    <row r="2422" spans="2:7" s="457" customFormat="1" ht="12">
      <c r="B2422" s="469" t="s">
        <v>8145</v>
      </c>
      <c r="C2422" s="453" t="s">
        <v>6498</v>
      </c>
      <c r="D2422" s="469" t="s">
        <v>3724</v>
      </c>
      <c r="E2422" s="470" t="s">
        <v>7658</v>
      </c>
      <c r="F2422" s="456" t="s">
        <v>3499</v>
      </c>
      <c r="G2422" s="493" t="s">
        <v>3500</v>
      </c>
    </row>
    <row r="2423" spans="2:7" s="457" customFormat="1" ht="12">
      <c r="B2423" s="469" t="s">
        <v>8146</v>
      </c>
      <c r="C2423" s="453" t="s">
        <v>6498</v>
      </c>
      <c r="D2423" s="469" t="s">
        <v>3724</v>
      </c>
      <c r="E2423" s="470" t="s">
        <v>7658</v>
      </c>
      <c r="F2423" s="456" t="s">
        <v>3499</v>
      </c>
      <c r="G2423" s="493" t="s">
        <v>3500</v>
      </c>
    </row>
    <row r="2424" spans="2:7" s="457" customFormat="1" ht="12">
      <c r="B2424" s="469" t="s">
        <v>8147</v>
      </c>
      <c r="C2424" s="453" t="s">
        <v>6498</v>
      </c>
      <c r="D2424" s="469" t="s">
        <v>3724</v>
      </c>
      <c r="E2424" s="470" t="s">
        <v>7658</v>
      </c>
      <c r="F2424" s="456" t="s">
        <v>3499</v>
      </c>
      <c r="G2424" s="493" t="s">
        <v>3500</v>
      </c>
    </row>
    <row r="2425" spans="2:7" s="457" customFormat="1" ht="12">
      <c r="B2425" s="469" t="s">
        <v>8148</v>
      </c>
      <c r="C2425" s="453" t="s">
        <v>6498</v>
      </c>
      <c r="D2425" s="469" t="s">
        <v>3724</v>
      </c>
      <c r="E2425" s="470" t="s">
        <v>7658</v>
      </c>
      <c r="F2425" s="456" t="s">
        <v>3499</v>
      </c>
      <c r="G2425" s="493" t="s">
        <v>3500</v>
      </c>
    </row>
    <row r="2426" spans="2:7" s="457" customFormat="1" ht="12">
      <c r="B2426" s="469" t="s">
        <v>8149</v>
      </c>
      <c r="C2426" s="453" t="s">
        <v>6498</v>
      </c>
      <c r="D2426" s="469" t="s">
        <v>3724</v>
      </c>
      <c r="E2426" s="470" t="s">
        <v>7658</v>
      </c>
      <c r="F2426" s="456" t="s">
        <v>3499</v>
      </c>
      <c r="G2426" s="493" t="s">
        <v>3500</v>
      </c>
    </row>
    <row r="2427" spans="2:7" s="457" customFormat="1" ht="12">
      <c r="B2427" s="469" t="s">
        <v>8150</v>
      </c>
      <c r="C2427" s="453" t="s">
        <v>6498</v>
      </c>
      <c r="D2427" s="469" t="s">
        <v>3724</v>
      </c>
      <c r="E2427" s="470" t="s">
        <v>7658</v>
      </c>
      <c r="F2427" s="456" t="s">
        <v>3499</v>
      </c>
      <c r="G2427" s="493" t="s">
        <v>3500</v>
      </c>
    </row>
    <row r="2428" spans="2:7" s="457" customFormat="1" ht="12">
      <c r="B2428" s="469" t="s">
        <v>8151</v>
      </c>
      <c r="C2428" s="453" t="s">
        <v>6498</v>
      </c>
      <c r="D2428" s="469" t="s">
        <v>3724</v>
      </c>
      <c r="E2428" s="470" t="s">
        <v>7658</v>
      </c>
      <c r="F2428" s="456" t="s">
        <v>3499</v>
      </c>
      <c r="G2428" s="493" t="s">
        <v>3500</v>
      </c>
    </row>
    <row r="2429" spans="2:7" s="457" customFormat="1" ht="12">
      <c r="B2429" s="469" t="s">
        <v>8152</v>
      </c>
      <c r="C2429" s="453" t="s">
        <v>6498</v>
      </c>
      <c r="D2429" s="469" t="s">
        <v>3724</v>
      </c>
      <c r="E2429" s="470" t="s">
        <v>7658</v>
      </c>
      <c r="F2429" s="456" t="s">
        <v>3499</v>
      </c>
      <c r="G2429" s="493" t="s">
        <v>3500</v>
      </c>
    </row>
    <row r="2430" spans="2:7" s="457" customFormat="1" ht="12">
      <c r="B2430" s="469" t="s">
        <v>8153</v>
      </c>
      <c r="C2430" s="453" t="s">
        <v>6498</v>
      </c>
      <c r="D2430" s="469" t="s">
        <v>3724</v>
      </c>
      <c r="E2430" s="470" t="s">
        <v>7658</v>
      </c>
      <c r="F2430" s="456" t="s">
        <v>3499</v>
      </c>
      <c r="G2430" s="493" t="s">
        <v>3500</v>
      </c>
    </row>
    <row r="2431" spans="2:7" s="457" customFormat="1" ht="12">
      <c r="B2431" s="469" t="s">
        <v>8154</v>
      </c>
      <c r="C2431" s="453" t="s">
        <v>6498</v>
      </c>
      <c r="D2431" s="469" t="s">
        <v>3724</v>
      </c>
      <c r="E2431" s="470" t="s">
        <v>7658</v>
      </c>
      <c r="F2431" s="456" t="s">
        <v>3499</v>
      </c>
      <c r="G2431" s="493" t="s">
        <v>3500</v>
      </c>
    </row>
    <row r="2432" spans="2:7" s="457" customFormat="1" ht="12">
      <c r="B2432" s="469" t="s">
        <v>8155</v>
      </c>
      <c r="C2432" s="453" t="s">
        <v>6498</v>
      </c>
      <c r="D2432" s="469" t="s">
        <v>3724</v>
      </c>
      <c r="E2432" s="470" t="s">
        <v>7658</v>
      </c>
      <c r="F2432" s="456" t="s">
        <v>3499</v>
      </c>
      <c r="G2432" s="493" t="s">
        <v>3500</v>
      </c>
    </row>
    <row r="2433" spans="2:7" s="457" customFormat="1" ht="12">
      <c r="B2433" s="469" t="s">
        <v>8156</v>
      </c>
      <c r="C2433" s="453" t="s">
        <v>6498</v>
      </c>
      <c r="D2433" s="469" t="s">
        <v>3724</v>
      </c>
      <c r="E2433" s="470" t="s">
        <v>7658</v>
      </c>
      <c r="F2433" s="456" t="s">
        <v>3499</v>
      </c>
      <c r="G2433" s="493" t="s">
        <v>3500</v>
      </c>
    </row>
    <row r="2434" spans="2:7" s="457" customFormat="1" ht="12">
      <c r="B2434" s="469" t="s">
        <v>8157</v>
      </c>
      <c r="C2434" s="453" t="s">
        <v>6498</v>
      </c>
      <c r="D2434" s="469" t="s">
        <v>3724</v>
      </c>
      <c r="E2434" s="470" t="s">
        <v>7658</v>
      </c>
      <c r="F2434" s="456" t="s">
        <v>3499</v>
      </c>
      <c r="G2434" s="493" t="s">
        <v>3500</v>
      </c>
    </row>
    <row r="2435" spans="2:7" s="457" customFormat="1" ht="12">
      <c r="B2435" s="469" t="s">
        <v>8158</v>
      </c>
      <c r="C2435" s="453" t="s">
        <v>6498</v>
      </c>
      <c r="D2435" s="469" t="s">
        <v>3724</v>
      </c>
      <c r="E2435" s="470" t="s">
        <v>7658</v>
      </c>
      <c r="F2435" s="456" t="s">
        <v>3499</v>
      </c>
      <c r="G2435" s="493" t="s">
        <v>3500</v>
      </c>
    </row>
    <row r="2436" spans="2:7" s="457" customFormat="1" ht="12">
      <c r="B2436" s="469" t="s">
        <v>8159</v>
      </c>
      <c r="C2436" s="453" t="s">
        <v>6498</v>
      </c>
      <c r="D2436" s="469" t="s">
        <v>3724</v>
      </c>
      <c r="E2436" s="470" t="s">
        <v>7658</v>
      </c>
      <c r="F2436" s="456" t="s">
        <v>3499</v>
      </c>
      <c r="G2436" s="493" t="s">
        <v>3500</v>
      </c>
    </row>
    <row r="2437" spans="2:7" s="457" customFormat="1" ht="12">
      <c r="B2437" s="469" t="s">
        <v>8160</v>
      </c>
      <c r="C2437" s="453" t="s">
        <v>6498</v>
      </c>
      <c r="D2437" s="469" t="s">
        <v>3724</v>
      </c>
      <c r="E2437" s="470" t="s">
        <v>7658</v>
      </c>
      <c r="F2437" s="456" t="s">
        <v>3499</v>
      </c>
      <c r="G2437" s="493" t="s">
        <v>3500</v>
      </c>
    </row>
    <row r="2438" spans="2:7" s="457" customFormat="1" ht="12">
      <c r="B2438" s="469" t="s">
        <v>8161</v>
      </c>
      <c r="C2438" s="453" t="s">
        <v>6498</v>
      </c>
      <c r="D2438" s="469" t="s">
        <v>3724</v>
      </c>
      <c r="E2438" s="470" t="s">
        <v>7658</v>
      </c>
      <c r="F2438" s="456" t="s">
        <v>3499</v>
      </c>
      <c r="G2438" s="493" t="s">
        <v>3500</v>
      </c>
    </row>
    <row r="2439" spans="2:7" s="457" customFormat="1" ht="12">
      <c r="B2439" s="469" t="s">
        <v>8162</v>
      </c>
      <c r="C2439" s="453" t="s">
        <v>6498</v>
      </c>
      <c r="D2439" s="469" t="s">
        <v>3724</v>
      </c>
      <c r="E2439" s="470" t="s">
        <v>7658</v>
      </c>
      <c r="F2439" s="456" t="s">
        <v>3499</v>
      </c>
      <c r="G2439" s="493" t="s">
        <v>3500</v>
      </c>
    </row>
    <row r="2440" spans="2:7" s="457" customFormat="1" ht="12">
      <c r="B2440" s="469" t="s">
        <v>8163</v>
      </c>
      <c r="C2440" s="453" t="s">
        <v>6498</v>
      </c>
      <c r="D2440" s="469" t="s">
        <v>3724</v>
      </c>
      <c r="E2440" s="470" t="s">
        <v>7658</v>
      </c>
      <c r="F2440" s="456" t="s">
        <v>3499</v>
      </c>
      <c r="G2440" s="493" t="s">
        <v>3500</v>
      </c>
    </row>
    <row r="2441" spans="2:7" s="457" customFormat="1" ht="12">
      <c r="B2441" s="469" t="s">
        <v>8164</v>
      </c>
      <c r="C2441" s="453" t="s">
        <v>6498</v>
      </c>
      <c r="D2441" s="469" t="s">
        <v>3724</v>
      </c>
      <c r="E2441" s="470" t="s">
        <v>7658</v>
      </c>
      <c r="F2441" s="456" t="s">
        <v>3499</v>
      </c>
      <c r="G2441" s="493" t="s">
        <v>3500</v>
      </c>
    </row>
    <row r="2442" spans="2:7" s="457" customFormat="1" ht="12">
      <c r="B2442" s="469" t="s">
        <v>8165</v>
      </c>
      <c r="C2442" s="453" t="s">
        <v>6498</v>
      </c>
      <c r="D2442" s="469" t="s">
        <v>3724</v>
      </c>
      <c r="E2442" s="470" t="s">
        <v>7658</v>
      </c>
      <c r="F2442" s="456" t="s">
        <v>3499</v>
      </c>
      <c r="G2442" s="493" t="s">
        <v>3500</v>
      </c>
    </row>
    <row r="2443" spans="2:7" s="457" customFormat="1" ht="12">
      <c r="B2443" s="469" t="s">
        <v>8166</v>
      </c>
      <c r="C2443" s="453" t="s">
        <v>6498</v>
      </c>
      <c r="D2443" s="469" t="s">
        <v>3724</v>
      </c>
      <c r="E2443" s="470" t="s">
        <v>7658</v>
      </c>
      <c r="F2443" s="456" t="s">
        <v>3499</v>
      </c>
      <c r="G2443" s="493" t="s">
        <v>3500</v>
      </c>
    </row>
    <row r="2444" spans="2:7" s="457" customFormat="1" ht="12">
      <c r="B2444" s="469" t="s">
        <v>8167</v>
      </c>
      <c r="C2444" s="453" t="s">
        <v>6498</v>
      </c>
      <c r="D2444" s="469" t="s">
        <v>3724</v>
      </c>
      <c r="E2444" s="470" t="s">
        <v>7658</v>
      </c>
      <c r="F2444" s="456" t="s">
        <v>3499</v>
      </c>
      <c r="G2444" s="493" t="s">
        <v>3500</v>
      </c>
    </row>
    <row r="2445" spans="2:7" s="457" customFormat="1" ht="12">
      <c r="B2445" s="469" t="s">
        <v>8168</v>
      </c>
      <c r="C2445" s="453" t="s">
        <v>6498</v>
      </c>
      <c r="D2445" s="469" t="s">
        <v>3724</v>
      </c>
      <c r="E2445" s="470" t="s">
        <v>7658</v>
      </c>
      <c r="F2445" s="456" t="s">
        <v>3499</v>
      </c>
      <c r="G2445" s="493" t="s">
        <v>3500</v>
      </c>
    </row>
    <row r="2446" spans="2:7" s="457" customFormat="1" ht="12">
      <c r="B2446" s="469" t="s">
        <v>8169</v>
      </c>
      <c r="C2446" s="453" t="s">
        <v>6498</v>
      </c>
      <c r="D2446" s="469" t="s">
        <v>3724</v>
      </c>
      <c r="E2446" s="470" t="s">
        <v>7658</v>
      </c>
      <c r="F2446" s="456" t="s">
        <v>3499</v>
      </c>
      <c r="G2446" s="493" t="s">
        <v>3500</v>
      </c>
    </row>
    <row r="2447" spans="2:7" s="457" customFormat="1" ht="12">
      <c r="B2447" s="469" t="s">
        <v>8170</v>
      </c>
      <c r="C2447" s="453" t="s">
        <v>6498</v>
      </c>
      <c r="D2447" s="469" t="s">
        <v>3724</v>
      </c>
      <c r="E2447" s="470" t="s">
        <v>7658</v>
      </c>
      <c r="F2447" s="456" t="s">
        <v>3499</v>
      </c>
      <c r="G2447" s="493" t="s">
        <v>3500</v>
      </c>
    </row>
    <row r="2448" spans="2:7" s="457" customFormat="1" ht="12">
      <c r="B2448" s="469" t="s">
        <v>8171</v>
      </c>
      <c r="C2448" s="453" t="s">
        <v>6498</v>
      </c>
      <c r="D2448" s="469" t="s">
        <v>3724</v>
      </c>
      <c r="E2448" s="470" t="s">
        <v>7658</v>
      </c>
      <c r="F2448" s="456" t="s">
        <v>3499</v>
      </c>
      <c r="G2448" s="493" t="s">
        <v>3500</v>
      </c>
    </row>
    <row r="2449" spans="2:7" s="457" customFormat="1" ht="12">
      <c r="B2449" s="469" t="s">
        <v>8172</v>
      </c>
      <c r="C2449" s="453" t="s">
        <v>6498</v>
      </c>
      <c r="D2449" s="469" t="s">
        <v>3724</v>
      </c>
      <c r="E2449" s="470" t="s">
        <v>7658</v>
      </c>
      <c r="F2449" s="456" t="s">
        <v>3499</v>
      </c>
      <c r="G2449" s="493" t="s">
        <v>3500</v>
      </c>
    </row>
    <row r="2450" spans="2:7" s="457" customFormat="1" ht="12">
      <c r="B2450" s="469" t="s">
        <v>8173</v>
      </c>
      <c r="C2450" s="453" t="s">
        <v>6498</v>
      </c>
      <c r="D2450" s="469" t="s">
        <v>3724</v>
      </c>
      <c r="E2450" s="470" t="s">
        <v>7658</v>
      </c>
      <c r="F2450" s="456" t="s">
        <v>3499</v>
      </c>
      <c r="G2450" s="493" t="s">
        <v>3500</v>
      </c>
    </row>
    <row r="2451" spans="2:7" s="457" customFormat="1" ht="12">
      <c r="B2451" s="469" t="s">
        <v>8174</v>
      </c>
      <c r="C2451" s="453" t="s">
        <v>6498</v>
      </c>
      <c r="D2451" s="469" t="s">
        <v>3724</v>
      </c>
      <c r="E2451" s="470" t="s">
        <v>7658</v>
      </c>
      <c r="F2451" s="456" t="s">
        <v>3499</v>
      </c>
      <c r="G2451" s="493" t="s">
        <v>3500</v>
      </c>
    </row>
    <row r="2452" spans="2:7" s="457" customFormat="1" ht="12">
      <c r="B2452" s="469" t="s">
        <v>8175</v>
      </c>
      <c r="C2452" s="453" t="s">
        <v>6498</v>
      </c>
      <c r="D2452" s="469" t="s">
        <v>3724</v>
      </c>
      <c r="E2452" s="470" t="s">
        <v>7658</v>
      </c>
      <c r="F2452" s="456" t="s">
        <v>3499</v>
      </c>
      <c r="G2452" s="493" t="s">
        <v>3500</v>
      </c>
    </row>
    <row r="2453" spans="2:7" s="457" customFormat="1" ht="12">
      <c r="B2453" s="469" t="s">
        <v>8176</v>
      </c>
      <c r="C2453" s="453" t="s">
        <v>6498</v>
      </c>
      <c r="D2453" s="469" t="s">
        <v>3724</v>
      </c>
      <c r="E2453" s="470" t="s">
        <v>7658</v>
      </c>
      <c r="F2453" s="456" t="s">
        <v>3499</v>
      </c>
      <c r="G2453" s="493" t="s">
        <v>3500</v>
      </c>
    </row>
    <row r="2454" spans="2:7" s="457" customFormat="1" ht="12">
      <c r="B2454" s="469" t="s">
        <v>8177</v>
      </c>
      <c r="C2454" s="453" t="s">
        <v>6498</v>
      </c>
      <c r="D2454" s="469" t="s">
        <v>3724</v>
      </c>
      <c r="E2454" s="470" t="s">
        <v>7658</v>
      </c>
      <c r="F2454" s="456" t="s">
        <v>3499</v>
      </c>
      <c r="G2454" s="493" t="s">
        <v>3500</v>
      </c>
    </row>
    <row r="2455" spans="2:7" s="457" customFormat="1" ht="12">
      <c r="B2455" s="469" t="s">
        <v>8178</v>
      </c>
      <c r="C2455" s="453" t="s">
        <v>6498</v>
      </c>
      <c r="D2455" s="469" t="s">
        <v>3724</v>
      </c>
      <c r="E2455" s="470" t="s">
        <v>7658</v>
      </c>
      <c r="F2455" s="456" t="s">
        <v>3499</v>
      </c>
      <c r="G2455" s="493" t="s">
        <v>3500</v>
      </c>
    </row>
    <row r="2456" spans="2:7" s="457" customFormat="1" ht="12">
      <c r="B2456" s="469" t="s">
        <v>8179</v>
      </c>
      <c r="C2456" s="453" t="s">
        <v>6498</v>
      </c>
      <c r="D2456" s="469" t="s">
        <v>3724</v>
      </c>
      <c r="E2456" s="470" t="s">
        <v>7658</v>
      </c>
      <c r="F2456" s="456" t="s">
        <v>3499</v>
      </c>
      <c r="G2456" s="493" t="s">
        <v>3500</v>
      </c>
    </row>
    <row r="2457" spans="2:7" s="457" customFormat="1" ht="12">
      <c r="B2457" s="469" t="s">
        <v>8180</v>
      </c>
      <c r="C2457" s="453" t="s">
        <v>6498</v>
      </c>
      <c r="D2457" s="469" t="s">
        <v>3724</v>
      </c>
      <c r="E2457" s="470" t="s">
        <v>7658</v>
      </c>
      <c r="F2457" s="456" t="s">
        <v>3499</v>
      </c>
      <c r="G2457" s="493" t="s">
        <v>3500</v>
      </c>
    </row>
    <row r="2458" spans="2:7" s="457" customFormat="1" ht="12">
      <c r="B2458" s="469" t="s">
        <v>8181</v>
      </c>
      <c r="C2458" s="453" t="s">
        <v>6498</v>
      </c>
      <c r="D2458" s="469" t="s">
        <v>3724</v>
      </c>
      <c r="E2458" s="470" t="s">
        <v>7658</v>
      </c>
      <c r="F2458" s="456" t="s">
        <v>3499</v>
      </c>
      <c r="G2458" s="493" t="s">
        <v>3500</v>
      </c>
    </row>
    <row r="2459" spans="2:7" s="457" customFormat="1" ht="12">
      <c r="B2459" s="469" t="s">
        <v>8182</v>
      </c>
      <c r="C2459" s="453" t="s">
        <v>6498</v>
      </c>
      <c r="D2459" s="469" t="s">
        <v>3724</v>
      </c>
      <c r="E2459" s="470" t="s">
        <v>7658</v>
      </c>
      <c r="F2459" s="456" t="s">
        <v>3499</v>
      </c>
      <c r="G2459" s="493" t="s">
        <v>3500</v>
      </c>
    </row>
    <row r="2460" spans="2:7" s="457" customFormat="1" ht="12">
      <c r="B2460" s="469" t="s">
        <v>8183</v>
      </c>
      <c r="C2460" s="453" t="s">
        <v>6498</v>
      </c>
      <c r="D2460" s="469" t="s">
        <v>3724</v>
      </c>
      <c r="E2460" s="470" t="s">
        <v>7658</v>
      </c>
      <c r="F2460" s="456" t="s">
        <v>3499</v>
      </c>
      <c r="G2460" s="493" t="s">
        <v>3500</v>
      </c>
    </row>
    <row r="2461" spans="2:7" s="457" customFormat="1" ht="12">
      <c r="B2461" s="469" t="s">
        <v>8184</v>
      </c>
      <c r="C2461" s="453" t="s">
        <v>6498</v>
      </c>
      <c r="D2461" s="469" t="s">
        <v>3724</v>
      </c>
      <c r="E2461" s="470" t="s">
        <v>7658</v>
      </c>
      <c r="F2461" s="456" t="s">
        <v>3499</v>
      </c>
      <c r="G2461" s="493" t="s">
        <v>3500</v>
      </c>
    </row>
    <row r="2462" spans="2:7" s="457" customFormat="1" ht="12">
      <c r="B2462" s="469" t="s">
        <v>8185</v>
      </c>
      <c r="C2462" s="453" t="s">
        <v>6498</v>
      </c>
      <c r="D2462" s="469" t="s">
        <v>3724</v>
      </c>
      <c r="E2462" s="470" t="s">
        <v>7658</v>
      </c>
      <c r="F2462" s="456" t="s">
        <v>3499</v>
      </c>
      <c r="G2462" s="493" t="s">
        <v>3500</v>
      </c>
    </row>
    <row r="2463" spans="2:7" s="457" customFormat="1" ht="12">
      <c r="B2463" s="469" t="s">
        <v>8186</v>
      </c>
      <c r="C2463" s="453" t="s">
        <v>6498</v>
      </c>
      <c r="D2463" s="469" t="s">
        <v>3724</v>
      </c>
      <c r="E2463" s="470" t="s">
        <v>7658</v>
      </c>
      <c r="F2463" s="456" t="s">
        <v>3499</v>
      </c>
      <c r="G2463" s="493" t="s">
        <v>3500</v>
      </c>
    </row>
    <row r="2464" spans="2:7" s="457" customFormat="1" ht="12">
      <c r="B2464" s="469" t="s">
        <v>8187</v>
      </c>
      <c r="C2464" s="453" t="s">
        <v>6498</v>
      </c>
      <c r="D2464" s="469" t="s">
        <v>3724</v>
      </c>
      <c r="E2464" s="470" t="s">
        <v>7658</v>
      </c>
      <c r="F2464" s="456" t="s">
        <v>3499</v>
      </c>
      <c r="G2464" s="493" t="s">
        <v>3500</v>
      </c>
    </row>
    <row r="2465" spans="2:7" s="457" customFormat="1" ht="12">
      <c r="B2465" s="469" t="s">
        <v>8188</v>
      </c>
      <c r="C2465" s="453" t="s">
        <v>6498</v>
      </c>
      <c r="D2465" s="469" t="s">
        <v>3724</v>
      </c>
      <c r="E2465" s="470" t="s">
        <v>7658</v>
      </c>
      <c r="F2465" s="456" t="s">
        <v>3499</v>
      </c>
      <c r="G2465" s="493" t="s">
        <v>3500</v>
      </c>
    </row>
    <row r="2466" spans="2:7" s="457" customFormat="1" ht="12">
      <c r="B2466" s="469" t="s">
        <v>8189</v>
      </c>
      <c r="C2466" s="453" t="s">
        <v>6498</v>
      </c>
      <c r="D2466" s="469" t="s">
        <v>3724</v>
      </c>
      <c r="E2466" s="470" t="s">
        <v>7658</v>
      </c>
      <c r="F2466" s="456" t="s">
        <v>3499</v>
      </c>
      <c r="G2466" s="493" t="s">
        <v>3500</v>
      </c>
    </row>
    <row r="2467" spans="2:7" s="457" customFormat="1" ht="12">
      <c r="B2467" s="469" t="s">
        <v>8190</v>
      </c>
      <c r="C2467" s="453" t="s">
        <v>6498</v>
      </c>
      <c r="D2467" s="469" t="s">
        <v>3724</v>
      </c>
      <c r="E2467" s="470" t="s">
        <v>7658</v>
      </c>
      <c r="F2467" s="456" t="s">
        <v>3499</v>
      </c>
      <c r="G2467" s="493" t="s">
        <v>3500</v>
      </c>
    </row>
    <row r="2468" spans="2:7" s="457" customFormat="1" ht="12">
      <c r="B2468" s="469" t="s">
        <v>8191</v>
      </c>
      <c r="C2468" s="453" t="s">
        <v>6498</v>
      </c>
      <c r="D2468" s="469" t="s">
        <v>3724</v>
      </c>
      <c r="E2468" s="470" t="s">
        <v>7658</v>
      </c>
      <c r="F2468" s="456" t="s">
        <v>3499</v>
      </c>
      <c r="G2468" s="493" t="s">
        <v>3500</v>
      </c>
    </row>
    <row r="2469" spans="2:7" s="457" customFormat="1" ht="12">
      <c r="B2469" s="469" t="s">
        <v>8192</v>
      </c>
      <c r="C2469" s="453" t="s">
        <v>6498</v>
      </c>
      <c r="D2469" s="469" t="s">
        <v>3724</v>
      </c>
      <c r="E2469" s="470" t="s">
        <v>7658</v>
      </c>
      <c r="F2469" s="456" t="s">
        <v>3499</v>
      </c>
      <c r="G2469" s="493" t="s">
        <v>3500</v>
      </c>
    </row>
    <row r="2470" spans="2:7" s="457" customFormat="1" ht="12">
      <c r="B2470" s="469" t="s">
        <v>8193</v>
      </c>
      <c r="C2470" s="453" t="s">
        <v>6498</v>
      </c>
      <c r="D2470" s="469" t="s">
        <v>3724</v>
      </c>
      <c r="E2470" s="470" t="s">
        <v>7658</v>
      </c>
      <c r="F2470" s="456" t="s">
        <v>3499</v>
      </c>
      <c r="G2470" s="493" t="s">
        <v>3500</v>
      </c>
    </row>
    <row r="2471" spans="2:7" s="457" customFormat="1" ht="12">
      <c r="B2471" s="469" t="s">
        <v>8194</v>
      </c>
      <c r="C2471" s="453" t="s">
        <v>6498</v>
      </c>
      <c r="D2471" s="469" t="s">
        <v>3724</v>
      </c>
      <c r="E2471" s="470" t="s">
        <v>7658</v>
      </c>
      <c r="F2471" s="456" t="s">
        <v>3499</v>
      </c>
      <c r="G2471" s="493" t="s">
        <v>3500</v>
      </c>
    </row>
    <row r="2472" spans="2:7" s="457" customFormat="1" ht="12">
      <c r="B2472" s="469" t="s">
        <v>8195</v>
      </c>
      <c r="C2472" s="453" t="s">
        <v>6498</v>
      </c>
      <c r="D2472" s="469" t="s">
        <v>3724</v>
      </c>
      <c r="E2472" s="470" t="s">
        <v>7658</v>
      </c>
      <c r="F2472" s="456" t="s">
        <v>3499</v>
      </c>
      <c r="G2472" s="493" t="s">
        <v>3500</v>
      </c>
    </row>
    <row r="2473" spans="2:7" s="457" customFormat="1" ht="12">
      <c r="B2473" s="469" t="s">
        <v>8196</v>
      </c>
      <c r="C2473" s="453" t="s">
        <v>6498</v>
      </c>
      <c r="D2473" s="469" t="s">
        <v>3724</v>
      </c>
      <c r="E2473" s="470" t="s">
        <v>7658</v>
      </c>
      <c r="F2473" s="456" t="s">
        <v>3499</v>
      </c>
      <c r="G2473" s="493" t="s">
        <v>3500</v>
      </c>
    </row>
    <row r="2474" spans="2:7" s="457" customFormat="1" ht="12">
      <c r="B2474" s="469" t="s">
        <v>8197</v>
      </c>
      <c r="C2474" s="453" t="s">
        <v>6498</v>
      </c>
      <c r="D2474" s="469" t="s">
        <v>3724</v>
      </c>
      <c r="E2474" s="470" t="s">
        <v>7658</v>
      </c>
      <c r="F2474" s="456" t="s">
        <v>3499</v>
      </c>
      <c r="G2474" s="493" t="s">
        <v>3500</v>
      </c>
    </row>
    <row r="2475" spans="2:7" s="457" customFormat="1" ht="12">
      <c r="B2475" s="469" t="s">
        <v>8198</v>
      </c>
      <c r="C2475" s="453" t="s">
        <v>6498</v>
      </c>
      <c r="D2475" s="469" t="s">
        <v>3724</v>
      </c>
      <c r="E2475" s="470" t="s">
        <v>7658</v>
      </c>
      <c r="F2475" s="456" t="s">
        <v>3499</v>
      </c>
      <c r="G2475" s="493" t="s">
        <v>3500</v>
      </c>
    </row>
    <row r="2476" spans="2:7" s="457" customFormat="1" ht="12">
      <c r="B2476" s="469" t="s">
        <v>8199</v>
      </c>
      <c r="C2476" s="453" t="s">
        <v>6498</v>
      </c>
      <c r="D2476" s="469" t="s">
        <v>3724</v>
      </c>
      <c r="E2476" s="470" t="s">
        <v>7658</v>
      </c>
      <c r="F2476" s="456" t="s">
        <v>3499</v>
      </c>
      <c r="G2476" s="493" t="s">
        <v>3500</v>
      </c>
    </row>
    <row r="2477" spans="2:7" s="457" customFormat="1" ht="12">
      <c r="B2477" s="469" t="s">
        <v>8200</v>
      </c>
      <c r="C2477" s="453" t="s">
        <v>6498</v>
      </c>
      <c r="D2477" s="469" t="s">
        <v>3724</v>
      </c>
      <c r="E2477" s="470" t="s">
        <v>7658</v>
      </c>
      <c r="F2477" s="456" t="s">
        <v>3499</v>
      </c>
      <c r="G2477" s="493" t="s">
        <v>3500</v>
      </c>
    </row>
    <row r="2478" spans="2:7" s="457" customFormat="1" ht="12">
      <c r="B2478" s="469" t="s">
        <v>8201</v>
      </c>
      <c r="C2478" s="453" t="s">
        <v>6498</v>
      </c>
      <c r="D2478" s="469" t="s">
        <v>3724</v>
      </c>
      <c r="E2478" s="470" t="s">
        <v>7658</v>
      </c>
      <c r="F2478" s="456" t="s">
        <v>3499</v>
      </c>
      <c r="G2478" s="493" t="s">
        <v>3500</v>
      </c>
    </row>
    <row r="2479" spans="2:7" s="457" customFormat="1" ht="12">
      <c r="B2479" s="469" t="s">
        <v>8202</v>
      </c>
      <c r="C2479" s="453" t="s">
        <v>6498</v>
      </c>
      <c r="D2479" s="469" t="s">
        <v>3724</v>
      </c>
      <c r="E2479" s="470" t="s">
        <v>7658</v>
      </c>
      <c r="F2479" s="456" t="s">
        <v>3499</v>
      </c>
      <c r="G2479" s="493" t="s">
        <v>3500</v>
      </c>
    </row>
    <row r="2480" spans="2:7" s="457" customFormat="1" ht="12">
      <c r="B2480" s="469" t="s">
        <v>8203</v>
      </c>
      <c r="C2480" s="453" t="s">
        <v>6498</v>
      </c>
      <c r="D2480" s="469" t="s">
        <v>3724</v>
      </c>
      <c r="E2480" s="470" t="s">
        <v>7658</v>
      </c>
      <c r="F2480" s="456" t="s">
        <v>3499</v>
      </c>
      <c r="G2480" s="493" t="s">
        <v>3500</v>
      </c>
    </row>
    <row r="2481" spans="2:7" s="457" customFormat="1" ht="12">
      <c r="B2481" s="469" t="s">
        <v>8204</v>
      </c>
      <c r="C2481" s="453" t="s">
        <v>6498</v>
      </c>
      <c r="D2481" s="469" t="s">
        <v>3724</v>
      </c>
      <c r="E2481" s="470" t="s">
        <v>7658</v>
      </c>
      <c r="F2481" s="456" t="s">
        <v>3499</v>
      </c>
      <c r="G2481" s="493" t="s">
        <v>3500</v>
      </c>
    </row>
    <row r="2482" spans="2:7" s="457" customFormat="1" ht="12">
      <c r="B2482" s="469" t="s">
        <v>8205</v>
      </c>
      <c r="C2482" s="453" t="s">
        <v>6498</v>
      </c>
      <c r="D2482" s="469" t="s">
        <v>3724</v>
      </c>
      <c r="E2482" s="470" t="s">
        <v>7658</v>
      </c>
      <c r="F2482" s="456" t="s">
        <v>3499</v>
      </c>
      <c r="G2482" s="493" t="s">
        <v>3500</v>
      </c>
    </row>
    <row r="2483" spans="2:7" s="457" customFormat="1" ht="12">
      <c r="B2483" s="469" t="s">
        <v>8206</v>
      </c>
      <c r="C2483" s="453" t="s">
        <v>6498</v>
      </c>
      <c r="D2483" s="469" t="s">
        <v>3724</v>
      </c>
      <c r="E2483" s="470" t="s">
        <v>7658</v>
      </c>
      <c r="F2483" s="456" t="s">
        <v>3499</v>
      </c>
      <c r="G2483" s="493" t="s">
        <v>3500</v>
      </c>
    </row>
    <row r="2484" spans="2:7" s="457" customFormat="1" ht="12">
      <c r="B2484" s="469" t="s">
        <v>8207</v>
      </c>
      <c r="C2484" s="453" t="s">
        <v>6498</v>
      </c>
      <c r="D2484" s="469" t="s">
        <v>3724</v>
      </c>
      <c r="E2484" s="470" t="s">
        <v>7658</v>
      </c>
      <c r="F2484" s="456" t="s">
        <v>3499</v>
      </c>
      <c r="G2484" s="493" t="s">
        <v>3500</v>
      </c>
    </row>
    <row r="2485" spans="2:7" s="457" customFormat="1" ht="12">
      <c r="B2485" s="469" t="s">
        <v>8208</v>
      </c>
      <c r="C2485" s="453" t="s">
        <v>6498</v>
      </c>
      <c r="D2485" s="469" t="s">
        <v>3724</v>
      </c>
      <c r="E2485" s="470" t="s">
        <v>7658</v>
      </c>
      <c r="F2485" s="456" t="s">
        <v>3499</v>
      </c>
      <c r="G2485" s="493" t="s">
        <v>3500</v>
      </c>
    </row>
    <row r="2486" spans="2:7" s="457" customFormat="1" ht="12">
      <c r="B2486" s="469" t="s">
        <v>8209</v>
      </c>
      <c r="C2486" s="453" t="s">
        <v>6498</v>
      </c>
      <c r="D2486" s="469" t="s">
        <v>3724</v>
      </c>
      <c r="E2486" s="470" t="s">
        <v>7658</v>
      </c>
      <c r="F2486" s="456" t="s">
        <v>3499</v>
      </c>
      <c r="G2486" s="493" t="s">
        <v>3500</v>
      </c>
    </row>
    <row r="2487" spans="2:7" s="457" customFormat="1" ht="12">
      <c r="B2487" s="469" t="s">
        <v>8210</v>
      </c>
      <c r="C2487" s="453" t="s">
        <v>6498</v>
      </c>
      <c r="D2487" s="469" t="s">
        <v>3724</v>
      </c>
      <c r="E2487" s="470" t="s">
        <v>7658</v>
      </c>
      <c r="F2487" s="456" t="s">
        <v>3499</v>
      </c>
      <c r="G2487" s="493" t="s">
        <v>3500</v>
      </c>
    </row>
    <row r="2488" spans="2:7" s="457" customFormat="1" ht="12">
      <c r="B2488" s="469" t="s">
        <v>8211</v>
      </c>
      <c r="C2488" s="453" t="s">
        <v>6498</v>
      </c>
      <c r="D2488" s="469" t="s">
        <v>3724</v>
      </c>
      <c r="E2488" s="470" t="s">
        <v>7658</v>
      </c>
      <c r="F2488" s="456" t="s">
        <v>3499</v>
      </c>
      <c r="G2488" s="493" t="s">
        <v>3500</v>
      </c>
    </row>
    <row r="2489" spans="2:7" s="457" customFormat="1" ht="12">
      <c r="B2489" s="469" t="s">
        <v>8212</v>
      </c>
      <c r="C2489" s="453" t="s">
        <v>6498</v>
      </c>
      <c r="D2489" s="469" t="s">
        <v>3724</v>
      </c>
      <c r="E2489" s="470" t="s">
        <v>7658</v>
      </c>
      <c r="F2489" s="456" t="s">
        <v>3499</v>
      </c>
      <c r="G2489" s="493" t="s">
        <v>3500</v>
      </c>
    </row>
    <row r="2490" spans="2:7" s="457" customFormat="1" ht="12">
      <c r="B2490" s="469" t="s">
        <v>8213</v>
      </c>
      <c r="C2490" s="453" t="s">
        <v>6498</v>
      </c>
      <c r="D2490" s="469" t="s">
        <v>3724</v>
      </c>
      <c r="E2490" s="470" t="s">
        <v>7658</v>
      </c>
      <c r="F2490" s="456" t="s">
        <v>3499</v>
      </c>
      <c r="G2490" s="493" t="s">
        <v>3500</v>
      </c>
    </row>
    <row r="2491" spans="2:7" s="457" customFormat="1" ht="12">
      <c r="B2491" s="469" t="s">
        <v>8214</v>
      </c>
      <c r="C2491" s="453" t="s">
        <v>6498</v>
      </c>
      <c r="D2491" s="469" t="s">
        <v>3724</v>
      </c>
      <c r="E2491" s="470" t="s">
        <v>7658</v>
      </c>
      <c r="F2491" s="456" t="s">
        <v>3499</v>
      </c>
      <c r="G2491" s="493" t="s">
        <v>3500</v>
      </c>
    </row>
    <row r="2492" spans="2:7" s="457" customFormat="1" ht="12">
      <c r="B2492" s="469" t="s">
        <v>8215</v>
      </c>
      <c r="C2492" s="453" t="s">
        <v>6498</v>
      </c>
      <c r="D2492" s="469" t="s">
        <v>3724</v>
      </c>
      <c r="E2492" s="470" t="s">
        <v>7658</v>
      </c>
      <c r="F2492" s="456" t="s">
        <v>3499</v>
      </c>
      <c r="G2492" s="493" t="s">
        <v>3500</v>
      </c>
    </row>
    <row r="2493" spans="2:7" s="457" customFormat="1" ht="12">
      <c r="B2493" s="469" t="s">
        <v>8216</v>
      </c>
      <c r="C2493" s="453" t="s">
        <v>6498</v>
      </c>
      <c r="D2493" s="469" t="s">
        <v>3724</v>
      </c>
      <c r="E2493" s="470" t="s">
        <v>7658</v>
      </c>
      <c r="F2493" s="456" t="s">
        <v>3499</v>
      </c>
      <c r="G2493" s="493" t="s">
        <v>3500</v>
      </c>
    </row>
    <row r="2494" spans="2:7" s="457" customFormat="1" ht="12">
      <c r="B2494" s="469" t="s">
        <v>8217</v>
      </c>
      <c r="C2494" s="453" t="s">
        <v>6498</v>
      </c>
      <c r="D2494" s="469" t="s">
        <v>3724</v>
      </c>
      <c r="E2494" s="470" t="s">
        <v>7658</v>
      </c>
      <c r="F2494" s="456" t="s">
        <v>3499</v>
      </c>
      <c r="G2494" s="493" t="s">
        <v>3500</v>
      </c>
    </row>
    <row r="2495" spans="2:7" s="457" customFormat="1" ht="12">
      <c r="B2495" s="469" t="s">
        <v>8218</v>
      </c>
      <c r="C2495" s="453" t="s">
        <v>6498</v>
      </c>
      <c r="D2495" s="469" t="s">
        <v>3724</v>
      </c>
      <c r="E2495" s="470" t="s">
        <v>7658</v>
      </c>
      <c r="F2495" s="456" t="s">
        <v>3499</v>
      </c>
      <c r="G2495" s="493" t="s">
        <v>3500</v>
      </c>
    </row>
    <row r="2496" spans="2:7" s="457" customFormat="1" ht="12">
      <c r="B2496" s="469" t="s">
        <v>8219</v>
      </c>
      <c r="C2496" s="453" t="s">
        <v>6498</v>
      </c>
      <c r="D2496" s="469" t="s">
        <v>3724</v>
      </c>
      <c r="E2496" s="470" t="s">
        <v>7658</v>
      </c>
      <c r="F2496" s="456" t="s">
        <v>3499</v>
      </c>
      <c r="G2496" s="493" t="s">
        <v>3500</v>
      </c>
    </row>
    <row r="2497" spans="2:7" s="457" customFormat="1" ht="12">
      <c r="B2497" s="469" t="s">
        <v>8220</v>
      </c>
      <c r="C2497" s="453" t="s">
        <v>6498</v>
      </c>
      <c r="D2497" s="469" t="s">
        <v>3724</v>
      </c>
      <c r="E2497" s="470" t="s">
        <v>7658</v>
      </c>
      <c r="F2497" s="456" t="s">
        <v>3499</v>
      </c>
      <c r="G2497" s="493" t="s">
        <v>3500</v>
      </c>
    </row>
    <row r="2498" spans="2:7" s="457" customFormat="1" ht="12">
      <c r="B2498" s="469" t="s">
        <v>8221</v>
      </c>
      <c r="C2498" s="453" t="s">
        <v>6498</v>
      </c>
      <c r="D2498" s="469" t="s">
        <v>3724</v>
      </c>
      <c r="E2498" s="470" t="s">
        <v>7658</v>
      </c>
      <c r="F2498" s="456" t="s">
        <v>3499</v>
      </c>
      <c r="G2498" s="493" t="s">
        <v>3500</v>
      </c>
    </row>
    <row r="2499" spans="2:7" s="457" customFormat="1" ht="12">
      <c r="B2499" s="469" t="s">
        <v>8222</v>
      </c>
      <c r="C2499" s="453" t="s">
        <v>6498</v>
      </c>
      <c r="D2499" s="469" t="s">
        <v>3724</v>
      </c>
      <c r="E2499" s="470" t="s">
        <v>7658</v>
      </c>
      <c r="F2499" s="456" t="s">
        <v>3499</v>
      </c>
      <c r="G2499" s="493" t="s">
        <v>3500</v>
      </c>
    </row>
    <row r="2500" spans="2:7" s="457" customFormat="1" ht="12">
      <c r="B2500" s="469" t="s">
        <v>8223</v>
      </c>
      <c r="C2500" s="453" t="s">
        <v>6498</v>
      </c>
      <c r="D2500" s="469" t="s">
        <v>3724</v>
      </c>
      <c r="E2500" s="470" t="s">
        <v>7658</v>
      </c>
      <c r="F2500" s="456" t="s">
        <v>3499</v>
      </c>
      <c r="G2500" s="493" t="s">
        <v>3500</v>
      </c>
    </row>
    <row r="2501" spans="2:7" s="457" customFormat="1" ht="12">
      <c r="B2501" s="469" t="s">
        <v>8224</v>
      </c>
      <c r="C2501" s="453" t="s">
        <v>6498</v>
      </c>
      <c r="D2501" s="469" t="s">
        <v>3724</v>
      </c>
      <c r="E2501" s="470" t="s">
        <v>7658</v>
      </c>
      <c r="F2501" s="456" t="s">
        <v>3499</v>
      </c>
      <c r="G2501" s="493" t="s">
        <v>3500</v>
      </c>
    </row>
    <row r="2502" spans="2:7" s="457" customFormat="1" ht="12">
      <c r="B2502" s="469" t="s">
        <v>8225</v>
      </c>
      <c r="C2502" s="453" t="s">
        <v>6498</v>
      </c>
      <c r="D2502" s="469" t="s">
        <v>3724</v>
      </c>
      <c r="E2502" s="470" t="s">
        <v>7658</v>
      </c>
      <c r="F2502" s="456" t="s">
        <v>3499</v>
      </c>
      <c r="G2502" s="493" t="s">
        <v>3500</v>
      </c>
    </row>
    <row r="2503" spans="2:7" s="457" customFormat="1" ht="12">
      <c r="B2503" s="469" t="s">
        <v>8226</v>
      </c>
      <c r="C2503" s="453" t="s">
        <v>6498</v>
      </c>
      <c r="D2503" s="469" t="s">
        <v>3724</v>
      </c>
      <c r="E2503" s="470" t="s">
        <v>7658</v>
      </c>
      <c r="F2503" s="456" t="s">
        <v>3499</v>
      </c>
      <c r="G2503" s="493" t="s">
        <v>3500</v>
      </c>
    </row>
    <row r="2504" spans="2:7" s="457" customFormat="1" ht="12">
      <c r="B2504" s="469" t="s">
        <v>8227</v>
      </c>
      <c r="C2504" s="453" t="s">
        <v>6498</v>
      </c>
      <c r="D2504" s="469" t="s">
        <v>3724</v>
      </c>
      <c r="E2504" s="470" t="s">
        <v>7658</v>
      </c>
      <c r="F2504" s="456" t="s">
        <v>3499</v>
      </c>
      <c r="G2504" s="493" t="s">
        <v>3500</v>
      </c>
    </row>
    <row r="2505" spans="2:7" s="457" customFormat="1" ht="12">
      <c r="B2505" s="469" t="s">
        <v>8228</v>
      </c>
      <c r="C2505" s="453" t="s">
        <v>6498</v>
      </c>
      <c r="D2505" s="469" t="s">
        <v>3724</v>
      </c>
      <c r="E2505" s="470" t="s">
        <v>7658</v>
      </c>
      <c r="F2505" s="456" t="s">
        <v>3499</v>
      </c>
      <c r="G2505" s="493" t="s">
        <v>3500</v>
      </c>
    </row>
    <row r="2506" spans="2:7" s="457" customFormat="1" ht="12">
      <c r="B2506" s="469" t="s">
        <v>8229</v>
      </c>
      <c r="C2506" s="453" t="s">
        <v>6498</v>
      </c>
      <c r="D2506" s="469" t="s">
        <v>3724</v>
      </c>
      <c r="E2506" s="470" t="s">
        <v>7658</v>
      </c>
      <c r="F2506" s="456" t="s">
        <v>3499</v>
      </c>
      <c r="G2506" s="493" t="s">
        <v>3500</v>
      </c>
    </row>
    <row r="2507" spans="2:7" s="457" customFormat="1" ht="12">
      <c r="B2507" s="469" t="s">
        <v>8230</v>
      </c>
      <c r="C2507" s="453" t="s">
        <v>6498</v>
      </c>
      <c r="D2507" s="469" t="s">
        <v>3724</v>
      </c>
      <c r="E2507" s="470" t="s">
        <v>7658</v>
      </c>
      <c r="F2507" s="456" t="s">
        <v>3499</v>
      </c>
      <c r="G2507" s="493" t="s">
        <v>3500</v>
      </c>
    </row>
    <row r="2508" spans="2:7" s="457" customFormat="1" ht="12">
      <c r="B2508" s="469" t="s">
        <v>8231</v>
      </c>
      <c r="C2508" s="453" t="s">
        <v>6498</v>
      </c>
      <c r="D2508" s="469" t="s">
        <v>3724</v>
      </c>
      <c r="E2508" s="470" t="s">
        <v>7658</v>
      </c>
      <c r="F2508" s="456" t="s">
        <v>3499</v>
      </c>
      <c r="G2508" s="493" t="s">
        <v>3500</v>
      </c>
    </row>
    <row r="2509" spans="2:7" s="457" customFormat="1" ht="12">
      <c r="B2509" s="469" t="s">
        <v>8232</v>
      </c>
      <c r="C2509" s="453" t="s">
        <v>6498</v>
      </c>
      <c r="D2509" s="469" t="s">
        <v>3724</v>
      </c>
      <c r="E2509" s="470" t="s">
        <v>7658</v>
      </c>
      <c r="F2509" s="456" t="s">
        <v>3499</v>
      </c>
      <c r="G2509" s="493" t="s">
        <v>3500</v>
      </c>
    </row>
    <row r="2510" spans="2:7" s="457" customFormat="1" ht="12">
      <c r="B2510" s="469" t="s">
        <v>8233</v>
      </c>
      <c r="C2510" s="453" t="s">
        <v>6498</v>
      </c>
      <c r="D2510" s="469" t="s">
        <v>3724</v>
      </c>
      <c r="E2510" s="470" t="s">
        <v>7658</v>
      </c>
      <c r="F2510" s="456" t="s">
        <v>3499</v>
      </c>
      <c r="G2510" s="493" t="s">
        <v>3500</v>
      </c>
    </row>
    <row r="2511" spans="2:7" s="457" customFormat="1" ht="12">
      <c r="B2511" s="469" t="s">
        <v>8234</v>
      </c>
      <c r="C2511" s="453" t="s">
        <v>6498</v>
      </c>
      <c r="D2511" s="469" t="s">
        <v>3724</v>
      </c>
      <c r="E2511" s="470" t="s">
        <v>7658</v>
      </c>
      <c r="F2511" s="456" t="s">
        <v>3499</v>
      </c>
      <c r="G2511" s="493" t="s">
        <v>3500</v>
      </c>
    </row>
    <row r="2512" spans="2:7" s="457" customFormat="1" ht="12">
      <c r="B2512" s="469" t="s">
        <v>8235</v>
      </c>
      <c r="C2512" s="453" t="s">
        <v>6498</v>
      </c>
      <c r="D2512" s="469" t="s">
        <v>3724</v>
      </c>
      <c r="E2512" s="470" t="s">
        <v>7658</v>
      </c>
      <c r="F2512" s="456" t="s">
        <v>3499</v>
      </c>
      <c r="G2512" s="493" t="s">
        <v>3500</v>
      </c>
    </row>
    <row r="2513" spans="2:7" s="457" customFormat="1" ht="12">
      <c r="B2513" s="469" t="s">
        <v>8236</v>
      </c>
      <c r="C2513" s="453" t="s">
        <v>6498</v>
      </c>
      <c r="D2513" s="469" t="s">
        <v>3724</v>
      </c>
      <c r="E2513" s="470" t="s">
        <v>7658</v>
      </c>
      <c r="F2513" s="456" t="s">
        <v>3499</v>
      </c>
      <c r="G2513" s="493" t="s">
        <v>3500</v>
      </c>
    </row>
    <row r="2514" spans="2:7" s="457" customFormat="1" ht="12">
      <c r="B2514" s="469" t="s">
        <v>8237</v>
      </c>
      <c r="C2514" s="453" t="s">
        <v>6498</v>
      </c>
      <c r="D2514" s="469" t="s">
        <v>3724</v>
      </c>
      <c r="E2514" s="470" t="s">
        <v>7658</v>
      </c>
      <c r="F2514" s="456" t="s">
        <v>3499</v>
      </c>
      <c r="G2514" s="493" t="s">
        <v>3500</v>
      </c>
    </row>
    <row r="2515" spans="2:7" s="457" customFormat="1" ht="12">
      <c r="B2515" s="469" t="s">
        <v>8238</v>
      </c>
      <c r="C2515" s="453" t="s">
        <v>6498</v>
      </c>
      <c r="D2515" s="469" t="s">
        <v>3724</v>
      </c>
      <c r="E2515" s="470" t="s">
        <v>7658</v>
      </c>
      <c r="F2515" s="456" t="s">
        <v>3499</v>
      </c>
      <c r="G2515" s="493" t="s">
        <v>3500</v>
      </c>
    </row>
    <row r="2516" spans="2:7" s="457" customFormat="1" ht="12">
      <c r="B2516" s="469" t="s">
        <v>8239</v>
      </c>
      <c r="C2516" s="453" t="s">
        <v>6498</v>
      </c>
      <c r="D2516" s="469" t="s">
        <v>3724</v>
      </c>
      <c r="E2516" s="470" t="s">
        <v>7658</v>
      </c>
      <c r="F2516" s="456" t="s">
        <v>3499</v>
      </c>
      <c r="G2516" s="493" t="s">
        <v>3500</v>
      </c>
    </row>
    <row r="2517" spans="2:7" s="457" customFormat="1" ht="12">
      <c r="B2517" s="469" t="s">
        <v>8240</v>
      </c>
      <c r="C2517" s="453" t="s">
        <v>6498</v>
      </c>
      <c r="D2517" s="469" t="s">
        <v>3724</v>
      </c>
      <c r="E2517" s="470" t="s">
        <v>7658</v>
      </c>
      <c r="F2517" s="456" t="s">
        <v>3499</v>
      </c>
      <c r="G2517" s="493" t="s">
        <v>3500</v>
      </c>
    </row>
    <row r="2518" spans="2:7" s="457" customFormat="1" ht="12">
      <c r="B2518" s="469" t="s">
        <v>8241</v>
      </c>
      <c r="C2518" s="453" t="s">
        <v>6498</v>
      </c>
      <c r="D2518" s="469" t="s">
        <v>3724</v>
      </c>
      <c r="E2518" s="470" t="s">
        <v>7658</v>
      </c>
      <c r="F2518" s="456" t="s">
        <v>3499</v>
      </c>
      <c r="G2518" s="493" t="s">
        <v>3500</v>
      </c>
    </row>
    <row r="2519" spans="2:7" s="457" customFormat="1" ht="12">
      <c r="B2519" s="469" t="s">
        <v>8242</v>
      </c>
      <c r="C2519" s="453" t="s">
        <v>6498</v>
      </c>
      <c r="D2519" s="469" t="s">
        <v>3724</v>
      </c>
      <c r="E2519" s="470" t="s">
        <v>7658</v>
      </c>
      <c r="F2519" s="456" t="s">
        <v>3499</v>
      </c>
      <c r="G2519" s="493" t="s">
        <v>3500</v>
      </c>
    </row>
    <row r="2520" spans="2:7" s="457" customFormat="1" ht="12">
      <c r="B2520" s="469" t="s">
        <v>8243</v>
      </c>
      <c r="C2520" s="453" t="s">
        <v>6498</v>
      </c>
      <c r="D2520" s="469" t="s">
        <v>3724</v>
      </c>
      <c r="E2520" s="470" t="s">
        <v>7658</v>
      </c>
      <c r="F2520" s="456" t="s">
        <v>3499</v>
      </c>
      <c r="G2520" s="493" t="s">
        <v>3500</v>
      </c>
    </row>
    <row r="2521" spans="2:7" s="457" customFormat="1" ht="12">
      <c r="B2521" s="469" t="s">
        <v>8244</v>
      </c>
      <c r="C2521" s="453" t="s">
        <v>6498</v>
      </c>
      <c r="D2521" s="469" t="s">
        <v>3724</v>
      </c>
      <c r="E2521" s="470" t="s">
        <v>7658</v>
      </c>
      <c r="F2521" s="456" t="s">
        <v>3499</v>
      </c>
      <c r="G2521" s="493" t="s">
        <v>3500</v>
      </c>
    </row>
    <row r="2522" spans="2:7" s="457" customFormat="1" ht="12">
      <c r="B2522" s="469" t="s">
        <v>8245</v>
      </c>
      <c r="C2522" s="453" t="s">
        <v>6498</v>
      </c>
      <c r="D2522" s="469" t="s">
        <v>3724</v>
      </c>
      <c r="E2522" s="470" t="s">
        <v>7658</v>
      </c>
      <c r="F2522" s="456" t="s">
        <v>3499</v>
      </c>
      <c r="G2522" s="493" t="s">
        <v>3500</v>
      </c>
    </row>
    <row r="2523" spans="2:7" s="457" customFormat="1" ht="12">
      <c r="B2523" s="469" t="s">
        <v>8246</v>
      </c>
      <c r="C2523" s="453" t="s">
        <v>6498</v>
      </c>
      <c r="D2523" s="469" t="s">
        <v>3724</v>
      </c>
      <c r="E2523" s="470" t="s">
        <v>7658</v>
      </c>
      <c r="F2523" s="456" t="s">
        <v>3499</v>
      </c>
      <c r="G2523" s="493" t="s">
        <v>3500</v>
      </c>
    </row>
    <row r="2524" spans="2:7" s="457" customFormat="1" ht="12">
      <c r="B2524" s="469" t="s">
        <v>8247</v>
      </c>
      <c r="C2524" s="453" t="s">
        <v>6498</v>
      </c>
      <c r="D2524" s="469" t="s">
        <v>3724</v>
      </c>
      <c r="E2524" s="470" t="s">
        <v>7658</v>
      </c>
      <c r="F2524" s="456" t="s">
        <v>3499</v>
      </c>
      <c r="G2524" s="493" t="s">
        <v>3500</v>
      </c>
    </row>
    <row r="2525" spans="2:7" s="457" customFormat="1" ht="12">
      <c r="B2525" s="469" t="s">
        <v>8248</v>
      </c>
      <c r="C2525" s="453" t="s">
        <v>6498</v>
      </c>
      <c r="D2525" s="469" t="s">
        <v>3724</v>
      </c>
      <c r="E2525" s="470" t="s">
        <v>7658</v>
      </c>
      <c r="F2525" s="456" t="s">
        <v>3499</v>
      </c>
      <c r="G2525" s="493" t="s">
        <v>3500</v>
      </c>
    </row>
    <row r="2526" spans="2:7" s="457" customFormat="1" ht="12">
      <c r="B2526" s="469" t="s">
        <v>8249</v>
      </c>
      <c r="C2526" s="453" t="s">
        <v>6498</v>
      </c>
      <c r="D2526" s="469" t="s">
        <v>3724</v>
      </c>
      <c r="E2526" s="470" t="s">
        <v>7658</v>
      </c>
      <c r="F2526" s="456" t="s">
        <v>3499</v>
      </c>
      <c r="G2526" s="493" t="s">
        <v>3500</v>
      </c>
    </row>
    <row r="2527" spans="2:7" s="457" customFormat="1" ht="12">
      <c r="B2527" s="469" t="s">
        <v>8250</v>
      </c>
      <c r="C2527" s="453" t="s">
        <v>6498</v>
      </c>
      <c r="D2527" s="469" t="s">
        <v>3724</v>
      </c>
      <c r="E2527" s="470" t="s">
        <v>7658</v>
      </c>
      <c r="F2527" s="456" t="s">
        <v>3499</v>
      </c>
      <c r="G2527" s="493" t="s">
        <v>3500</v>
      </c>
    </row>
    <row r="2528" spans="2:7" s="457" customFormat="1" ht="12">
      <c r="B2528" s="469" t="s">
        <v>8251</v>
      </c>
      <c r="C2528" s="453" t="s">
        <v>6498</v>
      </c>
      <c r="D2528" s="469" t="s">
        <v>3724</v>
      </c>
      <c r="E2528" s="470" t="s">
        <v>7658</v>
      </c>
      <c r="F2528" s="456" t="s">
        <v>3499</v>
      </c>
      <c r="G2528" s="493" t="s">
        <v>3500</v>
      </c>
    </row>
    <row r="2529" spans="2:7" s="457" customFormat="1" ht="12">
      <c r="B2529" s="469" t="s">
        <v>8252</v>
      </c>
      <c r="C2529" s="453" t="s">
        <v>6498</v>
      </c>
      <c r="D2529" s="469" t="s">
        <v>3724</v>
      </c>
      <c r="E2529" s="470" t="s">
        <v>7658</v>
      </c>
      <c r="F2529" s="456" t="s">
        <v>3499</v>
      </c>
      <c r="G2529" s="493" t="s">
        <v>3500</v>
      </c>
    </row>
    <row r="2530" spans="2:7" s="457" customFormat="1" ht="12">
      <c r="B2530" s="469" t="s">
        <v>8253</v>
      </c>
      <c r="C2530" s="453" t="s">
        <v>6498</v>
      </c>
      <c r="D2530" s="469" t="s">
        <v>3724</v>
      </c>
      <c r="E2530" s="470" t="s">
        <v>7658</v>
      </c>
      <c r="F2530" s="456" t="s">
        <v>3499</v>
      </c>
      <c r="G2530" s="493" t="s">
        <v>3500</v>
      </c>
    </row>
    <row r="2531" spans="2:7" s="457" customFormat="1" ht="12">
      <c r="B2531" s="469" t="s">
        <v>8254</v>
      </c>
      <c r="C2531" s="453" t="s">
        <v>6498</v>
      </c>
      <c r="D2531" s="469" t="s">
        <v>3724</v>
      </c>
      <c r="E2531" s="470" t="s">
        <v>7658</v>
      </c>
      <c r="F2531" s="456" t="s">
        <v>3499</v>
      </c>
      <c r="G2531" s="493" t="s">
        <v>3500</v>
      </c>
    </row>
    <row r="2532" spans="2:7" s="457" customFormat="1" ht="12">
      <c r="B2532" s="469" t="s">
        <v>8255</v>
      </c>
      <c r="C2532" s="453" t="s">
        <v>6498</v>
      </c>
      <c r="D2532" s="469" t="s">
        <v>3724</v>
      </c>
      <c r="E2532" s="470" t="s">
        <v>7658</v>
      </c>
      <c r="F2532" s="456" t="s">
        <v>3499</v>
      </c>
      <c r="G2532" s="493" t="s">
        <v>3500</v>
      </c>
    </row>
    <row r="2533" spans="2:7" s="457" customFormat="1" ht="12">
      <c r="B2533" s="469" t="s">
        <v>8256</v>
      </c>
      <c r="C2533" s="453" t="s">
        <v>6498</v>
      </c>
      <c r="D2533" s="469" t="s">
        <v>3724</v>
      </c>
      <c r="E2533" s="470" t="s">
        <v>7658</v>
      </c>
      <c r="F2533" s="456" t="s">
        <v>3499</v>
      </c>
      <c r="G2533" s="493" t="s">
        <v>3500</v>
      </c>
    </row>
    <row r="2534" spans="2:7" s="457" customFormat="1" ht="12">
      <c r="B2534" s="469" t="s">
        <v>8257</v>
      </c>
      <c r="C2534" s="453" t="s">
        <v>6498</v>
      </c>
      <c r="D2534" s="469" t="s">
        <v>3724</v>
      </c>
      <c r="E2534" s="470" t="s">
        <v>7658</v>
      </c>
      <c r="F2534" s="456" t="s">
        <v>3499</v>
      </c>
      <c r="G2534" s="493" t="s">
        <v>3500</v>
      </c>
    </row>
    <row r="2535" spans="2:7" s="457" customFormat="1" ht="12">
      <c r="B2535" s="469" t="s">
        <v>8258</v>
      </c>
      <c r="C2535" s="453" t="s">
        <v>6498</v>
      </c>
      <c r="D2535" s="469" t="s">
        <v>3724</v>
      </c>
      <c r="E2535" s="470" t="s">
        <v>7658</v>
      </c>
      <c r="F2535" s="456" t="s">
        <v>3499</v>
      </c>
      <c r="G2535" s="493" t="s">
        <v>3500</v>
      </c>
    </row>
    <row r="2536" spans="2:7" s="457" customFormat="1" ht="12">
      <c r="B2536" s="469" t="s">
        <v>8259</v>
      </c>
      <c r="C2536" s="453" t="s">
        <v>6498</v>
      </c>
      <c r="D2536" s="469" t="s">
        <v>3724</v>
      </c>
      <c r="E2536" s="470" t="s">
        <v>7658</v>
      </c>
      <c r="F2536" s="456" t="s">
        <v>3499</v>
      </c>
      <c r="G2536" s="493" t="s">
        <v>3500</v>
      </c>
    </row>
    <row r="2537" spans="2:7" s="457" customFormat="1" ht="12">
      <c r="B2537" s="469" t="s">
        <v>8260</v>
      </c>
      <c r="C2537" s="453" t="s">
        <v>6498</v>
      </c>
      <c r="D2537" s="469" t="s">
        <v>3724</v>
      </c>
      <c r="E2537" s="470" t="s">
        <v>7658</v>
      </c>
      <c r="F2537" s="456" t="s">
        <v>3499</v>
      </c>
      <c r="G2537" s="493" t="s">
        <v>3500</v>
      </c>
    </row>
    <row r="2538" spans="2:7" s="457" customFormat="1" ht="12">
      <c r="B2538" s="469" t="s">
        <v>8261</v>
      </c>
      <c r="C2538" s="453" t="s">
        <v>6498</v>
      </c>
      <c r="D2538" s="469" t="s">
        <v>3724</v>
      </c>
      <c r="E2538" s="470" t="s">
        <v>7658</v>
      </c>
      <c r="F2538" s="456" t="s">
        <v>3499</v>
      </c>
      <c r="G2538" s="493" t="s">
        <v>3500</v>
      </c>
    </row>
    <row r="2539" spans="2:7" s="457" customFormat="1" ht="12">
      <c r="B2539" s="469" t="s">
        <v>8262</v>
      </c>
      <c r="C2539" s="453" t="s">
        <v>6498</v>
      </c>
      <c r="D2539" s="469" t="s">
        <v>3724</v>
      </c>
      <c r="E2539" s="470" t="s">
        <v>7658</v>
      </c>
      <c r="F2539" s="456" t="s">
        <v>3499</v>
      </c>
      <c r="G2539" s="493" t="s">
        <v>3500</v>
      </c>
    </row>
    <row r="2540" spans="2:7" s="457" customFormat="1" ht="12">
      <c r="B2540" s="469" t="s">
        <v>8263</v>
      </c>
      <c r="C2540" s="453" t="s">
        <v>6498</v>
      </c>
      <c r="D2540" s="469" t="s">
        <v>3724</v>
      </c>
      <c r="E2540" s="470" t="s">
        <v>7658</v>
      </c>
      <c r="F2540" s="456" t="s">
        <v>3499</v>
      </c>
      <c r="G2540" s="493" t="s">
        <v>3500</v>
      </c>
    </row>
    <row r="2541" spans="2:7" s="457" customFormat="1" ht="12">
      <c r="B2541" s="469" t="s">
        <v>8264</v>
      </c>
      <c r="C2541" s="453" t="s">
        <v>6498</v>
      </c>
      <c r="D2541" s="469" t="s">
        <v>3724</v>
      </c>
      <c r="E2541" s="470" t="s">
        <v>7658</v>
      </c>
      <c r="F2541" s="456" t="s">
        <v>3499</v>
      </c>
      <c r="G2541" s="493" t="s">
        <v>3500</v>
      </c>
    </row>
    <row r="2542" spans="2:7" s="457" customFormat="1" ht="12">
      <c r="B2542" s="469" t="s">
        <v>8265</v>
      </c>
      <c r="C2542" s="453" t="s">
        <v>6498</v>
      </c>
      <c r="D2542" s="469" t="s">
        <v>3724</v>
      </c>
      <c r="E2542" s="470" t="s">
        <v>7658</v>
      </c>
      <c r="F2542" s="456" t="s">
        <v>3499</v>
      </c>
      <c r="G2542" s="493" t="s">
        <v>3500</v>
      </c>
    </row>
    <row r="2543" spans="2:7" s="457" customFormat="1" ht="12">
      <c r="B2543" s="469" t="s">
        <v>8266</v>
      </c>
      <c r="C2543" s="453" t="s">
        <v>6498</v>
      </c>
      <c r="D2543" s="469" t="s">
        <v>3724</v>
      </c>
      <c r="E2543" s="470" t="s">
        <v>7658</v>
      </c>
      <c r="F2543" s="456" t="s">
        <v>3499</v>
      </c>
      <c r="G2543" s="493" t="s">
        <v>3500</v>
      </c>
    </row>
    <row r="2544" spans="2:7" s="457" customFormat="1" ht="12">
      <c r="B2544" s="469" t="s">
        <v>8267</v>
      </c>
      <c r="C2544" s="453" t="s">
        <v>6498</v>
      </c>
      <c r="D2544" s="469" t="s">
        <v>3724</v>
      </c>
      <c r="E2544" s="470" t="s">
        <v>7658</v>
      </c>
      <c r="F2544" s="456" t="s">
        <v>3499</v>
      </c>
      <c r="G2544" s="493" t="s">
        <v>3500</v>
      </c>
    </row>
    <row r="2545" spans="2:7" s="457" customFormat="1" ht="12">
      <c r="B2545" s="469" t="s">
        <v>8268</v>
      </c>
      <c r="C2545" s="453" t="s">
        <v>6498</v>
      </c>
      <c r="D2545" s="469" t="s">
        <v>3724</v>
      </c>
      <c r="E2545" s="470" t="s">
        <v>7658</v>
      </c>
      <c r="F2545" s="456" t="s">
        <v>3499</v>
      </c>
      <c r="G2545" s="493" t="s">
        <v>3500</v>
      </c>
    </row>
    <row r="2546" spans="2:7" s="457" customFormat="1" ht="12">
      <c r="B2546" s="469" t="s">
        <v>8269</v>
      </c>
      <c r="C2546" s="453" t="s">
        <v>6498</v>
      </c>
      <c r="D2546" s="469" t="s">
        <v>3724</v>
      </c>
      <c r="E2546" s="470" t="s">
        <v>7658</v>
      </c>
      <c r="F2546" s="456" t="s">
        <v>3499</v>
      </c>
      <c r="G2546" s="493" t="s">
        <v>3500</v>
      </c>
    </row>
    <row r="2547" spans="2:7" s="457" customFormat="1" ht="12">
      <c r="B2547" s="469" t="s">
        <v>8270</v>
      </c>
      <c r="C2547" s="453" t="s">
        <v>6498</v>
      </c>
      <c r="D2547" s="469" t="s">
        <v>3724</v>
      </c>
      <c r="E2547" s="470" t="s">
        <v>7658</v>
      </c>
      <c r="F2547" s="456" t="s">
        <v>3499</v>
      </c>
      <c r="G2547" s="493" t="s">
        <v>3500</v>
      </c>
    </row>
    <row r="2548" spans="2:7" s="457" customFormat="1" ht="12">
      <c r="B2548" s="469" t="s">
        <v>8271</v>
      </c>
      <c r="C2548" s="453" t="s">
        <v>6498</v>
      </c>
      <c r="D2548" s="469" t="s">
        <v>3724</v>
      </c>
      <c r="E2548" s="470" t="s">
        <v>7658</v>
      </c>
      <c r="F2548" s="456" t="s">
        <v>3499</v>
      </c>
      <c r="G2548" s="493" t="s">
        <v>3500</v>
      </c>
    </row>
    <row r="2549" spans="2:7" s="457" customFormat="1" ht="12">
      <c r="B2549" s="469" t="s">
        <v>8272</v>
      </c>
      <c r="C2549" s="453" t="s">
        <v>6498</v>
      </c>
      <c r="D2549" s="469" t="s">
        <v>3724</v>
      </c>
      <c r="E2549" s="470" t="s">
        <v>7658</v>
      </c>
      <c r="F2549" s="456" t="s">
        <v>3499</v>
      </c>
      <c r="G2549" s="493" t="s">
        <v>3500</v>
      </c>
    </row>
    <row r="2550" spans="2:7" s="457" customFormat="1" ht="12">
      <c r="B2550" s="469" t="s">
        <v>8273</v>
      </c>
      <c r="C2550" s="453" t="s">
        <v>6498</v>
      </c>
      <c r="D2550" s="469" t="s">
        <v>3724</v>
      </c>
      <c r="E2550" s="470" t="s">
        <v>7658</v>
      </c>
      <c r="F2550" s="456" t="s">
        <v>3499</v>
      </c>
      <c r="G2550" s="493" t="s">
        <v>3500</v>
      </c>
    </row>
    <row r="2551" spans="2:7" s="457" customFormat="1" ht="12">
      <c r="B2551" s="469" t="s">
        <v>8274</v>
      </c>
      <c r="C2551" s="453" t="s">
        <v>6498</v>
      </c>
      <c r="D2551" s="469" t="s">
        <v>3724</v>
      </c>
      <c r="E2551" s="470" t="s">
        <v>7658</v>
      </c>
      <c r="F2551" s="456" t="s">
        <v>3499</v>
      </c>
      <c r="G2551" s="493" t="s">
        <v>3500</v>
      </c>
    </row>
    <row r="2552" spans="2:7" s="457" customFormat="1" ht="12">
      <c r="B2552" s="469" t="s">
        <v>8275</v>
      </c>
      <c r="C2552" s="453" t="s">
        <v>6498</v>
      </c>
      <c r="D2552" s="469" t="s">
        <v>3724</v>
      </c>
      <c r="E2552" s="470" t="s">
        <v>7658</v>
      </c>
      <c r="F2552" s="456" t="s">
        <v>3499</v>
      </c>
      <c r="G2552" s="493" t="s">
        <v>3500</v>
      </c>
    </row>
    <row r="2553" spans="2:7" s="457" customFormat="1" ht="12">
      <c r="B2553" s="469" t="s">
        <v>8276</v>
      </c>
      <c r="C2553" s="453" t="s">
        <v>6498</v>
      </c>
      <c r="D2553" s="469" t="s">
        <v>3724</v>
      </c>
      <c r="E2553" s="470" t="s">
        <v>7658</v>
      </c>
      <c r="F2553" s="456" t="s">
        <v>3499</v>
      </c>
      <c r="G2553" s="493" t="s">
        <v>3500</v>
      </c>
    </row>
    <row r="2554" spans="2:7" s="457" customFormat="1" ht="12">
      <c r="B2554" s="469" t="s">
        <v>8277</v>
      </c>
      <c r="C2554" s="453" t="s">
        <v>6498</v>
      </c>
      <c r="D2554" s="469" t="s">
        <v>3724</v>
      </c>
      <c r="E2554" s="470" t="s">
        <v>7658</v>
      </c>
      <c r="F2554" s="456" t="s">
        <v>3499</v>
      </c>
      <c r="G2554" s="493" t="s">
        <v>3500</v>
      </c>
    </row>
    <row r="2555" spans="2:7" s="457" customFormat="1" ht="12">
      <c r="B2555" s="469" t="s">
        <v>8278</v>
      </c>
      <c r="C2555" s="453" t="s">
        <v>6498</v>
      </c>
      <c r="D2555" s="469" t="s">
        <v>3724</v>
      </c>
      <c r="E2555" s="470" t="s">
        <v>7658</v>
      </c>
      <c r="F2555" s="456" t="s">
        <v>3499</v>
      </c>
      <c r="G2555" s="493" t="s">
        <v>3500</v>
      </c>
    </row>
    <row r="2556" spans="2:7" s="457" customFormat="1" ht="12">
      <c r="B2556" s="469" t="s">
        <v>8279</v>
      </c>
      <c r="C2556" s="453" t="s">
        <v>6498</v>
      </c>
      <c r="D2556" s="469" t="s">
        <v>3724</v>
      </c>
      <c r="E2556" s="470" t="s">
        <v>7658</v>
      </c>
      <c r="F2556" s="456" t="s">
        <v>3499</v>
      </c>
      <c r="G2556" s="493" t="s">
        <v>3500</v>
      </c>
    </row>
    <row r="2557" spans="2:7" s="457" customFormat="1" ht="12">
      <c r="B2557" s="469" t="s">
        <v>8280</v>
      </c>
      <c r="C2557" s="453" t="s">
        <v>6498</v>
      </c>
      <c r="D2557" s="469" t="s">
        <v>3724</v>
      </c>
      <c r="E2557" s="470" t="s">
        <v>7658</v>
      </c>
      <c r="F2557" s="456" t="s">
        <v>3499</v>
      </c>
      <c r="G2557" s="493" t="s">
        <v>3500</v>
      </c>
    </row>
    <row r="2558" spans="2:7" s="457" customFormat="1" ht="12">
      <c r="B2558" s="469" t="s">
        <v>8281</v>
      </c>
      <c r="C2558" s="453" t="s">
        <v>6498</v>
      </c>
      <c r="D2558" s="469" t="s">
        <v>3724</v>
      </c>
      <c r="E2558" s="470" t="s">
        <v>7658</v>
      </c>
      <c r="F2558" s="456" t="s">
        <v>3499</v>
      </c>
      <c r="G2558" s="493" t="s">
        <v>3500</v>
      </c>
    </row>
    <row r="2559" spans="2:7" s="457" customFormat="1" ht="12">
      <c r="B2559" s="469" t="s">
        <v>8282</v>
      </c>
      <c r="C2559" s="453" t="s">
        <v>6498</v>
      </c>
      <c r="D2559" s="469" t="s">
        <v>3724</v>
      </c>
      <c r="E2559" s="470" t="s">
        <v>7658</v>
      </c>
      <c r="F2559" s="456" t="s">
        <v>3499</v>
      </c>
      <c r="G2559" s="493" t="s">
        <v>3500</v>
      </c>
    </row>
    <row r="2560" spans="2:7" s="457" customFormat="1" ht="12">
      <c r="B2560" s="469" t="s">
        <v>8283</v>
      </c>
      <c r="C2560" s="453" t="s">
        <v>6498</v>
      </c>
      <c r="D2560" s="469" t="s">
        <v>3724</v>
      </c>
      <c r="E2560" s="470" t="s">
        <v>7658</v>
      </c>
      <c r="F2560" s="456" t="s">
        <v>3499</v>
      </c>
      <c r="G2560" s="493" t="s">
        <v>3500</v>
      </c>
    </row>
    <row r="2561" spans="2:7" s="457" customFormat="1" ht="12">
      <c r="B2561" s="469" t="s">
        <v>8284</v>
      </c>
      <c r="C2561" s="453" t="s">
        <v>6498</v>
      </c>
      <c r="D2561" s="469" t="s">
        <v>3724</v>
      </c>
      <c r="E2561" s="470" t="s">
        <v>7658</v>
      </c>
      <c r="F2561" s="456" t="s">
        <v>3499</v>
      </c>
      <c r="G2561" s="493" t="s">
        <v>3500</v>
      </c>
    </row>
    <row r="2562" spans="2:7" s="457" customFormat="1" ht="12">
      <c r="B2562" s="469" t="s">
        <v>8285</v>
      </c>
      <c r="C2562" s="453" t="s">
        <v>6498</v>
      </c>
      <c r="D2562" s="469" t="s">
        <v>3724</v>
      </c>
      <c r="E2562" s="470" t="s">
        <v>7658</v>
      </c>
      <c r="F2562" s="456" t="s">
        <v>3499</v>
      </c>
      <c r="G2562" s="493" t="s">
        <v>3500</v>
      </c>
    </row>
    <row r="2563" spans="2:7" s="457" customFormat="1" ht="12">
      <c r="B2563" s="469" t="s">
        <v>8286</v>
      </c>
      <c r="C2563" s="453" t="s">
        <v>6498</v>
      </c>
      <c r="D2563" s="469" t="s">
        <v>3724</v>
      </c>
      <c r="E2563" s="470" t="s">
        <v>7658</v>
      </c>
      <c r="F2563" s="456" t="s">
        <v>3499</v>
      </c>
      <c r="G2563" s="493" t="s">
        <v>3500</v>
      </c>
    </row>
    <row r="2564" spans="2:7" s="457" customFormat="1" ht="12">
      <c r="B2564" s="469" t="s">
        <v>8287</v>
      </c>
      <c r="C2564" s="453" t="s">
        <v>6498</v>
      </c>
      <c r="D2564" s="469" t="s">
        <v>3724</v>
      </c>
      <c r="E2564" s="470" t="s">
        <v>7658</v>
      </c>
      <c r="F2564" s="456" t="s">
        <v>3499</v>
      </c>
      <c r="G2564" s="493" t="s">
        <v>3500</v>
      </c>
    </row>
    <row r="2565" spans="2:7" s="457" customFormat="1" ht="12">
      <c r="B2565" s="469" t="s">
        <v>8288</v>
      </c>
      <c r="C2565" s="453" t="s">
        <v>6498</v>
      </c>
      <c r="D2565" s="469" t="s">
        <v>3724</v>
      </c>
      <c r="E2565" s="470" t="s">
        <v>7658</v>
      </c>
      <c r="F2565" s="456" t="s">
        <v>3499</v>
      </c>
      <c r="G2565" s="493" t="s">
        <v>3500</v>
      </c>
    </row>
    <row r="2566" spans="2:7" s="457" customFormat="1" ht="12">
      <c r="B2566" s="469" t="s">
        <v>8289</v>
      </c>
      <c r="C2566" s="453" t="s">
        <v>6498</v>
      </c>
      <c r="D2566" s="469" t="s">
        <v>3724</v>
      </c>
      <c r="E2566" s="470" t="s">
        <v>7658</v>
      </c>
      <c r="F2566" s="456" t="s">
        <v>3499</v>
      </c>
      <c r="G2566" s="493" t="s">
        <v>3500</v>
      </c>
    </row>
    <row r="2567" spans="2:7" s="457" customFormat="1" ht="12">
      <c r="B2567" s="469" t="s">
        <v>8290</v>
      </c>
      <c r="C2567" s="453" t="s">
        <v>6498</v>
      </c>
      <c r="D2567" s="469" t="s">
        <v>3724</v>
      </c>
      <c r="E2567" s="470" t="s">
        <v>7658</v>
      </c>
      <c r="F2567" s="456" t="s">
        <v>3499</v>
      </c>
      <c r="G2567" s="493" t="s">
        <v>3500</v>
      </c>
    </row>
    <row r="2568" spans="2:7" s="457" customFormat="1" ht="12">
      <c r="B2568" s="469" t="s">
        <v>8291</v>
      </c>
      <c r="C2568" s="453" t="s">
        <v>6498</v>
      </c>
      <c r="D2568" s="469" t="s">
        <v>3724</v>
      </c>
      <c r="E2568" s="470" t="s">
        <v>7658</v>
      </c>
      <c r="F2568" s="456" t="s">
        <v>3499</v>
      </c>
      <c r="G2568" s="493" t="s">
        <v>3500</v>
      </c>
    </row>
    <row r="2569" spans="2:7" s="457" customFormat="1" ht="12">
      <c r="B2569" s="469" t="s">
        <v>8292</v>
      </c>
      <c r="C2569" s="453" t="s">
        <v>6498</v>
      </c>
      <c r="D2569" s="469" t="s">
        <v>3724</v>
      </c>
      <c r="E2569" s="470" t="s">
        <v>7658</v>
      </c>
      <c r="F2569" s="456" t="s">
        <v>3499</v>
      </c>
      <c r="G2569" s="493" t="s">
        <v>3500</v>
      </c>
    </row>
    <row r="2570" spans="2:7" s="457" customFormat="1" ht="12">
      <c r="B2570" s="469" t="s">
        <v>8293</v>
      </c>
      <c r="C2570" s="453" t="s">
        <v>6498</v>
      </c>
      <c r="D2570" s="469" t="s">
        <v>3724</v>
      </c>
      <c r="E2570" s="470" t="s">
        <v>7658</v>
      </c>
      <c r="F2570" s="456" t="s">
        <v>3499</v>
      </c>
      <c r="G2570" s="493" t="s">
        <v>3500</v>
      </c>
    </row>
    <row r="2571" spans="2:7" s="457" customFormat="1" ht="12">
      <c r="B2571" s="469" t="s">
        <v>8294</v>
      </c>
      <c r="C2571" s="453" t="s">
        <v>6498</v>
      </c>
      <c r="D2571" s="469" t="s">
        <v>3724</v>
      </c>
      <c r="E2571" s="470" t="s">
        <v>7658</v>
      </c>
      <c r="F2571" s="456" t="s">
        <v>3499</v>
      </c>
      <c r="G2571" s="493" t="s">
        <v>3500</v>
      </c>
    </row>
    <row r="2572" spans="2:7" s="457" customFormat="1" ht="12">
      <c r="B2572" s="469" t="s">
        <v>8295</v>
      </c>
      <c r="C2572" s="453" t="s">
        <v>6498</v>
      </c>
      <c r="D2572" s="469" t="s">
        <v>3724</v>
      </c>
      <c r="E2572" s="470" t="s">
        <v>7658</v>
      </c>
      <c r="F2572" s="456" t="s">
        <v>3499</v>
      </c>
      <c r="G2572" s="493" t="s">
        <v>3500</v>
      </c>
    </row>
    <row r="2573" spans="2:7" s="457" customFormat="1" ht="12">
      <c r="B2573" s="469" t="s">
        <v>8296</v>
      </c>
      <c r="C2573" s="453" t="s">
        <v>6498</v>
      </c>
      <c r="D2573" s="469" t="s">
        <v>3724</v>
      </c>
      <c r="E2573" s="470" t="s">
        <v>7658</v>
      </c>
      <c r="F2573" s="456" t="s">
        <v>3499</v>
      </c>
      <c r="G2573" s="493" t="s">
        <v>3500</v>
      </c>
    </row>
    <row r="2574" spans="2:7" s="457" customFormat="1" ht="12">
      <c r="B2574" s="469" t="s">
        <v>8297</v>
      </c>
      <c r="C2574" s="453" t="s">
        <v>6498</v>
      </c>
      <c r="D2574" s="469" t="s">
        <v>3724</v>
      </c>
      <c r="E2574" s="470" t="s">
        <v>7658</v>
      </c>
      <c r="F2574" s="456" t="s">
        <v>3499</v>
      </c>
      <c r="G2574" s="493" t="s">
        <v>3500</v>
      </c>
    </row>
    <row r="2575" spans="2:7" s="457" customFormat="1" ht="12">
      <c r="B2575" s="469" t="s">
        <v>8298</v>
      </c>
      <c r="C2575" s="453" t="s">
        <v>6498</v>
      </c>
      <c r="D2575" s="469" t="s">
        <v>3724</v>
      </c>
      <c r="E2575" s="470" t="s">
        <v>7658</v>
      </c>
      <c r="F2575" s="456" t="s">
        <v>3499</v>
      </c>
      <c r="G2575" s="493" t="s">
        <v>3500</v>
      </c>
    </row>
    <row r="2576" spans="2:7" s="457" customFormat="1" ht="12">
      <c r="B2576" s="469" t="s">
        <v>8299</v>
      </c>
      <c r="C2576" s="453" t="s">
        <v>6498</v>
      </c>
      <c r="D2576" s="469" t="s">
        <v>3724</v>
      </c>
      <c r="E2576" s="470" t="s">
        <v>7658</v>
      </c>
      <c r="F2576" s="456" t="s">
        <v>3499</v>
      </c>
      <c r="G2576" s="493" t="s">
        <v>3500</v>
      </c>
    </row>
    <row r="2577" spans="2:7" s="457" customFormat="1" ht="12">
      <c r="B2577" s="469" t="s">
        <v>8300</v>
      </c>
      <c r="C2577" s="453" t="s">
        <v>6498</v>
      </c>
      <c r="D2577" s="469" t="s">
        <v>3724</v>
      </c>
      <c r="E2577" s="470" t="s">
        <v>7658</v>
      </c>
      <c r="F2577" s="456" t="s">
        <v>3499</v>
      </c>
      <c r="G2577" s="493" t="s">
        <v>3500</v>
      </c>
    </row>
    <row r="2578" spans="2:7" s="457" customFormat="1" ht="12">
      <c r="B2578" s="469" t="s">
        <v>8301</v>
      </c>
      <c r="C2578" s="453" t="s">
        <v>6498</v>
      </c>
      <c r="D2578" s="469" t="s">
        <v>3724</v>
      </c>
      <c r="E2578" s="470" t="s">
        <v>7658</v>
      </c>
      <c r="F2578" s="456" t="s">
        <v>3499</v>
      </c>
      <c r="G2578" s="493" t="s">
        <v>3500</v>
      </c>
    </row>
    <row r="2579" spans="2:7" s="457" customFormat="1" ht="12">
      <c r="B2579" s="469" t="s">
        <v>8302</v>
      </c>
      <c r="C2579" s="453" t="s">
        <v>6498</v>
      </c>
      <c r="D2579" s="469" t="s">
        <v>3724</v>
      </c>
      <c r="E2579" s="470" t="s">
        <v>7658</v>
      </c>
      <c r="F2579" s="456" t="s">
        <v>3499</v>
      </c>
      <c r="G2579" s="493" t="s">
        <v>3500</v>
      </c>
    </row>
    <row r="2580" spans="2:7" s="457" customFormat="1" ht="12">
      <c r="B2580" s="469" t="s">
        <v>8303</v>
      </c>
      <c r="C2580" s="453" t="s">
        <v>6498</v>
      </c>
      <c r="D2580" s="469" t="s">
        <v>3724</v>
      </c>
      <c r="E2580" s="470" t="s">
        <v>7658</v>
      </c>
      <c r="F2580" s="456" t="s">
        <v>3499</v>
      </c>
      <c r="G2580" s="493" t="s">
        <v>3500</v>
      </c>
    </row>
    <row r="2581" spans="2:7" s="457" customFormat="1" ht="12">
      <c r="B2581" s="469" t="s">
        <v>8304</v>
      </c>
      <c r="C2581" s="453" t="s">
        <v>6498</v>
      </c>
      <c r="D2581" s="469" t="s">
        <v>3724</v>
      </c>
      <c r="E2581" s="470" t="s">
        <v>7658</v>
      </c>
      <c r="F2581" s="456" t="s">
        <v>3499</v>
      </c>
      <c r="G2581" s="493" t="s">
        <v>3500</v>
      </c>
    </row>
    <row r="2582" spans="2:7" s="457" customFormat="1" ht="12">
      <c r="B2582" s="469" t="s">
        <v>8305</v>
      </c>
      <c r="C2582" s="453" t="s">
        <v>6498</v>
      </c>
      <c r="D2582" s="469" t="s">
        <v>3724</v>
      </c>
      <c r="E2582" s="470" t="s">
        <v>7658</v>
      </c>
      <c r="F2582" s="456" t="s">
        <v>3499</v>
      </c>
      <c r="G2582" s="493" t="s">
        <v>3500</v>
      </c>
    </row>
    <row r="2583" spans="2:7" s="457" customFormat="1" ht="12">
      <c r="B2583" s="469" t="s">
        <v>8306</v>
      </c>
      <c r="C2583" s="453" t="s">
        <v>6498</v>
      </c>
      <c r="D2583" s="469" t="s">
        <v>3724</v>
      </c>
      <c r="E2583" s="470" t="s">
        <v>7658</v>
      </c>
      <c r="F2583" s="456" t="s">
        <v>3499</v>
      </c>
      <c r="G2583" s="493" t="s">
        <v>3500</v>
      </c>
    </row>
    <row r="2584" spans="2:7" s="457" customFormat="1" ht="12">
      <c r="B2584" s="469" t="s">
        <v>8307</v>
      </c>
      <c r="C2584" s="453" t="s">
        <v>6498</v>
      </c>
      <c r="D2584" s="469" t="s">
        <v>3724</v>
      </c>
      <c r="E2584" s="470" t="s">
        <v>7658</v>
      </c>
      <c r="F2584" s="456" t="s">
        <v>3499</v>
      </c>
      <c r="G2584" s="493" t="s">
        <v>3500</v>
      </c>
    </row>
    <row r="2585" spans="2:7" s="457" customFormat="1" ht="12">
      <c r="B2585" s="469" t="s">
        <v>8308</v>
      </c>
      <c r="C2585" s="453" t="s">
        <v>6498</v>
      </c>
      <c r="D2585" s="469" t="s">
        <v>3724</v>
      </c>
      <c r="E2585" s="470" t="s">
        <v>7658</v>
      </c>
      <c r="F2585" s="456" t="s">
        <v>3499</v>
      </c>
      <c r="G2585" s="493" t="s">
        <v>3500</v>
      </c>
    </row>
    <row r="2586" spans="2:7" s="457" customFormat="1" ht="12">
      <c r="B2586" s="469" t="s">
        <v>8309</v>
      </c>
      <c r="C2586" s="453" t="s">
        <v>6498</v>
      </c>
      <c r="D2586" s="469" t="s">
        <v>3724</v>
      </c>
      <c r="E2586" s="470" t="s">
        <v>7658</v>
      </c>
      <c r="F2586" s="456" t="s">
        <v>3499</v>
      </c>
      <c r="G2586" s="493" t="s">
        <v>3500</v>
      </c>
    </row>
    <row r="2587" spans="2:7" s="457" customFormat="1" ht="12">
      <c r="B2587" s="469" t="s">
        <v>8310</v>
      </c>
      <c r="C2587" s="453" t="s">
        <v>6498</v>
      </c>
      <c r="D2587" s="469" t="s">
        <v>3724</v>
      </c>
      <c r="E2587" s="470" t="s">
        <v>7658</v>
      </c>
      <c r="F2587" s="456" t="s">
        <v>3499</v>
      </c>
      <c r="G2587" s="493" t="s">
        <v>3500</v>
      </c>
    </row>
    <row r="2588" spans="2:7" s="457" customFormat="1" ht="12">
      <c r="B2588" s="469" t="s">
        <v>8311</v>
      </c>
      <c r="C2588" s="453" t="s">
        <v>6498</v>
      </c>
      <c r="D2588" s="469" t="s">
        <v>3724</v>
      </c>
      <c r="E2588" s="470" t="s">
        <v>7658</v>
      </c>
      <c r="F2588" s="456" t="s">
        <v>3499</v>
      </c>
      <c r="G2588" s="493" t="s">
        <v>3500</v>
      </c>
    </row>
    <row r="2589" spans="2:7" s="457" customFormat="1" ht="12">
      <c r="B2589" s="469" t="s">
        <v>8312</v>
      </c>
      <c r="C2589" s="453" t="s">
        <v>6498</v>
      </c>
      <c r="D2589" s="469" t="s">
        <v>3724</v>
      </c>
      <c r="E2589" s="470" t="s">
        <v>7658</v>
      </c>
      <c r="F2589" s="456" t="s">
        <v>3499</v>
      </c>
      <c r="G2589" s="493" t="s">
        <v>3500</v>
      </c>
    </row>
    <row r="2590" spans="2:7" s="457" customFormat="1" ht="12">
      <c r="B2590" s="469" t="s">
        <v>8313</v>
      </c>
      <c r="C2590" s="453" t="s">
        <v>6498</v>
      </c>
      <c r="D2590" s="469" t="s">
        <v>3724</v>
      </c>
      <c r="E2590" s="470" t="s">
        <v>7658</v>
      </c>
      <c r="F2590" s="456" t="s">
        <v>3499</v>
      </c>
      <c r="G2590" s="493" t="s">
        <v>3500</v>
      </c>
    </row>
    <row r="2591" spans="2:7" s="457" customFormat="1" ht="12">
      <c r="B2591" s="469" t="s">
        <v>8314</v>
      </c>
      <c r="C2591" s="453" t="s">
        <v>6498</v>
      </c>
      <c r="D2591" s="469" t="s">
        <v>3724</v>
      </c>
      <c r="E2591" s="470" t="s">
        <v>7658</v>
      </c>
      <c r="F2591" s="456" t="s">
        <v>3499</v>
      </c>
      <c r="G2591" s="493" t="s">
        <v>3500</v>
      </c>
    </row>
    <row r="2592" spans="2:7" s="457" customFormat="1" ht="12">
      <c r="B2592" s="469" t="s">
        <v>8315</v>
      </c>
      <c r="C2592" s="453" t="s">
        <v>6498</v>
      </c>
      <c r="D2592" s="469" t="s">
        <v>3724</v>
      </c>
      <c r="E2592" s="470" t="s">
        <v>7658</v>
      </c>
      <c r="F2592" s="456" t="s">
        <v>3499</v>
      </c>
      <c r="G2592" s="493" t="s">
        <v>3500</v>
      </c>
    </row>
    <row r="2593" spans="2:7" s="457" customFormat="1" ht="12">
      <c r="B2593" s="469" t="s">
        <v>8316</v>
      </c>
      <c r="C2593" s="453" t="s">
        <v>6498</v>
      </c>
      <c r="D2593" s="469" t="s">
        <v>3724</v>
      </c>
      <c r="E2593" s="470" t="s">
        <v>7658</v>
      </c>
      <c r="F2593" s="456" t="s">
        <v>3499</v>
      </c>
      <c r="G2593" s="493" t="s">
        <v>3500</v>
      </c>
    </row>
    <row r="2594" spans="2:7" s="457" customFormat="1" ht="12">
      <c r="B2594" s="469" t="s">
        <v>8317</v>
      </c>
      <c r="C2594" s="453" t="s">
        <v>6498</v>
      </c>
      <c r="D2594" s="469" t="s">
        <v>3724</v>
      </c>
      <c r="E2594" s="470" t="s">
        <v>7658</v>
      </c>
      <c r="F2594" s="456" t="s">
        <v>3499</v>
      </c>
      <c r="G2594" s="493" t="s">
        <v>3500</v>
      </c>
    </row>
    <row r="2595" spans="2:7" s="457" customFormat="1" ht="12">
      <c r="B2595" s="469" t="s">
        <v>8318</v>
      </c>
      <c r="C2595" s="453" t="s">
        <v>6498</v>
      </c>
      <c r="D2595" s="469" t="s">
        <v>3724</v>
      </c>
      <c r="E2595" s="470" t="s">
        <v>7658</v>
      </c>
      <c r="F2595" s="456" t="s">
        <v>3499</v>
      </c>
      <c r="G2595" s="493" t="s">
        <v>3500</v>
      </c>
    </row>
    <row r="2596" spans="2:7" s="457" customFormat="1" ht="12">
      <c r="B2596" s="469" t="s">
        <v>8319</v>
      </c>
      <c r="C2596" s="453" t="s">
        <v>6498</v>
      </c>
      <c r="D2596" s="469" t="s">
        <v>3724</v>
      </c>
      <c r="E2596" s="470" t="s">
        <v>7658</v>
      </c>
      <c r="F2596" s="456" t="s">
        <v>3499</v>
      </c>
      <c r="G2596" s="493" t="s">
        <v>3500</v>
      </c>
    </row>
    <row r="2597" spans="2:7" s="457" customFormat="1" ht="12">
      <c r="B2597" s="469" t="s">
        <v>8320</v>
      </c>
      <c r="C2597" s="453" t="s">
        <v>6498</v>
      </c>
      <c r="D2597" s="469" t="s">
        <v>3724</v>
      </c>
      <c r="E2597" s="470" t="s">
        <v>7658</v>
      </c>
      <c r="F2597" s="456" t="s">
        <v>3499</v>
      </c>
      <c r="G2597" s="493" t="s">
        <v>3500</v>
      </c>
    </row>
    <row r="2598" spans="2:7" s="457" customFormat="1" ht="12">
      <c r="B2598" s="469" t="s">
        <v>8321</v>
      </c>
      <c r="C2598" s="453" t="s">
        <v>6498</v>
      </c>
      <c r="D2598" s="469" t="s">
        <v>3724</v>
      </c>
      <c r="E2598" s="470" t="s">
        <v>7658</v>
      </c>
      <c r="F2598" s="456" t="s">
        <v>3499</v>
      </c>
      <c r="G2598" s="493" t="s">
        <v>3500</v>
      </c>
    </row>
    <row r="2599" spans="2:7" s="457" customFormat="1" ht="12">
      <c r="B2599" s="469" t="s">
        <v>8322</v>
      </c>
      <c r="C2599" s="453" t="s">
        <v>6498</v>
      </c>
      <c r="D2599" s="469" t="s">
        <v>3724</v>
      </c>
      <c r="E2599" s="470" t="s">
        <v>7658</v>
      </c>
      <c r="F2599" s="456" t="s">
        <v>3499</v>
      </c>
      <c r="G2599" s="493" t="s">
        <v>3500</v>
      </c>
    </row>
    <row r="2600" spans="2:7" s="457" customFormat="1" ht="12">
      <c r="B2600" s="469" t="s">
        <v>8323</v>
      </c>
      <c r="C2600" s="453" t="s">
        <v>6498</v>
      </c>
      <c r="D2600" s="469" t="s">
        <v>3724</v>
      </c>
      <c r="E2600" s="470" t="s">
        <v>7658</v>
      </c>
      <c r="F2600" s="456" t="s">
        <v>3499</v>
      </c>
      <c r="G2600" s="493" t="s">
        <v>3500</v>
      </c>
    </row>
    <row r="2601" spans="2:7" s="457" customFormat="1" ht="12">
      <c r="B2601" s="469" t="s">
        <v>8324</v>
      </c>
      <c r="C2601" s="453" t="s">
        <v>6498</v>
      </c>
      <c r="D2601" s="469" t="s">
        <v>3724</v>
      </c>
      <c r="E2601" s="470" t="s">
        <v>7658</v>
      </c>
      <c r="F2601" s="456" t="s">
        <v>3499</v>
      </c>
      <c r="G2601" s="493" t="s">
        <v>3500</v>
      </c>
    </row>
    <row r="2602" spans="2:7" s="457" customFormat="1" ht="12">
      <c r="B2602" s="469" t="s">
        <v>8325</v>
      </c>
      <c r="C2602" s="453" t="s">
        <v>6498</v>
      </c>
      <c r="D2602" s="469" t="s">
        <v>3724</v>
      </c>
      <c r="E2602" s="470" t="s">
        <v>7658</v>
      </c>
      <c r="F2602" s="456" t="s">
        <v>3499</v>
      </c>
      <c r="G2602" s="493" t="s">
        <v>3500</v>
      </c>
    </row>
    <row r="2603" spans="2:7" s="457" customFormat="1" ht="12">
      <c r="B2603" s="469" t="s">
        <v>8326</v>
      </c>
      <c r="C2603" s="453" t="s">
        <v>6498</v>
      </c>
      <c r="D2603" s="469" t="s">
        <v>3724</v>
      </c>
      <c r="E2603" s="470" t="s">
        <v>7658</v>
      </c>
      <c r="F2603" s="456" t="s">
        <v>3499</v>
      </c>
      <c r="G2603" s="493" t="s">
        <v>3500</v>
      </c>
    </row>
    <row r="2604" spans="2:7" s="457" customFormat="1" ht="12">
      <c r="B2604" s="469" t="s">
        <v>8327</v>
      </c>
      <c r="C2604" s="453" t="s">
        <v>6498</v>
      </c>
      <c r="D2604" s="469" t="s">
        <v>3724</v>
      </c>
      <c r="E2604" s="470" t="s">
        <v>7658</v>
      </c>
      <c r="F2604" s="456" t="s">
        <v>3499</v>
      </c>
      <c r="G2604" s="493" t="s">
        <v>3500</v>
      </c>
    </row>
    <row r="2605" spans="2:7" s="457" customFormat="1" ht="12">
      <c r="B2605" s="469" t="s">
        <v>8328</v>
      </c>
      <c r="C2605" s="453" t="s">
        <v>6498</v>
      </c>
      <c r="D2605" s="469" t="s">
        <v>3724</v>
      </c>
      <c r="E2605" s="470" t="s">
        <v>7658</v>
      </c>
      <c r="F2605" s="456" t="s">
        <v>3499</v>
      </c>
      <c r="G2605" s="493" t="s">
        <v>3500</v>
      </c>
    </row>
    <row r="2606" spans="2:7" s="457" customFormat="1" ht="12">
      <c r="B2606" s="469" t="s">
        <v>8329</v>
      </c>
      <c r="C2606" s="453" t="s">
        <v>6498</v>
      </c>
      <c r="D2606" s="469" t="s">
        <v>3724</v>
      </c>
      <c r="E2606" s="470" t="s">
        <v>7658</v>
      </c>
      <c r="F2606" s="456" t="s">
        <v>3499</v>
      </c>
      <c r="G2606" s="493" t="s">
        <v>3500</v>
      </c>
    </row>
    <row r="2607" spans="2:7" s="457" customFormat="1" ht="12">
      <c r="B2607" s="469" t="s">
        <v>8330</v>
      </c>
      <c r="C2607" s="453" t="s">
        <v>6498</v>
      </c>
      <c r="D2607" s="469" t="s">
        <v>3724</v>
      </c>
      <c r="E2607" s="470" t="s">
        <v>7658</v>
      </c>
      <c r="F2607" s="456" t="s">
        <v>3499</v>
      </c>
      <c r="G2607" s="493" t="s">
        <v>3500</v>
      </c>
    </row>
    <row r="2608" spans="2:7" s="457" customFormat="1" ht="12">
      <c r="B2608" s="469" t="s">
        <v>8331</v>
      </c>
      <c r="C2608" s="453" t="s">
        <v>6498</v>
      </c>
      <c r="D2608" s="469" t="s">
        <v>3724</v>
      </c>
      <c r="E2608" s="470" t="s">
        <v>7658</v>
      </c>
      <c r="F2608" s="456" t="s">
        <v>3499</v>
      </c>
      <c r="G2608" s="493" t="s">
        <v>3500</v>
      </c>
    </row>
    <row r="2609" spans="2:7" s="457" customFormat="1" ht="12">
      <c r="B2609" s="469" t="s">
        <v>8332</v>
      </c>
      <c r="C2609" s="453" t="s">
        <v>6498</v>
      </c>
      <c r="D2609" s="469" t="s">
        <v>3724</v>
      </c>
      <c r="E2609" s="470" t="s">
        <v>7658</v>
      </c>
      <c r="F2609" s="456" t="s">
        <v>3499</v>
      </c>
      <c r="G2609" s="493" t="s">
        <v>3500</v>
      </c>
    </row>
    <row r="2610" spans="2:7" s="457" customFormat="1" ht="12">
      <c r="B2610" s="469" t="s">
        <v>8333</v>
      </c>
      <c r="C2610" s="453" t="s">
        <v>6498</v>
      </c>
      <c r="D2610" s="469" t="s">
        <v>3724</v>
      </c>
      <c r="E2610" s="470" t="s">
        <v>7658</v>
      </c>
      <c r="F2610" s="456" t="s">
        <v>3499</v>
      </c>
      <c r="G2610" s="493" t="s">
        <v>3500</v>
      </c>
    </row>
    <row r="2611" spans="2:7" s="457" customFormat="1" ht="12">
      <c r="B2611" s="469" t="s">
        <v>8334</v>
      </c>
      <c r="C2611" s="453" t="s">
        <v>6498</v>
      </c>
      <c r="D2611" s="469" t="s">
        <v>3724</v>
      </c>
      <c r="E2611" s="470" t="s">
        <v>7658</v>
      </c>
      <c r="F2611" s="456" t="s">
        <v>3499</v>
      </c>
      <c r="G2611" s="493" t="s">
        <v>3500</v>
      </c>
    </row>
    <row r="2612" spans="2:7" s="457" customFormat="1" ht="12">
      <c r="B2612" s="469" t="s">
        <v>8335</v>
      </c>
      <c r="C2612" s="453" t="s">
        <v>6498</v>
      </c>
      <c r="D2612" s="469" t="s">
        <v>3724</v>
      </c>
      <c r="E2612" s="470" t="s">
        <v>7658</v>
      </c>
      <c r="F2612" s="456" t="s">
        <v>3499</v>
      </c>
      <c r="G2612" s="493" t="s">
        <v>3500</v>
      </c>
    </row>
    <row r="2613" spans="2:7" s="457" customFormat="1" ht="12">
      <c r="B2613" s="469" t="s">
        <v>8336</v>
      </c>
      <c r="C2613" s="453" t="s">
        <v>6498</v>
      </c>
      <c r="D2613" s="469" t="s">
        <v>3724</v>
      </c>
      <c r="E2613" s="470" t="s">
        <v>7658</v>
      </c>
      <c r="F2613" s="456" t="s">
        <v>3499</v>
      </c>
      <c r="G2613" s="493" t="s">
        <v>3500</v>
      </c>
    </row>
    <row r="2614" spans="2:7" s="457" customFormat="1" ht="12">
      <c r="B2614" s="469" t="s">
        <v>8337</v>
      </c>
      <c r="C2614" s="453" t="s">
        <v>6498</v>
      </c>
      <c r="D2614" s="469" t="s">
        <v>3724</v>
      </c>
      <c r="E2614" s="470" t="s">
        <v>7658</v>
      </c>
      <c r="F2614" s="456" t="s">
        <v>3499</v>
      </c>
      <c r="G2614" s="493" t="s">
        <v>3500</v>
      </c>
    </row>
    <row r="2615" spans="2:7" s="457" customFormat="1" ht="12">
      <c r="B2615" s="469" t="s">
        <v>8338</v>
      </c>
      <c r="C2615" s="453" t="s">
        <v>6498</v>
      </c>
      <c r="D2615" s="469" t="s">
        <v>3724</v>
      </c>
      <c r="E2615" s="470" t="s">
        <v>7658</v>
      </c>
      <c r="F2615" s="456" t="s">
        <v>3499</v>
      </c>
      <c r="G2615" s="493" t="s">
        <v>3500</v>
      </c>
    </row>
    <row r="2616" spans="2:7" s="457" customFormat="1" ht="12">
      <c r="B2616" s="469" t="s">
        <v>8339</v>
      </c>
      <c r="C2616" s="453" t="s">
        <v>6498</v>
      </c>
      <c r="D2616" s="469" t="s">
        <v>3724</v>
      </c>
      <c r="E2616" s="470" t="s">
        <v>7658</v>
      </c>
      <c r="F2616" s="456" t="s">
        <v>3499</v>
      </c>
      <c r="G2616" s="493" t="s">
        <v>3500</v>
      </c>
    </row>
    <row r="2617" spans="2:7" s="457" customFormat="1" ht="12">
      <c r="B2617" s="469" t="s">
        <v>8340</v>
      </c>
      <c r="C2617" s="453" t="s">
        <v>6498</v>
      </c>
      <c r="D2617" s="469" t="s">
        <v>3724</v>
      </c>
      <c r="E2617" s="470" t="s">
        <v>7658</v>
      </c>
      <c r="F2617" s="456" t="s">
        <v>3499</v>
      </c>
      <c r="G2617" s="493" t="s">
        <v>3500</v>
      </c>
    </row>
    <row r="2618" spans="2:7" s="457" customFormat="1" ht="12">
      <c r="B2618" s="469" t="s">
        <v>8341</v>
      </c>
      <c r="C2618" s="453" t="s">
        <v>6498</v>
      </c>
      <c r="D2618" s="469" t="s">
        <v>3724</v>
      </c>
      <c r="E2618" s="470" t="s">
        <v>7658</v>
      </c>
      <c r="F2618" s="456" t="s">
        <v>3499</v>
      </c>
      <c r="G2618" s="493" t="s">
        <v>3500</v>
      </c>
    </row>
    <row r="2619" spans="2:7" s="457" customFormat="1" ht="12">
      <c r="B2619" s="469" t="s">
        <v>8342</v>
      </c>
      <c r="C2619" s="453" t="s">
        <v>6498</v>
      </c>
      <c r="D2619" s="469" t="s">
        <v>3724</v>
      </c>
      <c r="E2619" s="470" t="s">
        <v>7658</v>
      </c>
      <c r="F2619" s="456" t="s">
        <v>3499</v>
      </c>
      <c r="G2619" s="493" t="s">
        <v>3500</v>
      </c>
    </row>
    <row r="2620" spans="2:7" s="457" customFormat="1" ht="12">
      <c r="B2620" s="469" t="s">
        <v>8343</v>
      </c>
      <c r="C2620" s="453" t="s">
        <v>6498</v>
      </c>
      <c r="D2620" s="469" t="s">
        <v>3724</v>
      </c>
      <c r="E2620" s="470" t="s">
        <v>7658</v>
      </c>
      <c r="F2620" s="456" t="s">
        <v>3499</v>
      </c>
      <c r="G2620" s="493" t="s">
        <v>3500</v>
      </c>
    </row>
    <row r="2621" spans="2:7" s="457" customFormat="1" ht="12">
      <c r="B2621" s="469" t="s">
        <v>8344</v>
      </c>
      <c r="C2621" s="453" t="s">
        <v>6498</v>
      </c>
      <c r="D2621" s="469" t="s">
        <v>3724</v>
      </c>
      <c r="E2621" s="470" t="s">
        <v>7658</v>
      </c>
      <c r="F2621" s="456" t="s">
        <v>3499</v>
      </c>
      <c r="G2621" s="493" t="s">
        <v>3500</v>
      </c>
    </row>
    <row r="2622" spans="2:7" s="457" customFormat="1" ht="12">
      <c r="B2622" s="469" t="s">
        <v>8345</v>
      </c>
      <c r="C2622" s="453" t="s">
        <v>6498</v>
      </c>
      <c r="D2622" s="469" t="s">
        <v>3724</v>
      </c>
      <c r="E2622" s="470" t="s">
        <v>7658</v>
      </c>
      <c r="F2622" s="456" t="s">
        <v>3499</v>
      </c>
      <c r="G2622" s="493" t="s">
        <v>3500</v>
      </c>
    </row>
    <row r="2623" spans="2:7" s="457" customFormat="1" ht="12">
      <c r="B2623" s="469" t="s">
        <v>8346</v>
      </c>
      <c r="C2623" s="453" t="s">
        <v>6498</v>
      </c>
      <c r="D2623" s="469" t="s">
        <v>3724</v>
      </c>
      <c r="E2623" s="470" t="s">
        <v>7658</v>
      </c>
      <c r="F2623" s="456" t="s">
        <v>3499</v>
      </c>
      <c r="G2623" s="493" t="s">
        <v>3500</v>
      </c>
    </row>
    <row r="2624" spans="2:7" s="457" customFormat="1" ht="12">
      <c r="B2624" s="469" t="s">
        <v>8347</v>
      </c>
      <c r="C2624" s="453" t="s">
        <v>6498</v>
      </c>
      <c r="D2624" s="469" t="s">
        <v>3724</v>
      </c>
      <c r="E2624" s="470" t="s">
        <v>7658</v>
      </c>
      <c r="F2624" s="456" t="s">
        <v>3499</v>
      </c>
      <c r="G2624" s="493" t="s">
        <v>3500</v>
      </c>
    </row>
    <row r="2625" spans="2:7" s="457" customFormat="1" ht="12">
      <c r="B2625" s="469" t="s">
        <v>8348</v>
      </c>
      <c r="C2625" s="453" t="s">
        <v>6498</v>
      </c>
      <c r="D2625" s="469" t="s">
        <v>3724</v>
      </c>
      <c r="E2625" s="470" t="s">
        <v>7658</v>
      </c>
      <c r="F2625" s="456" t="s">
        <v>3499</v>
      </c>
      <c r="G2625" s="493" t="s">
        <v>3500</v>
      </c>
    </row>
    <row r="2626" spans="2:7" s="457" customFormat="1" ht="12">
      <c r="B2626" s="469" t="s">
        <v>8349</v>
      </c>
      <c r="C2626" s="453" t="s">
        <v>6498</v>
      </c>
      <c r="D2626" s="469" t="s">
        <v>3724</v>
      </c>
      <c r="E2626" s="470" t="s">
        <v>7658</v>
      </c>
      <c r="F2626" s="456" t="s">
        <v>3499</v>
      </c>
      <c r="G2626" s="493" t="s">
        <v>3500</v>
      </c>
    </row>
    <row r="2627" spans="2:7" s="457" customFormat="1" ht="12">
      <c r="B2627" s="469" t="s">
        <v>8350</v>
      </c>
      <c r="C2627" s="453" t="s">
        <v>6498</v>
      </c>
      <c r="D2627" s="469" t="s">
        <v>3724</v>
      </c>
      <c r="E2627" s="470" t="s">
        <v>7658</v>
      </c>
      <c r="F2627" s="456" t="s">
        <v>3499</v>
      </c>
      <c r="G2627" s="493" t="s">
        <v>3500</v>
      </c>
    </row>
    <row r="2628" spans="2:7" s="457" customFormat="1" ht="12">
      <c r="B2628" s="469" t="s">
        <v>8351</v>
      </c>
      <c r="C2628" s="453" t="s">
        <v>6498</v>
      </c>
      <c r="D2628" s="469" t="s">
        <v>3724</v>
      </c>
      <c r="E2628" s="470" t="s">
        <v>7658</v>
      </c>
      <c r="F2628" s="456" t="s">
        <v>3499</v>
      </c>
      <c r="G2628" s="493" t="s">
        <v>3500</v>
      </c>
    </row>
    <row r="2629" spans="2:7" s="457" customFormat="1" ht="12">
      <c r="B2629" s="469" t="s">
        <v>8352</v>
      </c>
      <c r="C2629" s="453" t="s">
        <v>6498</v>
      </c>
      <c r="D2629" s="469" t="s">
        <v>3724</v>
      </c>
      <c r="E2629" s="470" t="s">
        <v>7658</v>
      </c>
      <c r="F2629" s="456" t="s">
        <v>3499</v>
      </c>
      <c r="G2629" s="493" t="s">
        <v>3500</v>
      </c>
    </row>
    <row r="2630" spans="2:7" s="457" customFormat="1" ht="12">
      <c r="B2630" s="469" t="s">
        <v>8353</v>
      </c>
      <c r="C2630" s="453" t="s">
        <v>6498</v>
      </c>
      <c r="D2630" s="469" t="s">
        <v>3724</v>
      </c>
      <c r="E2630" s="470" t="s">
        <v>7658</v>
      </c>
      <c r="F2630" s="456" t="s">
        <v>3499</v>
      </c>
      <c r="G2630" s="493" t="s">
        <v>3500</v>
      </c>
    </row>
    <row r="2631" spans="2:7" s="457" customFormat="1" ht="12">
      <c r="B2631" s="469" t="s">
        <v>8354</v>
      </c>
      <c r="C2631" s="453" t="s">
        <v>6498</v>
      </c>
      <c r="D2631" s="469" t="s">
        <v>3724</v>
      </c>
      <c r="E2631" s="470" t="s">
        <v>7658</v>
      </c>
      <c r="F2631" s="456" t="s">
        <v>3499</v>
      </c>
      <c r="G2631" s="493" t="s">
        <v>3500</v>
      </c>
    </row>
    <row r="2632" spans="2:7" s="457" customFormat="1" ht="12">
      <c r="B2632" s="469" t="s">
        <v>8355</v>
      </c>
      <c r="C2632" s="453" t="s">
        <v>6498</v>
      </c>
      <c r="D2632" s="469" t="s">
        <v>3724</v>
      </c>
      <c r="E2632" s="470" t="s">
        <v>7658</v>
      </c>
      <c r="F2632" s="456" t="s">
        <v>3499</v>
      </c>
      <c r="G2632" s="493" t="s">
        <v>3500</v>
      </c>
    </row>
    <row r="2633" spans="2:7" s="457" customFormat="1" ht="12">
      <c r="B2633" s="469" t="s">
        <v>8356</v>
      </c>
      <c r="C2633" s="453" t="s">
        <v>6498</v>
      </c>
      <c r="D2633" s="469" t="s">
        <v>3724</v>
      </c>
      <c r="E2633" s="470" t="s">
        <v>7658</v>
      </c>
      <c r="F2633" s="456" t="s">
        <v>3499</v>
      </c>
      <c r="G2633" s="493" t="s">
        <v>3500</v>
      </c>
    </row>
    <row r="2634" spans="2:7" s="457" customFormat="1" ht="12">
      <c r="B2634" s="469" t="s">
        <v>8357</v>
      </c>
      <c r="C2634" s="453" t="s">
        <v>6498</v>
      </c>
      <c r="D2634" s="469" t="s">
        <v>3724</v>
      </c>
      <c r="E2634" s="470" t="s">
        <v>7658</v>
      </c>
      <c r="F2634" s="456" t="s">
        <v>3499</v>
      </c>
      <c r="G2634" s="493" t="s">
        <v>3500</v>
      </c>
    </row>
    <row r="2635" spans="2:7" s="457" customFormat="1" ht="12">
      <c r="B2635" s="467" t="s">
        <v>8358</v>
      </c>
      <c r="C2635" s="453" t="s">
        <v>6498</v>
      </c>
      <c r="D2635" s="469" t="s">
        <v>3724</v>
      </c>
      <c r="E2635" s="470" t="s">
        <v>7658</v>
      </c>
      <c r="F2635" s="456" t="s">
        <v>3499</v>
      </c>
      <c r="G2635" s="493" t="s">
        <v>3500</v>
      </c>
    </row>
    <row r="2636" spans="2:7" s="457" customFormat="1" ht="12">
      <c r="B2636" s="467" t="s">
        <v>8359</v>
      </c>
      <c r="C2636" s="453" t="s">
        <v>6498</v>
      </c>
      <c r="D2636" s="469" t="s">
        <v>3724</v>
      </c>
      <c r="E2636" s="470" t="s">
        <v>7658</v>
      </c>
      <c r="F2636" s="456" t="s">
        <v>3499</v>
      </c>
      <c r="G2636" s="493" t="s">
        <v>3500</v>
      </c>
    </row>
    <row r="2637" spans="2:7" s="457" customFormat="1" ht="12">
      <c r="B2637" s="469" t="s">
        <v>8360</v>
      </c>
      <c r="C2637" s="453" t="s">
        <v>6498</v>
      </c>
      <c r="D2637" s="469" t="s">
        <v>3724</v>
      </c>
      <c r="E2637" s="470" t="s">
        <v>7658</v>
      </c>
      <c r="F2637" s="456" t="s">
        <v>3499</v>
      </c>
      <c r="G2637" s="493" t="s">
        <v>3500</v>
      </c>
    </row>
    <row r="2638" spans="2:7" s="457" customFormat="1" ht="12">
      <c r="B2638" s="469" t="s">
        <v>8361</v>
      </c>
      <c r="C2638" s="453" t="s">
        <v>6498</v>
      </c>
      <c r="D2638" s="469" t="s">
        <v>3724</v>
      </c>
      <c r="E2638" s="470" t="s">
        <v>7658</v>
      </c>
      <c r="F2638" s="456" t="s">
        <v>3499</v>
      </c>
      <c r="G2638" s="493" t="s">
        <v>3500</v>
      </c>
    </row>
    <row r="2639" spans="2:7" s="457" customFormat="1" ht="12">
      <c r="B2639" s="469" t="s">
        <v>8362</v>
      </c>
      <c r="C2639" s="453" t="s">
        <v>6498</v>
      </c>
      <c r="D2639" s="469" t="s">
        <v>3724</v>
      </c>
      <c r="E2639" s="470" t="s">
        <v>7658</v>
      </c>
      <c r="F2639" s="456" t="s">
        <v>3499</v>
      </c>
      <c r="G2639" s="493" t="s">
        <v>3500</v>
      </c>
    </row>
    <row r="2640" spans="2:7" s="457" customFormat="1" ht="12">
      <c r="B2640" s="469" t="s">
        <v>8363</v>
      </c>
      <c r="C2640" s="453" t="s">
        <v>6498</v>
      </c>
      <c r="D2640" s="469" t="s">
        <v>3724</v>
      </c>
      <c r="E2640" s="470" t="s">
        <v>7658</v>
      </c>
      <c r="F2640" s="456" t="s">
        <v>3499</v>
      </c>
      <c r="G2640" s="493" t="s">
        <v>3500</v>
      </c>
    </row>
    <row r="2641" spans="2:7" s="457" customFormat="1" ht="12">
      <c r="B2641" s="469" t="s">
        <v>8364</v>
      </c>
      <c r="C2641" s="453" t="s">
        <v>6498</v>
      </c>
      <c r="D2641" s="469" t="s">
        <v>3724</v>
      </c>
      <c r="E2641" s="470" t="s">
        <v>7658</v>
      </c>
      <c r="F2641" s="456" t="s">
        <v>3499</v>
      </c>
      <c r="G2641" s="493" t="s">
        <v>3500</v>
      </c>
    </row>
    <row r="2642" spans="2:7" s="457" customFormat="1" ht="12">
      <c r="B2642" s="469" t="s">
        <v>8365</v>
      </c>
      <c r="C2642" s="453" t="s">
        <v>6498</v>
      </c>
      <c r="D2642" s="469" t="s">
        <v>3724</v>
      </c>
      <c r="E2642" s="470" t="s">
        <v>7658</v>
      </c>
      <c r="F2642" s="456" t="s">
        <v>3499</v>
      </c>
      <c r="G2642" s="493" t="s">
        <v>3500</v>
      </c>
    </row>
    <row r="2643" spans="2:7" s="457" customFormat="1" ht="12">
      <c r="B2643" s="469" t="s">
        <v>8366</v>
      </c>
      <c r="C2643" s="453" t="s">
        <v>6498</v>
      </c>
      <c r="D2643" s="469" t="s">
        <v>3724</v>
      </c>
      <c r="E2643" s="470" t="s">
        <v>7658</v>
      </c>
      <c r="F2643" s="456" t="s">
        <v>3499</v>
      </c>
      <c r="G2643" s="493" t="s">
        <v>3500</v>
      </c>
    </row>
    <row r="2644" spans="2:7" s="457" customFormat="1" ht="12">
      <c r="B2644" s="469" t="s">
        <v>8367</v>
      </c>
      <c r="C2644" s="453" t="s">
        <v>6498</v>
      </c>
      <c r="D2644" s="469" t="s">
        <v>3724</v>
      </c>
      <c r="E2644" s="470" t="s">
        <v>7658</v>
      </c>
      <c r="F2644" s="456" t="s">
        <v>3499</v>
      </c>
      <c r="G2644" s="493" t="s">
        <v>3500</v>
      </c>
    </row>
    <row r="2645" spans="2:7" s="457" customFormat="1" ht="12">
      <c r="B2645" s="469" t="s">
        <v>8368</v>
      </c>
      <c r="C2645" s="453" t="s">
        <v>6498</v>
      </c>
      <c r="D2645" s="469" t="s">
        <v>3724</v>
      </c>
      <c r="E2645" s="470" t="s">
        <v>7658</v>
      </c>
      <c r="F2645" s="456" t="s">
        <v>3499</v>
      </c>
      <c r="G2645" s="493" t="s">
        <v>3500</v>
      </c>
    </row>
    <row r="2646" spans="2:7" s="457" customFormat="1" ht="12">
      <c r="B2646" s="469" t="s">
        <v>8369</v>
      </c>
      <c r="C2646" s="453" t="s">
        <v>6498</v>
      </c>
      <c r="D2646" s="469" t="s">
        <v>3724</v>
      </c>
      <c r="E2646" s="470" t="s">
        <v>7658</v>
      </c>
      <c r="F2646" s="456" t="s">
        <v>3499</v>
      </c>
      <c r="G2646" s="493" t="s">
        <v>3500</v>
      </c>
    </row>
    <row r="2647" spans="2:7" s="457" customFormat="1" ht="12">
      <c r="B2647" s="469" t="s">
        <v>8370</v>
      </c>
      <c r="C2647" s="453" t="s">
        <v>6498</v>
      </c>
      <c r="D2647" s="469" t="s">
        <v>3724</v>
      </c>
      <c r="E2647" s="470" t="s">
        <v>7658</v>
      </c>
      <c r="F2647" s="456" t="s">
        <v>3499</v>
      </c>
      <c r="G2647" s="493" t="s">
        <v>3500</v>
      </c>
    </row>
    <row r="2648" spans="2:7" s="457" customFormat="1" ht="12">
      <c r="B2648" s="469" t="s">
        <v>8371</v>
      </c>
      <c r="C2648" s="453" t="s">
        <v>6498</v>
      </c>
      <c r="D2648" s="469" t="s">
        <v>3724</v>
      </c>
      <c r="E2648" s="470" t="s">
        <v>7658</v>
      </c>
      <c r="F2648" s="456" t="s">
        <v>3499</v>
      </c>
      <c r="G2648" s="493" t="s">
        <v>3500</v>
      </c>
    </row>
    <row r="2649" spans="2:7" s="457" customFormat="1" ht="12">
      <c r="B2649" s="469" t="s">
        <v>8372</v>
      </c>
      <c r="C2649" s="453" t="s">
        <v>6498</v>
      </c>
      <c r="D2649" s="469" t="s">
        <v>3724</v>
      </c>
      <c r="E2649" s="470" t="s">
        <v>7658</v>
      </c>
      <c r="F2649" s="456" t="s">
        <v>3499</v>
      </c>
      <c r="G2649" s="493" t="s">
        <v>3500</v>
      </c>
    </row>
    <row r="2650" spans="2:7" s="457" customFormat="1" ht="12">
      <c r="B2650" s="469" t="s">
        <v>8373</v>
      </c>
      <c r="C2650" s="453" t="s">
        <v>6498</v>
      </c>
      <c r="D2650" s="469" t="s">
        <v>3724</v>
      </c>
      <c r="E2650" s="470" t="s">
        <v>7658</v>
      </c>
      <c r="F2650" s="456" t="s">
        <v>3499</v>
      </c>
      <c r="G2650" s="493" t="s">
        <v>3500</v>
      </c>
    </row>
    <row r="2651" spans="2:7" s="457" customFormat="1" ht="12">
      <c r="B2651" s="469" t="s">
        <v>8374</v>
      </c>
      <c r="C2651" s="453" t="s">
        <v>6498</v>
      </c>
      <c r="D2651" s="469" t="s">
        <v>3724</v>
      </c>
      <c r="E2651" s="470" t="s">
        <v>7658</v>
      </c>
      <c r="F2651" s="456" t="s">
        <v>3499</v>
      </c>
      <c r="G2651" s="493" t="s">
        <v>3500</v>
      </c>
    </row>
    <row r="2652" spans="2:7" s="457" customFormat="1" ht="12">
      <c r="B2652" s="469" t="s">
        <v>8375</v>
      </c>
      <c r="C2652" s="453" t="s">
        <v>6498</v>
      </c>
      <c r="D2652" s="469" t="s">
        <v>3724</v>
      </c>
      <c r="E2652" s="470" t="s">
        <v>7658</v>
      </c>
      <c r="F2652" s="456" t="s">
        <v>3499</v>
      </c>
      <c r="G2652" s="493" t="s">
        <v>3500</v>
      </c>
    </row>
    <row r="2653" spans="2:7" s="457" customFormat="1" ht="12">
      <c r="B2653" s="469" t="s">
        <v>8376</v>
      </c>
      <c r="C2653" s="453" t="s">
        <v>6498</v>
      </c>
      <c r="D2653" s="469" t="s">
        <v>3724</v>
      </c>
      <c r="E2653" s="470" t="s">
        <v>7658</v>
      </c>
      <c r="F2653" s="456" t="s">
        <v>3499</v>
      </c>
      <c r="G2653" s="493" t="s">
        <v>3500</v>
      </c>
    </row>
    <row r="2654" spans="2:7" s="457" customFormat="1" ht="12">
      <c r="B2654" s="469" t="s">
        <v>8377</v>
      </c>
      <c r="C2654" s="453" t="s">
        <v>6498</v>
      </c>
      <c r="D2654" s="469" t="s">
        <v>3724</v>
      </c>
      <c r="E2654" s="470" t="s">
        <v>7658</v>
      </c>
      <c r="F2654" s="456" t="s">
        <v>3499</v>
      </c>
      <c r="G2654" s="493" t="s">
        <v>3500</v>
      </c>
    </row>
    <row r="2655" spans="2:7" s="457" customFormat="1" ht="12">
      <c r="B2655" s="469" t="s">
        <v>8378</v>
      </c>
      <c r="C2655" s="453" t="s">
        <v>6498</v>
      </c>
      <c r="D2655" s="469" t="s">
        <v>3724</v>
      </c>
      <c r="E2655" s="470" t="s">
        <v>7658</v>
      </c>
      <c r="F2655" s="456" t="s">
        <v>3499</v>
      </c>
      <c r="G2655" s="493" t="s">
        <v>3500</v>
      </c>
    </row>
    <row r="2656" spans="2:7" s="457" customFormat="1" ht="12">
      <c r="B2656" s="469" t="s">
        <v>8379</v>
      </c>
      <c r="C2656" s="453" t="s">
        <v>6498</v>
      </c>
      <c r="D2656" s="469" t="s">
        <v>3724</v>
      </c>
      <c r="E2656" s="470" t="s">
        <v>7658</v>
      </c>
      <c r="F2656" s="456" t="s">
        <v>3499</v>
      </c>
      <c r="G2656" s="493" t="s">
        <v>3500</v>
      </c>
    </row>
    <row r="2657" spans="2:7" s="457" customFormat="1" ht="12">
      <c r="B2657" s="469" t="s">
        <v>8380</v>
      </c>
      <c r="C2657" s="453" t="s">
        <v>6498</v>
      </c>
      <c r="D2657" s="469" t="s">
        <v>3724</v>
      </c>
      <c r="E2657" s="470" t="s">
        <v>7658</v>
      </c>
      <c r="F2657" s="456" t="s">
        <v>3499</v>
      </c>
      <c r="G2657" s="493" t="s">
        <v>3500</v>
      </c>
    </row>
    <row r="2658" spans="2:7" s="457" customFormat="1" ht="12">
      <c r="B2658" s="469" t="s">
        <v>8381</v>
      </c>
      <c r="C2658" s="453" t="s">
        <v>6498</v>
      </c>
      <c r="D2658" s="469" t="s">
        <v>3724</v>
      </c>
      <c r="E2658" s="470" t="s">
        <v>7658</v>
      </c>
      <c r="F2658" s="456" t="s">
        <v>3499</v>
      </c>
      <c r="G2658" s="493" t="s">
        <v>3500</v>
      </c>
    </row>
    <row r="2659" spans="2:7" s="457" customFormat="1" ht="12">
      <c r="B2659" s="469" t="s">
        <v>8382</v>
      </c>
      <c r="C2659" s="453" t="s">
        <v>6498</v>
      </c>
      <c r="D2659" s="469" t="s">
        <v>3724</v>
      </c>
      <c r="E2659" s="470" t="s">
        <v>7658</v>
      </c>
      <c r="F2659" s="456" t="s">
        <v>3499</v>
      </c>
      <c r="G2659" s="493" t="s">
        <v>3500</v>
      </c>
    </row>
    <row r="2660" spans="2:7" s="457" customFormat="1" ht="12">
      <c r="B2660" s="469" t="s">
        <v>8383</v>
      </c>
      <c r="C2660" s="453" t="s">
        <v>6498</v>
      </c>
      <c r="D2660" s="469" t="s">
        <v>3724</v>
      </c>
      <c r="E2660" s="470" t="s">
        <v>7658</v>
      </c>
      <c r="F2660" s="456" t="s">
        <v>3499</v>
      </c>
      <c r="G2660" s="493" t="s">
        <v>3500</v>
      </c>
    </row>
    <row r="2661" spans="2:7" s="457" customFormat="1" ht="12">
      <c r="B2661" s="469" t="s">
        <v>8384</v>
      </c>
      <c r="C2661" s="453" t="s">
        <v>6498</v>
      </c>
      <c r="D2661" s="469" t="s">
        <v>3724</v>
      </c>
      <c r="E2661" s="470" t="s">
        <v>7658</v>
      </c>
      <c r="F2661" s="456" t="s">
        <v>3499</v>
      </c>
      <c r="G2661" s="493" t="s">
        <v>3500</v>
      </c>
    </row>
    <row r="2662" spans="2:7" s="457" customFormat="1" ht="12">
      <c r="B2662" s="469" t="s">
        <v>8385</v>
      </c>
      <c r="C2662" s="453" t="s">
        <v>6498</v>
      </c>
      <c r="D2662" s="469" t="s">
        <v>3724</v>
      </c>
      <c r="E2662" s="470" t="s">
        <v>7658</v>
      </c>
      <c r="F2662" s="456" t="s">
        <v>3499</v>
      </c>
      <c r="G2662" s="493" t="s">
        <v>3500</v>
      </c>
    </row>
    <row r="2663" spans="2:7" s="457" customFormat="1" ht="12">
      <c r="B2663" s="469" t="s">
        <v>8386</v>
      </c>
      <c r="C2663" s="453" t="s">
        <v>6498</v>
      </c>
      <c r="D2663" s="469" t="s">
        <v>3724</v>
      </c>
      <c r="E2663" s="470" t="s">
        <v>7658</v>
      </c>
      <c r="F2663" s="456" t="s">
        <v>3499</v>
      </c>
      <c r="G2663" s="493" t="s">
        <v>3500</v>
      </c>
    </row>
    <row r="2664" spans="2:7" s="457" customFormat="1" ht="12">
      <c r="B2664" s="469" t="s">
        <v>8387</v>
      </c>
      <c r="C2664" s="453" t="s">
        <v>6498</v>
      </c>
      <c r="D2664" s="469" t="s">
        <v>3724</v>
      </c>
      <c r="E2664" s="470" t="s">
        <v>7658</v>
      </c>
      <c r="F2664" s="456" t="s">
        <v>3499</v>
      </c>
      <c r="G2664" s="493" t="s">
        <v>3500</v>
      </c>
    </row>
    <row r="2665" spans="2:7" s="457" customFormat="1" ht="12">
      <c r="B2665" s="469" t="s">
        <v>8388</v>
      </c>
      <c r="C2665" s="453" t="s">
        <v>6498</v>
      </c>
      <c r="D2665" s="469" t="s">
        <v>3724</v>
      </c>
      <c r="E2665" s="470" t="s">
        <v>7658</v>
      </c>
      <c r="F2665" s="456" t="s">
        <v>3499</v>
      </c>
      <c r="G2665" s="493" t="s">
        <v>3500</v>
      </c>
    </row>
    <row r="2666" spans="2:7" s="457" customFormat="1" ht="12">
      <c r="B2666" s="469" t="s">
        <v>8389</v>
      </c>
      <c r="C2666" s="453" t="s">
        <v>6498</v>
      </c>
      <c r="D2666" s="469" t="s">
        <v>3724</v>
      </c>
      <c r="E2666" s="470" t="s">
        <v>7658</v>
      </c>
      <c r="F2666" s="456" t="s">
        <v>3499</v>
      </c>
      <c r="G2666" s="493" t="s">
        <v>3500</v>
      </c>
    </row>
    <row r="2667" spans="2:7" s="457" customFormat="1" ht="12">
      <c r="B2667" s="469" t="s">
        <v>8390</v>
      </c>
      <c r="C2667" s="453" t="s">
        <v>6498</v>
      </c>
      <c r="D2667" s="469" t="s">
        <v>3724</v>
      </c>
      <c r="E2667" s="470" t="s">
        <v>7658</v>
      </c>
      <c r="F2667" s="456" t="s">
        <v>3499</v>
      </c>
      <c r="G2667" s="493" t="s">
        <v>3500</v>
      </c>
    </row>
    <row r="2668" spans="2:7" s="457" customFormat="1" ht="12">
      <c r="B2668" s="469" t="s">
        <v>8391</v>
      </c>
      <c r="C2668" s="453" t="s">
        <v>6498</v>
      </c>
      <c r="D2668" s="469" t="s">
        <v>3724</v>
      </c>
      <c r="E2668" s="470" t="s">
        <v>7658</v>
      </c>
      <c r="F2668" s="456" t="s">
        <v>3499</v>
      </c>
      <c r="G2668" s="493" t="s">
        <v>3500</v>
      </c>
    </row>
    <row r="2669" spans="2:7" s="457" customFormat="1" ht="12">
      <c r="B2669" s="469" t="s">
        <v>8392</v>
      </c>
      <c r="C2669" s="453" t="s">
        <v>6498</v>
      </c>
      <c r="D2669" s="469" t="s">
        <v>3724</v>
      </c>
      <c r="E2669" s="470" t="s">
        <v>7658</v>
      </c>
      <c r="F2669" s="456" t="s">
        <v>3499</v>
      </c>
      <c r="G2669" s="493" t="s">
        <v>3500</v>
      </c>
    </row>
    <row r="2670" spans="2:7" s="457" customFormat="1" ht="12">
      <c r="B2670" s="469" t="s">
        <v>8393</v>
      </c>
      <c r="C2670" s="453" t="s">
        <v>6498</v>
      </c>
      <c r="D2670" s="469" t="s">
        <v>3724</v>
      </c>
      <c r="E2670" s="470" t="s">
        <v>7658</v>
      </c>
      <c r="F2670" s="456" t="s">
        <v>3499</v>
      </c>
      <c r="G2670" s="493" t="s">
        <v>3500</v>
      </c>
    </row>
    <row r="2671" spans="2:7" s="457" customFormat="1" ht="12">
      <c r="B2671" s="469" t="s">
        <v>8394</v>
      </c>
      <c r="C2671" s="453" t="s">
        <v>6498</v>
      </c>
      <c r="D2671" s="469" t="s">
        <v>3724</v>
      </c>
      <c r="E2671" s="470" t="s">
        <v>7658</v>
      </c>
      <c r="F2671" s="456" t="s">
        <v>3499</v>
      </c>
      <c r="G2671" s="493" t="s">
        <v>3500</v>
      </c>
    </row>
    <row r="2672" spans="2:7" s="457" customFormat="1" ht="12">
      <c r="B2672" s="469" t="s">
        <v>8395</v>
      </c>
      <c r="C2672" s="453" t="s">
        <v>6498</v>
      </c>
      <c r="D2672" s="469" t="s">
        <v>3724</v>
      </c>
      <c r="E2672" s="470" t="s">
        <v>7658</v>
      </c>
      <c r="F2672" s="456" t="s">
        <v>3499</v>
      </c>
      <c r="G2672" s="493" t="s">
        <v>3500</v>
      </c>
    </row>
    <row r="2673" spans="2:7" s="457" customFormat="1" ht="12">
      <c r="B2673" s="469" t="s">
        <v>8396</v>
      </c>
      <c r="C2673" s="453" t="s">
        <v>6498</v>
      </c>
      <c r="D2673" s="469" t="s">
        <v>3724</v>
      </c>
      <c r="E2673" s="470" t="s">
        <v>7658</v>
      </c>
      <c r="F2673" s="456" t="s">
        <v>3499</v>
      </c>
      <c r="G2673" s="493" t="s">
        <v>3500</v>
      </c>
    </row>
    <row r="2674" spans="2:7" s="457" customFormat="1" ht="12">
      <c r="B2674" s="469" t="s">
        <v>8397</v>
      </c>
      <c r="C2674" s="453" t="s">
        <v>6498</v>
      </c>
      <c r="D2674" s="469" t="s">
        <v>3724</v>
      </c>
      <c r="E2674" s="470" t="s">
        <v>7658</v>
      </c>
      <c r="F2674" s="456" t="s">
        <v>3499</v>
      </c>
      <c r="G2674" s="493" t="s">
        <v>3500</v>
      </c>
    </row>
    <row r="2675" spans="2:7" s="457" customFormat="1" ht="12">
      <c r="B2675" s="469" t="s">
        <v>8398</v>
      </c>
      <c r="C2675" s="453" t="s">
        <v>6498</v>
      </c>
      <c r="D2675" s="469" t="s">
        <v>3724</v>
      </c>
      <c r="E2675" s="470" t="s">
        <v>7658</v>
      </c>
      <c r="F2675" s="456" t="s">
        <v>3499</v>
      </c>
      <c r="G2675" s="493" t="s">
        <v>3500</v>
      </c>
    </row>
    <row r="2676" spans="2:7" s="457" customFormat="1" ht="12">
      <c r="B2676" s="469" t="s">
        <v>8399</v>
      </c>
      <c r="C2676" s="453" t="s">
        <v>6498</v>
      </c>
      <c r="D2676" s="469" t="s">
        <v>3724</v>
      </c>
      <c r="E2676" s="470" t="s">
        <v>7658</v>
      </c>
      <c r="F2676" s="456" t="s">
        <v>3499</v>
      </c>
      <c r="G2676" s="493" t="s">
        <v>3500</v>
      </c>
    </row>
    <row r="2677" spans="2:7" s="457" customFormat="1" ht="12">
      <c r="B2677" s="469" t="s">
        <v>8400</v>
      </c>
      <c r="C2677" s="453" t="s">
        <v>6498</v>
      </c>
      <c r="D2677" s="469" t="s">
        <v>3724</v>
      </c>
      <c r="E2677" s="470" t="s">
        <v>7658</v>
      </c>
      <c r="F2677" s="456" t="s">
        <v>3499</v>
      </c>
      <c r="G2677" s="493" t="s">
        <v>3500</v>
      </c>
    </row>
    <row r="2678" spans="2:7" s="457" customFormat="1" ht="12">
      <c r="B2678" s="469" t="s">
        <v>8401</v>
      </c>
      <c r="C2678" s="453" t="s">
        <v>6498</v>
      </c>
      <c r="D2678" s="469" t="s">
        <v>3724</v>
      </c>
      <c r="E2678" s="470" t="s">
        <v>7658</v>
      </c>
      <c r="F2678" s="456" t="s">
        <v>3499</v>
      </c>
      <c r="G2678" s="493" t="s">
        <v>3500</v>
      </c>
    </row>
    <row r="2679" spans="2:7" s="457" customFormat="1" ht="12">
      <c r="B2679" s="469" t="s">
        <v>8402</v>
      </c>
      <c r="C2679" s="453" t="s">
        <v>6498</v>
      </c>
      <c r="D2679" s="469" t="s">
        <v>3724</v>
      </c>
      <c r="E2679" s="470" t="s">
        <v>7658</v>
      </c>
      <c r="F2679" s="456" t="s">
        <v>3499</v>
      </c>
      <c r="G2679" s="493" t="s">
        <v>3500</v>
      </c>
    </row>
    <row r="2680" spans="2:7" s="457" customFormat="1" ht="12">
      <c r="B2680" s="469" t="s">
        <v>8403</v>
      </c>
      <c r="C2680" s="453" t="s">
        <v>6498</v>
      </c>
      <c r="D2680" s="469" t="s">
        <v>3724</v>
      </c>
      <c r="E2680" s="470" t="s">
        <v>7658</v>
      </c>
      <c r="F2680" s="456" t="s">
        <v>3499</v>
      </c>
      <c r="G2680" s="493" t="s">
        <v>3500</v>
      </c>
    </row>
    <row r="2681" spans="2:7" s="457" customFormat="1" ht="12">
      <c r="B2681" s="469" t="s">
        <v>8404</v>
      </c>
      <c r="C2681" s="453" t="s">
        <v>6498</v>
      </c>
      <c r="D2681" s="469" t="s">
        <v>3724</v>
      </c>
      <c r="E2681" s="470" t="s">
        <v>7658</v>
      </c>
      <c r="F2681" s="456" t="s">
        <v>3499</v>
      </c>
      <c r="G2681" s="493" t="s">
        <v>3500</v>
      </c>
    </row>
    <row r="2682" spans="2:7" s="457" customFormat="1" ht="12">
      <c r="B2682" s="469" t="s">
        <v>8405</v>
      </c>
      <c r="C2682" s="453" t="s">
        <v>6498</v>
      </c>
      <c r="D2682" s="469" t="s">
        <v>3724</v>
      </c>
      <c r="E2682" s="470" t="s">
        <v>7658</v>
      </c>
      <c r="F2682" s="456" t="s">
        <v>3499</v>
      </c>
      <c r="G2682" s="493" t="s">
        <v>3500</v>
      </c>
    </row>
    <row r="2683" spans="2:7" s="457" customFormat="1" ht="12">
      <c r="B2683" s="469" t="s">
        <v>8406</v>
      </c>
      <c r="C2683" s="453" t="s">
        <v>6498</v>
      </c>
      <c r="D2683" s="469" t="s">
        <v>3724</v>
      </c>
      <c r="E2683" s="470" t="s">
        <v>7658</v>
      </c>
      <c r="F2683" s="456" t="s">
        <v>3499</v>
      </c>
      <c r="G2683" s="493" t="s">
        <v>3500</v>
      </c>
    </row>
    <row r="2684" spans="2:7" s="457" customFormat="1" ht="12">
      <c r="B2684" s="469" t="s">
        <v>8407</v>
      </c>
      <c r="C2684" s="453" t="s">
        <v>6498</v>
      </c>
      <c r="D2684" s="469" t="s">
        <v>3724</v>
      </c>
      <c r="E2684" s="470" t="s">
        <v>7658</v>
      </c>
      <c r="F2684" s="456" t="s">
        <v>3499</v>
      </c>
      <c r="G2684" s="493" t="s">
        <v>3500</v>
      </c>
    </row>
    <row r="2685" spans="2:7" s="457" customFormat="1" ht="12">
      <c r="B2685" s="469" t="s">
        <v>8408</v>
      </c>
      <c r="C2685" s="453" t="s">
        <v>6498</v>
      </c>
      <c r="D2685" s="469" t="s">
        <v>3724</v>
      </c>
      <c r="E2685" s="470" t="s">
        <v>7658</v>
      </c>
      <c r="F2685" s="456" t="s">
        <v>3499</v>
      </c>
      <c r="G2685" s="493" t="s">
        <v>3500</v>
      </c>
    </row>
    <row r="2686" spans="2:7" s="457" customFormat="1" ht="12">
      <c r="B2686" s="469" t="s">
        <v>8409</v>
      </c>
      <c r="C2686" s="453" t="s">
        <v>6498</v>
      </c>
      <c r="D2686" s="469" t="s">
        <v>3724</v>
      </c>
      <c r="E2686" s="470" t="s">
        <v>7658</v>
      </c>
      <c r="F2686" s="456" t="s">
        <v>3499</v>
      </c>
      <c r="G2686" s="493" t="s">
        <v>3500</v>
      </c>
    </row>
    <row r="2687" spans="2:7" s="457" customFormat="1" ht="12">
      <c r="B2687" s="469" t="s">
        <v>8410</v>
      </c>
      <c r="C2687" s="453" t="s">
        <v>6498</v>
      </c>
      <c r="D2687" s="469" t="s">
        <v>3724</v>
      </c>
      <c r="E2687" s="470" t="s">
        <v>7658</v>
      </c>
      <c r="F2687" s="456" t="s">
        <v>3499</v>
      </c>
      <c r="G2687" s="493" t="s">
        <v>3500</v>
      </c>
    </row>
    <row r="2688" spans="2:7" s="457" customFormat="1" ht="12">
      <c r="B2688" s="469" t="s">
        <v>8411</v>
      </c>
      <c r="C2688" s="453" t="s">
        <v>6498</v>
      </c>
      <c r="D2688" s="469" t="s">
        <v>3724</v>
      </c>
      <c r="E2688" s="470" t="s">
        <v>7658</v>
      </c>
      <c r="F2688" s="456" t="s">
        <v>3499</v>
      </c>
      <c r="G2688" s="493" t="s">
        <v>3500</v>
      </c>
    </row>
    <row r="2689" spans="2:7" s="457" customFormat="1" ht="12">
      <c r="B2689" s="469" t="s">
        <v>8412</v>
      </c>
      <c r="C2689" s="453" t="s">
        <v>6498</v>
      </c>
      <c r="D2689" s="469" t="s">
        <v>3724</v>
      </c>
      <c r="E2689" s="470" t="s">
        <v>7658</v>
      </c>
      <c r="F2689" s="456" t="s">
        <v>3499</v>
      </c>
      <c r="G2689" s="493" t="s">
        <v>3500</v>
      </c>
    </row>
    <row r="2690" spans="2:7" s="457" customFormat="1" ht="12">
      <c r="B2690" s="469" t="s">
        <v>8413</v>
      </c>
      <c r="C2690" s="453" t="s">
        <v>6498</v>
      </c>
      <c r="D2690" s="469" t="s">
        <v>3724</v>
      </c>
      <c r="E2690" s="470" t="s">
        <v>7658</v>
      </c>
      <c r="F2690" s="456" t="s">
        <v>3499</v>
      </c>
      <c r="G2690" s="493" t="s">
        <v>3500</v>
      </c>
    </row>
    <row r="2691" spans="2:7" s="457" customFormat="1" ht="12">
      <c r="B2691" s="469" t="s">
        <v>8414</v>
      </c>
      <c r="C2691" s="453" t="s">
        <v>6498</v>
      </c>
      <c r="D2691" s="469" t="s">
        <v>3724</v>
      </c>
      <c r="E2691" s="470" t="s">
        <v>7658</v>
      </c>
      <c r="F2691" s="456" t="s">
        <v>3499</v>
      </c>
      <c r="G2691" s="493" t="s">
        <v>3500</v>
      </c>
    </row>
    <row r="2692" spans="2:7" s="457" customFormat="1" ht="12">
      <c r="B2692" s="469" t="s">
        <v>8415</v>
      </c>
      <c r="C2692" s="453" t="s">
        <v>6498</v>
      </c>
      <c r="D2692" s="469" t="s">
        <v>3724</v>
      </c>
      <c r="E2692" s="470" t="s">
        <v>7658</v>
      </c>
      <c r="F2692" s="456" t="s">
        <v>3499</v>
      </c>
      <c r="G2692" s="493" t="s">
        <v>3500</v>
      </c>
    </row>
    <row r="2693" spans="2:7" s="457" customFormat="1" ht="12">
      <c r="B2693" s="469" t="s">
        <v>8416</v>
      </c>
      <c r="C2693" s="453" t="s">
        <v>6498</v>
      </c>
      <c r="D2693" s="469" t="s">
        <v>3724</v>
      </c>
      <c r="E2693" s="470" t="s">
        <v>7658</v>
      </c>
      <c r="F2693" s="456" t="s">
        <v>3499</v>
      </c>
      <c r="G2693" s="493" t="s">
        <v>3500</v>
      </c>
    </row>
    <row r="2694" spans="2:7" s="457" customFormat="1" ht="12">
      <c r="B2694" s="469" t="s">
        <v>8417</v>
      </c>
      <c r="C2694" s="453" t="s">
        <v>6498</v>
      </c>
      <c r="D2694" s="469" t="s">
        <v>3724</v>
      </c>
      <c r="E2694" s="470" t="s">
        <v>7658</v>
      </c>
      <c r="F2694" s="456" t="s">
        <v>3499</v>
      </c>
      <c r="G2694" s="493" t="s">
        <v>3500</v>
      </c>
    </row>
    <row r="2695" spans="2:7" s="457" customFormat="1" ht="12">
      <c r="B2695" s="469" t="s">
        <v>8418</v>
      </c>
      <c r="C2695" s="453" t="s">
        <v>6498</v>
      </c>
      <c r="D2695" s="469" t="s">
        <v>3724</v>
      </c>
      <c r="E2695" s="470" t="s">
        <v>7658</v>
      </c>
      <c r="F2695" s="456" t="s">
        <v>3499</v>
      </c>
      <c r="G2695" s="493" t="s">
        <v>3500</v>
      </c>
    </row>
    <row r="2696" spans="2:7" s="457" customFormat="1" ht="12">
      <c r="B2696" s="469" t="s">
        <v>8419</v>
      </c>
      <c r="C2696" s="453" t="s">
        <v>6498</v>
      </c>
      <c r="D2696" s="469" t="s">
        <v>3724</v>
      </c>
      <c r="E2696" s="470" t="s">
        <v>7658</v>
      </c>
      <c r="F2696" s="456" t="s">
        <v>3499</v>
      </c>
      <c r="G2696" s="493" t="s">
        <v>3500</v>
      </c>
    </row>
    <row r="2697" spans="2:7" s="457" customFormat="1" ht="12">
      <c r="B2697" s="469" t="s">
        <v>8420</v>
      </c>
      <c r="C2697" s="453" t="s">
        <v>6498</v>
      </c>
      <c r="D2697" s="469" t="s">
        <v>3724</v>
      </c>
      <c r="E2697" s="470" t="s">
        <v>7658</v>
      </c>
      <c r="F2697" s="456" t="s">
        <v>3499</v>
      </c>
      <c r="G2697" s="493" t="s">
        <v>3500</v>
      </c>
    </row>
    <row r="2698" spans="2:7" s="457" customFormat="1" ht="12">
      <c r="B2698" s="469" t="s">
        <v>8421</v>
      </c>
      <c r="C2698" s="453" t="s">
        <v>6498</v>
      </c>
      <c r="D2698" s="469" t="s">
        <v>3724</v>
      </c>
      <c r="E2698" s="470" t="s">
        <v>7658</v>
      </c>
      <c r="F2698" s="456" t="s">
        <v>3499</v>
      </c>
      <c r="G2698" s="493" t="s">
        <v>3500</v>
      </c>
    </row>
    <row r="2699" spans="2:7" s="457" customFormat="1" ht="12">
      <c r="B2699" s="469" t="s">
        <v>8422</v>
      </c>
      <c r="C2699" s="453" t="s">
        <v>6498</v>
      </c>
      <c r="D2699" s="469" t="s">
        <v>3724</v>
      </c>
      <c r="E2699" s="470" t="s">
        <v>7658</v>
      </c>
      <c r="F2699" s="456" t="s">
        <v>3499</v>
      </c>
      <c r="G2699" s="493" t="s">
        <v>3500</v>
      </c>
    </row>
    <row r="2700" spans="2:7" s="457" customFormat="1" ht="12">
      <c r="B2700" s="469" t="s">
        <v>8423</v>
      </c>
      <c r="C2700" s="453" t="s">
        <v>6498</v>
      </c>
      <c r="D2700" s="469" t="s">
        <v>3724</v>
      </c>
      <c r="E2700" s="470" t="s">
        <v>7658</v>
      </c>
      <c r="F2700" s="456" t="s">
        <v>3499</v>
      </c>
      <c r="G2700" s="493" t="s">
        <v>3500</v>
      </c>
    </row>
    <row r="2701" spans="2:7" s="457" customFormat="1" ht="12">
      <c r="B2701" s="469" t="s">
        <v>8424</v>
      </c>
      <c r="C2701" s="453" t="s">
        <v>6498</v>
      </c>
      <c r="D2701" s="469" t="s">
        <v>3724</v>
      </c>
      <c r="E2701" s="470" t="s">
        <v>7658</v>
      </c>
      <c r="F2701" s="456" t="s">
        <v>3499</v>
      </c>
      <c r="G2701" s="493" t="s">
        <v>3500</v>
      </c>
    </row>
    <row r="2702" spans="2:7" s="457" customFormat="1" ht="12">
      <c r="B2702" s="469" t="s">
        <v>8425</v>
      </c>
      <c r="C2702" s="453" t="s">
        <v>6498</v>
      </c>
      <c r="D2702" s="469" t="s">
        <v>3724</v>
      </c>
      <c r="E2702" s="470" t="s">
        <v>7658</v>
      </c>
      <c r="F2702" s="456" t="s">
        <v>3499</v>
      </c>
      <c r="G2702" s="493" t="s">
        <v>3500</v>
      </c>
    </row>
    <row r="2703" spans="2:7" s="457" customFormat="1" ht="12">
      <c r="B2703" s="469" t="s">
        <v>8426</v>
      </c>
      <c r="C2703" s="453" t="s">
        <v>6498</v>
      </c>
      <c r="D2703" s="469" t="s">
        <v>3724</v>
      </c>
      <c r="E2703" s="470" t="s">
        <v>7658</v>
      </c>
      <c r="F2703" s="456" t="s">
        <v>3499</v>
      </c>
      <c r="G2703" s="493" t="s">
        <v>3500</v>
      </c>
    </row>
    <row r="2704" spans="2:7" s="457" customFormat="1" ht="12">
      <c r="B2704" s="469" t="s">
        <v>8427</v>
      </c>
      <c r="C2704" s="453" t="s">
        <v>6498</v>
      </c>
      <c r="D2704" s="469" t="s">
        <v>3724</v>
      </c>
      <c r="E2704" s="470" t="s">
        <v>7658</v>
      </c>
      <c r="F2704" s="456" t="s">
        <v>3499</v>
      </c>
      <c r="G2704" s="493" t="s">
        <v>3500</v>
      </c>
    </row>
    <row r="2705" spans="2:7" s="457" customFormat="1" ht="12">
      <c r="B2705" s="469" t="s">
        <v>8428</v>
      </c>
      <c r="C2705" s="453" t="s">
        <v>6498</v>
      </c>
      <c r="D2705" s="469" t="s">
        <v>3724</v>
      </c>
      <c r="E2705" s="470" t="s">
        <v>7658</v>
      </c>
      <c r="F2705" s="456" t="s">
        <v>3499</v>
      </c>
      <c r="G2705" s="493" t="s">
        <v>3500</v>
      </c>
    </row>
    <row r="2706" spans="2:7" s="457" customFormat="1" ht="12">
      <c r="B2706" s="469" t="s">
        <v>8429</v>
      </c>
      <c r="C2706" s="453" t="s">
        <v>6498</v>
      </c>
      <c r="D2706" s="469" t="s">
        <v>3724</v>
      </c>
      <c r="E2706" s="470" t="s">
        <v>7658</v>
      </c>
      <c r="F2706" s="456" t="s">
        <v>3499</v>
      </c>
      <c r="G2706" s="493" t="s">
        <v>3500</v>
      </c>
    </row>
    <row r="2707" spans="2:7" s="457" customFormat="1" ht="12">
      <c r="B2707" s="469" t="s">
        <v>8430</v>
      </c>
      <c r="C2707" s="453" t="s">
        <v>6498</v>
      </c>
      <c r="D2707" s="469" t="s">
        <v>3724</v>
      </c>
      <c r="E2707" s="470" t="s">
        <v>7658</v>
      </c>
      <c r="F2707" s="456" t="s">
        <v>3499</v>
      </c>
      <c r="G2707" s="493" t="s">
        <v>3500</v>
      </c>
    </row>
    <row r="2708" spans="2:7" s="457" customFormat="1" ht="12">
      <c r="B2708" s="469" t="s">
        <v>8431</v>
      </c>
      <c r="C2708" s="453" t="s">
        <v>6498</v>
      </c>
      <c r="D2708" s="469" t="s">
        <v>3724</v>
      </c>
      <c r="E2708" s="470" t="s">
        <v>7658</v>
      </c>
      <c r="F2708" s="456" t="s">
        <v>3499</v>
      </c>
      <c r="G2708" s="493" t="s">
        <v>3500</v>
      </c>
    </row>
    <row r="2709" spans="2:7" s="457" customFormat="1" ht="12">
      <c r="B2709" s="469" t="s">
        <v>8432</v>
      </c>
      <c r="C2709" s="453" t="s">
        <v>6498</v>
      </c>
      <c r="D2709" s="469" t="s">
        <v>3724</v>
      </c>
      <c r="E2709" s="470" t="s">
        <v>7658</v>
      </c>
      <c r="F2709" s="456" t="s">
        <v>3499</v>
      </c>
      <c r="G2709" s="493" t="s">
        <v>3500</v>
      </c>
    </row>
    <row r="2710" spans="2:7" s="457" customFormat="1" ht="12">
      <c r="B2710" s="469" t="s">
        <v>8433</v>
      </c>
      <c r="C2710" s="453" t="s">
        <v>6498</v>
      </c>
      <c r="D2710" s="469" t="s">
        <v>3724</v>
      </c>
      <c r="E2710" s="470" t="s">
        <v>7658</v>
      </c>
      <c r="F2710" s="456" t="s">
        <v>3499</v>
      </c>
      <c r="G2710" s="493" t="s">
        <v>3500</v>
      </c>
    </row>
    <row r="2711" spans="2:7" s="457" customFormat="1" ht="12">
      <c r="B2711" s="469" t="s">
        <v>8434</v>
      </c>
      <c r="C2711" s="453" t="s">
        <v>6498</v>
      </c>
      <c r="D2711" s="469" t="s">
        <v>3724</v>
      </c>
      <c r="E2711" s="470" t="s">
        <v>7658</v>
      </c>
      <c r="F2711" s="456" t="s">
        <v>3499</v>
      </c>
      <c r="G2711" s="493" t="s">
        <v>3500</v>
      </c>
    </row>
    <row r="2712" spans="2:7" s="457" customFormat="1" ht="12">
      <c r="B2712" s="469" t="s">
        <v>8435</v>
      </c>
      <c r="C2712" s="453" t="s">
        <v>6498</v>
      </c>
      <c r="D2712" s="469" t="s">
        <v>3724</v>
      </c>
      <c r="E2712" s="470" t="s">
        <v>7658</v>
      </c>
      <c r="F2712" s="456" t="s">
        <v>3499</v>
      </c>
      <c r="G2712" s="493" t="s">
        <v>3500</v>
      </c>
    </row>
    <row r="2713" spans="2:7" s="457" customFormat="1" ht="12">
      <c r="B2713" s="469" t="s">
        <v>8436</v>
      </c>
      <c r="C2713" s="453" t="s">
        <v>6498</v>
      </c>
      <c r="D2713" s="469" t="s">
        <v>3724</v>
      </c>
      <c r="E2713" s="470" t="s">
        <v>7658</v>
      </c>
      <c r="F2713" s="456" t="s">
        <v>3499</v>
      </c>
      <c r="G2713" s="493" t="s">
        <v>3500</v>
      </c>
    </row>
    <row r="2714" spans="2:7" s="457" customFormat="1" ht="12">
      <c r="B2714" s="469" t="s">
        <v>8437</v>
      </c>
      <c r="C2714" s="453" t="s">
        <v>6498</v>
      </c>
      <c r="D2714" s="469" t="s">
        <v>3724</v>
      </c>
      <c r="E2714" s="470" t="s">
        <v>7658</v>
      </c>
      <c r="F2714" s="456" t="s">
        <v>3499</v>
      </c>
      <c r="G2714" s="493" t="s">
        <v>3500</v>
      </c>
    </row>
    <row r="2715" spans="2:7" s="457" customFormat="1" ht="12">
      <c r="B2715" s="469" t="s">
        <v>8438</v>
      </c>
      <c r="C2715" s="453" t="s">
        <v>6498</v>
      </c>
      <c r="D2715" s="469" t="s">
        <v>3724</v>
      </c>
      <c r="E2715" s="470" t="s">
        <v>7658</v>
      </c>
      <c r="F2715" s="456" t="s">
        <v>3499</v>
      </c>
      <c r="G2715" s="493" t="s">
        <v>3500</v>
      </c>
    </row>
    <row r="2716" spans="2:7" s="457" customFormat="1" ht="12">
      <c r="B2716" s="469" t="s">
        <v>8439</v>
      </c>
      <c r="C2716" s="453" t="s">
        <v>6498</v>
      </c>
      <c r="D2716" s="469" t="s">
        <v>3724</v>
      </c>
      <c r="E2716" s="470" t="s">
        <v>7658</v>
      </c>
      <c r="F2716" s="456" t="s">
        <v>3499</v>
      </c>
      <c r="G2716" s="493" t="s">
        <v>3500</v>
      </c>
    </row>
    <row r="2717" spans="2:7" s="457" customFormat="1" ht="12">
      <c r="B2717" s="469" t="s">
        <v>8440</v>
      </c>
      <c r="C2717" s="453" t="s">
        <v>6498</v>
      </c>
      <c r="D2717" s="469" t="s">
        <v>3724</v>
      </c>
      <c r="E2717" s="470" t="s">
        <v>7658</v>
      </c>
      <c r="F2717" s="456" t="s">
        <v>3499</v>
      </c>
      <c r="G2717" s="493" t="s">
        <v>3500</v>
      </c>
    </row>
    <row r="2718" spans="2:7" s="457" customFormat="1" ht="12">
      <c r="B2718" s="469" t="s">
        <v>8441</v>
      </c>
      <c r="C2718" s="453" t="s">
        <v>6498</v>
      </c>
      <c r="D2718" s="469" t="s">
        <v>3724</v>
      </c>
      <c r="E2718" s="470" t="s">
        <v>7658</v>
      </c>
      <c r="F2718" s="456" t="s">
        <v>3499</v>
      </c>
      <c r="G2718" s="493" t="s">
        <v>3500</v>
      </c>
    </row>
    <row r="2719" spans="2:7" s="457" customFormat="1" ht="12">
      <c r="B2719" s="469" t="s">
        <v>8442</v>
      </c>
      <c r="C2719" s="453" t="s">
        <v>6498</v>
      </c>
      <c r="D2719" s="469" t="s">
        <v>3724</v>
      </c>
      <c r="E2719" s="470" t="s">
        <v>7658</v>
      </c>
      <c r="F2719" s="456" t="s">
        <v>3499</v>
      </c>
      <c r="G2719" s="493" t="s">
        <v>3500</v>
      </c>
    </row>
    <row r="2720" spans="2:7" s="457" customFormat="1" ht="12">
      <c r="B2720" s="469" t="s">
        <v>8443</v>
      </c>
      <c r="C2720" s="453" t="s">
        <v>6498</v>
      </c>
      <c r="D2720" s="469" t="s">
        <v>3724</v>
      </c>
      <c r="E2720" s="470" t="s">
        <v>7658</v>
      </c>
      <c r="F2720" s="456" t="s">
        <v>3499</v>
      </c>
      <c r="G2720" s="493" t="s">
        <v>3500</v>
      </c>
    </row>
    <row r="2721" spans="2:7" s="457" customFormat="1" ht="12">
      <c r="B2721" s="469" t="s">
        <v>8444</v>
      </c>
      <c r="C2721" s="453" t="s">
        <v>6498</v>
      </c>
      <c r="D2721" s="469" t="s">
        <v>3724</v>
      </c>
      <c r="E2721" s="470" t="s">
        <v>7658</v>
      </c>
      <c r="F2721" s="456" t="s">
        <v>3499</v>
      </c>
      <c r="G2721" s="493" t="s">
        <v>3500</v>
      </c>
    </row>
    <row r="2722" spans="2:7" s="457" customFormat="1" ht="12">
      <c r="B2722" s="469" t="s">
        <v>8445</v>
      </c>
      <c r="C2722" s="453" t="s">
        <v>6498</v>
      </c>
      <c r="D2722" s="469" t="s">
        <v>3724</v>
      </c>
      <c r="E2722" s="470" t="s">
        <v>7658</v>
      </c>
      <c r="F2722" s="456" t="s">
        <v>3499</v>
      </c>
      <c r="G2722" s="493" t="s">
        <v>3500</v>
      </c>
    </row>
    <row r="2723" spans="2:7" s="457" customFormat="1" ht="12">
      <c r="B2723" s="469" t="s">
        <v>8446</v>
      </c>
      <c r="C2723" s="453" t="s">
        <v>6498</v>
      </c>
      <c r="D2723" s="469" t="s">
        <v>3724</v>
      </c>
      <c r="E2723" s="470" t="s">
        <v>7658</v>
      </c>
      <c r="F2723" s="456" t="s">
        <v>3499</v>
      </c>
      <c r="G2723" s="493" t="s">
        <v>3500</v>
      </c>
    </row>
    <row r="2724" spans="2:7" s="457" customFormat="1" ht="12">
      <c r="B2724" s="469" t="s">
        <v>8447</v>
      </c>
      <c r="C2724" s="453" t="s">
        <v>6498</v>
      </c>
      <c r="D2724" s="469" t="s">
        <v>3724</v>
      </c>
      <c r="E2724" s="470" t="s">
        <v>7658</v>
      </c>
      <c r="F2724" s="456" t="s">
        <v>3499</v>
      </c>
      <c r="G2724" s="493" t="s">
        <v>3500</v>
      </c>
    </row>
    <row r="2725" spans="2:7" s="457" customFormat="1" ht="12">
      <c r="B2725" s="469" t="s">
        <v>8448</v>
      </c>
      <c r="C2725" s="453" t="s">
        <v>6498</v>
      </c>
      <c r="D2725" s="469" t="s">
        <v>3724</v>
      </c>
      <c r="E2725" s="470" t="s">
        <v>7658</v>
      </c>
      <c r="F2725" s="456" t="s">
        <v>3499</v>
      </c>
      <c r="G2725" s="493" t="s">
        <v>3500</v>
      </c>
    </row>
    <row r="2726" spans="2:7" s="457" customFormat="1" ht="12">
      <c r="B2726" s="469" t="s">
        <v>8449</v>
      </c>
      <c r="C2726" s="453" t="s">
        <v>6498</v>
      </c>
      <c r="D2726" s="469" t="s">
        <v>3724</v>
      </c>
      <c r="E2726" s="470" t="s">
        <v>7658</v>
      </c>
      <c r="F2726" s="456" t="s">
        <v>3499</v>
      </c>
      <c r="G2726" s="493" t="s">
        <v>3500</v>
      </c>
    </row>
    <row r="2727" spans="2:7" s="457" customFormat="1" ht="12">
      <c r="B2727" s="469" t="s">
        <v>8450</v>
      </c>
      <c r="C2727" s="453" t="s">
        <v>6498</v>
      </c>
      <c r="D2727" s="469" t="s">
        <v>3724</v>
      </c>
      <c r="E2727" s="470" t="s">
        <v>7658</v>
      </c>
      <c r="F2727" s="456" t="s">
        <v>3499</v>
      </c>
      <c r="G2727" s="493" t="s">
        <v>3500</v>
      </c>
    </row>
    <row r="2728" spans="2:7" s="457" customFormat="1" ht="12">
      <c r="B2728" s="469" t="s">
        <v>8451</v>
      </c>
      <c r="C2728" s="453" t="s">
        <v>6498</v>
      </c>
      <c r="D2728" s="469" t="s">
        <v>3724</v>
      </c>
      <c r="E2728" s="470" t="s">
        <v>7658</v>
      </c>
      <c r="F2728" s="456" t="s">
        <v>3499</v>
      </c>
      <c r="G2728" s="493" t="s">
        <v>3500</v>
      </c>
    </row>
    <row r="2729" spans="2:7" s="457" customFormat="1" ht="12">
      <c r="B2729" s="469" t="s">
        <v>8452</v>
      </c>
      <c r="C2729" s="453" t="s">
        <v>6498</v>
      </c>
      <c r="D2729" s="469" t="s">
        <v>3724</v>
      </c>
      <c r="E2729" s="470" t="s">
        <v>7658</v>
      </c>
      <c r="F2729" s="456" t="s">
        <v>3499</v>
      </c>
      <c r="G2729" s="493" t="s">
        <v>3500</v>
      </c>
    </row>
    <row r="2730" spans="2:7" s="457" customFormat="1" ht="12">
      <c r="B2730" s="469" t="s">
        <v>8453</v>
      </c>
      <c r="C2730" s="453" t="s">
        <v>6498</v>
      </c>
      <c r="D2730" s="469" t="s">
        <v>3724</v>
      </c>
      <c r="E2730" s="470" t="s">
        <v>7658</v>
      </c>
      <c r="F2730" s="456" t="s">
        <v>3499</v>
      </c>
      <c r="G2730" s="493" t="s">
        <v>3500</v>
      </c>
    </row>
    <row r="2731" spans="2:7" s="457" customFormat="1" ht="12">
      <c r="B2731" s="469" t="s">
        <v>8454</v>
      </c>
      <c r="C2731" s="453" t="s">
        <v>6498</v>
      </c>
      <c r="D2731" s="469" t="s">
        <v>3724</v>
      </c>
      <c r="E2731" s="470" t="s">
        <v>7658</v>
      </c>
      <c r="F2731" s="456" t="s">
        <v>3499</v>
      </c>
      <c r="G2731" s="493" t="s">
        <v>3500</v>
      </c>
    </row>
    <row r="2732" spans="2:7" s="457" customFormat="1" ht="12">
      <c r="B2732" s="469" t="s">
        <v>8455</v>
      </c>
      <c r="C2732" s="453" t="s">
        <v>6498</v>
      </c>
      <c r="D2732" s="469" t="s">
        <v>3724</v>
      </c>
      <c r="E2732" s="470" t="s">
        <v>7658</v>
      </c>
      <c r="F2732" s="456" t="s">
        <v>3499</v>
      </c>
      <c r="G2732" s="493" t="s">
        <v>3500</v>
      </c>
    </row>
    <row r="2733" spans="2:7" s="457" customFormat="1" ht="12">
      <c r="B2733" s="469" t="s">
        <v>8456</v>
      </c>
      <c r="C2733" s="453" t="s">
        <v>6498</v>
      </c>
      <c r="D2733" s="469" t="s">
        <v>3724</v>
      </c>
      <c r="E2733" s="470" t="s">
        <v>7658</v>
      </c>
      <c r="F2733" s="456" t="s">
        <v>3499</v>
      </c>
      <c r="G2733" s="493" t="s">
        <v>3500</v>
      </c>
    </row>
    <row r="2734" spans="2:7" s="457" customFormat="1" ht="12">
      <c r="B2734" s="469" t="s">
        <v>8457</v>
      </c>
      <c r="C2734" s="453" t="s">
        <v>6498</v>
      </c>
      <c r="D2734" s="469" t="s">
        <v>3724</v>
      </c>
      <c r="E2734" s="470" t="s">
        <v>7658</v>
      </c>
      <c r="F2734" s="456" t="s">
        <v>3499</v>
      </c>
      <c r="G2734" s="493" t="s">
        <v>3500</v>
      </c>
    </row>
    <row r="2735" spans="2:7" s="457" customFormat="1" ht="12">
      <c r="B2735" s="469" t="s">
        <v>8458</v>
      </c>
      <c r="C2735" s="453" t="s">
        <v>6498</v>
      </c>
      <c r="D2735" s="469" t="s">
        <v>3724</v>
      </c>
      <c r="E2735" s="470" t="s">
        <v>7658</v>
      </c>
      <c r="F2735" s="456" t="s">
        <v>3499</v>
      </c>
      <c r="G2735" s="493" t="s">
        <v>3500</v>
      </c>
    </row>
    <row r="2736" spans="2:7" s="457" customFormat="1" ht="12">
      <c r="B2736" s="469" t="s">
        <v>8459</v>
      </c>
      <c r="C2736" s="453" t="s">
        <v>6498</v>
      </c>
      <c r="D2736" s="469" t="s">
        <v>3724</v>
      </c>
      <c r="E2736" s="470" t="s">
        <v>7658</v>
      </c>
      <c r="F2736" s="456" t="s">
        <v>3499</v>
      </c>
      <c r="G2736" s="493" t="s">
        <v>3500</v>
      </c>
    </row>
    <row r="2737" spans="2:7" s="457" customFormat="1" ht="12">
      <c r="B2737" s="469" t="s">
        <v>8460</v>
      </c>
      <c r="C2737" s="453" t="s">
        <v>6498</v>
      </c>
      <c r="D2737" s="469" t="s">
        <v>3724</v>
      </c>
      <c r="E2737" s="470" t="s">
        <v>7658</v>
      </c>
      <c r="F2737" s="456" t="s">
        <v>3499</v>
      </c>
      <c r="G2737" s="493" t="s">
        <v>3500</v>
      </c>
    </row>
    <row r="2738" spans="2:7" s="457" customFormat="1" ht="12">
      <c r="B2738" s="469" t="s">
        <v>8461</v>
      </c>
      <c r="C2738" s="453" t="s">
        <v>6498</v>
      </c>
      <c r="D2738" s="469" t="s">
        <v>3724</v>
      </c>
      <c r="E2738" s="470" t="s">
        <v>7658</v>
      </c>
      <c r="F2738" s="456" t="s">
        <v>3499</v>
      </c>
      <c r="G2738" s="493" t="s">
        <v>3500</v>
      </c>
    </row>
    <row r="2739" spans="2:7" s="457" customFormat="1" ht="12">
      <c r="B2739" s="469" t="s">
        <v>8462</v>
      </c>
      <c r="C2739" s="453" t="s">
        <v>6498</v>
      </c>
      <c r="D2739" s="469" t="s">
        <v>3724</v>
      </c>
      <c r="E2739" s="470" t="s">
        <v>7658</v>
      </c>
      <c r="F2739" s="456" t="s">
        <v>3499</v>
      </c>
      <c r="G2739" s="493" t="s">
        <v>3500</v>
      </c>
    </row>
    <row r="2740" spans="2:7" s="457" customFormat="1" ht="12">
      <c r="B2740" s="469" t="s">
        <v>8463</v>
      </c>
      <c r="C2740" s="453" t="s">
        <v>6498</v>
      </c>
      <c r="D2740" s="469" t="s">
        <v>3724</v>
      </c>
      <c r="E2740" s="470" t="s">
        <v>7658</v>
      </c>
      <c r="F2740" s="456" t="s">
        <v>3499</v>
      </c>
      <c r="G2740" s="493" t="s">
        <v>3500</v>
      </c>
    </row>
    <row r="2741" spans="2:7" s="457" customFormat="1" ht="12">
      <c r="B2741" s="469" t="s">
        <v>8464</v>
      </c>
      <c r="C2741" s="453" t="s">
        <v>6498</v>
      </c>
      <c r="D2741" s="469" t="s">
        <v>3724</v>
      </c>
      <c r="E2741" s="470" t="s">
        <v>7658</v>
      </c>
      <c r="F2741" s="456" t="s">
        <v>3499</v>
      </c>
      <c r="G2741" s="493" t="s">
        <v>3500</v>
      </c>
    </row>
    <row r="2742" spans="2:7" s="457" customFormat="1" ht="12">
      <c r="B2742" s="469" t="s">
        <v>8465</v>
      </c>
      <c r="C2742" s="453" t="s">
        <v>6498</v>
      </c>
      <c r="D2742" s="469" t="s">
        <v>3724</v>
      </c>
      <c r="E2742" s="470" t="s">
        <v>7658</v>
      </c>
      <c r="F2742" s="456" t="s">
        <v>3499</v>
      </c>
      <c r="G2742" s="493" t="s">
        <v>3500</v>
      </c>
    </row>
    <row r="2743" spans="2:7" s="457" customFormat="1" ht="12">
      <c r="B2743" s="469" t="s">
        <v>8466</v>
      </c>
      <c r="C2743" s="453" t="s">
        <v>6498</v>
      </c>
      <c r="D2743" s="469" t="s">
        <v>3724</v>
      </c>
      <c r="E2743" s="470" t="s">
        <v>7658</v>
      </c>
      <c r="F2743" s="456" t="s">
        <v>3499</v>
      </c>
      <c r="G2743" s="493" t="s">
        <v>3500</v>
      </c>
    </row>
    <row r="2744" spans="2:7" s="457" customFormat="1" ht="12">
      <c r="B2744" s="469" t="s">
        <v>8467</v>
      </c>
      <c r="C2744" s="453" t="s">
        <v>6498</v>
      </c>
      <c r="D2744" s="469" t="s">
        <v>3724</v>
      </c>
      <c r="E2744" s="470" t="s">
        <v>7658</v>
      </c>
      <c r="F2744" s="456" t="s">
        <v>3499</v>
      </c>
      <c r="G2744" s="493" t="s">
        <v>3500</v>
      </c>
    </row>
    <row r="2745" spans="2:7" s="457" customFormat="1" ht="12">
      <c r="B2745" s="469" t="s">
        <v>8468</v>
      </c>
      <c r="C2745" s="453" t="s">
        <v>6498</v>
      </c>
      <c r="D2745" s="469" t="s">
        <v>3724</v>
      </c>
      <c r="E2745" s="470" t="s">
        <v>7658</v>
      </c>
      <c r="F2745" s="456" t="s">
        <v>3499</v>
      </c>
      <c r="G2745" s="493" t="s">
        <v>3500</v>
      </c>
    </row>
    <row r="2746" spans="2:7" s="457" customFormat="1" ht="12">
      <c r="B2746" s="469" t="s">
        <v>8469</v>
      </c>
      <c r="C2746" s="453" t="s">
        <v>6498</v>
      </c>
      <c r="D2746" s="469" t="s">
        <v>3724</v>
      </c>
      <c r="E2746" s="470" t="s">
        <v>7658</v>
      </c>
      <c r="F2746" s="456" t="s">
        <v>3499</v>
      </c>
      <c r="G2746" s="493" t="s">
        <v>3500</v>
      </c>
    </row>
    <row r="2747" spans="2:7" s="457" customFormat="1" ht="12">
      <c r="B2747" s="469" t="s">
        <v>8470</v>
      </c>
      <c r="C2747" s="453" t="s">
        <v>6498</v>
      </c>
      <c r="D2747" s="469" t="s">
        <v>3724</v>
      </c>
      <c r="E2747" s="470" t="s">
        <v>7658</v>
      </c>
      <c r="F2747" s="456" t="s">
        <v>3499</v>
      </c>
      <c r="G2747" s="493" t="s">
        <v>3500</v>
      </c>
    </row>
    <row r="2748" spans="2:7" s="457" customFormat="1" ht="12">
      <c r="B2748" s="469" t="s">
        <v>8471</v>
      </c>
      <c r="C2748" s="453" t="s">
        <v>6498</v>
      </c>
      <c r="D2748" s="469" t="s">
        <v>3724</v>
      </c>
      <c r="E2748" s="470" t="s">
        <v>7658</v>
      </c>
      <c r="F2748" s="456" t="s">
        <v>3499</v>
      </c>
      <c r="G2748" s="493" t="s">
        <v>3500</v>
      </c>
    </row>
    <row r="2749" spans="2:7" s="457" customFormat="1" ht="12">
      <c r="B2749" s="469" t="s">
        <v>8472</v>
      </c>
      <c r="C2749" s="453" t="s">
        <v>6498</v>
      </c>
      <c r="D2749" s="469" t="s">
        <v>3724</v>
      </c>
      <c r="E2749" s="470" t="s">
        <v>7658</v>
      </c>
      <c r="F2749" s="456" t="s">
        <v>3499</v>
      </c>
      <c r="G2749" s="493" t="s">
        <v>3500</v>
      </c>
    </row>
    <row r="2750" spans="2:7" s="457" customFormat="1" ht="12">
      <c r="B2750" s="469" t="s">
        <v>8473</v>
      </c>
      <c r="C2750" s="453" t="s">
        <v>6498</v>
      </c>
      <c r="D2750" s="469" t="s">
        <v>3724</v>
      </c>
      <c r="E2750" s="470" t="s">
        <v>7658</v>
      </c>
      <c r="F2750" s="456" t="s">
        <v>3499</v>
      </c>
      <c r="G2750" s="493" t="s">
        <v>3500</v>
      </c>
    </row>
    <row r="2751" spans="2:7" s="457" customFormat="1" ht="12">
      <c r="B2751" s="469" t="s">
        <v>8474</v>
      </c>
      <c r="C2751" s="453" t="s">
        <v>6498</v>
      </c>
      <c r="D2751" s="469" t="s">
        <v>3724</v>
      </c>
      <c r="E2751" s="470" t="s">
        <v>7658</v>
      </c>
      <c r="F2751" s="456" t="s">
        <v>3499</v>
      </c>
      <c r="G2751" s="493" t="s">
        <v>3500</v>
      </c>
    </row>
    <row r="2752" spans="2:7" s="457" customFormat="1" ht="12">
      <c r="B2752" s="469" t="s">
        <v>8475</v>
      </c>
      <c r="C2752" s="453" t="s">
        <v>6498</v>
      </c>
      <c r="D2752" s="469" t="s">
        <v>3724</v>
      </c>
      <c r="E2752" s="470" t="s">
        <v>7658</v>
      </c>
      <c r="F2752" s="456" t="s">
        <v>3499</v>
      </c>
      <c r="G2752" s="493" t="s">
        <v>3500</v>
      </c>
    </row>
    <row r="2753" spans="2:7" s="457" customFormat="1" ht="12">
      <c r="B2753" s="469" t="s">
        <v>8476</v>
      </c>
      <c r="C2753" s="453" t="s">
        <v>6498</v>
      </c>
      <c r="D2753" s="469" t="s">
        <v>3724</v>
      </c>
      <c r="E2753" s="470" t="s">
        <v>7658</v>
      </c>
      <c r="F2753" s="456" t="s">
        <v>3499</v>
      </c>
      <c r="G2753" s="493" t="s">
        <v>3500</v>
      </c>
    </row>
    <row r="2754" spans="2:7" s="457" customFormat="1" ht="12">
      <c r="B2754" s="469" t="s">
        <v>8477</v>
      </c>
      <c r="C2754" s="453" t="s">
        <v>6498</v>
      </c>
      <c r="D2754" s="469" t="s">
        <v>3724</v>
      </c>
      <c r="E2754" s="470" t="s">
        <v>7658</v>
      </c>
      <c r="F2754" s="456" t="s">
        <v>3499</v>
      </c>
      <c r="G2754" s="493" t="s">
        <v>3500</v>
      </c>
    </row>
    <row r="2755" spans="2:7" s="457" customFormat="1" ht="12">
      <c r="B2755" s="469" t="s">
        <v>8478</v>
      </c>
      <c r="C2755" s="453" t="s">
        <v>6498</v>
      </c>
      <c r="D2755" s="469" t="s">
        <v>3724</v>
      </c>
      <c r="E2755" s="470" t="s">
        <v>7658</v>
      </c>
      <c r="F2755" s="456" t="s">
        <v>3499</v>
      </c>
      <c r="G2755" s="493" t="s">
        <v>3500</v>
      </c>
    </row>
    <row r="2756" spans="2:7" s="457" customFormat="1" ht="12">
      <c r="B2756" s="469" t="s">
        <v>8479</v>
      </c>
      <c r="C2756" s="453" t="s">
        <v>6498</v>
      </c>
      <c r="D2756" s="469" t="s">
        <v>3724</v>
      </c>
      <c r="E2756" s="470" t="s">
        <v>7658</v>
      </c>
      <c r="F2756" s="456" t="s">
        <v>3499</v>
      </c>
      <c r="G2756" s="493" t="s">
        <v>3500</v>
      </c>
    </row>
    <row r="2757" spans="2:7" s="457" customFormat="1" ht="12">
      <c r="B2757" s="469" t="s">
        <v>8480</v>
      </c>
      <c r="C2757" s="453" t="s">
        <v>6498</v>
      </c>
      <c r="D2757" s="469" t="s">
        <v>3724</v>
      </c>
      <c r="E2757" s="470" t="s">
        <v>7658</v>
      </c>
      <c r="F2757" s="456" t="s">
        <v>3499</v>
      </c>
      <c r="G2757" s="493" t="s">
        <v>3500</v>
      </c>
    </row>
    <row r="2758" spans="2:7" s="457" customFormat="1" ht="12">
      <c r="B2758" s="469" t="s">
        <v>8481</v>
      </c>
      <c r="C2758" s="453" t="s">
        <v>6498</v>
      </c>
      <c r="D2758" s="469" t="s">
        <v>3724</v>
      </c>
      <c r="E2758" s="470" t="s">
        <v>7658</v>
      </c>
      <c r="F2758" s="456" t="s">
        <v>3499</v>
      </c>
      <c r="G2758" s="493" t="s">
        <v>3500</v>
      </c>
    </row>
    <row r="2759" spans="2:7" s="457" customFormat="1" ht="12">
      <c r="B2759" s="469" t="s">
        <v>8482</v>
      </c>
      <c r="C2759" s="453" t="s">
        <v>6498</v>
      </c>
      <c r="D2759" s="469" t="s">
        <v>3724</v>
      </c>
      <c r="E2759" s="470" t="s">
        <v>7658</v>
      </c>
      <c r="F2759" s="456" t="s">
        <v>3499</v>
      </c>
      <c r="G2759" s="493" t="s">
        <v>3500</v>
      </c>
    </row>
    <row r="2760" spans="2:7" s="457" customFormat="1" ht="12">
      <c r="B2760" s="469" t="s">
        <v>8483</v>
      </c>
      <c r="C2760" s="453" t="s">
        <v>6498</v>
      </c>
      <c r="D2760" s="469" t="s">
        <v>3724</v>
      </c>
      <c r="E2760" s="470" t="s">
        <v>7658</v>
      </c>
      <c r="F2760" s="456" t="s">
        <v>3499</v>
      </c>
      <c r="G2760" s="493" t="s">
        <v>3500</v>
      </c>
    </row>
    <row r="2761" spans="2:7" s="457" customFormat="1" ht="12">
      <c r="B2761" s="469" t="s">
        <v>8484</v>
      </c>
      <c r="C2761" s="453" t="s">
        <v>6498</v>
      </c>
      <c r="D2761" s="469" t="s">
        <v>3724</v>
      </c>
      <c r="E2761" s="470" t="s">
        <v>7658</v>
      </c>
      <c r="F2761" s="456" t="s">
        <v>3499</v>
      </c>
      <c r="G2761" s="493" t="s">
        <v>3500</v>
      </c>
    </row>
    <row r="2762" spans="2:7" s="457" customFormat="1" ht="12">
      <c r="B2762" s="469" t="s">
        <v>8485</v>
      </c>
      <c r="C2762" s="453" t="s">
        <v>6498</v>
      </c>
      <c r="D2762" s="469" t="s">
        <v>3724</v>
      </c>
      <c r="E2762" s="470" t="s">
        <v>7658</v>
      </c>
      <c r="F2762" s="456" t="s">
        <v>3499</v>
      </c>
      <c r="G2762" s="493" t="s">
        <v>3500</v>
      </c>
    </row>
    <row r="2763" spans="2:7" s="457" customFormat="1" ht="12">
      <c r="B2763" s="469" t="s">
        <v>8486</v>
      </c>
      <c r="C2763" s="453" t="s">
        <v>6498</v>
      </c>
      <c r="D2763" s="469" t="s">
        <v>3724</v>
      </c>
      <c r="E2763" s="470" t="s">
        <v>7658</v>
      </c>
      <c r="F2763" s="456" t="s">
        <v>3499</v>
      </c>
      <c r="G2763" s="493" t="s">
        <v>3500</v>
      </c>
    </row>
    <row r="2764" spans="2:7" s="457" customFormat="1" ht="12">
      <c r="B2764" s="469" t="s">
        <v>8487</v>
      </c>
      <c r="C2764" s="453" t="s">
        <v>6498</v>
      </c>
      <c r="D2764" s="469" t="s">
        <v>3724</v>
      </c>
      <c r="E2764" s="470" t="s">
        <v>7658</v>
      </c>
      <c r="F2764" s="456" t="s">
        <v>3499</v>
      </c>
      <c r="G2764" s="493" t="s">
        <v>3500</v>
      </c>
    </row>
    <row r="2765" spans="2:7" s="457" customFormat="1" ht="12">
      <c r="B2765" s="469" t="s">
        <v>8488</v>
      </c>
      <c r="C2765" s="453" t="s">
        <v>6498</v>
      </c>
      <c r="D2765" s="469" t="s">
        <v>3724</v>
      </c>
      <c r="E2765" s="470" t="s">
        <v>7658</v>
      </c>
      <c r="F2765" s="456" t="s">
        <v>3499</v>
      </c>
      <c r="G2765" s="493" t="s">
        <v>3500</v>
      </c>
    </row>
    <row r="2766" spans="2:7" s="457" customFormat="1" ht="12">
      <c r="B2766" s="469" t="s">
        <v>8489</v>
      </c>
      <c r="C2766" s="453" t="s">
        <v>6498</v>
      </c>
      <c r="D2766" s="469" t="s">
        <v>3724</v>
      </c>
      <c r="E2766" s="470" t="s">
        <v>7658</v>
      </c>
      <c r="F2766" s="456" t="s">
        <v>3499</v>
      </c>
      <c r="G2766" s="493" t="s">
        <v>3500</v>
      </c>
    </row>
    <row r="2767" spans="2:7" s="457" customFormat="1" ht="12">
      <c r="B2767" s="469" t="s">
        <v>8490</v>
      </c>
      <c r="C2767" s="453" t="s">
        <v>6498</v>
      </c>
      <c r="D2767" s="469" t="s">
        <v>3724</v>
      </c>
      <c r="E2767" s="470" t="s">
        <v>7658</v>
      </c>
      <c r="F2767" s="456" t="s">
        <v>3499</v>
      </c>
      <c r="G2767" s="493" t="s">
        <v>3500</v>
      </c>
    </row>
    <row r="2768" spans="2:7" s="457" customFormat="1" ht="12">
      <c r="B2768" s="469" t="s">
        <v>8491</v>
      </c>
      <c r="C2768" s="453" t="s">
        <v>6498</v>
      </c>
      <c r="D2768" s="469" t="s">
        <v>3724</v>
      </c>
      <c r="E2768" s="470" t="s">
        <v>7658</v>
      </c>
      <c r="F2768" s="456" t="s">
        <v>3499</v>
      </c>
      <c r="G2768" s="493" t="s">
        <v>3500</v>
      </c>
    </row>
    <row r="2769" spans="2:7" s="457" customFormat="1" ht="12">
      <c r="B2769" s="469" t="s">
        <v>8492</v>
      </c>
      <c r="C2769" s="453" t="s">
        <v>6498</v>
      </c>
      <c r="D2769" s="469" t="s">
        <v>3724</v>
      </c>
      <c r="E2769" s="470" t="s">
        <v>7658</v>
      </c>
      <c r="F2769" s="456" t="s">
        <v>3499</v>
      </c>
      <c r="G2769" s="493" t="s">
        <v>3500</v>
      </c>
    </row>
    <row r="2770" spans="2:7" s="457" customFormat="1" ht="12">
      <c r="B2770" s="469" t="s">
        <v>8493</v>
      </c>
      <c r="C2770" s="453" t="s">
        <v>6498</v>
      </c>
      <c r="D2770" s="469" t="s">
        <v>3724</v>
      </c>
      <c r="E2770" s="470" t="s">
        <v>7658</v>
      </c>
      <c r="F2770" s="456" t="s">
        <v>3499</v>
      </c>
      <c r="G2770" s="493" t="s">
        <v>3500</v>
      </c>
    </row>
    <row r="2771" spans="2:7" s="457" customFormat="1" ht="12">
      <c r="B2771" s="469" t="s">
        <v>8494</v>
      </c>
      <c r="C2771" s="453" t="s">
        <v>6498</v>
      </c>
      <c r="D2771" s="469" t="s">
        <v>3724</v>
      </c>
      <c r="E2771" s="470" t="s">
        <v>7658</v>
      </c>
      <c r="F2771" s="456" t="s">
        <v>3499</v>
      </c>
      <c r="G2771" s="493" t="s">
        <v>3500</v>
      </c>
    </row>
    <row r="2772" spans="2:7" s="457" customFormat="1" ht="12">
      <c r="B2772" s="469" t="s">
        <v>8495</v>
      </c>
      <c r="C2772" s="453" t="s">
        <v>6498</v>
      </c>
      <c r="D2772" s="469" t="s">
        <v>3724</v>
      </c>
      <c r="E2772" s="470" t="s">
        <v>7658</v>
      </c>
      <c r="F2772" s="456" t="s">
        <v>3499</v>
      </c>
      <c r="G2772" s="493" t="s">
        <v>3500</v>
      </c>
    </row>
    <row r="2773" spans="2:7" s="457" customFormat="1" ht="12">
      <c r="B2773" s="469" t="s">
        <v>8496</v>
      </c>
      <c r="C2773" s="453" t="s">
        <v>6498</v>
      </c>
      <c r="D2773" s="469" t="s">
        <v>3724</v>
      </c>
      <c r="E2773" s="470" t="s">
        <v>7658</v>
      </c>
      <c r="F2773" s="456" t="s">
        <v>3499</v>
      </c>
      <c r="G2773" s="493" t="s">
        <v>3500</v>
      </c>
    </row>
    <row r="2774" spans="2:7" s="457" customFormat="1" ht="12">
      <c r="B2774" s="469" t="s">
        <v>8497</v>
      </c>
      <c r="C2774" s="453" t="s">
        <v>6498</v>
      </c>
      <c r="D2774" s="469" t="s">
        <v>3724</v>
      </c>
      <c r="E2774" s="470" t="s">
        <v>7658</v>
      </c>
      <c r="F2774" s="456" t="s">
        <v>3499</v>
      </c>
      <c r="G2774" s="493" t="s">
        <v>3500</v>
      </c>
    </row>
    <row r="2775" spans="2:7" s="457" customFormat="1" ht="12">
      <c r="B2775" s="469" t="s">
        <v>8498</v>
      </c>
      <c r="C2775" s="453" t="s">
        <v>6498</v>
      </c>
      <c r="D2775" s="469" t="s">
        <v>3724</v>
      </c>
      <c r="E2775" s="470" t="s">
        <v>7658</v>
      </c>
      <c r="F2775" s="456" t="s">
        <v>3499</v>
      </c>
      <c r="G2775" s="493" t="s">
        <v>3500</v>
      </c>
    </row>
    <row r="2776" spans="2:7" s="457" customFormat="1" ht="12">
      <c r="B2776" s="469" t="s">
        <v>8499</v>
      </c>
      <c r="C2776" s="453" t="s">
        <v>6498</v>
      </c>
      <c r="D2776" s="469" t="s">
        <v>3724</v>
      </c>
      <c r="E2776" s="470" t="s">
        <v>7658</v>
      </c>
      <c r="F2776" s="456" t="s">
        <v>3499</v>
      </c>
      <c r="G2776" s="493" t="s">
        <v>3500</v>
      </c>
    </row>
    <row r="2777" spans="2:7" s="457" customFormat="1" ht="12">
      <c r="B2777" s="469" t="s">
        <v>8500</v>
      </c>
      <c r="C2777" s="453" t="s">
        <v>6498</v>
      </c>
      <c r="D2777" s="469" t="s">
        <v>3724</v>
      </c>
      <c r="E2777" s="470" t="s">
        <v>7658</v>
      </c>
      <c r="F2777" s="456" t="s">
        <v>3499</v>
      </c>
      <c r="G2777" s="493" t="s">
        <v>3500</v>
      </c>
    </row>
    <row r="2778" spans="2:7" s="457" customFormat="1" ht="12">
      <c r="B2778" s="469" t="s">
        <v>8501</v>
      </c>
      <c r="C2778" s="453" t="s">
        <v>6498</v>
      </c>
      <c r="D2778" s="469" t="s">
        <v>3724</v>
      </c>
      <c r="E2778" s="470" t="s">
        <v>7658</v>
      </c>
      <c r="F2778" s="456" t="s">
        <v>3499</v>
      </c>
      <c r="G2778" s="493" t="s">
        <v>3500</v>
      </c>
    </row>
    <row r="2779" spans="2:7" s="457" customFormat="1" ht="12">
      <c r="B2779" s="469" t="s">
        <v>8502</v>
      </c>
      <c r="C2779" s="453" t="s">
        <v>6498</v>
      </c>
      <c r="D2779" s="469" t="s">
        <v>3724</v>
      </c>
      <c r="E2779" s="470" t="s">
        <v>7658</v>
      </c>
      <c r="F2779" s="456" t="s">
        <v>3499</v>
      </c>
      <c r="G2779" s="493" t="s">
        <v>3500</v>
      </c>
    </row>
    <row r="2780" spans="2:7" s="457" customFormat="1" ht="12">
      <c r="B2780" s="469" t="s">
        <v>8503</v>
      </c>
      <c r="C2780" s="453" t="s">
        <v>6498</v>
      </c>
      <c r="D2780" s="469" t="s">
        <v>3724</v>
      </c>
      <c r="E2780" s="470" t="s">
        <v>7658</v>
      </c>
      <c r="F2780" s="456" t="s">
        <v>3499</v>
      </c>
      <c r="G2780" s="493" t="s">
        <v>3500</v>
      </c>
    </row>
    <row r="2781" spans="2:7" s="457" customFormat="1" ht="12">
      <c r="B2781" s="469" t="s">
        <v>8504</v>
      </c>
      <c r="C2781" s="453" t="s">
        <v>6498</v>
      </c>
      <c r="D2781" s="469" t="s">
        <v>3724</v>
      </c>
      <c r="E2781" s="470" t="s">
        <v>7658</v>
      </c>
      <c r="F2781" s="456" t="s">
        <v>3499</v>
      </c>
      <c r="G2781" s="493" t="s">
        <v>3500</v>
      </c>
    </row>
    <row r="2782" spans="2:7" s="457" customFormat="1" ht="12">
      <c r="B2782" s="469" t="s">
        <v>8505</v>
      </c>
      <c r="C2782" s="453" t="s">
        <v>6498</v>
      </c>
      <c r="D2782" s="469" t="s">
        <v>3724</v>
      </c>
      <c r="E2782" s="470" t="s">
        <v>7658</v>
      </c>
      <c r="F2782" s="456" t="s">
        <v>3499</v>
      </c>
      <c r="G2782" s="493" t="s">
        <v>3500</v>
      </c>
    </row>
    <row r="2783" spans="2:7" s="457" customFormat="1" ht="12">
      <c r="B2783" s="469" t="s">
        <v>8506</v>
      </c>
      <c r="C2783" s="453" t="s">
        <v>6498</v>
      </c>
      <c r="D2783" s="469" t="s">
        <v>3724</v>
      </c>
      <c r="E2783" s="470" t="s">
        <v>7658</v>
      </c>
      <c r="F2783" s="456" t="s">
        <v>3499</v>
      </c>
      <c r="G2783" s="493" t="s">
        <v>3500</v>
      </c>
    </row>
    <row r="2784" spans="2:7" s="457" customFormat="1" ht="12">
      <c r="B2784" s="469" t="s">
        <v>8507</v>
      </c>
      <c r="C2784" s="453" t="s">
        <v>6498</v>
      </c>
      <c r="D2784" s="469" t="s">
        <v>3724</v>
      </c>
      <c r="E2784" s="470" t="s">
        <v>7658</v>
      </c>
      <c r="F2784" s="456" t="s">
        <v>3499</v>
      </c>
      <c r="G2784" s="493" t="s">
        <v>3500</v>
      </c>
    </row>
    <row r="2785" spans="2:7" s="457" customFormat="1" ht="12">
      <c r="B2785" s="469" t="s">
        <v>8508</v>
      </c>
      <c r="C2785" s="453" t="s">
        <v>6498</v>
      </c>
      <c r="D2785" s="469" t="s">
        <v>3724</v>
      </c>
      <c r="E2785" s="470" t="s">
        <v>7658</v>
      </c>
      <c r="F2785" s="456" t="s">
        <v>3499</v>
      </c>
      <c r="G2785" s="493" t="s">
        <v>3500</v>
      </c>
    </row>
    <row r="2786" spans="2:7" s="457" customFormat="1" ht="12">
      <c r="B2786" s="469" t="s">
        <v>8509</v>
      </c>
      <c r="C2786" s="453" t="s">
        <v>6498</v>
      </c>
      <c r="D2786" s="469" t="s">
        <v>3724</v>
      </c>
      <c r="E2786" s="470" t="s">
        <v>7658</v>
      </c>
      <c r="F2786" s="456" t="s">
        <v>3499</v>
      </c>
      <c r="G2786" s="493" t="s">
        <v>3500</v>
      </c>
    </row>
    <row r="2787" spans="2:7" s="457" customFormat="1" ht="12">
      <c r="B2787" s="469" t="s">
        <v>8510</v>
      </c>
      <c r="C2787" s="453" t="s">
        <v>6498</v>
      </c>
      <c r="D2787" s="469" t="s">
        <v>3724</v>
      </c>
      <c r="E2787" s="470" t="s">
        <v>7658</v>
      </c>
      <c r="F2787" s="456" t="s">
        <v>3499</v>
      </c>
      <c r="G2787" s="493" t="s">
        <v>3500</v>
      </c>
    </row>
    <row r="2788" spans="2:7" s="457" customFormat="1" ht="12">
      <c r="B2788" s="469" t="s">
        <v>8511</v>
      </c>
      <c r="C2788" s="453" t="s">
        <v>6498</v>
      </c>
      <c r="D2788" s="469" t="s">
        <v>3724</v>
      </c>
      <c r="E2788" s="470" t="s">
        <v>7658</v>
      </c>
      <c r="F2788" s="456" t="s">
        <v>3499</v>
      </c>
      <c r="G2788" s="493" t="s">
        <v>3500</v>
      </c>
    </row>
    <row r="2789" spans="2:7" s="457" customFormat="1" ht="12">
      <c r="B2789" s="469" t="s">
        <v>8512</v>
      </c>
      <c r="C2789" s="453" t="s">
        <v>6498</v>
      </c>
      <c r="D2789" s="469" t="s">
        <v>3724</v>
      </c>
      <c r="E2789" s="470" t="s">
        <v>7658</v>
      </c>
      <c r="F2789" s="456" t="s">
        <v>3499</v>
      </c>
      <c r="G2789" s="493" t="s">
        <v>3500</v>
      </c>
    </row>
    <row r="2790" spans="2:7" s="457" customFormat="1" ht="12">
      <c r="B2790" s="469" t="s">
        <v>8513</v>
      </c>
      <c r="C2790" s="453" t="s">
        <v>6498</v>
      </c>
      <c r="D2790" s="469" t="s">
        <v>3724</v>
      </c>
      <c r="E2790" s="470" t="s">
        <v>7658</v>
      </c>
      <c r="F2790" s="456" t="s">
        <v>3499</v>
      </c>
      <c r="G2790" s="493" t="s">
        <v>3500</v>
      </c>
    </row>
    <row r="2791" spans="2:7" s="457" customFormat="1" ht="12">
      <c r="B2791" s="469" t="s">
        <v>8514</v>
      </c>
      <c r="C2791" s="453" t="s">
        <v>6498</v>
      </c>
      <c r="D2791" s="469" t="s">
        <v>3724</v>
      </c>
      <c r="E2791" s="470" t="s">
        <v>7658</v>
      </c>
      <c r="F2791" s="456" t="s">
        <v>3499</v>
      </c>
      <c r="G2791" s="493" t="s">
        <v>3500</v>
      </c>
    </row>
    <row r="2792" spans="2:7" s="457" customFormat="1" ht="12">
      <c r="B2792" s="469" t="s">
        <v>8515</v>
      </c>
      <c r="C2792" s="453" t="s">
        <v>6498</v>
      </c>
      <c r="D2792" s="469" t="s">
        <v>3724</v>
      </c>
      <c r="E2792" s="470" t="s">
        <v>7658</v>
      </c>
      <c r="F2792" s="456" t="s">
        <v>3499</v>
      </c>
      <c r="G2792" s="493" t="s">
        <v>3500</v>
      </c>
    </row>
    <row r="2793" spans="2:7" s="457" customFormat="1" ht="12">
      <c r="B2793" s="469" t="s">
        <v>8516</v>
      </c>
      <c r="C2793" s="453" t="s">
        <v>6498</v>
      </c>
      <c r="D2793" s="469" t="s">
        <v>3724</v>
      </c>
      <c r="E2793" s="470" t="s">
        <v>7658</v>
      </c>
      <c r="F2793" s="456" t="s">
        <v>3499</v>
      </c>
      <c r="G2793" s="493" t="s">
        <v>3500</v>
      </c>
    </row>
    <row r="2794" spans="2:7" s="457" customFormat="1" ht="12">
      <c r="B2794" s="469" t="s">
        <v>8517</v>
      </c>
      <c r="C2794" s="453" t="s">
        <v>6498</v>
      </c>
      <c r="D2794" s="469" t="s">
        <v>3724</v>
      </c>
      <c r="E2794" s="470" t="s">
        <v>7658</v>
      </c>
      <c r="F2794" s="456" t="s">
        <v>3499</v>
      </c>
      <c r="G2794" s="493" t="s">
        <v>3500</v>
      </c>
    </row>
    <row r="2795" spans="2:7" s="457" customFormat="1" ht="12">
      <c r="B2795" s="469" t="s">
        <v>8518</v>
      </c>
      <c r="C2795" s="453" t="s">
        <v>6498</v>
      </c>
      <c r="D2795" s="469" t="s">
        <v>3724</v>
      </c>
      <c r="E2795" s="470" t="s">
        <v>7658</v>
      </c>
      <c r="F2795" s="456" t="s">
        <v>3499</v>
      </c>
      <c r="G2795" s="493" t="s">
        <v>3500</v>
      </c>
    </row>
    <row r="2796" spans="2:7" s="457" customFormat="1" ht="12">
      <c r="B2796" s="469" t="s">
        <v>8519</v>
      </c>
      <c r="C2796" s="453" t="s">
        <v>6498</v>
      </c>
      <c r="D2796" s="469" t="s">
        <v>3724</v>
      </c>
      <c r="E2796" s="470" t="s">
        <v>7658</v>
      </c>
      <c r="F2796" s="456" t="s">
        <v>3499</v>
      </c>
      <c r="G2796" s="493" t="s">
        <v>3500</v>
      </c>
    </row>
    <row r="2797" spans="2:7" s="457" customFormat="1" ht="12">
      <c r="B2797" s="469" t="s">
        <v>8520</v>
      </c>
      <c r="C2797" s="453" t="s">
        <v>6498</v>
      </c>
      <c r="D2797" s="469" t="s">
        <v>3724</v>
      </c>
      <c r="E2797" s="470" t="s">
        <v>7658</v>
      </c>
      <c r="F2797" s="456" t="s">
        <v>3499</v>
      </c>
      <c r="G2797" s="493" t="s">
        <v>3500</v>
      </c>
    </row>
    <row r="2798" spans="2:7" s="457" customFormat="1" ht="12">
      <c r="B2798" s="467" t="s">
        <v>8521</v>
      </c>
      <c r="C2798" s="453" t="s">
        <v>6156</v>
      </c>
      <c r="D2798" s="467" t="s">
        <v>8522</v>
      </c>
      <c r="E2798" s="472" t="s">
        <v>8523</v>
      </c>
      <c r="F2798" s="456" t="s">
        <v>3499</v>
      </c>
      <c r="G2798" s="493" t="s">
        <v>3500</v>
      </c>
    </row>
    <row r="2799" spans="2:7" s="457" customFormat="1" ht="12">
      <c r="B2799" s="467" t="s">
        <v>8524</v>
      </c>
      <c r="C2799" s="453" t="s">
        <v>6156</v>
      </c>
      <c r="D2799" s="467" t="s">
        <v>8522</v>
      </c>
      <c r="E2799" s="472" t="s">
        <v>8523</v>
      </c>
      <c r="F2799" s="456" t="s">
        <v>3499</v>
      </c>
      <c r="G2799" s="493" t="s">
        <v>3500</v>
      </c>
    </row>
    <row r="2800" spans="2:7" s="457" customFormat="1" ht="12">
      <c r="B2800" s="467" t="s">
        <v>8525</v>
      </c>
      <c r="C2800" s="453" t="s">
        <v>6156</v>
      </c>
      <c r="D2800" s="467" t="s">
        <v>8522</v>
      </c>
      <c r="E2800" s="472" t="s">
        <v>8523</v>
      </c>
      <c r="F2800" s="456" t="s">
        <v>3499</v>
      </c>
      <c r="G2800" s="493" t="s">
        <v>3500</v>
      </c>
    </row>
    <row r="2801" spans="2:7" s="457" customFormat="1" ht="12">
      <c r="B2801" s="467" t="s">
        <v>8526</v>
      </c>
      <c r="C2801" s="453" t="s">
        <v>6156</v>
      </c>
      <c r="D2801" s="467" t="s">
        <v>8522</v>
      </c>
      <c r="E2801" s="472" t="s">
        <v>8523</v>
      </c>
      <c r="F2801" s="456" t="s">
        <v>3499</v>
      </c>
      <c r="G2801" s="493" t="s">
        <v>3500</v>
      </c>
    </row>
    <row r="2802" spans="2:7" s="457" customFormat="1" ht="12">
      <c r="B2802" s="467" t="s">
        <v>8527</v>
      </c>
      <c r="C2802" s="453" t="s">
        <v>6156</v>
      </c>
      <c r="D2802" s="467" t="s">
        <v>8522</v>
      </c>
      <c r="E2802" s="472" t="s">
        <v>8523</v>
      </c>
      <c r="F2802" s="456" t="s">
        <v>3499</v>
      </c>
      <c r="G2802" s="493" t="s">
        <v>3500</v>
      </c>
    </row>
    <row r="2803" spans="2:7" s="457" customFormat="1" ht="12">
      <c r="B2803" s="467" t="s">
        <v>8528</v>
      </c>
      <c r="C2803" s="453" t="s">
        <v>6156</v>
      </c>
      <c r="D2803" s="467" t="s">
        <v>8522</v>
      </c>
      <c r="E2803" s="472" t="s">
        <v>8523</v>
      </c>
      <c r="F2803" s="456" t="s">
        <v>3499</v>
      </c>
      <c r="G2803" s="493" t="s">
        <v>3500</v>
      </c>
    </row>
    <row r="2804" spans="2:7" s="457" customFormat="1" ht="12">
      <c r="B2804" s="467" t="s">
        <v>8529</v>
      </c>
      <c r="C2804" s="453" t="s">
        <v>6156</v>
      </c>
      <c r="D2804" s="467" t="s">
        <v>8522</v>
      </c>
      <c r="E2804" s="472" t="s">
        <v>8523</v>
      </c>
      <c r="F2804" s="456" t="s">
        <v>3499</v>
      </c>
      <c r="G2804" s="493" t="s">
        <v>3500</v>
      </c>
    </row>
    <row r="2805" spans="2:7" s="457" customFormat="1" ht="12">
      <c r="B2805" s="467" t="s">
        <v>8530</v>
      </c>
      <c r="C2805" s="453" t="s">
        <v>6156</v>
      </c>
      <c r="D2805" s="467" t="s">
        <v>8522</v>
      </c>
      <c r="E2805" s="472" t="s">
        <v>8523</v>
      </c>
      <c r="F2805" s="456" t="s">
        <v>3499</v>
      </c>
      <c r="G2805" s="493" t="s">
        <v>3500</v>
      </c>
    </row>
    <row r="2806" spans="2:7" s="457" customFormat="1" ht="12">
      <c r="B2806" s="467" t="s">
        <v>8531</v>
      </c>
      <c r="C2806" s="453" t="s">
        <v>6156</v>
      </c>
      <c r="D2806" s="467" t="s">
        <v>8522</v>
      </c>
      <c r="E2806" s="472" t="s">
        <v>8523</v>
      </c>
      <c r="F2806" s="456" t="s">
        <v>3499</v>
      </c>
      <c r="G2806" s="493" t="s">
        <v>3500</v>
      </c>
    </row>
    <row r="2807" spans="2:7" s="457" customFormat="1" ht="12">
      <c r="B2807" s="467" t="s">
        <v>8532</v>
      </c>
      <c r="C2807" s="453" t="s">
        <v>6156</v>
      </c>
      <c r="D2807" s="467" t="s">
        <v>8522</v>
      </c>
      <c r="E2807" s="472" t="s">
        <v>8523</v>
      </c>
      <c r="F2807" s="456" t="s">
        <v>3499</v>
      </c>
      <c r="G2807" s="493" t="s">
        <v>3500</v>
      </c>
    </row>
    <row r="2808" spans="2:7" s="457" customFormat="1" ht="12">
      <c r="B2808" s="467" t="s">
        <v>8533</v>
      </c>
      <c r="C2808" s="453" t="s">
        <v>6156</v>
      </c>
      <c r="D2808" s="467" t="s">
        <v>8522</v>
      </c>
      <c r="E2808" s="472" t="s">
        <v>8523</v>
      </c>
      <c r="F2808" s="456" t="s">
        <v>3499</v>
      </c>
      <c r="G2808" s="493" t="s">
        <v>3500</v>
      </c>
    </row>
    <row r="2809" spans="2:7" s="457" customFormat="1" ht="12">
      <c r="B2809" s="467" t="s">
        <v>8534</v>
      </c>
      <c r="C2809" s="453" t="s">
        <v>6156</v>
      </c>
      <c r="D2809" s="467" t="s">
        <v>8522</v>
      </c>
      <c r="E2809" s="472" t="s">
        <v>8523</v>
      </c>
      <c r="F2809" s="456" t="s">
        <v>3499</v>
      </c>
      <c r="G2809" s="493" t="s">
        <v>3500</v>
      </c>
    </row>
    <row r="2810" spans="2:7" s="457" customFormat="1" ht="12">
      <c r="B2810" s="467" t="s">
        <v>8535</v>
      </c>
      <c r="C2810" s="453" t="s">
        <v>6156</v>
      </c>
      <c r="D2810" s="467" t="s">
        <v>8522</v>
      </c>
      <c r="E2810" s="472" t="s">
        <v>8523</v>
      </c>
      <c r="F2810" s="456" t="s">
        <v>3499</v>
      </c>
      <c r="G2810" s="493" t="s">
        <v>3500</v>
      </c>
    </row>
    <row r="2811" spans="2:7" s="457" customFormat="1" ht="12">
      <c r="B2811" s="484" t="s">
        <v>8536</v>
      </c>
      <c r="C2811" s="453" t="s">
        <v>6156</v>
      </c>
      <c r="D2811" s="467" t="s">
        <v>8522</v>
      </c>
      <c r="E2811" s="472" t="s">
        <v>8523</v>
      </c>
      <c r="F2811" s="456" t="s">
        <v>3499</v>
      </c>
      <c r="G2811" s="493" t="s">
        <v>3500</v>
      </c>
    </row>
    <row r="2812" spans="2:7" s="457" customFormat="1" ht="12">
      <c r="B2812" s="484" t="s">
        <v>8537</v>
      </c>
      <c r="C2812" s="453" t="s">
        <v>6156</v>
      </c>
      <c r="D2812" s="467" t="s">
        <v>8522</v>
      </c>
      <c r="E2812" s="472" t="s">
        <v>8523</v>
      </c>
      <c r="F2812" s="456" t="s">
        <v>3499</v>
      </c>
      <c r="G2812" s="493" t="s">
        <v>3500</v>
      </c>
    </row>
    <row r="2813" spans="2:7" s="457" customFormat="1" ht="12">
      <c r="B2813" s="485" t="s">
        <v>8538</v>
      </c>
      <c r="C2813" s="453" t="s">
        <v>6156</v>
      </c>
      <c r="D2813" s="467" t="s">
        <v>8522</v>
      </c>
      <c r="E2813" s="472" t="s">
        <v>8523</v>
      </c>
      <c r="F2813" s="456" t="s">
        <v>3499</v>
      </c>
      <c r="G2813" s="493" t="s">
        <v>3500</v>
      </c>
    </row>
    <row r="2814" spans="2:7" s="457" customFormat="1" ht="12">
      <c r="B2814" s="485" t="s">
        <v>8539</v>
      </c>
      <c r="C2814" s="453" t="s">
        <v>6156</v>
      </c>
      <c r="D2814" s="467" t="s">
        <v>8522</v>
      </c>
      <c r="E2814" s="472" t="s">
        <v>8523</v>
      </c>
      <c r="F2814" s="456" t="s">
        <v>3499</v>
      </c>
      <c r="G2814" s="493" t="s">
        <v>3500</v>
      </c>
    </row>
    <row r="2815" spans="2:7" s="457" customFormat="1" ht="12">
      <c r="B2815" s="485" t="s">
        <v>8540</v>
      </c>
      <c r="C2815" s="453" t="s">
        <v>6156</v>
      </c>
      <c r="D2815" s="467" t="s">
        <v>8522</v>
      </c>
      <c r="E2815" s="472" t="s">
        <v>8523</v>
      </c>
      <c r="F2815" s="456" t="s">
        <v>3499</v>
      </c>
      <c r="G2815" s="493" t="s">
        <v>3500</v>
      </c>
    </row>
    <row r="2816" spans="2:7" s="457" customFormat="1" ht="12">
      <c r="B2816" s="485" t="s">
        <v>8541</v>
      </c>
      <c r="C2816" s="453" t="s">
        <v>6156</v>
      </c>
      <c r="D2816" s="467" t="s">
        <v>8522</v>
      </c>
      <c r="E2816" s="472" t="s">
        <v>8523</v>
      </c>
      <c r="F2816" s="456" t="s">
        <v>3499</v>
      </c>
      <c r="G2816" s="493" t="s">
        <v>3500</v>
      </c>
    </row>
    <row r="2817" spans="2:7" s="457" customFormat="1" ht="12">
      <c r="B2817" s="485" t="s">
        <v>8542</v>
      </c>
      <c r="C2817" s="453" t="s">
        <v>6156</v>
      </c>
      <c r="D2817" s="467" t="s">
        <v>8522</v>
      </c>
      <c r="E2817" s="472" t="s">
        <v>8523</v>
      </c>
      <c r="F2817" s="456" t="s">
        <v>3499</v>
      </c>
      <c r="G2817" s="493" t="s">
        <v>3500</v>
      </c>
    </row>
    <row r="2818" spans="2:7" s="457" customFormat="1" ht="12">
      <c r="B2818" s="485" t="s">
        <v>8543</v>
      </c>
      <c r="C2818" s="453" t="s">
        <v>6156</v>
      </c>
      <c r="D2818" s="467" t="s">
        <v>8522</v>
      </c>
      <c r="E2818" s="472" t="s">
        <v>8523</v>
      </c>
      <c r="F2818" s="456" t="s">
        <v>3499</v>
      </c>
      <c r="G2818" s="493" t="s">
        <v>3500</v>
      </c>
    </row>
    <row r="2819" spans="2:7" s="457" customFormat="1" ht="12">
      <c r="B2819" s="484" t="s">
        <v>8538</v>
      </c>
      <c r="C2819" s="453" t="s">
        <v>6156</v>
      </c>
      <c r="D2819" s="467" t="s">
        <v>8522</v>
      </c>
      <c r="E2819" s="472" t="s">
        <v>8523</v>
      </c>
      <c r="F2819" s="456" t="s">
        <v>3499</v>
      </c>
      <c r="G2819" s="493" t="s">
        <v>3500</v>
      </c>
    </row>
    <row r="2820" spans="2:7" s="457" customFormat="1" ht="12">
      <c r="B2820" s="484" t="s">
        <v>8539</v>
      </c>
      <c r="C2820" s="453" t="s">
        <v>6156</v>
      </c>
      <c r="D2820" s="467" t="s">
        <v>8522</v>
      </c>
      <c r="E2820" s="472" t="s">
        <v>8523</v>
      </c>
      <c r="F2820" s="456" t="s">
        <v>3499</v>
      </c>
      <c r="G2820" s="493" t="s">
        <v>3500</v>
      </c>
    </row>
    <row r="2821" spans="2:7" s="457" customFormat="1" ht="12">
      <c r="B2821" s="485" t="s">
        <v>8540</v>
      </c>
      <c r="C2821" s="453" t="s">
        <v>6156</v>
      </c>
      <c r="D2821" s="467" t="s">
        <v>8522</v>
      </c>
      <c r="E2821" s="472" t="s">
        <v>8523</v>
      </c>
      <c r="F2821" s="456" t="s">
        <v>3499</v>
      </c>
      <c r="G2821" s="493" t="s">
        <v>3500</v>
      </c>
    </row>
    <row r="2822" spans="2:7" s="457" customFormat="1" ht="12">
      <c r="B2822" s="485" t="s">
        <v>8541</v>
      </c>
      <c r="C2822" s="453" t="s">
        <v>6156</v>
      </c>
      <c r="D2822" s="467" t="s">
        <v>8522</v>
      </c>
      <c r="E2822" s="472" t="s">
        <v>8523</v>
      </c>
      <c r="F2822" s="456" t="s">
        <v>3499</v>
      </c>
      <c r="G2822" s="493" t="s">
        <v>3500</v>
      </c>
    </row>
    <row r="2823" spans="2:7" s="457" customFormat="1" ht="12">
      <c r="B2823" s="485" t="s">
        <v>8542</v>
      </c>
      <c r="C2823" s="453" t="s">
        <v>6156</v>
      </c>
      <c r="D2823" s="467" t="s">
        <v>8522</v>
      </c>
      <c r="E2823" s="472" t="s">
        <v>8523</v>
      </c>
      <c r="F2823" s="456" t="s">
        <v>3499</v>
      </c>
      <c r="G2823" s="493" t="s">
        <v>3500</v>
      </c>
    </row>
    <row r="2824" spans="2:7" s="457" customFormat="1" ht="12">
      <c r="B2824" s="485" t="s">
        <v>8543</v>
      </c>
      <c r="C2824" s="453" t="s">
        <v>6156</v>
      </c>
      <c r="D2824" s="467" t="s">
        <v>8522</v>
      </c>
      <c r="E2824" s="472" t="s">
        <v>8523</v>
      </c>
      <c r="F2824" s="456" t="s">
        <v>3499</v>
      </c>
      <c r="G2824" s="493" t="s">
        <v>3500</v>
      </c>
    </row>
    <row r="2825" spans="2:7" s="457" customFormat="1" ht="12">
      <c r="B2825" s="485" t="s">
        <v>8544</v>
      </c>
      <c r="C2825" s="453" t="s">
        <v>6156</v>
      </c>
      <c r="D2825" s="467" t="s">
        <v>8522</v>
      </c>
      <c r="E2825" s="472" t="s">
        <v>8523</v>
      </c>
      <c r="F2825" s="456" t="s">
        <v>3499</v>
      </c>
      <c r="G2825" s="493" t="s">
        <v>3500</v>
      </c>
    </row>
    <row r="2826" spans="2:7" s="457" customFormat="1" ht="12">
      <c r="B2826" s="485" t="s">
        <v>8545</v>
      </c>
      <c r="C2826" s="453" t="s">
        <v>6156</v>
      </c>
      <c r="D2826" s="467" t="s">
        <v>8522</v>
      </c>
      <c r="E2826" s="472" t="s">
        <v>8523</v>
      </c>
      <c r="F2826" s="456" t="s">
        <v>3499</v>
      </c>
      <c r="G2826" s="493" t="s">
        <v>3500</v>
      </c>
    </row>
    <row r="2827" spans="2:7" s="457" customFormat="1" ht="12">
      <c r="B2827" s="485" t="s">
        <v>8546</v>
      </c>
      <c r="C2827" s="453" t="s">
        <v>6156</v>
      </c>
      <c r="D2827" s="467" t="s">
        <v>8522</v>
      </c>
      <c r="E2827" s="472" t="s">
        <v>8523</v>
      </c>
      <c r="F2827" s="456" t="s">
        <v>3499</v>
      </c>
      <c r="G2827" s="493" t="s">
        <v>3500</v>
      </c>
    </row>
    <row r="2828" spans="2:7" s="457" customFormat="1" ht="12">
      <c r="B2828" s="485" t="s">
        <v>8547</v>
      </c>
      <c r="C2828" s="453" t="s">
        <v>6156</v>
      </c>
      <c r="D2828" s="467" t="s">
        <v>8522</v>
      </c>
      <c r="E2828" s="472" t="s">
        <v>8523</v>
      </c>
      <c r="F2828" s="456" t="s">
        <v>3499</v>
      </c>
      <c r="G2828" s="493" t="s">
        <v>3500</v>
      </c>
    </row>
    <row r="2829" spans="2:7" s="457" customFormat="1" ht="12">
      <c r="B2829" s="485" t="s">
        <v>8548</v>
      </c>
      <c r="C2829" s="453" t="s">
        <v>6156</v>
      </c>
      <c r="D2829" s="467" t="s">
        <v>8522</v>
      </c>
      <c r="E2829" s="472" t="s">
        <v>8523</v>
      </c>
      <c r="F2829" s="456" t="s">
        <v>3499</v>
      </c>
      <c r="G2829" s="493" t="s">
        <v>3500</v>
      </c>
    </row>
    <row r="2830" spans="2:7" s="457" customFormat="1" ht="12">
      <c r="B2830" s="484" t="s">
        <v>8540</v>
      </c>
      <c r="C2830" s="453" t="s">
        <v>6156</v>
      </c>
      <c r="D2830" s="467" t="s">
        <v>8522</v>
      </c>
      <c r="E2830" s="472" t="s">
        <v>8523</v>
      </c>
      <c r="F2830" s="456" t="s">
        <v>3499</v>
      </c>
      <c r="G2830" s="493" t="s">
        <v>3500</v>
      </c>
    </row>
    <row r="2831" spans="2:7" s="457" customFormat="1" ht="12">
      <c r="B2831" s="485" t="s">
        <v>8541</v>
      </c>
      <c r="C2831" s="453" t="s">
        <v>6156</v>
      </c>
      <c r="D2831" s="467" t="s">
        <v>8522</v>
      </c>
      <c r="E2831" s="472" t="s">
        <v>8523</v>
      </c>
      <c r="F2831" s="456" t="s">
        <v>3499</v>
      </c>
      <c r="G2831" s="493" t="s">
        <v>3500</v>
      </c>
    </row>
    <row r="2832" spans="2:7" s="457" customFormat="1" ht="12">
      <c r="B2832" s="484" t="s">
        <v>8542</v>
      </c>
      <c r="C2832" s="453" t="s">
        <v>6156</v>
      </c>
      <c r="D2832" s="467" t="s">
        <v>8522</v>
      </c>
      <c r="E2832" s="472" t="s">
        <v>8523</v>
      </c>
      <c r="F2832" s="456" t="s">
        <v>3499</v>
      </c>
      <c r="G2832" s="493" t="s">
        <v>3500</v>
      </c>
    </row>
    <row r="2833" spans="2:7" s="457" customFormat="1" ht="12">
      <c r="B2833" s="485" t="s">
        <v>8543</v>
      </c>
      <c r="C2833" s="453" t="s">
        <v>6156</v>
      </c>
      <c r="D2833" s="467" t="s">
        <v>8522</v>
      </c>
      <c r="E2833" s="472" t="s">
        <v>8523</v>
      </c>
      <c r="F2833" s="456" t="s">
        <v>3499</v>
      </c>
      <c r="G2833" s="493" t="s">
        <v>3500</v>
      </c>
    </row>
    <row r="2834" spans="2:7" s="457" customFormat="1" ht="12">
      <c r="B2834" s="485" t="s">
        <v>8544</v>
      </c>
      <c r="C2834" s="453" t="s">
        <v>6156</v>
      </c>
      <c r="D2834" s="467" t="s">
        <v>8522</v>
      </c>
      <c r="E2834" s="472" t="s">
        <v>8523</v>
      </c>
      <c r="F2834" s="456" t="s">
        <v>3499</v>
      </c>
      <c r="G2834" s="493" t="s">
        <v>3500</v>
      </c>
    </row>
    <row r="2835" spans="2:7" s="457" customFormat="1" ht="12">
      <c r="B2835" s="485" t="s">
        <v>8545</v>
      </c>
      <c r="C2835" s="453" t="s">
        <v>6156</v>
      </c>
      <c r="D2835" s="467" t="s">
        <v>8522</v>
      </c>
      <c r="E2835" s="472" t="s">
        <v>8523</v>
      </c>
      <c r="F2835" s="456" t="s">
        <v>3499</v>
      </c>
      <c r="G2835" s="493" t="s">
        <v>3500</v>
      </c>
    </row>
    <row r="2836" spans="2:7" s="457" customFormat="1" ht="12">
      <c r="B2836" s="485" t="s">
        <v>8546</v>
      </c>
      <c r="C2836" s="453" t="s">
        <v>6156</v>
      </c>
      <c r="D2836" s="467" t="s">
        <v>8522</v>
      </c>
      <c r="E2836" s="472" t="s">
        <v>8523</v>
      </c>
      <c r="F2836" s="456" t="s">
        <v>3499</v>
      </c>
      <c r="G2836" s="493" t="s">
        <v>3500</v>
      </c>
    </row>
    <row r="2837" spans="2:7" s="457" customFormat="1" ht="12">
      <c r="B2837" s="485" t="s">
        <v>8547</v>
      </c>
      <c r="C2837" s="453" t="s">
        <v>6156</v>
      </c>
      <c r="D2837" s="467" t="s">
        <v>8522</v>
      </c>
      <c r="E2837" s="472" t="s">
        <v>8523</v>
      </c>
      <c r="F2837" s="456" t="s">
        <v>3499</v>
      </c>
      <c r="G2837" s="493" t="s">
        <v>3500</v>
      </c>
    </row>
    <row r="2838" spans="2:7" s="457" customFormat="1" ht="12">
      <c r="B2838" s="485" t="s">
        <v>8548</v>
      </c>
      <c r="C2838" s="453" t="s">
        <v>6156</v>
      </c>
      <c r="D2838" s="467" t="s">
        <v>8522</v>
      </c>
      <c r="E2838" s="472" t="s">
        <v>8523</v>
      </c>
      <c r="F2838" s="456" t="s">
        <v>3499</v>
      </c>
      <c r="G2838" s="493" t="s">
        <v>3500</v>
      </c>
    </row>
    <row r="2839" spans="2:7" s="457" customFormat="1" ht="12">
      <c r="B2839" s="467" t="s">
        <v>8549</v>
      </c>
      <c r="C2839" s="453" t="s">
        <v>6156</v>
      </c>
      <c r="D2839" s="467" t="s">
        <v>8522</v>
      </c>
      <c r="E2839" s="472" t="s">
        <v>8523</v>
      </c>
      <c r="F2839" s="456" t="s">
        <v>3499</v>
      </c>
      <c r="G2839" s="493" t="s">
        <v>3500</v>
      </c>
    </row>
    <row r="2840" spans="2:7" s="457" customFormat="1" ht="12">
      <c r="B2840" s="467" t="s">
        <v>8550</v>
      </c>
      <c r="C2840" s="453" t="s">
        <v>6156</v>
      </c>
      <c r="D2840" s="467" t="s">
        <v>8522</v>
      </c>
      <c r="E2840" s="472" t="s">
        <v>8523</v>
      </c>
      <c r="F2840" s="456" t="s">
        <v>3499</v>
      </c>
      <c r="G2840" s="493" t="s">
        <v>3500</v>
      </c>
    </row>
    <row r="2841" spans="2:7" s="457" customFormat="1" ht="12">
      <c r="B2841" s="467" t="s">
        <v>8551</v>
      </c>
      <c r="C2841" s="453" t="s">
        <v>6156</v>
      </c>
      <c r="D2841" s="467" t="s">
        <v>8522</v>
      </c>
      <c r="E2841" s="472" t="s">
        <v>8523</v>
      </c>
      <c r="F2841" s="456" t="s">
        <v>3499</v>
      </c>
      <c r="G2841" s="493" t="s">
        <v>3500</v>
      </c>
    </row>
    <row r="2842" spans="2:7" s="457" customFormat="1" ht="12">
      <c r="B2842" s="467" t="s">
        <v>8552</v>
      </c>
      <c r="C2842" s="453" t="s">
        <v>6156</v>
      </c>
      <c r="D2842" s="467" t="s">
        <v>8522</v>
      </c>
      <c r="E2842" s="472" t="s">
        <v>8523</v>
      </c>
      <c r="F2842" s="456" t="s">
        <v>3499</v>
      </c>
      <c r="G2842" s="493" t="s">
        <v>3500</v>
      </c>
    </row>
    <row r="2843" spans="2:7" s="457" customFormat="1" ht="12">
      <c r="B2843" s="467" t="s">
        <v>8553</v>
      </c>
      <c r="C2843" s="453" t="s">
        <v>6156</v>
      </c>
      <c r="D2843" s="467" t="s">
        <v>8522</v>
      </c>
      <c r="E2843" s="472" t="s">
        <v>8523</v>
      </c>
      <c r="F2843" s="456" t="s">
        <v>3499</v>
      </c>
      <c r="G2843" s="493" t="s">
        <v>3500</v>
      </c>
    </row>
    <row r="2844" spans="2:7" s="457" customFormat="1" ht="12">
      <c r="B2844" s="467" t="s">
        <v>8554</v>
      </c>
      <c r="C2844" s="453" t="s">
        <v>6156</v>
      </c>
      <c r="D2844" s="467" t="s">
        <v>8522</v>
      </c>
      <c r="E2844" s="472" t="s">
        <v>8523</v>
      </c>
      <c r="F2844" s="456" t="s">
        <v>3499</v>
      </c>
      <c r="G2844" s="493" t="s">
        <v>3500</v>
      </c>
    </row>
    <row r="2845" spans="2:7" s="457" customFormat="1" ht="12">
      <c r="B2845" s="467" t="s">
        <v>8555</v>
      </c>
      <c r="C2845" s="453" t="s">
        <v>6156</v>
      </c>
      <c r="D2845" s="467" t="s">
        <v>8522</v>
      </c>
      <c r="E2845" s="472" t="s">
        <v>8523</v>
      </c>
      <c r="F2845" s="456" t="s">
        <v>3499</v>
      </c>
      <c r="G2845" s="493" t="s">
        <v>3500</v>
      </c>
    </row>
    <row r="2846" spans="2:7" s="457" customFormat="1" ht="12">
      <c r="B2846" s="467" t="s">
        <v>8556</v>
      </c>
      <c r="C2846" s="453" t="s">
        <v>6156</v>
      </c>
      <c r="D2846" s="467" t="s">
        <v>8522</v>
      </c>
      <c r="E2846" s="472" t="s">
        <v>8523</v>
      </c>
      <c r="F2846" s="456" t="s">
        <v>3499</v>
      </c>
      <c r="G2846" s="493" t="s">
        <v>3500</v>
      </c>
    </row>
    <row r="2847" spans="2:7" s="457" customFormat="1" ht="12">
      <c r="B2847" s="467" t="s">
        <v>8557</v>
      </c>
      <c r="C2847" s="453" t="s">
        <v>6156</v>
      </c>
      <c r="D2847" s="467" t="s">
        <v>8522</v>
      </c>
      <c r="E2847" s="472" t="s">
        <v>8523</v>
      </c>
      <c r="F2847" s="456" t="s">
        <v>3499</v>
      </c>
      <c r="G2847" s="493" t="s">
        <v>3500</v>
      </c>
    </row>
    <row r="2848" spans="2:7" s="457" customFormat="1" ht="12">
      <c r="B2848" s="467" t="s">
        <v>8558</v>
      </c>
      <c r="C2848" s="453" t="s">
        <v>6156</v>
      </c>
      <c r="D2848" s="467" t="s">
        <v>8522</v>
      </c>
      <c r="E2848" s="472" t="s">
        <v>8523</v>
      </c>
      <c r="F2848" s="456" t="s">
        <v>3499</v>
      </c>
      <c r="G2848" s="493" t="s">
        <v>3500</v>
      </c>
    </row>
    <row r="2849" spans="2:7" s="457" customFormat="1" ht="12">
      <c r="B2849" s="467" t="s">
        <v>8559</v>
      </c>
      <c r="C2849" s="453" t="s">
        <v>6156</v>
      </c>
      <c r="D2849" s="467" t="s">
        <v>8522</v>
      </c>
      <c r="E2849" s="472" t="s">
        <v>8523</v>
      </c>
      <c r="F2849" s="456" t="s">
        <v>3499</v>
      </c>
      <c r="G2849" s="493" t="s">
        <v>3500</v>
      </c>
    </row>
    <row r="2850" spans="2:7" s="457" customFormat="1" ht="12">
      <c r="B2850" s="467" t="s">
        <v>8560</v>
      </c>
      <c r="C2850" s="453" t="s">
        <v>6156</v>
      </c>
      <c r="D2850" s="467" t="s">
        <v>8522</v>
      </c>
      <c r="E2850" s="472" t="s">
        <v>8523</v>
      </c>
      <c r="F2850" s="456" t="s">
        <v>3499</v>
      </c>
      <c r="G2850" s="493" t="s">
        <v>3500</v>
      </c>
    </row>
    <row r="2851" spans="2:7" s="457" customFormat="1" ht="12">
      <c r="B2851" s="467" t="s">
        <v>8561</v>
      </c>
      <c r="C2851" s="453" t="s">
        <v>6156</v>
      </c>
      <c r="D2851" s="467" t="s">
        <v>8522</v>
      </c>
      <c r="E2851" s="472" t="s">
        <v>8523</v>
      </c>
      <c r="F2851" s="456" t="s">
        <v>3499</v>
      </c>
      <c r="G2851" s="493" t="s">
        <v>3500</v>
      </c>
    </row>
    <row r="2852" spans="2:7" s="457" customFormat="1" ht="12">
      <c r="B2852" s="467" t="s">
        <v>8562</v>
      </c>
      <c r="C2852" s="453" t="s">
        <v>6156</v>
      </c>
      <c r="D2852" s="467" t="s">
        <v>8522</v>
      </c>
      <c r="E2852" s="472" t="s">
        <v>8523</v>
      </c>
      <c r="F2852" s="456" t="s">
        <v>3499</v>
      </c>
      <c r="G2852" s="493" t="s">
        <v>3500</v>
      </c>
    </row>
    <row r="2853" spans="2:7" s="457" customFormat="1" ht="12">
      <c r="B2853" s="467" t="s">
        <v>8563</v>
      </c>
      <c r="C2853" s="453" t="s">
        <v>6156</v>
      </c>
      <c r="D2853" s="467" t="s">
        <v>8522</v>
      </c>
      <c r="E2853" s="472" t="s">
        <v>8523</v>
      </c>
      <c r="F2853" s="456" t="s">
        <v>3499</v>
      </c>
      <c r="G2853" s="493" t="s">
        <v>3500</v>
      </c>
    </row>
    <row r="2854" spans="2:7" s="457" customFormat="1" ht="12">
      <c r="B2854" s="467" t="s">
        <v>8564</v>
      </c>
      <c r="C2854" s="453" t="s">
        <v>6156</v>
      </c>
      <c r="D2854" s="467" t="s">
        <v>8522</v>
      </c>
      <c r="E2854" s="472" t="s">
        <v>8523</v>
      </c>
      <c r="F2854" s="456" t="s">
        <v>3499</v>
      </c>
      <c r="G2854" s="493" t="s">
        <v>3500</v>
      </c>
    </row>
    <row r="2855" spans="2:7" s="457" customFormat="1" ht="12">
      <c r="B2855" s="467" t="s">
        <v>8565</v>
      </c>
      <c r="C2855" s="453" t="s">
        <v>6156</v>
      </c>
      <c r="D2855" s="467" t="s">
        <v>8522</v>
      </c>
      <c r="E2855" s="472" t="s">
        <v>8523</v>
      </c>
      <c r="F2855" s="456" t="s">
        <v>3499</v>
      </c>
      <c r="G2855" s="493" t="s">
        <v>3500</v>
      </c>
    </row>
    <row r="2856" spans="2:7" s="457" customFormat="1" ht="12">
      <c r="B2856" s="467" t="s">
        <v>8566</v>
      </c>
      <c r="C2856" s="453" t="s">
        <v>6156</v>
      </c>
      <c r="D2856" s="467" t="s">
        <v>8522</v>
      </c>
      <c r="E2856" s="472" t="s">
        <v>8523</v>
      </c>
      <c r="F2856" s="456" t="s">
        <v>3499</v>
      </c>
      <c r="G2856" s="493" t="s">
        <v>3500</v>
      </c>
    </row>
    <row r="2857" spans="2:7" s="457" customFormat="1" ht="12">
      <c r="B2857" s="467" t="s">
        <v>8567</v>
      </c>
      <c r="C2857" s="453" t="s">
        <v>6156</v>
      </c>
      <c r="D2857" s="467" t="s">
        <v>8522</v>
      </c>
      <c r="E2857" s="472" t="s">
        <v>8523</v>
      </c>
      <c r="F2857" s="456" t="s">
        <v>3499</v>
      </c>
      <c r="G2857" s="493" t="s">
        <v>3500</v>
      </c>
    </row>
    <row r="2858" spans="2:7" s="457" customFormat="1" ht="12">
      <c r="B2858" s="467" t="s">
        <v>8568</v>
      </c>
      <c r="C2858" s="453" t="s">
        <v>6156</v>
      </c>
      <c r="D2858" s="467" t="s">
        <v>8522</v>
      </c>
      <c r="E2858" s="472" t="s">
        <v>8523</v>
      </c>
      <c r="F2858" s="456" t="s">
        <v>3499</v>
      </c>
      <c r="G2858" s="493" t="s">
        <v>3500</v>
      </c>
    </row>
    <row r="2859" spans="2:7" s="457" customFormat="1" ht="12">
      <c r="B2859" s="467" t="s">
        <v>8569</v>
      </c>
      <c r="C2859" s="453" t="s">
        <v>6156</v>
      </c>
      <c r="D2859" s="467" t="s">
        <v>8522</v>
      </c>
      <c r="E2859" s="472" t="s">
        <v>8523</v>
      </c>
      <c r="F2859" s="456" t="s">
        <v>3499</v>
      </c>
      <c r="G2859" s="493" t="s">
        <v>3500</v>
      </c>
    </row>
    <row r="2860" spans="2:7" s="457" customFormat="1" ht="12">
      <c r="B2860" s="467" t="s">
        <v>8570</v>
      </c>
      <c r="C2860" s="453" t="s">
        <v>6156</v>
      </c>
      <c r="D2860" s="467" t="s">
        <v>8522</v>
      </c>
      <c r="E2860" s="472" t="s">
        <v>8523</v>
      </c>
      <c r="F2860" s="456" t="s">
        <v>3499</v>
      </c>
      <c r="G2860" s="493" t="s">
        <v>3500</v>
      </c>
    </row>
    <row r="2861" spans="2:7" s="457" customFormat="1" ht="12">
      <c r="B2861" s="467" t="s">
        <v>8571</v>
      </c>
      <c r="C2861" s="453" t="s">
        <v>6156</v>
      </c>
      <c r="D2861" s="467" t="s">
        <v>8522</v>
      </c>
      <c r="E2861" s="472" t="s">
        <v>8523</v>
      </c>
      <c r="F2861" s="456" t="s">
        <v>3499</v>
      </c>
      <c r="G2861" s="493" t="s">
        <v>3500</v>
      </c>
    </row>
    <row r="2862" spans="2:7" s="457" customFormat="1" ht="12">
      <c r="B2862" s="467" t="s">
        <v>8572</v>
      </c>
      <c r="C2862" s="453" t="s">
        <v>6156</v>
      </c>
      <c r="D2862" s="467" t="s">
        <v>8522</v>
      </c>
      <c r="E2862" s="472" t="s">
        <v>8523</v>
      </c>
      <c r="F2862" s="456" t="s">
        <v>3499</v>
      </c>
      <c r="G2862" s="493" t="s">
        <v>3500</v>
      </c>
    </row>
    <row r="2863" spans="2:7" s="457" customFormat="1" ht="12">
      <c r="B2863" s="467" t="s">
        <v>8573</v>
      </c>
      <c r="C2863" s="453" t="s">
        <v>6156</v>
      </c>
      <c r="D2863" s="467" t="s">
        <v>8522</v>
      </c>
      <c r="E2863" s="472" t="s">
        <v>8523</v>
      </c>
      <c r="F2863" s="456" t="s">
        <v>3499</v>
      </c>
      <c r="G2863" s="493" t="s">
        <v>3500</v>
      </c>
    </row>
    <row r="2864" spans="2:7" s="457" customFormat="1" ht="12">
      <c r="B2864" s="467" t="s">
        <v>8574</v>
      </c>
      <c r="C2864" s="453" t="s">
        <v>6156</v>
      </c>
      <c r="D2864" s="467" t="s">
        <v>8522</v>
      </c>
      <c r="E2864" s="472" t="s">
        <v>8523</v>
      </c>
      <c r="F2864" s="456" t="s">
        <v>3499</v>
      </c>
      <c r="G2864" s="493" t="s">
        <v>3500</v>
      </c>
    </row>
    <row r="2865" spans="2:7" s="457" customFormat="1" ht="12">
      <c r="B2865" s="467" t="s">
        <v>8575</v>
      </c>
      <c r="C2865" s="453" t="s">
        <v>6156</v>
      </c>
      <c r="D2865" s="467" t="s">
        <v>8522</v>
      </c>
      <c r="E2865" s="472" t="s">
        <v>8523</v>
      </c>
      <c r="F2865" s="456" t="s">
        <v>3499</v>
      </c>
      <c r="G2865" s="493" t="s">
        <v>3500</v>
      </c>
    </row>
    <row r="2866" spans="2:7" s="457" customFormat="1" ht="12">
      <c r="B2866" s="467" t="s">
        <v>8576</v>
      </c>
      <c r="C2866" s="453" t="s">
        <v>6156</v>
      </c>
      <c r="D2866" s="467" t="s">
        <v>8522</v>
      </c>
      <c r="E2866" s="472" t="s">
        <v>8523</v>
      </c>
      <c r="F2866" s="456" t="s">
        <v>3499</v>
      </c>
      <c r="G2866" s="493" t="s">
        <v>3500</v>
      </c>
    </row>
    <row r="2867" spans="2:7" s="457" customFormat="1" ht="12">
      <c r="B2867" s="467" t="s">
        <v>8577</v>
      </c>
      <c r="C2867" s="453" t="s">
        <v>6156</v>
      </c>
      <c r="D2867" s="467" t="s">
        <v>8522</v>
      </c>
      <c r="E2867" s="472" t="s">
        <v>8523</v>
      </c>
      <c r="F2867" s="456" t="s">
        <v>3499</v>
      </c>
      <c r="G2867" s="493" t="s">
        <v>3500</v>
      </c>
    </row>
    <row r="2868" spans="2:7" s="457" customFormat="1" ht="12">
      <c r="B2868" s="467" t="s">
        <v>8578</v>
      </c>
      <c r="C2868" s="453" t="s">
        <v>6156</v>
      </c>
      <c r="D2868" s="467" t="s">
        <v>8522</v>
      </c>
      <c r="E2868" s="472" t="s">
        <v>8523</v>
      </c>
      <c r="F2868" s="456" t="s">
        <v>3499</v>
      </c>
      <c r="G2868" s="493" t="s">
        <v>3500</v>
      </c>
    </row>
    <row r="2869" spans="2:7" s="457" customFormat="1" ht="12">
      <c r="B2869" s="467" t="s">
        <v>8579</v>
      </c>
      <c r="C2869" s="453" t="s">
        <v>6156</v>
      </c>
      <c r="D2869" s="467" t="s">
        <v>8522</v>
      </c>
      <c r="E2869" s="472" t="s">
        <v>8523</v>
      </c>
      <c r="F2869" s="456" t="s">
        <v>3499</v>
      </c>
      <c r="G2869" s="493" t="s">
        <v>3500</v>
      </c>
    </row>
    <row r="2870" spans="2:7" s="457" customFormat="1" ht="12">
      <c r="B2870" s="467" t="s">
        <v>8580</v>
      </c>
      <c r="C2870" s="453" t="s">
        <v>6156</v>
      </c>
      <c r="D2870" s="467" t="s">
        <v>8522</v>
      </c>
      <c r="E2870" s="472" t="s">
        <v>8523</v>
      </c>
      <c r="F2870" s="456" t="s">
        <v>3499</v>
      </c>
      <c r="G2870" s="493" t="s">
        <v>3500</v>
      </c>
    </row>
    <row r="2871" spans="2:7" s="457" customFormat="1" ht="12">
      <c r="B2871" s="467" t="s">
        <v>8581</v>
      </c>
      <c r="C2871" s="453" t="s">
        <v>6156</v>
      </c>
      <c r="D2871" s="467" t="s">
        <v>8522</v>
      </c>
      <c r="E2871" s="472" t="s">
        <v>8523</v>
      </c>
      <c r="F2871" s="456" t="s">
        <v>3499</v>
      </c>
      <c r="G2871" s="493" t="s">
        <v>3500</v>
      </c>
    </row>
    <row r="2872" spans="2:7" s="457" customFormat="1" ht="12">
      <c r="B2872" s="467" t="s">
        <v>8582</v>
      </c>
      <c r="C2872" s="453" t="s">
        <v>6156</v>
      </c>
      <c r="D2872" s="467" t="s">
        <v>8522</v>
      </c>
      <c r="E2872" s="472" t="s">
        <v>8523</v>
      </c>
      <c r="F2872" s="456" t="s">
        <v>3499</v>
      </c>
      <c r="G2872" s="493" t="s">
        <v>3500</v>
      </c>
    </row>
    <row r="2873" spans="2:7" s="457" customFormat="1" ht="12">
      <c r="B2873" s="467" t="s">
        <v>8583</v>
      </c>
      <c r="C2873" s="453" t="s">
        <v>6156</v>
      </c>
      <c r="D2873" s="467" t="s">
        <v>8522</v>
      </c>
      <c r="E2873" s="472" t="s">
        <v>8523</v>
      </c>
      <c r="F2873" s="456" t="s">
        <v>3499</v>
      </c>
      <c r="G2873" s="493" t="s">
        <v>3500</v>
      </c>
    </row>
    <row r="2874" spans="2:7" s="457" customFormat="1" ht="12">
      <c r="B2874" s="467" t="s">
        <v>8584</v>
      </c>
      <c r="C2874" s="453" t="s">
        <v>6156</v>
      </c>
      <c r="D2874" s="467" t="s">
        <v>8522</v>
      </c>
      <c r="E2874" s="472" t="s">
        <v>8523</v>
      </c>
      <c r="F2874" s="456" t="s">
        <v>3499</v>
      </c>
      <c r="G2874" s="493" t="s">
        <v>3500</v>
      </c>
    </row>
    <row r="2875" spans="2:7" s="457" customFormat="1" ht="12">
      <c r="B2875" s="467" t="s">
        <v>8585</v>
      </c>
      <c r="C2875" s="453" t="s">
        <v>6156</v>
      </c>
      <c r="D2875" s="467" t="s">
        <v>8522</v>
      </c>
      <c r="E2875" s="472" t="s">
        <v>8523</v>
      </c>
      <c r="F2875" s="456" t="s">
        <v>3499</v>
      </c>
      <c r="G2875" s="493" t="s">
        <v>3500</v>
      </c>
    </row>
    <row r="2876" spans="2:7" s="457" customFormat="1" ht="12">
      <c r="B2876" s="467" t="s">
        <v>8586</v>
      </c>
      <c r="C2876" s="453" t="s">
        <v>6156</v>
      </c>
      <c r="D2876" s="467" t="s">
        <v>8522</v>
      </c>
      <c r="E2876" s="472" t="s">
        <v>8523</v>
      </c>
      <c r="F2876" s="456" t="s">
        <v>3499</v>
      </c>
      <c r="G2876" s="493" t="s">
        <v>3500</v>
      </c>
    </row>
    <row r="2877" spans="2:7" s="457" customFormat="1" ht="12">
      <c r="B2877" s="467" t="s">
        <v>8587</v>
      </c>
      <c r="C2877" s="453" t="s">
        <v>6156</v>
      </c>
      <c r="D2877" s="467" t="s">
        <v>8522</v>
      </c>
      <c r="E2877" s="472" t="s">
        <v>8523</v>
      </c>
      <c r="F2877" s="456" t="s">
        <v>3499</v>
      </c>
      <c r="G2877" s="493" t="s">
        <v>3500</v>
      </c>
    </row>
    <row r="2878" spans="2:7" s="457" customFormat="1" ht="12">
      <c r="B2878" s="467" t="s">
        <v>8588</v>
      </c>
      <c r="C2878" s="453" t="s">
        <v>6156</v>
      </c>
      <c r="D2878" s="467" t="s">
        <v>8522</v>
      </c>
      <c r="E2878" s="472" t="s">
        <v>8523</v>
      </c>
      <c r="F2878" s="456" t="s">
        <v>3499</v>
      </c>
      <c r="G2878" s="493" t="s">
        <v>3500</v>
      </c>
    </row>
    <row r="2879" spans="2:7" s="457" customFormat="1" ht="12">
      <c r="B2879" s="467" t="s">
        <v>8589</v>
      </c>
      <c r="C2879" s="453" t="s">
        <v>6156</v>
      </c>
      <c r="D2879" s="467" t="s">
        <v>8522</v>
      </c>
      <c r="E2879" s="472" t="s">
        <v>8523</v>
      </c>
      <c r="F2879" s="456" t="s">
        <v>3499</v>
      </c>
      <c r="G2879" s="493" t="s">
        <v>3500</v>
      </c>
    </row>
    <row r="2880" spans="2:7" s="457" customFormat="1" ht="12">
      <c r="B2880" s="467" t="s">
        <v>8590</v>
      </c>
      <c r="C2880" s="453" t="s">
        <v>6156</v>
      </c>
      <c r="D2880" s="467" t="s">
        <v>8522</v>
      </c>
      <c r="E2880" s="472" t="s">
        <v>8523</v>
      </c>
      <c r="F2880" s="456" t="s">
        <v>3499</v>
      </c>
      <c r="G2880" s="493" t="s">
        <v>3500</v>
      </c>
    </row>
    <row r="2881" spans="2:7" s="457" customFormat="1" ht="12">
      <c r="B2881" s="467" t="s">
        <v>8591</v>
      </c>
      <c r="C2881" s="453" t="s">
        <v>6156</v>
      </c>
      <c r="D2881" s="467" t="s">
        <v>8522</v>
      </c>
      <c r="E2881" s="472" t="s">
        <v>8523</v>
      </c>
      <c r="F2881" s="456" t="s">
        <v>3499</v>
      </c>
      <c r="G2881" s="493" t="s">
        <v>3500</v>
      </c>
    </row>
    <row r="2882" spans="2:7" s="457" customFormat="1" ht="12">
      <c r="B2882" s="467" t="s">
        <v>8592</v>
      </c>
      <c r="C2882" s="453" t="s">
        <v>6156</v>
      </c>
      <c r="D2882" s="467" t="s">
        <v>8522</v>
      </c>
      <c r="E2882" s="472" t="s">
        <v>8523</v>
      </c>
      <c r="F2882" s="456" t="s">
        <v>3499</v>
      </c>
      <c r="G2882" s="493" t="s">
        <v>3500</v>
      </c>
    </row>
    <row r="2883" spans="2:7" s="457" customFormat="1" ht="12">
      <c r="B2883" s="467" t="s">
        <v>8593</v>
      </c>
      <c r="C2883" s="453" t="s">
        <v>6156</v>
      </c>
      <c r="D2883" s="467" t="s">
        <v>8522</v>
      </c>
      <c r="E2883" s="472" t="s">
        <v>8523</v>
      </c>
      <c r="F2883" s="456" t="s">
        <v>3499</v>
      </c>
      <c r="G2883" s="493" t="s">
        <v>3500</v>
      </c>
    </row>
    <row r="2884" spans="2:7" s="457" customFormat="1" ht="12">
      <c r="B2884" s="467" t="s">
        <v>8594</v>
      </c>
      <c r="C2884" s="453" t="s">
        <v>6156</v>
      </c>
      <c r="D2884" s="467" t="s">
        <v>8522</v>
      </c>
      <c r="E2884" s="472" t="s">
        <v>8523</v>
      </c>
      <c r="F2884" s="456" t="s">
        <v>3499</v>
      </c>
      <c r="G2884" s="493" t="s">
        <v>3500</v>
      </c>
    </row>
    <row r="2885" spans="2:7" s="457" customFormat="1" ht="12">
      <c r="B2885" s="467" t="s">
        <v>8595</v>
      </c>
      <c r="C2885" s="453" t="s">
        <v>6156</v>
      </c>
      <c r="D2885" s="467" t="s">
        <v>8522</v>
      </c>
      <c r="E2885" s="472" t="s">
        <v>8523</v>
      </c>
      <c r="F2885" s="456" t="s">
        <v>3499</v>
      </c>
      <c r="G2885" s="493" t="s">
        <v>3500</v>
      </c>
    </row>
    <row r="2886" spans="2:7" s="457" customFormat="1" ht="12">
      <c r="B2886" s="467" t="s">
        <v>8596</v>
      </c>
      <c r="C2886" s="453" t="s">
        <v>6156</v>
      </c>
      <c r="D2886" s="467" t="s">
        <v>8522</v>
      </c>
      <c r="E2886" s="472" t="s">
        <v>8523</v>
      </c>
      <c r="F2886" s="456" t="s">
        <v>3499</v>
      </c>
      <c r="G2886" s="493" t="s">
        <v>3500</v>
      </c>
    </row>
    <row r="2887" spans="2:7" s="457" customFormat="1" ht="12">
      <c r="B2887" s="467" t="s">
        <v>8597</v>
      </c>
      <c r="C2887" s="453" t="s">
        <v>6156</v>
      </c>
      <c r="D2887" s="467" t="s">
        <v>8522</v>
      </c>
      <c r="E2887" s="472" t="s">
        <v>8523</v>
      </c>
      <c r="F2887" s="456" t="s">
        <v>3499</v>
      </c>
      <c r="G2887" s="493" t="s">
        <v>3500</v>
      </c>
    </row>
    <row r="2888" spans="2:7" s="457" customFormat="1" ht="12">
      <c r="B2888" s="467" t="s">
        <v>8598</v>
      </c>
      <c r="C2888" s="453" t="s">
        <v>6156</v>
      </c>
      <c r="D2888" s="467" t="s">
        <v>8522</v>
      </c>
      <c r="E2888" s="472" t="s">
        <v>8523</v>
      </c>
      <c r="F2888" s="456" t="s">
        <v>3499</v>
      </c>
      <c r="G2888" s="493" t="s">
        <v>3500</v>
      </c>
    </row>
    <row r="2889" spans="2:7" s="457" customFormat="1" ht="12">
      <c r="B2889" s="467" t="s">
        <v>8599</v>
      </c>
      <c r="C2889" s="453" t="s">
        <v>6156</v>
      </c>
      <c r="D2889" s="467" t="s">
        <v>8522</v>
      </c>
      <c r="E2889" s="472" t="s">
        <v>8523</v>
      </c>
      <c r="F2889" s="456" t="s">
        <v>3499</v>
      </c>
      <c r="G2889" s="493" t="s">
        <v>3500</v>
      </c>
    </row>
    <row r="2890" spans="2:7" s="457" customFormat="1" ht="12">
      <c r="B2890" s="467" t="s">
        <v>8600</v>
      </c>
      <c r="C2890" s="453" t="s">
        <v>6156</v>
      </c>
      <c r="D2890" s="467" t="s">
        <v>8522</v>
      </c>
      <c r="E2890" s="472" t="s">
        <v>8523</v>
      </c>
      <c r="F2890" s="456" t="s">
        <v>3499</v>
      </c>
      <c r="G2890" s="493" t="s">
        <v>3500</v>
      </c>
    </row>
    <row r="2891" spans="2:7" s="457" customFormat="1" ht="12">
      <c r="B2891" s="467" t="s">
        <v>8601</v>
      </c>
      <c r="C2891" s="453" t="s">
        <v>6156</v>
      </c>
      <c r="D2891" s="467" t="s">
        <v>8522</v>
      </c>
      <c r="E2891" s="472" t="s">
        <v>8523</v>
      </c>
      <c r="F2891" s="456" t="s">
        <v>3499</v>
      </c>
      <c r="G2891" s="493" t="s">
        <v>3500</v>
      </c>
    </row>
    <row r="2892" spans="2:7" s="457" customFormat="1" ht="12">
      <c r="B2892" s="467" t="s">
        <v>8602</v>
      </c>
      <c r="C2892" s="453" t="s">
        <v>6156</v>
      </c>
      <c r="D2892" s="467" t="s">
        <v>8522</v>
      </c>
      <c r="E2892" s="472" t="s">
        <v>8523</v>
      </c>
      <c r="F2892" s="456" t="s">
        <v>3499</v>
      </c>
      <c r="G2892" s="493" t="s">
        <v>3500</v>
      </c>
    </row>
    <row r="2893" spans="2:7" s="457" customFormat="1" ht="12">
      <c r="B2893" s="467" t="s">
        <v>8603</v>
      </c>
      <c r="C2893" s="453" t="s">
        <v>6156</v>
      </c>
      <c r="D2893" s="467" t="s">
        <v>8522</v>
      </c>
      <c r="E2893" s="472" t="s">
        <v>8523</v>
      </c>
      <c r="F2893" s="456" t="s">
        <v>3499</v>
      </c>
      <c r="G2893" s="493" t="s">
        <v>3500</v>
      </c>
    </row>
    <row r="2894" spans="2:7" s="457" customFormat="1" ht="12">
      <c r="B2894" s="467" t="s">
        <v>8604</v>
      </c>
      <c r="C2894" s="453" t="s">
        <v>6156</v>
      </c>
      <c r="D2894" s="467" t="s">
        <v>8522</v>
      </c>
      <c r="E2894" s="472" t="s">
        <v>8523</v>
      </c>
      <c r="F2894" s="456" t="s">
        <v>3499</v>
      </c>
      <c r="G2894" s="493" t="s">
        <v>3500</v>
      </c>
    </row>
    <row r="2895" spans="2:7" s="457" customFormat="1" ht="12">
      <c r="B2895" s="467" t="s">
        <v>8605</v>
      </c>
      <c r="C2895" s="453" t="s">
        <v>6156</v>
      </c>
      <c r="D2895" s="467" t="s">
        <v>8522</v>
      </c>
      <c r="E2895" s="472" t="s">
        <v>8523</v>
      </c>
      <c r="F2895" s="456" t="s">
        <v>3499</v>
      </c>
      <c r="G2895" s="493" t="s">
        <v>3500</v>
      </c>
    </row>
    <row r="2896" spans="2:7" s="457" customFormat="1" ht="12">
      <c r="B2896" s="467" t="s">
        <v>8606</v>
      </c>
      <c r="C2896" s="453" t="s">
        <v>6156</v>
      </c>
      <c r="D2896" s="467" t="s">
        <v>8522</v>
      </c>
      <c r="E2896" s="472" t="s">
        <v>8523</v>
      </c>
      <c r="F2896" s="456" t="s">
        <v>3499</v>
      </c>
      <c r="G2896" s="493" t="s">
        <v>3500</v>
      </c>
    </row>
    <row r="2897" spans="2:7" s="457" customFormat="1" ht="12">
      <c r="B2897" s="467" t="s">
        <v>8607</v>
      </c>
      <c r="C2897" s="453" t="s">
        <v>6156</v>
      </c>
      <c r="D2897" s="467" t="s">
        <v>8522</v>
      </c>
      <c r="E2897" s="472" t="s">
        <v>8523</v>
      </c>
      <c r="F2897" s="456" t="s">
        <v>3499</v>
      </c>
      <c r="G2897" s="493" t="s">
        <v>3500</v>
      </c>
    </row>
    <row r="2898" spans="2:7" s="457" customFormat="1" ht="12">
      <c r="B2898" s="467" t="s">
        <v>8608</v>
      </c>
      <c r="C2898" s="453" t="s">
        <v>6156</v>
      </c>
      <c r="D2898" s="467" t="s">
        <v>8522</v>
      </c>
      <c r="E2898" s="472" t="s">
        <v>8523</v>
      </c>
      <c r="F2898" s="456" t="s">
        <v>3499</v>
      </c>
      <c r="G2898" s="493" t="s">
        <v>3500</v>
      </c>
    </row>
    <row r="2899" spans="2:7" s="457" customFormat="1" ht="12">
      <c r="B2899" s="467" t="s">
        <v>8609</v>
      </c>
      <c r="C2899" s="453" t="s">
        <v>6156</v>
      </c>
      <c r="D2899" s="467" t="s">
        <v>8522</v>
      </c>
      <c r="E2899" s="472" t="s">
        <v>8523</v>
      </c>
      <c r="F2899" s="456" t="s">
        <v>3499</v>
      </c>
      <c r="G2899" s="493" t="s">
        <v>3500</v>
      </c>
    </row>
    <row r="2900" spans="2:7" s="457" customFormat="1" ht="12">
      <c r="B2900" s="467" t="s">
        <v>8610</v>
      </c>
      <c r="C2900" s="453" t="s">
        <v>6156</v>
      </c>
      <c r="D2900" s="467" t="s">
        <v>8522</v>
      </c>
      <c r="E2900" s="472" t="s">
        <v>8523</v>
      </c>
      <c r="F2900" s="456" t="s">
        <v>3499</v>
      </c>
      <c r="G2900" s="493" t="s">
        <v>3500</v>
      </c>
    </row>
    <row r="2901" spans="2:7" s="457" customFormat="1" ht="12">
      <c r="B2901" s="467" t="s">
        <v>8611</v>
      </c>
      <c r="C2901" s="453" t="s">
        <v>6156</v>
      </c>
      <c r="D2901" s="467" t="s">
        <v>8522</v>
      </c>
      <c r="E2901" s="472" t="s">
        <v>8523</v>
      </c>
      <c r="F2901" s="456" t="s">
        <v>3499</v>
      </c>
      <c r="G2901" s="493" t="s">
        <v>3500</v>
      </c>
    </row>
    <row r="2902" spans="2:7" s="457" customFormat="1" ht="12">
      <c r="B2902" s="467" t="s">
        <v>8612</v>
      </c>
      <c r="C2902" s="453" t="s">
        <v>6156</v>
      </c>
      <c r="D2902" s="467" t="s">
        <v>8522</v>
      </c>
      <c r="E2902" s="472" t="s">
        <v>8523</v>
      </c>
      <c r="F2902" s="456" t="s">
        <v>3499</v>
      </c>
      <c r="G2902" s="493" t="s">
        <v>3500</v>
      </c>
    </row>
    <row r="2903" spans="2:7" s="457" customFormat="1" ht="12">
      <c r="B2903" s="467" t="s">
        <v>8613</v>
      </c>
      <c r="C2903" s="453" t="s">
        <v>6156</v>
      </c>
      <c r="D2903" s="467" t="s">
        <v>8522</v>
      </c>
      <c r="E2903" s="472" t="s">
        <v>8523</v>
      </c>
      <c r="F2903" s="456" t="s">
        <v>3499</v>
      </c>
      <c r="G2903" s="493" t="s">
        <v>3500</v>
      </c>
    </row>
    <row r="2904" spans="2:7" s="457" customFormat="1" ht="12">
      <c r="B2904" s="467" t="s">
        <v>8614</v>
      </c>
      <c r="C2904" s="453" t="s">
        <v>6156</v>
      </c>
      <c r="D2904" s="467" t="s">
        <v>8522</v>
      </c>
      <c r="E2904" s="472" t="s">
        <v>8523</v>
      </c>
      <c r="F2904" s="456" t="s">
        <v>3499</v>
      </c>
      <c r="G2904" s="493" t="s">
        <v>3500</v>
      </c>
    </row>
    <row r="2905" spans="2:7" s="457" customFormat="1" ht="12">
      <c r="B2905" s="467" t="s">
        <v>8615</v>
      </c>
      <c r="C2905" s="453" t="s">
        <v>6156</v>
      </c>
      <c r="D2905" s="467" t="s">
        <v>8522</v>
      </c>
      <c r="E2905" s="472" t="s">
        <v>8523</v>
      </c>
      <c r="F2905" s="456" t="s">
        <v>3499</v>
      </c>
      <c r="G2905" s="493" t="s">
        <v>3500</v>
      </c>
    </row>
    <row r="2906" spans="2:7" s="457" customFormat="1" ht="12">
      <c r="B2906" s="467" t="s">
        <v>8616</v>
      </c>
      <c r="C2906" s="453" t="s">
        <v>6156</v>
      </c>
      <c r="D2906" s="467" t="s">
        <v>8522</v>
      </c>
      <c r="E2906" s="472" t="s">
        <v>8523</v>
      </c>
      <c r="F2906" s="456" t="s">
        <v>3499</v>
      </c>
      <c r="G2906" s="493" t="s">
        <v>3500</v>
      </c>
    </row>
    <row r="2907" spans="2:7" s="457" customFormat="1" ht="12">
      <c r="B2907" s="467" t="s">
        <v>8617</v>
      </c>
      <c r="C2907" s="453" t="s">
        <v>6156</v>
      </c>
      <c r="D2907" s="467" t="s">
        <v>8522</v>
      </c>
      <c r="E2907" s="472" t="s">
        <v>8523</v>
      </c>
      <c r="F2907" s="456" t="s">
        <v>3499</v>
      </c>
      <c r="G2907" s="493" t="s">
        <v>3500</v>
      </c>
    </row>
    <row r="2908" spans="2:7" s="457" customFormat="1" ht="12">
      <c r="B2908" s="467" t="s">
        <v>8618</v>
      </c>
      <c r="C2908" s="453" t="s">
        <v>6156</v>
      </c>
      <c r="D2908" s="467" t="s">
        <v>8522</v>
      </c>
      <c r="E2908" s="472" t="s">
        <v>8523</v>
      </c>
      <c r="F2908" s="456" t="s">
        <v>3499</v>
      </c>
      <c r="G2908" s="493" t="s">
        <v>3500</v>
      </c>
    </row>
    <row r="2909" spans="2:7" s="457" customFormat="1" ht="12">
      <c r="B2909" s="467" t="s">
        <v>8619</v>
      </c>
      <c r="C2909" s="453" t="s">
        <v>6156</v>
      </c>
      <c r="D2909" s="467" t="s">
        <v>8522</v>
      </c>
      <c r="E2909" s="472" t="s">
        <v>8523</v>
      </c>
      <c r="F2909" s="456" t="s">
        <v>3499</v>
      </c>
      <c r="G2909" s="493" t="s">
        <v>3500</v>
      </c>
    </row>
    <row r="2910" spans="2:7" s="457" customFormat="1" ht="12">
      <c r="B2910" s="467" t="s">
        <v>8620</v>
      </c>
      <c r="C2910" s="453" t="s">
        <v>6156</v>
      </c>
      <c r="D2910" s="467" t="s">
        <v>8522</v>
      </c>
      <c r="E2910" s="472" t="s">
        <v>8523</v>
      </c>
      <c r="F2910" s="456" t="s">
        <v>3499</v>
      </c>
      <c r="G2910" s="493" t="s">
        <v>3500</v>
      </c>
    </row>
    <row r="2911" spans="2:7" s="457" customFormat="1" ht="12">
      <c r="B2911" s="467" t="s">
        <v>8621</v>
      </c>
      <c r="C2911" s="453" t="s">
        <v>6156</v>
      </c>
      <c r="D2911" s="467" t="s">
        <v>8522</v>
      </c>
      <c r="E2911" s="472" t="s">
        <v>8523</v>
      </c>
      <c r="F2911" s="456" t="s">
        <v>3499</v>
      </c>
      <c r="G2911" s="493" t="s">
        <v>3500</v>
      </c>
    </row>
    <row r="2912" spans="2:7" s="457" customFormat="1" ht="12">
      <c r="B2912" s="467" t="s">
        <v>8622</v>
      </c>
      <c r="C2912" s="453" t="s">
        <v>6156</v>
      </c>
      <c r="D2912" s="467" t="s">
        <v>8522</v>
      </c>
      <c r="E2912" s="472" t="s">
        <v>8523</v>
      </c>
      <c r="F2912" s="456" t="s">
        <v>3499</v>
      </c>
      <c r="G2912" s="493" t="s">
        <v>3500</v>
      </c>
    </row>
    <row r="2913" spans="2:7" s="457" customFormat="1" ht="12">
      <c r="B2913" s="467" t="s">
        <v>8623</v>
      </c>
      <c r="C2913" s="453" t="s">
        <v>6156</v>
      </c>
      <c r="D2913" s="467" t="s">
        <v>8522</v>
      </c>
      <c r="E2913" s="472" t="s">
        <v>8523</v>
      </c>
      <c r="F2913" s="456" t="s">
        <v>3499</v>
      </c>
      <c r="G2913" s="493" t="s">
        <v>3500</v>
      </c>
    </row>
    <row r="2914" spans="2:7" s="457" customFormat="1" ht="12">
      <c r="B2914" s="467" t="s">
        <v>8624</v>
      </c>
      <c r="C2914" s="453" t="s">
        <v>6156</v>
      </c>
      <c r="D2914" s="467" t="s">
        <v>8522</v>
      </c>
      <c r="E2914" s="472" t="s">
        <v>8523</v>
      </c>
      <c r="F2914" s="456" t="s">
        <v>3499</v>
      </c>
      <c r="G2914" s="493" t="s">
        <v>3500</v>
      </c>
    </row>
    <row r="2915" spans="2:7" s="457" customFormat="1" ht="12">
      <c r="B2915" s="467" t="s">
        <v>8625</v>
      </c>
      <c r="C2915" s="453" t="s">
        <v>6156</v>
      </c>
      <c r="D2915" s="467" t="s">
        <v>8522</v>
      </c>
      <c r="E2915" s="472" t="s">
        <v>8523</v>
      </c>
      <c r="F2915" s="456" t="s">
        <v>3499</v>
      </c>
      <c r="G2915" s="493" t="s">
        <v>3500</v>
      </c>
    </row>
    <row r="2916" spans="2:7" s="457" customFormat="1" ht="12">
      <c r="B2916" s="467" t="s">
        <v>8626</v>
      </c>
      <c r="C2916" s="453" t="s">
        <v>6156</v>
      </c>
      <c r="D2916" s="467" t="s">
        <v>8522</v>
      </c>
      <c r="E2916" s="472" t="s">
        <v>8523</v>
      </c>
      <c r="F2916" s="456" t="s">
        <v>3499</v>
      </c>
      <c r="G2916" s="493" t="s">
        <v>3500</v>
      </c>
    </row>
    <row r="2917" spans="2:7" s="457" customFormat="1" ht="12">
      <c r="B2917" s="467" t="s">
        <v>8627</v>
      </c>
      <c r="C2917" s="453" t="s">
        <v>6156</v>
      </c>
      <c r="D2917" s="467" t="s">
        <v>8522</v>
      </c>
      <c r="E2917" s="472" t="s">
        <v>8523</v>
      </c>
      <c r="F2917" s="456" t="s">
        <v>3499</v>
      </c>
      <c r="G2917" s="493" t="s">
        <v>3500</v>
      </c>
    </row>
    <row r="2918" spans="2:7" s="457" customFormat="1" ht="12">
      <c r="B2918" s="467" t="s">
        <v>8628</v>
      </c>
      <c r="C2918" s="453" t="s">
        <v>6156</v>
      </c>
      <c r="D2918" s="467" t="s">
        <v>8522</v>
      </c>
      <c r="E2918" s="472" t="s">
        <v>8523</v>
      </c>
      <c r="F2918" s="456" t="s">
        <v>3499</v>
      </c>
      <c r="G2918" s="493" t="s">
        <v>3500</v>
      </c>
    </row>
    <row r="2919" spans="2:7" s="457" customFormat="1" ht="12">
      <c r="B2919" s="467" t="s">
        <v>8629</v>
      </c>
      <c r="C2919" s="453" t="s">
        <v>6156</v>
      </c>
      <c r="D2919" s="467" t="s">
        <v>8522</v>
      </c>
      <c r="E2919" s="472" t="s">
        <v>8523</v>
      </c>
      <c r="F2919" s="456" t="s">
        <v>3499</v>
      </c>
      <c r="G2919" s="493" t="s">
        <v>3500</v>
      </c>
    </row>
    <row r="2920" spans="2:7" s="457" customFormat="1" ht="12">
      <c r="B2920" s="467" t="s">
        <v>8630</v>
      </c>
      <c r="C2920" s="453" t="s">
        <v>6156</v>
      </c>
      <c r="D2920" s="467" t="s">
        <v>8522</v>
      </c>
      <c r="E2920" s="472" t="s">
        <v>8523</v>
      </c>
      <c r="F2920" s="456" t="s">
        <v>3499</v>
      </c>
      <c r="G2920" s="493" t="s">
        <v>3500</v>
      </c>
    </row>
    <row r="2921" spans="2:7" s="457" customFormat="1" ht="12">
      <c r="B2921" s="467" t="s">
        <v>8631</v>
      </c>
      <c r="C2921" s="453" t="s">
        <v>6156</v>
      </c>
      <c r="D2921" s="467" t="s">
        <v>8522</v>
      </c>
      <c r="E2921" s="472" t="s">
        <v>8523</v>
      </c>
      <c r="F2921" s="456" t="s">
        <v>3499</v>
      </c>
      <c r="G2921" s="493" t="s">
        <v>3500</v>
      </c>
    </row>
    <row r="2922" spans="2:7" s="457" customFormat="1" ht="12">
      <c r="B2922" s="467" t="s">
        <v>8632</v>
      </c>
      <c r="C2922" s="453" t="s">
        <v>6156</v>
      </c>
      <c r="D2922" s="467" t="s">
        <v>8522</v>
      </c>
      <c r="E2922" s="472" t="s">
        <v>8523</v>
      </c>
      <c r="F2922" s="456" t="s">
        <v>3499</v>
      </c>
      <c r="G2922" s="493" t="s">
        <v>3500</v>
      </c>
    </row>
    <row r="2923" spans="2:7" s="457" customFormat="1" ht="12">
      <c r="B2923" s="467" t="s">
        <v>8633</v>
      </c>
      <c r="C2923" s="453" t="s">
        <v>6156</v>
      </c>
      <c r="D2923" s="467" t="s">
        <v>8522</v>
      </c>
      <c r="E2923" s="472" t="s">
        <v>8523</v>
      </c>
      <c r="F2923" s="456" t="s">
        <v>3499</v>
      </c>
      <c r="G2923" s="493" t="s">
        <v>3500</v>
      </c>
    </row>
    <row r="2924" spans="2:7" s="457" customFormat="1" ht="12">
      <c r="B2924" s="467" t="s">
        <v>8634</v>
      </c>
      <c r="C2924" s="453" t="s">
        <v>6156</v>
      </c>
      <c r="D2924" s="467" t="s">
        <v>8522</v>
      </c>
      <c r="E2924" s="472" t="s">
        <v>8523</v>
      </c>
      <c r="F2924" s="456" t="s">
        <v>3499</v>
      </c>
      <c r="G2924" s="493" t="s">
        <v>3500</v>
      </c>
    </row>
    <row r="2925" spans="2:7" s="457" customFormat="1" ht="12">
      <c r="B2925" s="467" t="s">
        <v>8635</v>
      </c>
      <c r="C2925" s="453" t="s">
        <v>6156</v>
      </c>
      <c r="D2925" s="467" t="s">
        <v>8522</v>
      </c>
      <c r="E2925" s="472" t="s">
        <v>8523</v>
      </c>
      <c r="F2925" s="456" t="s">
        <v>3499</v>
      </c>
      <c r="G2925" s="493" t="s">
        <v>3500</v>
      </c>
    </row>
    <row r="2926" spans="2:7" s="457" customFormat="1" ht="12">
      <c r="B2926" s="467" t="s">
        <v>8636</v>
      </c>
      <c r="C2926" s="453" t="s">
        <v>6156</v>
      </c>
      <c r="D2926" s="467" t="s">
        <v>8522</v>
      </c>
      <c r="E2926" s="472" t="s">
        <v>8523</v>
      </c>
      <c r="F2926" s="456" t="s">
        <v>3499</v>
      </c>
      <c r="G2926" s="493" t="s">
        <v>3500</v>
      </c>
    </row>
    <row r="2927" spans="2:7" s="457" customFormat="1" ht="12">
      <c r="B2927" s="467" t="s">
        <v>8637</v>
      </c>
      <c r="C2927" s="453" t="s">
        <v>6156</v>
      </c>
      <c r="D2927" s="467" t="s">
        <v>8522</v>
      </c>
      <c r="E2927" s="472" t="s">
        <v>8523</v>
      </c>
      <c r="F2927" s="456" t="s">
        <v>3499</v>
      </c>
      <c r="G2927" s="493" t="s">
        <v>3500</v>
      </c>
    </row>
    <row r="2928" spans="2:7" s="457" customFormat="1" ht="12">
      <c r="B2928" s="467" t="s">
        <v>8638</v>
      </c>
      <c r="C2928" s="453" t="s">
        <v>6156</v>
      </c>
      <c r="D2928" s="467" t="s">
        <v>8522</v>
      </c>
      <c r="E2928" s="472" t="s">
        <v>8523</v>
      </c>
      <c r="F2928" s="456" t="s">
        <v>3499</v>
      </c>
      <c r="G2928" s="493" t="s">
        <v>3500</v>
      </c>
    </row>
    <row r="2929" spans="2:7" s="457" customFormat="1" ht="12">
      <c r="B2929" s="467" t="s">
        <v>8639</v>
      </c>
      <c r="C2929" s="453" t="s">
        <v>6156</v>
      </c>
      <c r="D2929" s="467" t="s">
        <v>8522</v>
      </c>
      <c r="E2929" s="472" t="s">
        <v>8523</v>
      </c>
      <c r="F2929" s="456" t="s">
        <v>3499</v>
      </c>
      <c r="G2929" s="493" t="s">
        <v>3500</v>
      </c>
    </row>
    <row r="2930" spans="2:7" s="457" customFormat="1" ht="12">
      <c r="B2930" s="467" t="s">
        <v>8640</v>
      </c>
      <c r="C2930" s="453" t="s">
        <v>6156</v>
      </c>
      <c r="D2930" s="467" t="s">
        <v>8522</v>
      </c>
      <c r="E2930" s="472" t="s">
        <v>8523</v>
      </c>
      <c r="F2930" s="456" t="s">
        <v>3499</v>
      </c>
      <c r="G2930" s="493" t="s">
        <v>3500</v>
      </c>
    </row>
    <row r="2931" spans="2:7" s="457" customFormat="1" ht="12">
      <c r="B2931" s="467" t="s">
        <v>8641</v>
      </c>
      <c r="C2931" s="453" t="s">
        <v>6156</v>
      </c>
      <c r="D2931" s="467" t="s">
        <v>8522</v>
      </c>
      <c r="E2931" s="472" t="s">
        <v>8523</v>
      </c>
      <c r="F2931" s="456" t="s">
        <v>3499</v>
      </c>
      <c r="G2931" s="493" t="s">
        <v>3500</v>
      </c>
    </row>
    <row r="2932" spans="2:7" s="457" customFormat="1" ht="12">
      <c r="B2932" s="467" t="s">
        <v>8642</v>
      </c>
      <c r="C2932" s="453" t="s">
        <v>6156</v>
      </c>
      <c r="D2932" s="467" t="s">
        <v>8522</v>
      </c>
      <c r="E2932" s="472" t="s">
        <v>8523</v>
      </c>
      <c r="F2932" s="456" t="s">
        <v>3499</v>
      </c>
      <c r="G2932" s="493" t="s">
        <v>3500</v>
      </c>
    </row>
    <row r="2933" spans="2:7" s="457" customFormat="1" ht="12">
      <c r="B2933" s="467" t="s">
        <v>8643</v>
      </c>
      <c r="C2933" s="453" t="s">
        <v>6156</v>
      </c>
      <c r="D2933" s="467" t="s">
        <v>8522</v>
      </c>
      <c r="E2933" s="472" t="s">
        <v>8523</v>
      </c>
      <c r="F2933" s="456" t="s">
        <v>3499</v>
      </c>
      <c r="G2933" s="493" t="s">
        <v>3500</v>
      </c>
    </row>
    <row r="2934" spans="2:7" s="457" customFormat="1" ht="12">
      <c r="B2934" s="467" t="s">
        <v>8644</v>
      </c>
      <c r="C2934" s="453" t="s">
        <v>6156</v>
      </c>
      <c r="D2934" s="467" t="s">
        <v>8522</v>
      </c>
      <c r="E2934" s="472" t="s">
        <v>8523</v>
      </c>
      <c r="F2934" s="456" t="s">
        <v>3499</v>
      </c>
      <c r="G2934" s="493" t="s">
        <v>3500</v>
      </c>
    </row>
    <row r="2935" spans="2:7" s="457" customFormat="1" ht="12">
      <c r="B2935" s="467" t="s">
        <v>8645</v>
      </c>
      <c r="C2935" s="453" t="s">
        <v>6156</v>
      </c>
      <c r="D2935" s="467" t="s">
        <v>8522</v>
      </c>
      <c r="E2935" s="472" t="s">
        <v>8523</v>
      </c>
      <c r="F2935" s="456" t="s">
        <v>3499</v>
      </c>
      <c r="G2935" s="493" t="s">
        <v>3500</v>
      </c>
    </row>
    <row r="2936" spans="2:7" s="457" customFormat="1" ht="12">
      <c r="B2936" s="467" t="s">
        <v>8646</v>
      </c>
      <c r="C2936" s="453" t="s">
        <v>6156</v>
      </c>
      <c r="D2936" s="467" t="s">
        <v>8522</v>
      </c>
      <c r="E2936" s="472" t="s">
        <v>8523</v>
      </c>
      <c r="F2936" s="456" t="s">
        <v>3499</v>
      </c>
      <c r="G2936" s="493" t="s">
        <v>3500</v>
      </c>
    </row>
    <row r="2937" spans="2:7" s="457" customFormat="1" ht="12">
      <c r="B2937" s="467" t="s">
        <v>8647</v>
      </c>
      <c r="C2937" s="453" t="s">
        <v>6156</v>
      </c>
      <c r="D2937" s="467" t="s">
        <v>8522</v>
      </c>
      <c r="E2937" s="472" t="s">
        <v>8523</v>
      </c>
      <c r="F2937" s="456" t="s">
        <v>3499</v>
      </c>
      <c r="G2937" s="493" t="s">
        <v>3500</v>
      </c>
    </row>
    <row r="2938" spans="2:7" s="457" customFormat="1" ht="12">
      <c r="B2938" s="467" t="s">
        <v>8648</v>
      </c>
      <c r="C2938" s="453" t="s">
        <v>6156</v>
      </c>
      <c r="D2938" s="467" t="s">
        <v>8522</v>
      </c>
      <c r="E2938" s="472" t="s">
        <v>8523</v>
      </c>
      <c r="F2938" s="456" t="s">
        <v>3499</v>
      </c>
      <c r="G2938" s="493" t="s">
        <v>3500</v>
      </c>
    </row>
    <row r="2939" spans="2:7" s="457" customFormat="1" ht="12">
      <c r="B2939" s="467" t="s">
        <v>8649</v>
      </c>
      <c r="C2939" s="453" t="s">
        <v>6156</v>
      </c>
      <c r="D2939" s="467" t="s">
        <v>8522</v>
      </c>
      <c r="E2939" s="472" t="s">
        <v>8523</v>
      </c>
      <c r="F2939" s="456" t="s">
        <v>3499</v>
      </c>
      <c r="G2939" s="493" t="s">
        <v>3500</v>
      </c>
    </row>
    <row r="2940" spans="2:7" s="457" customFormat="1" ht="12">
      <c r="B2940" s="467" t="s">
        <v>8650</v>
      </c>
      <c r="C2940" s="453" t="s">
        <v>6156</v>
      </c>
      <c r="D2940" s="467" t="s">
        <v>8522</v>
      </c>
      <c r="E2940" s="472" t="s">
        <v>8523</v>
      </c>
      <c r="F2940" s="456" t="s">
        <v>3499</v>
      </c>
      <c r="G2940" s="493" t="s">
        <v>3500</v>
      </c>
    </row>
    <row r="2941" spans="2:7" s="457" customFormat="1" ht="12">
      <c r="B2941" s="467" t="s">
        <v>8651</v>
      </c>
      <c r="C2941" s="453" t="s">
        <v>6156</v>
      </c>
      <c r="D2941" s="467" t="s">
        <v>8522</v>
      </c>
      <c r="E2941" s="472" t="s">
        <v>8523</v>
      </c>
      <c r="F2941" s="456" t="s">
        <v>3499</v>
      </c>
      <c r="G2941" s="493" t="s">
        <v>3500</v>
      </c>
    </row>
    <row r="2942" spans="2:7" s="457" customFormat="1" ht="12">
      <c r="B2942" s="467" t="s">
        <v>8652</v>
      </c>
      <c r="C2942" s="453" t="s">
        <v>6156</v>
      </c>
      <c r="D2942" s="467" t="s">
        <v>8522</v>
      </c>
      <c r="E2942" s="472" t="s">
        <v>8523</v>
      </c>
      <c r="F2942" s="456" t="s">
        <v>3499</v>
      </c>
      <c r="G2942" s="493" t="s">
        <v>3500</v>
      </c>
    </row>
    <row r="2943" spans="2:7" s="457" customFormat="1" ht="12">
      <c r="B2943" s="467" t="s">
        <v>8653</v>
      </c>
      <c r="C2943" s="453" t="s">
        <v>6156</v>
      </c>
      <c r="D2943" s="467" t="s">
        <v>8522</v>
      </c>
      <c r="E2943" s="472" t="s">
        <v>8523</v>
      </c>
      <c r="F2943" s="456" t="s">
        <v>3499</v>
      </c>
      <c r="G2943" s="493" t="s">
        <v>3500</v>
      </c>
    </row>
    <row r="2944" spans="2:7" s="457" customFormat="1" ht="12">
      <c r="B2944" s="467" t="s">
        <v>8654</v>
      </c>
      <c r="C2944" s="453" t="s">
        <v>6156</v>
      </c>
      <c r="D2944" s="467" t="s">
        <v>8522</v>
      </c>
      <c r="E2944" s="472" t="s">
        <v>8523</v>
      </c>
      <c r="F2944" s="456" t="s">
        <v>3499</v>
      </c>
      <c r="G2944" s="493" t="s">
        <v>3500</v>
      </c>
    </row>
    <row r="2945" spans="2:7" s="457" customFormat="1" ht="12">
      <c r="B2945" s="467" t="s">
        <v>8655</v>
      </c>
      <c r="C2945" s="453" t="s">
        <v>6156</v>
      </c>
      <c r="D2945" s="467" t="s">
        <v>8522</v>
      </c>
      <c r="E2945" s="472" t="s">
        <v>8523</v>
      </c>
      <c r="F2945" s="456" t="s">
        <v>3499</v>
      </c>
      <c r="G2945" s="493" t="s">
        <v>3500</v>
      </c>
    </row>
    <row r="2946" spans="2:7" s="457" customFormat="1" ht="12">
      <c r="B2946" s="467" t="s">
        <v>8656</v>
      </c>
      <c r="C2946" s="453" t="s">
        <v>6156</v>
      </c>
      <c r="D2946" s="467" t="s">
        <v>8522</v>
      </c>
      <c r="E2946" s="472" t="s">
        <v>8523</v>
      </c>
      <c r="F2946" s="456" t="s">
        <v>3499</v>
      </c>
      <c r="G2946" s="493" t="s">
        <v>3500</v>
      </c>
    </row>
    <row r="2947" spans="2:7" s="457" customFormat="1" ht="12">
      <c r="B2947" s="467" t="s">
        <v>8657</v>
      </c>
      <c r="C2947" s="453" t="s">
        <v>6156</v>
      </c>
      <c r="D2947" s="467" t="s">
        <v>8522</v>
      </c>
      <c r="E2947" s="472" t="s">
        <v>8523</v>
      </c>
      <c r="F2947" s="456" t="s">
        <v>3499</v>
      </c>
      <c r="G2947" s="493" t="s">
        <v>3500</v>
      </c>
    </row>
    <row r="2948" spans="2:7" s="457" customFormat="1" ht="12">
      <c r="B2948" s="467" t="s">
        <v>8658</v>
      </c>
      <c r="C2948" s="453" t="s">
        <v>6156</v>
      </c>
      <c r="D2948" s="467" t="s">
        <v>8522</v>
      </c>
      <c r="E2948" s="472" t="s">
        <v>8523</v>
      </c>
      <c r="F2948" s="456" t="s">
        <v>3499</v>
      </c>
      <c r="G2948" s="493" t="s">
        <v>3500</v>
      </c>
    </row>
    <row r="2949" spans="2:7" s="457" customFormat="1" ht="12">
      <c r="B2949" s="467" t="s">
        <v>8659</v>
      </c>
      <c r="C2949" s="453" t="s">
        <v>6156</v>
      </c>
      <c r="D2949" s="467" t="s">
        <v>8522</v>
      </c>
      <c r="E2949" s="472" t="s">
        <v>8523</v>
      </c>
      <c r="F2949" s="456" t="s">
        <v>3499</v>
      </c>
      <c r="G2949" s="493" t="s">
        <v>3500</v>
      </c>
    </row>
    <row r="2950" spans="2:7" s="457" customFormat="1" ht="12">
      <c r="B2950" s="467" t="s">
        <v>8660</v>
      </c>
      <c r="C2950" s="453" t="s">
        <v>6156</v>
      </c>
      <c r="D2950" s="467" t="s">
        <v>8522</v>
      </c>
      <c r="E2950" s="472" t="s">
        <v>8523</v>
      </c>
      <c r="F2950" s="456" t="s">
        <v>3499</v>
      </c>
      <c r="G2950" s="493" t="s">
        <v>3500</v>
      </c>
    </row>
    <row r="2951" spans="2:7" s="457" customFormat="1" ht="12">
      <c r="B2951" s="467" t="s">
        <v>8661</v>
      </c>
      <c r="C2951" s="453" t="s">
        <v>6156</v>
      </c>
      <c r="D2951" s="467" t="s">
        <v>8522</v>
      </c>
      <c r="E2951" s="472" t="s">
        <v>8523</v>
      </c>
      <c r="F2951" s="456" t="s">
        <v>3499</v>
      </c>
      <c r="G2951" s="493" t="s">
        <v>3500</v>
      </c>
    </row>
    <row r="2952" spans="2:7" s="457" customFormat="1" ht="12">
      <c r="B2952" s="467" t="s">
        <v>8662</v>
      </c>
      <c r="C2952" s="453" t="s">
        <v>6156</v>
      </c>
      <c r="D2952" s="467" t="s">
        <v>8522</v>
      </c>
      <c r="E2952" s="472" t="s">
        <v>8523</v>
      </c>
      <c r="F2952" s="456" t="s">
        <v>3499</v>
      </c>
      <c r="G2952" s="493" t="s">
        <v>3500</v>
      </c>
    </row>
    <row r="2953" spans="2:7" s="457" customFormat="1" ht="12">
      <c r="B2953" s="467" t="s">
        <v>8663</v>
      </c>
      <c r="C2953" s="453" t="s">
        <v>6156</v>
      </c>
      <c r="D2953" s="467" t="s">
        <v>8522</v>
      </c>
      <c r="E2953" s="472" t="s">
        <v>8523</v>
      </c>
      <c r="F2953" s="456" t="s">
        <v>3499</v>
      </c>
      <c r="G2953" s="493" t="s">
        <v>3500</v>
      </c>
    </row>
    <row r="2954" spans="2:7" s="457" customFormat="1" ht="12">
      <c r="B2954" s="467" t="s">
        <v>8664</v>
      </c>
      <c r="C2954" s="453" t="s">
        <v>6156</v>
      </c>
      <c r="D2954" s="467" t="s">
        <v>8522</v>
      </c>
      <c r="E2954" s="472" t="s">
        <v>8523</v>
      </c>
      <c r="F2954" s="456" t="s">
        <v>3499</v>
      </c>
      <c r="G2954" s="493" t="s">
        <v>3500</v>
      </c>
    </row>
    <row r="2955" spans="2:7" s="457" customFormat="1" ht="12">
      <c r="B2955" s="467" t="s">
        <v>8665</v>
      </c>
      <c r="C2955" s="453" t="s">
        <v>6156</v>
      </c>
      <c r="D2955" s="467" t="s">
        <v>8522</v>
      </c>
      <c r="E2955" s="472" t="s">
        <v>8523</v>
      </c>
      <c r="F2955" s="456" t="s">
        <v>3499</v>
      </c>
      <c r="G2955" s="493" t="s">
        <v>3500</v>
      </c>
    </row>
    <row r="2956" spans="2:7" s="457" customFormat="1" ht="12">
      <c r="B2956" s="467" t="s">
        <v>8666</v>
      </c>
      <c r="C2956" s="453" t="s">
        <v>6156</v>
      </c>
      <c r="D2956" s="467" t="s">
        <v>8522</v>
      </c>
      <c r="E2956" s="472" t="s">
        <v>8523</v>
      </c>
      <c r="F2956" s="456" t="s">
        <v>3499</v>
      </c>
      <c r="G2956" s="493" t="s">
        <v>3500</v>
      </c>
    </row>
    <row r="2957" spans="2:7" s="457" customFormat="1" ht="12">
      <c r="B2957" s="467" t="s">
        <v>8667</v>
      </c>
      <c r="C2957" s="453" t="s">
        <v>6156</v>
      </c>
      <c r="D2957" s="467" t="s">
        <v>8522</v>
      </c>
      <c r="E2957" s="472" t="s">
        <v>8523</v>
      </c>
      <c r="F2957" s="456" t="s">
        <v>3499</v>
      </c>
      <c r="G2957" s="493" t="s">
        <v>3500</v>
      </c>
    </row>
    <row r="2958" spans="2:7" s="457" customFormat="1" ht="12">
      <c r="B2958" s="467" t="s">
        <v>8668</v>
      </c>
      <c r="C2958" s="453" t="s">
        <v>6156</v>
      </c>
      <c r="D2958" s="467" t="s">
        <v>8522</v>
      </c>
      <c r="E2958" s="472" t="s">
        <v>8523</v>
      </c>
      <c r="F2958" s="456" t="s">
        <v>3499</v>
      </c>
      <c r="G2958" s="493" t="s">
        <v>3500</v>
      </c>
    </row>
    <row r="2959" spans="2:7" s="457" customFormat="1" ht="12">
      <c r="B2959" s="467" t="s">
        <v>8669</v>
      </c>
      <c r="C2959" s="453" t="s">
        <v>6156</v>
      </c>
      <c r="D2959" s="467" t="s">
        <v>8522</v>
      </c>
      <c r="E2959" s="472" t="s">
        <v>8523</v>
      </c>
      <c r="F2959" s="456" t="s">
        <v>3499</v>
      </c>
      <c r="G2959" s="493" t="s">
        <v>3500</v>
      </c>
    </row>
    <row r="2960" spans="2:7" s="457" customFormat="1" ht="12">
      <c r="B2960" s="467" t="s">
        <v>8670</v>
      </c>
      <c r="C2960" s="453" t="s">
        <v>6156</v>
      </c>
      <c r="D2960" s="467" t="s">
        <v>8522</v>
      </c>
      <c r="E2960" s="472" t="s">
        <v>8523</v>
      </c>
      <c r="F2960" s="456" t="s">
        <v>3499</v>
      </c>
      <c r="G2960" s="493" t="s">
        <v>3500</v>
      </c>
    </row>
    <row r="2961" spans="2:7" s="457" customFormat="1" ht="12">
      <c r="B2961" s="467" t="s">
        <v>8671</v>
      </c>
      <c r="C2961" s="453" t="s">
        <v>6156</v>
      </c>
      <c r="D2961" s="467" t="s">
        <v>8522</v>
      </c>
      <c r="E2961" s="472" t="s">
        <v>8523</v>
      </c>
      <c r="F2961" s="456" t="s">
        <v>3499</v>
      </c>
      <c r="G2961" s="493" t="s">
        <v>3500</v>
      </c>
    </row>
    <row r="2962" spans="2:7" s="457" customFormat="1" ht="12">
      <c r="B2962" s="467" t="s">
        <v>8672</v>
      </c>
      <c r="C2962" s="453" t="s">
        <v>6156</v>
      </c>
      <c r="D2962" s="467" t="s">
        <v>8522</v>
      </c>
      <c r="E2962" s="472" t="s">
        <v>8523</v>
      </c>
      <c r="F2962" s="456" t="s">
        <v>3499</v>
      </c>
      <c r="G2962" s="493" t="s">
        <v>3500</v>
      </c>
    </row>
    <row r="2963" spans="2:7" s="457" customFormat="1" ht="12">
      <c r="B2963" s="467" t="s">
        <v>8673</v>
      </c>
      <c r="C2963" s="453" t="s">
        <v>6156</v>
      </c>
      <c r="D2963" s="467" t="s">
        <v>8522</v>
      </c>
      <c r="E2963" s="472" t="s">
        <v>8523</v>
      </c>
      <c r="F2963" s="456" t="s">
        <v>3499</v>
      </c>
      <c r="G2963" s="493" t="s">
        <v>3500</v>
      </c>
    </row>
    <row r="2964" spans="2:7" s="457" customFormat="1" ht="12">
      <c r="B2964" s="467" t="s">
        <v>8674</v>
      </c>
      <c r="C2964" s="453" t="s">
        <v>6156</v>
      </c>
      <c r="D2964" s="467" t="s">
        <v>8522</v>
      </c>
      <c r="E2964" s="472" t="s">
        <v>8523</v>
      </c>
      <c r="F2964" s="456" t="s">
        <v>3499</v>
      </c>
      <c r="G2964" s="493" t="s">
        <v>3500</v>
      </c>
    </row>
    <row r="2965" spans="2:7" s="457" customFormat="1" ht="12">
      <c r="B2965" s="467" t="s">
        <v>8675</v>
      </c>
      <c r="C2965" s="453" t="s">
        <v>6156</v>
      </c>
      <c r="D2965" s="467" t="s">
        <v>8522</v>
      </c>
      <c r="E2965" s="472" t="s">
        <v>8523</v>
      </c>
      <c r="F2965" s="456" t="s">
        <v>3499</v>
      </c>
      <c r="G2965" s="493" t="s">
        <v>3500</v>
      </c>
    </row>
    <row r="2966" spans="2:7" s="457" customFormat="1" ht="12">
      <c r="B2966" s="467" t="s">
        <v>8676</v>
      </c>
      <c r="C2966" s="453" t="s">
        <v>6156</v>
      </c>
      <c r="D2966" s="467" t="s">
        <v>8522</v>
      </c>
      <c r="E2966" s="472" t="s">
        <v>8523</v>
      </c>
      <c r="F2966" s="456" t="s">
        <v>3499</v>
      </c>
      <c r="G2966" s="493" t="s">
        <v>3500</v>
      </c>
    </row>
    <row r="2967" spans="2:7" s="457" customFormat="1" ht="12">
      <c r="B2967" s="467" t="s">
        <v>8677</v>
      </c>
      <c r="C2967" s="453" t="s">
        <v>6156</v>
      </c>
      <c r="D2967" s="467" t="s">
        <v>8522</v>
      </c>
      <c r="E2967" s="472" t="s">
        <v>8523</v>
      </c>
      <c r="F2967" s="456" t="s">
        <v>3499</v>
      </c>
      <c r="G2967" s="493" t="s">
        <v>3500</v>
      </c>
    </row>
    <row r="2968" spans="2:7" s="457" customFormat="1" ht="12">
      <c r="B2968" s="467" t="s">
        <v>8678</v>
      </c>
      <c r="C2968" s="453" t="s">
        <v>6156</v>
      </c>
      <c r="D2968" s="467" t="s">
        <v>8522</v>
      </c>
      <c r="E2968" s="472" t="s">
        <v>8523</v>
      </c>
      <c r="F2968" s="456" t="s">
        <v>3499</v>
      </c>
      <c r="G2968" s="493" t="s">
        <v>3500</v>
      </c>
    </row>
    <row r="2969" spans="2:7" s="457" customFormat="1" ht="12">
      <c r="B2969" s="467" t="s">
        <v>8679</v>
      </c>
      <c r="C2969" s="453" t="s">
        <v>6156</v>
      </c>
      <c r="D2969" s="467" t="s">
        <v>8522</v>
      </c>
      <c r="E2969" s="472" t="s">
        <v>8523</v>
      </c>
      <c r="F2969" s="456" t="s">
        <v>3499</v>
      </c>
      <c r="G2969" s="493" t="s">
        <v>3500</v>
      </c>
    </row>
    <row r="2970" spans="2:7" s="457" customFormat="1" ht="12">
      <c r="B2970" s="467" t="s">
        <v>8680</v>
      </c>
      <c r="C2970" s="453" t="s">
        <v>6156</v>
      </c>
      <c r="D2970" s="467" t="s">
        <v>8522</v>
      </c>
      <c r="E2970" s="472" t="s">
        <v>8523</v>
      </c>
      <c r="F2970" s="456" t="s">
        <v>3499</v>
      </c>
      <c r="G2970" s="493" t="s">
        <v>3500</v>
      </c>
    </row>
    <row r="2971" spans="2:7" s="457" customFormat="1" ht="12">
      <c r="B2971" s="467" t="s">
        <v>8681</v>
      </c>
      <c r="C2971" s="453" t="s">
        <v>6156</v>
      </c>
      <c r="D2971" s="467" t="s">
        <v>8522</v>
      </c>
      <c r="E2971" s="472" t="s">
        <v>8523</v>
      </c>
      <c r="F2971" s="456" t="s">
        <v>3499</v>
      </c>
      <c r="G2971" s="493" t="s">
        <v>3500</v>
      </c>
    </row>
    <row r="2972" spans="2:7" s="457" customFormat="1" ht="12">
      <c r="B2972" s="467" t="s">
        <v>8682</v>
      </c>
      <c r="C2972" s="453" t="s">
        <v>6156</v>
      </c>
      <c r="D2972" s="467" t="s">
        <v>8522</v>
      </c>
      <c r="E2972" s="472" t="s">
        <v>8523</v>
      </c>
      <c r="F2972" s="456" t="s">
        <v>3499</v>
      </c>
      <c r="G2972" s="493" t="s">
        <v>3500</v>
      </c>
    </row>
    <row r="2973" spans="2:7" s="457" customFormat="1" ht="12">
      <c r="B2973" s="467" t="s">
        <v>8683</v>
      </c>
      <c r="C2973" s="453" t="s">
        <v>6156</v>
      </c>
      <c r="D2973" s="467" t="s">
        <v>8522</v>
      </c>
      <c r="E2973" s="472" t="s">
        <v>8523</v>
      </c>
      <c r="F2973" s="456" t="s">
        <v>3499</v>
      </c>
      <c r="G2973" s="493" t="s">
        <v>3500</v>
      </c>
    </row>
    <row r="2974" spans="2:7" s="457" customFormat="1" ht="12">
      <c r="B2974" s="467" t="s">
        <v>8684</v>
      </c>
      <c r="C2974" s="453" t="s">
        <v>6156</v>
      </c>
      <c r="D2974" s="467" t="s">
        <v>8522</v>
      </c>
      <c r="E2974" s="472" t="s">
        <v>8523</v>
      </c>
      <c r="F2974" s="456" t="s">
        <v>3499</v>
      </c>
      <c r="G2974" s="493" t="s">
        <v>3500</v>
      </c>
    </row>
    <row r="2975" spans="2:7" s="457" customFormat="1" ht="12">
      <c r="B2975" s="467" t="s">
        <v>8685</v>
      </c>
      <c r="C2975" s="453" t="s">
        <v>6156</v>
      </c>
      <c r="D2975" s="467" t="s">
        <v>8522</v>
      </c>
      <c r="E2975" s="472" t="s">
        <v>8523</v>
      </c>
      <c r="F2975" s="456" t="s">
        <v>3499</v>
      </c>
      <c r="G2975" s="493" t="s">
        <v>3500</v>
      </c>
    </row>
    <row r="2976" spans="2:7" s="457" customFormat="1" ht="12">
      <c r="B2976" s="467" t="s">
        <v>8686</v>
      </c>
      <c r="C2976" s="453" t="s">
        <v>6156</v>
      </c>
      <c r="D2976" s="467" t="s">
        <v>8522</v>
      </c>
      <c r="E2976" s="472" t="s">
        <v>8523</v>
      </c>
      <c r="F2976" s="456" t="s">
        <v>3499</v>
      </c>
      <c r="G2976" s="493" t="s">
        <v>3500</v>
      </c>
    </row>
    <row r="2977" spans="2:7" s="457" customFormat="1" ht="12">
      <c r="B2977" s="467" t="s">
        <v>8687</v>
      </c>
      <c r="C2977" s="453" t="s">
        <v>6156</v>
      </c>
      <c r="D2977" s="467" t="s">
        <v>8522</v>
      </c>
      <c r="E2977" s="472" t="s">
        <v>8523</v>
      </c>
      <c r="F2977" s="456" t="s">
        <v>3499</v>
      </c>
      <c r="G2977" s="493" t="s">
        <v>3500</v>
      </c>
    </row>
    <row r="2978" spans="2:7" s="457" customFormat="1" ht="12">
      <c r="B2978" s="467" t="s">
        <v>8688</v>
      </c>
      <c r="C2978" s="453" t="s">
        <v>6156</v>
      </c>
      <c r="D2978" s="467" t="s">
        <v>8522</v>
      </c>
      <c r="E2978" s="472" t="s">
        <v>8523</v>
      </c>
      <c r="F2978" s="456" t="s">
        <v>3499</v>
      </c>
      <c r="G2978" s="493" t="s">
        <v>3500</v>
      </c>
    </row>
    <row r="2979" spans="2:7" s="457" customFormat="1" ht="12">
      <c r="B2979" s="467" t="s">
        <v>8689</v>
      </c>
      <c r="C2979" s="453" t="s">
        <v>6156</v>
      </c>
      <c r="D2979" s="467" t="s">
        <v>8522</v>
      </c>
      <c r="E2979" s="472" t="s">
        <v>8523</v>
      </c>
      <c r="F2979" s="456" t="s">
        <v>3499</v>
      </c>
      <c r="G2979" s="493" t="s">
        <v>3500</v>
      </c>
    </row>
    <row r="2980" spans="2:7" s="457" customFormat="1" ht="12">
      <c r="B2980" s="467" t="s">
        <v>8690</v>
      </c>
      <c r="C2980" s="453" t="s">
        <v>6156</v>
      </c>
      <c r="D2980" s="467" t="s">
        <v>8522</v>
      </c>
      <c r="E2980" s="472" t="s">
        <v>8523</v>
      </c>
      <c r="F2980" s="456" t="s">
        <v>3499</v>
      </c>
      <c r="G2980" s="493" t="s">
        <v>3500</v>
      </c>
    </row>
    <row r="2981" spans="2:7" s="457" customFormat="1" ht="12">
      <c r="B2981" s="467" t="s">
        <v>8691</v>
      </c>
      <c r="C2981" s="453" t="s">
        <v>6156</v>
      </c>
      <c r="D2981" s="467" t="s">
        <v>8522</v>
      </c>
      <c r="E2981" s="472" t="s">
        <v>8523</v>
      </c>
      <c r="F2981" s="456" t="s">
        <v>3499</v>
      </c>
      <c r="G2981" s="493" t="s">
        <v>3500</v>
      </c>
    </row>
    <row r="2982" spans="2:7" s="457" customFormat="1" ht="12">
      <c r="B2982" s="467" t="s">
        <v>8692</v>
      </c>
      <c r="C2982" s="453" t="s">
        <v>6156</v>
      </c>
      <c r="D2982" s="467" t="s">
        <v>8522</v>
      </c>
      <c r="E2982" s="472" t="s">
        <v>8523</v>
      </c>
      <c r="F2982" s="456" t="s">
        <v>3499</v>
      </c>
      <c r="G2982" s="493" t="s">
        <v>3500</v>
      </c>
    </row>
    <row r="2983" spans="2:7" s="457" customFormat="1" ht="12">
      <c r="B2983" s="467" t="s">
        <v>8693</v>
      </c>
      <c r="C2983" s="453" t="s">
        <v>6156</v>
      </c>
      <c r="D2983" s="467" t="s">
        <v>8522</v>
      </c>
      <c r="E2983" s="472" t="s">
        <v>8523</v>
      </c>
      <c r="F2983" s="456" t="s">
        <v>3499</v>
      </c>
      <c r="G2983" s="493" t="s">
        <v>3500</v>
      </c>
    </row>
    <row r="2984" spans="2:7" s="457" customFormat="1" ht="12">
      <c r="B2984" s="467" t="s">
        <v>8694</v>
      </c>
      <c r="C2984" s="453" t="s">
        <v>6156</v>
      </c>
      <c r="D2984" s="467" t="s">
        <v>8522</v>
      </c>
      <c r="E2984" s="472" t="s">
        <v>8523</v>
      </c>
      <c r="F2984" s="456" t="s">
        <v>3499</v>
      </c>
      <c r="G2984" s="493" t="s">
        <v>3500</v>
      </c>
    </row>
    <row r="2985" spans="2:7" s="457" customFormat="1" ht="12">
      <c r="B2985" s="467" t="s">
        <v>8695</v>
      </c>
      <c r="C2985" s="453" t="s">
        <v>6156</v>
      </c>
      <c r="D2985" s="467" t="s">
        <v>8522</v>
      </c>
      <c r="E2985" s="472" t="s">
        <v>8523</v>
      </c>
      <c r="F2985" s="456" t="s">
        <v>3499</v>
      </c>
      <c r="G2985" s="493" t="s">
        <v>3500</v>
      </c>
    </row>
    <row r="2986" spans="2:7" s="457" customFormat="1" ht="12">
      <c r="B2986" s="467" t="s">
        <v>8696</v>
      </c>
      <c r="C2986" s="453" t="s">
        <v>6156</v>
      </c>
      <c r="D2986" s="467" t="s">
        <v>8522</v>
      </c>
      <c r="E2986" s="472" t="s">
        <v>8523</v>
      </c>
      <c r="F2986" s="456" t="s">
        <v>3499</v>
      </c>
      <c r="G2986" s="493" t="s">
        <v>3500</v>
      </c>
    </row>
    <row r="2987" spans="2:7" s="457" customFormat="1" ht="12">
      <c r="B2987" s="467" t="s">
        <v>8697</v>
      </c>
      <c r="C2987" s="453" t="s">
        <v>6156</v>
      </c>
      <c r="D2987" s="467" t="s">
        <v>8522</v>
      </c>
      <c r="E2987" s="472" t="s">
        <v>8523</v>
      </c>
      <c r="F2987" s="456" t="s">
        <v>3499</v>
      </c>
      <c r="G2987" s="493" t="s">
        <v>3500</v>
      </c>
    </row>
    <row r="2988" spans="2:7" s="457" customFormat="1" ht="12">
      <c r="B2988" s="467" t="s">
        <v>8698</v>
      </c>
      <c r="C2988" s="453" t="s">
        <v>6156</v>
      </c>
      <c r="D2988" s="467" t="s">
        <v>8522</v>
      </c>
      <c r="E2988" s="472" t="s">
        <v>8523</v>
      </c>
      <c r="F2988" s="456" t="s">
        <v>3499</v>
      </c>
      <c r="G2988" s="493" t="s">
        <v>3500</v>
      </c>
    </row>
    <row r="2989" spans="2:7" s="457" customFormat="1" ht="12">
      <c r="B2989" s="467" t="s">
        <v>8699</v>
      </c>
      <c r="C2989" s="453" t="s">
        <v>6156</v>
      </c>
      <c r="D2989" s="467" t="s">
        <v>8522</v>
      </c>
      <c r="E2989" s="472" t="s">
        <v>8523</v>
      </c>
      <c r="F2989" s="456" t="s">
        <v>3499</v>
      </c>
      <c r="G2989" s="493" t="s">
        <v>3500</v>
      </c>
    </row>
    <row r="2990" spans="2:7" s="457" customFormat="1" ht="12">
      <c r="B2990" s="467" t="s">
        <v>8700</v>
      </c>
      <c r="C2990" s="453" t="s">
        <v>6156</v>
      </c>
      <c r="D2990" s="467" t="s">
        <v>8522</v>
      </c>
      <c r="E2990" s="472" t="s">
        <v>8523</v>
      </c>
      <c r="F2990" s="456" t="s">
        <v>3499</v>
      </c>
      <c r="G2990" s="493" t="s">
        <v>3500</v>
      </c>
    </row>
    <row r="2991" spans="2:7" s="457" customFormat="1" ht="12">
      <c r="B2991" s="467" t="s">
        <v>8701</v>
      </c>
      <c r="C2991" s="453" t="s">
        <v>6156</v>
      </c>
      <c r="D2991" s="467" t="s">
        <v>8522</v>
      </c>
      <c r="E2991" s="472" t="s">
        <v>8523</v>
      </c>
      <c r="F2991" s="456" t="s">
        <v>3499</v>
      </c>
      <c r="G2991" s="493" t="s">
        <v>3500</v>
      </c>
    </row>
    <row r="2992" spans="2:7" s="457" customFormat="1" ht="12">
      <c r="B2992" s="467" t="s">
        <v>8702</v>
      </c>
      <c r="C2992" s="453" t="s">
        <v>6156</v>
      </c>
      <c r="D2992" s="467" t="s">
        <v>8522</v>
      </c>
      <c r="E2992" s="472" t="s">
        <v>8523</v>
      </c>
      <c r="F2992" s="456" t="s">
        <v>3499</v>
      </c>
      <c r="G2992" s="493" t="s">
        <v>3500</v>
      </c>
    </row>
    <row r="2993" spans="2:7" s="457" customFormat="1" ht="12">
      <c r="B2993" s="467" t="s">
        <v>8703</v>
      </c>
      <c r="C2993" s="453" t="s">
        <v>6156</v>
      </c>
      <c r="D2993" s="467" t="s">
        <v>8522</v>
      </c>
      <c r="E2993" s="472" t="s">
        <v>8523</v>
      </c>
      <c r="F2993" s="456" t="s">
        <v>3499</v>
      </c>
      <c r="G2993" s="493" t="s">
        <v>3500</v>
      </c>
    </row>
    <row r="2994" spans="2:7" s="457" customFormat="1" ht="12">
      <c r="B2994" s="467" t="s">
        <v>8704</v>
      </c>
      <c r="C2994" s="453" t="s">
        <v>6156</v>
      </c>
      <c r="D2994" s="467" t="s">
        <v>8522</v>
      </c>
      <c r="E2994" s="472" t="s">
        <v>8523</v>
      </c>
      <c r="F2994" s="456" t="s">
        <v>3499</v>
      </c>
      <c r="G2994" s="493" t="s">
        <v>3500</v>
      </c>
    </row>
    <row r="2995" spans="2:7" s="457" customFormat="1" ht="12">
      <c r="B2995" s="467" t="s">
        <v>8705</v>
      </c>
      <c r="C2995" s="453" t="s">
        <v>6156</v>
      </c>
      <c r="D2995" s="467" t="s">
        <v>8522</v>
      </c>
      <c r="E2995" s="472" t="s">
        <v>8523</v>
      </c>
      <c r="F2995" s="456" t="s">
        <v>3499</v>
      </c>
      <c r="G2995" s="493" t="s">
        <v>3500</v>
      </c>
    </row>
    <row r="2996" spans="2:7" s="457" customFormat="1" ht="12">
      <c r="B2996" s="467" t="s">
        <v>8706</v>
      </c>
      <c r="C2996" s="453" t="s">
        <v>6156</v>
      </c>
      <c r="D2996" s="467" t="s">
        <v>8522</v>
      </c>
      <c r="E2996" s="472" t="s">
        <v>8523</v>
      </c>
      <c r="F2996" s="456" t="s">
        <v>3499</v>
      </c>
      <c r="G2996" s="493" t="s">
        <v>3500</v>
      </c>
    </row>
    <row r="2997" spans="2:7" s="457" customFormat="1" ht="12">
      <c r="B2997" s="467" t="s">
        <v>8707</v>
      </c>
      <c r="C2997" s="453" t="s">
        <v>6156</v>
      </c>
      <c r="D2997" s="467" t="s">
        <v>8522</v>
      </c>
      <c r="E2997" s="472" t="s">
        <v>8523</v>
      </c>
      <c r="F2997" s="456" t="s">
        <v>3499</v>
      </c>
      <c r="G2997" s="493" t="s">
        <v>3500</v>
      </c>
    </row>
    <row r="2998" spans="2:7" s="457" customFormat="1" ht="12">
      <c r="B2998" s="467" t="s">
        <v>8708</v>
      </c>
      <c r="C2998" s="453" t="s">
        <v>6156</v>
      </c>
      <c r="D2998" s="467" t="s">
        <v>8522</v>
      </c>
      <c r="E2998" s="472" t="s">
        <v>8523</v>
      </c>
      <c r="F2998" s="456" t="s">
        <v>3499</v>
      </c>
      <c r="G2998" s="493" t="s">
        <v>3500</v>
      </c>
    </row>
    <row r="2999" spans="2:7" s="457" customFormat="1" ht="12">
      <c r="B2999" s="467" t="s">
        <v>8709</v>
      </c>
      <c r="C2999" s="453" t="s">
        <v>6156</v>
      </c>
      <c r="D2999" s="467" t="s">
        <v>8522</v>
      </c>
      <c r="E2999" s="472" t="s">
        <v>8523</v>
      </c>
      <c r="F2999" s="456" t="s">
        <v>3499</v>
      </c>
      <c r="G2999" s="493" t="s">
        <v>3500</v>
      </c>
    </row>
    <row r="3000" spans="2:7" s="457" customFormat="1" ht="12">
      <c r="B3000" s="467" t="s">
        <v>8710</v>
      </c>
      <c r="C3000" s="453" t="s">
        <v>6156</v>
      </c>
      <c r="D3000" s="467" t="s">
        <v>8522</v>
      </c>
      <c r="E3000" s="472" t="s">
        <v>8523</v>
      </c>
      <c r="F3000" s="456" t="s">
        <v>3499</v>
      </c>
      <c r="G3000" s="493" t="s">
        <v>3500</v>
      </c>
    </row>
    <row r="3001" spans="2:7" s="457" customFormat="1" ht="12">
      <c r="B3001" s="467" t="s">
        <v>8711</v>
      </c>
      <c r="C3001" s="453" t="s">
        <v>6156</v>
      </c>
      <c r="D3001" s="467" t="s">
        <v>8522</v>
      </c>
      <c r="E3001" s="472" t="s">
        <v>8523</v>
      </c>
      <c r="F3001" s="456" t="s">
        <v>3499</v>
      </c>
      <c r="G3001" s="493" t="s">
        <v>3500</v>
      </c>
    </row>
    <row r="3002" spans="2:7" s="457" customFormat="1" ht="12">
      <c r="B3002" s="467" t="s">
        <v>8712</v>
      </c>
      <c r="C3002" s="453" t="s">
        <v>6156</v>
      </c>
      <c r="D3002" s="467" t="s">
        <v>8522</v>
      </c>
      <c r="E3002" s="472" t="s">
        <v>8523</v>
      </c>
      <c r="F3002" s="456" t="s">
        <v>3499</v>
      </c>
      <c r="G3002" s="493" t="s">
        <v>3500</v>
      </c>
    </row>
    <row r="3003" spans="2:7" s="457" customFormat="1" ht="12">
      <c r="B3003" s="467" t="s">
        <v>8713</v>
      </c>
      <c r="C3003" s="453" t="s">
        <v>6156</v>
      </c>
      <c r="D3003" s="467" t="s">
        <v>8522</v>
      </c>
      <c r="E3003" s="472" t="s">
        <v>8523</v>
      </c>
      <c r="F3003" s="456" t="s">
        <v>3499</v>
      </c>
      <c r="G3003" s="493" t="s">
        <v>3500</v>
      </c>
    </row>
    <row r="3004" spans="2:7" s="457" customFormat="1" ht="12">
      <c r="B3004" s="467" t="s">
        <v>8714</v>
      </c>
      <c r="C3004" s="453" t="s">
        <v>6156</v>
      </c>
      <c r="D3004" s="467" t="s">
        <v>8522</v>
      </c>
      <c r="E3004" s="472" t="s">
        <v>8523</v>
      </c>
      <c r="F3004" s="456" t="s">
        <v>3499</v>
      </c>
      <c r="G3004" s="493" t="s">
        <v>3500</v>
      </c>
    </row>
    <row r="3005" spans="2:7" s="457" customFormat="1" ht="12">
      <c r="B3005" s="467" t="s">
        <v>8715</v>
      </c>
      <c r="C3005" s="453" t="s">
        <v>6156</v>
      </c>
      <c r="D3005" s="467" t="s">
        <v>8522</v>
      </c>
      <c r="E3005" s="472" t="s">
        <v>8523</v>
      </c>
      <c r="F3005" s="456" t="s">
        <v>3499</v>
      </c>
      <c r="G3005" s="493" t="s">
        <v>3500</v>
      </c>
    </row>
    <row r="3006" spans="2:7" s="457" customFormat="1" ht="12">
      <c r="B3006" s="467" t="s">
        <v>8716</v>
      </c>
      <c r="C3006" s="453" t="s">
        <v>6156</v>
      </c>
      <c r="D3006" s="467" t="s">
        <v>8522</v>
      </c>
      <c r="E3006" s="472" t="s">
        <v>8523</v>
      </c>
      <c r="F3006" s="456" t="s">
        <v>3499</v>
      </c>
      <c r="G3006" s="493" t="s">
        <v>3500</v>
      </c>
    </row>
    <row r="3007" spans="2:7" s="457" customFormat="1" ht="12">
      <c r="B3007" s="467" t="s">
        <v>8717</v>
      </c>
      <c r="C3007" s="453" t="s">
        <v>6156</v>
      </c>
      <c r="D3007" s="467" t="s">
        <v>8522</v>
      </c>
      <c r="E3007" s="472" t="s">
        <v>8523</v>
      </c>
      <c r="F3007" s="456" t="s">
        <v>3499</v>
      </c>
      <c r="G3007" s="493" t="s">
        <v>3500</v>
      </c>
    </row>
    <row r="3008" spans="2:7" s="457" customFormat="1" ht="12">
      <c r="B3008" s="467" t="s">
        <v>8718</v>
      </c>
      <c r="C3008" s="453" t="s">
        <v>6156</v>
      </c>
      <c r="D3008" s="467" t="s">
        <v>8522</v>
      </c>
      <c r="E3008" s="472" t="s">
        <v>8523</v>
      </c>
      <c r="F3008" s="456" t="s">
        <v>3499</v>
      </c>
      <c r="G3008" s="493" t="s">
        <v>3500</v>
      </c>
    </row>
    <row r="3009" spans="2:7" s="457" customFormat="1" ht="12">
      <c r="B3009" s="467" t="s">
        <v>8719</v>
      </c>
      <c r="C3009" s="453" t="s">
        <v>6156</v>
      </c>
      <c r="D3009" s="467" t="s">
        <v>8522</v>
      </c>
      <c r="E3009" s="472" t="s">
        <v>8523</v>
      </c>
      <c r="F3009" s="456" t="s">
        <v>3499</v>
      </c>
      <c r="G3009" s="493" t="s">
        <v>3500</v>
      </c>
    </row>
    <row r="3010" spans="2:7" s="457" customFormat="1" ht="12">
      <c r="B3010" s="467" t="s">
        <v>8720</v>
      </c>
      <c r="C3010" s="453" t="s">
        <v>6156</v>
      </c>
      <c r="D3010" s="467" t="s">
        <v>8522</v>
      </c>
      <c r="E3010" s="472" t="s">
        <v>8523</v>
      </c>
      <c r="F3010" s="456" t="s">
        <v>3499</v>
      </c>
      <c r="G3010" s="493" t="s">
        <v>3500</v>
      </c>
    </row>
    <row r="3011" spans="2:7" s="457" customFormat="1" ht="12">
      <c r="B3011" s="467" t="s">
        <v>8721</v>
      </c>
      <c r="C3011" s="453" t="s">
        <v>6156</v>
      </c>
      <c r="D3011" s="467" t="s">
        <v>8522</v>
      </c>
      <c r="E3011" s="472" t="s">
        <v>8523</v>
      </c>
      <c r="F3011" s="456" t="s">
        <v>3499</v>
      </c>
      <c r="G3011" s="493" t="s">
        <v>3500</v>
      </c>
    </row>
    <row r="3012" spans="2:7" s="457" customFormat="1" ht="12">
      <c r="B3012" s="467" t="s">
        <v>8722</v>
      </c>
      <c r="C3012" s="453" t="s">
        <v>6156</v>
      </c>
      <c r="D3012" s="467" t="s">
        <v>8522</v>
      </c>
      <c r="E3012" s="472" t="s">
        <v>8523</v>
      </c>
      <c r="F3012" s="456" t="s">
        <v>3499</v>
      </c>
      <c r="G3012" s="493" t="s">
        <v>3500</v>
      </c>
    </row>
    <row r="3013" spans="2:7" s="457" customFormat="1" ht="12">
      <c r="B3013" s="467" t="s">
        <v>8723</v>
      </c>
      <c r="C3013" s="453" t="s">
        <v>6156</v>
      </c>
      <c r="D3013" s="467" t="s">
        <v>8522</v>
      </c>
      <c r="E3013" s="472" t="s">
        <v>8523</v>
      </c>
      <c r="F3013" s="456" t="s">
        <v>3499</v>
      </c>
      <c r="G3013" s="493" t="s">
        <v>3500</v>
      </c>
    </row>
    <row r="3014" spans="2:7" s="457" customFormat="1" ht="12">
      <c r="B3014" s="467" t="s">
        <v>8724</v>
      </c>
      <c r="C3014" s="453" t="s">
        <v>6156</v>
      </c>
      <c r="D3014" s="467" t="s">
        <v>8522</v>
      </c>
      <c r="E3014" s="472" t="s">
        <v>8523</v>
      </c>
      <c r="F3014" s="456" t="s">
        <v>3499</v>
      </c>
      <c r="G3014" s="493" t="s">
        <v>3500</v>
      </c>
    </row>
    <row r="3015" spans="2:7" s="457" customFormat="1" ht="12">
      <c r="B3015" s="467" t="s">
        <v>8725</v>
      </c>
      <c r="C3015" s="453" t="s">
        <v>6156</v>
      </c>
      <c r="D3015" s="467" t="s">
        <v>8522</v>
      </c>
      <c r="E3015" s="472" t="s">
        <v>8523</v>
      </c>
      <c r="F3015" s="456" t="s">
        <v>3499</v>
      </c>
      <c r="G3015" s="493" t="s">
        <v>3500</v>
      </c>
    </row>
    <row r="3016" spans="2:7" s="457" customFormat="1" ht="12">
      <c r="B3016" s="467" t="s">
        <v>8726</v>
      </c>
      <c r="C3016" s="453" t="s">
        <v>6156</v>
      </c>
      <c r="D3016" s="467" t="s">
        <v>8522</v>
      </c>
      <c r="E3016" s="472" t="s">
        <v>8523</v>
      </c>
      <c r="F3016" s="456" t="s">
        <v>3499</v>
      </c>
      <c r="G3016" s="493" t="s">
        <v>3500</v>
      </c>
    </row>
    <row r="3017" spans="2:7" s="457" customFormat="1" ht="12">
      <c r="B3017" s="467" t="s">
        <v>8727</v>
      </c>
      <c r="C3017" s="453" t="s">
        <v>6156</v>
      </c>
      <c r="D3017" s="467" t="s">
        <v>8522</v>
      </c>
      <c r="E3017" s="472" t="s">
        <v>8523</v>
      </c>
      <c r="F3017" s="456" t="s">
        <v>3499</v>
      </c>
      <c r="G3017" s="493" t="s">
        <v>3500</v>
      </c>
    </row>
    <row r="3018" spans="2:7" s="457" customFormat="1" ht="12">
      <c r="B3018" s="467" t="s">
        <v>8728</v>
      </c>
      <c r="C3018" s="453" t="s">
        <v>6156</v>
      </c>
      <c r="D3018" s="467" t="s">
        <v>8522</v>
      </c>
      <c r="E3018" s="472" t="s">
        <v>8523</v>
      </c>
      <c r="F3018" s="456" t="s">
        <v>3499</v>
      </c>
      <c r="G3018" s="493" t="s">
        <v>3500</v>
      </c>
    </row>
    <row r="3019" spans="2:7" s="457" customFormat="1" ht="12">
      <c r="B3019" s="467" t="s">
        <v>8729</v>
      </c>
      <c r="C3019" s="453" t="s">
        <v>6156</v>
      </c>
      <c r="D3019" s="467" t="s">
        <v>8522</v>
      </c>
      <c r="E3019" s="472" t="s">
        <v>8523</v>
      </c>
      <c r="F3019" s="456" t="s">
        <v>3499</v>
      </c>
      <c r="G3019" s="493" t="s">
        <v>3500</v>
      </c>
    </row>
    <row r="3020" spans="2:7" s="457" customFormat="1" ht="12">
      <c r="B3020" s="467" t="s">
        <v>8730</v>
      </c>
      <c r="C3020" s="453" t="s">
        <v>6156</v>
      </c>
      <c r="D3020" s="467" t="s">
        <v>8522</v>
      </c>
      <c r="E3020" s="472" t="s">
        <v>8523</v>
      </c>
      <c r="F3020" s="456" t="s">
        <v>3499</v>
      </c>
      <c r="G3020" s="493" t="s">
        <v>3500</v>
      </c>
    </row>
    <row r="3021" spans="2:7" s="457" customFormat="1" ht="12">
      <c r="B3021" s="467" t="s">
        <v>8731</v>
      </c>
      <c r="C3021" s="453" t="s">
        <v>6156</v>
      </c>
      <c r="D3021" s="467" t="s">
        <v>8522</v>
      </c>
      <c r="E3021" s="472" t="s">
        <v>8523</v>
      </c>
      <c r="F3021" s="456" t="s">
        <v>3499</v>
      </c>
      <c r="G3021" s="493" t="s">
        <v>3500</v>
      </c>
    </row>
    <row r="3022" spans="2:7" s="457" customFormat="1" ht="12">
      <c r="B3022" s="467" t="s">
        <v>8732</v>
      </c>
      <c r="C3022" s="453" t="s">
        <v>6156</v>
      </c>
      <c r="D3022" s="467" t="s">
        <v>8522</v>
      </c>
      <c r="E3022" s="472" t="s">
        <v>8523</v>
      </c>
      <c r="F3022" s="456" t="s">
        <v>3499</v>
      </c>
      <c r="G3022" s="493" t="s">
        <v>3500</v>
      </c>
    </row>
    <row r="3023" spans="2:7" s="457" customFormat="1" ht="12">
      <c r="B3023" s="467" t="s">
        <v>8733</v>
      </c>
      <c r="C3023" s="453" t="s">
        <v>6156</v>
      </c>
      <c r="D3023" s="467" t="s">
        <v>8522</v>
      </c>
      <c r="E3023" s="472" t="s">
        <v>8523</v>
      </c>
      <c r="F3023" s="456" t="s">
        <v>3499</v>
      </c>
      <c r="G3023" s="493" t="s">
        <v>3500</v>
      </c>
    </row>
    <row r="3024" spans="2:7" s="457" customFormat="1" ht="12">
      <c r="B3024" s="467" t="s">
        <v>8734</v>
      </c>
      <c r="C3024" s="453" t="s">
        <v>6156</v>
      </c>
      <c r="D3024" s="467" t="s">
        <v>8522</v>
      </c>
      <c r="E3024" s="472" t="s">
        <v>8523</v>
      </c>
      <c r="F3024" s="456" t="s">
        <v>3499</v>
      </c>
      <c r="G3024" s="493" t="s">
        <v>3500</v>
      </c>
    </row>
    <row r="3025" spans="2:7" s="457" customFormat="1" ht="12">
      <c r="B3025" s="467" t="s">
        <v>8735</v>
      </c>
      <c r="C3025" s="453" t="s">
        <v>6156</v>
      </c>
      <c r="D3025" s="467" t="s">
        <v>8522</v>
      </c>
      <c r="E3025" s="472" t="s">
        <v>8523</v>
      </c>
      <c r="F3025" s="456" t="s">
        <v>3499</v>
      </c>
      <c r="G3025" s="493" t="s">
        <v>3500</v>
      </c>
    </row>
    <row r="3026" spans="2:7" s="457" customFormat="1" ht="12">
      <c r="B3026" s="467" t="s">
        <v>8736</v>
      </c>
      <c r="C3026" s="453" t="s">
        <v>6156</v>
      </c>
      <c r="D3026" s="467" t="s">
        <v>8522</v>
      </c>
      <c r="E3026" s="472" t="s">
        <v>8523</v>
      </c>
      <c r="F3026" s="456" t="s">
        <v>3499</v>
      </c>
      <c r="G3026" s="493" t="s">
        <v>3500</v>
      </c>
    </row>
    <row r="3027" spans="2:7" s="457" customFormat="1" ht="12">
      <c r="B3027" s="467" t="s">
        <v>8737</v>
      </c>
      <c r="C3027" s="453" t="s">
        <v>6156</v>
      </c>
      <c r="D3027" s="467" t="s">
        <v>8522</v>
      </c>
      <c r="E3027" s="472" t="s">
        <v>8523</v>
      </c>
      <c r="F3027" s="456" t="s">
        <v>3499</v>
      </c>
      <c r="G3027" s="493" t="s">
        <v>3500</v>
      </c>
    </row>
    <row r="3028" spans="2:7" s="457" customFormat="1" ht="12">
      <c r="B3028" s="467" t="s">
        <v>8738</v>
      </c>
      <c r="C3028" s="453" t="s">
        <v>6156</v>
      </c>
      <c r="D3028" s="467" t="s">
        <v>8522</v>
      </c>
      <c r="E3028" s="472" t="s">
        <v>8523</v>
      </c>
      <c r="F3028" s="456" t="s">
        <v>3499</v>
      </c>
      <c r="G3028" s="493" t="s">
        <v>3500</v>
      </c>
    </row>
    <row r="3029" spans="2:7" s="457" customFormat="1" ht="12">
      <c r="B3029" s="467" t="s">
        <v>8739</v>
      </c>
      <c r="C3029" s="453" t="s">
        <v>6156</v>
      </c>
      <c r="D3029" s="467" t="s">
        <v>8522</v>
      </c>
      <c r="E3029" s="472" t="s">
        <v>8523</v>
      </c>
      <c r="F3029" s="456" t="s">
        <v>3499</v>
      </c>
      <c r="G3029" s="493" t="s">
        <v>3500</v>
      </c>
    </row>
    <row r="3030" spans="2:7" s="457" customFormat="1" ht="12">
      <c r="B3030" s="467" t="s">
        <v>8740</v>
      </c>
      <c r="C3030" s="453" t="s">
        <v>6156</v>
      </c>
      <c r="D3030" s="467" t="s">
        <v>8522</v>
      </c>
      <c r="E3030" s="472" t="s">
        <v>8523</v>
      </c>
      <c r="F3030" s="456" t="s">
        <v>3499</v>
      </c>
      <c r="G3030" s="493" t="s">
        <v>3500</v>
      </c>
    </row>
    <row r="3031" spans="2:7" s="457" customFormat="1" ht="12">
      <c r="B3031" s="467" t="s">
        <v>8741</v>
      </c>
      <c r="C3031" s="453" t="s">
        <v>6156</v>
      </c>
      <c r="D3031" s="467" t="s">
        <v>8522</v>
      </c>
      <c r="E3031" s="472" t="s">
        <v>8523</v>
      </c>
      <c r="F3031" s="456" t="s">
        <v>3499</v>
      </c>
      <c r="G3031" s="493" t="s">
        <v>3500</v>
      </c>
    </row>
    <row r="3032" spans="2:7" s="457" customFormat="1" ht="12">
      <c r="B3032" s="467" t="s">
        <v>8742</v>
      </c>
      <c r="C3032" s="453" t="s">
        <v>6156</v>
      </c>
      <c r="D3032" s="467" t="s">
        <v>8522</v>
      </c>
      <c r="E3032" s="472" t="s">
        <v>8523</v>
      </c>
      <c r="F3032" s="456" t="s">
        <v>3499</v>
      </c>
      <c r="G3032" s="493" t="s">
        <v>3500</v>
      </c>
    </row>
    <row r="3033" spans="2:7" s="457" customFormat="1" ht="12">
      <c r="B3033" s="467" t="s">
        <v>8743</v>
      </c>
      <c r="C3033" s="453" t="s">
        <v>6156</v>
      </c>
      <c r="D3033" s="467" t="s">
        <v>8522</v>
      </c>
      <c r="E3033" s="472" t="s">
        <v>8523</v>
      </c>
      <c r="F3033" s="456" t="s">
        <v>3499</v>
      </c>
      <c r="G3033" s="493" t="s">
        <v>3500</v>
      </c>
    </row>
    <row r="3034" spans="2:7" s="457" customFormat="1" ht="12">
      <c r="B3034" s="467" t="s">
        <v>8744</v>
      </c>
      <c r="C3034" s="453" t="s">
        <v>6156</v>
      </c>
      <c r="D3034" s="467" t="s">
        <v>8522</v>
      </c>
      <c r="E3034" s="472" t="s">
        <v>8523</v>
      </c>
      <c r="F3034" s="456" t="s">
        <v>3499</v>
      </c>
      <c r="G3034" s="493" t="s">
        <v>3500</v>
      </c>
    </row>
    <row r="3035" spans="2:7" s="457" customFormat="1" ht="12">
      <c r="B3035" s="467" t="s">
        <v>8745</v>
      </c>
      <c r="C3035" s="453" t="s">
        <v>6156</v>
      </c>
      <c r="D3035" s="467" t="s">
        <v>8522</v>
      </c>
      <c r="E3035" s="472" t="s">
        <v>8523</v>
      </c>
      <c r="F3035" s="456" t="s">
        <v>3499</v>
      </c>
      <c r="G3035" s="493" t="s">
        <v>3500</v>
      </c>
    </row>
    <row r="3036" spans="2:7" s="457" customFormat="1" ht="12">
      <c r="B3036" s="467" t="s">
        <v>8746</v>
      </c>
      <c r="C3036" s="453" t="s">
        <v>6156</v>
      </c>
      <c r="D3036" s="467" t="s">
        <v>8522</v>
      </c>
      <c r="E3036" s="472" t="s">
        <v>8523</v>
      </c>
      <c r="F3036" s="456" t="s">
        <v>3499</v>
      </c>
      <c r="G3036" s="493" t="s">
        <v>3500</v>
      </c>
    </row>
    <row r="3037" spans="2:7" s="457" customFormat="1" ht="12">
      <c r="B3037" s="467" t="s">
        <v>8747</v>
      </c>
      <c r="C3037" s="453" t="s">
        <v>6156</v>
      </c>
      <c r="D3037" s="467" t="s">
        <v>8522</v>
      </c>
      <c r="E3037" s="472" t="s">
        <v>8523</v>
      </c>
      <c r="F3037" s="456" t="s">
        <v>3499</v>
      </c>
      <c r="G3037" s="493" t="s">
        <v>3500</v>
      </c>
    </row>
    <row r="3038" spans="2:7" s="457" customFormat="1" ht="12">
      <c r="B3038" s="467" t="s">
        <v>8748</v>
      </c>
      <c r="C3038" s="453" t="s">
        <v>6156</v>
      </c>
      <c r="D3038" s="467" t="s">
        <v>8522</v>
      </c>
      <c r="E3038" s="472" t="s">
        <v>8523</v>
      </c>
      <c r="F3038" s="456" t="s">
        <v>3499</v>
      </c>
      <c r="G3038" s="493" t="s">
        <v>3500</v>
      </c>
    </row>
    <row r="3039" spans="2:7" s="457" customFormat="1" ht="12">
      <c r="B3039" s="467" t="s">
        <v>8749</v>
      </c>
      <c r="C3039" s="453" t="s">
        <v>6156</v>
      </c>
      <c r="D3039" s="467" t="s">
        <v>8522</v>
      </c>
      <c r="E3039" s="472" t="s">
        <v>8523</v>
      </c>
      <c r="F3039" s="456" t="s">
        <v>3499</v>
      </c>
      <c r="G3039" s="493" t="s">
        <v>3500</v>
      </c>
    </row>
    <row r="3040" spans="2:7" s="457" customFormat="1" ht="12">
      <c r="B3040" s="467" t="s">
        <v>8750</v>
      </c>
      <c r="C3040" s="453" t="s">
        <v>6156</v>
      </c>
      <c r="D3040" s="467" t="s">
        <v>8522</v>
      </c>
      <c r="E3040" s="472" t="s">
        <v>8523</v>
      </c>
      <c r="F3040" s="456" t="s">
        <v>3499</v>
      </c>
      <c r="G3040" s="493" t="s">
        <v>3500</v>
      </c>
    </row>
    <row r="3041" spans="2:7" s="457" customFormat="1" ht="12">
      <c r="B3041" s="467" t="s">
        <v>8751</v>
      </c>
      <c r="C3041" s="453" t="s">
        <v>6156</v>
      </c>
      <c r="D3041" s="467" t="s">
        <v>8522</v>
      </c>
      <c r="E3041" s="472" t="s">
        <v>8523</v>
      </c>
      <c r="F3041" s="456" t="s">
        <v>3499</v>
      </c>
      <c r="G3041" s="493" t="s">
        <v>3500</v>
      </c>
    </row>
    <row r="3042" spans="2:7" s="457" customFormat="1" ht="12">
      <c r="B3042" s="467" t="s">
        <v>8752</v>
      </c>
      <c r="C3042" s="453" t="s">
        <v>6156</v>
      </c>
      <c r="D3042" s="467" t="s">
        <v>8522</v>
      </c>
      <c r="E3042" s="472" t="s">
        <v>8523</v>
      </c>
      <c r="F3042" s="456" t="s">
        <v>3499</v>
      </c>
      <c r="G3042" s="493" t="s">
        <v>3500</v>
      </c>
    </row>
    <row r="3043" spans="2:7" s="457" customFormat="1" ht="12">
      <c r="B3043" s="467" t="s">
        <v>8753</v>
      </c>
      <c r="C3043" s="453" t="s">
        <v>6156</v>
      </c>
      <c r="D3043" s="467" t="s">
        <v>8522</v>
      </c>
      <c r="E3043" s="472" t="s">
        <v>8523</v>
      </c>
      <c r="F3043" s="456" t="s">
        <v>3499</v>
      </c>
      <c r="G3043" s="493" t="s">
        <v>3500</v>
      </c>
    </row>
    <row r="3044" spans="2:7" s="457" customFormat="1" ht="12">
      <c r="B3044" s="467" t="s">
        <v>8754</v>
      </c>
      <c r="C3044" s="453" t="s">
        <v>6156</v>
      </c>
      <c r="D3044" s="467" t="s">
        <v>8522</v>
      </c>
      <c r="E3044" s="472" t="s">
        <v>8523</v>
      </c>
      <c r="F3044" s="456" t="s">
        <v>3499</v>
      </c>
      <c r="G3044" s="493" t="s">
        <v>3500</v>
      </c>
    </row>
    <row r="3045" spans="2:7" s="457" customFormat="1" ht="12">
      <c r="B3045" s="467" t="s">
        <v>8755</v>
      </c>
      <c r="C3045" s="453" t="s">
        <v>6156</v>
      </c>
      <c r="D3045" s="467" t="s">
        <v>8522</v>
      </c>
      <c r="E3045" s="472" t="s">
        <v>8523</v>
      </c>
      <c r="F3045" s="456" t="s">
        <v>3499</v>
      </c>
      <c r="G3045" s="493" t="s">
        <v>3500</v>
      </c>
    </row>
    <row r="3046" spans="2:7" s="457" customFormat="1" ht="12">
      <c r="B3046" s="467" t="s">
        <v>8756</v>
      </c>
      <c r="C3046" s="453" t="s">
        <v>6156</v>
      </c>
      <c r="D3046" s="467" t="s">
        <v>8522</v>
      </c>
      <c r="E3046" s="472" t="s">
        <v>8523</v>
      </c>
      <c r="F3046" s="456" t="s">
        <v>3499</v>
      </c>
      <c r="G3046" s="493" t="s">
        <v>3500</v>
      </c>
    </row>
    <row r="3047" spans="2:7" s="457" customFormat="1" ht="12">
      <c r="B3047" s="467" t="s">
        <v>8757</v>
      </c>
      <c r="C3047" s="453" t="s">
        <v>6156</v>
      </c>
      <c r="D3047" s="467" t="s">
        <v>8522</v>
      </c>
      <c r="E3047" s="472" t="s">
        <v>8523</v>
      </c>
      <c r="F3047" s="456" t="s">
        <v>3499</v>
      </c>
      <c r="G3047" s="493" t="s">
        <v>3500</v>
      </c>
    </row>
    <row r="3048" spans="2:7" s="457" customFormat="1" ht="12">
      <c r="B3048" s="467" t="s">
        <v>8758</v>
      </c>
      <c r="C3048" s="453" t="s">
        <v>6156</v>
      </c>
      <c r="D3048" s="467" t="s">
        <v>8522</v>
      </c>
      <c r="E3048" s="472" t="s">
        <v>8523</v>
      </c>
      <c r="F3048" s="456" t="s">
        <v>3499</v>
      </c>
      <c r="G3048" s="493" t="s">
        <v>3500</v>
      </c>
    </row>
    <row r="3049" spans="2:7" s="457" customFormat="1" ht="12">
      <c r="B3049" s="467" t="s">
        <v>8759</v>
      </c>
      <c r="C3049" s="453" t="s">
        <v>6156</v>
      </c>
      <c r="D3049" s="467" t="s">
        <v>8522</v>
      </c>
      <c r="E3049" s="472" t="s">
        <v>8523</v>
      </c>
      <c r="F3049" s="456" t="s">
        <v>3499</v>
      </c>
      <c r="G3049" s="493" t="s">
        <v>3500</v>
      </c>
    </row>
    <row r="3050" spans="2:7" s="457" customFormat="1" ht="12">
      <c r="B3050" s="467" t="s">
        <v>8760</v>
      </c>
      <c r="C3050" s="453" t="s">
        <v>6156</v>
      </c>
      <c r="D3050" s="467" t="s">
        <v>8522</v>
      </c>
      <c r="E3050" s="472" t="s">
        <v>8523</v>
      </c>
      <c r="F3050" s="456" t="s">
        <v>3499</v>
      </c>
      <c r="G3050" s="493" t="s">
        <v>3500</v>
      </c>
    </row>
    <row r="3051" spans="2:7" s="457" customFormat="1" ht="12">
      <c r="B3051" s="467" t="s">
        <v>8761</v>
      </c>
      <c r="C3051" s="453" t="s">
        <v>6156</v>
      </c>
      <c r="D3051" s="467" t="s">
        <v>8522</v>
      </c>
      <c r="E3051" s="472" t="s">
        <v>8523</v>
      </c>
      <c r="F3051" s="456" t="s">
        <v>3499</v>
      </c>
      <c r="G3051" s="493" t="s">
        <v>3500</v>
      </c>
    </row>
    <row r="3052" spans="2:7" s="457" customFormat="1" ht="12">
      <c r="B3052" s="467" t="s">
        <v>8762</v>
      </c>
      <c r="C3052" s="453" t="s">
        <v>6156</v>
      </c>
      <c r="D3052" s="467" t="s">
        <v>8522</v>
      </c>
      <c r="E3052" s="472" t="s">
        <v>8523</v>
      </c>
      <c r="F3052" s="456" t="s">
        <v>3499</v>
      </c>
      <c r="G3052" s="493" t="s">
        <v>3500</v>
      </c>
    </row>
    <row r="3053" spans="2:7" s="457" customFormat="1" ht="12">
      <c r="B3053" s="467" t="s">
        <v>8763</v>
      </c>
      <c r="C3053" s="453" t="s">
        <v>6156</v>
      </c>
      <c r="D3053" s="467" t="s">
        <v>8522</v>
      </c>
      <c r="E3053" s="472" t="s">
        <v>8523</v>
      </c>
      <c r="F3053" s="456" t="s">
        <v>3499</v>
      </c>
      <c r="G3053" s="493" t="s">
        <v>3500</v>
      </c>
    </row>
    <row r="3054" spans="2:7" s="457" customFormat="1" ht="12">
      <c r="B3054" s="467" t="s">
        <v>8764</v>
      </c>
      <c r="C3054" s="453" t="s">
        <v>6156</v>
      </c>
      <c r="D3054" s="467" t="s">
        <v>8522</v>
      </c>
      <c r="E3054" s="472" t="s">
        <v>8523</v>
      </c>
      <c r="F3054" s="456" t="s">
        <v>3499</v>
      </c>
      <c r="G3054" s="493" t="s">
        <v>3500</v>
      </c>
    </row>
    <row r="3055" spans="2:7" s="457" customFormat="1" ht="12">
      <c r="B3055" s="467" t="s">
        <v>8765</v>
      </c>
      <c r="C3055" s="453" t="s">
        <v>6156</v>
      </c>
      <c r="D3055" s="467" t="s">
        <v>8522</v>
      </c>
      <c r="E3055" s="472" t="s">
        <v>8523</v>
      </c>
      <c r="F3055" s="456" t="s">
        <v>3499</v>
      </c>
      <c r="G3055" s="493" t="s">
        <v>3500</v>
      </c>
    </row>
    <row r="3056" spans="2:7" s="457" customFormat="1" ht="12">
      <c r="B3056" s="467" t="s">
        <v>8766</v>
      </c>
      <c r="C3056" s="453" t="s">
        <v>6156</v>
      </c>
      <c r="D3056" s="467" t="s">
        <v>8522</v>
      </c>
      <c r="E3056" s="472" t="s">
        <v>8523</v>
      </c>
      <c r="F3056" s="456" t="s">
        <v>3499</v>
      </c>
      <c r="G3056" s="493" t="s">
        <v>3500</v>
      </c>
    </row>
    <row r="3057" spans="2:7" s="457" customFormat="1" ht="12">
      <c r="B3057" s="467" t="s">
        <v>8767</v>
      </c>
      <c r="C3057" s="453" t="s">
        <v>6156</v>
      </c>
      <c r="D3057" s="467" t="s">
        <v>8522</v>
      </c>
      <c r="E3057" s="472" t="s">
        <v>8523</v>
      </c>
      <c r="F3057" s="456" t="s">
        <v>3499</v>
      </c>
      <c r="G3057" s="493" t="s">
        <v>3500</v>
      </c>
    </row>
    <row r="3058" spans="2:7" s="457" customFormat="1" ht="12">
      <c r="B3058" s="467" t="s">
        <v>8768</v>
      </c>
      <c r="C3058" s="453" t="s">
        <v>6156</v>
      </c>
      <c r="D3058" s="467" t="s">
        <v>8522</v>
      </c>
      <c r="E3058" s="472" t="s">
        <v>8523</v>
      </c>
      <c r="F3058" s="456" t="s">
        <v>3499</v>
      </c>
      <c r="G3058" s="493" t="s">
        <v>3500</v>
      </c>
    </row>
    <row r="3059" spans="2:7" s="457" customFormat="1" ht="12">
      <c r="B3059" s="467" t="s">
        <v>8769</v>
      </c>
      <c r="C3059" s="453" t="s">
        <v>6156</v>
      </c>
      <c r="D3059" s="467" t="s">
        <v>8522</v>
      </c>
      <c r="E3059" s="472" t="s">
        <v>8523</v>
      </c>
      <c r="F3059" s="456" t="s">
        <v>3499</v>
      </c>
      <c r="G3059" s="493" t="s">
        <v>3500</v>
      </c>
    </row>
    <row r="3060" spans="2:7" s="457" customFormat="1" ht="12">
      <c r="B3060" s="467" t="s">
        <v>8770</v>
      </c>
      <c r="C3060" s="453" t="s">
        <v>6156</v>
      </c>
      <c r="D3060" s="467" t="s">
        <v>8522</v>
      </c>
      <c r="E3060" s="472" t="s">
        <v>8523</v>
      </c>
      <c r="F3060" s="456" t="s">
        <v>3499</v>
      </c>
      <c r="G3060" s="493" t="s">
        <v>3500</v>
      </c>
    </row>
    <row r="3061" spans="2:7" s="457" customFormat="1" ht="12">
      <c r="B3061" s="467" t="s">
        <v>8771</v>
      </c>
      <c r="C3061" s="453" t="s">
        <v>6156</v>
      </c>
      <c r="D3061" s="467" t="s">
        <v>8522</v>
      </c>
      <c r="E3061" s="472" t="s">
        <v>8523</v>
      </c>
      <c r="F3061" s="456" t="s">
        <v>3499</v>
      </c>
      <c r="G3061" s="493" t="s">
        <v>3500</v>
      </c>
    </row>
    <row r="3062" spans="2:7" s="457" customFormat="1" ht="12">
      <c r="B3062" s="467" t="s">
        <v>8772</v>
      </c>
      <c r="C3062" s="453" t="s">
        <v>6156</v>
      </c>
      <c r="D3062" s="467" t="s">
        <v>8522</v>
      </c>
      <c r="E3062" s="472" t="s">
        <v>8523</v>
      </c>
      <c r="F3062" s="456" t="s">
        <v>3499</v>
      </c>
      <c r="G3062" s="493" t="s">
        <v>3500</v>
      </c>
    </row>
    <row r="3063" spans="2:7" s="457" customFormat="1" ht="12">
      <c r="B3063" s="467" t="s">
        <v>8773</v>
      </c>
      <c r="C3063" s="453" t="s">
        <v>6156</v>
      </c>
      <c r="D3063" s="467" t="s">
        <v>8522</v>
      </c>
      <c r="E3063" s="472" t="s">
        <v>8523</v>
      </c>
      <c r="F3063" s="456" t="s">
        <v>3499</v>
      </c>
      <c r="G3063" s="493" t="s">
        <v>3500</v>
      </c>
    </row>
    <row r="3064" spans="2:7" s="457" customFormat="1" ht="12">
      <c r="B3064" s="467" t="s">
        <v>8774</v>
      </c>
      <c r="C3064" s="453" t="s">
        <v>6156</v>
      </c>
      <c r="D3064" s="467" t="s">
        <v>8522</v>
      </c>
      <c r="E3064" s="472" t="s">
        <v>8523</v>
      </c>
      <c r="F3064" s="456" t="s">
        <v>3499</v>
      </c>
      <c r="G3064" s="493" t="s">
        <v>3500</v>
      </c>
    </row>
    <row r="3065" spans="2:7" s="457" customFormat="1" ht="12">
      <c r="B3065" s="467" t="s">
        <v>8775</v>
      </c>
      <c r="C3065" s="453" t="s">
        <v>6156</v>
      </c>
      <c r="D3065" s="467" t="s">
        <v>8522</v>
      </c>
      <c r="E3065" s="472" t="s">
        <v>8523</v>
      </c>
      <c r="F3065" s="456" t="s">
        <v>3499</v>
      </c>
      <c r="G3065" s="493" t="s">
        <v>3500</v>
      </c>
    </row>
    <row r="3066" spans="2:7" s="457" customFormat="1" ht="12">
      <c r="B3066" s="467" t="s">
        <v>8776</v>
      </c>
      <c r="C3066" s="453" t="s">
        <v>6156</v>
      </c>
      <c r="D3066" s="467" t="s">
        <v>8522</v>
      </c>
      <c r="E3066" s="472" t="s">
        <v>8523</v>
      </c>
      <c r="F3066" s="456" t="s">
        <v>3499</v>
      </c>
      <c r="G3066" s="493" t="s">
        <v>3500</v>
      </c>
    </row>
    <row r="3067" spans="2:7" s="457" customFormat="1" ht="12">
      <c r="B3067" s="467" t="s">
        <v>8777</v>
      </c>
      <c r="C3067" s="453" t="s">
        <v>6156</v>
      </c>
      <c r="D3067" s="467" t="s">
        <v>8522</v>
      </c>
      <c r="E3067" s="472" t="s">
        <v>8523</v>
      </c>
      <c r="F3067" s="456" t="s">
        <v>3499</v>
      </c>
      <c r="G3067" s="493" t="s">
        <v>3500</v>
      </c>
    </row>
    <row r="3068" spans="2:7" s="457" customFormat="1" ht="12">
      <c r="B3068" s="467" t="s">
        <v>8778</v>
      </c>
      <c r="C3068" s="453" t="s">
        <v>6156</v>
      </c>
      <c r="D3068" s="467" t="s">
        <v>8522</v>
      </c>
      <c r="E3068" s="472" t="s">
        <v>8523</v>
      </c>
      <c r="F3068" s="456" t="s">
        <v>3499</v>
      </c>
      <c r="G3068" s="493" t="s">
        <v>3500</v>
      </c>
    </row>
    <row r="3069" spans="2:7" s="457" customFormat="1" ht="12">
      <c r="B3069" s="467" t="s">
        <v>8779</v>
      </c>
      <c r="C3069" s="453" t="s">
        <v>6156</v>
      </c>
      <c r="D3069" s="467" t="s">
        <v>8522</v>
      </c>
      <c r="E3069" s="472" t="s">
        <v>8523</v>
      </c>
      <c r="F3069" s="456" t="s">
        <v>3499</v>
      </c>
      <c r="G3069" s="493" t="s">
        <v>3500</v>
      </c>
    </row>
    <row r="3070" spans="2:7" s="457" customFormat="1" ht="12">
      <c r="B3070" s="467" t="s">
        <v>8780</v>
      </c>
      <c r="C3070" s="453" t="s">
        <v>6156</v>
      </c>
      <c r="D3070" s="467" t="s">
        <v>8522</v>
      </c>
      <c r="E3070" s="472" t="s">
        <v>8523</v>
      </c>
      <c r="F3070" s="456" t="s">
        <v>3499</v>
      </c>
      <c r="G3070" s="493" t="s">
        <v>3500</v>
      </c>
    </row>
    <row r="3071" spans="2:7" s="457" customFormat="1" ht="12">
      <c r="B3071" s="467" t="s">
        <v>8781</v>
      </c>
      <c r="C3071" s="453" t="s">
        <v>6156</v>
      </c>
      <c r="D3071" s="467" t="s">
        <v>8522</v>
      </c>
      <c r="E3071" s="472" t="s">
        <v>8523</v>
      </c>
      <c r="F3071" s="456" t="s">
        <v>3499</v>
      </c>
      <c r="G3071" s="493" t="s">
        <v>3500</v>
      </c>
    </row>
    <row r="3072" spans="2:7" s="457" customFormat="1" ht="12">
      <c r="B3072" s="467" t="s">
        <v>8782</v>
      </c>
      <c r="C3072" s="453" t="s">
        <v>6156</v>
      </c>
      <c r="D3072" s="467" t="s">
        <v>8522</v>
      </c>
      <c r="E3072" s="472" t="s">
        <v>8523</v>
      </c>
      <c r="F3072" s="456" t="s">
        <v>3499</v>
      </c>
      <c r="G3072" s="493" t="s">
        <v>3500</v>
      </c>
    </row>
    <row r="3073" spans="2:7" s="457" customFormat="1" ht="12">
      <c r="B3073" s="467" t="s">
        <v>8783</v>
      </c>
      <c r="C3073" s="453" t="s">
        <v>6156</v>
      </c>
      <c r="D3073" s="467" t="s">
        <v>8522</v>
      </c>
      <c r="E3073" s="472" t="s">
        <v>8523</v>
      </c>
      <c r="F3073" s="456" t="s">
        <v>3499</v>
      </c>
      <c r="G3073" s="493" t="s">
        <v>3500</v>
      </c>
    </row>
    <row r="3074" spans="2:7" s="457" customFormat="1" ht="12">
      <c r="B3074" s="467" t="s">
        <v>8784</v>
      </c>
      <c r="C3074" s="453" t="s">
        <v>6156</v>
      </c>
      <c r="D3074" s="467" t="s">
        <v>8522</v>
      </c>
      <c r="E3074" s="472" t="s">
        <v>8523</v>
      </c>
      <c r="F3074" s="456" t="s">
        <v>3499</v>
      </c>
      <c r="G3074" s="493" t="s">
        <v>3500</v>
      </c>
    </row>
    <row r="3075" spans="2:7" s="457" customFormat="1" ht="12">
      <c r="B3075" s="467" t="s">
        <v>8785</v>
      </c>
      <c r="C3075" s="453" t="s">
        <v>6156</v>
      </c>
      <c r="D3075" s="467" t="s">
        <v>8522</v>
      </c>
      <c r="E3075" s="472" t="s">
        <v>8523</v>
      </c>
      <c r="F3075" s="456" t="s">
        <v>3499</v>
      </c>
      <c r="G3075" s="493" t="s">
        <v>3500</v>
      </c>
    </row>
    <row r="3076" spans="2:7" s="457" customFormat="1" ht="12">
      <c r="B3076" s="467" t="s">
        <v>8786</v>
      </c>
      <c r="C3076" s="453" t="s">
        <v>6156</v>
      </c>
      <c r="D3076" s="467" t="s">
        <v>8522</v>
      </c>
      <c r="E3076" s="472" t="s">
        <v>8523</v>
      </c>
      <c r="F3076" s="456" t="s">
        <v>3499</v>
      </c>
      <c r="G3076" s="493" t="s">
        <v>3500</v>
      </c>
    </row>
    <row r="3077" spans="2:7" s="457" customFormat="1" ht="12">
      <c r="B3077" s="467" t="s">
        <v>8787</v>
      </c>
      <c r="C3077" s="453" t="s">
        <v>6156</v>
      </c>
      <c r="D3077" s="467" t="s">
        <v>8522</v>
      </c>
      <c r="E3077" s="472" t="s">
        <v>8523</v>
      </c>
      <c r="F3077" s="456" t="s">
        <v>3499</v>
      </c>
      <c r="G3077" s="493" t="s">
        <v>3500</v>
      </c>
    </row>
    <row r="3078" spans="2:7" s="457" customFormat="1" ht="12">
      <c r="B3078" s="467" t="s">
        <v>8788</v>
      </c>
      <c r="C3078" s="453" t="s">
        <v>6156</v>
      </c>
      <c r="D3078" s="467" t="s">
        <v>8522</v>
      </c>
      <c r="E3078" s="472" t="s">
        <v>8523</v>
      </c>
      <c r="F3078" s="456" t="s">
        <v>3499</v>
      </c>
      <c r="G3078" s="493" t="s">
        <v>3500</v>
      </c>
    </row>
    <row r="3079" spans="2:7" s="457" customFormat="1" ht="12">
      <c r="B3079" s="467" t="s">
        <v>8789</v>
      </c>
      <c r="C3079" s="453" t="s">
        <v>6156</v>
      </c>
      <c r="D3079" s="467" t="s">
        <v>8522</v>
      </c>
      <c r="E3079" s="472" t="s">
        <v>8523</v>
      </c>
      <c r="F3079" s="456" t="s">
        <v>3499</v>
      </c>
      <c r="G3079" s="493" t="s">
        <v>3500</v>
      </c>
    </row>
    <row r="3080" spans="2:7" s="457" customFormat="1" ht="12">
      <c r="B3080" s="467" t="s">
        <v>8790</v>
      </c>
      <c r="C3080" s="453" t="s">
        <v>6156</v>
      </c>
      <c r="D3080" s="467" t="s">
        <v>8522</v>
      </c>
      <c r="E3080" s="472" t="s">
        <v>8523</v>
      </c>
      <c r="F3080" s="456" t="s">
        <v>3499</v>
      </c>
      <c r="G3080" s="493" t="s">
        <v>3500</v>
      </c>
    </row>
    <row r="3081" spans="2:7" s="457" customFormat="1" ht="12">
      <c r="B3081" s="467" t="s">
        <v>8791</v>
      </c>
      <c r="C3081" s="453" t="s">
        <v>6156</v>
      </c>
      <c r="D3081" s="467" t="s">
        <v>8522</v>
      </c>
      <c r="E3081" s="472" t="s">
        <v>8523</v>
      </c>
      <c r="F3081" s="456" t="s">
        <v>3499</v>
      </c>
      <c r="G3081" s="493" t="s">
        <v>3500</v>
      </c>
    </row>
    <row r="3082" spans="2:7" s="457" customFormat="1" ht="12">
      <c r="B3082" s="467" t="s">
        <v>8792</v>
      </c>
      <c r="C3082" s="453" t="s">
        <v>6156</v>
      </c>
      <c r="D3082" s="467" t="s">
        <v>8522</v>
      </c>
      <c r="E3082" s="472" t="s">
        <v>8523</v>
      </c>
      <c r="F3082" s="456" t="s">
        <v>3499</v>
      </c>
      <c r="G3082" s="493" t="s">
        <v>3500</v>
      </c>
    </row>
    <row r="3083" spans="2:7" s="457" customFormat="1" ht="12">
      <c r="B3083" s="467" t="s">
        <v>8793</v>
      </c>
      <c r="C3083" s="453" t="s">
        <v>6156</v>
      </c>
      <c r="D3083" s="467" t="s">
        <v>8522</v>
      </c>
      <c r="E3083" s="472" t="s">
        <v>8523</v>
      </c>
      <c r="F3083" s="456" t="s">
        <v>3499</v>
      </c>
      <c r="G3083" s="493" t="s">
        <v>3500</v>
      </c>
    </row>
    <row r="3084" spans="2:7" s="457" customFormat="1" ht="12">
      <c r="B3084" s="467" t="s">
        <v>8794</v>
      </c>
      <c r="C3084" s="453" t="s">
        <v>6156</v>
      </c>
      <c r="D3084" s="467" t="s">
        <v>8522</v>
      </c>
      <c r="E3084" s="472" t="s">
        <v>8523</v>
      </c>
      <c r="F3084" s="456" t="s">
        <v>3499</v>
      </c>
      <c r="G3084" s="493" t="s">
        <v>3500</v>
      </c>
    </row>
    <row r="3085" spans="2:7" s="457" customFormat="1" ht="12">
      <c r="B3085" s="467" t="s">
        <v>8795</v>
      </c>
      <c r="C3085" s="453" t="s">
        <v>6156</v>
      </c>
      <c r="D3085" s="467" t="s">
        <v>8522</v>
      </c>
      <c r="E3085" s="472" t="s">
        <v>8523</v>
      </c>
      <c r="F3085" s="456" t="s">
        <v>3499</v>
      </c>
      <c r="G3085" s="493" t="s">
        <v>3500</v>
      </c>
    </row>
    <row r="3086" spans="2:7" s="457" customFormat="1" ht="12">
      <c r="B3086" s="467" t="s">
        <v>8796</v>
      </c>
      <c r="C3086" s="453" t="s">
        <v>6156</v>
      </c>
      <c r="D3086" s="467" t="s">
        <v>8522</v>
      </c>
      <c r="E3086" s="472" t="s">
        <v>8523</v>
      </c>
      <c r="F3086" s="456" t="s">
        <v>3499</v>
      </c>
      <c r="G3086" s="493" t="s">
        <v>3500</v>
      </c>
    </row>
    <row r="3087" spans="2:7" s="457" customFormat="1" ht="12">
      <c r="B3087" s="467" t="s">
        <v>8797</v>
      </c>
      <c r="C3087" s="453" t="s">
        <v>6156</v>
      </c>
      <c r="D3087" s="467" t="s">
        <v>8522</v>
      </c>
      <c r="E3087" s="472" t="s">
        <v>8523</v>
      </c>
      <c r="F3087" s="456" t="s">
        <v>3499</v>
      </c>
      <c r="G3087" s="493" t="s">
        <v>3500</v>
      </c>
    </row>
    <row r="3088" spans="2:7" s="457" customFormat="1" ht="12">
      <c r="B3088" s="467" t="s">
        <v>8798</v>
      </c>
      <c r="C3088" s="453" t="s">
        <v>6156</v>
      </c>
      <c r="D3088" s="467" t="s">
        <v>8522</v>
      </c>
      <c r="E3088" s="472" t="s">
        <v>8523</v>
      </c>
      <c r="F3088" s="456" t="s">
        <v>3499</v>
      </c>
      <c r="G3088" s="493" t="s">
        <v>3500</v>
      </c>
    </row>
    <row r="3089" spans="2:7" s="457" customFormat="1" ht="12">
      <c r="B3089" s="467" t="s">
        <v>8799</v>
      </c>
      <c r="C3089" s="453" t="s">
        <v>6156</v>
      </c>
      <c r="D3089" s="467" t="s">
        <v>8522</v>
      </c>
      <c r="E3089" s="472" t="s">
        <v>8523</v>
      </c>
      <c r="F3089" s="456" t="s">
        <v>3499</v>
      </c>
      <c r="G3089" s="493" t="s">
        <v>3500</v>
      </c>
    </row>
    <row r="3090" spans="2:7" s="457" customFormat="1" ht="12">
      <c r="B3090" s="467" t="s">
        <v>8800</v>
      </c>
      <c r="C3090" s="453" t="s">
        <v>6156</v>
      </c>
      <c r="D3090" s="467" t="s">
        <v>8522</v>
      </c>
      <c r="E3090" s="472" t="s">
        <v>8523</v>
      </c>
      <c r="F3090" s="456" t="s">
        <v>3499</v>
      </c>
      <c r="G3090" s="493" t="s">
        <v>3500</v>
      </c>
    </row>
    <row r="3091" spans="2:7" s="457" customFormat="1" ht="12">
      <c r="B3091" s="467" t="s">
        <v>8801</v>
      </c>
      <c r="C3091" s="453" t="s">
        <v>6156</v>
      </c>
      <c r="D3091" s="467" t="s">
        <v>8522</v>
      </c>
      <c r="E3091" s="472" t="s">
        <v>8523</v>
      </c>
      <c r="F3091" s="456" t="s">
        <v>3499</v>
      </c>
      <c r="G3091" s="493" t="s">
        <v>3500</v>
      </c>
    </row>
    <row r="3092" spans="2:7" s="457" customFormat="1" ht="12">
      <c r="B3092" s="467" t="s">
        <v>8802</v>
      </c>
      <c r="C3092" s="453" t="s">
        <v>6156</v>
      </c>
      <c r="D3092" s="467" t="s">
        <v>8522</v>
      </c>
      <c r="E3092" s="472" t="s">
        <v>8523</v>
      </c>
      <c r="F3092" s="456" t="s">
        <v>3499</v>
      </c>
      <c r="G3092" s="493" t="s">
        <v>3500</v>
      </c>
    </row>
    <row r="3093" spans="2:7" s="457" customFormat="1" ht="12">
      <c r="B3093" s="467" t="s">
        <v>8803</v>
      </c>
      <c r="C3093" s="453" t="s">
        <v>6156</v>
      </c>
      <c r="D3093" s="467" t="s">
        <v>8522</v>
      </c>
      <c r="E3093" s="472" t="s">
        <v>8523</v>
      </c>
      <c r="F3093" s="456" t="s">
        <v>3499</v>
      </c>
      <c r="G3093" s="493" t="s">
        <v>3500</v>
      </c>
    </row>
    <row r="3094" spans="2:7" s="457" customFormat="1" ht="12">
      <c r="B3094" s="467" t="s">
        <v>8804</v>
      </c>
      <c r="C3094" s="453" t="s">
        <v>6156</v>
      </c>
      <c r="D3094" s="467" t="s">
        <v>8522</v>
      </c>
      <c r="E3094" s="472" t="s">
        <v>8523</v>
      </c>
      <c r="F3094" s="456" t="s">
        <v>3499</v>
      </c>
      <c r="G3094" s="493" t="s">
        <v>3500</v>
      </c>
    </row>
    <row r="3095" spans="2:7" s="457" customFormat="1" ht="12">
      <c r="B3095" s="467" t="s">
        <v>8805</v>
      </c>
      <c r="C3095" s="453" t="s">
        <v>6156</v>
      </c>
      <c r="D3095" s="467" t="s">
        <v>8522</v>
      </c>
      <c r="E3095" s="472" t="s">
        <v>8523</v>
      </c>
      <c r="F3095" s="456" t="s">
        <v>3499</v>
      </c>
      <c r="G3095" s="493" t="s">
        <v>3500</v>
      </c>
    </row>
    <row r="3096" spans="2:7" s="457" customFormat="1" ht="12">
      <c r="B3096" s="467" t="s">
        <v>8806</v>
      </c>
      <c r="C3096" s="453" t="s">
        <v>6156</v>
      </c>
      <c r="D3096" s="467" t="s">
        <v>8522</v>
      </c>
      <c r="E3096" s="472" t="s">
        <v>8523</v>
      </c>
      <c r="F3096" s="456" t="s">
        <v>3499</v>
      </c>
      <c r="G3096" s="493" t="s">
        <v>3500</v>
      </c>
    </row>
    <row r="3097" spans="2:7" s="457" customFormat="1" ht="12">
      <c r="B3097" s="467" t="s">
        <v>8807</v>
      </c>
      <c r="C3097" s="453" t="s">
        <v>6156</v>
      </c>
      <c r="D3097" s="467" t="s">
        <v>8522</v>
      </c>
      <c r="E3097" s="472" t="s">
        <v>8523</v>
      </c>
      <c r="F3097" s="456" t="s">
        <v>3499</v>
      </c>
      <c r="G3097" s="493" t="s">
        <v>3500</v>
      </c>
    </row>
    <row r="3098" spans="2:7" s="457" customFormat="1" ht="12">
      <c r="B3098" s="467" t="s">
        <v>8808</v>
      </c>
      <c r="C3098" s="453" t="s">
        <v>6156</v>
      </c>
      <c r="D3098" s="467" t="s">
        <v>8522</v>
      </c>
      <c r="E3098" s="472" t="s">
        <v>8523</v>
      </c>
      <c r="F3098" s="456" t="s">
        <v>3499</v>
      </c>
      <c r="G3098" s="493" t="s">
        <v>3500</v>
      </c>
    </row>
    <row r="3099" spans="2:7" s="457" customFormat="1" ht="12">
      <c r="B3099" s="467" t="s">
        <v>8809</v>
      </c>
      <c r="C3099" s="453" t="s">
        <v>6156</v>
      </c>
      <c r="D3099" s="467" t="s">
        <v>8522</v>
      </c>
      <c r="E3099" s="472" t="s">
        <v>8523</v>
      </c>
      <c r="F3099" s="456" t="s">
        <v>3499</v>
      </c>
      <c r="G3099" s="493" t="s">
        <v>3500</v>
      </c>
    </row>
    <row r="3100" spans="2:7" s="457" customFormat="1" ht="12">
      <c r="B3100" s="467" t="s">
        <v>8810</v>
      </c>
      <c r="C3100" s="453" t="s">
        <v>6156</v>
      </c>
      <c r="D3100" s="467" t="s">
        <v>8522</v>
      </c>
      <c r="E3100" s="472" t="s">
        <v>8523</v>
      </c>
      <c r="F3100" s="456" t="s">
        <v>3499</v>
      </c>
      <c r="G3100" s="493" t="s">
        <v>3500</v>
      </c>
    </row>
    <row r="3101" spans="2:7" s="457" customFormat="1" ht="12">
      <c r="B3101" s="467" t="s">
        <v>8811</v>
      </c>
      <c r="C3101" s="453" t="s">
        <v>6156</v>
      </c>
      <c r="D3101" s="467" t="s">
        <v>8522</v>
      </c>
      <c r="E3101" s="472" t="s">
        <v>8523</v>
      </c>
      <c r="F3101" s="456" t="s">
        <v>3499</v>
      </c>
      <c r="G3101" s="493" t="s">
        <v>3500</v>
      </c>
    </row>
    <row r="3102" spans="2:7" s="457" customFormat="1" ht="12">
      <c r="B3102" s="467" t="s">
        <v>8812</v>
      </c>
      <c r="C3102" s="453" t="s">
        <v>6156</v>
      </c>
      <c r="D3102" s="467" t="s">
        <v>8522</v>
      </c>
      <c r="E3102" s="472" t="s">
        <v>8523</v>
      </c>
      <c r="F3102" s="456" t="s">
        <v>3499</v>
      </c>
      <c r="G3102" s="493" t="s">
        <v>3500</v>
      </c>
    </row>
    <row r="3103" spans="2:7" s="457" customFormat="1" ht="12">
      <c r="B3103" s="467" t="s">
        <v>8813</v>
      </c>
      <c r="C3103" s="453" t="s">
        <v>6156</v>
      </c>
      <c r="D3103" s="467" t="s">
        <v>8522</v>
      </c>
      <c r="E3103" s="472" t="s">
        <v>8523</v>
      </c>
      <c r="F3103" s="456" t="s">
        <v>3499</v>
      </c>
      <c r="G3103" s="493" t="s">
        <v>3500</v>
      </c>
    </row>
    <row r="3104" spans="2:7" s="457" customFormat="1" ht="12">
      <c r="B3104" s="467" t="s">
        <v>8814</v>
      </c>
      <c r="C3104" s="453" t="s">
        <v>6156</v>
      </c>
      <c r="D3104" s="467" t="s">
        <v>8522</v>
      </c>
      <c r="E3104" s="472" t="s">
        <v>8523</v>
      </c>
      <c r="F3104" s="456" t="s">
        <v>3499</v>
      </c>
      <c r="G3104" s="493" t="s">
        <v>3500</v>
      </c>
    </row>
    <row r="3105" spans="2:7" s="457" customFormat="1" ht="12">
      <c r="B3105" s="467" t="s">
        <v>8815</v>
      </c>
      <c r="C3105" s="453" t="s">
        <v>6156</v>
      </c>
      <c r="D3105" s="467" t="s">
        <v>8522</v>
      </c>
      <c r="E3105" s="472" t="s">
        <v>8523</v>
      </c>
      <c r="F3105" s="456" t="s">
        <v>3499</v>
      </c>
      <c r="G3105" s="493" t="s">
        <v>3500</v>
      </c>
    </row>
    <row r="3106" spans="2:7" s="457" customFormat="1" ht="12">
      <c r="B3106" s="467" t="s">
        <v>8816</v>
      </c>
      <c r="C3106" s="453" t="s">
        <v>6156</v>
      </c>
      <c r="D3106" s="467" t="s">
        <v>8522</v>
      </c>
      <c r="E3106" s="472" t="s">
        <v>8523</v>
      </c>
      <c r="F3106" s="456" t="s">
        <v>3499</v>
      </c>
      <c r="G3106" s="493" t="s">
        <v>3500</v>
      </c>
    </row>
    <row r="3107" spans="2:7" s="457" customFormat="1" ht="12">
      <c r="B3107" s="467" t="s">
        <v>8817</v>
      </c>
      <c r="C3107" s="453" t="s">
        <v>6156</v>
      </c>
      <c r="D3107" s="467" t="s">
        <v>8522</v>
      </c>
      <c r="E3107" s="472" t="s">
        <v>8523</v>
      </c>
      <c r="F3107" s="456" t="s">
        <v>3499</v>
      </c>
      <c r="G3107" s="493" t="s">
        <v>3500</v>
      </c>
    </row>
    <row r="3108" spans="2:7" s="457" customFormat="1" ht="12">
      <c r="B3108" s="467" t="s">
        <v>8818</v>
      </c>
      <c r="C3108" s="453" t="s">
        <v>6156</v>
      </c>
      <c r="D3108" s="467" t="s">
        <v>8522</v>
      </c>
      <c r="E3108" s="472" t="s">
        <v>8523</v>
      </c>
      <c r="F3108" s="456" t="s">
        <v>3499</v>
      </c>
      <c r="G3108" s="493" t="s">
        <v>3500</v>
      </c>
    </row>
    <row r="3109" spans="2:7" s="457" customFormat="1" ht="12">
      <c r="B3109" s="467" t="s">
        <v>8819</v>
      </c>
      <c r="C3109" s="453" t="s">
        <v>6156</v>
      </c>
      <c r="D3109" s="467" t="s">
        <v>8522</v>
      </c>
      <c r="E3109" s="472" t="s">
        <v>8523</v>
      </c>
      <c r="F3109" s="456" t="s">
        <v>3499</v>
      </c>
      <c r="G3109" s="493" t="s">
        <v>3500</v>
      </c>
    </row>
    <row r="3110" spans="2:7" s="457" customFormat="1" ht="12">
      <c r="B3110" s="467" t="s">
        <v>8820</v>
      </c>
      <c r="C3110" s="453" t="s">
        <v>6156</v>
      </c>
      <c r="D3110" s="467" t="s">
        <v>8522</v>
      </c>
      <c r="E3110" s="472" t="s">
        <v>8523</v>
      </c>
      <c r="F3110" s="456" t="s">
        <v>3499</v>
      </c>
      <c r="G3110" s="493" t="s">
        <v>3500</v>
      </c>
    </row>
    <row r="3111" spans="2:7" s="457" customFormat="1" ht="12">
      <c r="B3111" s="467" t="s">
        <v>8821</v>
      </c>
      <c r="C3111" s="453" t="s">
        <v>6156</v>
      </c>
      <c r="D3111" s="467" t="s">
        <v>8522</v>
      </c>
      <c r="E3111" s="472" t="s">
        <v>8523</v>
      </c>
      <c r="F3111" s="456" t="s">
        <v>3499</v>
      </c>
      <c r="G3111" s="493" t="s">
        <v>3500</v>
      </c>
    </row>
    <row r="3112" spans="2:7" s="457" customFormat="1" ht="12">
      <c r="B3112" s="467" t="s">
        <v>8822</v>
      </c>
      <c r="C3112" s="453" t="s">
        <v>6156</v>
      </c>
      <c r="D3112" s="467" t="s">
        <v>8522</v>
      </c>
      <c r="E3112" s="472" t="s">
        <v>8523</v>
      </c>
      <c r="F3112" s="456" t="s">
        <v>3499</v>
      </c>
      <c r="G3112" s="493" t="s">
        <v>3500</v>
      </c>
    </row>
    <row r="3113" spans="2:7" s="457" customFormat="1" ht="12">
      <c r="B3113" s="467" t="s">
        <v>8823</v>
      </c>
      <c r="C3113" s="453" t="s">
        <v>6156</v>
      </c>
      <c r="D3113" s="467" t="s">
        <v>8522</v>
      </c>
      <c r="E3113" s="472" t="s">
        <v>8523</v>
      </c>
      <c r="F3113" s="456" t="s">
        <v>3499</v>
      </c>
      <c r="G3113" s="493" t="s">
        <v>3500</v>
      </c>
    </row>
    <row r="3114" spans="2:7" s="457" customFormat="1" ht="12">
      <c r="B3114" s="467" t="s">
        <v>8824</v>
      </c>
      <c r="C3114" s="453" t="s">
        <v>6156</v>
      </c>
      <c r="D3114" s="467" t="s">
        <v>8522</v>
      </c>
      <c r="E3114" s="472" t="s">
        <v>8523</v>
      </c>
      <c r="F3114" s="456" t="s">
        <v>3499</v>
      </c>
      <c r="G3114" s="493" t="s">
        <v>3500</v>
      </c>
    </row>
    <row r="3115" spans="2:7" s="457" customFormat="1" ht="12">
      <c r="B3115" s="467" t="s">
        <v>8825</v>
      </c>
      <c r="C3115" s="453" t="s">
        <v>6156</v>
      </c>
      <c r="D3115" s="467" t="s">
        <v>8522</v>
      </c>
      <c r="E3115" s="472" t="s">
        <v>8523</v>
      </c>
      <c r="F3115" s="456" t="s">
        <v>3499</v>
      </c>
      <c r="G3115" s="493" t="s">
        <v>3500</v>
      </c>
    </row>
    <row r="3116" spans="2:7" s="457" customFormat="1" ht="12">
      <c r="B3116" s="467" t="s">
        <v>8826</v>
      </c>
      <c r="C3116" s="453" t="s">
        <v>6156</v>
      </c>
      <c r="D3116" s="467" t="s">
        <v>8522</v>
      </c>
      <c r="E3116" s="472" t="s">
        <v>8523</v>
      </c>
      <c r="F3116" s="456" t="s">
        <v>3499</v>
      </c>
      <c r="G3116" s="493" t="s">
        <v>3500</v>
      </c>
    </row>
    <row r="3117" spans="2:7" s="457" customFormat="1" ht="12">
      <c r="B3117" s="467" t="s">
        <v>8827</v>
      </c>
      <c r="C3117" s="453" t="s">
        <v>6156</v>
      </c>
      <c r="D3117" s="467" t="s">
        <v>8522</v>
      </c>
      <c r="E3117" s="472" t="s">
        <v>8523</v>
      </c>
      <c r="F3117" s="456" t="s">
        <v>3499</v>
      </c>
      <c r="G3117" s="493" t="s">
        <v>3500</v>
      </c>
    </row>
    <row r="3118" spans="2:7" s="457" customFormat="1" ht="12">
      <c r="B3118" s="467" t="s">
        <v>8828</v>
      </c>
      <c r="C3118" s="453" t="s">
        <v>6156</v>
      </c>
      <c r="D3118" s="467" t="s">
        <v>8522</v>
      </c>
      <c r="E3118" s="472" t="s">
        <v>8523</v>
      </c>
      <c r="F3118" s="456" t="s">
        <v>3499</v>
      </c>
      <c r="G3118" s="493" t="s">
        <v>3500</v>
      </c>
    </row>
    <row r="3119" spans="2:7" s="457" customFormat="1" ht="12">
      <c r="B3119" s="467" t="s">
        <v>8829</v>
      </c>
      <c r="C3119" s="453" t="s">
        <v>6156</v>
      </c>
      <c r="D3119" s="467" t="s">
        <v>8522</v>
      </c>
      <c r="E3119" s="472" t="s">
        <v>8523</v>
      </c>
      <c r="F3119" s="456" t="s">
        <v>3499</v>
      </c>
      <c r="G3119" s="493" t="s">
        <v>3500</v>
      </c>
    </row>
    <row r="3120" spans="2:7" s="457" customFormat="1" ht="12">
      <c r="B3120" s="467" t="s">
        <v>8830</v>
      </c>
      <c r="C3120" s="453" t="s">
        <v>6156</v>
      </c>
      <c r="D3120" s="467" t="s">
        <v>8522</v>
      </c>
      <c r="E3120" s="472" t="s">
        <v>8523</v>
      </c>
      <c r="F3120" s="456" t="s">
        <v>3499</v>
      </c>
      <c r="G3120" s="493" t="s">
        <v>3500</v>
      </c>
    </row>
    <row r="3121" spans="2:7" s="457" customFormat="1" ht="12">
      <c r="B3121" s="467" t="s">
        <v>8831</v>
      </c>
      <c r="C3121" s="453" t="s">
        <v>6156</v>
      </c>
      <c r="D3121" s="467" t="s">
        <v>8522</v>
      </c>
      <c r="E3121" s="472" t="s">
        <v>8523</v>
      </c>
      <c r="F3121" s="456" t="s">
        <v>3499</v>
      </c>
      <c r="G3121" s="493" t="s">
        <v>3500</v>
      </c>
    </row>
    <row r="3122" spans="2:7" s="457" customFormat="1" ht="12">
      <c r="B3122" s="467" t="s">
        <v>8832</v>
      </c>
      <c r="C3122" s="453" t="s">
        <v>6156</v>
      </c>
      <c r="D3122" s="467" t="s">
        <v>8522</v>
      </c>
      <c r="E3122" s="472" t="s">
        <v>8523</v>
      </c>
      <c r="F3122" s="456" t="s">
        <v>3499</v>
      </c>
      <c r="G3122" s="493" t="s">
        <v>3500</v>
      </c>
    </row>
    <row r="3123" spans="2:7" s="457" customFormat="1" ht="12">
      <c r="B3123" s="467" t="s">
        <v>8833</v>
      </c>
      <c r="C3123" s="453" t="s">
        <v>6156</v>
      </c>
      <c r="D3123" s="467" t="s">
        <v>8522</v>
      </c>
      <c r="E3123" s="472" t="s">
        <v>8523</v>
      </c>
      <c r="F3123" s="456" t="s">
        <v>3499</v>
      </c>
      <c r="G3123" s="493" t="s">
        <v>3500</v>
      </c>
    </row>
    <row r="3124" spans="2:7" s="457" customFormat="1" ht="12">
      <c r="B3124" s="467" t="s">
        <v>8834</v>
      </c>
      <c r="C3124" s="453" t="s">
        <v>6156</v>
      </c>
      <c r="D3124" s="467" t="s">
        <v>8522</v>
      </c>
      <c r="E3124" s="472" t="s">
        <v>8523</v>
      </c>
      <c r="F3124" s="456" t="s">
        <v>3499</v>
      </c>
      <c r="G3124" s="493" t="s">
        <v>3500</v>
      </c>
    </row>
    <row r="3125" spans="2:7" s="457" customFormat="1" ht="12">
      <c r="B3125" s="467" t="s">
        <v>8835</v>
      </c>
      <c r="C3125" s="453" t="s">
        <v>6156</v>
      </c>
      <c r="D3125" s="467" t="s">
        <v>8522</v>
      </c>
      <c r="E3125" s="472" t="s">
        <v>8523</v>
      </c>
      <c r="F3125" s="456" t="s">
        <v>3499</v>
      </c>
      <c r="G3125" s="493" t="s">
        <v>3500</v>
      </c>
    </row>
    <row r="3126" spans="2:7" s="457" customFormat="1" ht="12">
      <c r="B3126" s="467" t="s">
        <v>8836</v>
      </c>
      <c r="C3126" s="453" t="s">
        <v>6156</v>
      </c>
      <c r="D3126" s="467" t="s">
        <v>8522</v>
      </c>
      <c r="E3126" s="472" t="s">
        <v>8523</v>
      </c>
      <c r="F3126" s="456" t="s">
        <v>3499</v>
      </c>
      <c r="G3126" s="493" t="s">
        <v>3500</v>
      </c>
    </row>
    <row r="3127" spans="2:7" s="457" customFormat="1" ht="12">
      <c r="B3127" s="467" t="s">
        <v>8837</v>
      </c>
      <c r="C3127" s="453" t="s">
        <v>6156</v>
      </c>
      <c r="D3127" s="467" t="s">
        <v>8522</v>
      </c>
      <c r="E3127" s="472" t="s">
        <v>8523</v>
      </c>
      <c r="F3127" s="456" t="s">
        <v>3499</v>
      </c>
      <c r="G3127" s="493" t="s">
        <v>3500</v>
      </c>
    </row>
    <row r="3128" spans="2:7" s="457" customFormat="1" ht="12">
      <c r="B3128" s="467" t="s">
        <v>8838</v>
      </c>
      <c r="C3128" s="453" t="s">
        <v>6156</v>
      </c>
      <c r="D3128" s="467" t="s">
        <v>8522</v>
      </c>
      <c r="E3128" s="472" t="s">
        <v>8523</v>
      </c>
      <c r="F3128" s="456" t="s">
        <v>3499</v>
      </c>
      <c r="G3128" s="493" t="s">
        <v>3500</v>
      </c>
    </row>
    <row r="3129" spans="2:7" s="457" customFormat="1" ht="12">
      <c r="B3129" s="467" t="s">
        <v>8839</v>
      </c>
      <c r="C3129" s="453" t="s">
        <v>6156</v>
      </c>
      <c r="D3129" s="467" t="s">
        <v>8522</v>
      </c>
      <c r="E3129" s="472" t="s">
        <v>8523</v>
      </c>
      <c r="F3129" s="456" t="s">
        <v>3499</v>
      </c>
      <c r="G3129" s="493" t="s">
        <v>3500</v>
      </c>
    </row>
    <row r="3130" spans="2:7" s="457" customFormat="1" ht="12">
      <c r="B3130" s="467" t="s">
        <v>8840</v>
      </c>
      <c r="C3130" s="453" t="s">
        <v>6156</v>
      </c>
      <c r="D3130" s="467" t="s">
        <v>8522</v>
      </c>
      <c r="E3130" s="472" t="s">
        <v>8523</v>
      </c>
      <c r="F3130" s="456" t="s">
        <v>3499</v>
      </c>
      <c r="G3130" s="493" t="s">
        <v>3500</v>
      </c>
    </row>
    <row r="3131" spans="2:7" s="457" customFormat="1" ht="12">
      <c r="B3131" s="467" t="s">
        <v>8841</v>
      </c>
      <c r="C3131" s="453" t="s">
        <v>6156</v>
      </c>
      <c r="D3131" s="467" t="s">
        <v>8522</v>
      </c>
      <c r="E3131" s="472" t="s">
        <v>8523</v>
      </c>
      <c r="F3131" s="456" t="s">
        <v>3499</v>
      </c>
      <c r="G3131" s="493" t="s">
        <v>3500</v>
      </c>
    </row>
    <row r="3132" spans="2:7" s="457" customFormat="1" ht="12">
      <c r="B3132" s="467" t="s">
        <v>8842</v>
      </c>
      <c r="C3132" s="453" t="s">
        <v>6156</v>
      </c>
      <c r="D3132" s="467" t="s">
        <v>8522</v>
      </c>
      <c r="E3132" s="472" t="s">
        <v>8523</v>
      </c>
      <c r="F3132" s="456" t="s">
        <v>3499</v>
      </c>
      <c r="G3132" s="493" t="s">
        <v>3500</v>
      </c>
    </row>
    <row r="3133" spans="2:7" s="457" customFormat="1" ht="12">
      <c r="B3133" s="467" t="s">
        <v>8843</v>
      </c>
      <c r="C3133" s="453" t="s">
        <v>6156</v>
      </c>
      <c r="D3133" s="467" t="s">
        <v>8522</v>
      </c>
      <c r="E3133" s="472" t="s">
        <v>8523</v>
      </c>
      <c r="F3133" s="456" t="s">
        <v>3499</v>
      </c>
      <c r="G3133" s="493" t="s">
        <v>3500</v>
      </c>
    </row>
    <row r="3134" spans="2:7" s="457" customFormat="1" ht="12">
      <c r="B3134" s="467" t="s">
        <v>8844</v>
      </c>
      <c r="C3134" s="453" t="s">
        <v>6156</v>
      </c>
      <c r="D3134" s="467" t="s">
        <v>8522</v>
      </c>
      <c r="E3134" s="472" t="s">
        <v>8523</v>
      </c>
      <c r="F3134" s="456" t="s">
        <v>3499</v>
      </c>
      <c r="G3134" s="493" t="s">
        <v>3500</v>
      </c>
    </row>
    <row r="3135" spans="2:7" s="457" customFormat="1" ht="12">
      <c r="B3135" s="467" t="s">
        <v>8845</v>
      </c>
      <c r="C3135" s="453" t="s">
        <v>6156</v>
      </c>
      <c r="D3135" s="467" t="s">
        <v>8522</v>
      </c>
      <c r="E3135" s="472" t="s">
        <v>8523</v>
      </c>
      <c r="F3135" s="456" t="s">
        <v>3499</v>
      </c>
      <c r="G3135" s="493" t="s">
        <v>3500</v>
      </c>
    </row>
    <row r="3136" spans="2:7" s="457" customFormat="1" ht="12">
      <c r="B3136" s="467" t="s">
        <v>8846</v>
      </c>
      <c r="C3136" s="453" t="s">
        <v>6156</v>
      </c>
      <c r="D3136" s="467" t="s">
        <v>8522</v>
      </c>
      <c r="E3136" s="472" t="s">
        <v>8523</v>
      </c>
      <c r="F3136" s="456" t="s">
        <v>3499</v>
      </c>
      <c r="G3136" s="493" t="s">
        <v>3500</v>
      </c>
    </row>
    <row r="3137" spans="2:7" s="457" customFormat="1" ht="12">
      <c r="B3137" s="467" t="s">
        <v>8847</v>
      </c>
      <c r="C3137" s="453" t="s">
        <v>6156</v>
      </c>
      <c r="D3137" s="467" t="s">
        <v>8522</v>
      </c>
      <c r="E3137" s="472" t="s">
        <v>8523</v>
      </c>
      <c r="F3137" s="456" t="s">
        <v>3499</v>
      </c>
      <c r="G3137" s="493" t="s">
        <v>3500</v>
      </c>
    </row>
    <row r="3138" spans="2:7" s="457" customFormat="1" ht="12">
      <c r="B3138" s="467" t="s">
        <v>8848</v>
      </c>
      <c r="C3138" s="453" t="s">
        <v>6156</v>
      </c>
      <c r="D3138" s="467" t="s">
        <v>8522</v>
      </c>
      <c r="E3138" s="472" t="s">
        <v>8523</v>
      </c>
      <c r="F3138" s="456" t="s">
        <v>3499</v>
      </c>
      <c r="G3138" s="493" t="s">
        <v>3500</v>
      </c>
    </row>
    <row r="3139" spans="2:7" s="457" customFormat="1" ht="12">
      <c r="B3139" s="467" t="s">
        <v>8849</v>
      </c>
      <c r="C3139" s="453" t="s">
        <v>6156</v>
      </c>
      <c r="D3139" s="467" t="s">
        <v>8522</v>
      </c>
      <c r="E3139" s="472" t="s">
        <v>8523</v>
      </c>
      <c r="F3139" s="456" t="s">
        <v>3499</v>
      </c>
      <c r="G3139" s="493" t="s">
        <v>3500</v>
      </c>
    </row>
    <row r="3140" spans="2:7" s="457" customFormat="1" ht="12">
      <c r="B3140" s="467" t="s">
        <v>8850</v>
      </c>
      <c r="C3140" s="453" t="s">
        <v>6156</v>
      </c>
      <c r="D3140" s="467" t="s">
        <v>8522</v>
      </c>
      <c r="E3140" s="472" t="s">
        <v>8523</v>
      </c>
      <c r="F3140" s="456" t="s">
        <v>3499</v>
      </c>
      <c r="G3140" s="493" t="s">
        <v>3500</v>
      </c>
    </row>
    <row r="3141" spans="2:7" s="457" customFormat="1" ht="12">
      <c r="B3141" s="467" t="s">
        <v>8851</v>
      </c>
      <c r="C3141" s="453" t="s">
        <v>6156</v>
      </c>
      <c r="D3141" s="467" t="s">
        <v>8522</v>
      </c>
      <c r="E3141" s="472" t="s">
        <v>8523</v>
      </c>
      <c r="F3141" s="456" t="s">
        <v>3499</v>
      </c>
      <c r="G3141" s="493" t="s">
        <v>3500</v>
      </c>
    </row>
    <row r="3142" spans="2:7" s="457" customFormat="1" ht="12">
      <c r="B3142" s="467" t="s">
        <v>8852</v>
      </c>
      <c r="C3142" s="453" t="s">
        <v>6156</v>
      </c>
      <c r="D3142" s="467" t="s">
        <v>8522</v>
      </c>
      <c r="E3142" s="472" t="s">
        <v>8523</v>
      </c>
      <c r="F3142" s="456" t="s">
        <v>3499</v>
      </c>
      <c r="G3142" s="493" t="s">
        <v>3500</v>
      </c>
    </row>
    <row r="3143" spans="2:7" s="457" customFormat="1" ht="12">
      <c r="B3143" s="467" t="s">
        <v>8853</v>
      </c>
      <c r="C3143" s="453" t="s">
        <v>6156</v>
      </c>
      <c r="D3143" s="467" t="s">
        <v>8522</v>
      </c>
      <c r="E3143" s="472" t="s">
        <v>8523</v>
      </c>
      <c r="F3143" s="456" t="s">
        <v>3499</v>
      </c>
      <c r="G3143" s="493" t="s">
        <v>3500</v>
      </c>
    </row>
    <row r="3144" spans="2:7" s="457" customFormat="1" ht="12">
      <c r="B3144" s="467" t="s">
        <v>8854</v>
      </c>
      <c r="C3144" s="453" t="s">
        <v>6156</v>
      </c>
      <c r="D3144" s="467" t="s">
        <v>8522</v>
      </c>
      <c r="E3144" s="472" t="s">
        <v>8523</v>
      </c>
      <c r="F3144" s="456" t="s">
        <v>3499</v>
      </c>
      <c r="G3144" s="493" t="s">
        <v>3500</v>
      </c>
    </row>
    <row r="3145" spans="2:7" s="457" customFormat="1" ht="12">
      <c r="B3145" s="467" t="s">
        <v>8855</v>
      </c>
      <c r="C3145" s="453" t="s">
        <v>6156</v>
      </c>
      <c r="D3145" s="467" t="s">
        <v>8522</v>
      </c>
      <c r="E3145" s="472" t="s">
        <v>8523</v>
      </c>
      <c r="F3145" s="456" t="s">
        <v>3499</v>
      </c>
      <c r="G3145" s="493" t="s">
        <v>3500</v>
      </c>
    </row>
    <row r="3146" spans="2:7" s="457" customFormat="1" ht="12">
      <c r="B3146" s="467" t="s">
        <v>8856</v>
      </c>
      <c r="C3146" s="453" t="s">
        <v>6156</v>
      </c>
      <c r="D3146" s="467" t="s">
        <v>8522</v>
      </c>
      <c r="E3146" s="472" t="s">
        <v>8523</v>
      </c>
      <c r="F3146" s="456" t="s">
        <v>3499</v>
      </c>
      <c r="G3146" s="493" t="s">
        <v>3500</v>
      </c>
    </row>
    <row r="3147" spans="2:7" s="457" customFormat="1" ht="12">
      <c r="B3147" s="467" t="s">
        <v>8857</v>
      </c>
      <c r="C3147" s="453" t="s">
        <v>6156</v>
      </c>
      <c r="D3147" s="467" t="s">
        <v>8522</v>
      </c>
      <c r="E3147" s="472" t="s">
        <v>8523</v>
      </c>
      <c r="F3147" s="456" t="s">
        <v>3499</v>
      </c>
      <c r="G3147" s="493" t="s">
        <v>3500</v>
      </c>
    </row>
    <row r="3148" spans="2:7" s="457" customFormat="1" ht="12">
      <c r="B3148" s="467" t="s">
        <v>8858</v>
      </c>
      <c r="C3148" s="453" t="s">
        <v>6156</v>
      </c>
      <c r="D3148" s="467" t="s">
        <v>8522</v>
      </c>
      <c r="E3148" s="472" t="s">
        <v>8523</v>
      </c>
      <c r="F3148" s="456" t="s">
        <v>3499</v>
      </c>
      <c r="G3148" s="493" t="s">
        <v>3500</v>
      </c>
    </row>
    <row r="3149" spans="2:7" s="457" customFormat="1" ht="12">
      <c r="B3149" s="467" t="s">
        <v>8859</v>
      </c>
      <c r="C3149" s="453" t="s">
        <v>6156</v>
      </c>
      <c r="D3149" s="467" t="s">
        <v>8522</v>
      </c>
      <c r="E3149" s="472" t="s">
        <v>8523</v>
      </c>
      <c r="F3149" s="456" t="s">
        <v>3499</v>
      </c>
      <c r="G3149" s="493" t="s">
        <v>3500</v>
      </c>
    </row>
    <row r="3150" spans="2:7" s="457" customFormat="1" ht="12">
      <c r="B3150" s="467" t="s">
        <v>8860</v>
      </c>
      <c r="C3150" s="453" t="s">
        <v>6156</v>
      </c>
      <c r="D3150" s="467" t="s">
        <v>8522</v>
      </c>
      <c r="E3150" s="472" t="s">
        <v>8523</v>
      </c>
      <c r="F3150" s="456" t="s">
        <v>3499</v>
      </c>
      <c r="G3150" s="493" t="s">
        <v>3500</v>
      </c>
    </row>
    <row r="3151" spans="2:7" s="457" customFormat="1" ht="12">
      <c r="B3151" s="467" t="s">
        <v>8861</v>
      </c>
      <c r="C3151" s="453" t="s">
        <v>6156</v>
      </c>
      <c r="D3151" s="467" t="s">
        <v>8522</v>
      </c>
      <c r="E3151" s="472" t="s">
        <v>8523</v>
      </c>
      <c r="F3151" s="456" t="s">
        <v>3499</v>
      </c>
      <c r="G3151" s="493" t="s">
        <v>3500</v>
      </c>
    </row>
    <row r="3152" spans="2:7" s="457" customFormat="1" ht="12">
      <c r="B3152" s="467" t="s">
        <v>8862</v>
      </c>
      <c r="C3152" s="453" t="s">
        <v>6156</v>
      </c>
      <c r="D3152" s="467" t="s">
        <v>8522</v>
      </c>
      <c r="E3152" s="472" t="s">
        <v>8523</v>
      </c>
      <c r="F3152" s="456" t="s">
        <v>3499</v>
      </c>
      <c r="G3152" s="493" t="s">
        <v>3500</v>
      </c>
    </row>
    <row r="3153" spans="2:7" s="457" customFormat="1" ht="12">
      <c r="B3153" s="467" t="s">
        <v>8863</v>
      </c>
      <c r="C3153" s="453" t="s">
        <v>6156</v>
      </c>
      <c r="D3153" s="467" t="s">
        <v>8522</v>
      </c>
      <c r="E3153" s="472" t="s">
        <v>8523</v>
      </c>
      <c r="F3153" s="456" t="s">
        <v>3499</v>
      </c>
      <c r="G3153" s="493" t="s">
        <v>3500</v>
      </c>
    </row>
    <row r="3154" spans="2:7" s="457" customFormat="1" ht="12">
      <c r="B3154" s="467" t="s">
        <v>8864</v>
      </c>
      <c r="C3154" s="453" t="s">
        <v>6156</v>
      </c>
      <c r="D3154" s="467" t="s">
        <v>8522</v>
      </c>
      <c r="E3154" s="472" t="s">
        <v>8523</v>
      </c>
      <c r="F3154" s="456" t="s">
        <v>3499</v>
      </c>
      <c r="G3154" s="493" t="s">
        <v>3500</v>
      </c>
    </row>
    <row r="3155" spans="2:7" s="457" customFormat="1" ht="12">
      <c r="B3155" s="467" t="s">
        <v>8865</v>
      </c>
      <c r="C3155" s="453" t="s">
        <v>6156</v>
      </c>
      <c r="D3155" s="467" t="s">
        <v>8522</v>
      </c>
      <c r="E3155" s="472" t="s">
        <v>8523</v>
      </c>
      <c r="F3155" s="456" t="s">
        <v>3499</v>
      </c>
      <c r="G3155" s="493" t="s">
        <v>3500</v>
      </c>
    </row>
    <row r="3156" spans="2:7" s="457" customFormat="1" ht="12">
      <c r="B3156" s="467" t="s">
        <v>8866</v>
      </c>
      <c r="C3156" s="453" t="s">
        <v>6156</v>
      </c>
      <c r="D3156" s="467" t="s">
        <v>8522</v>
      </c>
      <c r="E3156" s="472" t="s">
        <v>8523</v>
      </c>
      <c r="F3156" s="456" t="s">
        <v>3499</v>
      </c>
      <c r="G3156" s="493" t="s">
        <v>3500</v>
      </c>
    </row>
    <row r="3157" spans="2:7" s="457" customFormat="1" ht="12">
      <c r="B3157" s="467" t="s">
        <v>8867</v>
      </c>
      <c r="C3157" s="453" t="s">
        <v>6156</v>
      </c>
      <c r="D3157" s="467" t="s">
        <v>8522</v>
      </c>
      <c r="E3157" s="472" t="s">
        <v>8523</v>
      </c>
      <c r="F3157" s="456" t="s">
        <v>3499</v>
      </c>
      <c r="G3157" s="493" t="s">
        <v>3500</v>
      </c>
    </row>
    <row r="3158" spans="2:7" s="457" customFormat="1" ht="12">
      <c r="B3158" s="467" t="s">
        <v>8868</v>
      </c>
      <c r="C3158" s="453" t="s">
        <v>6156</v>
      </c>
      <c r="D3158" s="467" t="s">
        <v>8522</v>
      </c>
      <c r="E3158" s="472" t="s">
        <v>8523</v>
      </c>
      <c r="F3158" s="456" t="s">
        <v>3499</v>
      </c>
      <c r="G3158" s="493" t="s">
        <v>3500</v>
      </c>
    </row>
    <row r="3159" spans="2:7" s="457" customFormat="1" ht="12">
      <c r="B3159" s="467" t="s">
        <v>8869</v>
      </c>
      <c r="C3159" s="453" t="s">
        <v>6156</v>
      </c>
      <c r="D3159" s="467" t="s">
        <v>8522</v>
      </c>
      <c r="E3159" s="472" t="s">
        <v>8523</v>
      </c>
      <c r="F3159" s="456" t="s">
        <v>3499</v>
      </c>
      <c r="G3159" s="493" t="s">
        <v>3500</v>
      </c>
    </row>
    <row r="3160" spans="2:7" s="457" customFormat="1" ht="12">
      <c r="B3160" s="467" t="s">
        <v>8870</v>
      </c>
      <c r="C3160" s="453" t="s">
        <v>6156</v>
      </c>
      <c r="D3160" s="467" t="s">
        <v>8522</v>
      </c>
      <c r="E3160" s="472" t="s">
        <v>8523</v>
      </c>
      <c r="F3160" s="456" t="s">
        <v>3499</v>
      </c>
      <c r="G3160" s="493" t="s">
        <v>3500</v>
      </c>
    </row>
    <row r="3161" spans="2:7" s="457" customFormat="1" ht="12">
      <c r="B3161" s="467" t="s">
        <v>8871</v>
      </c>
      <c r="C3161" s="453" t="s">
        <v>6156</v>
      </c>
      <c r="D3161" s="467" t="s">
        <v>8522</v>
      </c>
      <c r="E3161" s="472" t="s">
        <v>8523</v>
      </c>
      <c r="F3161" s="456" t="s">
        <v>3499</v>
      </c>
      <c r="G3161" s="493" t="s">
        <v>3500</v>
      </c>
    </row>
    <row r="3162" spans="2:7" s="457" customFormat="1" ht="12">
      <c r="B3162" s="467" t="s">
        <v>8872</v>
      </c>
      <c r="C3162" s="453" t="s">
        <v>6156</v>
      </c>
      <c r="D3162" s="467" t="s">
        <v>8522</v>
      </c>
      <c r="E3162" s="472" t="s">
        <v>8523</v>
      </c>
      <c r="F3162" s="456" t="s">
        <v>3499</v>
      </c>
      <c r="G3162" s="493" t="s">
        <v>3500</v>
      </c>
    </row>
    <row r="3163" spans="2:7" s="457" customFormat="1" ht="12">
      <c r="B3163" s="467" t="s">
        <v>8873</v>
      </c>
      <c r="C3163" s="453" t="s">
        <v>6156</v>
      </c>
      <c r="D3163" s="467" t="s">
        <v>8522</v>
      </c>
      <c r="E3163" s="472" t="s">
        <v>8523</v>
      </c>
      <c r="F3163" s="456" t="s">
        <v>3499</v>
      </c>
      <c r="G3163" s="493" t="s">
        <v>3500</v>
      </c>
    </row>
    <row r="3164" spans="2:7" s="457" customFormat="1" ht="12">
      <c r="B3164" s="467" t="s">
        <v>8874</v>
      </c>
      <c r="C3164" s="453" t="s">
        <v>6156</v>
      </c>
      <c r="D3164" s="467" t="s">
        <v>8522</v>
      </c>
      <c r="E3164" s="472" t="s">
        <v>8523</v>
      </c>
      <c r="F3164" s="456" t="s">
        <v>3499</v>
      </c>
      <c r="G3164" s="493" t="s">
        <v>3500</v>
      </c>
    </row>
    <row r="3165" spans="2:7" s="457" customFormat="1" ht="12">
      <c r="B3165" s="467" t="s">
        <v>8875</v>
      </c>
      <c r="C3165" s="453" t="s">
        <v>6156</v>
      </c>
      <c r="D3165" s="467" t="s">
        <v>8522</v>
      </c>
      <c r="E3165" s="472" t="s">
        <v>8523</v>
      </c>
      <c r="F3165" s="456" t="s">
        <v>3499</v>
      </c>
      <c r="G3165" s="493" t="s">
        <v>3500</v>
      </c>
    </row>
    <row r="3166" spans="2:7" s="457" customFormat="1" ht="12">
      <c r="B3166" s="467" t="s">
        <v>8876</v>
      </c>
      <c r="C3166" s="453" t="s">
        <v>6156</v>
      </c>
      <c r="D3166" s="467" t="s">
        <v>8522</v>
      </c>
      <c r="E3166" s="472" t="s">
        <v>8523</v>
      </c>
      <c r="F3166" s="456" t="s">
        <v>3499</v>
      </c>
      <c r="G3166" s="493" t="s">
        <v>3500</v>
      </c>
    </row>
    <row r="3167" spans="2:7" s="457" customFormat="1" ht="12">
      <c r="B3167" s="467" t="s">
        <v>8877</v>
      </c>
      <c r="C3167" s="453" t="s">
        <v>6156</v>
      </c>
      <c r="D3167" s="467" t="s">
        <v>8522</v>
      </c>
      <c r="E3167" s="472" t="s">
        <v>8523</v>
      </c>
      <c r="F3167" s="456" t="s">
        <v>3499</v>
      </c>
      <c r="G3167" s="493" t="s">
        <v>3500</v>
      </c>
    </row>
    <row r="3168" spans="2:7" s="457" customFormat="1" ht="12">
      <c r="B3168" s="467" t="s">
        <v>8878</v>
      </c>
      <c r="C3168" s="453" t="s">
        <v>6156</v>
      </c>
      <c r="D3168" s="467" t="s">
        <v>8522</v>
      </c>
      <c r="E3168" s="472" t="s">
        <v>8523</v>
      </c>
      <c r="F3168" s="456" t="s">
        <v>3499</v>
      </c>
      <c r="G3168" s="493" t="s">
        <v>3500</v>
      </c>
    </row>
    <row r="3169" spans="2:7" s="457" customFormat="1" ht="12">
      <c r="B3169" s="467" t="s">
        <v>8879</v>
      </c>
      <c r="C3169" s="453" t="s">
        <v>6156</v>
      </c>
      <c r="D3169" s="467" t="s">
        <v>8522</v>
      </c>
      <c r="E3169" s="472" t="s">
        <v>8523</v>
      </c>
      <c r="F3169" s="456" t="s">
        <v>3499</v>
      </c>
      <c r="G3169" s="493" t="s">
        <v>3500</v>
      </c>
    </row>
    <row r="3170" spans="2:7" s="457" customFormat="1" ht="12">
      <c r="B3170" s="467" t="s">
        <v>8880</v>
      </c>
      <c r="C3170" s="453" t="s">
        <v>6156</v>
      </c>
      <c r="D3170" s="467" t="s">
        <v>8522</v>
      </c>
      <c r="E3170" s="472" t="s">
        <v>8523</v>
      </c>
      <c r="F3170" s="456" t="s">
        <v>3499</v>
      </c>
      <c r="G3170" s="493" t="s">
        <v>3500</v>
      </c>
    </row>
    <row r="3171" spans="2:7" s="457" customFormat="1" ht="12">
      <c r="B3171" s="467" t="s">
        <v>8881</v>
      </c>
      <c r="C3171" s="453" t="s">
        <v>6156</v>
      </c>
      <c r="D3171" s="467" t="s">
        <v>8522</v>
      </c>
      <c r="E3171" s="472" t="s">
        <v>8523</v>
      </c>
      <c r="F3171" s="456" t="s">
        <v>3499</v>
      </c>
      <c r="G3171" s="493" t="s">
        <v>3500</v>
      </c>
    </row>
    <row r="3172" spans="2:7" s="457" customFormat="1" ht="12">
      <c r="B3172" s="467" t="s">
        <v>8882</v>
      </c>
      <c r="C3172" s="453" t="s">
        <v>6156</v>
      </c>
      <c r="D3172" s="467" t="s">
        <v>8522</v>
      </c>
      <c r="E3172" s="472" t="s">
        <v>8523</v>
      </c>
      <c r="F3172" s="456" t="s">
        <v>3499</v>
      </c>
      <c r="G3172" s="493" t="s">
        <v>3500</v>
      </c>
    </row>
    <row r="3173" spans="2:7" s="457" customFormat="1" ht="12">
      <c r="B3173" s="467" t="s">
        <v>8883</v>
      </c>
      <c r="C3173" s="453" t="s">
        <v>6156</v>
      </c>
      <c r="D3173" s="467" t="s">
        <v>8522</v>
      </c>
      <c r="E3173" s="472" t="s">
        <v>8523</v>
      </c>
      <c r="F3173" s="456" t="s">
        <v>3499</v>
      </c>
      <c r="G3173" s="493" t="s">
        <v>3500</v>
      </c>
    </row>
    <row r="3174" spans="2:7" s="457" customFormat="1" ht="12">
      <c r="B3174" s="467" t="s">
        <v>8884</v>
      </c>
      <c r="C3174" s="453" t="s">
        <v>6156</v>
      </c>
      <c r="D3174" s="467" t="s">
        <v>8522</v>
      </c>
      <c r="E3174" s="472" t="s">
        <v>8523</v>
      </c>
      <c r="F3174" s="456" t="s">
        <v>3499</v>
      </c>
      <c r="G3174" s="493" t="s">
        <v>3500</v>
      </c>
    </row>
    <row r="3175" spans="2:7" s="457" customFormat="1" ht="12">
      <c r="B3175" s="467" t="s">
        <v>8885</v>
      </c>
      <c r="C3175" s="453" t="s">
        <v>6156</v>
      </c>
      <c r="D3175" s="467" t="s">
        <v>8522</v>
      </c>
      <c r="E3175" s="472" t="s">
        <v>8523</v>
      </c>
      <c r="F3175" s="456" t="s">
        <v>3499</v>
      </c>
      <c r="G3175" s="493" t="s">
        <v>3500</v>
      </c>
    </row>
    <row r="3176" spans="2:7" s="457" customFormat="1" ht="12">
      <c r="B3176" s="467" t="s">
        <v>8886</v>
      </c>
      <c r="C3176" s="453" t="s">
        <v>6156</v>
      </c>
      <c r="D3176" s="467" t="s">
        <v>8522</v>
      </c>
      <c r="E3176" s="472" t="s">
        <v>8523</v>
      </c>
      <c r="F3176" s="456" t="s">
        <v>3499</v>
      </c>
      <c r="G3176" s="493" t="s">
        <v>3500</v>
      </c>
    </row>
    <row r="3177" spans="2:7" s="457" customFormat="1" ht="12">
      <c r="B3177" s="467" t="s">
        <v>8887</v>
      </c>
      <c r="C3177" s="453" t="s">
        <v>6156</v>
      </c>
      <c r="D3177" s="467" t="s">
        <v>8522</v>
      </c>
      <c r="E3177" s="472" t="s">
        <v>8523</v>
      </c>
      <c r="F3177" s="456" t="s">
        <v>3499</v>
      </c>
      <c r="G3177" s="493" t="s">
        <v>3500</v>
      </c>
    </row>
    <row r="3178" spans="2:7" s="457" customFormat="1" ht="12">
      <c r="B3178" s="467" t="s">
        <v>8888</v>
      </c>
      <c r="C3178" s="453" t="s">
        <v>6156</v>
      </c>
      <c r="D3178" s="467" t="s">
        <v>8522</v>
      </c>
      <c r="E3178" s="472" t="s">
        <v>8523</v>
      </c>
      <c r="F3178" s="456" t="s">
        <v>3499</v>
      </c>
      <c r="G3178" s="493" t="s">
        <v>3500</v>
      </c>
    </row>
    <row r="3179" spans="2:7" s="457" customFormat="1" ht="12">
      <c r="B3179" s="467" t="s">
        <v>8889</v>
      </c>
      <c r="C3179" s="453" t="s">
        <v>6156</v>
      </c>
      <c r="D3179" s="467" t="s">
        <v>8522</v>
      </c>
      <c r="E3179" s="472" t="s">
        <v>8523</v>
      </c>
      <c r="F3179" s="456" t="s">
        <v>3499</v>
      </c>
      <c r="G3179" s="493" t="s">
        <v>3500</v>
      </c>
    </row>
    <row r="3180" spans="2:7" s="457" customFormat="1" ht="12">
      <c r="B3180" s="467" t="s">
        <v>8890</v>
      </c>
      <c r="C3180" s="453" t="s">
        <v>6156</v>
      </c>
      <c r="D3180" s="467" t="s">
        <v>8522</v>
      </c>
      <c r="E3180" s="472" t="s">
        <v>8523</v>
      </c>
      <c r="F3180" s="456" t="s">
        <v>3499</v>
      </c>
      <c r="G3180" s="493" t="s">
        <v>3500</v>
      </c>
    </row>
    <row r="3181" spans="2:7" s="457" customFormat="1" ht="12">
      <c r="B3181" s="467" t="s">
        <v>8891</v>
      </c>
      <c r="C3181" s="453" t="s">
        <v>6156</v>
      </c>
      <c r="D3181" s="467" t="s">
        <v>8522</v>
      </c>
      <c r="E3181" s="472" t="s">
        <v>8523</v>
      </c>
      <c r="F3181" s="456" t="s">
        <v>3499</v>
      </c>
      <c r="G3181" s="493" t="s">
        <v>3500</v>
      </c>
    </row>
    <row r="3182" spans="2:7" s="457" customFormat="1" ht="12">
      <c r="B3182" s="467" t="s">
        <v>8892</v>
      </c>
      <c r="C3182" s="453" t="s">
        <v>6156</v>
      </c>
      <c r="D3182" s="467" t="s">
        <v>8522</v>
      </c>
      <c r="E3182" s="472" t="s">
        <v>8523</v>
      </c>
      <c r="F3182" s="456" t="s">
        <v>3499</v>
      </c>
      <c r="G3182" s="493" t="s">
        <v>3500</v>
      </c>
    </row>
    <row r="3183" spans="2:7" s="457" customFormat="1" ht="12">
      <c r="B3183" s="467" t="s">
        <v>8893</v>
      </c>
      <c r="C3183" s="453" t="s">
        <v>6156</v>
      </c>
      <c r="D3183" s="467" t="s">
        <v>8522</v>
      </c>
      <c r="E3183" s="472" t="s">
        <v>8523</v>
      </c>
      <c r="F3183" s="456" t="s">
        <v>3499</v>
      </c>
      <c r="G3183" s="493" t="s">
        <v>3500</v>
      </c>
    </row>
    <row r="3184" spans="2:7" s="457" customFormat="1" ht="12">
      <c r="B3184" s="467" t="s">
        <v>8894</v>
      </c>
      <c r="C3184" s="453" t="s">
        <v>6156</v>
      </c>
      <c r="D3184" s="467" t="s">
        <v>8522</v>
      </c>
      <c r="E3184" s="472" t="s">
        <v>8523</v>
      </c>
      <c r="F3184" s="456" t="s">
        <v>3499</v>
      </c>
      <c r="G3184" s="493" t="s">
        <v>3500</v>
      </c>
    </row>
    <row r="3185" spans="2:7" s="457" customFormat="1" ht="12">
      <c r="B3185" s="467" t="s">
        <v>8895</v>
      </c>
      <c r="C3185" s="453" t="s">
        <v>6156</v>
      </c>
      <c r="D3185" s="467" t="s">
        <v>8522</v>
      </c>
      <c r="E3185" s="472" t="s">
        <v>8523</v>
      </c>
      <c r="F3185" s="456" t="s">
        <v>3499</v>
      </c>
      <c r="G3185" s="493" t="s">
        <v>3500</v>
      </c>
    </row>
    <row r="3186" spans="2:7" s="457" customFormat="1" ht="12">
      <c r="B3186" s="467" t="s">
        <v>8896</v>
      </c>
      <c r="C3186" s="453" t="s">
        <v>6156</v>
      </c>
      <c r="D3186" s="467" t="s">
        <v>8522</v>
      </c>
      <c r="E3186" s="472" t="s">
        <v>8523</v>
      </c>
      <c r="F3186" s="456" t="s">
        <v>3499</v>
      </c>
      <c r="G3186" s="493" t="s">
        <v>3500</v>
      </c>
    </row>
    <row r="3187" spans="2:7" s="457" customFormat="1" ht="12">
      <c r="B3187" s="467" t="s">
        <v>8897</v>
      </c>
      <c r="C3187" s="453" t="s">
        <v>6156</v>
      </c>
      <c r="D3187" s="467" t="s">
        <v>8522</v>
      </c>
      <c r="E3187" s="472" t="s">
        <v>8523</v>
      </c>
      <c r="F3187" s="456" t="s">
        <v>3499</v>
      </c>
      <c r="G3187" s="493" t="s">
        <v>3500</v>
      </c>
    </row>
    <row r="3188" spans="2:7" s="457" customFormat="1" ht="12">
      <c r="B3188" s="467" t="s">
        <v>8898</v>
      </c>
      <c r="C3188" s="453" t="s">
        <v>6156</v>
      </c>
      <c r="D3188" s="467" t="s">
        <v>8522</v>
      </c>
      <c r="E3188" s="472" t="s">
        <v>8523</v>
      </c>
      <c r="F3188" s="456" t="s">
        <v>3499</v>
      </c>
      <c r="G3188" s="493" t="s">
        <v>3500</v>
      </c>
    </row>
    <row r="3189" spans="2:7" s="457" customFormat="1" ht="12">
      <c r="B3189" s="467" t="s">
        <v>8899</v>
      </c>
      <c r="C3189" s="453" t="s">
        <v>6156</v>
      </c>
      <c r="D3189" s="467" t="s">
        <v>8522</v>
      </c>
      <c r="E3189" s="472" t="s">
        <v>8523</v>
      </c>
      <c r="F3189" s="456" t="s">
        <v>3499</v>
      </c>
      <c r="G3189" s="493" t="s">
        <v>3500</v>
      </c>
    </row>
    <row r="3190" spans="2:7" s="457" customFormat="1" ht="12">
      <c r="B3190" s="467" t="s">
        <v>8900</v>
      </c>
      <c r="C3190" s="453" t="s">
        <v>6156</v>
      </c>
      <c r="D3190" s="467" t="s">
        <v>8522</v>
      </c>
      <c r="E3190" s="472" t="s">
        <v>8523</v>
      </c>
      <c r="F3190" s="456" t="s">
        <v>3499</v>
      </c>
      <c r="G3190" s="493" t="s">
        <v>3500</v>
      </c>
    </row>
    <row r="3191" spans="2:7" s="457" customFormat="1" ht="12">
      <c r="B3191" s="467" t="s">
        <v>8901</v>
      </c>
      <c r="C3191" s="453" t="s">
        <v>6156</v>
      </c>
      <c r="D3191" s="467" t="s">
        <v>8522</v>
      </c>
      <c r="E3191" s="472" t="s">
        <v>8523</v>
      </c>
      <c r="F3191" s="456" t="s">
        <v>3499</v>
      </c>
      <c r="G3191" s="493" t="s">
        <v>3500</v>
      </c>
    </row>
    <row r="3192" spans="2:7" s="457" customFormat="1" ht="12">
      <c r="B3192" s="467" t="s">
        <v>8902</v>
      </c>
      <c r="C3192" s="453" t="s">
        <v>6156</v>
      </c>
      <c r="D3192" s="467" t="s">
        <v>8522</v>
      </c>
      <c r="E3192" s="472" t="s">
        <v>8523</v>
      </c>
      <c r="F3192" s="456" t="s">
        <v>3499</v>
      </c>
      <c r="G3192" s="493" t="s">
        <v>3500</v>
      </c>
    </row>
    <row r="3193" spans="2:7" s="457" customFormat="1" ht="12">
      <c r="B3193" s="467" t="s">
        <v>8903</v>
      </c>
      <c r="C3193" s="453" t="s">
        <v>6156</v>
      </c>
      <c r="D3193" s="467" t="s">
        <v>8522</v>
      </c>
      <c r="E3193" s="472" t="s">
        <v>8523</v>
      </c>
      <c r="F3193" s="456" t="s">
        <v>3499</v>
      </c>
      <c r="G3193" s="493" t="s">
        <v>3500</v>
      </c>
    </row>
    <row r="3194" spans="2:7" s="457" customFormat="1" ht="12">
      <c r="B3194" s="467" t="s">
        <v>8904</v>
      </c>
      <c r="C3194" s="453" t="s">
        <v>6156</v>
      </c>
      <c r="D3194" s="467" t="s">
        <v>8522</v>
      </c>
      <c r="E3194" s="472" t="s">
        <v>8523</v>
      </c>
      <c r="F3194" s="456" t="s">
        <v>3499</v>
      </c>
      <c r="G3194" s="493" t="s">
        <v>3500</v>
      </c>
    </row>
    <row r="3195" spans="2:7" s="457" customFormat="1" ht="12">
      <c r="B3195" s="467" t="s">
        <v>8905</v>
      </c>
      <c r="C3195" s="453" t="s">
        <v>6156</v>
      </c>
      <c r="D3195" s="467" t="s">
        <v>8522</v>
      </c>
      <c r="E3195" s="472" t="s">
        <v>8523</v>
      </c>
      <c r="F3195" s="456" t="s">
        <v>3499</v>
      </c>
      <c r="G3195" s="493" t="s">
        <v>3500</v>
      </c>
    </row>
    <row r="3196" spans="2:7" s="457" customFormat="1" ht="12">
      <c r="B3196" s="467" t="s">
        <v>8906</v>
      </c>
      <c r="C3196" s="453" t="s">
        <v>6156</v>
      </c>
      <c r="D3196" s="467" t="s">
        <v>8522</v>
      </c>
      <c r="E3196" s="472" t="s">
        <v>8523</v>
      </c>
      <c r="F3196" s="456" t="s">
        <v>3499</v>
      </c>
      <c r="G3196" s="493" t="s">
        <v>3500</v>
      </c>
    </row>
    <row r="3197" spans="2:7" s="457" customFormat="1" ht="12">
      <c r="B3197" s="467" t="s">
        <v>8907</v>
      </c>
      <c r="C3197" s="453" t="s">
        <v>6156</v>
      </c>
      <c r="D3197" s="467" t="s">
        <v>8522</v>
      </c>
      <c r="E3197" s="472" t="s">
        <v>8523</v>
      </c>
      <c r="F3197" s="456" t="s">
        <v>3499</v>
      </c>
      <c r="G3197" s="493" t="s">
        <v>3500</v>
      </c>
    </row>
    <row r="3198" spans="2:7" s="457" customFormat="1" ht="12">
      <c r="B3198" s="467" t="s">
        <v>8908</v>
      </c>
      <c r="C3198" s="453" t="s">
        <v>6156</v>
      </c>
      <c r="D3198" s="467" t="s">
        <v>8522</v>
      </c>
      <c r="E3198" s="472" t="s">
        <v>8523</v>
      </c>
      <c r="F3198" s="456" t="s">
        <v>3499</v>
      </c>
      <c r="G3198" s="493" t="s">
        <v>3500</v>
      </c>
    </row>
    <row r="3199" spans="2:7" s="457" customFormat="1" ht="12">
      <c r="B3199" s="467" t="s">
        <v>8909</v>
      </c>
      <c r="C3199" s="453" t="s">
        <v>6156</v>
      </c>
      <c r="D3199" s="467" t="s">
        <v>8522</v>
      </c>
      <c r="E3199" s="472" t="s">
        <v>8523</v>
      </c>
      <c r="F3199" s="456" t="s">
        <v>3499</v>
      </c>
      <c r="G3199" s="493" t="s">
        <v>3500</v>
      </c>
    </row>
    <row r="3200" spans="2:7" s="457" customFormat="1" ht="12">
      <c r="B3200" s="467" t="s">
        <v>8910</v>
      </c>
      <c r="C3200" s="453" t="s">
        <v>6156</v>
      </c>
      <c r="D3200" s="467" t="s">
        <v>8522</v>
      </c>
      <c r="E3200" s="472" t="s">
        <v>8523</v>
      </c>
      <c r="F3200" s="456" t="s">
        <v>3499</v>
      </c>
      <c r="G3200" s="493" t="s">
        <v>3500</v>
      </c>
    </row>
    <row r="3201" spans="2:7" s="457" customFormat="1" ht="12">
      <c r="B3201" s="467" t="s">
        <v>8911</v>
      </c>
      <c r="C3201" s="453" t="s">
        <v>6156</v>
      </c>
      <c r="D3201" s="467" t="s">
        <v>8522</v>
      </c>
      <c r="E3201" s="472" t="s">
        <v>8523</v>
      </c>
      <c r="F3201" s="456" t="s">
        <v>3499</v>
      </c>
      <c r="G3201" s="493" t="s">
        <v>3500</v>
      </c>
    </row>
    <row r="3202" spans="2:7" s="457" customFormat="1" ht="12">
      <c r="B3202" s="467" t="s">
        <v>8912</v>
      </c>
      <c r="C3202" s="453" t="s">
        <v>6156</v>
      </c>
      <c r="D3202" s="467" t="s">
        <v>8522</v>
      </c>
      <c r="E3202" s="472" t="s">
        <v>8523</v>
      </c>
      <c r="F3202" s="456" t="s">
        <v>3499</v>
      </c>
      <c r="G3202" s="493" t="s">
        <v>3500</v>
      </c>
    </row>
    <row r="3203" spans="2:7" s="457" customFormat="1" ht="12">
      <c r="B3203" s="467" t="s">
        <v>8913</v>
      </c>
      <c r="C3203" s="453" t="s">
        <v>6156</v>
      </c>
      <c r="D3203" s="467" t="s">
        <v>8522</v>
      </c>
      <c r="E3203" s="472" t="s">
        <v>8523</v>
      </c>
      <c r="F3203" s="456" t="s">
        <v>3499</v>
      </c>
      <c r="G3203" s="493" t="s">
        <v>3500</v>
      </c>
    </row>
    <row r="3204" spans="2:7" s="457" customFormat="1" ht="12">
      <c r="B3204" s="467" t="s">
        <v>8914</v>
      </c>
      <c r="C3204" s="453" t="s">
        <v>6156</v>
      </c>
      <c r="D3204" s="467" t="s">
        <v>8522</v>
      </c>
      <c r="E3204" s="472" t="s">
        <v>8523</v>
      </c>
      <c r="F3204" s="456" t="s">
        <v>3499</v>
      </c>
      <c r="G3204" s="493" t="s">
        <v>3500</v>
      </c>
    </row>
    <row r="3205" spans="2:7" s="457" customFormat="1" ht="12">
      <c r="B3205" s="467" t="s">
        <v>8915</v>
      </c>
      <c r="C3205" s="453" t="s">
        <v>6156</v>
      </c>
      <c r="D3205" s="467" t="s">
        <v>8522</v>
      </c>
      <c r="E3205" s="472" t="s">
        <v>8523</v>
      </c>
      <c r="F3205" s="456" t="s">
        <v>3499</v>
      </c>
      <c r="G3205" s="493" t="s">
        <v>3500</v>
      </c>
    </row>
    <row r="3206" spans="2:7" s="457" customFormat="1" ht="12">
      <c r="B3206" s="467" t="s">
        <v>8916</v>
      </c>
      <c r="C3206" s="453" t="s">
        <v>6156</v>
      </c>
      <c r="D3206" s="467" t="s">
        <v>8522</v>
      </c>
      <c r="E3206" s="472" t="s">
        <v>8523</v>
      </c>
      <c r="F3206" s="456" t="s">
        <v>3499</v>
      </c>
      <c r="G3206" s="493" t="s">
        <v>3500</v>
      </c>
    </row>
    <row r="3207" spans="2:7" s="457" customFormat="1" ht="12">
      <c r="B3207" s="467" t="s">
        <v>8917</v>
      </c>
      <c r="C3207" s="453" t="s">
        <v>6156</v>
      </c>
      <c r="D3207" s="467" t="s">
        <v>8522</v>
      </c>
      <c r="E3207" s="472" t="s">
        <v>8523</v>
      </c>
      <c r="F3207" s="456" t="s">
        <v>3499</v>
      </c>
      <c r="G3207" s="493" t="s">
        <v>3500</v>
      </c>
    </row>
    <row r="3208" spans="2:7" s="457" customFormat="1" ht="12">
      <c r="B3208" s="467" t="s">
        <v>8918</v>
      </c>
      <c r="C3208" s="453" t="s">
        <v>6156</v>
      </c>
      <c r="D3208" s="467" t="s">
        <v>8522</v>
      </c>
      <c r="E3208" s="472" t="s">
        <v>8523</v>
      </c>
      <c r="F3208" s="456" t="s">
        <v>3499</v>
      </c>
      <c r="G3208" s="493" t="s">
        <v>3500</v>
      </c>
    </row>
    <row r="3209" spans="2:7" s="457" customFormat="1" ht="12">
      <c r="B3209" s="467" t="s">
        <v>8919</v>
      </c>
      <c r="C3209" s="453" t="s">
        <v>6156</v>
      </c>
      <c r="D3209" s="467" t="s">
        <v>8522</v>
      </c>
      <c r="E3209" s="472" t="s">
        <v>8523</v>
      </c>
      <c r="F3209" s="456" t="s">
        <v>3499</v>
      </c>
      <c r="G3209" s="493" t="s">
        <v>3500</v>
      </c>
    </row>
    <row r="3210" spans="2:7" s="457" customFormat="1" ht="12">
      <c r="B3210" s="467" t="s">
        <v>8920</v>
      </c>
      <c r="C3210" s="453" t="s">
        <v>6156</v>
      </c>
      <c r="D3210" s="467" t="s">
        <v>8522</v>
      </c>
      <c r="E3210" s="472" t="s">
        <v>8523</v>
      </c>
      <c r="F3210" s="456" t="s">
        <v>3499</v>
      </c>
      <c r="G3210" s="493" t="s">
        <v>3500</v>
      </c>
    </row>
    <row r="3211" spans="2:7" s="457" customFormat="1" ht="12">
      <c r="B3211" s="467" t="s">
        <v>8541</v>
      </c>
      <c r="C3211" s="453" t="s">
        <v>6156</v>
      </c>
      <c r="D3211" s="467" t="s">
        <v>8522</v>
      </c>
      <c r="E3211" s="472" t="s">
        <v>8523</v>
      </c>
      <c r="F3211" s="456" t="s">
        <v>3499</v>
      </c>
      <c r="G3211" s="493" t="s">
        <v>3500</v>
      </c>
    </row>
    <row r="3212" spans="2:7" s="457" customFormat="1" ht="12">
      <c r="B3212" s="467" t="s">
        <v>8921</v>
      </c>
      <c r="C3212" s="453" t="s">
        <v>6156</v>
      </c>
      <c r="D3212" s="467" t="s">
        <v>8522</v>
      </c>
      <c r="E3212" s="472" t="s">
        <v>8523</v>
      </c>
      <c r="F3212" s="456" t="s">
        <v>3499</v>
      </c>
      <c r="G3212" s="493" t="s">
        <v>3500</v>
      </c>
    </row>
    <row r="3213" spans="2:7" s="457" customFormat="1" ht="12">
      <c r="B3213" s="467" t="s">
        <v>8922</v>
      </c>
      <c r="C3213" s="453" t="s">
        <v>6156</v>
      </c>
      <c r="D3213" s="467" t="s">
        <v>8522</v>
      </c>
      <c r="E3213" s="472" t="s">
        <v>8523</v>
      </c>
      <c r="F3213" s="456" t="s">
        <v>3499</v>
      </c>
      <c r="G3213" s="493" t="s">
        <v>3500</v>
      </c>
    </row>
    <row r="3214" spans="2:7" s="457" customFormat="1" ht="12">
      <c r="B3214" s="467" t="s">
        <v>8543</v>
      </c>
      <c r="C3214" s="453" t="s">
        <v>6156</v>
      </c>
      <c r="D3214" s="467" t="s">
        <v>8522</v>
      </c>
      <c r="E3214" s="472" t="s">
        <v>8523</v>
      </c>
      <c r="F3214" s="456" t="s">
        <v>3499</v>
      </c>
      <c r="G3214" s="493" t="s">
        <v>3500</v>
      </c>
    </row>
    <row r="3215" spans="2:7" s="457" customFormat="1" ht="12">
      <c r="B3215" s="467" t="s">
        <v>8923</v>
      </c>
      <c r="C3215" s="453" t="s">
        <v>6156</v>
      </c>
      <c r="D3215" s="467" t="s">
        <v>8522</v>
      </c>
      <c r="E3215" s="472" t="s">
        <v>8523</v>
      </c>
      <c r="F3215" s="456" t="s">
        <v>3499</v>
      </c>
      <c r="G3215" s="493" t="s">
        <v>3500</v>
      </c>
    </row>
    <row r="3216" spans="2:7" s="457" customFormat="1" ht="12">
      <c r="B3216" s="467" t="s">
        <v>8924</v>
      </c>
      <c r="C3216" s="453" t="s">
        <v>6156</v>
      </c>
      <c r="D3216" s="467" t="s">
        <v>8522</v>
      </c>
      <c r="E3216" s="472" t="s">
        <v>8523</v>
      </c>
      <c r="F3216" s="456" t="s">
        <v>3499</v>
      </c>
      <c r="G3216" s="493" t="s">
        <v>3500</v>
      </c>
    </row>
    <row r="3217" spans="2:7" s="457" customFormat="1" ht="12">
      <c r="B3217" s="467" t="s">
        <v>8925</v>
      </c>
      <c r="C3217" s="453" t="s">
        <v>6156</v>
      </c>
      <c r="D3217" s="467" t="s">
        <v>8522</v>
      </c>
      <c r="E3217" s="472" t="s">
        <v>8523</v>
      </c>
      <c r="F3217" s="456" t="s">
        <v>3499</v>
      </c>
      <c r="G3217" s="493" t="s">
        <v>3500</v>
      </c>
    </row>
    <row r="3218" spans="2:7" s="457" customFormat="1" ht="12">
      <c r="B3218" s="467" t="s">
        <v>8926</v>
      </c>
      <c r="C3218" s="453" t="s">
        <v>6156</v>
      </c>
      <c r="D3218" s="467" t="s">
        <v>8522</v>
      </c>
      <c r="E3218" s="472" t="s">
        <v>8523</v>
      </c>
      <c r="F3218" s="456" t="s">
        <v>3499</v>
      </c>
      <c r="G3218" s="493" t="s">
        <v>3500</v>
      </c>
    </row>
    <row r="3219" spans="2:7" s="457" customFormat="1" ht="12">
      <c r="B3219" s="484" t="s">
        <v>8544</v>
      </c>
      <c r="C3219" s="453" t="s">
        <v>6156</v>
      </c>
      <c r="D3219" s="467" t="s">
        <v>8522</v>
      </c>
      <c r="E3219" s="472" t="s">
        <v>8523</v>
      </c>
      <c r="F3219" s="456" t="s">
        <v>3499</v>
      </c>
      <c r="G3219" s="493" t="s">
        <v>3500</v>
      </c>
    </row>
    <row r="3220" spans="2:7" s="457" customFormat="1" ht="12">
      <c r="B3220" s="467" t="s">
        <v>8927</v>
      </c>
      <c r="C3220" s="453" t="s">
        <v>6156</v>
      </c>
      <c r="D3220" s="467" t="s">
        <v>8522</v>
      </c>
      <c r="E3220" s="472" t="s">
        <v>8523</v>
      </c>
      <c r="F3220" s="456" t="s">
        <v>3499</v>
      </c>
      <c r="G3220" s="493" t="s">
        <v>3500</v>
      </c>
    </row>
    <row r="3221" spans="2:7" s="457" customFormat="1" ht="12">
      <c r="B3221" s="467" t="s">
        <v>8928</v>
      </c>
      <c r="C3221" s="453" t="s">
        <v>6156</v>
      </c>
      <c r="D3221" s="467" t="s">
        <v>8522</v>
      </c>
      <c r="E3221" s="472" t="s">
        <v>8523</v>
      </c>
      <c r="F3221" s="456" t="s">
        <v>3499</v>
      </c>
      <c r="G3221" s="493" t="s">
        <v>3500</v>
      </c>
    </row>
    <row r="3222" spans="2:7" s="457" customFormat="1" ht="12">
      <c r="B3222" s="467" t="s">
        <v>8929</v>
      </c>
      <c r="C3222" s="453" t="s">
        <v>6156</v>
      </c>
      <c r="D3222" s="467" t="s">
        <v>8522</v>
      </c>
      <c r="E3222" s="472" t="s">
        <v>8523</v>
      </c>
      <c r="F3222" s="456" t="s">
        <v>3499</v>
      </c>
      <c r="G3222" s="493" t="s">
        <v>3500</v>
      </c>
    </row>
    <row r="3223" spans="2:7" s="457" customFormat="1" ht="12">
      <c r="B3223" s="484" t="s">
        <v>8545</v>
      </c>
      <c r="C3223" s="453" t="s">
        <v>6156</v>
      </c>
      <c r="D3223" s="467" t="s">
        <v>8522</v>
      </c>
      <c r="E3223" s="472" t="s">
        <v>8523</v>
      </c>
      <c r="F3223" s="456" t="s">
        <v>3499</v>
      </c>
      <c r="G3223" s="493" t="s">
        <v>3500</v>
      </c>
    </row>
    <row r="3224" spans="2:7" s="457" customFormat="1" ht="12">
      <c r="B3224" s="467" t="s">
        <v>8930</v>
      </c>
      <c r="C3224" s="453" t="s">
        <v>6156</v>
      </c>
      <c r="D3224" s="467" t="s">
        <v>8522</v>
      </c>
      <c r="E3224" s="472" t="s">
        <v>8523</v>
      </c>
      <c r="F3224" s="456" t="s">
        <v>3499</v>
      </c>
      <c r="G3224" s="493" t="s">
        <v>3500</v>
      </c>
    </row>
    <row r="3225" spans="2:7" s="457" customFormat="1" ht="12">
      <c r="B3225" s="467" t="s">
        <v>8931</v>
      </c>
      <c r="C3225" s="453" t="s">
        <v>6156</v>
      </c>
      <c r="D3225" s="467" t="s">
        <v>8522</v>
      </c>
      <c r="E3225" s="472" t="s">
        <v>8523</v>
      </c>
      <c r="F3225" s="456" t="s">
        <v>3499</v>
      </c>
      <c r="G3225" s="493" t="s">
        <v>3500</v>
      </c>
    </row>
    <row r="3226" spans="2:7" s="457" customFormat="1" ht="12">
      <c r="B3226" s="467" t="s">
        <v>8932</v>
      </c>
      <c r="C3226" s="453" t="s">
        <v>6156</v>
      </c>
      <c r="D3226" s="467" t="s">
        <v>8522</v>
      </c>
      <c r="E3226" s="472" t="s">
        <v>8523</v>
      </c>
      <c r="F3226" s="456" t="s">
        <v>3499</v>
      </c>
      <c r="G3226" s="493" t="s">
        <v>3500</v>
      </c>
    </row>
    <row r="3227" spans="2:7" s="457" customFormat="1" ht="12">
      <c r="B3227" s="467" t="s">
        <v>8933</v>
      </c>
      <c r="C3227" s="453" t="s">
        <v>6156</v>
      </c>
      <c r="D3227" s="467" t="s">
        <v>8522</v>
      </c>
      <c r="E3227" s="472" t="s">
        <v>8523</v>
      </c>
      <c r="F3227" s="456" t="s">
        <v>3499</v>
      </c>
      <c r="G3227" s="493" t="s">
        <v>3500</v>
      </c>
    </row>
    <row r="3228" spans="2:7" s="457" customFormat="1" ht="12">
      <c r="B3228" s="467" t="s">
        <v>8934</v>
      </c>
      <c r="C3228" s="453" t="s">
        <v>6156</v>
      </c>
      <c r="D3228" s="467" t="s">
        <v>8522</v>
      </c>
      <c r="E3228" s="472" t="s">
        <v>8523</v>
      </c>
      <c r="F3228" s="456" t="s">
        <v>3499</v>
      </c>
      <c r="G3228" s="493" t="s">
        <v>3500</v>
      </c>
    </row>
    <row r="3229" spans="2:7" s="457" customFormat="1" ht="12">
      <c r="B3229" s="484" t="s">
        <v>8546</v>
      </c>
      <c r="C3229" s="453" t="s">
        <v>6156</v>
      </c>
      <c r="D3229" s="467" t="s">
        <v>8522</v>
      </c>
      <c r="E3229" s="472" t="s">
        <v>8523</v>
      </c>
      <c r="F3229" s="456" t="s">
        <v>3499</v>
      </c>
      <c r="G3229" s="493" t="s">
        <v>3500</v>
      </c>
    </row>
    <row r="3230" spans="2:7" s="457" customFormat="1" ht="12">
      <c r="B3230" s="467" t="s">
        <v>8935</v>
      </c>
      <c r="C3230" s="453" t="s">
        <v>6156</v>
      </c>
      <c r="D3230" s="467" t="s">
        <v>8522</v>
      </c>
      <c r="E3230" s="472" t="s">
        <v>8523</v>
      </c>
      <c r="F3230" s="456" t="s">
        <v>3499</v>
      </c>
      <c r="G3230" s="493" t="s">
        <v>3500</v>
      </c>
    </row>
    <row r="3231" spans="2:7" s="457" customFormat="1" ht="12">
      <c r="B3231" s="484" t="s">
        <v>8547</v>
      </c>
      <c r="C3231" s="453" t="s">
        <v>6156</v>
      </c>
      <c r="D3231" s="467" t="s">
        <v>8522</v>
      </c>
      <c r="E3231" s="472" t="s">
        <v>8523</v>
      </c>
      <c r="F3231" s="456" t="s">
        <v>3499</v>
      </c>
      <c r="G3231" s="493" t="s">
        <v>3500</v>
      </c>
    </row>
    <row r="3232" spans="2:7" s="457" customFormat="1" ht="12">
      <c r="B3232" s="467" t="s">
        <v>8936</v>
      </c>
      <c r="C3232" s="453" t="s">
        <v>6156</v>
      </c>
      <c r="D3232" s="467" t="s">
        <v>8522</v>
      </c>
      <c r="E3232" s="472" t="s">
        <v>8523</v>
      </c>
      <c r="F3232" s="456" t="s">
        <v>3499</v>
      </c>
      <c r="G3232" s="493" t="s">
        <v>3500</v>
      </c>
    </row>
    <row r="3233" spans="2:7" s="457" customFormat="1" ht="12">
      <c r="B3233" s="467" t="s">
        <v>8937</v>
      </c>
      <c r="C3233" s="453" t="s">
        <v>6156</v>
      </c>
      <c r="D3233" s="467" t="s">
        <v>8522</v>
      </c>
      <c r="E3233" s="472" t="s">
        <v>8523</v>
      </c>
      <c r="F3233" s="456" t="s">
        <v>3499</v>
      </c>
      <c r="G3233" s="493" t="s">
        <v>3500</v>
      </c>
    </row>
    <row r="3234" spans="2:7" s="457" customFormat="1" ht="12">
      <c r="B3234" s="467" t="s">
        <v>8938</v>
      </c>
      <c r="C3234" s="453" t="s">
        <v>6156</v>
      </c>
      <c r="D3234" s="467" t="s">
        <v>8522</v>
      </c>
      <c r="E3234" s="472" t="s">
        <v>8523</v>
      </c>
      <c r="F3234" s="456" t="s">
        <v>3499</v>
      </c>
      <c r="G3234" s="493" t="s">
        <v>3500</v>
      </c>
    </row>
    <row r="3235" spans="2:7" s="457" customFormat="1" ht="12">
      <c r="B3235" s="467" t="s">
        <v>8939</v>
      </c>
      <c r="C3235" s="453" t="s">
        <v>6156</v>
      </c>
      <c r="D3235" s="467" t="s">
        <v>8522</v>
      </c>
      <c r="E3235" s="472" t="s">
        <v>8523</v>
      </c>
      <c r="F3235" s="456" t="s">
        <v>3499</v>
      </c>
      <c r="G3235" s="493" t="s">
        <v>3500</v>
      </c>
    </row>
    <row r="3236" spans="2:7" s="457" customFormat="1" ht="12">
      <c r="B3236" s="467" t="s">
        <v>8940</v>
      </c>
      <c r="C3236" s="453" t="s">
        <v>6156</v>
      </c>
      <c r="D3236" s="467" t="s">
        <v>8522</v>
      </c>
      <c r="E3236" s="472" t="s">
        <v>8523</v>
      </c>
      <c r="F3236" s="456" t="s">
        <v>3499</v>
      </c>
      <c r="G3236" s="493" t="s">
        <v>3500</v>
      </c>
    </row>
    <row r="3237" spans="2:7" s="457" customFormat="1" ht="12">
      <c r="B3237" s="467" t="s">
        <v>8941</v>
      </c>
      <c r="C3237" s="453" t="s">
        <v>6156</v>
      </c>
      <c r="D3237" s="467" t="s">
        <v>8522</v>
      </c>
      <c r="E3237" s="472" t="s">
        <v>8523</v>
      </c>
      <c r="F3237" s="456" t="s">
        <v>3499</v>
      </c>
      <c r="G3237" s="493" t="s">
        <v>3500</v>
      </c>
    </row>
    <row r="3238" spans="2:7" s="457" customFormat="1" ht="12">
      <c r="B3238" s="467" t="s">
        <v>8942</v>
      </c>
      <c r="C3238" s="453" t="s">
        <v>6156</v>
      </c>
      <c r="D3238" s="467" t="s">
        <v>8522</v>
      </c>
      <c r="E3238" s="472" t="s">
        <v>8523</v>
      </c>
      <c r="F3238" s="456" t="s">
        <v>3499</v>
      </c>
      <c r="G3238" s="493" t="s">
        <v>3500</v>
      </c>
    </row>
    <row r="3239" spans="2:7" s="457" customFormat="1" ht="12">
      <c r="B3239" s="467" t="s">
        <v>8943</v>
      </c>
      <c r="C3239" s="453" t="s">
        <v>6156</v>
      </c>
      <c r="D3239" s="467" t="s">
        <v>8522</v>
      </c>
      <c r="E3239" s="472" t="s">
        <v>8523</v>
      </c>
      <c r="F3239" s="456" t="s">
        <v>3499</v>
      </c>
      <c r="G3239" s="493" t="s">
        <v>3500</v>
      </c>
    </row>
    <row r="3240" spans="2:7" s="457" customFormat="1" ht="12">
      <c r="B3240" s="467" t="s">
        <v>8944</v>
      </c>
      <c r="C3240" s="453" t="s">
        <v>6156</v>
      </c>
      <c r="D3240" s="467" t="s">
        <v>8522</v>
      </c>
      <c r="E3240" s="472" t="s">
        <v>8523</v>
      </c>
      <c r="F3240" s="456" t="s">
        <v>3499</v>
      </c>
      <c r="G3240" s="493" t="s">
        <v>3500</v>
      </c>
    </row>
    <row r="3241" spans="2:7" s="457" customFormat="1" ht="12">
      <c r="B3241" s="467" t="s">
        <v>8945</v>
      </c>
      <c r="C3241" s="453" t="s">
        <v>6156</v>
      </c>
      <c r="D3241" s="467" t="s">
        <v>8522</v>
      </c>
      <c r="E3241" s="472" t="s">
        <v>8523</v>
      </c>
      <c r="F3241" s="456" t="s">
        <v>3499</v>
      </c>
      <c r="G3241" s="493" t="s">
        <v>3500</v>
      </c>
    </row>
    <row r="3242" spans="2:7" s="457" customFormat="1" ht="12">
      <c r="B3242" s="467" t="s">
        <v>8946</v>
      </c>
      <c r="C3242" s="453" t="s">
        <v>6156</v>
      </c>
      <c r="D3242" s="467" t="s">
        <v>8522</v>
      </c>
      <c r="E3242" s="472" t="s">
        <v>8523</v>
      </c>
      <c r="F3242" s="456" t="s">
        <v>3499</v>
      </c>
      <c r="G3242" s="493" t="s">
        <v>3500</v>
      </c>
    </row>
    <row r="3243" spans="2:7" s="457" customFormat="1" ht="12">
      <c r="B3243" s="467" t="s">
        <v>8947</v>
      </c>
      <c r="C3243" s="453" t="s">
        <v>6156</v>
      </c>
      <c r="D3243" s="467" t="s">
        <v>8522</v>
      </c>
      <c r="E3243" s="472" t="s">
        <v>8523</v>
      </c>
      <c r="F3243" s="456" t="s">
        <v>3499</v>
      </c>
      <c r="G3243" s="493" t="s">
        <v>3500</v>
      </c>
    </row>
    <row r="3244" spans="2:7" s="457" customFormat="1" ht="12">
      <c r="B3244" s="467" t="s">
        <v>8948</v>
      </c>
      <c r="C3244" s="453" t="s">
        <v>6156</v>
      </c>
      <c r="D3244" s="467" t="s">
        <v>8522</v>
      </c>
      <c r="E3244" s="472" t="s">
        <v>8523</v>
      </c>
      <c r="F3244" s="456" t="s">
        <v>3499</v>
      </c>
      <c r="G3244" s="493" t="s">
        <v>3500</v>
      </c>
    </row>
    <row r="3245" spans="2:7" s="457" customFormat="1" ht="12">
      <c r="B3245" s="467" t="s">
        <v>8949</v>
      </c>
      <c r="C3245" s="453" t="s">
        <v>6156</v>
      </c>
      <c r="D3245" s="467" t="s">
        <v>8522</v>
      </c>
      <c r="E3245" s="472" t="s">
        <v>8523</v>
      </c>
      <c r="F3245" s="456" t="s">
        <v>3499</v>
      </c>
      <c r="G3245" s="493" t="s">
        <v>3500</v>
      </c>
    </row>
    <row r="3246" spans="2:7" s="457" customFormat="1" ht="12">
      <c r="B3246" s="467" t="s">
        <v>8950</v>
      </c>
      <c r="C3246" s="453" t="s">
        <v>6156</v>
      </c>
      <c r="D3246" s="467" t="s">
        <v>8522</v>
      </c>
      <c r="E3246" s="472" t="s">
        <v>8523</v>
      </c>
      <c r="F3246" s="456" t="s">
        <v>3499</v>
      </c>
      <c r="G3246" s="493" t="s">
        <v>3500</v>
      </c>
    </row>
    <row r="3247" spans="2:7" s="457" customFormat="1" ht="12">
      <c r="B3247" s="467" t="s">
        <v>8951</v>
      </c>
      <c r="C3247" s="453" t="s">
        <v>6156</v>
      </c>
      <c r="D3247" s="467" t="s">
        <v>8522</v>
      </c>
      <c r="E3247" s="472" t="s">
        <v>8523</v>
      </c>
      <c r="F3247" s="456" t="s">
        <v>3499</v>
      </c>
      <c r="G3247" s="493" t="s">
        <v>3500</v>
      </c>
    </row>
    <row r="3248" spans="2:7" s="457" customFormat="1" ht="12">
      <c r="B3248" s="467" t="s">
        <v>8952</v>
      </c>
      <c r="C3248" s="453" t="s">
        <v>6156</v>
      </c>
      <c r="D3248" s="467" t="s">
        <v>8522</v>
      </c>
      <c r="E3248" s="472" t="s">
        <v>8523</v>
      </c>
      <c r="F3248" s="456" t="s">
        <v>3499</v>
      </c>
      <c r="G3248" s="493" t="s">
        <v>3500</v>
      </c>
    </row>
    <row r="3249" spans="2:7" s="457" customFormat="1" ht="12">
      <c r="B3249" s="467" t="s">
        <v>8953</v>
      </c>
      <c r="C3249" s="453" t="s">
        <v>6156</v>
      </c>
      <c r="D3249" s="467" t="s">
        <v>8522</v>
      </c>
      <c r="E3249" s="472" t="s">
        <v>8523</v>
      </c>
      <c r="F3249" s="456" t="s">
        <v>3499</v>
      </c>
      <c r="G3249" s="493" t="s">
        <v>3500</v>
      </c>
    </row>
    <row r="3250" spans="2:7" s="457" customFormat="1" ht="12">
      <c r="B3250" s="467" t="s">
        <v>8954</v>
      </c>
      <c r="C3250" s="453" t="s">
        <v>6156</v>
      </c>
      <c r="D3250" s="467" t="s">
        <v>8522</v>
      </c>
      <c r="E3250" s="472" t="s">
        <v>8523</v>
      </c>
      <c r="F3250" s="456" t="s">
        <v>3499</v>
      </c>
      <c r="G3250" s="493" t="s">
        <v>3500</v>
      </c>
    </row>
    <row r="3251" spans="2:7" s="457" customFormat="1" ht="12">
      <c r="B3251" s="467" t="s">
        <v>8955</v>
      </c>
      <c r="C3251" s="453" t="s">
        <v>6156</v>
      </c>
      <c r="D3251" s="467" t="s">
        <v>8522</v>
      </c>
      <c r="E3251" s="472" t="s">
        <v>8523</v>
      </c>
      <c r="F3251" s="456" t="s">
        <v>3499</v>
      </c>
      <c r="G3251" s="493" t="s">
        <v>3500</v>
      </c>
    </row>
    <row r="3252" spans="2:7" s="457" customFormat="1" ht="12">
      <c r="B3252" s="467" t="s">
        <v>8956</v>
      </c>
      <c r="C3252" s="453" t="s">
        <v>6156</v>
      </c>
      <c r="D3252" s="467" t="s">
        <v>8522</v>
      </c>
      <c r="E3252" s="472" t="s">
        <v>8523</v>
      </c>
      <c r="F3252" s="456" t="s">
        <v>3499</v>
      </c>
      <c r="G3252" s="493" t="s">
        <v>3500</v>
      </c>
    </row>
    <row r="3253" spans="2:7" s="457" customFormat="1" ht="12">
      <c r="B3253" s="467" t="s">
        <v>8957</v>
      </c>
      <c r="C3253" s="453" t="s">
        <v>6156</v>
      </c>
      <c r="D3253" s="467" t="s">
        <v>8522</v>
      </c>
      <c r="E3253" s="472" t="s">
        <v>8523</v>
      </c>
      <c r="F3253" s="456" t="s">
        <v>3499</v>
      </c>
      <c r="G3253" s="493" t="s">
        <v>3500</v>
      </c>
    </row>
    <row r="3254" spans="2:7" s="457" customFormat="1" ht="12">
      <c r="B3254" s="467" t="s">
        <v>8958</v>
      </c>
      <c r="C3254" s="453" t="s">
        <v>6156</v>
      </c>
      <c r="D3254" s="467" t="s">
        <v>8522</v>
      </c>
      <c r="E3254" s="472" t="s">
        <v>8523</v>
      </c>
      <c r="F3254" s="456" t="s">
        <v>3499</v>
      </c>
      <c r="G3254" s="493" t="s">
        <v>3500</v>
      </c>
    </row>
    <row r="3255" spans="2:7" s="457" customFormat="1" ht="12">
      <c r="B3255" s="467" t="s">
        <v>8959</v>
      </c>
      <c r="C3255" s="453" t="s">
        <v>6156</v>
      </c>
      <c r="D3255" s="467" t="s">
        <v>8522</v>
      </c>
      <c r="E3255" s="472" t="s">
        <v>8523</v>
      </c>
      <c r="F3255" s="456" t="s">
        <v>3499</v>
      </c>
      <c r="G3255" s="493" t="s">
        <v>3500</v>
      </c>
    </row>
    <row r="3256" spans="2:7" s="457" customFormat="1" ht="12">
      <c r="B3256" s="467" t="s">
        <v>8960</v>
      </c>
      <c r="C3256" s="453" t="s">
        <v>6156</v>
      </c>
      <c r="D3256" s="467" t="s">
        <v>8522</v>
      </c>
      <c r="E3256" s="472" t="s">
        <v>8523</v>
      </c>
      <c r="F3256" s="456" t="s">
        <v>3499</v>
      </c>
      <c r="G3256" s="493" t="s">
        <v>3500</v>
      </c>
    </row>
    <row r="3257" spans="2:7" s="457" customFormat="1" ht="12">
      <c r="B3257" s="467" t="s">
        <v>8961</v>
      </c>
      <c r="C3257" s="453" t="s">
        <v>6156</v>
      </c>
      <c r="D3257" s="467" t="s">
        <v>8522</v>
      </c>
      <c r="E3257" s="472" t="s">
        <v>8523</v>
      </c>
      <c r="F3257" s="456" t="s">
        <v>3499</v>
      </c>
      <c r="G3257" s="493" t="s">
        <v>3500</v>
      </c>
    </row>
    <row r="3258" spans="2:7" s="457" customFormat="1" ht="12">
      <c r="B3258" s="467" t="s">
        <v>8962</v>
      </c>
      <c r="C3258" s="453" t="s">
        <v>6156</v>
      </c>
      <c r="D3258" s="467" t="s">
        <v>8522</v>
      </c>
      <c r="E3258" s="472" t="s">
        <v>8523</v>
      </c>
      <c r="F3258" s="456" t="s">
        <v>3499</v>
      </c>
      <c r="G3258" s="493" t="s">
        <v>3500</v>
      </c>
    </row>
    <row r="3259" spans="2:7" s="457" customFormat="1" ht="12">
      <c r="B3259" s="467" t="s">
        <v>8963</v>
      </c>
      <c r="C3259" s="453" t="s">
        <v>6156</v>
      </c>
      <c r="D3259" s="467" t="s">
        <v>8522</v>
      </c>
      <c r="E3259" s="472" t="s">
        <v>8523</v>
      </c>
      <c r="F3259" s="456" t="s">
        <v>3499</v>
      </c>
      <c r="G3259" s="493" t="s">
        <v>3500</v>
      </c>
    </row>
    <row r="3260" spans="2:7" s="457" customFormat="1" ht="12">
      <c r="B3260" s="467" t="s">
        <v>8964</v>
      </c>
      <c r="C3260" s="453" t="s">
        <v>6156</v>
      </c>
      <c r="D3260" s="467" t="s">
        <v>8522</v>
      </c>
      <c r="E3260" s="472" t="s">
        <v>8523</v>
      </c>
      <c r="F3260" s="456" t="s">
        <v>3499</v>
      </c>
      <c r="G3260" s="493" t="s">
        <v>3500</v>
      </c>
    </row>
    <row r="3261" spans="2:7" s="457" customFormat="1" ht="12">
      <c r="B3261" s="467" t="s">
        <v>8965</v>
      </c>
      <c r="C3261" s="453" t="s">
        <v>6156</v>
      </c>
      <c r="D3261" s="467" t="s">
        <v>8522</v>
      </c>
      <c r="E3261" s="472" t="s">
        <v>8523</v>
      </c>
      <c r="F3261" s="456" t="s">
        <v>3499</v>
      </c>
      <c r="G3261" s="493" t="s">
        <v>3500</v>
      </c>
    </row>
    <row r="3262" spans="2:7" s="457" customFormat="1" ht="12">
      <c r="B3262" s="467" t="s">
        <v>8966</v>
      </c>
      <c r="C3262" s="453" t="s">
        <v>6156</v>
      </c>
      <c r="D3262" s="467" t="s">
        <v>8522</v>
      </c>
      <c r="E3262" s="472" t="s">
        <v>8523</v>
      </c>
      <c r="F3262" s="456" t="s">
        <v>3499</v>
      </c>
      <c r="G3262" s="493" t="s">
        <v>3500</v>
      </c>
    </row>
    <row r="3263" spans="2:7" s="457" customFormat="1" ht="12">
      <c r="B3263" s="467" t="s">
        <v>8967</v>
      </c>
      <c r="C3263" s="453" t="s">
        <v>6156</v>
      </c>
      <c r="D3263" s="467" t="s">
        <v>8522</v>
      </c>
      <c r="E3263" s="472" t="s">
        <v>8523</v>
      </c>
      <c r="F3263" s="456" t="s">
        <v>3499</v>
      </c>
      <c r="G3263" s="493" t="s">
        <v>3500</v>
      </c>
    </row>
    <row r="3264" spans="2:7" s="457" customFormat="1" ht="12">
      <c r="B3264" s="467" t="s">
        <v>8968</v>
      </c>
      <c r="C3264" s="453" t="s">
        <v>6156</v>
      </c>
      <c r="D3264" s="467" t="s">
        <v>8522</v>
      </c>
      <c r="E3264" s="472" t="s">
        <v>8523</v>
      </c>
      <c r="F3264" s="456" t="s">
        <v>3499</v>
      </c>
      <c r="G3264" s="493" t="s">
        <v>3500</v>
      </c>
    </row>
    <row r="3265" spans="2:7" s="457" customFormat="1" ht="12">
      <c r="B3265" s="467" t="s">
        <v>8969</v>
      </c>
      <c r="C3265" s="453" t="s">
        <v>6156</v>
      </c>
      <c r="D3265" s="467" t="s">
        <v>8522</v>
      </c>
      <c r="E3265" s="472" t="s">
        <v>8523</v>
      </c>
      <c r="F3265" s="456" t="s">
        <v>3499</v>
      </c>
      <c r="G3265" s="493" t="s">
        <v>3500</v>
      </c>
    </row>
    <row r="3266" spans="2:7" s="457" customFormat="1" ht="12">
      <c r="B3266" s="467" t="s">
        <v>8970</v>
      </c>
      <c r="C3266" s="453" t="s">
        <v>6156</v>
      </c>
      <c r="D3266" s="467" t="s">
        <v>8522</v>
      </c>
      <c r="E3266" s="472" t="s">
        <v>8523</v>
      </c>
      <c r="F3266" s="456" t="s">
        <v>3499</v>
      </c>
      <c r="G3266" s="493" t="s">
        <v>3500</v>
      </c>
    </row>
    <row r="3267" spans="2:7" s="457" customFormat="1" ht="12">
      <c r="B3267" s="467" t="s">
        <v>8971</v>
      </c>
      <c r="C3267" s="453" t="s">
        <v>6156</v>
      </c>
      <c r="D3267" s="467" t="s">
        <v>8522</v>
      </c>
      <c r="E3267" s="472" t="s">
        <v>8523</v>
      </c>
      <c r="F3267" s="456" t="s">
        <v>3499</v>
      </c>
      <c r="G3267" s="493" t="s">
        <v>3500</v>
      </c>
    </row>
    <row r="3268" spans="2:7" s="457" customFormat="1" ht="12">
      <c r="B3268" s="467" t="s">
        <v>8972</v>
      </c>
      <c r="C3268" s="453" t="s">
        <v>6156</v>
      </c>
      <c r="D3268" s="467" t="s">
        <v>8522</v>
      </c>
      <c r="E3268" s="472" t="s">
        <v>8523</v>
      </c>
      <c r="F3268" s="456" t="s">
        <v>3499</v>
      </c>
      <c r="G3268" s="493" t="s">
        <v>3500</v>
      </c>
    </row>
    <row r="3269" spans="2:7" s="457" customFormat="1" ht="12">
      <c r="B3269" s="467" t="s">
        <v>8973</v>
      </c>
      <c r="C3269" s="453" t="s">
        <v>6156</v>
      </c>
      <c r="D3269" s="467" t="s">
        <v>8522</v>
      </c>
      <c r="E3269" s="472" t="s">
        <v>8523</v>
      </c>
      <c r="F3269" s="456" t="s">
        <v>3499</v>
      </c>
      <c r="G3269" s="493" t="s">
        <v>3500</v>
      </c>
    </row>
    <row r="3270" spans="2:7" s="457" customFormat="1" ht="12">
      <c r="B3270" s="467" t="s">
        <v>8974</v>
      </c>
      <c r="C3270" s="453" t="s">
        <v>6156</v>
      </c>
      <c r="D3270" s="467" t="s">
        <v>8522</v>
      </c>
      <c r="E3270" s="472" t="s">
        <v>8523</v>
      </c>
      <c r="F3270" s="456" t="s">
        <v>3499</v>
      </c>
      <c r="G3270" s="493" t="s">
        <v>3500</v>
      </c>
    </row>
    <row r="3271" spans="2:7" s="457" customFormat="1" ht="12">
      <c r="B3271" s="467" t="s">
        <v>8975</v>
      </c>
      <c r="C3271" s="453" t="s">
        <v>6156</v>
      </c>
      <c r="D3271" s="467" t="s">
        <v>8522</v>
      </c>
      <c r="E3271" s="472" t="s">
        <v>8523</v>
      </c>
      <c r="F3271" s="456" t="s">
        <v>3499</v>
      </c>
      <c r="G3271" s="493" t="s">
        <v>3500</v>
      </c>
    </row>
    <row r="3272" spans="2:7" s="457" customFormat="1" ht="12">
      <c r="B3272" s="467" t="s">
        <v>8976</v>
      </c>
      <c r="C3272" s="453" t="s">
        <v>6156</v>
      </c>
      <c r="D3272" s="467" t="s">
        <v>8522</v>
      </c>
      <c r="E3272" s="472" t="s">
        <v>8523</v>
      </c>
      <c r="F3272" s="456" t="s">
        <v>3499</v>
      </c>
      <c r="G3272" s="493" t="s">
        <v>3500</v>
      </c>
    </row>
    <row r="3273" spans="2:7" s="457" customFormat="1" ht="12">
      <c r="B3273" s="467" t="s">
        <v>8977</v>
      </c>
      <c r="C3273" s="453" t="s">
        <v>6156</v>
      </c>
      <c r="D3273" s="467" t="s">
        <v>8522</v>
      </c>
      <c r="E3273" s="472" t="s">
        <v>8523</v>
      </c>
      <c r="F3273" s="456" t="s">
        <v>3499</v>
      </c>
      <c r="G3273" s="493" t="s">
        <v>3500</v>
      </c>
    </row>
    <row r="3274" spans="2:7" s="457" customFormat="1" ht="12">
      <c r="B3274" s="467" t="s">
        <v>8978</v>
      </c>
      <c r="C3274" s="453" t="s">
        <v>6156</v>
      </c>
      <c r="D3274" s="467" t="s">
        <v>8522</v>
      </c>
      <c r="E3274" s="472" t="s">
        <v>8523</v>
      </c>
      <c r="F3274" s="456" t="s">
        <v>3499</v>
      </c>
      <c r="G3274" s="493" t="s">
        <v>3500</v>
      </c>
    </row>
    <row r="3275" spans="2:7" s="457" customFormat="1" ht="12">
      <c r="B3275" s="467" t="s">
        <v>8979</v>
      </c>
      <c r="C3275" s="453" t="s">
        <v>6156</v>
      </c>
      <c r="D3275" s="467" t="s">
        <v>8522</v>
      </c>
      <c r="E3275" s="472" t="s">
        <v>8523</v>
      </c>
      <c r="F3275" s="456" t="s">
        <v>3499</v>
      </c>
      <c r="G3275" s="493" t="s">
        <v>3500</v>
      </c>
    </row>
    <row r="3276" spans="2:7" s="457" customFormat="1" ht="12">
      <c r="B3276" s="467" t="s">
        <v>8980</v>
      </c>
      <c r="C3276" s="453" t="s">
        <v>6156</v>
      </c>
      <c r="D3276" s="467" t="s">
        <v>8522</v>
      </c>
      <c r="E3276" s="472" t="s">
        <v>8523</v>
      </c>
      <c r="F3276" s="456" t="s">
        <v>3499</v>
      </c>
      <c r="G3276" s="493" t="s">
        <v>3500</v>
      </c>
    </row>
    <row r="3277" spans="2:7" s="457" customFormat="1" ht="12">
      <c r="B3277" s="467" t="s">
        <v>8981</v>
      </c>
      <c r="C3277" s="453" t="s">
        <v>6156</v>
      </c>
      <c r="D3277" s="467" t="s">
        <v>8522</v>
      </c>
      <c r="E3277" s="472" t="s">
        <v>8523</v>
      </c>
      <c r="F3277" s="456" t="s">
        <v>3499</v>
      </c>
      <c r="G3277" s="493" t="s">
        <v>3500</v>
      </c>
    </row>
    <row r="3278" spans="2:7" s="457" customFormat="1" ht="12">
      <c r="B3278" s="467" t="s">
        <v>8982</v>
      </c>
      <c r="C3278" s="453" t="s">
        <v>6156</v>
      </c>
      <c r="D3278" s="467" t="s">
        <v>8522</v>
      </c>
      <c r="E3278" s="472" t="s">
        <v>8523</v>
      </c>
      <c r="F3278" s="456" t="s">
        <v>3499</v>
      </c>
      <c r="G3278" s="493" t="s">
        <v>3500</v>
      </c>
    </row>
    <row r="3279" spans="2:7" s="457" customFormat="1" ht="12">
      <c r="B3279" s="467" t="s">
        <v>8983</v>
      </c>
      <c r="C3279" s="453" t="s">
        <v>6156</v>
      </c>
      <c r="D3279" s="467" t="s">
        <v>8522</v>
      </c>
      <c r="E3279" s="472" t="s">
        <v>8523</v>
      </c>
      <c r="F3279" s="456" t="s">
        <v>3499</v>
      </c>
      <c r="G3279" s="493" t="s">
        <v>3500</v>
      </c>
    </row>
    <row r="3280" spans="2:7" s="457" customFormat="1" ht="12">
      <c r="B3280" s="467" t="s">
        <v>8984</v>
      </c>
      <c r="C3280" s="453" t="s">
        <v>6156</v>
      </c>
      <c r="D3280" s="467" t="s">
        <v>8522</v>
      </c>
      <c r="E3280" s="472" t="s">
        <v>8523</v>
      </c>
      <c r="F3280" s="456" t="s">
        <v>3499</v>
      </c>
      <c r="G3280" s="493" t="s">
        <v>3500</v>
      </c>
    </row>
    <row r="3281" spans="2:7" s="457" customFormat="1" ht="12">
      <c r="B3281" s="467" t="s">
        <v>8985</v>
      </c>
      <c r="C3281" s="453" t="s">
        <v>6156</v>
      </c>
      <c r="D3281" s="467" t="s">
        <v>8522</v>
      </c>
      <c r="E3281" s="472" t="s">
        <v>8523</v>
      </c>
      <c r="F3281" s="456" t="s">
        <v>3499</v>
      </c>
      <c r="G3281" s="493" t="s">
        <v>3500</v>
      </c>
    </row>
    <row r="3282" spans="2:7" s="457" customFormat="1" ht="12">
      <c r="B3282" s="467" t="s">
        <v>8986</v>
      </c>
      <c r="C3282" s="453" t="s">
        <v>6156</v>
      </c>
      <c r="D3282" s="467" t="s">
        <v>8522</v>
      </c>
      <c r="E3282" s="472" t="s">
        <v>8523</v>
      </c>
      <c r="F3282" s="456" t="s">
        <v>3499</v>
      </c>
      <c r="G3282" s="493" t="s">
        <v>3500</v>
      </c>
    </row>
    <row r="3283" spans="2:7" s="457" customFormat="1" ht="12">
      <c r="B3283" s="467" t="s">
        <v>8987</v>
      </c>
      <c r="C3283" s="453" t="s">
        <v>6156</v>
      </c>
      <c r="D3283" s="467" t="s">
        <v>8522</v>
      </c>
      <c r="E3283" s="472" t="s">
        <v>8523</v>
      </c>
      <c r="F3283" s="456" t="s">
        <v>3499</v>
      </c>
      <c r="G3283" s="493" t="s">
        <v>3500</v>
      </c>
    </row>
    <row r="3284" spans="2:7" s="457" customFormat="1" ht="12">
      <c r="B3284" s="467" t="s">
        <v>8988</v>
      </c>
      <c r="C3284" s="453" t="s">
        <v>6156</v>
      </c>
      <c r="D3284" s="467" t="s">
        <v>8522</v>
      </c>
      <c r="E3284" s="472" t="s">
        <v>8523</v>
      </c>
      <c r="F3284" s="456" t="s">
        <v>3499</v>
      </c>
      <c r="G3284" s="493" t="s">
        <v>3500</v>
      </c>
    </row>
    <row r="3285" spans="2:7" s="457" customFormat="1" ht="12">
      <c r="B3285" s="467" t="s">
        <v>8989</v>
      </c>
      <c r="C3285" s="453" t="s">
        <v>6156</v>
      </c>
      <c r="D3285" s="467" t="s">
        <v>8522</v>
      </c>
      <c r="E3285" s="472" t="s">
        <v>8523</v>
      </c>
      <c r="F3285" s="456" t="s">
        <v>3499</v>
      </c>
      <c r="G3285" s="493" t="s">
        <v>3500</v>
      </c>
    </row>
    <row r="3286" spans="2:7" s="457" customFormat="1" ht="12">
      <c r="B3286" s="467" t="s">
        <v>8990</v>
      </c>
      <c r="C3286" s="453" t="s">
        <v>6156</v>
      </c>
      <c r="D3286" s="467" t="s">
        <v>8522</v>
      </c>
      <c r="E3286" s="472" t="s">
        <v>8523</v>
      </c>
      <c r="F3286" s="456" t="s">
        <v>3499</v>
      </c>
      <c r="G3286" s="493" t="s">
        <v>3500</v>
      </c>
    </row>
    <row r="3287" spans="2:7" s="457" customFormat="1" ht="12">
      <c r="B3287" s="467" t="s">
        <v>8991</v>
      </c>
      <c r="C3287" s="453" t="s">
        <v>6156</v>
      </c>
      <c r="D3287" s="467" t="s">
        <v>8522</v>
      </c>
      <c r="E3287" s="472" t="s">
        <v>8523</v>
      </c>
      <c r="F3287" s="456" t="s">
        <v>3499</v>
      </c>
      <c r="G3287" s="493" t="s">
        <v>3500</v>
      </c>
    </row>
    <row r="3288" spans="2:7" s="457" customFormat="1" ht="12">
      <c r="B3288" s="467" t="s">
        <v>8992</v>
      </c>
      <c r="C3288" s="453" t="s">
        <v>6156</v>
      </c>
      <c r="D3288" s="467" t="s">
        <v>8522</v>
      </c>
      <c r="E3288" s="472" t="s">
        <v>8523</v>
      </c>
      <c r="F3288" s="456" t="s">
        <v>3499</v>
      </c>
      <c r="G3288" s="493" t="s">
        <v>3500</v>
      </c>
    </row>
    <row r="3289" spans="2:7" s="457" customFormat="1" ht="12">
      <c r="B3289" s="467" t="s">
        <v>8993</v>
      </c>
      <c r="C3289" s="453" t="s">
        <v>6156</v>
      </c>
      <c r="D3289" s="467" t="s">
        <v>8522</v>
      </c>
      <c r="E3289" s="472" t="s">
        <v>8523</v>
      </c>
      <c r="F3289" s="456" t="s">
        <v>3499</v>
      </c>
      <c r="G3289" s="493" t="s">
        <v>3500</v>
      </c>
    </row>
    <row r="3290" spans="2:7" s="457" customFormat="1" ht="12">
      <c r="B3290" s="467" t="s">
        <v>8994</v>
      </c>
      <c r="C3290" s="453" t="s">
        <v>6156</v>
      </c>
      <c r="D3290" s="467" t="s">
        <v>8522</v>
      </c>
      <c r="E3290" s="472" t="s">
        <v>8523</v>
      </c>
      <c r="F3290" s="456" t="s">
        <v>3499</v>
      </c>
      <c r="G3290" s="493" t="s">
        <v>3500</v>
      </c>
    </row>
    <row r="3291" spans="2:7" s="457" customFormat="1" ht="12">
      <c r="B3291" s="467" t="s">
        <v>8995</v>
      </c>
      <c r="C3291" s="453" t="s">
        <v>6156</v>
      </c>
      <c r="D3291" s="467" t="s">
        <v>8522</v>
      </c>
      <c r="E3291" s="472" t="s">
        <v>8523</v>
      </c>
      <c r="F3291" s="456" t="s">
        <v>3499</v>
      </c>
      <c r="G3291" s="493" t="s">
        <v>3500</v>
      </c>
    </row>
    <row r="3292" spans="2:7" s="457" customFormat="1" ht="12">
      <c r="B3292" s="467" t="s">
        <v>8996</v>
      </c>
      <c r="C3292" s="453" t="s">
        <v>6156</v>
      </c>
      <c r="D3292" s="467" t="s">
        <v>8522</v>
      </c>
      <c r="E3292" s="472" t="s">
        <v>8523</v>
      </c>
      <c r="F3292" s="456" t="s">
        <v>3499</v>
      </c>
      <c r="G3292" s="493" t="s">
        <v>3500</v>
      </c>
    </row>
    <row r="3293" spans="2:7" s="457" customFormat="1" ht="12">
      <c r="B3293" s="467" t="s">
        <v>8997</v>
      </c>
      <c r="C3293" s="453" t="s">
        <v>6156</v>
      </c>
      <c r="D3293" s="467" t="s">
        <v>8522</v>
      </c>
      <c r="E3293" s="472" t="s">
        <v>8523</v>
      </c>
      <c r="F3293" s="456" t="s">
        <v>3499</v>
      </c>
      <c r="G3293" s="493" t="s">
        <v>3500</v>
      </c>
    </row>
    <row r="3294" spans="2:7" s="457" customFormat="1" ht="12">
      <c r="B3294" s="467" t="s">
        <v>8998</v>
      </c>
      <c r="C3294" s="453" t="s">
        <v>6156</v>
      </c>
      <c r="D3294" s="467" t="s">
        <v>8522</v>
      </c>
      <c r="E3294" s="472" t="s">
        <v>8523</v>
      </c>
      <c r="F3294" s="456" t="s">
        <v>3499</v>
      </c>
      <c r="G3294" s="493" t="s">
        <v>3500</v>
      </c>
    </row>
    <row r="3295" spans="2:7" s="457" customFormat="1" ht="12">
      <c r="B3295" s="467" t="s">
        <v>8999</v>
      </c>
      <c r="C3295" s="453" t="s">
        <v>6156</v>
      </c>
      <c r="D3295" s="467" t="s">
        <v>8522</v>
      </c>
      <c r="E3295" s="472" t="s">
        <v>8523</v>
      </c>
      <c r="F3295" s="456" t="s">
        <v>3499</v>
      </c>
      <c r="G3295" s="493" t="s">
        <v>3500</v>
      </c>
    </row>
    <row r="3296" spans="2:7" s="457" customFormat="1" ht="12">
      <c r="B3296" s="467" t="s">
        <v>9000</v>
      </c>
      <c r="C3296" s="453" t="s">
        <v>6156</v>
      </c>
      <c r="D3296" s="467" t="s">
        <v>8522</v>
      </c>
      <c r="E3296" s="472" t="s">
        <v>8523</v>
      </c>
      <c r="F3296" s="456" t="s">
        <v>3499</v>
      </c>
      <c r="G3296" s="493" t="s">
        <v>3500</v>
      </c>
    </row>
    <row r="3297" spans="2:7" s="457" customFormat="1" ht="12">
      <c r="B3297" s="467" t="s">
        <v>9001</v>
      </c>
      <c r="C3297" s="453" t="s">
        <v>6156</v>
      </c>
      <c r="D3297" s="467" t="s">
        <v>8522</v>
      </c>
      <c r="E3297" s="472" t="s">
        <v>8523</v>
      </c>
      <c r="F3297" s="456" t="s">
        <v>3499</v>
      </c>
      <c r="G3297" s="493" t="s">
        <v>3500</v>
      </c>
    </row>
    <row r="3298" spans="2:7" s="457" customFormat="1" ht="12">
      <c r="B3298" s="467" t="s">
        <v>9002</v>
      </c>
      <c r="C3298" s="453" t="s">
        <v>6156</v>
      </c>
      <c r="D3298" s="467" t="s">
        <v>8522</v>
      </c>
      <c r="E3298" s="472" t="s">
        <v>8523</v>
      </c>
      <c r="F3298" s="456" t="s">
        <v>3499</v>
      </c>
      <c r="G3298" s="493" t="s">
        <v>3500</v>
      </c>
    </row>
    <row r="3299" spans="2:7" s="457" customFormat="1" ht="12">
      <c r="B3299" s="467" t="s">
        <v>9003</v>
      </c>
      <c r="C3299" s="453" t="s">
        <v>6156</v>
      </c>
      <c r="D3299" s="467" t="s">
        <v>8522</v>
      </c>
      <c r="E3299" s="472" t="s">
        <v>8523</v>
      </c>
      <c r="F3299" s="456" t="s">
        <v>3499</v>
      </c>
      <c r="G3299" s="493" t="s">
        <v>3500</v>
      </c>
    </row>
    <row r="3300" spans="2:7" s="457" customFormat="1" ht="12">
      <c r="B3300" s="467" t="s">
        <v>9004</v>
      </c>
      <c r="C3300" s="453" t="s">
        <v>6156</v>
      </c>
      <c r="D3300" s="467" t="s">
        <v>8522</v>
      </c>
      <c r="E3300" s="472" t="s">
        <v>8523</v>
      </c>
      <c r="F3300" s="456" t="s">
        <v>3499</v>
      </c>
      <c r="G3300" s="493" t="s">
        <v>3500</v>
      </c>
    </row>
    <row r="3301" spans="2:7" s="457" customFormat="1" ht="12">
      <c r="B3301" s="467" t="s">
        <v>9005</v>
      </c>
      <c r="C3301" s="453" t="s">
        <v>6156</v>
      </c>
      <c r="D3301" s="467" t="s">
        <v>8522</v>
      </c>
      <c r="E3301" s="472" t="s">
        <v>8523</v>
      </c>
      <c r="F3301" s="456" t="s">
        <v>3499</v>
      </c>
      <c r="G3301" s="493" t="s">
        <v>3500</v>
      </c>
    </row>
    <row r="3302" spans="2:7" s="457" customFormat="1" ht="12">
      <c r="B3302" s="467" t="s">
        <v>9006</v>
      </c>
      <c r="C3302" s="453" t="s">
        <v>6156</v>
      </c>
      <c r="D3302" s="467" t="s">
        <v>8522</v>
      </c>
      <c r="E3302" s="472" t="s">
        <v>8523</v>
      </c>
      <c r="F3302" s="456" t="s">
        <v>3499</v>
      </c>
      <c r="G3302" s="493" t="s">
        <v>3500</v>
      </c>
    </row>
    <row r="3303" spans="2:7" s="457" customFormat="1" ht="12">
      <c r="B3303" s="467" t="s">
        <v>9007</v>
      </c>
      <c r="C3303" s="453" t="s">
        <v>6156</v>
      </c>
      <c r="D3303" s="467" t="s">
        <v>8522</v>
      </c>
      <c r="E3303" s="472" t="s">
        <v>8523</v>
      </c>
      <c r="F3303" s="456" t="s">
        <v>3499</v>
      </c>
      <c r="G3303" s="493" t="s">
        <v>3500</v>
      </c>
    </row>
    <row r="3304" spans="2:7" s="457" customFormat="1" ht="12">
      <c r="B3304" s="467" t="s">
        <v>9008</v>
      </c>
      <c r="C3304" s="453" t="s">
        <v>6156</v>
      </c>
      <c r="D3304" s="467" t="s">
        <v>8522</v>
      </c>
      <c r="E3304" s="472" t="s">
        <v>8523</v>
      </c>
      <c r="F3304" s="456" t="s">
        <v>3499</v>
      </c>
      <c r="G3304" s="493" t="s">
        <v>3500</v>
      </c>
    </row>
    <row r="3305" spans="2:7" s="457" customFormat="1" ht="12">
      <c r="B3305" s="467" t="s">
        <v>9009</v>
      </c>
      <c r="C3305" s="453" t="s">
        <v>6156</v>
      </c>
      <c r="D3305" s="467" t="s">
        <v>8522</v>
      </c>
      <c r="E3305" s="472" t="s">
        <v>8523</v>
      </c>
      <c r="F3305" s="456" t="s">
        <v>3499</v>
      </c>
      <c r="G3305" s="493" t="s">
        <v>3500</v>
      </c>
    </row>
    <row r="3306" spans="2:7" s="457" customFormat="1" ht="12">
      <c r="B3306" s="467" t="s">
        <v>9010</v>
      </c>
      <c r="C3306" s="453" t="s">
        <v>6156</v>
      </c>
      <c r="D3306" s="467" t="s">
        <v>8522</v>
      </c>
      <c r="E3306" s="472" t="s">
        <v>8523</v>
      </c>
      <c r="F3306" s="456" t="s">
        <v>3499</v>
      </c>
      <c r="G3306" s="493" t="s">
        <v>3500</v>
      </c>
    </row>
    <row r="3307" spans="2:7" s="457" customFormat="1" ht="12">
      <c r="B3307" s="467" t="s">
        <v>9011</v>
      </c>
      <c r="C3307" s="453" t="s">
        <v>6156</v>
      </c>
      <c r="D3307" s="467" t="s">
        <v>8522</v>
      </c>
      <c r="E3307" s="472" t="s">
        <v>8523</v>
      </c>
      <c r="F3307" s="456" t="s">
        <v>3499</v>
      </c>
      <c r="G3307" s="493" t="s">
        <v>3500</v>
      </c>
    </row>
    <row r="3308" spans="2:7" s="457" customFormat="1" ht="12">
      <c r="B3308" s="467" t="s">
        <v>9012</v>
      </c>
      <c r="C3308" s="453" t="s">
        <v>6156</v>
      </c>
      <c r="D3308" s="467" t="s">
        <v>8522</v>
      </c>
      <c r="E3308" s="472" t="s">
        <v>8523</v>
      </c>
      <c r="F3308" s="456" t="s">
        <v>3499</v>
      </c>
      <c r="G3308" s="493" t="s">
        <v>3500</v>
      </c>
    </row>
    <row r="3309" spans="2:7" s="457" customFormat="1" ht="12">
      <c r="B3309" s="467" t="s">
        <v>9013</v>
      </c>
      <c r="C3309" s="453" t="s">
        <v>6156</v>
      </c>
      <c r="D3309" s="467" t="s">
        <v>8522</v>
      </c>
      <c r="E3309" s="472" t="s">
        <v>8523</v>
      </c>
      <c r="F3309" s="456" t="s">
        <v>3499</v>
      </c>
      <c r="G3309" s="493" t="s">
        <v>3500</v>
      </c>
    </row>
    <row r="3310" spans="2:7" s="457" customFormat="1" ht="12">
      <c r="B3310" s="467" t="s">
        <v>9014</v>
      </c>
      <c r="C3310" s="453" t="s">
        <v>6156</v>
      </c>
      <c r="D3310" s="467" t="s">
        <v>8522</v>
      </c>
      <c r="E3310" s="472" t="s">
        <v>8523</v>
      </c>
      <c r="F3310" s="456" t="s">
        <v>3499</v>
      </c>
      <c r="G3310" s="493" t="s">
        <v>3500</v>
      </c>
    </row>
    <row r="3311" spans="2:7" s="457" customFormat="1" ht="12">
      <c r="B3311" s="467" t="s">
        <v>9015</v>
      </c>
      <c r="C3311" s="453" t="s">
        <v>6156</v>
      </c>
      <c r="D3311" s="467" t="s">
        <v>8522</v>
      </c>
      <c r="E3311" s="472" t="s">
        <v>8523</v>
      </c>
      <c r="F3311" s="456" t="s">
        <v>3499</v>
      </c>
      <c r="G3311" s="493" t="s">
        <v>3500</v>
      </c>
    </row>
    <row r="3312" spans="2:7" s="457" customFormat="1" ht="12">
      <c r="B3312" s="467" t="s">
        <v>9016</v>
      </c>
      <c r="C3312" s="453" t="s">
        <v>6156</v>
      </c>
      <c r="D3312" s="467" t="s">
        <v>8522</v>
      </c>
      <c r="E3312" s="472" t="s">
        <v>8523</v>
      </c>
      <c r="F3312" s="456" t="s">
        <v>3499</v>
      </c>
      <c r="G3312" s="493" t="s">
        <v>3500</v>
      </c>
    </row>
    <row r="3313" spans="2:7" s="457" customFormat="1" ht="12">
      <c r="B3313" s="467" t="s">
        <v>9017</v>
      </c>
      <c r="C3313" s="453" t="s">
        <v>6156</v>
      </c>
      <c r="D3313" s="467" t="s">
        <v>8522</v>
      </c>
      <c r="E3313" s="472" t="s">
        <v>8523</v>
      </c>
      <c r="F3313" s="456" t="s">
        <v>3499</v>
      </c>
      <c r="G3313" s="493" t="s">
        <v>3500</v>
      </c>
    </row>
    <row r="3314" spans="2:7" s="457" customFormat="1" ht="12">
      <c r="B3314" s="467" t="s">
        <v>9018</v>
      </c>
      <c r="C3314" s="453" t="s">
        <v>6156</v>
      </c>
      <c r="D3314" s="467" t="s">
        <v>8522</v>
      </c>
      <c r="E3314" s="472" t="s">
        <v>8523</v>
      </c>
      <c r="F3314" s="456" t="s">
        <v>3499</v>
      </c>
      <c r="G3314" s="493" t="s">
        <v>3500</v>
      </c>
    </row>
    <row r="3315" spans="2:7" s="457" customFormat="1" ht="12">
      <c r="B3315" s="467" t="s">
        <v>9019</v>
      </c>
      <c r="C3315" s="453" t="s">
        <v>6156</v>
      </c>
      <c r="D3315" s="467" t="s">
        <v>8522</v>
      </c>
      <c r="E3315" s="472" t="s">
        <v>8523</v>
      </c>
      <c r="F3315" s="456" t="s">
        <v>3499</v>
      </c>
      <c r="G3315" s="493" t="s">
        <v>3500</v>
      </c>
    </row>
    <row r="3316" spans="2:7" s="457" customFormat="1" ht="12">
      <c r="B3316" s="467" t="s">
        <v>9020</v>
      </c>
      <c r="C3316" s="453" t="s">
        <v>6156</v>
      </c>
      <c r="D3316" s="467" t="s">
        <v>8522</v>
      </c>
      <c r="E3316" s="472" t="s">
        <v>8523</v>
      </c>
      <c r="F3316" s="456" t="s">
        <v>3499</v>
      </c>
      <c r="G3316" s="493" t="s">
        <v>3500</v>
      </c>
    </row>
    <row r="3317" spans="2:7" s="457" customFormat="1" ht="12">
      <c r="B3317" s="467" t="s">
        <v>9021</v>
      </c>
      <c r="C3317" s="453" t="s">
        <v>6156</v>
      </c>
      <c r="D3317" s="467" t="s">
        <v>8522</v>
      </c>
      <c r="E3317" s="472" t="s">
        <v>8523</v>
      </c>
      <c r="F3317" s="456" t="s">
        <v>3499</v>
      </c>
      <c r="G3317" s="493" t="s">
        <v>3500</v>
      </c>
    </row>
    <row r="3318" spans="2:7" s="457" customFormat="1" ht="12">
      <c r="B3318" s="467" t="s">
        <v>9022</v>
      </c>
      <c r="C3318" s="453" t="s">
        <v>6156</v>
      </c>
      <c r="D3318" s="467" t="s">
        <v>8522</v>
      </c>
      <c r="E3318" s="472" t="s">
        <v>8523</v>
      </c>
      <c r="F3318" s="456" t="s">
        <v>3499</v>
      </c>
      <c r="G3318" s="493" t="s">
        <v>3500</v>
      </c>
    </row>
    <row r="3319" spans="2:7" s="457" customFormat="1" ht="12">
      <c r="B3319" s="467" t="s">
        <v>9023</v>
      </c>
      <c r="C3319" s="453" t="s">
        <v>6156</v>
      </c>
      <c r="D3319" s="467" t="s">
        <v>8522</v>
      </c>
      <c r="E3319" s="472" t="s">
        <v>8523</v>
      </c>
      <c r="F3319" s="456" t="s">
        <v>3499</v>
      </c>
      <c r="G3319" s="493" t="s">
        <v>3500</v>
      </c>
    </row>
    <row r="3320" spans="2:7" s="457" customFormat="1" ht="12">
      <c r="B3320" s="467" t="s">
        <v>9024</v>
      </c>
      <c r="C3320" s="453" t="s">
        <v>6156</v>
      </c>
      <c r="D3320" s="467" t="s">
        <v>8522</v>
      </c>
      <c r="E3320" s="472" t="s">
        <v>8523</v>
      </c>
      <c r="F3320" s="456" t="s">
        <v>3499</v>
      </c>
      <c r="G3320" s="493" t="s">
        <v>3500</v>
      </c>
    </row>
    <row r="3321" spans="2:7" s="457" customFormat="1" ht="12">
      <c r="B3321" s="467" t="s">
        <v>9025</v>
      </c>
      <c r="C3321" s="453" t="s">
        <v>6156</v>
      </c>
      <c r="D3321" s="467" t="s">
        <v>8522</v>
      </c>
      <c r="E3321" s="472" t="s">
        <v>8523</v>
      </c>
      <c r="F3321" s="456" t="s">
        <v>3499</v>
      </c>
      <c r="G3321" s="493" t="s">
        <v>3500</v>
      </c>
    </row>
    <row r="3322" spans="2:7" s="457" customFormat="1" ht="12">
      <c r="B3322" s="467" t="s">
        <v>9026</v>
      </c>
      <c r="C3322" s="453" t="s">
        <v>6156</v>
      </c>
      <c r="D3322" s="467" t="s">
        <v>8522</v>
      </c>
      <c r="E3322" s="472" t="s">
        <v>8523</v>
      </c>
      <c r="F3322" s="456" t="s">
        <v>3499</v>
      </c>
      <c r="G3322" s="493" t="s">
        <v>3500</v>
      </c>
    </row>
    <row r="3323" spans="2:7" s="457" customFormat="1" ht="12">
      <c r="B3323" s="467" t="s">
        <v>9027</v>
      </c>
      <c r="C3323" s="453" t="s">
        <v>6156</v>
      </c>
      <c r="D3323" s="467" t="s">
        <v>8522</v>
      </c>
      <c r="E3323" s="472" t="s">
        <v>8523</v>
      </c>
      <c r="F3323" s="456" t="s">
        <v>3499</v>
      </c>
      <c r="G3323" s="493" t="s">
        <v>3500</v>
      </c>
    </row>
    <row r="3324" spans="2:7" s="457" customFormat="1" ht="12">
      <c r="B3324" s="467" t="s">
        <v>9028</v>
      </c>
      <c r="C3324" s="453" t="s">
        <v>6156</v>
      </c>
      <c r="D3324" s="467" t="s">
        <v>8522</v>
      </c>
      <c r="E3324" s="472" t="s">
        <v>8523</v>
      </c>
      <c r="F3324" s="456" t="s">
        <v>3499</v>
      </c>
      <c r="G3324" s="493" t="s">
        <v>3500</v>
      </c>
    </row>
    <row r="3325" spans="2:7" s="457" customFormat="1" ht="12">
      <c r="B3325" s="467" t="s">
        <v>9029</v>
      </c>
      <c r="C3325" s="453" t="s">
        <v>6156</v>
      </c>
      <c r="D3325" s="467" t="s">
        <v>8522</v>
      </c>
      <c r="E3325" s="472" t="s">
        <v>8523</v>
      </c>
      <c r="F3325" s="456" t="s">
        <v>3499</v>
      </c>
      <c r="G3325" s="493" t="s">
        <v>3500</v>
      </c>
    </row>
    <row r="3326" spans="2:7" s="457" customFormat="1" ht="12">
      <c r="B3326" s="467" t="s">
        <v>9030</v>
      </c>
      <c r="C3326" s="453" t="s">
        <v>6156</v>
      </c>
      <c r="D3326" s="467" t="s">
        <v>8522</v>
      </c>
      <c r="E3326" s="472" t="s">
        <v>8523</v>
      </c>
      <c r="F3326" s="456" t="s">
        <v>3499</v>
      </c>
      <c r="G3326" s="493" t="s">
        <v>3500</v>
      </c>
    </row>
    <row r="3327" spans="2:7" s="457" customFormat="1" ht="12">
      <c r="B3327" s="467" t="s">
        <v>9031</v>
      </c>
      <c r="C3327" s="453" t="s">
        <v>6156</v>
      </c>
      <c r="D3327" s="467" t="s">
        <v>8522</v>
      </c>
      <c r="E3327" s="472" t="s">
        <v>8523</v>
      </c>
      <c r="F3327" s="456" t="s">
        <v>3499</v>
      </c>
      <c r="G3327" s="493" t="s">
        <v>3500</v>
      </c>
    </row>
    <row r="3328" spans="2:7" s="457" customFormat="1" ht="12">
      <c r="B3328" s="467" t="s">
        <v>9032</v>
      </c>
      <c r="C3328" s="453" t="s">
        <v>6156</v>
      </c>
      <c r="D3328" s="467" t="s">
        <v>8522</v>
      </c>
      <c r="E3328" s="472" t="s">
        <v>8523</v>
      </c>
      <c r="F3328" s="456" t="s">
        <v>3499</v>
      </c>
      <c r="G3328" s="493" t="s">
        <v>3500</v>
      </c>
    </row>
    <row r="3329" spans="2:7" s="457" customFormat="1" ht="12">
      <c r="B3329" s="467" t="s">
        <v>9033</v>
      </c>
      <c r="C3329" s="453" t="s">
        <v>6156</v>
      </c>
      <c r="D3329" s="467" t="s">
        <v>8522</v>
      </c>
      <c r="E3329" s="472" t="s">
        <v>8523</v>
      </c>
      <c r="F3329" s="456" t="s">
        <v>3499</v>
      </c>
      <c r="G3329" s="493" t="s">
        <v>3500</v>
      </c>
    </row>
    <row r="3330" spans="2:7" s="457" customFormat="1" ht="12">
      <c r="B3330" s="467" t="s">
        <v>9034</v>
      </c>
      <c r="C3330" s="453" t="s">
        <v>6156</v>
      </c>
      <c r="D3330" s="467" t="s">
        <v>8522</v>
      </c>
      <c r="E3330" s="472" t="s">
        <v>8523</v>
      </c>
      <c r="F3330" s="456" t="s">
        <v>3499</v>
      </c>
      <c r="G3330" s="493" t="s">
        <v>3500</v>
      </c>
    </row>
    <row r="3331" spans="2:7" s="457" customFormat="1" ht="12">
      <c r="B3331" s="467" t="s">
        <v>9035</v>
      </c>
      <c r="C3331" s="453" t="s">
        <v>6156</v>
      </c>
      <c r="D3331" s="467" t="s">
        <v>8522</v>
      </c>
      <c r="E3331" s="472" t="s">
        <v>8523</v>
      </c>
      <c r="F3331" s="456" t="s">
        <v>3499</v>
      </c>
      <c r="G3331" s="493" t="s">
        <v>3500</v>
      </c>
    </row>
    <row r="3332" spans="2:7" s="457" customFormat="1" ht="12">
      <c r="B3332" s="467" t="s">
        <v>9036</v>
      </c>
      <c r="C3332" s="453" t="s">
        <v>6156</v>
      </c>
      <c r="D3332" s="467" t="s">
        <v>8522</v>
      </c>
      <c r="E3332" s="472" t="s">
        <v>8523</v>
      </c>
      <c r="F3332" s="456" t="s">
        <v>3499</v>
      </c>
      <c r="G3332" s="493" t="s">
        <v>3500</v>
      </c>
    </row>
    <row r="3333" spans="2:7" s="457" customFormat="1" ht="12">
      <c r="B3333" s="467" t="s">
        <v>9037</v>
      </c>
      <c r="C3333" s="453" t="s">
        <v>6156</v>
      </c>
      <c r="D3333" s="467" t="s">
        <v>8522</v>
      </c>
      <c r="E3333" s="472" t="s">
        <v>8523</v>
      </c>
      <c r="F3333" s="456" t="s">
        <v>3499</v>
      </c>
      <c r="G3333" s="493" t="s">
        <v>3500</v>
      </c>
    </row>
    <row r="3334" spans="2:7" s="457" customFormat="1" ht="12">
      <c r="B3334" s="467" t="s">
        <v>9038</v>
      </c>
      <c r="C3334" s="453" t="s">
        <v>6156</v>
      </c>
      <c r="D3334" s="467" t="s">
        <v>8522</v>
      </c>
      <c r="E3334" s="472" t="s">
        <v>8523</v>
      </c>
      <c r="F3334" s="456" t="s">
        <v>3499</v>
      </c>
      <c r="G3334" s="493" t="s">
        <v>3500</v>
      </c>
    </row>
    <row r="3335" spans="2:7" s="457" customFormat="1" ht="12">
      <c r="B3335" s="467" t="s">
        <v>9039</v>
      </c>
      <c r="C3335" s="453" t="s">
        <v>6156</v>
      </c>
      <c r="D3335" s="467" t="s">
        <v>8522</v>
      </c>
      <c r="E3335" s="472" t="s">
        <v>8523</v>
      </c>
      <c r="F3335" s="456" t="s">
        <v>3499</v>
      </c>
      <c r="G3335" s="493" t="s">
        <v>3500</v>
      </c>
    </row>
    <row r="3336" spans="2:7" s="457" customFormat="1" ht="12">
      <c r="B3336" s="467" t="s">
        <v>9040</v>
      </c>
      <c r="C3336" s="453" t="s">
        <v>6156</v>
      </c>
      <c r="D3336" s="467" t="s">
        <v>8522</v>
      </c>
      <c r="E3336" s="472" t="s">
        <v>8523</v>
      </c>
      <c r="F3336" s="456" t="s">
        <v>3499</v>
      </c>
      <c r="G3336" s="493" t="s">
        <v>3500</v>
      </c>
    </row>
    <row r="3337" spans="2:7" s="457" customFormat="1" ht="12">
      <c r="B3337" s="467" t="s">
        <v>9041</v>
      </c>
      <c r="C3337" s="453" t="s">
        <v>6156</v>
      </c>
      <c r="D3337" s="467" t="s">
        <v>8522</v>
      </c>
      <c r="E3337" s="472" t="s">
        <v>8523</v>
      </c>
      <c r="F3337" s="456" t="s">
        <v>3499</v>
      </c>
      <c r="G3337" s="493" t="s">
        <v>3500</v>
      </c>
    </row>
    <row r="3338" spans="2:7" s="457" customFormat="1" ht="12">
      <c r="B3338" s="467" t="s">
        <v>9042</v>
      </c>
      <c r="C3338" s="453" t="s">
        <v>6156</v>
      </c>
      <c r="D3338" s="467" t="s">
        <v>8522</v>
      </c>
      <c r="E3338" s="472" t="s">
        <v>8523</v>
      </c>
      <c r="F3338" s="456" t="s">
        <v>3499</v>
      </c>
      <c r="G3338" s="493" t="s">
        <v>3500</v>
      </c>
    </row>
    <row r="3339" spans="2:7" s="457" customFormat="1" ht="12">
      <c r="B3339" s="467" t="s">
        <v>9043</v>
      </c>
      <c r="C3339" s="453" t="s">
        <v>6156</v>
      </c>
      <c r="D3339" s="467" t="s">
        <v>8522</v>
      </c>
      <c r="E3339" s="472" t="s">
        <v>8523</v>
      </c>
      <c r="F3339" s="456" t="s">
        <v>3499</v>
      </c>
      <c r="G3339" s="493" t="s">
        <v>3500</v>
      </c>
    </row>
    <row r="3340" spans="2:7" s="457" customFormat="1" ht="12">
      <c r="B3340" s="467" t="s">
        <v>9044</v>
      </c>
      <c r="C3340" s="453" t="s">
        <v>6156</v>
      </c>
      <c r="D3340" s="467" t="s">
        <v>8522</v>
      </c>
      <c r="E3340" s="472" t="s">
        <v>8523</v>
      </c>
      <c r="F3340" s="456" t="s">
        <v>3499</v>
      </c>
      <c r="G3340" s="493" t="s">
        <v>3500</v>
      </c>
    </row>
    <row r="3341" spans="2:7" s="457" customFormat="1" ht="12">
      <c r="B3341" s="467" t="s">
        <v>9045</v>
      </c>
      <c r="C3341" s="453" t="s">
        <v>6156</v>
      </c>
      <c r="D3341" s="467" t="s">
        <v>8522</v>
      </c>
      <c r="E3341" s="472" t="s">
        <v>8523</v>
      </c>
      <c r="F3341" s="456" t="s">
        <v>3499</v>
      </c>
      <c r="G3341" s="493" t="s">
        <v>3500</v>
      </c>
    </row>
    <row r="3342" spans="2:7" s="457" customFormat="1" ht="12">
      <c r="B3342" s="467" t="s">
        <v>9046</v>
      </c>
      <c r="C3342" s="453" t="s">
        <v>6156</v>
      </c>
      <c r="D3342" s="467" t="s">
        <v>8522</v>
      </c>
      <c r="E3342" s="472" t="s">
        <v>8523</v>
      </c>
      <c r="F3342" s="456" t="s">
        <v>3499</v>
      </c>
      <c r="G3342" s="493" t="s">
        <v>3500</v>
      </c>
    </row>
    <row r="3343" spans="2:7" s="457" customFormat="1" ht="12">
      <c r="B3343" s="467" t="s">
        <v>9047</v>
      </c>
      <c r="C3343" s="453" t="s">
        <v>6156</v>
      </c>
      <c r="D3343" s="467" t="s">
        <v>8522</v>
      </c>
      <c r="E3343" s="472" t="s">
        <v>8523</v>
      </c>
      <c r="F3343" s="456" t="s">
        <v>3499</v>
      </c>
      <c r="G3343" s="493" t="s">
        <v>3500</v>
      </c>
    </row>
    <row r="3344" spans="2:7" s="457" customFormat="1" ht="12">
      <c r="B3344" s="467" t="s">
        <v>9048</v>
      </c>
      <c r="C3344" s="453" t="s">
        <v>6156</v>
      </c>
      <c r="D3344" s="467" t="s">
        <v>8522</v>
      </c>
      <c r="E3344" s="472" t="s">
        <v>8523</v>
      </c>
      <c r="F3344" s="456" t="s">
        <v>3499</v>
      </c>
      <c r="G3344" s="493" t="s">
        <v>3500</v>
      </c>
    </row>
    <row r="3345" spans="2:7" s="457" customFormat="1" ht="12">
      <c r="B3345" s="467" t="s">
        <v>9049</v>
      </c>
      <c r="C3345" s="453" t="s">
        <v>6156</v>
      </c>
      <c r="D3345" s="467" t="s">
        <v>8522</v>
      </c>
      <c r="E3345" s="472" t="s">
        <v>8523</v>
      </c>
      <c r="F3345" s="456" t="s">
        <v>3499</v>
      </c>
      <c r="G3345" s="493" t="s">
        <v>3500</v>
      </c>
    </row>
    <row r="3346" spans="2:7" s="457" customFormat="1" ht="12">
      <c r="B3346" s="467" t="s">
        <v>9050</v>
      </c>
      <c r="C3346" s="453" t="s">
        <v>6156</v>
      </c>
      <c r="D3346" s="467" t="s">
        <v>8522</v>
      </c>
      <c r="E3346" s="472" t="s">
        <v>8523</v>
      </c>
      <c r="F3346" s="456" t="s">
        <v>3499</v>
      </c>
      <c r="G3346" s="493" t="s">
        <v>3500</v>
      </c>
    </row>
    <row r="3347" spans="2:7" s="457" customFormat="1" ht="12">
      <c r="B3347" s="484" t="s">
        <v>8548</v>
      </c>
      <c r="C3347" s="453" t="s">
        <v>6156</v>
      </c>
      <c r="D3347" s="467" t="s">
        <v>8522</v>
      </c>
      <c r="E3347" s="472" t="s">
        <v>8523</v>
      </c>
      <c r="F3347" s="456" t="s">
        <v>3499</v>
      </c>
      <c r="G3347" s="493" t="s">
        <v>3500</v>
      </c>
    </row>
    <row r="3348" spans="2:7" s="457" customFormat="1" ht="12">
      <c r="B3348" s="467" t="s">
        <v>9051</v>
      </c>
      <c r="C3348" s="453" t="s">
        <v>6156</v>
      </c>
      <c r="D3348" s="467" t="s">
        <v>8522</v>
      </c>
      <c r="E3348" s="472" t="s">
        <v>8523</v>
      </c>
      <c r="F3348" s="456" t="s">
        <v>3499</v>
      </c>
      <c r="G3348" s="493" t="s">
        <v>3500</v>
      </c>
    </row>
    <row r="3349" spans="2:7" s="457" customFormat="1" ht="12">
      <c r="B3349" s="467" t="s">
        <v>9052</v>
      </c>
      <c r="C3349" s="453" t="s">
        <v>6156</v>
      </c>
      <c r="D3349" s="467" t="s">
        <v>8522</v>
      </c>
      <c r="E3349" s="472" t="s">
        <v>8523</v>
      </c>
      <c r="F3349" s="456" t="s">
        <v>3499</v>
      </c>
      <c r="G3349" s="493" t="s">
        <v>3500</v>
      </c>
    </row>
    <row r="3350" spans="2:7" s="457" customFormat="1" ht="12">
      <c r="B3350" s="467" t="s">
        <v>9053</v>
      </c>
      <c r="C3350" s="453" t="s">
        <v>6156</v>
      </c>
      <c r="D3350" s="467" t="s">
        <v>8522</v>
      </c>
      <c r="E3350" s="472" t="s">
        <v>8523</v>
      </c>
      <c r="F3350" s="456" t="s">
        <v>3499</v>
      </c>
      <c r="G3350" s="493" t="s">
        <v>3500</v>
      </c>
    </row>
    <row r="3351" spans="2:7" s="457" customFormat="1" ht="12">
      <c r="B3351" s="467" t="s">
        <v>9054</v>
      </c>
      <c r="C3351" s="453" t="s">
        <v>6156</v>
      </c>
      <c r="D3351" s="467" t="s">
        <v>8522</v>
      </c>
      <c r="E3351" s="472" t="s">
        <v>8523</v>
      </c>
      <c r="F3351" s="456" t="s">
        <v>3499</v>
      </c>
      <c r="G3351" s="493" t="s">
        <v>3500</v>
      </c>
    </row>
    <row r="3352" spans="2:7" s="457" customFormat="1" ht="12">
      <c r="B3352" s="467" t="s">
        <v>9055</v>
      </c>
      <c r="C3352" s="453" t="s">
        <v>6156</v>
      </c>
      <c r="D3352" s="467" t="s">
        <v>8522</v>
      </c>
      <c r="E3352" s="472" t="s">
        <v>8523</v>
      </c>
      <c r="F3352" s="456" t="s">
        <v>3499</v>
      </c>
      <c r="G3352" s="493" t="s">
        <v>3500</v>
      </c>
    </row>
    <row r="3353" spans="2:7" s="457" customFormat="1" ht="12">
      <c r="B3353" s="467" t="s">
        <v>9056</v>
      </c>
      <c r="C3353" s="453" t="s">
        <v>6156</v>
      </c>
      <c r="D3353" s="467" t="s">
        <v>8522</v>
      </c>
      <c r="E3353" s="472" t="s">
        <v>8523</v>
      </c>
      <c r="F3353" s="456" t="s">
        <v>3499</v>
      </c>
      <c r="G3353" s="493" t="s">
        <v>3500</v>
      </c>
    </row>
    <row r="3354" spans="2:7" s="457" customFormat="1" ht="12">
      <c r="B3354" s="467" t="s">
        <v>9057</v>
      </c>
      <c r="C3354" s="453" t="s">
        <v>6156</v>
      </c>
      <c r="D3354" s="467" t="s">
        <v>8522</v>
      </c>
      <c r="E3354" s="472" t="s">
        <v>8523</v>
      </c>
      <c r="F3354" s="456" t="s">
        <v>3499</v>
      </c>
      <c r="G3354" s="493" t="s">
        <v>3500</v>
      </c>
    </row>
    <row r="3355" spans="2:7" s="457" customFormat="1" ht="12">
      <c r="B3355" s="467" t="s">
        <v>9058</v>
      </c>
      <c r="C3355" s="453" t="s">
        <v>6156</v>
      </c>
      <c r="D3355" s="467" t="s">
        <v>8522</v>
      </c>
      <c r="E3355" s="472" t="s">
        <v>8523</v>
      </c>
      <c r="F3355" s="456" t="s">
        <v>3499</v>
      </c>
      <c r="G3355" s="493" t="s">
        <v>3500</v>
      </c>
    </row>
    <row r="3356" spans="2:7" s="457" customFormat="1" ht="12">
      <c r="B3356" s="467" t="s">
        <v>9059</v>
      </c>
      <c r="C3356" s="453" t="s">
        <v>6156</v>
      </c>
      <c r="D3356" s="467" t="s">
        <v>8522</v>
      </c>
      <c r="E3356" s="472" t="s">
        <v>8523</v>
      </c>
      <c r="F3356" s="456" t="s">
        <v>3499</v>
      </c>
      <c r="G3356" s="493" t="s">
        <v>3500</v>
      </c>
    </row>
    <row r="3357" spans="2:7" s="457" customFormat="1" ht="12">
      <c r="B3357" s="467" t="s">
        <v>9060</v>
      </c>
      <c r="C3357" s="453" t="s">
        <v>6156</v>
      </c>
      <c r="D3357" s="467" t="s">
        <v>8522</v>
      </c>
      <c r="E3357" s="472" t="s">
        <v>8523</v>
      </c>
      <c r="F3357" s="456" t="s">
        <v>3499</v>
      </c>
      <c r="G3357" s="493" t="s">
        <v>3500</v>
      </c>
    </row>
    <row r="3358" spans="2:7" s="457" customFormat="1" ht="12">
      <c r="B3358" s="467" t="s">
        <v>9061</v>
      </c>
      <c r="C3358" s="453" t="s">
        <v>6156</v>
      </c>
      <c r="D3358" s="467" t="s">
        <v>8522</v>
      </c>
      <c r="E3358" s="472" t="s">
        <v>8523</v>
      </c>
      <c r="F3358" s="456" t="s">
        <v>3499</v>
      </c>
      <c r="G3358" s="493" t="s">
        <v>3500</v>
      </c>
    </row>
    <row r="3359" spans="2:7" s="457" customFormat="1" ht="12">
      <c r="B3359" s="467" t="s">
        <v>9062</v>
      </c>
      <c r="C3359" s="453" t="s">
        <v>6156</v>
      </c>
      <c r="D3359" s="467" t="s">
        <v>8522</v>
      </c>
      <c r="E3359" s="472" t="s">
        <v>8523</v>
      </c>
      <c r="F3359" s="456" t="s">
        <v>3499</v>
      </c>
      <c r="G3359" s="493" t="s">
        <v>3500</v>
      </c>
    </row>
    <row r="3360" spans="2:7" s="457" customFormat="1" ht="12">
      <c r="B3360" s="467" t="s">
        <v>9063</v>
      </c>
      <c r="C3360" s="453" t="s">
        <v>6156</v>
      </c>
      <c r="D3360" s="467" t="s">
        <v>8522</v>
      </c>
      <c r="E3360" s="472" t="s">
        <v>8523</v>
      </c>
      <c r="F3360" s="456" t="s">
        <v>3499</v>
      </c>
      <c r="G3360" s="493" t="s">
        <v>3500</v>
      </c>
    </row>
    <row r="3361" spans="2:7" s="457" customFormat="1" ht="12">
      <c r="B3361" s="467" t="s">
        <v>9064</v>
      </c>
      <c r="C3361" s="453" t="s">
        <v>6156</v>
      </c>
      <c r="D3361" s="467" t="s">
        <v>8522</v>
      </c>
      <c r="E3361" s="472" t="s">
        <v>8523</v>
      </c>
      <c r="F3361" s="456" t="s">
        <v>3499</v>
      </c>
      <c r="G3361" s="493" t="s">
        <v>3500</v>
      </c>
    </row>
    <row r="3362" spans="2:7" s="457" customFormat="1" ht="12">
      <c r="B3362" s="467" t="s">
        <v>9065</v>
      </c>
      <c r="C3362" s="453" t="s">
        <v>6156</v>
      </c>
      <c r="D3362" s="467" t="s">
        <v>8522</v>
      </c>
      <c r="E3362" s="472" t="s">
        <v>8523</v>
      </c>
      <c r="F3362" s="456" t="s">
        <v>3499</v>
      </c>
      <c r="G3362" s="493" t="s">
        <v>3500</v>
      </c>
    </row>
    <row r="3363" spans="2:7" s="457" customFormat="1" ht="12">
      <c r="B3363" s="467" t="s">
        <v>9066</v>
      </c>
      <c r="C3363" s="453" t="s">
        <v>6156</v>
      </c>
      <c r="D3363" s="467" t="s">
        <v>8522</v>
      </c>
      <c r="E3363" s="472" t="s">
        <v>8523</v>
      </c>
      <c r="F3363" s="456" t="s">
        <v>3499</v>
      </c>
      <c r="G3363" s="493" t="s">
        <v>3500</v>
      </c>
    </row>
    <row r="3364" spans="2:7" s="457" customFormat="1" ht="12">
      <c r="B3364" s="467" t="s">
        <v>9067</v>
      </c>
      <c r="C3364" s="453" t="s">
        <v>6156</v>
      </c>
      <c r="D3364" s="467" t="s">
        <v>8522</v>
      </c>
      <c r="E3364" s="472" t="s">
        <v>8523</v>
      </c>
      <c r="F3364" s="456" t="s">
        <v>3499</v>
      </c>
      <c r="G3364" s="493" t="s">
        <v>3500</v>
      </c>
    </row>
    <row r="3365" spans="2:7" s="457" customFormat="1" ht="12">
      <c r="B3365" s="467" t="s">
        <v>9068</v>
      </c>
      <c r="C3365" s="453" t="s">
        <v>6156</v>
      </c>
      <c r="D3365" s="467" t="s">
        <v>8522</v>
      </c>
      <c r="E3365" s="472" t="s">
        <v>8523</v>
      </c>
      <c r="F3365" s="456" t="s">
        <v>3499</v>
      </c>
      <c r="G3365" s="493" t="s">
        <v>3500</v>
      </c>
    </row>
    <row r="3366" spans="2:7" s="457" customFormat="1" ht="12">
      <c r="B3366" s="467" t="s">
        <v>9069</v>
      </c>
      <c r="C3366" s="453" t="s">
        <v>6156</v>
      </c>
      <c r="D3366" s="467" t="s">
        <v>8522</v>
      </c>
      <c r="E3366" s="472" t="s">
        <v>8523</v>
      </c>
      <c r="F3366" s="456" t="s">
        <v>3499</v>
      </c>
      <c r="G3366" s="493" t="s">
        <v>3500</v>
      </c>
    </row>
    <row r="3367" spans="2:7" s="457" customFormat="1" ht="12">
      <c r="B3367" s="467" t="s">
        <v>9070</v>
      </c>
      <c r="C3367" s="453" t="s">
        <v>6156</v>
      </c>
      <c r="D3367" s="467" t="s">
        <v>8522</v>
      </c>
      <c r="E3367" s="472" t="s">
        <v>8523</v>
      </c>
      <c r="F3367" s="456" t="s">
        <v>3499</v>
      </c>
      <c r="G3367" s="493" t="s">
        <v>3500</v>
      </c>
    </row>
    <row r="3368" spans="2:7" s="457" customFormat="1" ht="12">
      <c r="B3368" s="467" t="s">
        <v>9071</v>
      </c>
      <c r="C3368" s="453" t="s">
        <v>6156</v>
      </c>
      <c r="D3368" s="467" t="s">
        <v>8522</v>
      </c>
      <c r="E3368" s="472" t="s">
        <v>8523</v>
      </c>
      <c r="F3368" s="456" t="s">
        <v>3499</v>
      </c>
      <c r="G3368" s="493" t="s">
        <v>3500</v>
      </c>
    </row>
    <row r="3369" spans="2:7" s="457" customFormat="1" ht="12">
      <c r="B3369" s="467" t="s">
        <v>9072</v>
      </c>
      <c r="C3369" s="453" t="s">
        <v>6156</v>
      </c>
      <c r="D3369" s="467" t="s">
        <v>8522</v>
      </c>
      <c r="E3369" s="472" t="s">
        <v>8523</v>
      </c>
      <c r="F3369" s="456" t="s">
        <v>3499</v>
      </c>
      <c r="G3369" s="493" t="s">
        <v>3500</v>
      </c>
    </row>
    <row r="3370" spans="2:7" s="457" customFormat="1" ht="12">
      <c r="B3370" s="467" t="s">
        <v>9073</v>
      </c>
      <c r="C3370" s="453" t="s">
        <v>6156</v>
      </c>
      <c r="D3370" s="467" t="s">
        <v>8522</v>
      </c>
      <c r="E3370" s="472" t="s">
        <v>8523</v>
      </c>
      <c r="F3370" s="456" t="s">
        <v>3499</v>
      </c>
      <c r="G3370" s="493" t="s">
        <v>3500</v>
      </c>
    </row>
    <row r="3371" spans="2:7" s="457" customFormat="1" ht="12">
      <c r="B3371" s="467" t="s">
        <v>9074</v>
      </c>
      <c r="C3371" s="453" t="s">
        <v>6156</v>
      </c>
      <c r="D3371" s="467" t="s">
        <v>8522</v>
      </c>
      <c r="E3371" s="472" t="s">
        <v>8523</v>
      </c>
      <c r="F3371" s="456" t="s">
        <v>3499</v>
      </c>
      <c r="G3371" s="493" t="s">
        <v>3500</v>
      </c>
    </row>
    <row r="3372" spans="2:7" s="457" customFormat="1" ht="12">
      <c r="B3372" s="467" t="s">
        <v>9075</v>
      </c>
      <c r="C3372" s="453" t="s">
        <v>6156</v>
      </c>
      <c r="D3372" s="467" t="s">
        <v>8522</v>
      </c>
      <c r="E3372" s="472" t="s">
        <v>8523</v>
      </c>
      <c r="F3372" s="456" t="s">
        <v>3499</v>
      </c>
      <c r="G3372" s="493" t="s">
        <v>3500</v>
      </c>
    </row>
    <row r="3373" spans="2:7" s="457" customFormat="1" ht="12">
      <c r="B3373" s="467" t="s">
        <v>9076</v>
      </c>
      <c r="C3373" s="453" t="s">
        <v>6156</v>
      </c>
      <c r="D3373" s="467" t="s">
        <v>8522</v>
      </c>
      <c r="E3373" s="472" t="s">
        <v>8523</v>
      </c>
      <c r="F3373" s="456" t="s">
        <v>3499</v>
      </c>
      <c r="G3373" s="493" t="s">
        <v>3500</v>
      </c>
    </row>
    <row r="3374" spans="2:7" s="457" customFormat="1" ht="12">
      <c r="B3374" s="467" t="s">
        <v>9077</v>
      </c>
      <c r="C3374" s="453" t="s">
        <v>6156</v>
      </c>
      <c r="D3374" s="467" t="s">
        <v>8522</v>
      </c>
      <c r="E3374" s="472" t="s">
        <v>8523</v>
      </c>
      <c r="F3374" s="456" t="s">
        <v>3499</v>
      </c>
      <c r="G3374" s="493" t="s">
        <v>3500</v>
      </c>
    </row>
    <row r="3375" spans="2:7" s="457" customFormat="1" ht="12">
      <c r="B3375" s="467" t="s">
        <v>9078</v>
      </c>
      <c r="C3375" s="453" t="s">
        <v>6156</v>
      </c>
      <c r="D3375" s="467" t="s">
        <v>8522</v>
      </c>
      <c r="E3375" s="472" t="s">
        <v>8523</v>
      </c>
      <c r="F3375" s="456" t="s">
        <v>3499</v>
      </c>
      <c r="G3375" s="493" t="s">
        <v>3500</v>
      </c>
    </row>
    <row r="3376" spans="2:7" s="457" customFormat="1" ht="12">
      <c r="B3376" s="467" t="s">
        <v>9079</v>
      </c>
      <c r="C3376" s="453" t="s">
        <v>6156</v>
      </c>
      <c r="D3376" s="467" t="s">
        <v>8522</v>
      </c>
      <c r="E3376" s="472" t="s">
        <v>8523</v>
      </c>
      <c r="F3376" s="456" t="s">
        <v>3499</v>
      </c>
      <c r="G3376" s="493" t="s">
        <v>3500</v>
      </c>
    </row>
    <row r="3377" spans="2:7" s="457" customFormat="1" ht="12">
      <c r="B3377" s="467" t="s">
        <v>9080</v>
      </c>
      <c r="C3377" s="453" t="s">
        <v>6156</v>
      </c>
      <c r="D3377" s="467" t="s">
        <v>8522</v>
      </c>
      <c r="E3377" s="472" t="s">
        <v>8523</v>
      </c>
      <c r="F3377" s="456" t="s">
        <v>3499</v>
      </c>
      <c r="G3377" s="493" t="s">
        <v>3500</v>
      </c>
    </row>
    <row r="3378" spans="2:7" s="457" customFormat="1" ht="12">
      <c r="B3378" s="467" t="s">
        <v>9081</v>
      </c>
      <c r="C3378" s="453" t="s">
        <v>6156</v>
      </c>
      <c r="D3378" s="467" t="s">
        <v>8522</v>
      </c>
      <c r="E3378" s="472" t="s">
        <v>8523</v>
      </c>
      <c r="F3378" s="456" t="s">
        <v>3499</v>
      </c>
      <c r="G3378" s="493" t="s">
        <v>3500</v>
      </c>
    </row>
    <row r="3379" spans="2:7" s="457" customFormat="1" ht="12">
      <c r="B3379" s="467" t="s">
        <v>9082</v>
      </c>
      <c r="C3379" s="453" t="s">
        <v>6156</v>
      </c>
      <c r="D3379" s="467" t="s">
        <v>8522</v>
      </c>
      <c r="E3379" s="472" t="s">
        <v>8523</v>
      </c>
      <c r="F3379" s="456" t="s">
        <v>3499</v>
      </c>
      <c r="G3379" s="493" t="s">
        <v>3500</v>
      </c>
    </row>
    <row r="3380" spans="2:7" s="457" customFormat="1" ht="12">
      <c r="B3380" s="467" t="s">
        <v>9083</v>
      </c>
      <c r="C3380" s="453" t="s">
        <v>6156</v>
      </c>
      <c r="D3380" s="467" t="s">
        <v>8522</v>
      </c>
      <c r="E3380" s="472" t="s">
        <v>8523</v>
      </c>
      <c r="F3380" s="456" t="s">
        <v>3499</v>
      </c>
      <c r="G3380" s="493" t="s">
        <v>3500</v>
      </c>
    </row>
    <row r="3381" spans="2:7" s="457" customFormat="1" ht="12">
      <c r="B3381" s="467" t="s">
        <v>9084</v>
      </c>
      <c r="C3381" s="453" t="s">
        <v>6156</v>
      </c>
      <c r="D3381" s="467" t="s">
        <v>8522</v>
      </c>
      <c r="E3381" s="472" t="s">
        <v>8523</v>
      </c>
      <c r="F3381" s="456" t="s">
        <v>3499</v>
      </c>
      <c r="G3381" s="493" t="s">
        <v>3500</v>
      </c>
    </row>
    <row r="3382" spans="2:7" s="457" customFormat="1" ht="12">
      <c r="B3382" s="467" t="s">
        <v>9085</v>
      </c>
      <c r="C3382" s="453" t="s">
        <v>6156</v>
      </c>
      <c r="D3382" s="467" t="s">
        <v>8522</v>
      </c>
      <c r="E3382" s="472" t="s">
        <v>8523</v>
      </c>
      <c r="F3382" s="456" t="s">
        <v>3499</v>
      </c>
      <c r="G3382" s="493" t="s">
        <v>3500</v>
      </c>
    </row>
    <row r="3383" spans="2:7" s="457" customFormat="1" ht="12">
      <c r="B3383" s="467" t="s">
        <v>9086</v>
      </c>
      <c r="C3383" s="453" t="s">
        <v>6156</v>
      </c>
      <c r="D3383" s="467" t="s">
        <v>8522</v>
      </c>
      <c r="E3383" s="472" t="s">
        <v>8523</v>
      </c>
      <c r="F3383" s="456" t="s">
        <v>3499</v>
      </c>
      <c r="G3383" s="493" t="s">
        <v>3500</v>
      </c>
    </row>
    <row r="3384" spans="2:7" s="457" customFormat="1" ht="12">
      <c r="B3384" s="467" t="s">
        <v>9087</v>
      </c>
      <c r="C3384" s="453" t="s">
        <v>6156</v>
      </c>
      <c r="D3384" s="467" t="s">
        <v>8522</v>
      </c>
      <c r="E3384" s="472" t="s">
        <v>8523</v>
      </c>
      <c r="F3384" s="456" t="s">
        <v>3499</v>
      </c>
      <c r="G3384" s="493" t="s">
        <v>3500</v>
      </c>
    </row>
    <row r="3385" spans="2:7" s="457" customFormat="1" ht="12">
      <c r="B3385" s="467" t="s">
        <v>9088</v>
      </c>
      <c r="C3385" s="453" t="s">
        <v>6156</v>
      </c>
      <c r="D3385" s="467" t="s">
        <v>8522</v>
      </c>
      <c r="E3385" s="472" t="s">
        <v>8523</v>
      </c>
      <c r="F3385" s="456" t="s">
        <v>3499</v>
      </c>
      <c r="G3385" s="493" t="s">
        <v>3500</v>
      </c>
    </row>
    <row r="3386" spans="2:7" s="457" customFormat="1" ht="12">
      <c r="B3386" s="467" t="s">
        <v>9089</v>
      </c>
      <c r="C3386" s="453" t="s">
        <v>6156</v>
      </c>
      <c r="D3386" s="467" t="s">
        <v>8522</v>
      </c>
      <c r="E3386" s="472" t="s">
        <v>8523</v>
      </c>
      <c r="F3386" s="456" t="s">
        <v>3499</v>
      </c>
      <c r="G3386" s="493" t="s">
        <v>3500</v>
      </c>
    </row>
    <row r="3387" spans="2:7" s="457" customFormat="1" ht="12">
      <c r="B3387" s="467" t="s">
        <v>9090</v>
      </c>
      <c r="C3387" s="453" t="s">
        <v>6156</v>
      </c>
      <c r="D3387" s="467" t="s">
        <v>8522</v>
      </c>
      <c r="E3387" s="472" t="s">
        <v>8523</v>
      </c>
      <c r="F3387" s="456" t="s">
        <v>3499</v>
      </c>
      <c r="G3387" s="493" t="s">
        <v>3500</v>
      </c>
    </row>
    <row r="3388" spans="2:7" s="457" customFormat="1" ht="12">
      <c r="B3388" s="467" t="s">
        <v>9091</v>
      </c>
      <c r="C3388" s="453" t="s">
        <v>6156</v>
      </c>
      <c r="D3388" s="467" t="s">
        <v>8522</v>
      </c>
      <c r="E3388" s="472" t="s">
        <v>8523</v>
      </c>
      <c r="F3388" s="456" t="s">
        <v>3499</v>
      </c>
      <c r="G3388" s="493" t="s">
        <v>3500</v>
      </c>
    </row>
    <row r="3389" spans="2:7" s="457" customFormat="1" ht="12">
      <c r="B3389" s="467" t="s">
        <v>9092</v>
      </c>
      <c r="C3389" s="453" t="s">
        <v>6156</v>
      </c>
      <c r="D3389" s="467" t="s">
        <v>8522</v>
      </c>
      <c r="E3389" s="472" t="s">
        <v>8523</v>
      </c>
      <c r="F3389" s="456" t="s">
        <v>3499</v>
      </c>
      <c r="G3389" s="493" t="s">
        <v>3500</v>
      </c>
    </row>
    <row r="3390" spans="2:7" s="457" customFormat="1" ht="12">
      <c r="B3390" s="467" t="s">
        <v>9093</v>
      </c>
      <c r="C3390" s="453" t="s">
        <v>6156</v>
      </c>
      <c r="D3390" s="467" t="s">
        <v>8522</v>
      </c>
      <c r="E3390" s="472" t="s">
        <v>8523</v>
      </c>
      <c r="F3390" s="456" t="s">
        <v>3499</v>
      </c>
      <c r="G3390" s="493" t="s">
        <v>3500</v>
      </c>
    </row>
    <row r="3391" spans="2:7" s="457" customFormat="1" ht="12">
      <c r="B3391" s="467" t="s">
        <v>9094</v>
      </c>
      <c r="C3391" s="453" t="s">
        <v>6156</v>
      </c>
      <c r="D3391" s="467" t="s">
        <v>8522</v>
      </c>
      <c r="E3391" s="472" t="s">
        <v>8523</v>
      </c>
      <c r="F3391" s="456" t="s">
        <v>3499</v>
      </c>
      <c r="G3391" s="493" t="s">
        <v>3500</v>
      </c>
    </row>
    <row r="3392" spans="2:7" s="457" customFormat="1" ht="12">
      <c r="B3392" s="467" t="s">
        <v>9095</v>
      </c>
      <c r="C3392" s="453" t="s">
        <v>6156</v>
      </c>
      <c r="D3392" s="467" t="s">
        <v>8522</v>
      </c>
      <c r="E3392" s="472" t="s">
        <v>8523</v>
      </c>
      <c r="F3392" s="456" t="s">
        <v>3499</v>
      </c>
      <c r="G3392" s="493" t="s">
        <v>3500</v>
      </c>
    </row>
    <row r="3393" spans="2:7" s="457" customFormat="1" ht="12">
      <c r="B3393" s="467" t="s">
        <v>9096</v>
      </c>
      <c r="C3393" s="453" t="s">
        <v>6156</v>
      </c>
      <c r="D3393" s="467" t="s">
        <v>8522</v>
      </c>
      <c r="E3393" s="472" t="s">
        <v>8523</v>
      </c>
      <c r="F3393" s="456" t="s">
        <v>3499</v>
      </c>
      <c r="G3393" s="493" t="s">
        <v>3500</v>
      </c>
    </row>
    <row r="3394" spans="2:7" s="457" customFormat="1" ht="12">
      <c r="B3394" s="467" t="s">
        <v>9097</v>
      </c>
      <c r="C3394" s="453" t="s">
        <v>6156</v>
      </c>
      <c r="D3394" s="467" t="s">
        <v>8522</v>
      </c>
      <c r="E3394" s="472" t="s">
        <v>8523</v>
      </c>
      <c r="F3394" s="456" t="s">
        <v>3499</v>
      </c>
      <c r="G3394" s="493" t="s">
        <v>3500</v>
      </c>
    </row>
    <row r="3395" spans="2:7" s="457" customFormat="1" ht="12">
      <c r="B3395" s="467" t="s">
        <v>9098</v>
      </c>
      <c r="C3395" s="453" t="s">
        <v>6156</v>
      </c>
      <c r="D3395" s="467" t="s">
        <v>8522</v>
      </c>
      <c r="E3395" s="472" t="s">
        <v>8523</v>
      </c>
      <c r="F3395" s="456" t="s">
        <v>3499</v>
      </c>
      <c r="G3395" s="493" t="s">
        <v>3500</v>
      </c>
    </row>
    <row r="3396" spans="2:7" s="457" customFormat="1" ht="12">
      <c r="B3396" s="467" t="s">
        <v>9099</v>
      </c>
      <c r="C3396" s="453" t="s">
        <v>6156</v>
      </c>
      <c r="D3396" s="467" t="s">
        <v>8522</v>
      </c>
      <c r="E3396" s="472" t="s">
        <v>8523</v>
      </c>
      <c r="F3396" s="456" t="s">
        <v>3499</v>
      </c>
      <c r="G3396" s="493" t="s">
        <v>3500</v>
      </c>
    </row>
    <row r="3397" spans="2:7" s="457" customFormat="1" ht="12">
      <c r="B3397" s="467" t="s">
        <v>9100</v>
      </c>
      <c r="C3397" s="453" t="s">
        <v>6156</v>
      </c>
      <c r="D3397" s="467" t="s">
        <v>8522</v>
      </c>
      <c r="E3397" s="472" t="s">
        <v>8523</v>
      </c>
      <c r="F3397" s="456" t="s">
        <v>3499</v>
      </c>
      <c r="G3397" s="493" t="s">
        <v>3500</v>
      </c>
    </row>
    <row r="3398" spans="2:7" s="457" customFormat="1" ht="12">
      <c r="B3398" s="467" t="s">
        <v>9101</v>
      </c>
      <c r="C3398" s="453" t="s">
        <v>6156</v>
      </c>
      <c r="D3398" s="467" t="s">
        <v>8522</v>
      </c>
      <c r="E3398" s="472" t="s">
        <v>8523</v>
      </c>
      <c r="F3398" s="456" t="s">
        <v>3499</v>
      </c>
      <c r="G3398" s="493" t="s">
        <v>3500</v>
      </c>
    </row>
    <row r="3399" spans="2:7" s="457" customFormat="1" ht="12">
      <c r="B3399" s="467" t="s">
        <v>9102</v>
      </c>
      <c r="C3399" s="453" t="s">
        <v>6156</v>
      </c>
      <c r="D3399" s="467" t="s">
        <v>8522</v>
      </c>
      <c r="E3399" s="472" t="s">
        <v>8523</v>
      </c>
      <c r="F3399" s="456" t="s">
        <v>3499</v>
      </c>
      <c r="G3399" s="493" t="s">
        <v>3500</v>
      </c>
    </row>
    <row r="3400" spans="2:7" s="457" customFormat="1" ht="12">
      <c r="B3400" s="467" t="s">
        <v>9103</v>
      </c>
      <c r="C3400" s="453" t="s">
        <v>6156</v>
      </c>
      <c r="D3400" s="467" t="s">
        <v>8522</v>
      </c>
      <c r="E3400" s="472" t="s">
        <v>8523</v>
      </c>
      <c r="F3400" s="456" t="s">
        <v>3499</v>
      </c>
      <c r="G3400" s="493" t="s">
        <v>3500</v>
      </c>
    </row>
    <row r="3401" spans="2:7" s="457" customFormat="1" ht="12">
      <c r="B3401" s="467" t="s">
        <v>9104</v>
      </c>
      <c r="C3401" s="453" t="s">
        <v>6156</v>
      </c>
      <c r="D3401" s="467" t="s">
        <v>8522</v>
      </c>
      <c r="E3401" s="472" t="s">
        <v>8523</v>
      </c>
      <c r="F3401" s="456" t="s">
        <v>3499</v>
      </c>
      <c r="G3401" s="493" t="s">
        <v>3500</v>
      </c>
    </row>
    <row r="3402" spans="2:7" s="457" customFormat="1" ht="12">
      <c r="B3402" s="467" t="s">
        <v>9105</v>
      </c>
      <c r="C3402" s="453" t="s">
        <v>6156</v>
      </c>
      <c r="D3402" s="467" t="s">
        <v>8522</v>
      </c>
      <c r="E3402" s="472" t="s">
        <v>8523</v>
      </c>
      <c r="F3402" s="456" t="s">
        <v>3499</v>
      </c>
      <c r="G3402" s="493" t="s">
        <v>3500</v>
      </c>
    </row>
    <row r="3403" spans="2:7" s="457" customFormat="1" ht="12">
      <c r="B3403" s="467" t="s">
        <v>9106</v>
      </c>
      <c r="C3403" s="453" t="s">
        <v>6156</v>
      </c>
      <c r="D3403" s="467" t="s">
        <v>8522</v>
      </c>
      <c r="E3403" s="472" t="s">
        <v>8523</v>
      </c>
      <c r="F3403" s="456" t="s">
        <v>3499</v>
      </c>
      <c r="G3403" s="493" t="s">
        <v>3500</v>
      </c>
    </row>
    <row r="3404" spans="2:7" s="457" customFormat="1" ht="12">
      <c r="B3404" s="467" t="s">
        <v>9107</v>
      </c>
      <c r="C3404" s="453" t="s">
        <v>6156</v>
      </c>
      <c r="D3404" s="467" t="s">
        <v>8522</v>
      </c>
      <c r="E3404" s="472" t="s">
        <v>8523</v>
      </c>
      <c r="F3404" s="456" t="s">
        <v>3499</v>
      </c>
      <c r="G3404" s="493" t="s">
        <v>3500</v>
      </c>
    </row>
    <row r="3405" spans="2:7" s="457" customFormat="1" ht="12">
      <c r="B3405" s="467" t="s">
        <v>9108</v>
      </c>
      <c r="C3405" s="453" t="s">
        <v>6156</v>
      </c>
      <c r="D3405" s="467" t="s">
        <v>8522</v>
      </c>
      <c r="E3405" s="472" t="s">
        <v>8523</v>
      </c>
      <c r="F3405" s="456" t="s">
        <v>3499</v>
      </c>
      <c r="G3405" s="493" t="s">
        <v>3500</v>
      </c>
    </row>
    <row r="3406" spans="2:7" s="457" customFormat="1" ht="12">
      <c r="B3406" s="467" t="s">
        <v>9109</v>
      </c>
      <c r="C3406" s="453" t="s">
        <v>6156</v>
      </c>
      <c r="D3406" s="467" t="s">
        <v>8522</v>
      </c>
      <c r="E3406" s="472" t="s">
        <v>8523</v>
      </c>
      <c r="F3406" s="456" t="s">
        <v>3499</v>
      </c>
      <c r="G3406" s="493" t="s">
        <v>3500</v>
      </c>
    </row>
    <row r="3407" spans="2:7" s="457" customFormat="1" ht="12">
      <c r="B3407" s="467" t="s">
        <v>9110</v>
      </c>
      <c r="C3407" s="453" t="s">
        <v>6156</v>
      </c>
      <c r="D3407" s="467" t="s">
        <v>8522</v>
      </c>
      <c r="E3407" s="472" t="s">
        <v>8523</v>
      </c>
      <c r="F3407" s="456" t="s">
        <v>3499</v>
      </c>
      <c r="G3407" s="493" t="s">
        <v>3500</v>
      </c>
    </row>
    <row r="3408" spans="2:7" s="457" customFormat="1" ht="12">
      <c r="B3408" s="467" t="s">
        <v>9111</v>
      </c>
      <c r="C3408" s="453" t="s">
        <v>6156</v>
      </c>
      <c r="D3408" s="467" t="s">
        <v>8522</v>
      </c>
      <c r="E3408" s="472" t="s">
        <v>8523</v>
      </c>
      <c r="F3408" s="456" t="s">
        <v>3499</v>
      </c>
      <c r="G3408" s="493" t="s">
        <v>3500</v>
      </c>
    </row>
    <row r="3409" spans="2:7" s="457" customFormat="1" ht="12">
      <c r="B3409" s="467" t="s">
        <v>9112</v>
      </c>
      <c r="C3409" s="453" t="s">
        <v>6156</v>
      </c>
      <c r="D3409" s="467" t="s">
        <v>8522</v>
      </c>
      <c r="E3409" s="472" t="s">
        <v>8523</v>
      </c>
      <c r="F3409" s="456" t="s">
        <v>3499</v>
      </c>
      <c r="G3409" s="493" t="s">
        <v>3500</v>
      </c>
    </row>
    <row r="3410" spans="2:7" s="457" customFormat="1" ht="12">
      <c r="B3410" s="467" t="s">
        <v>9113</v>
      </c>
      <c r="C3410" s="453" t="s">
        <v>6156</v>
      </c>
      <c r="D3410" s="467" t="s">
        <v>8522</v>
      </c>
      <c r="E3410" s="472" t="s">
        <v>8523</v>
      </c>
      <c r="F3410" s="456" t="s">
        <v>3499</v>
      </c>
      <c r="G3410" s="493" t="s">
        <v>3500</v>
      </c>
    </row>
    <row r="3411" spans="2:7" s="457" customFormat="1" ht="12">
      <c r="B3411" s="467" t="s">
        <v>9114</v>
      </c>
      <c r="C3411" s="453" t="s">
        <v>6156</v>
      </c>
      <c r="D3411" s="467" t="s">
        <v>8522</v>
      </c>
      <c r="E3411" s="472" t="s">
        <v>8523</v>
      </c>
      <c r="F3411" s="456" t="s">
        <v>3499</v>
      </c>
      <c r="G3411" s="493" t="s">
        <v>3500</v>
      </c>
    </row>
    <row r="3412" spans="2:7" s="457" customFormat="1" ht="12">
      <c r="B3412" s="467" t="s">
        <v>9115</v>
      </c>
      <c r="C3412" s="453" t="s">
        <v>6156</v>
      </c>
      <c r="D3412" s="467" t="s">
        <v>8522</v>
      </c>
      <c r="E3412" s="472" t="s">
        <v>8523</v>
      </c>
      <c r="F3412" s="456" t="s">
        <v>3499</v>
      </c>
      <c r="G3412" s="493" t="s">
        <v>3500</v>
      </c>
    </row>
    <row r="3413" spans="2:7" s="457" customFormat="1" ht="12">
      <c r="B3413" s="467" t="s">
        <v>9116</v>
      </c>
      <c r="C3413" s="453" t="s">
        <v>6156</v>
      </c>
      <c r="D3413" s="467" t="s">
        <v>8522</v>
      </c>
      <c r="E3413" s="472" t="s">
        <v>8523</v>
      </c>
      <c r="F3413" s="456" t="s">
        <v>3499</v>
      </c>
      <c r="G3413" s="493" t="s">
        <v>3500</v>
      </c>
    </row>
    <row r="3414" spans="2:7" s="457" customFormat="1" ht="12">
      <c r="B3414" s="467" t="s">
        <v>9117</v>
      </c>
      <c r="C3414" s="453" t="s">
        <v>6156</v>
      </c>
      <c r="D3414" s="467" t="s">
        <v>8522</v>
      </c>
      <c r="E3414" s="472" t="s">
        <v>8523</v>
      </c>
      <c r="F3414" s="456" t="s">
        <v>3499</v>
      </c>
      <c r="G3414" s="493" t="s">
        <v>3500</v>
      </c>
    </row>
    <row r="3415" spans="2:7" s="457" customFormat="1" ht="12">
      <c r="B3415" s="467" t="s">
        <v>9118</v>
      </c>
      <c r="C3415" s="453" t="s">
        <v>6156</v>
      </c>
      <c r="D3415" s="467" t="s">
        <v>8522</v>
      </c>
      <c r="E3415" s="472" t="s">
        <v>8523</v>
      </c>
      <c r="F3415" s="456" t="s">
        <v>3499</v>
      </c>
      <c r="G3415" s="493" t="s">
        <v>3500</v>
      </c>
    </row>
    <row r="3416" spans="2:7" s="457" customFormat="1" ht="12">
      <c r="B3416" s="467" t="s">
        <v>9119</v>
      </c>
      <c r="C3416" s="453" t="s">
        <v>6156</v>
      </c>
      <c r="D3416" s="467" t="s">
        <v>8522</v>
      </c>
      <c r="E3416" s="472" t="s">
        <v>8523</v>
      </c>
      <c r="F3416" s="456" t="s">
        <v>3499</v>
      </c>
      <c r="G3416" s="493" t="s">
        <v>3500</v>
      </c>
    </row>
    <row r="3417" spans="2:7" s="457" customFormat="1" ht="12">
      <c r="B3417" s="467" t="s">
        <v>9120</v>
      </c>
      <c r="C3417" s="453" t="s">
        <v>6156</v>
      </c>
      <c r="D3417" s="467" t="s">
        <v>8522</v>
      </c>
      <c r="E3417" s="472" t="s">
        <v>8523</v>
      </c>
      <c r="F3417" s="456" t="s">
        <v>3499</v>
      </c>
      <c r="G3417" s="493" t="s">
        <v>3500</v>
      </c>
    </row>
    <row r="3418" spans="2:7" s="457" customFormat="1" ht="12">
      <c r="B3418" s="467" t="s">
        <v>9121</v>
      </c>
      <c r="C3418" s="453" t="s">
        <v>6156</v>
      </c>
      <c r="D3418" s="467" t="s">
        <v>8522</v>
      </c>
      <c r="E3418" s="472" t="s">
        <v>8523</v>
      </c>
      <c r="F3418" s="456" t="s">
        <v>3499</v>
      </c>
      <c r="G3418" s="493" t="s">
        <v>3500</v>
      </c>
    </row>
    <row r="3419" spans="2:7" s="457" customFormat="1" ht="12">
      <c r="B3419" s="467" t="s">
        <v>9122</v>
      </c>
      <c r="C3419" s="453" t="s">
        <v>6156</v>
      </c>
      <c r="D3419" s="467" t="s">
        <v>8522</v>
      </c>
      <c r="E3419" s="472" t="s">
        <v>8523</v>
      </c>
      <c r="F3419" s="456" t="s">
        <v>3499</v>
      </c>
      <c r="G3419" s="493" t="s">
        <v>3500</v>
      </c>
    </row>
    <row r="3420" spans="2:7" s="457" customFormat="1" ht="12">
      <c r="B3420" s="467" t="s">
        <v>9123</v>
      </c>
      <c r="C3420" s="453" t="s">
        <v>6156</v>
      </c>
      <c r="D3420" s="467" t="s">
        <v>8522</v>
      </c>
      <c r="E3420" s="472" t="s">
        <v>8523</v>
      </c>
      <c r="F3420" s="456" t="s">
        <v>3499</v>
      </c>
      <c r="G3420" s="493" t="s">
        <v>3500</v>
      </c>
    </row>
    <row r="3421" spans="2:7" s="457" customFormat="1" ht="12">
      <c r="B3421" s="467" t="s">
        <v>9124</v>
      </c>
      <c r="C3421" s="453" t="s">
        <v>6156</v>
      </c>
      <c r="D3421" s="467" t="s">
        <v>8522</v>
      </c>
      <c r="E3421" s="472" t="s">
        <v>8523</v>
      </c>
      <c r="F3421" s="456" t="s">
        <v>3499</v>
      </c>
      <c r="G3421" s="493" t="s">
        <v>3500</v>
      </c>
    </row>
    <row r="3422" spans="2:7" s="457" customFormat="1" ht="12">
      <c r="B3422" s="467" t="s">
        <v>9125</v>
      </c>
      <c r="C3422" s="453" t="s">
        <v>6156</v>
      </c>
      <c r="D3422" s="467" t="s">
        <v>8522</v>
      </c>
      <c r="E3422" s="472" t="s">
        <v>8523</v>
      </c>
      <c r="F3422" s="456" t="s">
        <v>3499</v>
      </c>
      <c r="G3422" s="493" t="s">
        <v>3500</v>
      </c>
    </row>
    <row r="3423" spans="2:7" s="457" customFormat="1" ht="12">
      <c r="B3423" s="467" t="s">
        <v>9126</v>
      </c>
      <c r="C3423" s="453" t="s">
        <v>6156</v>
      </c>
      <c r="D3423" s="467" t="s">
        <v>8522</v>
      </c>
      <c r="E3423" s="472" t="s">
        <v>8523</v>
      </c>
      <c r="F3423" s="456" t="s">
        <v>3499</v>
      </c>
      <c r="G3423" s="493" t="s">
        <v>3500</v>
      </c>
    </row>
    <row r="3424" spans="2:7" s="457" customFormat="1" ht="12">
      <c r="B3424" s="467" t="s">
        <v>9127</v>
      </c>
      <c r="C3424" s="453" t="s">
        <v>6156</v>
      </c>
      <c r="D3424" s="467" t="s">
        <v>8522</v>
      </c>
      <c r="E3424" s="472" t="s">
        <v>8523</v>
      </c>
      <c r="F3424" s="456" t="s">
        <v>3499</v>
      </c>
      <c r="G3424" s="493" t="s">
        <v>3500</v>
      </c>
    </row>
    <row r="3425" spans="2:7" s="457" customFormat="1" ht="12">
      <c r="B3425" s="467" t="s">
        <v>9128</v>
      </c>
      <c r="C3425" s="453" t="s">
        <v>6156</v>
      </c>
      <c r="D3425" s="467" t="s">
        <v>8522</v>
      </c>
      <c r="E3425" s="472" t="s">
        <v>8523</v>
      </c>
      <c r="F3425" s="456" t="s">
        <v>3499</v>
      </c>
      <c r="G3425" s="493" t="s">
        <v>3500</v>
      </c>
    </row>
    <row r="3426" spans="2:7" s="457" customFormat="1" ht="12">
      <c r="B3426" s="467" t="s">
        <v>9129</v>
      </c>
      <c r="C3426" s="453" t="s">
        <v>6156</v>
      </c>
      <c r="D3426" s="467" t="s">
        <v>8522</v>
      </c>
      <c r="E3426" s="472" t="s">
        <v>8523</v>
      </c>
      <c r="F3426" s="456" t="s">
        <v>3499</v>
      </c>
      <c r="G3426" s="493" t="s">
        <v>3500</v>
      </c>
    </row>
    <row r="3427" spans="2:7" s="457" customFormat="1" ht="12">
      <c r="B3427" s="467" t="s">
        <v>9130</v>
      </c>
      <c r="C3427" s="453" t="s">
        <v>6156</v>
      </c>
      <c r="D3427" s="467" t="s">
        <v>8522</v>
      </c>
      <c r="E3427" s="472" t="s">
        <v>8523</v>
      </c>
      <c r="F3427" s="456" t="s">
        <v>3499</v>
      </c>
      <c r="G3427" s="493" t="s">
        <v>3500</v>
      </c>
    </row>
    <row r="3428" spans="2:7" s="457" customFormat="1" ht="12">
      <c r="B3428" s="467" t="s">
        <v>9131</v>
      </c>
      <c r="C3428" s="453" t="s">
        <v>6156</v>
      </c>
      <c r="D3428" s="467" t="s">
        <v>8522</v>
      </c>
      <c r="E3428" s="472" t="s">
        <v>8523</v>
      </c>
      <c r="F3428" s="456" t="s">
        <v>3499</v>
      </c>
      <c r="G3428" s="493" t="s">
        <v>3500</v>
      </c>
    </row>
    <row r="3429" spans="2:7" s="457" customFormat="1" ht="12">
      <c r="B3429" s="467" t="s">
        <v>9132</v>
      </c>
      <c r="C3429" s="453" t="s">
        <v>6156</v>
      </c>
      <c r="D3429" s="467" t="s">
        <v>8522</v>
      </c>
      <c r="E3429" s="472" t="s">
        <v>8523</v>
      </c>
      <c r="F3429" s="456" t="s">
        <v>3499</v>
      </c>
      <c r="G3429" s="493" t="s">
        <v>3500</v>
      </c>
    </row>
    <row r="3430" spans="2:7" s="457" customFormat="1" ht="12">
      <c r="B3430" s="467" t="s">
        <v>9133</v>
      </c>
      <c r="C3430" s="453" t="s">
        <v>6156</v>
      </c>
      <c r="D3430" s="467" t="s">
        <v>8522</v>
      </c>
      <c r="E3430" s="472" t="s">
        <v>8523</v>
      </c>
      <c r="F3430" s="456" t="s">
        <v>3499</v>
      </c>
      <c r="G3430" s="493" t="s">
        <v>3500</v>
      </c>
    </row>
    <row r="3431" spans="2:7" s="457" customFormat="1" ht="12">
      <c r="B3431" s="467" t="s">
        <v>9134</v>
      </c>
      <c r="C3431" s="453" t="s">
        <v>6156</v>
      </c>
      <c r="D3431" s="467" t="s">
        <v>8522</v>
      </c>
      <c r="E3431" s="472" t="s">
        <v>8523</v>
      </c>
      <c r="F3431" s="456" t="s">
        <v>3499</v>
      </c>
      <c r="G3431" s="493" t="s">
        <v>3500</v>
      </c>
    </row>
    <row r="3432" spans="2:7" s="457" customFormat="1" ht="12">
      <c r="B3432" s="467" t="s">
        <v>9135</v>
      </c>
      <c r="C3432" s="453" t="s">
        <v>6156</v>
      </c>
      <c r="D3432" s="467" t="s">
        <v>8522</v>
      </c>
      <c r="E3432" s="472" t="s">
        <v>8523</v>
      </c>
      <c r="F3432" s="456" t="s">
        <v>3499</v>
      </c>
      <c r="G3432" s="493" t="s">
        <v>3500</v>
      </c>
    </row>
    <row r="3433" spans="2:7" s="457" customFormat="1" ht="12">
      <c r="B3433" s="467" t="s">
        <v>9136</v>
      </c>
      <c r="C3433" s="453" t="s">
        <v>6156</v>
      </c>
      <c r="D3433" s="467" t="s">
        <v>8522</v>
      </c>
      <c r="E3433" s="472" t="s">
        <v>8523</v>
      </c>
      <c r="F3433" s="456" t="s">
        <v>3499</v>
      </c>
      <c r="G3433" s="493" t="s">
        <v>3500</v>
      </c>
    </row>
    <row r="3434" spans="2:7" s="457" customFormat="1" ht="12">
      <c r="B3434" s="467" t="s">
        <v>9137</v>
      </c>
      <c r="C3434" s="453" t="s">
        <v>6156</v>
      </c>
      <c r="D3434" s="467" t="s">
        <v>8522</v>
      </c>
      <c r="E3434" s="472" t="s">
        <v>8523</v>
      </c>
      <c r="F3434" s="456" t="s">
        <v>3499</v>
      </c>
      <c r="G3434" s="493" t="s">
        <v>3500</v>
      </c>
    </row>
    <row r="3435" spans="2:7" s="457" customFormat="1" ht="12">
      <c r="B3435" s="467" t="s">
        <v>9138</v>
      </c>
      <c r="C3435" s="453" t="s">
        <v>6156</v>
      </c>
      <c r="D3435" s="467" t="s">
        <v>8522</v>
      </c>
      <c r="E3435" s="472" t="s">
        <v>8523</v>
      </c>
      <c r="F3435" s="456" t="s">
        <v>3499</v>
      </c>
      <c r="G3435" s="493" t="s">
        <v>3500</v>
      </c>
    </row>
    <row r="3436" spans="2:7" s="457" customFormat="1" ht="12">
      <c r="B3436" s="467" t="s">
        <v>9139</v>
      </c>
      <c r="C3436" s="453" t="s">
        <v>6156</v>
      </c>
      <c r="D3436" s="467" t="s">
        <v>8522</v>
      </c>
      <c r="E3436" s="472" t="s">
        <v>8523</v>
      </c>
      <c r="F3436" s="456" t="s">
        <v>3499</v>
      </c>
      <c r="G3436" s="493" t="s">
        <v>3500</v>
      </c>
    </row>
    <row r="3437" spans="2:7" s="457" customFormat="1" ht="12">
      <c r="B3437" s="467" t="s">
        <v>9140</v>
      </c>
      <c r="C3437" s="453" t="s">
        <v>6156</v>
      </c>
      <c r="D3437" s="467" t="s">
        <v>8522</v>
      </c>
      <c r="E3437" s="472" t="s">
        <v>8523</v>
      </c>
      <c r="F3437" s="456" t="s">
        <v>3499</v>
      </c>
      <c r="G3437" s="493" t="s">
        <v>3500</v>
      </c>
    </row>
    <row r="3438" spans="2:7" s="457" customFormat="1" ht="12">
      <c r="B3438" s="467" t="s">
        <v>9141</v>
      </c>
      <c r="C3438" s="453" t="s">
        <v>6156</v>
      </c>
      <c r="D3438" s="467" t="s">
        <v>8522</v>
      </c>
      <c r="E3438" s="472" t="s">
        <v>8523</v>
      </c>
      <c r="F3438" s="456" t="s">
        <v>3499</v>
      </c>
      <c r="G3438" s="493" t="s">
        <v>3500</v>
      </c>
    </row>
    <row r="3439" spans="2:7" s="457" customFormat="1" ht="12">
      <c r="B3439" s="467" t="s">
        <v>9142</v>
      </c>
      <c r="C3439" s="453" t="s">
        <v>6156</v>
      </c>
      <c r="D3439" s="467" t="s">
        <v>8522</v>
      </c>
      <c r="E3439" s="472" t="s">
        <v>8523</v>
      </c>
      <c r="F3439" s="456" t="s">
        <v>3499</v>
      </c>
      <c r="G3439" s="493" t="s">
        <v>3500</v>
      </c>
    </row>
    <row r="3440" spans="2:7" s="457" customFormat="1" ht="12">
      <c r="B3440" s="467" t="s">
        <v>9143</v>
      </c>
      <c r="C3440" s="453" t="s">
        <v>6156</v>
      </c>
      <c r="D3440" s="467" t="s">
        <v>8522</v>
      </c>
      <c r="E3440" s="472" t="s">
        <v>8523</v>
      </c>
      <c r="F3440" s="456" t="s">
        <v>3499</v>
      </c>
      <c r="G3440" s="493" t="s">
        <v>3500</v>
      </c>
    </row>
    <row r="3441" spans="2:7" s="457" customFormat="1" ht="12">
      <c r="B3441" s="467" t="s">
        <v>9144</v>
      </c>
      <c r="C3441" s="453" t="s">
        <v>6156</v>
      </c>
      <c r="D3441" s="467" t="s">
        <v>8522</v>
      </c>
      <c r="E3441" s="472" t="s">
        <v>8523</v>
      </c>
      <c r="F3441" s="456" t="s">
        <v>3499</v>
      </c>
      <c r="G3441" s="493" t="s">
        <v>3500</v>
      </c>
    </row>
    <row r="3442" spans="2:7" s="457" customFormat="1" ht="12">
      <c r="B3442" s="467" t="s">
        <v>9145</v>
      </c>
      <c r="C3442" s="453" t="s">
        <v>6156</v>
      </c>
      <c r="D3442" s="467" t="s">
        <v>8522</v>
      </c>
      <c r="E3442" s="472" t="s">
        <v>8523</v>
      </c>
      <c r="F3442" s="456" t="s">
        <v>3499</v>
      </c>
      <c r="G3442" s="493" t="s">
        <v>3500</v>
      </c>
    </row>
    <row r="3443" spans="2:7" s="457" customFormat="1" ht="12">
      <c r="B3443" s="467" t="s">
        <v>9146</v>
      </c>
      <c r="C3443" s="453" t="s">
        <v>6156</v>
      </c>
      <c r="D3443" s="467" t="s">
        <v>8522</v>
      </c>
      <c r="E3443" s="472" t="s">
        <v>8523</v>
      </c>
      <c r="F3443" s="456" t="s">
        <v>3499</v>
      </c>
      <c r="G3443" s="493" t="s">
        <v>3500</v>
      </c>
    </row>
    <row r="3444" spans="2:7" s="457" customFormat="1" ht="12">
      <c r="B3444" s="467" t="s">
        <v>9147</v>
      </c>
      <c r="C3444" s="453" t="s">
        <v>6156</v>
      </c>
      <c r="D3444" s="467" t="s">
        <v>8522</v>
      </c>
      <c r="E3444" s="472" t="s">
        <v>8523</v>
      </c>
      <c r="F3444" s="456" t="s">
        <v>3499</v>
      </c>
      <c r="G3444" s="493" t="s">
        <v>3500</v>
      </c>
    </row>
    <row r="3445" spans="2:7" s="457" customFormat="1" ht="12">
      <c r="B3445" s="467" t="s">
        <v>9148</v>
      </c>
      <c r="C3445" s="453" t="s">
        <v>6156</v>
      </c>
      <c r="D3445" s="467" t="s">
        <v>8522</v>
      </c>
      <c r="E3445" s="472" t="s">
        <v>8523</v>
      </c>
      <c r="F3445" s="456" t="s">
        <v>3499</v>
      </c>
      <c r="G3445" s="493" t="s">
        <v>3500</v>
      </c>
    </row>
    <row r="3446" spans="2:7" s="457" customFormat="1" ht="12">
      <c r="B3446" s="467" t="s">
        <v>9149</v>
      </c>
      <c r="C3446" s="453" t="s">
        <v>6156</v>
      </c>
      <c r="D3446" s="467" t="s">
        <v>8522</v>
      </c>
      <c r="E3446" s="472" t="s">
        <v>8523</v>
      </c>
      <c r="F3446" s="456" t="s">
        <v>3499</v>
      </c>
      <c r="G3446" s="493" t="s">
        <v>3500</v>
      </c>
    </row>
    <row r="3447" spans="2:7" s="457" customFormat="1" ht="12">
      <c r="B3447" s="467" t="s">
        <v>9150</v>
      </c>
      <c r="C3447" s="453" t="s">
        <v>6156</v>
      </c>
      <c r="D3447" s="467" t="s">
        <v>8522</v>
      </c>
      <c r="E3447" s="472" t="s">
        <v>8523</v>
      </c>
      <c r="F3447" s="456" t="s">
        <v>3499</v>
      </c>
      <c r="G3447" s="493" t="s">
        <v>3500</v>
      </c>
    </row>
    <row r="3448" spans="2:7" s="457" customFormat="1" ht="12">
      <c r="B3448" s="467" t="s">
        <v>9151</v>
      </c>
      <c r="C3448" s="453" t="s">
        <v>6156</v>
      </c>
      <c r="D3448" s="467" t="s">
        <v>8522</v>
      </c>
      <c r="E3448" s="472" t="s">
        <v>8523</v>
      </c>
      <c r="F3448" s="456" t="s">
        <v>3499</v>
      </c>
      <c r="G3448" s="493" t="s">
        <v>3500</v>
      </c>
    </row>
    <row r="3449" spans="2:7" s="457" customFormat="1" ht="12">
      <c r="B3449" s="467" t="s">
        <v>9152</v>
      </c>
      <c r="C3449" s="453" t="s">
        <v>6156</v>
      </c>
      <c r="D3449" s="467" t="s">
        <v>8522</v>
      </c>
      <c r="E3449" s="472" t="s">
        <v>8523</v>
      </c>
      <c r="F3449" s="456" t="s">
        <v>3499</v>
      </c>
      <c r="G3449" s="493" t="s">
        <v>3500</v>
      </c>
    </row>
    <row r="3450" spans="2:7" s="457" customFormat="1" ht="12">
      <c r="B3450" s="467" t="s">
        <v>9153</v>
      </c>
      <c r="C3450" s="453" t="s">
        <v>6156</v>
      </c>
      <c r="D3450" s="467" t="s">
        <v>8522</v>
      </c>
      <c r="E3450" s="472" t="s">
        <v>8523</v>
      </c>
      <c r="F3450" s="456" t="s">
        <v>3499</v>
      </c>
      <c r="G3450" s="493" t="s">
        <v>3500</v>
      </c>
    </row>
    <row r="3451" spans="2:7" s="457" customFormat="1" ht="12">
      <c r="B3451" s="467" t="s">
        <v>9154</v>
      </c>
      <c r="C3451" s="453" t="s">
        <v>6156</v>
      </c>
      <c r="D3451" s="467" t="s">
        <v>8522</v>
      </c>
      <c r="E3451" s="472" t="s">
        <v>8523</v>
      </c>
      <c r="F3451" s="456" t="s">
        <v>3499</v>
      </c>
      <c r="G3451" s="493" t="s">
        <v>3500</v>
      </c>
    </row>
    <row r="3452" spans="2:7" s="457" customFormat="1" ht="12">
      <c r="B3452" s="467" t="s">
        <v>9155</v>
      </c>
      <c r="C3452" s="453" t="s">
        <v>6156</v>
      </c>
      <c r="D3452" s="467" t="s">
        <v>8522</v>
      </c>
      <c r="E3452" s="472" t="s">
        <v>8523</v>
      </c>
      <c r="F3452" s="456" t="s">
        <v>3499</v>
      </c>
      <c r="G3452" s="493" t="s">
        <v>3500</v>
      </c>
    </row>
    <row r="3453" spans="2:7" s="457" customFormat="1" ht="12">
      <c r="B3453" s="467" t="s">
        <v>9156</v>
      </c>
      <c r="C3453" s="453" t="s">
        <v>6156</v>
      </c>
      <c r="D3453" s="467" t="s">
        <v>8522</v>
      </c>
      <c r="E3453" s="472" t="s">
        <v>8523</v>
      </c>
      <c r="F3453" s="456" t="s">
        <v>3499</v>
      </c>
      <c r="G3453" s="493" t="s">
        <v>3500</v>
      </c>
    </row>
    <row r="3454" spans="2:7" s="457" customFormat="1" ht="12">
      <c r="B3454" s="467" t="s">
        <v>9157</v>
      </c>
      <c r="C3454" s="453" t="s">
        <v>6156</v>
      </c>
      <c r="D3454" s="467" t="s">
        <v>8522</v>
      </c>
      <c r="E3454" s="472" t="s">
        <v>8523</v>
      </c>
      <c r="F3454" s="456" t="s">
        <v>3499</v>
      </c>
      <c r="G3454" s="493" t="s">
        <v>3500</v>
      </c>
    </row>
    <row r="3455" spans="2:7" s="457" customFormat="1" ht="12">
      <c r="B3455" s="467" t="s">
        <v>9158</v>
      </c>
      <c r="C3455" s="453" t="s">
        <v>6156</v>
      </c>
      <c r="D3455" s="467" t="s">
        <v>8522</v>
      </c>
      <c r="E3455" s="472" t="s">
        <v>8523</v>
      </c>
      <c r="F3455" s="456" t="s">
        <v>3499</v>
      </c>
      <c r="G3455" s="493" t="s">
        <v>3500</v>
      </c>
    </row>
    <row r="3456" spans="2:7" s="457" customFormat="1" ht="12">
      <c r="B3456" s="467" t="s">
        <v>9159</v>
      </c>
      <c r="C3456" s="453" t="s">
        <v>6156</v>
      </c>
      <c r="D3456" s="467" t="s">
        <v>8522</v>
      </c>
      <c r="E3456" s="472" t="s">
        <v>8523</v>
      </c>
      <c r="F3456" s="456" t="s">
        <v>3499</v>
      </c>
      <c r="G3456" s="493" t="s">
        <v>3500</v>
      </c>
    </row>
    <row r="3457" spans="2:7" s="457" customFormat="1" ht="12">
      <c r="B3457" s="467" t="s">
        <v>9160</v>
      </c>
      <c r="C3457" s="453" t="s">
        <v>6156</v>
      </c>
      <c r="D3457" s="467" t="s">
        <v>8522</v>
      </c>
      <c r="E3457" s="472" t="s">
        <v>8523</v>
      </c>
      <c r="F3457" s="456" t="s">
        <v>3499</v>
      </c>
      <c r="G3457" s="493" t="s">
        <v>3500</v>
      </c>
    </row>
    <row r="3458" spans="2:7" s="457" customFormat="1" ht="12">
      <c r="B3458" s="467" t="s">
        <v>9161</v>
      </c>
      <c r="C3458" s="453" t="s">
        <v>6156</v>
      </c>
      <c r="D3458" s="467" t="s">
        <v>8522</v>
      </c>
      <c r="E3458" s="472" t="s">
        <v>8523</v>
      </c>
      <c r="F3458" s="456" t="s">
        <v>3499</v>
      </c>
      <c r="G3458" s="493" t="s">
        <v>3500</v>
      </c>
    </row>
    <row r="3459" spans="2:7" s="457" customFormat="1" ht="12">
      <c r="B3459" s="467" t="s">
        <v>9162</v>
      </c>
      <c r="C3459" s="453" t="s">
        <v>6156</v>
      </c>
      <c r="D3459" s="467" t="s">
        <v>8522</v>
      </c>
      <c r="E3459" s="472" t="s">
        <v>8523</v>
      </c>
      <c r="F3459" s="456" t="s">
        <v>3499</v>
      </c>
      <c r="G3459" s="493" t="s">
        <v>3500</v>
      </c>
    </row>
    <row r="3460" spans="2:7" s="457" customFormat="1" ht="12">
      <c r="B3460" s="467" t="s">
        <v>9163</v>
      </c>
      <c r="C3460" s="453" t="s">
        <v>6156</v>
      </c>
      <c r="D3460" s="467" t="s">
        <v>8522</v>
      </c>
      <c r="E3460" s="472" t="s">
        <v>8523</v>
      </c>
      <c r="F3460" s="456" t="s">
        <v>3499</v>
      </c>
      <c r="G3460" s="493" t="s">
        <v>3500</v>
      </c>
    </row>
    <row r="3461" spans="2:7" s="457" customFormat="1" ht="12">
      <c r="B3461" s="467" t="s">
        <v>9164</v>
      </c>
      <c r="C3461" s="453" t="s">
        <v>6156</v>
      </c>
      <c r="D3461" s="467" t="s">
        <v>8522</v>
      </c>
      <c r="E3461" s="472" t="s">
        <v>8523</v>
      </c>
      <c r="F3461" s="456" t="s">
        <v>3499</v>
      </c>
      <c r="G3461" s="493" t="s">
        <v>3500</v>
      </c>
    </row>
    <row r="3462" spans="2:7" s="457" customFormat="1" ht="12">
      <c r="B3462" s="467" t="s">
        <v>9165</v>
      </c>
      <c r="C3462" s="453" t="s">
        <v>6156</v>
      </c>
      <c r="D3462" s="467" t="s">
        <v>8522</v>
      </c>
      <c r="E3462" s="472" t="s">
        <v>8523</v>
      </c>
      <c r="F3462" s="456" t="s">
        <v>3499</v>
      </c>
      <c r="G3462" s="493" t="s">
        <v>3500</v>
      </c>
    </row>
    <row r="3463" spans="2:7" s="457" customFormat="1" ht="12">
      <c r="B3463" s="467" t="s">
        <v>9166</v>
      </c>
      <c r="C3463" s="453" t="s">
        <v>6156</v>
      </c>
      <c r="D3463" s="467" t="s">
        <v>8522</v>
      </c>
      <c r="E3463" s="472" t="s">
        <v>8523</v>
      </c>
      <c r="F3463" s="456" t="s">
        <v>3499</v>
      </c>
      <c r="G3463" s="493" t="s">
        <v>3500</v>
      </c>
    </row>
    <row r="3464" spans="2:7" s="457" customFormat="1" ht="12">
      <c r="B3464" s="467" t="s">
        <v>9167</v>
      </c>
      <c r="C3464" s="453" t="s">
        <v>6156</v>
      </c>
      <c r="D3464" s="467" t="s">
        <v>8522</v>
      </c>
      <c r="E3464" s="472" t="s">
        <v>8523</v>
      </c>
      <c r="F3464" s="456" t="s">
        <v>3499</v>
      </c>
      <c r="G3464" s="493" t="s">
        <v>3500</v>
      </c>
    </row>
    <row r="3465" spans="2:7" s="457" customFormat="1" ht="12">
      <c r="B3465" s="467" t="s">
        <v>9168</v>
      </c>
      <c r="C3465" s="453" t="s">
        <v>6156</v>
      </c>
      <c r="D3465" s="467" t="s">
        <v>8522</v>
      </c>
      <c r="E3465" s="472" t="s">
        <v>8523</v>
      </c>
      <c r="F3465" s="456" t="s">
        <v>3499</v>
      </c>
      <c r="G3465" s="493" t="s">
        <v>3500</v>
      </c>
    </row>
    <row r="3466" spans="2:7" s="457" customFormat="1" ht="12">
      <c r="B3466" s="467" t="s">
        <v>9169</v>
      </c>
      <c r="C3466" s="453" t="s">
        <v>6156</v>
      </c>
      <c r="D3466" s="467" t="s">
        <v>8522</v>
      </c>
      <c r="E3466" s="472" t="s">
        <v>8523</v>
      </c>
      <c r="F3466" s="456" t="s">
        <v>3499</v>
      </c>
      <c r="G3466" s="493" t="s">
        <v>3500</v>
      </c>
    </row>
    <row r="3467" spans="2:7" s="457" customFormat="1" ht="12">
      <c r="B3467" s="467" t="s">
        <v>9170</v>
      </c>
      <c r="C3467" s="453" t="s">
        <v>6156</v>
      </c>
      <c r="D3467" s="467" t="s">
        <v>8522</v>
      </c>
      <c r="E3467" s="472" t="s">
        <v>8523</v>
      </c>
      <c r="F3467" s="456" t="s">
        <v>3499</v>
      </c>
      <c r="G3467" s="493" t="s">
        <v>3500</v>
      </c>
    </row>
    <row r="3468" spans="2:7" s="457" customFormat="1" ht="12">
      <c r="B3468" s="467" t="s">
        <v>9171</v>
      </c>
      <c r="C3468" s="453" t="s">
        <v>6156</v>
      </c>
      <c r="D3468" s="467" t="s">
        <v>8522</v>
      </c>
      <c r="E3468" s="472" t="s">
        <v>8523</v>
      </c>
      <c r="F3468" s="456" t="s">
        <v>3499</v>
      </c>
      <c r="G3468" s="493" t="s">
        <v>3500</v>
      </c>
    </row>
    <row r="3469" spans="2:7" s="457" customFormat="1" ht="12">
      <c r="B3469" s="467" t="s">
        <v>9172</v>
      </c>
      <c r="C3469" s="453" t="s">
        <v>6156</v>
      </c>
      <c r="D3469" s="467" t="s">
        <v>8522</v>
      </c>
      <c r="E3469" s="472" t="s">
        <v>8523</v>
      </c>
      <c r="F3469" s="456" t="s">
        <v>3499</v>
      </c>
      <c r="G3469" s="493" t="s">
        <v>3500</v>
      </c>
    </row>
    <row r="3470" spans="2:7" s="457" customFormat="1" ht="12">
      <c r="B3470" s="467" t="s">
        <v>9173</v>
      </c>
      <c r="C3470" s="453" t="s">
        <v>6156</v>
      </c>
      <c r="D3470" s="467" t="s">
        <v>8522</v>
      </c>
      <c r="E3470" s="472" t="s">
        <v>8523</v>
      </c>
      <c r="F3470" s="456" t="s">
        <v>3499</v>
      </c>
      <c r="G3470" s="493" t="s">
        <v>3500</v>
      </c>
    </row>
    <row r="3471" spans="2:7" s="457" customFormat="1" ht="12">
      <c r="B3471" s="467" t="s">
        <v>9174</v>
      </c>
      <c r="C3471" s="453" t="s">
        <v>6156</v>
      </c>
      <c r="D3471" s="467" t="s">
        <v>8522</v>
      </c>
      <c r="E3471" s="472" t="s">
        <v>8523</v>
      </c>
      <c r="F3471" s="456" t="s">
        <v>3499</v>
      </c>
      <c r="G3471" s="493" t="s">
        <v>3500</v>
      </c>
    </row>
    <row r="3472" spans="2:7" s="457" customFormat="1" ht="12">
      <c r="B3472" s="467" t="s">
        <v>9175</v>
      </c>
      <c r="C3472" s="453" t="s">
        <v>6156</v>
      </c>
      <c r="D3472" s="467" t="s">
        <v>8522</v>
      </c>
      <c r="E3472" s="472" t="s">
        <v>8523</v>
      </c>
      <c r="F3472" s="456" t="s">
        <v>3499</v>
      </c>
      <c r="G3472" s="493" t="s">
        <v>3500</v>
      </c>
    </row>
    <row r="3473" spans="2:7" s="457" customFormat="1" ht="12">
      <c r="B3473" s="467" t="s">
        <v>9176</v>
      </c>
      <c r="C3473" s="453" t="s">
        <v>6156</v>
      </c>
      <c r="D3473" s="467" t="s">
        <v>8522</v>
      </c>
      <c r="E3473" s="472" t="s">
        <v>8523</v>
      </c>
      <c r="F3473" s="456" t="s">
        <v>3499</v>
      </c>
      <c r="G3473" s="493" t="s">
        <v>3500</v>
      </c>
    </row>
    <row r="3474" spans="2:7" s="457" customFormat="1" ht="12">
      <c r="B3474" s="467" t="s">
        <v>9177</v>
      </c>
      <c r="C3474" s="453" t="s">
        <v>6156</v>
      </c>
      <c r="D3474" s="467" t="s">
        <v>8522</v>
      </c>
      <c r="E3474" s="472" t="s">
        <v>8523</v>
      </c>
      <c r="F3474" s="456" t="s">
        <v>3499</v>
      </c>
      <c r="G3474" s="493" t="s">
        <v>3500</v>
      </c>
    </row>
    <row r="3475" spans="2:7" s="457" customFormat="1" ht="12">
      <c r="B3475" s="467" t="s">
        <v>9178</v>
      </c>
      <c r="C3475" s="453" t="s">
        <v>6156</v>
      </c>
      <c r="D3475" s="467" t="s">
        <v>8522</v>
      </c>
      <c r="E3475" s="472" t="s">
        <v>8523</v>
      </c>
      <c r="F3475" s="456" t="s">
        <v>3499</v>
      </c>
      <c r="G3475" s="493" t="s">
        <v>3500</v>
      </c>
    </row>
    <row r="3476" spans="2:7" s="457" customFormat="1" ht="12">
      <c r="B3476" s="467" t="s">
        <v>9179</v>
      </c>
      <c r="C3476" s="453" t="s">
        <v>6156</v>
      </c>
      <c r="D3476" s="467" t="s">
        <v>8522</v>
      </c>
      <c r="E3476" s="472" t="s">
        <v>8523</v>
      </c>
      <c r="F3476" s="456" t="s">
        <v>3499</v>
      </c>
      <c r="G3476" s="493" t="s">
        <v>3500</v>
      </c>
    </row>
    <row r="3477" spans="2:7" s="457" customFormat="1" ht="12">
      <c r="B3477" s="467" t="s">
        <v>9180</v>
      </c>
      <c r="C3477" s="453" t="s">
        <v>6156</v>
      </c>
      <c r="D3477" s="467" t="s">
        <v>8522</v>
      </c>
      <c r="E3477" s="472" t="s">
        <v>8523</v>
      </c>
      <c r="F3477" s="456" t="s">
        <v>3499</v>
      </c>
      <c r="G3477" s="493" t="s">
        <v>3500</v>
      </c>
    </row>
    <row r="3478" spans="2:7" s="457" customFormat="1" ht="12">
      <c r="B3478" s="467" t="s">
        <v>9181</v>
      </c>
      <c r="C3478" s="453" t="s">
        <v>6156</v>
      </c>
      <c r="D3478" s="467" t="s">
        <v>8522</v>
      </c>
      <c r="E3478" s="472" t="s">
        <v>8523</v>
      </c>
      <c r="F3478" s="456" t="s">
        <v>3499</v>
      </c>
      <c r="G3478" s="493" t="s">
        <v>3500</v>
      </c>
    </row>
    <row r="3479" spans="2:7" s="457" customFormat="1" ht="12">
      <c r="B3479" s="467" t="s">
        <v>9182</v>
      </c>
      <c r="C3479" s="453" t="s">
        <v>6156</v>
      </c>
      <c r="D3479" s="467" t="s">
        <v>8522</v>
      </c>
      <c r="E3479" s="472" t="s">
        <v>8523</v>
      </c>
      <c r="F3479" s="456" t="s">
        <v>3499</v>
      </c>
      <c r="G3479" s="493" t="s">
        <v>3500</v>
      </c>
    </row>
    <row r="3480" spans="2:7" s="457" customFormat="1" ht="12">
      <c r="B3480" s="467" t="s">
        <v>9183</v>
      </c>
      <c r="C3480" s="453" t="s">
        <v>6156</v>
      </c>
      <c r="D3480" s="467" t="s">
        <v>8522</v>
      </c>
      <c r="E3480" s="472" t="s">
        <v>8523</v>
      </c>
      <c r="F3480" s="456" t="s">
        <v>3499</v>
      </c>
      <c r="G3480" s="493" t="s">
        <v>3500</v>
      </c>
    </row>
    <row r="3481" spans="2:7" s="457" customFormat="1" ht="12">
      <c r="B3481" s="467" t="s">
        <v>9184</v>
      </c>
      <c r="C3481" s="453" t="s">
        <v>6156</v>
      </c>
      <c r="D3481" s="467" t="s">
        <v>8522</v>
      </c>
      <c r="E3481" s="472" t="s">
        <v>8523</v>
      </c>
      <c r="F3481" s="456" t="s">
        <v>3499</v>
      </c>
      <c r="G3481" s="493" t="s">
        <v>3500</v>
      </c>
    </row>
    <row r="3482" spans="2:7" s="457" customFormat="1" ht="12">
      <c r="B3482" s="467" t="s">
        <v>9185</v>
      </c>
      <c r="C3482" s="453" t="s">
        <v>6156</v>
      </c>
      <c r="D3482" s="467" t="s">
        <v>8522</v>
      </c>
      <c r="E3482" s="472" t="s">
        <v>8523</v>
      </c>
      <c r="F3482" s="456" t="s">
        <v>3499</v>
      </c>
      <c r="G3482" s="493" t="s">
        <v>3500</v>
      </c>
    </row>
    <row r="3483" spans="2:7" s="457" customFormat="1" ht="12">
      <c r="B3483" s="467" t="s">
        <v>9186</v>
      </c>
      <c r="C3483" s="453" t="s">
        <v>6156</v>
      </c>
      <c r="D3483" s="467" t="s">
        <v>8522</v>
      </c>
      <c r="E3483" s="472" t="s">
        <v>8523</v>
      </c>
      <c r="F3483" s="456" t="s">
        <v>3499</v>
      </c>
      <c r="G3483" s="493" t="s">
        <v>3500</v>
      </c>
    </row>
    <row r="3484" spans="2:7" s="457" customFormat="1" ht="12">
      <c r="B3484" s="467" t="s">
        <v>9187</v>
      </c>
      <c r="C3484" s="453" t="s">
        <v>6156</v>
      </c>
      <c r="D3484" s="467" t="s">
        <v>8522</v>
      </c>
      <c r="E3484" s="472" t="s">
        <v>8523</v>
      </c>
      <c r="F3484" s="456" t="s">
        <v>3499</v>
      </c>
      <c r="G3484" s="493" t="s">
        <v>3500</v>
      </c>
    </row>
    <row r="3485" spans="2:7" s="457" customFormat="1" ht="12">
      <c r="B3485" s="467" t="s">
        <v>9188</v>
      </c>
      <c r="C3485" s="453" t="s">
        <v>6156</v>
      </c>
      <c r="D3485" s="467" t="s">
        <v>8522</v>
      </c>
      <c r="E3485" s="472" t="s">
        <v>8523</v>
      </c>
      <c r="F3485" s="456" t="s">
        <v>3499</v>
      </c>
      <c r="G3485" s="493" t="s">
        <v>3500</v>
      </c>
    </row>
    <row r="3486" spans="2:7" s="457" customFormat="1" ht="12">
      <c r="B3486" s="467" t="s">
        <v>9189</v>
      </c>
      <c r="C3486" s="453" t="s">
        <v>6156</v>
      </c>
      <c r="D3486" s="467" t="s">
        <v>8522</v>
      </c>
      <c r="E3486" s="472" t="s">
        <v>8523</v>
      </c>
      <c r="F3486" s="456" t="s">
        <v>3499</v>
      </c>
      <c r="G3486" s="493" t="s">
        <v>3500</v>
      </c>
    </row>
    <row r="3487" spans="2:7" s="457" customFormat="1" ht="12">
      <c r="B3487" s="467" t="s">
        <v>9190</v>
      </c>
      <c r="C3487" s="453" t="s">
        <v>6156</v>
      </c>
      <c r="D3487" s="467" t="s">
        <v>8522</v>
      </c>
      <c r="E3487" s="472" t="s">
        <v>8523</v>
      </c>
      <c r="F3487" s="456" t="s">
        <v>3499</v>
      </c>
      <c r="G3487" s="493" t="s">
        <v>3500</v>
      </c>
    </row>
    <row r="3488" spans="2:7" s="457" customFormat="1" ht="12">
      <c r="B3488" s="467" t="s">
        <v>9191</v>
      </c>
      <c r="C3488" s="453" t="s">
        <v>6156</v>
      </c>
      <c r="D3488" s="467" t="s">
        <v>8522</v>
      </c>
      <c r="E3488" s="472" t="s">
        <v>8523</v>
      </c>
      <c r="F3488" s="456" t="s">
        <v>3499</v>
      </c>
      <c r="G3488" s="493" t="s">
        <v>3500</v>
      </c>
    </row>
    <row r="3489" spans="2:7" s="457" customFormat="1" ht="12">
      <c r="B3489" s="467" t="s">
        <v>9192</v>
      </c>
      <c r="C3489" s="453" t="s">
        <v>6156</v>
      </c>
      <c r="D3489" s="467" t="s">
        <v>8522</v>
      </c>
      <c r="E3489" s="472" t="s">
        <v>8523</v>
      </c>
      <c r="F3489" s="456" t="s">
        <v>3499</v>
      </c>
      <c r="G3489" s="493" t="s">
        <v>3500</v>
      </c>
    </row>
    <row r="3490" spans="2:7" s="457" customFormat="1" ht="12">
      <c r="B3490" s="467" t="s">
        <v>9193</v>
      </c>
      <c r="C3490" s="453" t="s">
        <v>6156</v>
      </c>
      <c r="D3490" s="467" t="s">
        <v>8522</v>
      </c>
      <c r="E3490" s="472" t="s">
        <v>8523</v>
      </c>
      <c r="F3490" s="456" t="s">
        <v>3499</v>
      </c>
      <c r="G3490" s="493" t="s">
        <v>3500</v>
      </c>
    </row>
    <row r="3491" spans="2:7" s="457" customFormat="1" ht="12">
      <c r="B3491" s="467" t="s">
        <v>9194</v>
      </c>
      <c r="C3491" s="453" t="s">
        <v>6156</v>
      </c>
      <c r="D3491" s="467" t="s">
        <v>8522</v>
      </c>
      <c r="E3491" s="472" t="s">
        <v>8523</v>
      </c>
      <c r="F3491" s="456" t="s">
        <v>3499</v>
      </c>
      <c r="G3491" s="493" t="s">
        <v>3500</v>
      </c>
    </row>
    <row r="3492" spans="2:7" s="457" customFormat="1" ht="12">
      <c r="B3492" s="467" t="s">
        <v>9195</v>
      </c>
      <c r="C3492" s="453" t="s">
        <v>6156</v>
      </c>
      <c r="D3492" s="467" t="s">
        <v>8522</v>
      </c>
      <c r="E3492" s="472" t="s">
        <v>8523</v>
      </c>
      <c r="F3492" s="456" t="s">
        <v>3499</v>
      </c>
      <c r="G3492" s="493" t="s">
        <v>3500</v>
      </c>
    </row>
    <row r="3493" spans="2:7" s="457" customFormat="1" ht="12">
      <c r="B3493" s="467" t="s">
        <v>9196</v>
      </c>
      <c r="C3493" s="453" t="s">
        <v>6156</v>
      </c>
      <c r="D3493" s="467" t="s">
        <v>8522</v>
      </c>
      <c r="E3493" s="472" t="s">
        <v>8523</v>
      </c>
      <c r="F3493" s="456" t="s">
        <v>3499</v>
      </c>
      <c r="G3493" s="493" t="s">
        <v>3500</v>
      </c>
    </row>
    <row r="3494" spans="2:7" s="457" customFormat="1" ht="12">
      <c r="B3494" s="467" t="s">
        <v>9197</v>
      </c>
      <c r="C3494" s="453" t="s">
        <v>6156</v>
      </c>
      <c r="D3494" s="467" t="s">
        <v>8522</v>
      </c>
      <c r="E3494" s="472" t="s">
        <v>8523</v>
      </c>
      <c r="F3494" s="456" t="s">
        <v>3499</v>
      </c>
      <c r="G3494" s="493" t="s">
        <v>3500</v>
      </c>
    </row>
    <row r="3495" spans="2:7" s="457" customFormat="1" ht="12">
      <c r="B3495" s="467" t="s">
        <v>9198</v>
      </c>
      <c r="C3495" s="453" t="s">
        <v>6156</v>
      </c>
      <c r="D3495" s="467" t="s">
        <v>8522</v>
      </c>
      <c r="E3495" s="472" t="s">
        <v>8523</v>
      </c>
      <c r="F3495" s="456" t="s">
        <v>3499</v>
      </c>
      <c r="G3495" s="493" t="s">
        <v>3500</v>
      </c>
    </row>
    <row r="3496" spans="2:7" s="457" customFormat="1" ht="12">
      <c r="B3496" s="467" t="s">
        <v>9199</v>
      </c>
      <c r="C3496" s="453" t="s">
        <v>6156</v>
      </c>
      <c r="D3496" s="467" t="s">
        <v>8522</v>
      </c>
      <c r="E3496" s="472" t="s">
        <v>8523</v>
      </c>
      <c r="F3496" s="456" t="s">
        <v>3499</v>
      </c>
      <c r="G3496" s="493" t="s">
        <v>3500</v>
      </c>
    </row>
    <row r="3497" spans="2:7" s="457" customFormat="1" ht="12">
      <c r="B3497" s="467" t="s">
        <v>9200</v>
      </c>
      <c r="C3497" s="453" t="s">
        <v>6156</v>
      </c>
      <c r="D3497" s="467" t="s">
        <v>8522</v>
      </c>
      <c r="E3497" s="472" t="s">
        <v>8523</v>
      </c>
      <c r="F3497" s="456" t="s">
        <v>3499</v>
      </c>
      <c r="G3497" s="493" t="s">
        <v>3500</v>
      </c>
    </row>
    <row r="3498" spans="2:7" s="457" customFormat="1" ht="12">
      <c r="B3498" s="467" t="s">
        <v>9201</v>
      </c>
      <c r="C3498" s="453" t="s">
        <v>6156</v>
      </c>
      <c r="D3498" s="467" t="s">
        <v>8522</v>
      </c>
      <c r="E3498" s="472" t="s">
        <v>8523</v>
      </c>
      <c r="F3498" s="456" t="s">
        <v>3499</v>
      </c>
      <c r="G3498" s="493" t="s">
        <v>3500</v>
      </c>
    </row>
    <row r="3499" spans="2:7" s="457" customFormat="1" ht="12">
      <c r="B3499" s="467" t="s">
        <v>9202</v>
      </c>
      <c r="C3499" s="453" t="s">
        <v>6156</v>
      </c>
      <c r="D3499" s="467" t="s">
        <v>8522</v>
      </c>
      <c r="E3499" s="472" t="s">
        <v>8523</v>
      </c>
      <c r="F3499" s="456" t="s">
        <v>3499</v>
      </c>
      <c r="G3499" s="493" t="s">
        <v>3500</v>
      </c>
    </row>
    <row r="3500" spans="2:7" s="457" customFormat="1" ht="12">
      <c r="B3500" s="467" t="s">
        <v>9203</v>
      </c>
      <c r="C3500" s="453" t="s">
        <v>6156</v>
      </c>
      <c r="D3500" s="467" t="s">
        <v>8522</v>
      </c>
      <c r="E3500" s="472" t="s">
        <v>8523</v>
      </c>
      <c r="F3500" s="456" t="s">
        <v>3499</v>
      </c>
      <c r="G3500" s="493" t="s">
        <v>3500</v>
      </c>
    </row>
    <row r="3501" spans="2:7" s="457" customFormat="1" ht="12">
      <c r="B3501" s="467" t="s">
        <v>9204</v>
      </c>
      <c r="C3501" s="453" t="s">
        <v>6156</v>
      </c>
      <c r="D3501" s="467" t="s">
        <v>8522</v>
      </c>
      <c r="E3501" s="472" t="s">
        <v>8523</v>
      </c>
      <c r="F3501" s="456" t="s">
        <v>3499</v>
      </c>
      <c r="G3501" s="493" t="s">
        <v>3500</v>
      </c>
    </row>
    <row r="3502" spans="2:7" s="457" customFormat="1" ht="12">
      <c r="B3502" s="467" t="s">
        <v>9205</v>
      </c>
      <c r="C3502" s="453" t="s">
        <v>6156</v>
      </c>
      <c r="D3502" s="467" t="s">
        <v>8522</v>
      </c>
      <c r="E3502" s="472" t="s">
        <v>8523</v>
      </c>
      <c r="F3502" s="456" t="s">
        <v>3499</v>
      </c>
      <c r="G3502" s="493" t="s">
        <v>3500</v>
      </c>
    </row>
    <row r="3503" spans="2:7" s="457" customFormat="1" ht="12">
      <c r="B3503" s="467" t="s">
        <v>9206</v>
      </c>
      <c r="C3503" s="453" t="s">
        <v>6156</v>
      </c>
      <c r="D3503" s="467" t="s">
        <v>8522</v>
      </c>
      <c r="E3503" s="472" t="s">
        <v>8523</v>
      </c>
      <c r="F3503" s="456" t="s">
        <v>3499</v>
      </c>
      <c r="G3503" s="493" t="s">
        <v>3500</v>
      </c>
    </row>
    <row r="3504" spans="2:7" s="457" customFormat="1" ht="12">
      <c r="B3504" s="467" t="s">
        <v>9207</v>
      </c>
      <c r="C3504" s="453" t="s">
        <v>6156</v>
      </c>
      <c r="D3504" s="467" t="s">
        <v>8522</v>
      </c>
      <c r="E3504" s="472" t="s">
        <v>8523</v>
      </c>
      <c r="F3504" s="456" t="s">
        <v>3499</v>
      </c>
      <c r="G3504" s="493" t="s">
        <v>3500</v>
      </c>
    </row>
    <row r="3505" spans="2:7" s="457" customFormat="1" ht="12">
      <c r="B3505" s="467" t="s">
        <v>9208</v>
      </c>
      <c r="C3505" s="453" t="s">
        <v>6156</v>
      </c>
      <c r="D3505" s="467" t="s">
        <v>8522</v>
      </c>
      <c r="E3505" s="472" t="s">
        <v>8523</v>
      </c>
      <c r="F3505" s="456" t="s">
        <v>3499</v>
      </c>
      <c r="G3505" s="493" t="s">
        <v>3500</v>
      </c>
    </row>
    <row r="3506" spans="2:7" s="457" customFormat="1" ht="12">
      <c r="B3506" s="467" t="s">
        <v>9209</v>
      </c>
      <c r="C3506" s="453" t="s">
        <v>6156</v>
      </c>
      <c r="D3506" s="467" t="s">
        <v>8522</v>
      </c>
      <c r="E3506" s="472" t="s">
        <v>8523</v>
      </c>
      <c r="F3506" s="456" t="s">
        <v>3499</v>
      </c>
      <c r="G3506" s="493" t="s">
        <v>3500</v>
      </c>
    </row>
    <row r="3507" spans="2:7" s="457" customFormat="1" ht="12">
      <c r="B3507" s="467" t="s">
        <v>9210</v>
      </c>
      <c r="C3507" s="453" t="s">
        <v>6156</v>
      </c>
      <c r="D3507" s="467" t="s">
        <v>8522</v>
      </c>
      <c r="E3507" s="472" t="s">
        <v>8523</v>
      </c>
      <c r="F3507" s="456" t="s">
        <v>3499</v>
      </c>
      <c r="G3507" s="493" t="s">
        <v>3500</v>
      </c>
    </row>
    <row r="3508" spans="2:7" s="457" customFormat="1" ht="12">
      <c r="B3508" s="467" t="s">
        <v>9211</v>
      </c>
      <c r="C3508" s="453" t="s">
        <v>6156</v>
      </c>
      <c r="D3508" s="467" t="s">
        <v>8522</v>
      </c>
      <c r="E3508" s="472" t="s">
        <v>8523</v>
      </c>
      <c r="F3508" s="456" t="s">
        <v>3499</v>
      </c>
      <c r="G3508" s="493" t="s">
        <v>3500</v>
      </c>
    </row>
    <row r="3509" spans="2:7" s="457" customFormat="1" ht="12">
      <c r="B3509" s="467" t="s">
        <v>9212</v>
      </c>
      <c r="C3509" s="453" t="s">
        <v>6156</v>
      </c>
      <c r="D3509" s="467" t="s">
        <v>8522</v>
      </c>
      <c r="E3509" s="472" t="s">
        <v>8523</v>
      </c>
      <c r="F3509" s="456" t="s">
        <v>3499</v>
      </c>
      <c r="G3509" s="493" t="s">
        <v>3500</v>
      </c>
    </row>
    <row r="3510" spans="2:7" s="457" customFormat="1" ht="12">
      <c r="B3510" s="467" t="s">
        <v>9213</v>
      </c>
      <c r="C3510" s="453" t="s">
        <v>6156</v>
      </c>
      <c r="D3510" s="467" t="s">
        <v>8522</v>
      </c>
      <c r="E3510" s="472" t="s">
        <v>8523</v>
      </c>
      <c r="F3510" s="456" t="s">
        <v>3499</v>
      </c>
      <c r="G3510" s="493" t="s">
        <v>3500</v>
      </c>
    </row>
    <row r="3511" spans="2:7" s="457" customFormat="1" ht="12">
      <c r="B3511" s="467" t="s">
        <v>9214</v>
      </c>
      <c r="C3511" s="453" t="s">
        <v>6156</v>
      </c>
      <c r="D3511" s="467" t="s">
        <v>8522</v>
      </c>
      <c r="E3511" s="472" t="s">
        <v>8523</v>
      </c>
      <c r="F3511" s="456" t="s">
        <v>3499</v>
      </c>
      <c r="G3511" s="493" t="s">
        <v>3500</v>
      </c>
    </row>
    <row r="3512" spans="2:7" s="457" customFormat="1" ht="12">
      <c r="B3512" s="467" t="s">
        <v>9215</v>
      </c>
      <c r="C3512" s="453" t="s">
        <v>6156</v>
      </c>
      <c r="D3512" s="467" t="s">
        <v>8522</v>
      </c>
      <c r="E3512" s="472" t="s">
        <v>8523</v>
      </c>
      <c r="F3512" s="456" t="s">
        <v>3499</v>
      </c>
      <c r="G3512" s="493" t="s">
        <v>3500</v>
      </c>
    </row>
    <row r="3513" spans="2:7" s="457" customFormat="1" ht="12">
      <c r="B3513" s="467" t="s">
        <v>9216</v>
      </c>
      <c r="C3513" s="453" t="s">
        <v>6156</v>
      </c>
      <c r="D3513" s="467" t="s">
        <v>8522</v>
      </c>
      <c r="E3513" s="472" t="s">
        <v>8523</v>
      </c>
      <c r="F3513" s="456" t="s">
        <v>3499</v>
      </c>
      <c r="G3513" s="493" t="s">
        <v>3500</v>
      </c>
    </row>
    <row r="3514" spans="2:7" s="457" customFormat="1" ht="12">
      <c r="B3514" s="467" t="s">
        <v>9217</v>
      </c>
      <c r="C3514" s="453" t="s">
        <v>6156</v>
      </c>
      <c r="D3514" s="467" t="s">
        <v>8522</v>
      </c>
      <c r="E3514" s="472" t="s">
        <v>8523</v>
      </c>
      <c r="F3514" s="456" t="s">
        <v>3499</v>
      </c>
      <c r="G3514" s="493" t="s">
        <v>3500</v>
      </c>
    </row>
    <row r="3515" spans="2:7" s="457" customFormat="1" ht="12">
      <c r="B3515" s="467" t="s">
        <v>9218</v>
      </c>
      <c r="C3515" s="453" t="s">
        <v>6156</v>
      </c>
      <c r="D3515" s="467" t="s">
        <v>8522</v>
      </c>
      <c r="E3515" s="472" t="s">
        <v>8523</v>
      </c>
      <c r="F3515" s="456" t="s">
        <v>3499</v>
      </c>
      <c r="G3515" s="493" t="s">
        <v>3500</v>
      </c>
    </row>
    <row r="3516" spans="2:7" s="457" customFormat="1" ht="12">
      <c r="B3516" s="467" t="s">
        <v>9219</v>
      </c>
      <c r="C3516" s="453" t="s">
        <v>6156</v>
      </c>
      <c r="D3516" s="467" t="s">
        <v>8522</v>
      </c>
      <c r="E3516" s="472" t="s">
        <v>8523</v>
      </c>
      <c r="F3516" s="456" t="s">
        <v>3499</v>
      </c>
      <c r="G3516" s="493" t="s">
        <v>3500</v>
      </c>
    </row>
    <row r="3517" spans="2:7" s="457" customFormat="1" ht="12">
      <c r="B3517" s="467" t="s">
        <v>9220</v>
      </c>
      <c r="C3517" s="453" t="s">
        <v>6156</v>
      </c>
      <c r="D3517" s="467" t="s">
        <v>8522</v>
      </c>
      <c r="E3517" s="472" t="s">
        <v>8523</v>
      </c>
      <c r="F3517" s="456" t="s">
        <v>3499</v>
      </c>
      <c r="G3517" s="493" t="s">
        <v>3500</v>
      </c>
    </row>
    <row r="3518" spans="2:7" s="457" customFormat="1" ht="12">
      <c r="B3518" s="467" t="s">
        <v>9221</v>
      </c>
      <c r="C3518" s="453" t="s">
        <v>6156</v>
      </c>
      <c r="D3518" s="467" t="s">
        <v>8522</v>
      </c>
      <c r="E3518" s="472" t="s">
        <v>8523</v>
      </c>
      <c r="F3518" s="456" t="s">
        <v>3499</v>
      </c>
      <c r="G3518" s="493" t="s">
        <v>3500</v>
      </c>
    </row>
    <row r="3519" spans="2:7" s="457" customFormat="1" ht="12">
      <c r="B3519" s="467" t="s">
        <v>9222</v>
      </c>
      <c r="C3519" s="453" t="s">
        <v>6156</v>
      </c>
      <c r="D3519" s="467" t="s">
        <v>8522</v>
      </c>
      <c r="E3519" s="472" t="s">
        <v>8523</v>
      </c>
      <c r="F3519" s="456" t="s">
        <v>3499</v>
      </c>
      <c r="G3519" s="493" t="s">
        <v>3500</v>
      </c>
    </row>
    <row r="3520" spans="2:7" s="457" customFormat="1" ht="12">
      <c r="B3520" s="467" t="s">
        <v>9223</v>
      </c>
      <c r="C3520" s="453" t="s">
        <v>6156</v>
      </c>
      <c r="D3520" s="467" t="s">
        <v>8522</v>
      </c>
      <c r="E3520" s="472" t="s">
        <v>8523</v>
      </c>
      <c r="F3520" s="456" t="s">
        <v>3499</v>
      </c>
      <c r="G3520" s="493" t="s">
        <v>3500</v>
      </c>
    </row>
    <row r="3521" spans="2:7" s="457" customFormat="1" ht="12">
      <c r="B3521" s="467" t="s">
        <v>9224</v>
      </c>
      <c r="C3521" s="453" t="s">
        <v>6156</v>
      </c>
      <c r="D3521" s="467" t="s">
        <v>8522</v>
      </c>
      <c r="E3521" s="472" t="s">
        <v>8523</v>
      </c>
      <c r="F3521" s="456" t="s">
        <v>3499</v>
      </c>
      <c r="G3521" s="493" t="s">
        <v>3500</v>
      </c>
    </row>
    <row r="3522" spans="2:7" s="457" customFormat="1" ht="12">
      <c r="B3522" s="467" t="s">
        <v>9225</v>
      </c>
      <c r="C3522" s="453" t="s">
        <v>6156</v>
      </c>
      <c r="D3522" s="467" t="s">
        <v>8522</v>
      </c>
      <c r="E3522" s="472" t="s">
        <v>8523</v>
      </c>
      <c r="F3522" s="456" t="s">
        <v>3499</v>
      </c>
      <c r="G3522" s="493" t="s">
        <v>3500</v>
      </c>
    </row>
    <row r="3523" spans="2:7" s="457" customFormat="1" ht="12">
      <c r="B3523" s="467" t="s">
        <v>9226</v>
      </c>
      <c r="C3523" s="453" t="s">
        <v>6156</v>
      </c>
      <c r="D3523" s="467" t="s">
        <v>8522</v>
      </c>
      <c r="E3523" s="472" t="s">
        <v>8523</v>
      </c>
      <c r="F3523" s="456" t="s">
        <v>3499</v>
      </c>
      <c r="G3523" s="493" t="s">
        <v>3500</v>
      </c>
    </row>
    <row r="3524" spans="2:7" s="457" customFormat="1" ht="12">
      <c r="B3524" s="467" t="s">
        <v>9227</v>
      </c>
      <c r="C3524" s="453" t="s">
        <v>6156</v>
      </c>
      <c r="D3524" s="467" t="s">
        <v>8522</v>
      </c>
      <c r="E3524" s="472" t="s">
        <v>8523</v>
      </c>
      <c r="F3524" s="456" t="s">
        <v>3499</v>
      </c>
      <c r="G3524" s="493" t="s">
        <v>3500</v>
      </c>
    </row>
    <row r="3525" spans="2:7" s="457" customFormat="1" ht="12">
      <c r="B3525" s="467" t="s">
        <v>9228</v>
      </c>
      <c r="C3525" s="453" t="s">
        <v>6156</v>
      </c>
      <c r="D3525" s="467" t="s">
        <v>8522</v>
      </c>
      <c r="E3525" s="472" t="s">
        <v>8523</v>
      </c>
      <c r="F3525" s="456" t="s">
        <v>3499</v>
      </c>
      <c r="G3525" s="493" t="s">
        <v>3500</v>
      </c>
    </row>
    <row r="3526" spans="2:7" s="457" customFormat="1" ht="12">
      <c r="B3526" s="467" t="s">
        <v>9229</v>
      </c>
      <c r="C3526" s="453" t="s">
        <v>6156</v>
      </c>
      <c r="D3526" s="467" t="s">
        <v>8522</v>
      </c>
      <c r="E3526" s="472" t="s">
        <v>8523</v>
      </c>
      <c r="F3526" s="456" t="s">
        <v>3499</v>
      </c>
      <c r="G3526" s="493" t="s">
        <v>3500</v>
      </c>
    </row>
    <row r="3527" spans="2:7" s="457" customFormat="1" ht="12">
      <c r="B3527" s="467" t="s">
        <v>9230</v>
      </c>
      <c r="C3527" s="453" t="s">
        <v>6156</v>
      </c>
      <c r="D3527" s="467" t="s">
        <v>8522</v>
      </c>
      <c r="E3527" s="472" t="s">
        <v>8523</v>
      </c>
      <c r="F3527" s="456" t="s">
        <v>3499</v>
      </c>
      <c r="G3527" s="493" t="s">
        <v>3500</v>
      </c>
    </row>
    <row r="3528" spans="2:7" s="457" customFormat="1" ht="12">
      <c r="B3528" s="467" t="s">
        <v>9231</v>
      </c>
      <c r="C3528" s="453" t="s">
        <v>6156</v>
      </c>
      <c r="D3528" s="467" t="s">
        <v>8522</v>
      </c>
      <c r="E3528" s="472" t="s">
        <v>8523</v>
      </c>
      <c r="F3528" s="456" t="s">
        <v>3499</v>
      </c>
      <c r="G3528" s="493" t="s">
        <v>3500</v>
      </c>
    </row>
    <row r="3529" spans="2:7" s="457" customFormat="1" ht="12">
      <c r="B3529" s="467" t="s">
        <v>9232</v>
      </c>
      <c r="C3529" s="453" t="s">
        <v>6156</v>
      </c>
      <c r="D3529" s="467" t="s">
        <v>8522</v>
      </c>
      <c r="E3529" s="472" t="s">
        <v>8523</v>
      </c>
      <c r="F3529" s="456" t="s">
        <v>3499</v>
      </c>
      <c r="G3529" s="493" t="s">
        <v>3500</v>
      </c>
    </row>
    <row r="3530" spans="2:7" s="457" customFormat="1" ht="12">
      <c r="B3530" s="467" t="s">
        <v>9233</v>
      </c>
      <c r="C3530" s="453" t="s">
        <v>6156</v>
      </c>
      <c r="D3530" s="467" t="s">
        <v>8522</v>
      </c>
      <c r="E3530" s="472" t="s">
        <v>8523</v>
      </c>
      <c r="F3530" s="456" t="s">
        <v>3499</v>
      </c>
      <c r="G3530" s="493" t="s">
        <v>3500</v>
      </c>
    </row>
    <row r="3531" spans="2:7" s="457" customFormat="1" ht="12">
      <c r="B3531" s="467" t="s">
        <v>9234</v>
      </c>
      <c r="C3531" s="453" t="s">
        <v>6156</v>
      </c>
      <c r="D3531" s="467" t="s">
        <v>8522</v>
      </c>
      <c r="E3531" s="472" t="s">
        <v>8523</v>
      </c>
      <c r="F3531" s="456" t="s">
        <v>3499</v>
      </c>
      <c r="G3531" s="493" t="s">
        <v>3500</v>
      </c>
    </row>
    <row r="3532" spans="2:7" s="457" customFormat="1" ht="12">
      <c r="B3532" s="467" t="s">
        <v>9235</v>
      </c>
      <c r="C3532" s="453" t="s">
        <v>6156</v>
      </c>
      <c r="D3532" s="467" t="s">
        <v>8522</v>
      </c>
      <c r="E3532" s="472" t="s">
        <v>8523</v>
      </c>
      <c r="F3532" s="456" t="s">
        <v>3499</v>
      </c>
      <c r="G3532" s="493" t="s">
        <v>3500</v>
      </c>
    </row>
    <row r="3533" spans="2:7" s="457" customFormat="1" ht="12">
      <c r="B3533" s="467" t="s">
        <v>9236</v>
      </c>
      <c r="C3533" s="453" t="s">
        <v>6156</v>
      </c>
      <c r="D3533" s="467" t="s">
        <v>8522</v>
      </c>
      <c r="E3533" s="472" t="s">
        <v>8523</v>
      </c>
      <c r="F3533" s="456" t="s">
        <v>3499</v>
      </c>
      <c r="G3533" s="493" t="s">
        <v>3500</v>
      </c>
    </row>
    <row r="3534" spans="2:7" s="457" customFormat="1" ht="12">
      <c r="B3534" s="467" t="s">
        <v>9237</v>
      </c>
      <c r="C3534" s="453" t="s">
        <v>6156</v>
      </c>
      <c r="D3534" s="467" t="s">
        <v>8522</v>
      </c>
      <c r="E3534" s="472" t="s">
        <v>8523</v>
      </c>
      <c r="F3534" s="456" t="s">
        <v>3499</v>
      </c>
      <c r="G3534" s="493" t="s">
        <v>3500</v>
      </c>
    </row>
    <row r="3535" spans="2:7" s="457" customFormat="1" ht="12">
      <c r="B3535" s="467" t="s">
        <v>9238</v>
      </c>
      <c r="C3535" s="453" t="s">
        <v>6156</v>
      </c>
      <c r="D3535" s="467" t="s">
        <v>8522</v>
      </c>
      <c r="E3535" s="472" t="s">
        <v>8523</v>
      </c>
      <c r="F3535" s="456" t="s">
        <v>3499</v>
      </c>
      <c r="G3535" s="493" t="s">
        <v>3500</v>
      </c>
    </row>
    <row r="3536" spans="2:7" s="457" customFormat="1" ht="12">
      <c r="B3536" s="467" t="s">
        <v>9239</v>
      </c>
      <c r="C3536" s="453" t="s">
        <v>6156</v>
      </c>
      <c r="D3536" s="467" t="s">
        <v>8522</v>
      </c>
      <c r="E3536" s="472" t="s">
        <v>8523</v>
      </c>
      <c r="F3536" s="456" t="s">
        <v>3499</v>
      </c>
      <c r="G3536" s="493" t="s">
        <v>3500</v>
      </c>
    </row>
    <row r="3537" spans="2:7" s="457" customFormat="1" ht="12">
      <c r="B3537" s="467" t="s">
        <v>9240</v>
      </c>
      <c r="C3537" s="453" t="s">
        <v>6156</v>
      </c>
      <c r="D3537" s="467" t="s">
        <v>8522</v>
      </c>
      <c r="E3537" s="472" t="s">
        <v>8523</v>
      </c>
      <c r="F3537" s="456" t="s">
        <v>3499</v>
      </c>
      <c r="G3537" s="493" t="s">
        <v>3500</v>
      </c>
    </row>
    <row r="3538" spans="2:7" s="457" customFormat="1" ht="12">
      <c r="B3538" s="467" t="s">
        <v>9241</v>
      </c>
      <c r="C3538" s="453" t="s">
        <v>6156</v>
      </c>
      <c r="D3538" s="467" t="s">
        <v>8522</v>
      </c>
      <c r="E3538" s="472" t="s">
        <v>8523</v>
      </c>
      <c r="F3538" s="456" t="s">
        <v>3499</v>
      </c>
      <c r="G3538" s="493" t="s">
        <v>3500</v>
      </c>
    </row>
    <row r="3539" spans="2:7" s="457" customFormat="1" ht="12">
      <c r="B3539" s="467" t="s">
        <v>9242</v>
      </c>
      <c r="C3539" s="453" t="s">
        <v>6156</v>
      </c>
      <c r="D3539" s="467" t="s">
        <v>8522</v>
      </c>
      <c r="E3539" s="472" t="s">
        <v>8523</v>
      </c>
      <c r="F3539" s="456" t="s">
        <v>3499</v>
      </c>
      <c r="G3539" s="493" t="s">
        <v>3500</v>
      </c>
    </row>
    <row r="3540" spans="2:7" s="457" customFormat="1" ht="12">
      <c r="B3540" s="467" t="s">
        <v>9243</v>
      </c>
      <c r="C3540" s="453" t="s">
        <v>6156</v>
      </c>
      <c r="D3540" s="467" t="s">
        <v>8522</v>
      </c>
      <c r="E3540" s="472" t="s">
        <v>8523</v>
      </c>
      <c r="F3540" s="456" t="s">
        <v>3499</v>
      </c>
      <c r="G3540" s="493" t="s">
        <v>3500</v>
      </c>
    </row>
    <row r="3541" spans="2:7" s="457" customFormat="1" ht="12">
      <c r="B3541" s="467" t="s">
        <v>9244</v>
      </c>
      <c r="C3541" s="453" t="s">
        <v>6156</v>
      </c>
      <c r="D3541" s="467" t="s">
        <v>8522</v>
      </c>
      <c r="E3541" s="472" t="s">
        <v>8523</v>
      </c>
      <c r="F3541" s="456" t="s">
        <v>3499</v>
      </c>
      <c r="G3541" s="493" t="s">
        <v>3500</v>
      </c>
    </row>
    <row r="3542" spans="2:7" s="457" customFormat="1" ht="12">
      <c r="B3542" s="467" t="s">
        <v>9245</v>
      </c>
      <c r="C3542" s="453" t="s">
        <v>6156</v>
      </c>
      <c r="D3542" s="467" t="s">
        <v>8522</v>
      </c>
      <c r="E3542" s="472" t="s">
        <v>8523</v>
      </c>
      <c r="F3542" s="456" t="s">
        <v>3499</v>
      </c>
      <c r="G3542" s="493" t="s">
        <v>3500</v>
      </c>
    </row>
    <row r="3543" spans="2:7" s="457" customFormat="1" ht="12">
      <c r="B3543" s="467" t="s">
        <v>9246</v>
      </c>
      <c r="C3543" s="453" t="s">
        <v>6156</v>
      </c>
      <c r="D3543" s="467" t="s">
        <v>8522</v>
      </c>
      <c r="E3543" s="472" t="s">
        <v>8523</v>
      </c>
      <c r="F3543" s="456" t="s">
        <v>3499</v>
      </c>
      <c r="G3543" s="493" t="s">
        <v>3500</v>
      </c>
    </row>
    <row r="3544" spans="2:7" s="457" customFormat="1" ht="12">
      <c r="B3544" s="467" t="s">
        <v>9247</v>
      </c>
      <c r="C3544" s="453" t="s">
        <v>6156</v>
      </c>
      <c r="D3544" s="467" t="s">
        <v>8522</v>
      </c>
      <c r="E3544" s="472" t="s">
        <v>8523</v>
      </c>
      <c r="F3544" s="456" t="s">
        <v>3499</v>
      </c>
      <c r="G3544" s="493" t="s">
        <v>3500</v>
      </c>
    </row>
    <row r="3545" spans="2:7" s="457" customFormat="1" ht="12">
      <c r="B3545" s="467" t="s">
        <v>9248</v>
      </c>
      <c r="C3545" s="453" t="s">
        <v>6156</v>
      </c>
      <c r="D3545" s="467" t="s">
        <v>8522</v>
      </c>
      <c r="E3545" s="472" t="s">
        <v>8523</v>
      </c>
      <c r="F3545" s="456" t="s">
        <v>3499</v>
      </c>
      <c r="G3545" s="493" t="s">
        <v>3500</v>
      </c>
    </row>
    <row r="3546" spans="2:7" s="457" customFormat="1" ht="12">
      <c r="B3546" s="467" t="s">
        <v>9249</v>
      </c>
      <c r="C3546" s="453" t="s">
        <v>6156</v>
      </c>
      <c r="D3546" s="467" t="s">
        <v>8522</v>
      </c>
      <c r="E3546" s="472" t="s">
        <v>8523</v>
      </c>
      <c r="F3546" s="456" t="s">
        <v>3499</v>
      </c>
      <c r="G3546" s="493" t="s">
        <v>3500</v>
      </c>
    </row>
    <row r="3547" spans="2:7" s="457" customFormat="1" ht="12">
      <c r="B3547" s="467" t="s">
        <v>9250</v>
      </c>
      <c r="C3547" s="453" t="s">
        <v>6156</v>
      </c>
      <c r="D3547" s="467" t="s">
        <v>8522</v>
      </c>
      <c r="E3547" s="472" t="s">
        <v>8523</v>
      </c>
      <c r="F3547" s="456" t="s">
        <v>3499</v>
      </c>
      <c r="G3547" s="493" t="s">
        <v>3500</v>
      </c>
    </row>
    <row r="3548" spans="2:7" s="457" customFormat="1" ht="12">
      <c r="B3548" s="467" t="s">
        <v>9251</v>
      </c>
      <c r="C3548" s="453" t="s">
        <v>6156</v>
      </c>
      <c r="D3548" s="467" t="s">
        <v>8522</v>
      </c>
      <c r="E3548" s="472" t="s">
        <v>8523</v>
      </c>
      <c r="F3548" s="456" t="s">
        <v>3499</v>
      </c>
      <c r="G3548" s="493" t="s">
        <v>3500</v>
      </c>
    </row>
    <row r="3549" spans="2:7" s="457" customFormat="1" ht="12">
      <c r="B3549" s="467" t="s">
        <v>9252</v>
      </c>
      <c r="C3549" s="453" t="s">
        <v>6156</v>
      </c>
      <c r="D3549" s="467" t="s">
        <v>8522</v>
      </c>
      <c r="E3549" s="472" t="s">
        <v>8523</v>
      </c>
      <c r="F3549" s="456" t="s">
        <v>3499</v>
      </c>
      <c r="G3549" s="493" t="s">
        <v>3500</v>
      </c>
    </row>
    <row r="3550" spans="2:7" s="457" customFormat="1" ht="12">
      <c r="B3550" s="467" t="s">
        <v>9253</v>
      </c>
      <c r="C3550" s="453" t="s">
        <v>6156</v>
      </c>
      <c r="D3550" s="467" t="s">
        <v>8522</v>
      </c>
      <c r="E3550" s="472" t="s">
        <v>8523</v>
      </c>
      <c r="F3550" s="456" t="s">
        <v>3499</v>
      </c>
      <c r="G3550" s="493" t="s">
        <v>3500</v>
      </c>
    </row>
    <row r="3551" spans="2:7" s="457" customFormat="1" ht="12">
      <c r="B3551" s="467" t="s">
        <v>9254</v>
      </c>
      <c r="C3551" s="453" t="s">
        <v>6156</v>
      </c>
      <c r="D3551" s="467" t="s">
        <v>8522</v>
      </c>
      <c r="E3551" s="472" t="s">
        <v>8523</v>
      </c>
      <c r="F3551" s="456" t="s">
        <v>3499</v>
      </c>
      <c r="G3551" s="493" t="s">
        <v>3500</v>
      </c>
    </row>
    <row r="3552" spans="2:7" s="457" customFormat="1" ht="12">
      <c r="B3552" s="467" t="s">
        <v>9255</v>
      </c>
      <c r="C3552" s="453" t="s">
        <v>6156</v>
      </c>
      <c r="D3552" s="467" t="s">
        <v>8522</v>
      </c>
      <c r="E3552" s="472" t="s">
        <v>8523</v>
      </c>
      <c r="F3552" s="456" t="s">
        <v>3499</v>
      </c>
      <c r="G3552" s="493" t="s">
        <v>3500</v>
      </c>
    </row>
    <row r="3553" spans="2:7" s="457" customFormat="1" ht="12">
      <c r="B3553" s="467" t="s">
        <v>9256</v>
      </c>
      <c r="C3553" s="453" t="s">
        <v>6156</v>
      </c>
      <c r="D3553" s="467" t="s">
        <v>8522</v>
      </c>
      <c r="E3553" s="472" t="s">
        <v>8523</v>
      </c>
      <c r="F3553" s="456" t="s">
        <v>3499</v>
      </c>
      <c r="G3553" s="493" t="s">
        <v>3500</v>
      </c>
    </row>
    <row r="3554" spans="2:7" s="457" customFormat="1" ht="12">
      <c r="B3554" s="467" t="s">
        <v>9257</v>
      </c>
      <c r="C3554" s="453" t="s">
        <v>6156</v>
      </c>
      <c r="D3554" s="467" t="s">
        <v>8522</v>
      </c>
      <c r="E3554" s="472" t="s">
        <v>8523</v>
      </c>
      <c r="F3554" s="456" t="s">
        <v>3499</v>
      </c>
      <c r="G3554" s="493" t="s">
        <v>3500</v>
      </c>
    </row>
    <row r="3555" spans="2:7" s="457" customFormat="1" ht="12">
      <c r="B3555" s="467" t="s">
        <v>9258</v>
      </c>
      <c r="C3555" s="453" t="s">
        <v>6156</v>
      </c>
      <c r="D3555" s="467" t="s">
        <v>8522</v>
      </c>
      <c r="E3555" s="472" t="s">
        <v>8523</v>
      </c>
      <c r="F3555" s="456" t="s">
        <v>3499</v>
      </c>
      <c r="G3555" s="493" t="s">
        <v>3500</v>
      </c>
    </row>
    <row r="3556" spans="2:7" s="457" customFormat="1" ht="12">
      <c r="B3556" s="467" t="s">
        <v>9259</v>
      </c>
      <c r="C3556" s="453" t="s">
        <v>6156</v>
      </c>
      <c r="D3556" s="467" t="s">
        <v>8522</v>
      </c>
      <c r="E3556" s="472" t="s">
        <v>8523</v>
      </c>
      <c r="F3556" s="456" t="s">
        <v>3499</v>
      </c>
      <c r="G3556" s="493" t="s">
        <v>3500</v>
      </c>
    </row>
    <row r="3557" spans="2:7" s="457" customFormat="1" ht="12">
      <c r="B3557" s="467" t="s">
        <v>9260</v>
      </c>
      <c r="C3557" s="453" t="s">
        <v>6156</v>
      </c>
      <c r="D3557" s="467" t="s">
        <v>8522</v>
      </c>
      <c r="E3557" s="472" t="s">
        <v>8523</v>
      </c>
      <c r="F3557" s="456" t="s">
        <v>3499</v>
      </c>
      <c r="G3557" s="493" t="s">
        <v>3500</v>
      </c>
    </row>
    <row r="3558" spans="2:7" s="457" customFormat="1" ht="12">
      <c r="B3558" s="467" t="s">
        <v>9261</v>
      </c>
      <c r="C3558" s="453" t="s">
        <v>6156</v>
      </c>
      <c r="D3558" s="467" t="s">
        <v>8522</v>
      </c>
      <c r="E3558" s="472" t="s">
        <v>8523</v>
      </c>
      <c r="F3558" s="456" t="s">
        <v>3499</v>
      </c>
      <c r="G3558" s="493" t="s">
        <v>3500</v>
      </c>
    </row>
    <row r="3559" spans="2:7" s="457" customFormat="1" ht="12">
      <c r="B3559" s="467" t="s">
        <v>9262</v>
      </c>
      <c r="C3559" s="453" t="s">
        <v>6156</v>
      </c>
      <c r="D3559" s="467" t="s">
        <v>8522</v>
      </c>
      <c r="E3559" s="472" t="s">
        <v>8523</v>
      </c>
      <c r="F3559" s="456" t="s">
        <v>3499</v>
      </c>
      <c r="G3559" s="493" t="s">
        <v>3500</v>
      </c>
    </row>
    <row r="3560" spans="2:7" s="457" customFormat="1" ht="12">
      <c r="B3560" s="467" t="s">
        <v>9263</v>
      </c>
      <c r="C3560" s="453" t="s">
        <v>6156</v>
      </c>
      <c r="D3560" s="467" t="s">
        <v>8522</v>
      </c>
      <c r="E3560" s="472" t="s">
        <v>8523</v>
      </c>
      <c r="F3560" s="456" t="s">
        <v>3499</v>
      </c>
      <c r="G3560" s="493" t="s">
        <v>3500</v>
      </c>
    </row>
    <row r="3561" spans="2:7" s="457" customFormat="1" ht="12">
      <c r="B3561" s="467" t="s">
        <v>9264</v>
      </c>
      <c r="C3561" s="453" t="s">
        <v>6156</v>
      </c>
      <c r="D3561" s="467" t="s">
        <v>8522</v>
      </c>
      <c r="E3561" s="472" t="s">
        <v>8523</v>
      </c>
      <c r="F3561" s="456" t="s">
        <v>3499</v>
      </c>
      <c r="G3561" s="493" t="s">
        <v>3500</v>
      </c>
    </row>
    <row r="3562" spans="2:7" s="457" customFormat="1" ht="12">
      <c r="B3562" s="467" t="s">
        <v>9265</v>
      </c>
      <c r="C3562" s="453" t="s">
        <v>6156</v>
      </c>
      <c r="D3562" s="467" t="s">
        <v>8522</v>
      </c>
      <c r="E3562" s="472" t="s">
        <v>8523</v>
      </c>
      <c r="F3562" s="456" t="s">
        <v>3499</v>
      </c>
      <c r="G3562" s="493" t="s">
        <v>3500</v>
      </c>
    </row>
    <row r="3563" spans="2:7" s="457" customFormat="1" ht="12">
      <c r="B3563" s="467" t="s">
        <v>9266</v>
      </c>
      <c r="C3563" s="453" t="s">
        <v>6156</v>
      </c>
      <c r="D3563" s="467" t="s">
        <v>8522</v>
      </c>
      <c r="E3563" s="472" t="s">
        <v>8523</v>
      </c>
      <c r="F3563" s="456" t="s">
        <v>3499</v>
      </c>
      <c r="G3563" s="493" t="s">
        <v>3500</v>
      </c>
    </row>
    <row r="3564" spans="2:7" s="457" customFormat="1" ht="12">
      <c r="B3564" s="467" t="s">
        <v>9267</v>
      </c>
      <c r="C3564" s="453" t="s">
        <v>6156</v>
      </c>
      <c r="D3564" s="467" t="s">
        <v>8522</v>
      </c>
      <c r="E3564" s="472" t="s">
        <v>8523</v>
      </c>
      <c r="F3564" s="456" t="s">
        <v>3499</v>
      </c>
      <c r="G3564" s="493" t="s">
        <v>3500</v>
      </c>
    </row>
    <row r="3565" spans="2:7" s="457" customFormat="1" ht="12">
      <c r="B3565" s="467" t="s">
        <v>9268</v>
      </c>
      <c r="C3565" s="453" t="s">
        <v>6156</v>
      </c>
      <c r="D3565" s="467" t="s">
        <v>8522</v>
      </c>
      <c r="E3565" s="472" t="s">
        <v>8523</v>
      </c>
      <c r="F3565" s="456" t="s">
        <v>3499</v>
      </c>
      <c r="G3565" s="493" t="s">
        <v>3500</v>
      </c>
    </row>
    <row r="3566" spans="2:7" s="457" customFormat="1" ht="12">
      <c r="B3566" s="467" t="s">
        <v>9269</v>
      </c>
      <c r="C3566" s="453" t="s">
        <v>6156</v>
      </c>
      <c r="D3566" s="467" t="s">
        <v>8522</v>
      </c>
      <c r="E3566" s="472" t="s">
        <v>8523</v>
      </c>
      <c r="F3566" s="456" t="s">
        <v>3499</v>
      </c>
      <c r="G3566" s="493" t="s">
        <v>3500</v>
      </c>
    </row>
    <row r="3567" spans="2:7" s="457" customFormat="1" ht="12">
      <c r="B3567" s="467" t="s">
        <v>9270</v>
      </c>
      <c r="C3567" s="453" t="s">
        <v>6156</v>
      </c>
      <c r="D3567" s="467" t="s">
        <v>8522</v>
      </c>
      <c r="E3567" s="472" t="s">
        <v>8523</v>
      </c>
      <c r="F3567" s="456" t="s">
        <v>3499</v>
      </c>
      <c r="G3567" s="493" t="s">
        <v>3500</v>
      </c>
    </row>
    <row r="3568" spans="2:7" s="457" customFormat="1" ht="12">
      <c r="B3568" s="467" t="s">
        <v>9271</v>
      </c>
      <c r="C3568" s="453" t="s">
        <v>6156</v>
      </c>
      <c r="D3568" s="467" t="s">
        <v>8522</v>
      </c>
      <c r="E3568" s="472" t="s">
        <v>8523</v>
      </c>
      <c r="F3568" s="456" t="s">
        <v>3499</v>
      </c>
      <c r="G3568" s="493" t="s">
        <v>3500</v>
      </c>
    </row>
    <row r="3569" spans="2:7" s="457" customFormat="1" ht="12">
      <c r="B3569" s="467" t="s">
        <v>9272</v>
      </c>
      <c r="C3569" s="453" t="s">
        <v>6156</v>
      </c>
      <c r="D3569" s="467" t="s">
        <v>8522</v>
      </c>
      <c r="E3569" s="472" t="s">
        <v>8523</v>
      </c>
      <c r="F3569" s="456" t="s">
        <v>3499</v>
      </c>
      <c r="G3569" s="493" t="s">
        <v>3500</v>
      </c>
    </row>
    <row r="3570" spans="2:7" s="457" customFormat="1" ht="12">
      <c r="B3570" s="467" t="s">
        <v>9273</v>
      </c>
      <c r="C3570" s="453" t="s">
        <v>6156</v>
      </c>
      <c r="D3570" s="467" t="s">
        <v>8522</v>
      </c>
      <c r="E3570" s="472" t="s">
        <v>8523</v>
      </c>
      <c r="F3570" s="456" t="s">
        <v>3499</v>
      </c>
      <c r="G3570" s="493" t="s">
        <v>3500</v>
      </c>
    </row>
    <row r="3571" spans="2:7" s="457" customFormat="1" ht="12">
      <c r="B3571" s="467" t="s">
        <v>9274</v>
      </c>
      <c r="C3571" s="453" t="s">
        <v>6156</v>
      </c>
      <c r="D3571" s="467" t="s">
        <v>8522</v>
      </c>
      <c r="E3571" s="472" t="s">
        <v>8523</v>
      </c>
      <c r="F3571" s="456" t="s">
        <v>3499</v>
      </c>
      <c r="G3571" s="493" t="s">
        <v>3500</v>
      </c>
    </row>
    <row r="3572" spans="2:7" s="457" customFormat="1" ht="12">
      <c r="B3572" s="467" t="s">
        <v>9275</v>
      </c>
      <c r="C3572" s="453" t="s">
        <v>6156</v>
      </c>
      <c r="D3572" s="467" t="s">
        <v>8522</v>
      </c>
      <c r="E3572" s="472" t="s">
        <v>8523</v>
      </c>
      <c r="F3572" s="456" t="s">
        <v>3499</v>
      </c>
      <c r="G3572" s="493" t="s">
        <v>3500</v>
      </c>
    </row>
    <row r="3573" spans="2:7" s="457" customFormat="1" ht="12">
      <c r="B3573" s="467" t="s">
        <v>9276</v>
      </c>
      <c r="C3573" s="453" t="s">
        <v>6156</v>
      </c>
      <c r="D3573" s="467" t="s">
        <v>8522</v>
      </c>
      <c r="E3573" s="472" t="s">
        <v>8523</v>
      </c>
      <c r="F3573" s="456" t="s">
        <v>3499</v>
      </c>
      <c r="G3573" s="493" t="s">
        <v>3500</v>
      </c>
    </row>
    <row r="3574" spans="2:7" s="457" customFormat="1" ht="12">
      <c r="B3574" s="467" t="s">
        <v>9277</v>
      </c>
      <c r="C3574" s="453" t="s">
        <v>6156</v>
      </c>
      <c r="D3574" s="467" t="s">
        <v>8522</v>
      </c>
      <c r="E3574" s="472" t="s">
        <v>8523</v>
      </c>
      <c r="F3574" s="456" t="s">
        <v>3499</v>
      </c>
      <c r="G3574" s="493" t="s">
        <v>3500</v>
      </c>
    </row>
    <row r="3575" spans="2:7" s="457" customFormat="1" ht="12">
      <c r="B3575" s="467" t="s">
        <v>9278</v>
      </c>
      <c r="C3575" s="453" t="s">
        <v>6156</v>
      </c>
      <c r="D3575" s="467" t="s">
        <v>8522</v>
      </c>
      <c r="E3575" s="472" t="s">
        <v>8523</v>
      </c>
      <c r="F3575" s="456" t="s">
        <v>3499</v>
      </c>
      <c r="G3575" s="493" t="s">
        <v>3500</v>
      </c>
    </row>
    <row r="3576" spans="2:7" s="457" customFormat="1" ht="12">
      <c r="B3576" s="467" t="s">
        <v>9279</v>
      </c>
      <c r="C3576" s="453" t="s">
        <v>6156</v>
      </c>
      <c r="D3576" s="467" t="s">
        <v>8522</v>
      </c>
      <c r="E3576" s="472" t="s">
        <v>8523</v>
      </c>
      <c r="F3576" s="456" t="s">
        <v>3499</v>
      </c>
      <c r="G3576" s="493" t="s">
        <v>3500</v>
      </c>
    </row>
    <row r="3577" spans="2:7" s="457" customFormat="1" ht="12">
      <c r="B3577" s="467" t="s">
        <v>9280</v>
      </c>
      <c r="C3577" s="453" t="s">
        <v>6156</v>
      </c>
      <c r="D3577" s="467" t="s">
        <v>8522</v>
      </c>
      <c r="E3577" s="472" t="s">
        <v>8523</v>
      </c>
      <c r="F3577" s="456" t="s">
        <v>3499</v>
      </c>
      <c r="G3577" s="493" t="s">
        <v>3500</v>
      </c>
    </row>
    <row r="3578" spans="2:7" s="457" customFormat="1" ht="12">
      <c r="B3578" s="467" t="s">
        <v>9281</v>
      </c>
      <c r="C3578" s="453" t="s">
        <v>6156</v>
      </c>
      <c r="D3578" s="467" t="s">
        <v>8522</v>
      </c>
      <c r="E3578" s="472" t="s">
        <v>8523</v>
      </c>
      <c r="F3578" s="456" t="s">
        <v>3499</v>
      </c>
      <c r="G3578" s="493" t="s">
        <v>3500</v>
      </c>
    </row>
    <row r="3579" spans="2:7" s="457" customFormat="1" ht="12">
      <c r="B3579" s="467" t="s">
        <v>9282</v>
      </c>
      <c r="C3579" s="453" t="s">
        <v>6156</v>
      </c>
      <c r="D3579" s="467" t="s">
        <v>8522</v>
      </c>
      <c r="E3579" s="472" t="s">
        <v>8523</v>
      </c>
      <c r="F3579" s="456" t="s">
        <v>3499</v>
      </c>
      <c r="G3579" s="493" t="s">
        <v>3500</v>
      </c>
    </row>
    <row r="3580" spans="2:7" s="457" customFormat="1" ht="12">
      <c r="B3580" s="467" t="s">
        <v>9283</v>
      </c>
      <c r="C3580" s="453" t="s">
        <v>6156</v>
      </c>
      <c r="D3580" s="467" t="s">
        <v>8522</v>
      </c>
      <c r="E3580" s="472" t="s">
        <v>8523</v>
      </c>
      <c r="F3580" s="456" t="s">
        <v>3499</v>
      </c>
      <c r="G3580" s="493" t="s">
        <v>3500</v>
      </c>
    </row>
    <row r="3581" spans="2:7" s="457" customFormat="1" ht="12">
      <c r="B3581" s="467" t="s">
        <v>9284</v>
      </c>
      <c r="C3581" s="453" t="s">
        <v>6156</v>
      </c>
      <c r="D3581" s="467" t="s">
        <v>8522</v>
      </c>
      <c r="E3581" s="472" t="s">
        <v>8523</v>
      </c>
      <c r="F3581" s="456" t="s">
        <v>3499</v>
      </c>
      <c r="G3581" s="493" t="s">
        <v>3500</v>
      </c>
    </row>
    <row r="3582" spans="2:7" s="457" customFormat="1" ht="12">
      <c r="B3582" s="467" t="s">
        <v>9285</v>
      </c>
      <c r="C3582" s="453" t="s">
        <v>6156</v>
      </c>
      <c r="D3582" s="467" t="s">
        <v>8522</v>
      </c>
      <c r="E3582" s="472" t="s">
        <v>8523</v>
      </c>
      <c r="F3582" s="456" t="s">
        <v>3499</v>
      </c>
      <c r="G3582" s="493" t="s">
        <v>3500</v>
      </c>
    </row>
    <row r="3583" spans="2:7" s="457" customFormat="1" ht="12">
      <c r="B3583" s="467" t="s">
        <v>9286</v>
      </c>
      <c r="C3583" s="453" t="s">
        <v>6156</v>
      </c>
      <c r="D3583" s="467" t="s">
        <v>8522</v>
      </c>
      <c r="E3583" s="472" t="s">
        <v>8523</v>
      </c>
      <c r="F3583" s="456" t="s">
        <v>3499</v>
      </c>
      <c r="G3583" s="493" t="s">
        <v>3500</v>
      </c>
    </row>
    <row r="3584" spans="2:7" s="457" customFormat="1" ht="12">
      <c r="B3584" s="467" t="s">
        <v>9287</v>
      </c>
      <c r="C3584" s="453" t="s">
        <v>6156</v>
      </c>
      <c r="D3584" s="467" t="s">
        <v>8522</v>
      </c>
      <c r="E3584" s="472" t="s">
        <v>8523</v>
      </c>
      <c r="F3584" s="456" t="s">
        <v>3499</v>
      </c>
      <c r="G3584" s="493" t="s">
        <v>3500</v>
      </c>
    </row>
    <row r="3585" spans="2:7" s="457" customFormat="1" ht="12">
      <c r="B3585" s="467" t="s">
        <v>9288</v>
      </c>
      <c r="C3585" s="453" t="s">
        <v>6156</v>
      </c>
      <c r="D3585" s="467" t="s">
        <v>9289</v>
      </c>
      <c r="E3585" s="486" t="s">
        <v>9290</v>
      </c>
      <c r="F3585" s="456" t="s">
        <v>3499</v>
      </c>
      <c r="G3585" s="494" t="s">
        <v>9291</v>
      </c>
    </row>
    <row r="3586" spans="2:7" s="457" customFormat="1" ht="12">
      <c r="B3586" s="467" t="s">
        <v>9292</v>
      </c>
      <c r="C3586" s="453" t="s">
        <v>6156</v>
      </c>
      <c r="D3586" s="467" t="s">
        <v>9289</v>
      </c>
      <c r="E3586" s="486" t="s">
        <v>9293</v>
      </c>
      <c r="F3586" s="456" t="s">
        <v>3499</v>
      </c>
      <c r="G3586" s="494" t="s">
        <v>9294</v>
      </c>
    </row>
    <row r="3587" spans="2:7" s="457" customFormat="1" ht="12">
      <c r="B3587" s="467" t="s">
        <v>9295</v>
      </c>
      <c r="C3587" s="453" t="s">
        <v>6156</v>
      </c>
      <c r="D3587" s="467" t="s">
        <v>9289</v>
      </c>
      <c r="E3587" s="486" t="s">
        <v>9290</v>
      </c>
      <c r="F3587" s="456" t="s">
        <v>3499</v>
      </c>
      <c r="G3587" s="494" t="s">
        <v>9296</v>
      </c>
    </row>
    <row r="3588" spans="2:7" s="457" customFormat="1" ht="12">
      <c r="B3588" s="467" t="s">
        <v>9297</v>
      </c>
      <c r="C3588" s="453" t="s">
        <v>6156</v>
      </c>
      <c r="D3588" s="467" t="s">
        <v>9289</v>
      </c>
      <c r="E3588" s="486" t="s">
        <v>9298</v>
      </c>
      <c r="F3588" s="456" t="s">
        <v>3499</v>
      </c>
      <c r="G3588" s="494" t="s">
        <v>9299</v>
      </c>
    </row>
    <row r="3589" spans="2:7" s="457" customFormat="1" ht="12">
      <c r="B3589" s="467" t="s">
        <v>9300</v>
      </c>
      <c r="C3589" s="453" t="s">
        <v>6156</v>
      </c>
      <c r="D3589" s="467" t="s">
        <v>9289</v>
      </c>
      <c r="E3589" s="486" t="s">
        <v>9298</v>
      </c>
      <c r="F3589" s="456" t="s">
        <v>3499</v>
      </c>
      <c r="G3589" s="494" t="s">
        <v>9301</v>
      </c>
    </row>
    <row r="3590" spans="2:7" s="457" customFormat="1" ht="12">
      <c r="B3590" s="467" t="s">
        <v>9302</v>
      </c>
      <c r="C3590" s="453" t="s">
        <v>6156</v>
      </c>
      <c r="D3590" s="467" t="s">
        <v>9289</v>
      </c>
      <c r="E3590" s="486" t="s">
        <v>9290</v>
      </c>
      <c r="F3590" s="456" t="s">
        <v>3499</v>
      </c>
      <c r="G3590" s="494" t="s">
        <v>9303</v>
      </c>
    </row>
    <row r="3591" spans="2:7" s="457" customFormat="1" ht="12">
      <c r="B3591" s="467" t="s">
        <v>9304</v>
      </c>
      <c r="C3591" s="453" t="s">
        <v>6156</v>
      </c>
      <c r="D3591" s="467" t="s">
        <v>9305</v>
      </c>
      <c r="E3591" s="486" t="s">
        <v>9306</v>
      </c>
      <c r="F3591" s="456" t="s">
        <v>3499</v>
      </c>
      <c r="G3591" s="494" t="s">
        <v>9307</v>
      </c>
    </row>
    <row r="3592" spans="2:7" s="457" customFormat="1" ht="12">
      <c r="B3592" s="467" t="s">
        <v>9308</v>
      </c>
      <c r="C3592" s="453" t="s">
        <v>6156</v>
      </c>
      <c r="D3592" s="467" t="s">
        <v>9305</v>
      </c>
      <c r="E3592" s="486" t="s">
        <v>9306</v>
      </c>
      <c r="F3592" s="456" t="s">
        <v>3499</v>
      </c>
      <c r="G3592" s="494" t="s">
        <v>9309</v>
      </c>
    </row>
    <row r="3593" spans="2:7" s="457" customFormat="1" ht="12">
      <c r="B3593" s="467" t="s">
        <v>9310</v>
      </c>
      <c r="C3593" s="453" t="s">
        <v>6156</v>
      </c>
      <c r="D3593" s="467" t="s">
        <v>9305</v>
      </c>
      <c r="E3593" s="486" t="s">
        <v>9306</v>
      </c>
      <c r="F3593" s="456" t="s">
        <v>3499</v>
      </c>
      <c r="G3593" s="494" t="s">
        <v>9311</v>
      </c>
    </row>
    <row r="3594" spans="2:7" s="457" customFormat="1" ht="12">
      <c r="B3594" s="467" t="s">
        <v>9312</v>
      </c>
      <c r="C3594" s="453" t="s">
        <v>6156</v>
      </c>
      <c r="D3594" s="467" t="s">
        <v>9305</v>
      </c>
      <c r="E3594" s="486" t="s">
        <v>9306</v>
      </c>
      <c r="F3594" s="456" t="s">
        <v>3499</v>
      </c>
      <c r="G3594" s="494" t="s">
        <v>9313</v>
      </c>
    </row>
    <row r="3595" spans="2:7" s="457" customFormat="1" ht="12">
      <c r="B3595" s="467" t="s">
        <v>9314</v>
      </c>
      <c r="C3595" s="453" t="s">
        <v>6156</v>
      </c>
      <c r="D3595" s="467" t="s">
        <v>9305</v>
      </c>
      <c r="E3595" s="486" t="s">
        <v>9306</v>
      </c>
      <c r="F3595" s="456" t="s">
        <v>3499</v>
      </c>
      <c r="G3595" s="494" t="s">
        <v>9315</v>
      </c>
    </row>
    <row r="3596" spans="2:7" s="457" customFormat="1" ht="12">
      <c r="B3596" s="467" t="s">
        <v>9316</v>
      </c>
      <c r="C3596" s="453" t="s">
        <v>6156</v>
      </c>
      <c r="D3596" s="467" t="s">
        <v>9289</v>
      </c>
      <c r="E3596" s="486" t="s">
        <v>9317</v>
      </c>
      <c r="F3596" s="456" t="s">
        <v>3499</v>
      </c>
      <c r="G3596" s="494" t="s">
        <v>9318</v>
      </c>
    </row>
    <row r="3597" spans="2:7" s="457" customFormat="1" ht="12">
      <c r="B3597" s="467" t="s">
        <v>9319</v>
      </c>
      <c r="C3597" s="453" t="s">
        <v>6156</v>
      </c>
      <c r="D3597" s="467" t="s">
        <v>9289</v>
      </c>
      <c r="E3597" s="486" t="s">
        <v>9317</v>
      </c>
      <c r="F3597" s="456" t="s">
        <v>3499</v>
      </c>
      <c r="G3597" s="494" t="s">
        <v>9320</v>
      </c>
    </row>
    <row r="3598" spans="2:7" s="457" customFormat="1" ht="12">
      <c r="B3598" s="467" t="s">
        <v>9321</v>
      </c>
      <c r="C3598" s="453" t="s">
        <v>6156</v>
      </c>
      <c r="D3598" s="467" t="s">
        <v>9289</v>
      </c>
      <c r="E3598" s="486" t="s">
        <v>9317</v>
      </c>
      <c r="F3598" s="456" t="s">
        <v>3499</v>
      </c>
      <c r="G3598" s="494" t="s">
        <v>9322</v>
      </c>
    </row>
    <row r="3599" spans="2:7" s="457" customFormat="1" ht="12">
      <c r="B3599" s="467" t="s">
        <v>9323</v>
      </c>
      <c r="C3599" s="453" t="s">
        <v>6156</v>
      </c>
      <c r="D3599" s="467" t="s">
        <v>9289</v>
      </c>
      <c r="E3599" s="486" t="s">
        <v>9317</v>
      </c>
      <c r="F3599" s="456" t="s">
        <v>3499</v>
      </c>
      <c r="G3599" s="494" t="s">
        <v>9324</v>
      </c>
    </row>
    <row r="3600" spans="2:7" s="457" customFormat="1" ht="12">
      <c r="B3600" s="467" t="s">
        <v>9325</v>
      </c>
      <c r="C3600" s="453" t="s">
        <v>6156</v>
      </c>
      <c r="D3600" s="467" t="s">
        <v>9289</v>
      </c>
      <c r="E3600" s="486" t="s">
        <v>9317</v>
      </c>
      <c r="F3600" s="456" t="s">
        <v>3499</v>
      </c>
      <c r="G3600" s="494" t="s">
        <v>9326</v>
      </c>
    </row>
    <row r="3601" spans="2:7" s="457" customFormat="1" ht="12">
      <c r="B3601" s="467" t="s">
        <v>9327</v>
      </c>
      <c r="C3601" s="453" t="s">
        <v>6156</v>
      </c>
      <c r="D3601" s="467" t="s">
        <v>9289</v>
      </c>
      <c r="E3601" s="486" t="s">
        <v>9328</v>
      </c>
      <c r="F3601" s="456" t="s">
        <v>3499</v>
      </c>
      <c r="G3601" s="494" t="s">
        <v>9329</v>
      </c>
    </row>
    <row r="3602" spans="2:7" s="457" customFormat="1" ht="12">
      <c r="B3602" s="467" t="s">
        <v>9330</v>
      </c>
      <c r="C3602" s="453" t="s">
        <v>6156</v>
      </c>
      <c r="D3602" s="467" t="s">
        <v>9331</v>
      </c>
      <c r="E3602" s="486" t="s">
        <v>9332</v>
      </c>
      <c r="F3602" s="456" t="s">
        <v>3499</v>
      </c>
      <c r="G3602" s="494" t="s">
        <v>9333</v>
      </c>
    </row>
    <row r="3603" spans="2:7" s="457" customFormat="1" ht="12">
      <c r="B3603" s="467" t="s">
        <v>9334</v>
      </c>
      <c r="C3603" s="453" t="s">
        <v>6156</v>
      </c>
      <c r="D3603" s="467" t="s">
        <v>9331</v>
      </c>
      <c r="E3603" s="486" t="s">
        <v>9332</v>
      </c>
      <c r="F3603" s="456" t="s">
        <v>3499</v>
      </c>
      <c r="G3603" s="494" t="s">
        <v>9335</v>
      </c>
    </row>
    <row r="3604" spans="2:7" s="457" customFormat="1" ht="12">
      <c r="B3604" s="467" t="s">
        <v>9336</v>
      </c>
      <c r="C3604" s="453" t="s">
        <v>6156</v>
      </c>
      <c r="D3604" s="467" t="s">
        <v>9331</v>
      </c>
      <c r="E3604" s="486" t="s">
        <v>9332</v>
      </c>
      <c r="F3604" s="456" t="s">
        <v>3499</v>
      </c>
      <c r="G3604" s="494" t="s">
        <v>9337</v>
      </c>
    </row>
    <row r="3605" spans="2:7" s="457" customFormat="1" ht="12">
      <c r="B3605" s="467" t="s">
        <v>9338</v>
      </c>
      <c r="C3605" s="453" t="s">
        <v>6156</v>
      </c>
      <c r="D3605" s="467" t="s">
        <v>9305</v>
      </c>
      <c r="E3605" s="487" t="s">
        <v>9339</v>
      </c>
      <c r="F3605" s="456" t="s">
        <v>3499</v>
      </c>
      <c r="G3605" s="495" t="s">
        <v>9340</v>
      </c>
    </row>
    <row r="3606" spans="2:7" s="457" customFormat="1" ht="12">
      <c r="B3606" s="467" t="s">
        <v>9341</v>
      </c>
      <c r="C3606" s="453" t="s">
        <v>6156</v>
      </c>
      <c r="D3606" s="467" t="s">
        <v>9305</v>
      </c>
      <c r="E3606" s="487" t="s">
        <v>9339</v>
      </c>
      <c r="F3606" s="456" t="s">
        <v>3499</v>
      </c>
      <c r="G3606" s="495" t="s">
        <v>9342</v>
      </c>
    </row>
    <row r="3607" spans="2:7" s="488" customFormat="1" ht="12">
      <c r="B3607" s="467" t="s">
        <v>9343</v>
      </c>
      <c r="C3607" s="453" t="s">
        <v>6156</v>
      </c>
      <c r="D3607" s="467" t="s">
        <v>9289</v>
      </c>
      <c r="E3607" s="487" t="s">
        <v>9344</v>
      </c>
      <c r="F3607" s="456" t="s">
        <v>3499</v>
      </c>
      <c r="G3607" s="495" t="s">
        <v>9345</v>
      </c>
    </row>
    <row r="3608" spans="2:7" s="457" customFormat="1" ht="12">
      <c r="B3608" s="467" t="s">
        <v>9346</v>
      </c>
      <c r="C3608" s="453" t="s">
        <v>6156</v>
      </c>
      <c r="D3608" s="467" t="s">
        <v>9289</v>
      </c>
      <c r="E3608" s="487" t="s">
        <v>9347</v>
      </c>
      <c r="F3608" s="456" t="s">
        <v>3499</v>
      </c>
      <c r="G3608" s="495" t="s">
        <v>9348</v>
      </c>
    </row>
    <row r="3609" spans="2:7" s="457" customFormat="1" ht="12">
      <c r="B3609" s="467" t="s">
        <v>9349</v>
      </c>
      <c r="C3609" s="453" t="s">
        <v>6156</v>
      </c>
      <c r="D3609" s="467" t="s">
        <v>9289</v>
      </c>
      <c r="E3609" s="487" t="s">
        <v>9344</v>
      </c>
      <c r="F3609" s="456" t="s">
        <v>3499</v>
      </c>
      <c r="G3609" s="495" t="s">
        <v>9350</v>
      </c>
    </row>
    <row r="3610" spans="2:7" s="457" customFormat="1" ht="12">
      <c r="B3610" s="467" t="s">
        <v>9351</v>
      </c>
      <c r="C3610" s="453" t="s">
        <v>6156</v>
      </c>
      <c r="D3610" s="467" t="s">
        <v>9289</v>
      </c>
      <c r="E3610" s="487" t="s">
        <v>9344</v>
      </c>
      <c r="F3610" s="456" t="s">
        <v>3499</v>
      </c>
      <c r="G3610" s="495" t="s">
        <v>9352</v>
      </c>
    </row>
    <row r="3611" spans="2:7" s="457" customFormat="1" ht="12">
      <c r="B3611" s="467" t="s">
        <v>9353</v>
      </c>
      <c r="C3611" s="453" t="s">
        <v>6156</v>
      </c>
      <c r="D3611" s="467" t="s">
        <v>9289</v>
      </c>
      <c r="E3611" s="487" t="s">
        <v>9354</v>
      </c>
      <c r="F3611" s="456" t="s">
        <v>3499</v>
      </c>
      <c r="G3611" s="495" t="s">
        <v>9355</v>
      </c>
    </row>
    <row r="3612" spans="2:7" s="457" customFormat="1" ht="12">
      <c r="B3612" s="467" t="s">
        <v>9356</v>
      </c>
      <c r="C3612" s="453" t="s">
        <v>6156</v>
      </c>
      <c r="D3612" s="467" t="s">
        <v>9289</v>
      </c>
      <c r="E3612" s="487" t="s">
        <v>9354</v>
      </c>
      <c r="F3612" s="456" t="s">
        <v>3499</v>
      </c>
      <c r="G3612" s="495" t="s">
        <v>9357</v>
      </c>
    </row>
    <row r="3613" spans="2:7" s="457" customFormat="1" ht="12">
      <c r="B3613" s="467" t="s">
        <v>9358</v>
      </c>
      <c r="C3613" s="453" t="s">
        <v>6156</v>
      </c>
      <c r="D3613" s="467" t="s">
        <v>9289</v>
      </c>
      <c r="E3613" s="487" t="s">
        <v>9354</v>
      </c>
      <c r="F3613" s="456" t="s">
        <v>3499</v>
      </c>
      <c r="G3613" s="495" t="s">
        <v>9359</v>
      </c>
    </row>
    <row r="3614" spans="2:7" s="457" customFormat="1" ht="12">
      <c r="B3614" s="467" t="s">
        <v>9360</v>
      </c>
      <c r="C3614" s="453" t="s">
        <v>6156</v>
      </c>
      <c r="D3614" s="467" t="s">
        <v>9289</v>
      </c>
      <c r="E3614" s="487" t="s">
        <v>9354</v>
      </c>
      <c r="F3614" s="456" t="s">
        <v>3499</v>
      </c>
      <c r="G3614" s="495" t="s">
        <v>9361</v>
      </c>
    </row>
    <row r="3615" spans="2:7" s="457" customFormat="1" ht="12">
      <c r="B3615" s="467" t="s">
        <v>9362</v>
      </c>
      <c r="C3615" s="453" t="s">
        <v>6156</v>
      </c>
      <c r="D3615" s="467" t="s">
        <v>9289</v>
      </c>
      <c r="E3615" s="487" t="s">
        <v>9363</v>
      </c>
      <c r="F3615" s="456" t="s">
        <v>3499</v>
      </c>
      <c r="G3615" s="495" t="s">
        <v>9364</v>
      </c>
    </row>
    <row r="3616" spans="2:7" s="457" customFormat="1" ht="12">
      <c r="B3616" s="467" t="s">
        <v>9365</v>
      </c>
      <c r="C3616" s="453" t="s">
        <v>6156</v>
      </c>
      <c r="D3616" s="467" t="s">
        <v>9289</v>
      </c>
      <c r="E3616" s="487" t="s">
        <v>9363</v>
      </c>
      <c r="F3616" s="456" t="s">
        <v>3499</v>
      </c>
      <c r="G3616" s="495" t="s">
        <v>9366</v>
      </c>
    </row>
    <row r="3617" spans="2:7" s="457" customFormat="1" ht="24">
      <c r="B3617" s="467" t="s">
        <v>9367</v>
      </c>
      <c r="C3617" s="453" t="s">
        <v>6156</v>
      </c>
      <c r="D3617" s="467" t="s">
        <v>9368</v>
      </c>
      <c r="E3617" s="487" t="s">
        <v>9369</v>
      </c>
      <c r="F3617" s="456" t="s">
        <v>3499</v>
      </c>
      <c r="G3617" s="495" t="s">
        <v>9370</v>
      </c>
    </row>
    <row r="3618" spans="2:7" s="457" customFormat="1" ht="12">
      <c r="B3618" s="467" t="s">
        <v>9371</v>
      </c>
      <c r="C3618" s="453" t="s">
        <v>6156</v>
      </c>
      <c r="D3618" s="467" t="s">
        <v>9331</v>
      </c>
      <c r="E3618" s="487" t="s">
        <v>9372</v>
      </c>
      <c r="F3618" s="456" t="s">
        <v>3499</v>
      </c>
      <c r="G3618" s="495" t="s">
        <v>9373</v>
      </c>
    </row>
    <row r="3619" spans="2:7" s="457" customFormat="1" ht="12">
      <c r="B3619" s="467" t="s">
        <v>9374</v>
      </c>
      <c r="C3619" s="453" t="s">
        <v>6156</v>
      </c>
      <c r="D3619" s="467" t="s">
        <v>9331</v>
      </c>
      <c r="E3619" s="487" t="s">
        <v>9372</v>
      </c>
      <c r="F3619" s="456" t="s">
        <v>3499</v>
      </c>
      <c r="G3619" s="495" t="s">
        <v>9375</v>
      </c>
    </row>
    <row r="3620" spans="2:7" s="457" customFormat="1" ht="12">
      <c r="B3620" s="467" t="s">
        <v>9376</v>
      </c>
      <c r="C3620" s="453" t="s">
        <v>6156</v>
      </c>
      <c r="D3620" s="467" t="s">
        <v>9331</v>
      </c>
      <c r="E3620" s="487" t="s">
        <v>9377</v>
      </c>
      <c r="F3620" s="456" t="s">
        <v>3499</v>
      </c>
      <c r="G3620" s="495" t="s">
        <v>9378</v>
      </c>
    </row>
    <row r="3621" spans="2:7" s="457" customFormat="1" ht="12">
      <c r="B3621" s="467" t="s">
        <v>9379</v>
      </c>
      <c r="C3621" s="453" t="s">
        <v>6156</v>
      </c>
      <c r="D3621" s="467" t="s">
        <v>9331</v>
      </c>
      <c r="E3621" s="487" t="s">
        <v>9377</v>
      </c>
      <c r="F3621" s="456" t="s">
        <v>3499</v>
      </c>
      <c r="G3621" s="495" t="s">
        <v>9380</v>
      </c>
    </row>
    <row r="3622" spans="2:7" s="473" customFormat="1" ht="18" customHeight="1">
      <c r="B3622" s="906" t="s">
        <v>2453</v>
      </c>
      <c r="C3622" s="906"/>
      <c r="D3622" s="906"/>
      <c r="E3622" s="906"/>
      <c r="F3622" s="906"/>
      <c r="G3622" s="906"/>
    </row>
    <row r="3623" spans="2:7" s="473" customFormat="1" ht="18" customHeight="1">
      <c r="B3623" s="482"/>
      <c r="C3623" s="475"/>
      <c r="D3623" s="476"/>
      <c r="E3623" s="474"/>
      <c r="F3623" s="474"/>
      <c r="G3623" s="476"/>
    </row>
    <row r="3624" spans="2:7" s="473" customFormat="1" ht="18" customHeight="1">
      <c r="B3624" s="482"/>
      <c r="C3624" s="475"/>
      <c r="D3624" s="476"/>
      <c r="E3624" s="474"/>
      <c r="F3624" s="474"/>
      <c r="G3624" s="476"/>
    </row>
    <row r="3625" spans="2:7" s="473" customFormat="1" ht="18" customHeight="1">
      <c r="B3625" s="482"/>
      <c r="C3625" s="475"/>
      <c r="D3625" s="476"/>
      <c r="E3625" s="474"/>
      <c r="F3625" s="474"/>
      <c r="G3625" s="476"/>
    </row>
    <row r="3626" spans="2:7" s="473" customFormat="1" ht="18" customHeight="1">
      <c r="B3626" s="482"/>
      <c r="C3626" s="475"/>
      <c r="D3626" s="476"/>
      <c r="E3626" s="474"/>
      <c r="F3626" s="474"/>
      <c r="G3626" s="476"/>
    </row>
    <row r="3627" spans="2:7" s="473" customFormat="1" ht="18" customHeight="1">
      <c r="B3627" s="482"/>
      <c r="C3627" s="475"/>
      <c r="D3627" s="476"/>
      <c r="E3627" s="474"/>
      <c r="F3627" s="474"/>
      <c r="G3627" s="476"/>
    </row>
    <row r="3628" spans="2:7" s="473" customFormat="1" ht="18" customHeight="1">
      <c r="B3628" s="482"/>
      <c r="C3628" s="475"/>
      <c r="D3628" s="476"/>
      <c r="E3628" s="474"/>
      <c r="F3628" s="474"/>
      <c r="G3628" s="476"/>
    </row>
    <row r="3629" spans="2:7" s="473" customFormat="1" ht="18" customHeight="1">
      <c r="B3629" s="482"/>
      <c r="C3629" s="475"/>
      <c r="D3629" s="476"/>
      <c r="E3629" s="474"/>
      <c r="F3629" s="474"/>
      <c r="G3629" s="476"/>
    </row>
    <row r="3630" spans="2:7" s="473" customFormat="1" ht="18" customHeight="1">
      <c r="B3630" s="482"/>
      <c r="C3630" s="475"/>
      <c r="D3630" s="476"/>
      <c r="E3630" s="474"/>
      <c r="F3630" s="474"/>
      <c r="G3630" s="476"/>
    </row>
    <row r="3631" spans="2:7" s="473" customFormat="1" ht="18" customHeight="1">
      <c r="B3631" s="482"/>
      <c r="C3631" s="475"/>
      <c r="D3631" s="476"/>
      <c r="E3631" s="474"/>
      <c r="F3631" s="474"/>
      <c r="G3631" s="476"/>
    </row>
    <row r="3632" spans="2:7" s="473" customFormat="1" ht="18" customHeight="1">
      <c r="B3632" s="482"/>
      <c r="C3632" s="475"/>
      <c r="D3632" s="476"/>
      <c r="E3632" s="474"/>
      <c r="F3632" s="474"/>
      <c r="G3632" s="476"/>
    </row>
    <row r="3633" spans="2:7" s="473" customFormat="1" ht="18" customHeight="1">
      <c r="B3633" s="482"/>
      <c r="C3633" s="475"/>
      <c r="D3633" s="476"/>
      <c r="E3633" s="474"/>
      <c r="F3633" s="474"/>
      <c r="G3633" s="476"/>
    </row>
    <row r="3634" spans="2:7" s="473" customFormat="1" ht="18" customHeight="1">
      <c r="B3634" s="482"/>
      <c r="C3634" s="475"/>
      <c r="D3634" s="476"/>
      <c r="E3634" s="474"/>
      <c r="F3634" s="474"/>
      <c r="G3634" s="476"/>
    </row>
    <row r="3635" spans="2:7" s="473" customFormat="1" ht="18" customHeight="1">
      <c r="B3635" s="482"/>
      <c r="C3635" s="475"/>
      <c r="D3635" s="476"/>
      <c r="E3635" s="474"/>
      <c r="F3635" s="474"/>
      <c r="G3635" s="476"/>
    </row>
    <row r="3636" spans="2:7" s="473" customFormat="1" ht="18" customHeight="1">
      <c r="B3636" s="482"/>
      <c r="C3636" s="475"/>
      <c r="D3636" s="476"/>
      <c r="E3636" s="474"/>
      <c r="F3636" s="474"/>
      <c r="G3636" s="476"/>
    </row>
    <row r="3637" spans="2:7" s="473" customFormat="1" ht="18" customHeight="1">
      <c r="B3637" s="482"/>
      <c r="C3637" s="475"/>
      <c r="D3637" s="476"/>
      <c r="E3637" s="474"/>
      <c r="F3637" s="474"/>
      <c r="G3637" s="476"/>
    </row>
    <row r="3638" spans="2:7" s="473" customFormat="1" ht="18" customHeight="1">
      <c r="B3638" s="482"/>
      <c r="C3638" s="475"/>
      <c r="D3638" s="476"/>
      <c r="E3638" s="474"/>
      <c r="F3638" s="474"/>
      <c r="G3638" s="476"/>
    </row>
    <row r="3639" spans="2:7" s="473" customFormat="1" ht="18" customHeight="1">
      <c r="B3639" s="482"/>
      <c r="C3639" s="475"/>
      <c r="D3639" s="476"/>
      <c r="E3639" s="474"/>
      <c r="F3639" s="474"/>
      <c r="G3639" s="476"/>
    </row>
    <row r="3640" spans="2:7" s="473" customFormat="1" ht="18" customHeight="1">
      <c r="B3640" s="482"/>
      <c r="C3640" s="475"/>
      <c r="D3640" s="476"/>
      <c r="E3640" s="474"/>
      <c r="F3640" s="474"/>
      <c r="G3640" s="476"/>
    </row>
    <row r="3641" spans="2:7" s="473" customFormat="1" ht="18" customHeight="1">
      <c r="B3641" s="482"/>
      <c r="C3641" s="475"/>
      <c r="D3641" s="476"/>
      <c r="E3641" s="474"/>
      <c r="F3641" s="474"/>
      <c r="G3641" s="476"/>
    </row>
    <row r="3642" spans="2:7" s="473" customFormat="1" ht="18" customHeight="1">
      <c r="B3642" s="482"/>
      <c r="C3642" s="475"/>
      <c r="D3642" s="476"/>
      <c r="E3642" s="474"/>
      <c r="F3642" s="474"/>
      <c r="G3642" s="476"/>
    </row>
    <row r="3643" spans="2:7" s="473" customFormat="1" ht="18" customHeight="1">
      <c r="B3643" s="482"/>
      <c r="C3643" s="475"/>
      <c r="D3643" s="476"/>
      <c r="E3643" s="474"/>
      <c r="F3643" s="474"/>
      <c r="G3643" s="476"/>
    </row>
    <row r="3644" spans="2:7" s="473" customFormat="1" ht="18" customHeight="1">
      <c r="B3644" s="482"/>
      <c r="C3644" s="475"/>
      <c r="D3644" s="476"/>
      <c r="E3644" s="474"/>
      <c r="F3644" s="474"/>
      <c r="G3644" s="476"/>
    </row>
    <row r="3645" spans="2:7" s="473" customFormat="1" ht="18" customHeight="1">
      <c r="B3645" s="482"/>
      <c r="C3645" s="475"/>
      <c r="D3645" s="476"/>
      <c r="E3645" s="474"/>
      <c r="F3645" s="474"/>
      <c r="G3645" s="476"/>
    </row>
    <row r="3646" spans="2:7" s="473" customFormat="1" ht="18" customHeight="1">
      <c r="B3646" s="482"/>
      <c r="C3646" s="475"/>
      <c r="D3646" s="476"/>
      <c r="E3646" s="474"/>
      <c r="F3646" s="474"/>
      <c r="G3646" s="476"/>
    </row>
    <row r="3647" spans="2:7" s="473" customFormat="1" ht="18" customHeight="1">
      <c r="B3647" s="482"/>
      <c r="C3647" s="475"/>
      <c r="D3647" s="476"/>
      <c r="E3647" s="474"/>
      <c r="F3647" s="474"/>
      <c r="G3647" s="476"/>
    </row>
    <row r="3648" spans="2:7" s="473" customFormat="1" ht="18" customHeight="1">
      <c r="B3648" s="482"/>
      <c r="C3648" s="475"/>
      <c r="D3648" s="476"/>
      <c r="E3648" s="474"/>
      <c r="F3648" s="474"/>
      <c r="G3648" s="476"/>
    </row>
    <row r="3649" spans="2:7" s="473" customFormat="1" ht="18" customHeight="1">
      <c r="B3649" s="482"/>
      <c r="C3649" s="475"/>
      <c r="D3649" s="476"/>
      <c r="E3649" s="474"/>
      <c r="F3649" s="474"/>
      <c r="G3649" s="476"/>
    </row>
    <row r="3650" spans="2:7" s="473" customFormat="1" ht="18" customHeight="1">
      <c r="B3650" s="482"/>
      <c r="C3650" s="475"/>
      <c r="D3650" s="476"/>
      <c r="E3650" s="474"/>
      <c r="F3650" s="474"/>
      <c r="G3650" s="476"/>
    </row>
    <row r="3651" spans="2:7" s="473" customFormat="1" ht="18" customHeight="1">
      <c r="B3651" s="482"/>
      <c r="C3651" s="475"/>
      <c r="D3651" s="476"/>
      <c r="E3651" s="474"/>
      <c r="F3651" s="474"/>
      <c r="G3651" s="476"/>
    </row>
    <row r="3652" spans="2:7" s="473" customFormat="1" ht="18" customHeight="1">
      <c r="B3652" s="482"/>
      <c r="C3652" s="475"/>
      <c r="D3652" s="476"/>
      <c r="E3652" s="474"/>
      <c r="F3652" s="474"/>
      <c r="G3652" s="476"/>
    </row>
    <row r="3653" spans="2:7" s="473" customFormat="1" ht="18" customHeight="1">
      <c r="B3653" s="482"/>
      <c r="C3653" s="475"/>
      <c r="D3653" s="476"/>
      <c r="E3653" s="474"/>
      <c r="F3653" s="474"/>
      <c r="G3653" s="476"/>
    </row>
    <row r="3654" spans="2:7" s="473" customFormat="1" ht="18" customHeight="1">
      <c r="B3654" s="482"/>
      <c r="C3654" s="475"/>
      <c r="D3654" s="476"/>
      <c r="E3654" s="474"/>
      <c r="F3654" s="474"/>
      <c r="G3654" s="476"/>
    </row>
    <row r="3655" spans="2:7" s="473" customFormat="1" ht="18" customHeight="1">
      <c r="B3655" s="482"/>
      <c r="C3655" s="475"/>
      <c r="D3655" s="476"/>
      <c r="E3655" s="474"/>
      <c r="F3655" s="474"/>
      <c r="G3655" s="476"/>
    </row>
    <row r="3656" spans="2:7" s="473" customFormat="1" ht="18" customHeight="1">
      <c r="B3656" s="482"/>
      <c r="C3656" s="475"/>
      <c r="D3656" s="476"/>
      <c r="E3656" s="474"/>
      <c r="F3656" s="474"/>
      <c r="G3656" s="476"/>
    </row>
    <row r="3657" spans="2:7" s="473" customFormat="1" ht="18" customHeight="1">
      <c r="B3657" s="482"/>
      <c r="C3657" s="475"/>
      <c r="D3657" s="476"/>
      <c r="E3657" s="474"/>
      <c r="F3657" s="474"/>
      <c r="G3657" s="476"/>
    </row>
    <row r="3658" spans="2:7" s="473" customFormat="1" ht="18" customHeight="1">
      <c r="B3658" s="482"/>
      <c r="C3658" s="475"/>
      <c r="D3658" s="476"/>
      <c r="E3658" s="474"/>
      <c r="F3658" s="474"/>
      <c r="G3658" s="476"/>
    </row>
    <row r="3659" spans="2:7" s="473" customFormat="1" ht="18" customHeight="1">
      <c r="B3659" s="482"/>
      <c r="C3659" s="475"/>
      <c r="D3659" s="476"/>
      <c r="E3659" s="474"/>
      <c r="F3659" s="474"/>
      <c r="G3659" s="476"/>
    </row>
    <row r="3660" spans="2:7" s="473" customFormat="1" ht="18" customHeight="1">
      <c r="B3660" s="482"/>
      <c r="C3660" s="475"/>
      <c r="D3660" s="476"/>
      <c r="E3660" s="474"/>
      <c r="F3660" s="474"/>
      <c r="G3660" s="476"/>
    </row>
    <row r="3661" spans="2:7" s="473" customFormat="1" ht="18" customHeight="1">
      <c r="B3661" s="482"/>
      <c r="C3661" s="475"/>
      <c r="D3661" s="476"/>
      <c r="E3661" s="474"/>
      <c r="F3661" s="474"/>
      <c r="G3661" s="476"/>
    </row>
    <row r="3662" spans="2:7" s="473" customFormat="1" ht="18" customHeight="1">
      <c r="B3662" s="482"/>
      <c r="C3662" s="475"/>
      <c r="D3662" s="476"/>
      <c r="E3662" s="474"/>
      <c r="F3662" s="474"/>
      <c r="G3662" s="476"/>
    </row>
    <row r="3663" spans="2:7" s="473" customFormat="1" ht="18" customHeight="1">
      <c r="B3663" s="482"/>
      <c r="C3663" s="475"/>
      <c r="D3663" s="476"/>
      <c r="E3663" s="474"/>
      <c r="F3663" s="474"/>
      <c r="G3663" s="476"/>
    </row>
    <row r="3664" spans="2:7" s="473" customFormat="1" ht="18" customHeight="1">
      <c r="B3664" s="482"/>
      <c r="C3664" s="475"/>
      <c r="D3664" s="476"/>
      <c r="E3664" s="474"/>
      <c r="F3664" s="474"/>
      <c r="G3664" s="476"/>
    </row>
    <row r="3665" spans="2:7" s="473" customFormat="1" ht="18" customHeight="1">
      <c r="B3665" s="482"/>
      <c r="C3665" s="475"/>
      <c r="D3665" s="476"/>
      <c r="E3665" s="474"/>
      <c r="F3665" s="474"/>
      <c r="G3665" s="476"/>
    </row>
    <row r="3666" spans="2:7" s="473" customFormat="1" ht="18" customHeight="1">
      <c r="B3666" s="482"/>
      <c r="C3666" s="475"/>
      <c r="D3666" s="476"/>
      <c r="E3666" s="474"/>
      <c r="F3666" s="474"/>
      <c r="G3666" s="476"/>
    </row>
    <row r="3667" spans="2:7" s="473" customFormat="1" ht="18" customHeight="1">
      <c r="B3667" s="482"/>
      <c r="C3667" s="475"/>
      <c r="D3667" s="476"/>
      <c r="E3667" s="474"/>
      <c r="F3667" s="474"/>
      <c r="G3667" s="476"/>
    </row>
    <row r="3668" spans="2:7" s="473" customFormat="1" ht="18" customHeight="1">
      <c r="B3668" s="482"/>
      <c r="C3668" s="475"/>
      <c r="D3668" s="476"/>
      <c r="E3668" s="474"/>
      <c r="F3668" s="474"/>
      <c r="G3668" s="476"/>
    </row>
    <row r="3669" spans="2:7" s="473" customFormat="1" ht="18" customHeight="1">
      <c r="B3669" s="482"/>
      <c r="C3669" s="475"/>
      <c r="D3669" s="476"/>
      <c r="E3669" s="474"/>
      <c r="F3669" s="474"/>
      <c r="G3669" s="476"/>
    </row>
    <row r="3670" spans="2:7" s="473" customFormat="1" ht="18" customHeight="1">
      <c r="B3670" s="482"/>
      <c r="C3670" s="475"/>
      <c r="D3670" s="476"/>
      <c r="E3670" s="474"/>
      <c r="F3670" s="474"/>
      <c r="G3670" s="476"/>
    </row>
    <row r="3671" spans="2:7" s="473" customFormat="1" ht="18" customHeight="1">
      <c r="B3671" s="482"/>
      <c r="C3671" s="475"/>
      <c r="D3671" s="476"/>
      <c r="E3671" s="474"/>
      <c r="F3671" s="474"/>
      <c r="G3671" s="476"/>
    </row>
    <row r="3672" spans="2:7" s="473" customFormat="1" ht="18" customHeight="1">
      <c r="B3672" s="482"/>
      <c r="C3672" s="475"/>
      <c r="D3672" s="476"/>
      <c r="E3672" s="474"/>
      <c r="F3672" s="474"/>
      <c r="G3672" s="476"/>
    </row>
    <row r="3673" spans="2:7" s="473" customFormat="1" ht="18" customHeight="1">
      <c r="B3673" s="482"/>
      <c r="C3673" s="475"/>
      <c r="D3673" s="476"/>
      <c r="E3673" s="474"/>
      <c r="F3673" s="474"/>
      <c r="G3673" s="476"/>
    </row>
    <row r="3674" spans="2:7" s="473" customFormat="1" ht="18" customHeight="1">
      <c r="B3674" s="482"/>
      <c r="C3674" s="475"/>
      <c r="D3674" s="476"/>
      <c r="E3674" s="474"/>
      <c r="F3674" s="474"/>
      <c r="G3674" s="476"/>
    </row>
    <row r="3675" spans="2:7" s="473" customFormat="1" ht="18" customHeight="1">
      <c r="B3675" s="482"/>
      <c r="C3675" s="475"/>
      <c r="D3675" s="476"/>
      <c r="E3675" s="474"/>
      <c r="F3675" s="474"/>
      <c r="G3675" s="476"/>
    </row>
    <row r="3676" spans="2:7" s="473" customFormat="1" ht="18" customHeight="1">
      <c r="B3676" s="482"/>
      <c r="C3676" s="475"/>
      <c r="D3676" s="476"/>
      <c r="E3676" s="474"/>
      <c r="F3676" s="474"/>
      <c r="G3676" s="476"/>
    </row>
    <row r="3677" spans="2:7" s="473" customFormat="1" ht="18" customHeight="1">
      <c r="B3677" s="482"/>
      <c r="C3677" s="475"/>
      <c r="D3677" s="476"/>
      <c r="E3677" s="474"/>
      <c r="F3677" s="474"/>
      <c r="G3677" s="476"/>
    </row>
    <row r="3678" spans="2:7" s="473" customFormat="1" ht="18" customHeight="1">
      <c r="B3678" s="482"/>
      <c r="C3678" s="475"/>
      <c r="D3678" s="476"/>
      <c r="E3678" s="474"/>
      <c r="F3678" s="474"/>
      <c r="G3678" s="476"/>
    </row>
    <row r="3679" spans="2:7" s="473" customFormat="1" ht="18" customHeight="1">
      <c r="B3679" s="482"/>
      <c r="C3679" s="475"/>
      <c r="D3679" s="476"/>
      <c r="E3679" s="474"/>
      <c r="F3679" s="474"/>
      <c r="G3679" s="476"/>
    </row>
    <row r="3680" spans="2:7" s="473" customFormat="1" ht="18" customHeight="1">
      <c r="B3680" s="482"/>
      <c r="C3680" s="475"/>
      <c r="D3680" s="476"/>
      <c r="E3680" s="474"/>
      <c r="F3680" s="474"/>
      <c r="G3680" s="476"/>
    </row>
    <row r="3681" spans="2:7" s="473" customFormat="1" ht="18" customHeight="1">
      <c r="B3681" s="482"/>
      <c r="C3681" s="475"/>
      <c r="D3681" s="476"/>
      <c r="E3681" s="474"/>
      <c r="F3681" s="474"/>
      <c r="G3681" s="476"/>
    </row>
    <row r="3682" spans="2:7" s="473" customFormat="1" ht="18" customHeight="1">
      <c r="B3682" s="482"/>
      <c r="C3682" s="475"/>
      <c r="D3682" s="476"/>
      <c r="E3682" s="474"/>
      <c r="F3682" s="474"/>
      <c r="G3682" s="476"/>
    </row>
    <row r="3683" spans="2:7" s="473" customFormat="1" ht="18" customHeight="1">
      <c r="B3683" s="482"/>
      <c r="C3683" s="475"/>
      <c r="D3683" s="476"/>
      <c r="E3683" s="474"/>
      <c r="F3683" s="474"/>
      <c r="G3683" s="476"/>
    </row>
    <row r="3684" spans="2:7" s="473" customFormat="1" ht="18" customHeight="1">
      <c r="B3684" s="482"/>
      <c r="C3684" s="475"/>
      <c r="D3684" s="476"/>
      <c r="E3684" s="474"/>
      <c r="F3684" s="474"/>
      <c r="G3684" s="476"/>
    </row>
    <row r="3685" spans="2:7" s="473" customFormat="1" ht="18" customHeight="1">
      <c r="B3685" s="482"/>
      <c r="C3685" s="475"/>
      <c r="D3685" s="476"/>
      <c r="E3685" s="474"/>
      <c r="F3685" s="474"/>
      <c r="G3685" s="476"/>
    </row>
    <row r="3686" spans="2:7" s="473" customFormat="1" ht="18" customHeight="1">
      <c r="B3686" s="482"/>
      <c r="C3686" s="475"/>
      <c r="D3686" s="476"/>
      <c r="E3686" s="474"/>
      <c r="F3686" s="474"/>
      <c r="G3686" s="476"/>
    </row>
    <row r="3687" spans="2:7" s="473" customFormat="1" ht="18" customHeight="1">
      <c r="B3687" s="482"/>
      <c r="C3687" s="475"/>
      <c r="D3687" s="476"/>
      <c r="E3687" s="474"/>
      <c r="F3687" s="474"/>
      <c r="G3687" s="476"/>
    </row>
    <row r="3688" spans="2:7" s="473" customFormat="1" ht="18" customHeight="1">
      <c r="B3688" s="482"/>
      <c r="C3688" s="475"/>
      <c r="D3688" s="476"/>
      <c r="E3688" s="474"/>
      <c r="F3688" s="474"/>
      <c r="G3688" s="476"/>
    </row>
    <row r="3689" spans="2:7" s="473" customFormat="1" ht="18" customHeight="1">
      <c r="B3689" s="482"/>
      <c r="C3689" s="475"/>
      <c r="D3689" s="476"/>
      <c r="E3689" s="474"/>
      <c r="F3689" s="474"/>
      <c r="G3689" s="476"/>
    </row>
    <row r="3690" spans="2:7" s="473" customFormat="1" ht="18" customHeight="1">
      <c r="B3690" s="482"/>
      <c r="C3690" s="475"/>
      <c r="D3690" s="476"/>
      <c r="E3690" s="474"/>
      <c r="F3690" s="474"/>
      <c r="G3690" s="476"/>
    </row>
    <row r="3691" spans="2:7" s="473" customFormat="1" ht="18" customHeight="1">
      <c r="B3691" s="482"/>
      <c r="C3691" s="475"/>
      <c r="D3691" s="476"/>
      <c r="E3691" s="474"/>
      <c r="F3691" s="474"/>
      <c r="G3691" s="476"/>
    </row>
    <row r="3692" spans="2:7" s="473" customFormat="1" ht="18" customHeight="1">
      <c r="B3692" s="482"/>
      <c r="C3692" s="475"/>
      <c r="D3692" s="476"/>
      <c r="E3692" s="474"/>
      <c r="F3692" s="474"/>
      <c r="G3692" s="476"/>
    </row>
    <row r="3693" spans="2:7" s="473" customFormat="1" ht="18" customHeight="1">
      <c r="B3693" s="482"/>
      <c r="C3693" s="475"/>
      <c r="D3693" s="476"/>
      <c r="E3693" s="474"/>
      <c r="F3693" s="474"/>
      <c r="G3693" s="476"/>
    </row>
    <row r="3694" spans="2:7" s="473" customFormat="1" ht="18" customHeight="1">
      <c r="B3694" s="482"/>
      <c r="C3694" s="475"/>
      <c r="D3694" s="476"/>
      <c r="E3694" s="474"/>
      <c r="F3694" s="474"/>
      <c r="G3694" s="476"/>
    </row>
    <row r="3695" spans="2:7" s="473" customFormat="1" ht="18" customHeight="1">
      <c r="B3695" s="482"/>
      <c r="C3695" s="475"/>
      <c r="D3695" s="476"/>
      <c r="E3695" s="474"/>
      <c r="F3695" s="474"/>
      <c r="G3695" s="476"/>
    </row>
    <row r="3696" spans="2:7" s="473" customFormat="1" ht="18" customHeight="1">
      <c r="B3696" s="482"/>
      <c r="C3696" s="475"/>
      <c r="D3696" s="476"/>
      <c r="E3696" s="474"/>
      <c r="F3696" s="474"/>
      <c r="G3696" s="476"/>
    </row>
    <row r="3697" spans="2:7" s="473" customFormat="1" ht="18" customHeight="1">
      <c r="B3697" s="482"/>
      <c r="C3697" s="475"/>
      <c r="D3697" s="476"/>
      <c r="E3697" s="474"/>
      <c r="F3697" s="474"/>
      <c r="G3697" s="476"/>
    </row>
    <row r="3698" spans="2:7" s="473" customFormat="1" ht="18" customHeight="1">
      <c r="B3698" s="482"/>
      <c r="C3698" s="475"/>
      <c r="D3698" s="476"/>
      <c r="E3698" s="474"/>
      <c r="F3698" s="474"/>
      <c r="G3698" s="476"/>
    </row>
    <row r="3699" spans="2:7" s="473" customFormat="1" ht="18" customHeight="1">
      <c r="B3699" s="482"/>
      <c r="C3699" s="475"/>
      <c r="D3699" s="476"/>
      <c r="E3699" s="474"/>
      <c r="F3699" s="474"/>
      <c r="G3699" s="476"/>
    </row>
    <row r="3700" spans="2:7" s="473" customFormat="1" ht="18" customHeight="1">
      <c r="B3700" s="482"/>
      <c r="C3700" s="475"/>
      <c r="D3700" s="476"/>
      <c r="E3700" s="474"/>
      <c r="F3700" s="474"/>
      <c r="G3700" s="476"/>
    </row>
    <row r="3701" spans="2:7" s="473" customFormat="1" ht="18" customHeight="1">
      <c r="B3701" s="482"/>
      <c r="C3701" s="475"/>
      <c r="D3701" s="476"/>
      <c r="E3701" s="474"/>
      <c r="F3701" s="474"/>
      <c r="G3701" s="476"/>
    </row>
    <row r="3702" spans="2:7" s="473" customFormat="1" ht="18" customHeight="1">
      <c r="B3702" s="482"/>
      <c r="C3702" s="475"/>
      <c r="D3702" s="476"/>
      <c r="E3702" s="474"/>
      <c r="F3702" s="474"/>
      <c r="G3702" s="476"/>
    </row>
    <row r="3703" spans="2:7" s="473" customFormat="1" ht="18" customHeight="1">
      <c r="B3703" s="482"/>
      <c r="C3703" s="475"/>
      <c r="D3703" s="476"/>
      <c r="E3703" s="474"/>
      <c r="F3703" s="474"/>
      <c r="G3703" s="476"/>
    </row>
    <row r="3704" spans="2:7" s="473" customFormat="1" ht="18" customHeight="1">
      <c r="B3704" s="482"/>
      <c r="C3704" s="475"/>
      <c r="D3704" s="476"/>
      <c r="E3704" s="474"/>
      <c r="F3704" s="474"/>
      <c r="G3704" s="476"/>
    </row>
    <row r="3705" spans="2:7" s="473" customFormat="1" ht="18" customHeight="1">
      <c r="B3705" s="482"/>
      <c r="C3705" s="475"/>
      <c r="D3705" s="476"/>
      <c r="E3705" s="474"/>
      <c r="F3705" s="474"/>
      <c r="G3705" s="476"/>
    </row>
    <row r="3706" spans="2:7" s="473" customFormat="1" ht="18" customHeight="1">
      <c r="B3706" s="482"/>
      <c r="C3706" s="475"/>
      <c r="D3706" s="476"/>
      <c r="E3706" s="474"/>
      <c r="F3706" s="474"/>
      <c r="G3706" s="476"/>
    </row>
    <row r="3707" spans="2:7" s="473" customFormat="1" ht="18" customHeight="1">
      <c r="B3707" s="482"/>
      <c r="C3707" s="475"/>
      <c r="D3707" s="476"/>
      <c r="E3707" s="474"/>
      <c r="F3707" s="474"/>
      <c r="G3707" s="476"/>
    </row>
    <row r="3708" spans="2:7" s="473" customFormat="1" ht="18" customHeight="1">
      <c r="B3708" s="482"/>
      <c r="C3708" s="475"/>
      <c r="D3708" s="476"/>
      <c r="E3708" s="474"/>
      <c r="F3708" s="474"/>
      <c r="G3708" s="476"/>
    </row>
    <row r="3709" spans="2:7" s="473" customFormat="1" ht="18" customHeight="1">
      <c r="B3709" s="482"/>
      <c r="C3709" s="475"/>
      <c r="D3709" s="476"/>
      <c r="E3709" s="474"/>
      <c r="F3709" s="474"/>
      <c r="G3709" s="476"/>
    </row>
    <row r="3710" spans="2:7" s="473" customFormat="1" ht="18" customHeight="1">
      <c r="B3710" s="482"/>
      <c r="C3710" s="475"/>
      <c r="D3710" s="476"/>
      <c r="E3710" s="474"/>
      <c r="F3710" s="474"/>
      <c r="G3710" s="476"/>
    </row>
    <row r="3711" spans="2:7" s="473" customFormat="1" ht="18" customHeight="1">
      <c r="B3711" s="482"/>
      <c r="C3711" s="475"/>
      <c r="D3711" s="476"/>
      <c r="E3711" s="474"/>
      <c r="F3711" s="474"/>
      <c r="G3711" s="476"/>
    </row>
    <row r="3712" spans="2:7" s="473" customFormat="1" ht="18" customHeight="1">
      <c r="B3712" s="482"/>
      <c r="C3712" s="475"/>
      <c r="D3712" s="476"/>
      <c r="E3712" s="474"/>
      <c r="F3712" s="474"/>
      <c r="G3712" s="476"/>
    </row>
    <row r="3713" spans="2:7" s="473" customFormat="1" ht="18" customHeight="1">
      <c r="B3713" s="482"/>
      <c r="C3713" s="475"/>
      <c r="D3713" s="476"/>
      <c r="E3713" s="474"/>
      <c r="F3713" s="474"/>
      <c r="G3713" s="476"/>
    </row>
    <row r="3714" spans="2:7" s="473" customFormat="1" ht="18" customHeight="1">
      <c r="B3714" s="482"/>
      <c r="C3714" s="475"/>
      <c r="D3714" s="476"/>
      <c r="E3714" s="474"/>
      <c r="F3714" s="474"/>
      <c r="G3714" s="476"/>
    </row>
    <row r="3715" spans="2:7" s="473" customFormat="1" ht="18" customHeight="1">
      <c r="B3715" s="482"/>
      <c r="C3715" s="475"/>
      <c r="D3715" s="476"/>
      <c r="E3715" s="474"/>
      <c r="F3715" s="474"/>
      <c r="G3715" s="476"/>
    </row>
    <row r="3716" spans="2:7" s="473" customFormat="1" ht="18" customHeight="1">
      <c r="B3716" s="482"/>
      <c r="C3716" s="475"/>
      <c r="D3716" s="476"/>
      <c r="E3716" s="474"/>
      <c r="F3716" s="474"/>
      <c r="G3716" s="476"/>
    </row>
    <row r="3717" spans="2:7" s="473" customFormat="1" ht="18" customHeight="1">
      <c r="B3717" s="482"/>
      <c r="C3717" s="475"/>
      <c r="D3717" s="476"/>
      <c r="E3717" s="474"/>
      <c r="F3717" s="474"/>
      <c r="G3717" s="476"/>
    </row>
    <row r="3718" spans="2:7" s="473" customFormat="1" ht="18" customHeight="1">
      <c r="B3718" s="482"/>
      <c r="C3718" s="475"/>
      <c r="D3718" s="476"/>
      <c r="E3718" s="474"/>
      <c r="F3718" s="474"/>
      <c r="G3718" s="476"/>
    </row>
    <row r="3719" spans="2:7" s="473" customFormat="1" ht="18" customHeight="1">
      <c r="B3719" s="482"/>
      <c r="C3719" s="475"/>
      <c r="D3719" s="476"/>
      <c r="E3719" s="474"/>
      <c r="F3719" s="474"/>
      <c r="G3719" s="476"/>
    </row>
    <row r="3720" spans="2:7" s="473" customFormat="1" ht="18" customHeight="1">
      <c r="B3720" s="482"/>
      <c r="C3720" s="475"/>
      <c r="D3720" s="476"/>
      <c r="E3720" s="474"/>
      <c r="F3720" s="474"/>
      <c r="G3720" s="476"/>
    </row>
    <row r="3721" spans="2:7" s="473" customFormat="1" ht="18" customHeight="1">
      <c r="B3721" s="482"/>
      <c r="C3721" s="475"/>
      <c r="D3721" s="476"/>
      <c r="E3721" s="474"/>
      <c r="F3721" s="474"/>
      <c r="G3721" s="476"/>
    </row>
    <row r="3722" spans="2:7" s="473" customFormat="1" ht="18" customHeight="1">
      <c r="B3722" s="482"/>
      <c r="C3722" s="475"/>
      <c r="D3722" s="476"/>
      <c r="E3722" s="474"/>
      <c r="F3722" s="474"/>
      <c r="G3722" s="476"/>
    </row>
    <row r="3723" spans="2:7" s="473" customFormat="1" ht="18" customHeight="1">
      <c r="B3723" s="482"/>
      <c r="C3723" s="475"/>
      <c r="D3723" s="476"/>
      <c r="E3723" s="474"/>
      <c r="F3723" s="474"/>
      <c r="G3723" s="476"/>
    </row>
    <row r="3724" spans="2:7" s="473" customFormat="1" ht="18" customHeight="1">
      <c r="B3724" s="482"/>
      <c r="C3724" s="475"/>
      <c r="D3724" s="476"/>
      <c r="E3724" s="474"/>
      <c r="F3724" s="474"/>
      <c r="G3724" s="476"/>
    </row>
    <row r="3725" spans="2:7" s="473" customFormat="1" ht="18" customHeight="1">
      <c r="B3725" s="482"/>
      <c r="C3725" s="475"/>
      <c r="D3725" s="476"/>
      <c r="E3725" s="474"/>
      <c r="F3725" s="474"/>
      <c r="G3725" s="476"/>
    </row>
    <row r="3726" spans="2:7" s="473" customFormat="1" ht="18" customHeight="1">
      <c r="B3726" s="482"/>
      <c r="C3726" s="475"/>
      <c r="D3726" s="476"/>
      <c r="E3726" s="474"/>
      <c r="F3726" s="474"/>
      <c r="G3726" s="476"/>
    </row>
    <row r="3727" spans="2:7" s="473" customFormat="1" ht="18" customHeight="1">
      <c r="B3727" s="482"/>
      <c r="C3727" s="475"/>
      <c r="D3727" s="476"/>
      <c r="E3727" s="474"/>
      <c r="F3727" s="474"/>
      <c r="G3727" s="476"/>
    </row>
    <row r="3728" spans="2:7" s="473" customFormat="1" ht="18" customHeight="1">
      <c r="B3728" s="482"/>
      <c r="C3728" s="475"/>
      <c r="D3728" s="476"/>
      <c r="E3728" s="474"/>
      <c r="F3728" s="474"/>
      <c r="G3728" s="476"/>
    </row>
    <row r="3729" spans="2:7" s="473" customFormat="1" ht="18" customHeight="1">
      <c r="B3729" s="482"/>
      <c r="C3729" s="475"/>
      <c r="D3729" s="476"/>
      <c r="E3729" s="474"/>
      <c r="F3729" s="474"/>
      <c r="G3729" s="476"/>
    </row>
    <row r="3730" spans="2:7" s="473" customFormat="1" ht="18" customHeight="1">
      <c r="B3730" s="482"/>
      <c r="C3730" s="475"/>
      <c r="D3730" s="476"/>
      <c r="E3730" s="474"/>
      <c r="F3730" s="474"/>
      <c r="G3730" s="476"/>
    </row>
    <row r="3731" spans="2:7" s="473" customFormat="1" ht="18" customHeight="1">
      <c r="B3731" s="482"/>
      <c r="C3731" s="475"/>
      <c r="D3731" s="476"/>
      <c r="E3731" s="474"/>
      <c r="F3731" s="474"/>
      <c r="G3731" s="476"/>
    </row>
    <row r="3732" spans="2:7" s="473" customFormat="1" ht="18" customHeight="1">
      <c r="B3732" s="482"/>
      <c r="C3732" s="475"/>
      <c r="D3732" s="476"/>
      <c r="E3732" s="474"/>
      <c r="F3732" s="474"/>
      <c r="G3732" s="476"/>
    </row>
    <row r="3733" spans="2:7" s="473" customFormat="1" ht="18" customHeight="1">
      <c r="B3733" s="482"/>
      <c r="C3733" s="475"/>
      <c r="D3733" s="476"/>
      <c r="E3733" s="474"/>
      <c r="F3733" s="474"/>
      <c r="G3733" s="476"/>
    </row>
    <row r="3734" spans="2:7" s="473" customFormat="1" ht="18" customHeight="1">
      <c r="B3734" s="482"/>
      <c r="C3734" s="475"/>
      <c r="D3734" s="476"/>
      <c r="E3734" s="474"/>
      <c r="F3734" s="474"/>
      <c r="G3734" s="476"/>
    </row>
    <row r="3735" spans="2:7" s="473" customFormat="1" ht="18" customHeight="1">
      <c r="B3735" s="482"/>
      <c r="C3735" s="475"/>
      <c r="D3735" s="476"/>
      <c r="E3735" s="474"/>
      <c r="F3735" s="474"/>
      <c r="G3735" s="476"/>
    </row>
    <row r="3736" spans="2:7" s="473" customFormat="1" ht="18" customHeight="1">
      <c r="B3736" s="482"/>
      <c r="C3736" s="475"/>
      <c r="D3736" s="476"/>
      <c r="E3736" s="474"/>
      <c r="F3736" s="474"/>
      <c r="G3736" s="476"/>
    </row>
    <row r="3737" spans="2:7" s="473" customFormat="1" ht="18" customHeight="1">
      <c r="B3737" s="482"/>
      <c r="C3737" s="475"/>
      <c r="D3737" s="476"/>
      <c r="E3737" s="474"/>
      <c r="F3737" s="474"/>
      <c r="G3737" s="476"/>
    </row>
    <row r="3738" spans="2:7" s="473" customFormat="1" ht="18" customHeight="1">
      <c r="B3738" s="482"/>
      <c r="C3738" s="475"/>
      <c r="D3738" s="476"/>
      <c r="E3738" s="474"/>
      <c r="F3738" s="474"/>
      <c r="G3738" s="476"/>
    </row>
    <row r="3739" spans="2:7" s="473" customFormat="1" ht="18" customHeight="1">
      <c r="B3739" s="482"/>
      <c r="C3739" s="475"/>
      <c r="D3739" s="476"/>
      <c r="E3739" s="474"/>
      <c r="F3739" s="474"/>
      <c r="G3739" s="476"/>
    </row>
    <row r="3740" spans="2:7" s="473" customFormat="1" ht="18" customHeight="1">
      <c r="B3740" s="482"/>
      <c r="C3740" s="475"/>
      <c r="D3740" s="476"/>
      <c r="E3740" s="474"/>
      <c r="F3740" s="474"/>
      <c r="G3740" s="476"/>
    </row>
    <row r="3741" spans="2:7" s="473" customFormat="1" ht="18" customHeight="1">
      <c r="B3741" s="482"/>
      <c r="C3741" s="475"/>
      <c r="D3741" s="476"/>
      <c r="E3741" s="474"/>
      <c r="F3741" s="474"/>
      <c r="G3741" s="476"/>
    </row>
    <row r="3742" spans="2:7" s="473" customFormat="1" ht="18" customHeight="1">
      <c r="B3742" s="482"/>
      <c r="C3742" s="475"/>
      <c r="D3742" s="476"/>
      <c r="E3742" s="474"/>
      <c r="F3742" s="474"/>
      <c r="G3742" s="476"/>
    </row>
    <row r="3743" spans="2:7" s="473" customFormat="1" ht="18" customHeight="1">
      <c r="B3743" s="482"/>
      <c r="C3743" s="475"/>
      <c r="D3743" s="476"/>
      <c r="E3743" s="474"/>
      <c r="F3743" s="474"/>
      <c r="G3743" s="476"/>
    </row>
    <row r="3744" spans="2:7" s="473" customFormat="1" ht="18" customHeight="1">
      <c r="B3744" s="482"/>
      <c r="C3744" s="475"/>
      <c r="D3744" s="476"/>
      <c r="E3744" s="474"/>
      <c r="F3744" s="474"/>
      <c r="G3744" s="476"/>
    </row>
    <row r="3745" spans="2:7" s="473" customFormat="1" ht="18" customHeight="1">
      <c r="B3745" s="482"/>
      <c r="C3745" s="475"/>
      <c r="D3745" s="476"/>
      <c r="E3745" s="474"/>
      <c r="F3745" s="474"/>
      <c r="G3745" s="476"/>
    </row>
    <row r="3746" spans="2:7" s="473" customFormat="1" ht="18" customHeight="1">
      <c r="B3746" s="482"/>
      <c r="C3746" s="475"/>
      <c r="D3746" s="476"/>
      <c r="E3746" s="474"/>
      <c r="F3746" s="474"/>
      <c r="G3746" s="476"/>
    </row>
    <row r="3747" spans="2:7" s="473" customFormat="1" ht="18" customHeight="1">
      <c r="B3747" s="482"/>
      <c r="C3747" s="475"/>
      <c r="D3747" s="476"/>
      <c r="E3747" s="474"/>
      <c r="F3747" s="474"/>
      <c r="G3747" s="476"/>
    </row>
    <row r="3748" spans="2:7" s="473" customFormat="1" ht="18" customHeight="1">
      <c r="B3748" s="482"/>
      <c r="C3748" s="475"/>
      <c r="D3748" s="476"/>
      <c r="E3748" s="474"/>
      <c r="F3748" s="474"/>
      <c r="G3748" s="476"/>
    </row>
    <row r="3749" spans="2:7" s="473" customFormat="1" ht="18" customHeight="1">
      <c r="B3749" s="482"/>
      <c r="C3749" s="475"/>
      <c r="D3749" s="476"/>
      <c r="E3749" s="474"/>
      <c r="F3749" s="474"/>
      <c r="G3749" s="476"/>
    </row>
    <row r="3750" spans="2:7" s="473" customFormat="1" ht="18" customHeight="1">
      <c r="B3750" s="482"/>
      <c r="C3750" s="475"/>
      <c r="D3750" s="476"/>
      <c r="E3750" s="474"/>
      <c r="F3750" s="474"/>
      <c r="G3750" s="476"/>
    </row>
    <row r="3751" spans="2:7" s="473" customFormat="1" ht="18" customHeight="1">
      <c r="B3751" s="482"/>
      <c r="C3751" s="475"/>
      <c r="D3751" s="476"/>
      <c r="E3751" s="474"/>
      <c r="F3751" s="474"/>
      <c r="G3751" s="476"/>
    </row>
    <row r="3752" spans="2:7" s="473" customFormat="1" ht="18" customHeight="1">
      <c r="B3752" s="482"/>
      <c r="C3752" s="475"/>
      <c r="D3752" s="476"/>
      <c r="E3752" s="474"/>
      <c r="F3752" s="474"/>
      <c r="G3752" s="476"/>
    </row>
    <row r="3753" spans="2:7" s="473" customFormat="1" ht="18" customHeight="1">
      <c r="B3753" s="482"/>
      <c r="C3753" s="475"/>
      <c r="D3753" s="476"/>
      <c r="E3753" s="474"/>
      <c r="F3753" s="474"/>
      <c r="G3753" s="476"/>
    </row>
    <row r="3754" spans="2:7" s="473" customFormat="1" ht="18" customHeight="1">
      <c r="B3754" s="482"/>
      <c r="C3754" s="475"/>
      <c r="D3754" s="476"/>
      <c r="E3754" s="474"/>
      <c r="F3754" s="474"/>
      <c r="G3754" s="476"/>
    </row>
    <row r="3755" spans="2:7" s="473" customFormat="1" ht="18" customHeight="1">
      <c r="B3755" s="482"/>
      <c r="C3755" s="475"/>
      <c r="D3755" s="476"/>
      <c r="E3755" s="474"/>
      <c r="F3755" s="474"/>
      <c r="G3755" s="476"/>
    </row>
    <row r="3756" spans="2:7" s="473" customFormat="1" ht="18" customHeight="1">
      <c r="B3756" s="482"/>
      <c r="C3756" s="475"/>
      <c r="D3756" s="476"/>
      <c r="E3756" s="474"/>
      <c r="F3756" s="474"/>
      <c r="G3756" s="476"/>
    </row>
    <row r="3757" spans="2:7" s="473" customFormat="1" ht="18" customHeight="1">
      <c r="B3757" s="482"/>
      <c r="C3757" s="475"/>
      <c r="D3757" s="476"/>
      <c r="E3757" s="474"/>
      <c r="F3757" s="474"/>
      <c r="G3757" s="476"/>
    </row>
    <row r="3758" spans="2:7" s="473" customFormat="1" ht="18" customHeight="1">
      <c r="B3758" s="482"/>
      <c r="C3758" s="475"/>
      <c r="D3758" s="476"/>
      <c r="E3758" s="474"/>
      <c r="F3758" s="474"/>
      <c r="G3758" s="476"/>
    </row>
    <row r="3759" spans="2:7" s="473" customFormat="1" ht="18" customHeight="1">
      <c r="B3759" s="482"/>
      <c r="C3759" s="475"/>
      <c r="D3759" s="476"/>
      <c r="E3759" s="474"/>
      <c r="F3759" s="474"/>
      <c r="G3759" s="476"/>
    </row>
    <row r="3760" spans="2:7" s="473" customFormat="1" ht="18" customHeight="1">
      <c r="B3760" s="482"/>
      <c r="C3760" s="475"/>
      <c r="D3760" s="476"/>
      <c r="E3760" s="474"/>
      <c r="F3760" s="474"/>
      <c r="G3760" s="476"/>
    </row>
    <row r="3761" spans="2:7" s="473" customFormat="1" ht="18" customHeight="1">
      <c r="B3761" s="482"/>
      <c r="C3761" s="475"/>
      <c r="D3761" s="476"/>
      <c r="E3761" s="474"/>
      <c r="F3761" s="474"/>
      <c r="G3761" s="476"/>
    </row>
    <row r="3762" spans="2:7" s="473" customFormat="1" ht="18" customHeight="1">
      <c r="B3762" s="482"/>
      <c r="C3762" s="475"/>
      <c r="D3762" s="476"/>
      <c r="E3762" s="474"/>
      <c r="F3762" s="474"/>
      <c r="G3762" s="476"/>
    </row>
    <row r="3763" spans="2:7" s="473" customFormat="1" ht="18" customHeight="1">
      <c r="B3763" s="482"/>
      <c r="C3763" s="475"/>
      <c r="D3763" s="476"/>
      <c r="E3763" s="474"/>
      <c r="F3763" s="474"/>
      <c r="G3763" s="476"/>
    </row>
    <row r="3764" spans="2:7" s="473" customFormat="1" ht="18" customHeight="1">
      <c r="B3764" s="482"/>
      <c r="C3764" s="475"/>
      <c r="D3764" s="476"/>
      <c r="E3764" s="474"/>
      <c r="F3764" s="474"/>
      <c r="G3764" s="476"/>
    </row>
    <row r="3765" spans="2:7" s="473" customFormat="1" ht="18" customHeight="1">
      <c r="B3765" s="482"/>
      <c r="C3765" s="475"/>
      <c r="D3765" s="476"/>
      <c r="E3765" s="474"/>
      <c r="F3765" s="474"/>
      <c r="G3765" s="476"/>
    </row>
    <row r="3766" spans="2:7" s="473" customFormat="1" ht="18" customHeight="1">
      <c r="B3766" s="482"/>
      <c r="C3766" s="475"/>
      <c r="D3766" s="476"/>
      <c r="E3766" s="474"/>
      <c r="F3766" s="474"/>
      <c r="G3766" s="476"/>
    </row>
    <row r="3767" spans="2:7" s="473" customFormat="1" ht="18" customHeight="1">
      <c r="B3767" s="482"/>
      <c r="C3767" s="475"/>
      <c r="D3767" s="476"/>
      <c r="E3767" s="474"/>
      <c r="F3767" s="474"/>
      <c r="G3767" s="476"/>
    </row>
    <row r="3768" spans="2:7" s="473" customFormat="1" ht="18" customHeight="1">
      <c r="B3768" s="482"/>
      <c r="C3768" s="475"/>
      <c r="D3768" s="476"/>
      <c r="E3768" s="474"/>
      <c r="F3768" s="474"/>
      <c r="G3768" s="476"/>
    </row>
    <row r="3769" spans="2:7" s="473" customFormat="1" ht="18" customHeight="1">
      <c r="B3769" s="482"/>
      <c r="C3769" s="475"/>
      <c r="D3769" s="476"/>
      <c r="E3769" s="474"/>
      <c r="F3769" s="474"/>
      <c r="G3769" s="476"/>
    </row>
    <row r="3770" spans="2:7" s="473" customFormat="1" ht="18" customHeight="1">
      <c r="B3770" s="482"/>
      <c r="C3770" s="475"/>
      <c r="D3770" s="476"/>
      <c r="E3770" s="474"/>
      <c r="F3770" s="474"/>
      <c r="G3770" s="476"/>
    </row>
    <row r="3771" spans="2:7" s="473" customFormat="1" ht="18" customHeight="1">
      <c r="B3771" s="482"/>
      <c r="C3771" s="475"/>
      <c r="D3771" s="476"/>
      <c r="E3771" s="474"/>
      <c r="F3771" s="474"/>
      <c r="G3771" s="476"/>
    </row>
    <row r="3772" spans="2:7" s="473" customFormat="1" ht="18" customHeight="1">
      <c r="B3772" s="482"/>
      <c r="C3772" s="475"/>
      <c r="D3772" s="476"/>
      <c r="E3772" s="474"/>
      <c r="F3772" s="474"/>
      <c r="G3772" s="476"/>
    </row>
    <row r="3773" spans="2:7" s="473" customFormat="1" ht="18" customHeight="1">
      <c r="B3773" s="482"/>
      <c r="C3773" s="475"/>
      <c r="D3773" s="476"/>
      <c r="E3773" s="474"/>
      <c r="F3773" s="474"/>
      <c r="G3773" s="476"/>
    </row>
    <row r="3774" spans="2:7" s="473" customFormat="1" ht="18" customHeight="1">
      <c r="B3774" s="482"/>
      <c r="C3774" s="475"/>
      <c r="D3774" s="476"/>
      <c r="E3774" s="474"/>
      <c r="F3774" s="474"/>
      <c r="G3774" s="476"/>
    </row>
    <row r="3775" spans="2:7" s="473" customFormat="1" ht="18" customHeight="1">
      <c r="B3775" s="482"/>
      <c r="C3775" s="475"/>
      <c r="D3775" s="476"/>
      <c r="E3775" s="474"/>
      <c r="F3775" s="474"/>
      <c r="G3775" s="476"/>
    </row>
    <row r="3776" spans="2:7" s="473" customFormat="1" ht="18" customHeight="1">
      <c r="B3776" s="482"/>
      <c r="C3776" s="475"/>
      <c r="D3776" s="476"/>
      <c r="E3776" s="474"/>
      <c r="F3776" s="474"/>
      <c r="G3776" s="476"/>
    </row>
    <row r="3777" spans="2:7" s="473" customFormat="1" ht="18" customHeight="1">
      <c r="B3777" s="482"/>
      <c r="C3777" s="475"/>
      <c r="D3777" s="476"/>
      <c r="E3777" s="474"/>
      <c r="F3777" s="474"/>
      <c r="G3777" s="476"/>
    </row>
    <row r="3778" spans="2:7" s="473" customFormat="1" ht="18" customHeight="1">
      <c r="B3778" s="482"/>
      <c r="C3778" s="475"/>
      <c r="D3778" s="476"/>
      <c r="E3778" s="474"/>
      <c r="F3778" s="474"/>
      <c r="G3778" s="476"/>
    </row>
    <row r="3779" spans="2:7" s="473" customFormat="1" ht="18" customHeight="1">
      <c r="B3779" s="482"/>
      <c r="C3779" s="475"/>
      <c r="D3779" s="476"/>
      <c r="E3779" s="474"/>
      <c r="F3779" s="474"/>
      <c r="G3779" s="476"/>
    </row>
    <row r="3780" spans="2:7" s="473" customFormat="1" ht="18" customHeight="1">
      <c r="B3780" s="482"/>
      <c r="C3780" s="475"/>
      <c r="D3780" s="476"/>
      <c r="E3780" s="474"/>
      <c r="F3780" s="474"/>
      <c r="G3780" s="476"/>
    </row>
    <row r="3781" spans="2:7" s="473" customFormat="1" ht="18" customHeight="1">
      <c r="B3781" s="482"/>
      <c r="C3781" s="475"/>
      <c r="D3781" s="476"/>
      <c r="E3781" s="474"/>
      <c r="F3781" s="474"/>
      <c r="G3781" s="476"/>
    </row>
    <row r="3782" spans="2:7" s="473" customFormat="1" ht="18" customHeight="1">
      <c r="B3782" s="482"/>
      <c r="C3782" s="475"/>
      <c r="D3782" s="476"/>
      <c r="E3782" s="474"/>
      <c r="F3782" s="474"/>
      <c r="G3782" s="476"/>
    </row>
    <row r="3783" spans="2:7" s="473" customFormat="1" ht="18" customHeight="1">
      <c r="B3783" s="482"/>
      <c r="C3783" s="475"/>
      <c r="D3783" s="476"/>
      <c r="E3783" s="474"/>
      <c r="F3783" s="474"/>
      <c r="G3783" s="476"/>
    </row>
    <row r="3784" spans="2:7" s="473" customFormat="1" ht="18" customHeight="1">
      <c r="B3784" s="482"/>
      <c r="C3784" s="475"/>
      <c r="D3784" s="476"/>
      <c r="E3784" s="474"/>
      <c r="F3784" s="474"/>
      <c r="G3784" s="476"/>
    </row>
    <row r="3785" spans="2:7" s="473" customFormat="1" ht="18" customHeight="1">
      <c r="B3785" s="482"/>
      <c r="C3785" s="475"/>
      <c r="D3785" s="476"/>
      <c r="E3785" s="474"/>
      <c r="F3785" s="474"/>
      <c r="G3785" s="476"/>
    </row>
    <row r="3786" spans="2:7" s="473" customFormat="1" ht="18" customHeight="1">
      <c r="B3786" s="482"/>
      <c r="C3786" s="475"/>
      <c r="D3786" s="476"/>
      <c r="E3786" s="474"/>
      <c r="F3786" s="474"/>
      <c r="G3786" s="476"/>
    </row>
    <row r="3787" spans="2:7" s="473" customFormat="1" ht="18" customHeight="1">
      <c r="B3787" s="482"/>
      <c r="C3787" s="475"/>
      <c r="D3787" s="476"/>
      <c r="E3787" s="474"/>
      <c r="F3787" s="474"/>
      <c r="G3787" s="476"/>
    </row>
    <row r="3788" spans="2:7" s="473" customFormat="1" ht="18" customHeight="1">
      <c r="B3788" s="482"/>
      <c r="C3788" s="475"/>
      <c r="D3788" s="476"/>
      <c r="E3788" s="474"/>
      <c r="F3788" s="474"/>
      <c r="G3788" s="476"/>
    </row>
    <row r="3789" spans="2:7" s="473" customFormat="1" ht="18" customHeight="1">
      <c r="B3789" s="482"/>
      <c r="C3789" s="475"/>
      <c r="D3789" s="476"/>
      <c r="E3789" s="474"/>
      <c r="F3789" s="474"/>
      <c r="G3789" s="476"/>
    </row>
    <row r="3790" spans="2:7" s="473" customFormat="1" ht="18" customHeight="1">
      <c r="B3790" s="482"/>
      <c r="C3790" s="475"/>
      <c r="D3790" s="476"/>
      <c r="E3790" s="474"/>
      <c r="F3790" s="474"/>
      <c r="G3790" s="476"/>
    </row>
    <row r="3791" spans="2:7" s="473" customFormat="1" ht="18" customHeight="1">
      <c r="B3791" s="482"/>
      <c r="C3791" s="475"/>
      <c r="D3791" s="476"/>
      <c r="E3791" s="474"/>
      <c r="F3791" s="474"/>
      <c r="G3791" s="476"/>
    </row>
    <row r="3792" spans="2:7" s="473" customFormat="1" ht="18" customHeight="1">
      <c r="B3792" s="482"/>
      <c r="C3792" s="475"/>
      <c r="D3792" s="476"/>
      <c r="E3792" s="474"/>
      <c r="F3792" s="474"/>
      <c r="G3792" s="476"/>
    </row>
    <row r="3793" spans="2:7" s="473" customFormat="1" ht="18" customHeight="1">
      <c r="B3793" s="482"/>
      <c r="C3793" s="475"/>
      <c r="D3793" s="476"/>
      <c r="E3793" s="474"/>
      <c r="F3793" s="474"/>
      <c r="G3793" s="476"/>
    </row>
    <row r="3794" spans="2:7" s="473" customFormat="1" ht="18" customHeight="1">
      <c r="B3794" s="482"/>
      <c r="C3794" s="475"/>
      <c r="D3794" s="476"/>
      <c r="E3794" s="474"/>
      <c r="F3794" s="474"/>
      <c r="G3794" s="476"/>
    </row>
    <row r="3795" spans="2:7" s="473" customFormat="1" ht="18" customHeight="1">
      <c r="B3795" s="482"/>
      <c r="C3795" s="475"/>
      <c r="D3795" s="476"/>
      <c r="E3795" s="474"/>
      <c r="F3795" s="474"/>
      <c r="G3795" s="476"/>
    </row>
    <row r="3796" spans="2:7" s="473" customFormat="1" ht="18" customHeight="1">
      <c r="B3796" s="482"/>
      <c r="C3796" s="475"/>
      <c r="D3796" s="476"/>
      <c r="E3796" s="474"/>
      <c r="F3796" s="474"/>
      <c r="G3796" s="476"/>
    </row>
    <row r="3797" spans="2:7" s="473" customFormat="1" ht="18" customHeight="1">
      <c r="B3797" s="482"/>
      <c r="C3797" s="475"/>
      <c r="D3797" s="476"/>
      <c r="E3797" s="474"/>
      <c r="F3797" s="474"/>
      <c r="G3797" s="476"/>
    </row>
    <row r="3798" spans="2:7" s="473" customFormat="1" ht="18" customHeight="1">
      <c r="B3798" s="482"/>
      <c r="C3798" s="475"/>
      <c r="D3798" s="476"/>
      <c r="E3798" s="474"/>
      <c r="F3798" s="474"/>
      <c r="G3798" s="476"/>
    </row>
    <row r="3799" spans="2:7" s="473" customFormat="1" ht="18" customHeight="1">
      <c r="B3799" s="482"/>
      <c r="C3799" s="475"/>
      <c r="D3799" s="476"/>
      <c r="E3799" s="474"/>
      <c r="F3799" s="474"/>
      <c r="G3799" s="476"/>
    </row>
    <row r="3800" spans="2:7" s="473" customFormat="1" ht="18" customHeight="1">
      <c r="B3800" s="482"/>
      <c r="C3800" s="475"/>
      <c r="D3800" s="476"/>
      <c r="E3800" s="474"/>
      <c r="F3800" s="474"/>
      <c r="G3800" s="476"/>
    </row>
    <row r="3801" spans="2:7" s="473" customFormat="1" ht="18" customHeight="1">
      <c r="B3801" s="482"/>
      <c r="C3801" s="475"/>
      <c r="D3801" s="476"/>
      <c r="E3801" s="474"/>
      <c r="F3801" s="474"/>
      <c r="G3801" s="476"/>
    </row>
    <row r="3802" spans="2:7" s="473" customFormat="1" ht="18" customHeight="1">
      <c r="B3802" s="482"/>
      <c r="C3802" s="475"/>
      <c r="D3802" s="476"/>
      <c r="E3802" s="474"/>
      <c r="F3802" s="474"/>
      <c r="G3802" s="476"/>
    </row>
    <row r="3803" spans="2:7" s="473" customFormat="1" ht="18" customHeight="1">
      <c r="B3803" s="482"/>
      <c r="C3803" s="475"/>
      <c r="D3803" s="476"/>
      <c r="E3803" s="474"/>
      <c r="F3803" s="474"/>
      <c r="G3803" s="476"/>
    </row>
    <row r="3804" spans="2:7" s="473" customFormat="1" ht="18" customHeight="1">
      <c r="B3804" s="482"/>
      <c r="C3804" s="475"/>
      <c r="D3804" s="476"/>
      <c r="E3804" s="474"/>
      <c r="F3804" s="474"/>
      <c r="G3804" s="476"/>
    </row>
    <row r="3805" spans="2:7" s="473" customFormat="1" ht="18" customHeight="1">
      <c r="B3805" s="482"/>
      <c r="C3805" s="475"/>
      <c r="D3805" s="476"/>
      <c r="E3805" s="474"/>
      <c r="F3805" s="474"/>
      <c r="G3805" s="476"/>
    </row>
    <row r="3806" spans="2:7" s="473" customFormat="1" ht="18" customHeight="1">
      <c r="B3806" s="482"/>
      <c r="C3806" s="475"/>
      <c r="D3806" s="476"/>
      <c r="E3806" s="474"/>
      <c r="F3806" s="474"/>
      <c r="G3806" s="476"/>
    </row>
    <row r="3807" spans="2:7" s="473" customFormat="1" ht="18" customHeight="1">
      <c r="B3807" s="482"/>
      <c r="C3807" s="475"/>
      <c r="D3807" s="476"/>
      <c r="E3807" s="474"/>
      <c r="F3807" s="474"/>
      <c r="G3807" s="476"/>
    </row>
    <row r="3808" spans="2:7" s="473" customFormat="1" ht="18" customHeight="1">
      <c r="B3808" s="482"/>
      <c r="C3808" s="475"/>
      <c r="D3808" s="476"/>
      <c r="E3808" s="474"/>
      <c r="F3808" s="474"/>
      <c r="G3808" s="476"/>
    </row>
    <row r="3809" spans="2:7" s="473" customFormat="1" ht="18" customHeight="1">
      <c r="B3809" s="482"/>
      <c r="C3809" s="475"/>
      <c r="D3809" s="476"/>
      <c r="E3809" s="474"/>
      <c r="F3809" s="474"/>
      <c r="G3809" s="476"/>
    </row>
    <row r="3810" spans="2:7" s="473" customFormat="1" ht="18" customHeight="1">
      <c r="B3810" s="482"/>
      <c r="C3810" s="475"/>
      <c r="D3810" s="476"/>
      <c r="E3810" s="474"/>
      <c r="F3810" s="474"/>
      <c r="G3810" s="476"/>
    </row>
    <row r="3811" spans="2:7" s="473" customFormat="1" ht="18" customHeight="1">
      <c r="B3811" s="482"/>
      <c r="C3811" s="475"/>
      <c r="D3811" s="476"/>
      <c r="E3811" s="474"/>
      <c r="F3811" s="474"/>
      <c r="G3811" s="476"/>
    </row>
    <row r="3812" spans="2:7" s="473" customFormat="1" ht="18" customHeight="1">
      <c r="B3812" s="482"/>
      <c r="C3812" s="475"/>
      <c r="D3812" s="476"/>
      <c r="E3812" s="474"/>
      <c r="F3812" s="474"/>
      <c r="G3812" s="476"/>
    </row>
    <row r="3813" spans="2:7" s="473" customFormat="1" ht="18" customHeight="1">
      <c r="B3813" s="482"/>
      <c r="C3813" s="475"/>
      <c r="D3813" s="476"/>
      <c r="E3813" s="474"/>
      <c r="F3813" s="474"/>
      <c r="G3813" s="476"/>
    </row>
    <row r="3814" spans="2:7" s="473" customFormat="1" ht="18" customHeight="1">
      <c r="B3814" s="482"/>
      <c r="C3814" s="475"/>
      <c r="D3814" s="476"/>
      <c r="E3814" s="474"/>
      <c r="F3814" s="474"/>
      <c r="G3814" s="476"/>
    </row>
    <row r="3815" spans="2:7" s="473" customFormat="1" ht="18" customHeight="1">
      <c r="B3815" s="482"/>
      <c r="C3815" s="475"/>
      <c r="D3815" s="476"/>
      <c r="E3815" s="474"/>
      <c r="F3815" s="474"/>
      <c r="G3815" s="476"/>
    </row>
    <row r="3816" spans="2:7" s="473" customFormat="1" ht="18" customHeight="1">
      <c r="B3816" s="482"/>
      <c r="C3816" s="475"/>
      <c r="D3816" s="476"/>
      <c r="E3816" s="474"/>
      <c r="F3816" s="474"/>
      <c r="G3816" s="476"/>
    </row>
    <row r="3817" spans="2:7" s="473" customFormat="1" ht="18" customHeight="1">
      <c r="B3817" s="482"/>
      <c r="C3817" s="475"/>
      <c r="D3817" s="476"/>
      <c r="E3817" s="474"/>
      <c r="F3817" s="474"/>
      <c r="G3817" s="476"/>
    </row>
    <row r="3818" spans="2:7" s="473" customFormat="1" ht="18" customHeight="1">
      <c r="B3818" s="482"/>
      <c r="C3818" s="475"/>
      <c r="D3818" s="476"/>
      <c r="E3818" s="474"/>
      <c r="F3818" s="474"/>
      <c r="G3818" s="476"/>
    </row>
    <row r="3819" spans="2:7" s="473" customFormat="1" ht="18" customHeight="1">
      <c r="B3819" s="482"/>
      <c r="C3819" s="475"/>
      <c r="D3819" s="476"/>
      <c r="E3819" s="474"/>
      <c r="F3819" s="474"/>
      <c r="G3819" s="476"/>
    </row>
    <row r="3820" spans="2:7" s="473" customFormat="1" ht="18" customHeight="1">
      <c r="B3820" s="482"/>
      <c r="C3820" s="475"/>
      <c r="D3820" s="476"/>
      <c r="E3820" s="474"/>
      <c r="F3820" s="474"/>
      <c r="G3820" s="476"/>
    </row>
    <row r="3821" spans="2:7" s="473" customFormat="1" ht="18" customHeight="1">
      <c r="B3821" s="482"/>
      <c r="C3821" s="475"/>
      <c r="D3821" s="476"/>
      <c r="E3821" s="474"/>
      <c r="F3821" s="474"/>
      <c r="G3821" s="476"/>
    </row>
    <row r="3822" spans="2:7" s="473" customFormat="1" ht="18" customHeight="1">
      <c r="B3822" s="482"/>
      <c r="C3822" s="475"/>
      <c r="D3822" s="476"/>
      <c r="E3822" s="474"/>
      <c r="F3822" s="474"/>
      <c r="G3822" s="476"/>
    </row>
    <row r="3823" spans="2:7" s="473" customFormat="1" ht="18" customHeight="1">
      <c r="B3823" s="482"/>
      <c r="C3823" s="475"/>
      <c r="D3823" s="476"/>
      <c r="E3823" s="474"/>
      <c r="F3823" s="474"/>
      <c r="G3823" s="476"/>
    </row>
    <row r="3824" spans="2:7" s="473" customFormat="1" ht="18" customHeight="1">
      <c r="B3824" s="482"/>
      <c r="C3824" s="475"/>
      <c r="D3824" s="476"/>
      <c r="E3824" s="474"/>
      <c r="F3824" s="474"/>
      <c r="G3824" s="476"/>
    </row>
    <row r="3825" spans="2:7" s="473" customFormat="1" ht="18" customHeight="1">
      <c r="B3825" s="482"/>
      <c r="C3825" s="475"/>
      <c r="D3825" s="476"/>
      <c r="E3825" s="474"/>
      <c r="F3825" s="474"/>
      <c r="G3825" s="476"/>
    </row>
    <row r="3826" spans="2:7" s="473" customFormat="1" ht="18" customHeight="1">
      <c r="B3826" s="482"/>
      <c r="C3826" s="475"/>
      <c r="D3826" s="476"/>
      <c r="E3826" s="474"/>
      <c r="F3826" s="474"/>
      <c r="G3826" s="476"/>
    </row>
    <row r="3827" spans="2:7" s="473" customFormat="1" ht="18" customHeight="1">
      <c r="B3827" s="482"/>
      <c r="C3827" s="475"/>
      <c r="D3827" s="476"/>
      <c r="E3827" s="474"/>
      <c r="F3827" s="474"/>
      <c r="G3827" s="476"/>
    </row>
    <row r="3828" spans="2:7" s="473" customFormat="1" ht="18" customHeight="1">
      <c r="B3828" s="482"/>
      <c r="C3828" s="475"/>
      <c r="D3828" s="476"/>
      <c r="E3828" s="474"/>
      <c r="F3828" s="474"/>
      <c r="G3828" s="476"/>
    </row>
    <row r="3829" spans="2:7" s="473" customFormat="1" ht="18" customHeight="1">
      <c r="B3829" s="482"/>
      <c r="C3829" s="475"/>
      <c r="D3829" s="476"/>
      <c r="E3829" s="474"/>
      <c r="F3829" s="474"/>
      <c r="G3829" s="476"/>
    </row>
    <row r="3830" spans="2:7" s="473" customFormat="1" ht="18" customHeight="1">
      <c r="B3830" s="482"/>
      <c r="C3830" s="475"/>
      <c r="D3830" s="476"/>
      <c r="E3830" s="474"/>
      <c r="F3830" s="474"/>
      <c r="G3830" s="476"/>
    </row>
    <row r="3831" spans="2:7" s="473" customFormat="1" ht="18" customHeight="1">
      <c r="B3831" s="482"/>
      <c r="C3831" s="475"/>
      <c r="D3831" s="476"/>
      <c r="E3831" s="474"/>
      <c r="F3831" s="474"/>
      <c r="G3831" s="476"/>
    </row>
    <row r="3832" spans="2:7" s="473" customFormat="1" ht="18" customHeight="1">
      <c r="B3832" s="482"/>
      <c r="C3832" s="475"/>
      <c r="D3832" s="476"/>
      <c r="E3832" s="474"/>
      <c r="F3832" s="474"/>
      <c r="G3832" s="476"/>
    </row>
    <row r="3833" spans="2:7" s="473" customFormat="1" ht="18" customHeight="1">
      <c r="B3833" s="482"/>
      <c r="C3833" s="475"/>
      <c r="D3833" s="476"/>
      <c r="E3833" s="474"/>
      <c r="F3833" s="474"/>
      <c r="G3833" s="476"/>
    </row>
    <row r="3834" spans="2:7" s="473" customFormat="1" ht="18" customHeight="1">
      <c r="B3834" s="482"/>
      <c r="C3834" s="475"/>
      <c r="D3834" s="476"/>
      <c r="E3834" s="474"/>
      <c r="F3834" s="474"/>
      <c r="G3834" s="476"/>
    </row>
    <row r="3835" spans="2:7" s="473" customFormat="1" ht="18" customHeight="1">
      <c r="B3835" s="482"/>
      <c r="C3835" s="475"/>
      <c r="D3835" s="476"/>
      <c r="E3835" s="474"/>
      <c r="F3835" s="474"/>
      <c r="G3835" s="476"/>
    </row>
    <row r="3836" spans="2:7" s="473" customFormat="1" ht="18" customHeight="1">
      <c r="B3836" s="482"/>
      <c r="C3836" s="475"/>
      <c r="D3836" s="476"/>
      <c r="E3836" s="474"/>
      <c r="F3836" s="474"/>
      <c r="G3836" s="476"/>
    </row>
    <row r="3837" spans="2:7" s="473" customFormat="1" ht="18" customHeight="1">
      <c r="B3837" s="482"/>
      <c r="C3837" s="475"/>
      <c r="D3837" s="476"/>
      <c r="E3837" s="474"/>
      <c r="F3837" s="474"/>
      <c r="G3837" s="476"/>
    </row>
    <row r="3838" spans="2:7" s="473" customFormat="1" ht="18" customHeight="1">
      <c r="B3838" s="482"/>
      <c r="C3838" s="475"/>
      <c r="D3838" s="476"/>
      <c r="E3838" s="474"/>
      <c r="F3838" s="474"/>
      <c r="G3838" s="476"/>
    </row>
    <row r="3839" spans="2:7" s="473" customFormat="1" ht="18" customHeight="1">
      <c r="B3839" s="482"/>
      <c r="C3839" s="475"/>
      <c r="D3839" s="476"/>
      <c r="E3839" s="474"/>
      <c r="F3839" s="474"/>
      <c r="G3839" s="476"/>
    </row>
    <row r="3840" spans="2:7" s="473" customFormat="1" ht="18" customHeight="1">
      <c r="B3840" s="482"/>
      <c r="C3840" s="475"/>
      <c r="D3840" s="476"/>
      <c r="E3840" s="474"/>
      <c r="F3840" s="474"/>
      <c r="G3840" s="476"/>
    </row>
    <row r="3841" spans="2:7" s="473" customFormat="1" ht="18" customHeight="1">
      <c r="B3841" s="482"/>
      <c r="C3841" s="475"/>
      <c r="D3841" s="476"/>
      <c r="E3841" s="474"/>
      <c r="F3841" s="474"/>
      <c r="G3841" s="476"/>
    </row>
    <row r="3842" spans="2:7" s="473" customFormat="1" ht="18" customHeight="1">
      <c r="B3842" s="482"/>
      <c r="C3842" s="475"/>
      <c r="D3842" s="476"/>
      <c r="E3842" s="474"/>
      <c r="F3842" s="474"/>
      <c r="G3842" s="476"/>
    </row>
    <row r="3843" spans="2:7" s="473" customFormat="1" ht="18" customHeight="1">
      <c r="B3843" s="482"/>
      <c r="C3843" s="475"/>
      <c r="D3843" s="476"/>
      <c r="E3843" s="474"/>
      <c r="F3843" s="474"/>
      <c r="G3843" s="476"/>
    </row>
    <row r="3844" spans="2:7" s="473" customFormat="1" ht="18" customHeight="1">
      <c r="B3844" s="482"/>
      <c r="C3844" s="475"/>
      <c r="D3844" s="476"/>
      <c r="E3844" s="474"/>
      <c r="F3844" s="474"/>
      <c r="G3844" s="476"/>
    </row>
    <row r="3845" spans="2:7" s="473" customFormat="1" ht="18" customHeight="1">
      <c r="B3845" s="482"/>
      <c r="C3845" s="475"/>
      <c r="D3845" s="476"/>
      <c r="E3845" s="474"/>
      <c r="F3845" s="474"/>
      <c r="G3845" s="476"/>
    </row>
    <row r="3846" spans="2:7" s="473" customFormat="1" ht="18" customHeight="1">
      <c r="B3846" s="482"/>
      <c r="C3846" s="475"/>
      <c r="D3846" s="476"/>
      <c r="E3846" s="474"/>
      <c r="F3846" s="474"/>
      <c r="G3846" s="476"/>
    </row>
    <row r="3847" spans="2:7" s="473" customFormat="1" ht="18" customHeight="1">
      <c r="B3847" s="482"/>
      <c r="C3847" s="475"/>
      <c r="D3847" s="476"/>
      <c r="E3847" s="474"/>
      <c r="F3847" s="474"/>
      <c r="G3847" s="476"/>
    </row>
    <row r="3848" spans="2:7" s="473" customFormat="1" ht="18" customHeight="1">
      <c r="B3848" s="482"/>
      <c r="C3848" s="475"/>
      <c r="D3848" s="476"/>
      <c r="E3848" s="474"/>
      <c r="F3848" s="474"/>
      <c r="G3848" s="476"/>
    </row>
    <row r="3849" spans="2:7" s="473" customFormat="1" ht="18" customHeight="1">
      <c r="B3849" s="482"/>
      <c r="C3849" s="475"/>
      <c r="D3849" s="476"/>
      <c r="E3849" s="474"/>
      <c r="F3849" s="474"/>
      <c r="G3849" s="476"/>
    </row>
    <row r="3850" spans="2:7" s="473" customFormat="1" ht="18" customHeight="1">
      <c r="B3850" s="482"/>
      <c r="C3850" s="475"/>
      <c r="D3850" s="476"/>
      <c r="E3850" s="474"/>
      <c r="F3850" s="474"/>
      <c r="G3850" s="476"/>
    </row>
    <row r="3851" spans="2:7" s="473" customFormat="1" ht="18" customHeight="1">
      <c r="B3851" s="482"/>
      <c r="C3851" s="475"/>
      <c r="D3851" s="476"/>
      <c r="E3851" s="474"/>
      <c r="F3851" s="474"/>
      <c r="G3851" s="476"/>
    </row>
    <row r="3852" spans="2:7" s="473" customFormat="1" ht="18" customHeight="1">
      <c r="B3852" s="482"/>
      <c r="C3852" s="475"/>
      <c r="D3852" s="476"/>
      <c r="E3852" s="474"/>
      <c r="F3852" s="474"/>
      <c r="G3852" s="476"/>
    </row>
    <row r="3853" spans="2:7" s="473" customFormat="1" ht="18" customHeight="1">
      <c r="B3853" s="482"/>
      <c r="C3853" s="475"/>
      <c r="D3853" s="476"/>
      <c r="E3853" s="474"/>
      <c r="F3853" s="474"/>
      <c r="G3853" s="476"/>
    </row>
    <row r="3854" spans="2:7" s="473" customFormat="1" ht="18" customHeight="1">
      <c r="B3854" s="482"/>
      <c r="C3854" s="475"/>
      <c r="D3854" s="476"/>
      <c r="E3854" s="474"/>
      <c r="F3854" s="474"/>
      <c r="G3854" s="476"/>
    </row>
    <row r="3855" spans="2:7" s="473" customFormat="1" ht="18" customHeight="1">
      <c r="B3855" s="482"/>
      <c r="C3855" s="475"/>
      <c r="D3855" s="476"/>
      <c r="E3855" s="474"/>
      <c r="F3855" s="474"/>
      <c r="G3855" s="476"/>
    </row>
    <row r="3856" spans="2:7" s="473" customFormat="1" ht="18" customHeight="1">
      <c r="B3856" s="482"/>
      <c r="C3856" s="475"/>
      <c r="D3856" s="476"/>
      <c r="E3856" s="474"/>
      <c r="F3856" s="474"/>
      <c r="G3856" s="476"/>
    </row>
    <row r="3857" spans="2:7" s="473" customFormat="1" ht="18" customHeight="1">
      <c r="B3857" s="482"/>
      <c r="C3857" s="475"/>
      <c r="D3857" s="476"/>
      <c r="E3857" s="474"/>
      <c r="F3857" s="474"/>
      <c r="G3857" s="476"/>
    </row>
    <row r="3858" spans="2:7" s="473" customFormat="1" ht="18" customHeight="1">
      <c r="B3858" s="482"/>
      <c r="C3858" s="475"/>
      <c r="D3858" s="476"/>
      <c r="E3858" s="474"/>
      <c r="F3858" s="474"/>
      <c r="G3858" s="476"/>
    </row>
    <row r="3859" spans="2:7" s="473" customFormat="1" ht="18" customHeight="1">
      <c r="B3859" s="482"/>
      <c r="C3859" s="475"/>
      <c r="D3859" s="476"/>
      <c r="E3859" s="474"/>
      <c r="F3859" s="474"/>
      <c r="G3859" s="476"/>
    </row>
    <row r="3860" spans="2:7" s="473" customFormat="1" ht="18" customHeight="1">
      <c r="B3860" s="482"/>
      <c r="C3860" s="475"/>
      <c r="D3860" s="476"/>
      <c r="E3860" s="474"/>
      <c r="F3860" s="474"/>
      <c r="G3860" s="476"/>
    </row>
    <row r="3861" spans="2:7" s="473" customFormat="1" ht="18" customHeight="1">
      <c r="B3861" s="482"/>
      <c r="C3861" s="475"/>
      <c r="D3861" s="476"/>
      <c r="E3861" s="474"/>
      <c r="F3861" s="474"/>
      <c r="G3861" s="476"/>
    </row>
    <row r="3862" spans="2:7" s="473" customFormat="1" ht="18" customHeight="1">
      <c r="B3862" s="482"/>
      <c r="C3862" s="475"/>
      <c r="D3862" s="476"/>
      <c r="E3862" s="474"/>
      <c r="F3862" s="474"/>
      <c r="G3862" s="476"/>
    </row>
    <row r="3863" spans="2:7" s="473" customFormat="1" ht="18" customHeight="1">
      <c r="B3863" s="482"/>
      <c r="C3863" s="475"/>
      <c r="D3863" s="476"/>
      <c r="E3863" s="474"/>
      <c r="F3863" s="474"/>
      <c r="G3863" s="476"/>
    </row>
    <row r="3864" spans="2:7" s="473" customFormat="1" ht="18" customHeight="1">
      <c r="B3864" s="482"/>
      <c r="C3864" s="475"/>
      <c r="D3864" s="476"/>
      <c r="E3864" s="474"/>
      <c r="F3864" s="474"/>
      <c r="G3864" s="476"/>
    </row>
    <row r="3865" spans="2:7" s="473" customFormat="1" ht="18" customHeight="1">
      <c r="B3865" s="482"/>
      <c r="C3865" s="475"/>
      <c r="D3865" s="476"/>
      <c r="E3865" s="474"/>
      <c r="F3865" s="474"/>
      <c r="G3865" s="476"/>
    </row>
    <row r="3866" spans="2:7" s="473" customFormat="1" ht="18" customHeight="1">
      <c r="B3866" s="482"/>
      <c r="C3866" s="475"/>
      <c r="D3866" s="476"/>
      <c r="E3866" s="474"/>
      <c r="F3866" s="474"/>
      <c r="G3866" s="476"/>
    </row>
    <row r="3867" spans="2:7" s="473" customFormat="1" ht="18" customHeight="1">
      <c r="B3867" s="482"/>
      <c r="C3867" s="475"/>
      <c r="D3867" s="476"/>
      <c r="E3867" s="474"/>
      <c r="F3867" s="474"/>
      <c r="G3867" s="476"/>
    </row>
    <row r="3868" spans="2:7" s="473" customFormat="1" ht="18" customHeight="1">
      <c r="B3868" s="482"/>
      <c r="C3868" s="475"/>
      <c r="D3868" s="476"/>
      <c r="E3868" s="474"/>
      <c r="F3868" s="474"/>
      <c r="G3868" s="476"/>
    </row>
    <row r="3869" spans="2:7" s="473" customFormat="1" ht="18" customHeight="1">
      <c r="B3869" s="482"/>
      <c r="C3869" s="475"/>
      <c r="D3869" s="476"/>
      <c r="E3869" s="474"/>
      <c r="F3869" s="474"/>
      <c r="G3869" s="476"/>
    </row>
    <row r="3870" spans="2:7" s="473" customFormat="1" ht="18" customHeight="1">
      <c r="B3870" s="482"/>
      <c r="C3870" s="475"/>
      <c r="D3870" s="476"/>
      <c r="E3870" s="474"/>
      <c r="F3870" s="474"/>
      <c r="G3870" s="476"/>
    </row>
    <row r="3871" spans="2:7" s="473" customFormat="1" ht="18" customHeight="1">
      <c r="B3871" s="482"/>
      <c r="C3871" s="475"/>
      <c r="D3871" s="476"/>
      <c r="E3871" s="474"/>
      <c r="F3871" s="474"/>
      <c r="G3871" s="476"/>
    </row>
    <row r="3872" spans="2:7" s="473" customFormat="1" ht="18" customHeight="1">
      <c r="B3872" s="482"/>
      <c r="C3872" s="475"/>
      <c r="D3872" s="476"/>
      <c r="E3872" s="474"/>
      <c r="F3872" s="474"/>
      <c r="G3872" s="476"/>
    </row>
    <row r="3873" spans="2:7" s="473" customFormat="1" ht="18" customHeight="1">
      <c r="B3873" s="482"/>
      <c r="C3873" s="475"/>
      <c r="D3873" s="476"/>
      <c r="E3873" s="474"/>
      <c r="F3873" s="474"/>
      <c r="G3873" s="476"/>
    </row>
    <row r="3874" spans="2:7" s="473" customFormat="1" ht="18" customHeight="1">
      <c r="B3874" s="482"/>
      <c r="C3874" s="475"/>
      <c r="D3874" s="476"/>
      <c r="E3874" s="474"/>
      <c r="F3874" s="474"/>
      <c r="G3874" s="476"/>
    </row>
    <row r="3875" spans="2:7" s="473" customFormat="1" ht="18" customHeight="1">
      <c r="B3875" s="482"/>
      <c r="C3875" s="475"/>
      <c r="D3875" s="476"/>
      <c r="E3875" s="474"/>
      <c r="F3875" s="474"/>
      <c r="G3875" s="476"/>
    </row>
    <row r="3876" spans="2:7" s="473" customFormat="1" ht="18" customHeight="1">
      <c r="B3876" s="482"/>
      <c r="C3876" s="475"/>
      <c r="D3876" s="476"/>
      <c r="E3876" s="474"/>
      <c r="F3876" s="474"/>
      <c r="G3876" s="476"/>
    </row>
    <row r="3877" spans="2:7" s="473" customFormat="1" ht="18" customHeight="1">
      <c r="B3877" s="482"/>
      <c r="C3877" s="475"/>
      <c r="D3877" s="476"/>
      <c r="E3877" s="474"/>
      <c r="F3877" s="474"/>
      <c r="G3877" s="476"/>
    </row>
    <row r="3878" spans="2:7" s="473" customFormat="1" ht="18" customHeight="1">
      <c r="B3878" s="482"/>
      <c r="C3878" s="475"/>
      <c r="D3878" s="476"/>
      <c r="E3878" s="474"/>
      <c r="F3878" s="474"/>
      <c r="G3878" s="476"/>
    </row>
    <row r="3879" spans="2:7" s="473" customFormat="1" ht="18" customHeight="1">
      <c r="B3879" s="482"/>
      <c r="C3879" s="475"/>
      <c r="D3879" s="476"/>
      <c r="E3879" s="474"/>
      <c r="F3879" s="474"/>
      <c r="G3879" s="476"/>
    </row>
    <row r="3880" spans="2:7" s="473" customFormat="1" ht="18" customHeight="1">
      <c r="B3880" s="482"/>
      <c r="C3880" s="475"/>
      <c r="D3880" s="476"/>
      <c r="E3880" s="474"/>
      <c r="F3880" s="474"/>
      <c r="G3880" s="476"/>
    </row>
    <row r="3881" spans="2:7" s="473" customFormat="1" ht="18" customHeight="1">
      <c r="B3881" s="482"/>
      <c r="C3881" s="475"/>
      <c r="D3881" s="476"/>
      <c r="E3881" s="474"/>
      <c r="F3881" s="474"/>
      <c r="G3881" s="476"/>
    </row>
    <row r="3882" spans="2:7" s="473" customFormat="1" ht="18" customHeight="1">
      <c r="B3882" s="482"/>
      <c r="C3882" s="475"/>
      <c r="D3882" s="476"/>
      <c r="E3882" s="474"/>
      <c r="F3882" s="474"/>
      <c r="G3882" s="476"/>
    </row>
    <row r="3883" spans="2:7" s="473" customFormat="1" ht="18" customHeight="1">
      <c r="B3883" s="482"/>
      <c r="C3883" s="475"/>
      <c r="D3883" s="476"/>
      <c r="E3883" s="474"/>
      <c r="F3883" s="474"/>
      <c r="G3883" s="476"/>
    </row>
    <row r="3884" spans="2:7" s="473" customFormat="1" ht="18" customHeight="1">
      <c r="B3884" s="482"/>
      <c r="C3884" s="475"/>
      <c r="D3884" s="476"/>
      <c r="E3884" s="474"/>
      <c r="F3884" s="474"/>
      <c r="G3884" s="476"/>
    </row>
    <row r="3885" spans="2:7" s="473" customFormat="1" ht="18" customHeight="1">
      <c r="B3885" s="482"/>
      <c r="C3885" s="475"/>
      <c r="D3885" s="476"/>
      <c r="E3885" s="474"/>
      <c r="F3885" s="474"/>
      <c r="G3885" s="476"/>
    </row>
    <row r="3886" spans="2:7" s="473" customFormat="1" ht="18" customHeight="1">
      <c r="B3886" s="482"/>
      <c r="C3886" s="475"/>
      <c r="D3886" s="476"/>
      <c r="E3886" s="474"/>
      <c r="F3886" s="474"/>
      <c r="G3886" s="476"/>
    </row>
    <row r="3887" spans="2:7" s="473" customFormat="1" ht="18" customHeight="1">
      <c r="B3887" s="482"/>
      <c r="C3887" s="475"/>
      <c r="D3887" s="476"/>
      <c r="E3887" s="474"/>
      <c r="F3887" s="474"/>
      <c r="G3887" s="476"/>
    </row>
    <row r="3888" spans="2:7" s="473" customFormat="1" ht="18" customHeight="1">
      <c r="B3888" s="482"/>
      <c r="C3888" s="475"/>
      <c r="D3888" s="476"/>
      <c r="E3888" s="474"/>
      <c r="F3888" s="474"/>
      <c r="G3888" s="476"/>
    </row>
    <row r="3889" spans="2:7" s="473" customFormat="1" ht="18" customHeight="1">
      <c r="B3889" s="482"/>
      <c r="C3889" s="475"/>
      <c r="D3889" s="476"/>
      <c r="E3889" s="474"/>
      <c r="F3889" s="474"/>
      <c r="G3889" s="476"/>
    </row>
    <row r="3890" spans="2:7" s="473" customFormat="1" ht="18" customHeight="1">
      <c r="B3890" s="482"/>
      <c r="C3890" s="475"/>
      <c r="D3890" s="476"/>
      <c r="E3890" s="474"/>
      <c r="F3890" s="474"/>
      <c r="G3890" s="476"/>
    </row>
    <row r="3891" spans="2:7" s="473" customFormat="1" ht="18" customHeight="1">
      <c r="B3891" s="482"/>
      <c r="C3891" s="475"/>
      <c r="D3891" s="476"/>
      <c r="E3891" s="474"/>
      <c r="F3891" s="474"/>
      <c r="G3891" s="476"/>
    </row>
    <row r="3892" spans="2:7" s="473" customFormat="1" ht="18" customHeight="1">
      <c r="B3892" s="482"/>
      <c r="C3892" s="475"/>
      <c r="D3892" s="476"/>
      <c r="E3892" s="474"/>
      <c r="F3892" s="474"/>
      <c r="G3892" s="476"/>
    </row>
    <row r="3893" spans="2:7" s="473" customFormat="1" ht="18" customHeight="1">
      <c r="B3893" s="482"/>
      <c r="C3893" s="475"/>
      <c r="D3893" s="476"/>
      <c r="E3893" s="474"/>
      <c r="F3893" s="474"/>
      <c r="G3893" s="476"/>
    </row>
    <row r="3894" spans="2:7" s="473" customFormat="1" ht="18" customHeight="1">
      <c r="B3894" s="482"/>
      <c r="C3894" s="475"/>
      <c r="D3894" s="476"/>
      <c r="E3894" s="474"/>
      <c r="F3894" s="474"/>
      <c r="G3894" s="476"/>
    </row>
    <row r="3895" spans="2:7" s="473" customFormat="1" ht="18" customHeight="1">
      <c r="B3895" s="482"/>
      <c r="C3895" s="475"/>
      <c r="D3895" s="476"/>
      <c r="E3895" s="474"/>
      <c r="F3895" s="474"/>
      <c r="G3895" s="476"/>
    </row>
    <row r="3896" spans="2:7" s="473" customFormat="1" ht="18" customHeight="1">
      <c r="B3896" s="482"/>
      <c r="C3896" s="475"/>
      <c r="D3896" s="476"/>
      <c r="E3896" s="474"/>
      <c r="F3896" s="474"/>
      <c r="G3896" s="476"/>
    </row>
    <row r="3897" spans="2:7" s="473" customFormat="1" ht="18" customHeight="1">
      <c r="B3897" s="482"/>
      <c r="C3897" s="475"/>
      <c r="D3897" s="476"/>
      <c r="E3897" s="474"/>
      <c r="F3897" s="474"/>
      <c r="G3897" s="476"/>
    </row>
    <row r="3898" spans="2:7" s="473" customFormat="1" ht="18" customHeight="1">
      <c r="B3898" s="482"/>
      <c r="C3898" s="475"/>
      <c r="D3898" s="476"/>
      <c r="E3898" s="474"/>
      <c r="F3898" s="474"/>
      <c r="G3898" s="476"/>
    </row>
    <row r="3899" spans="2:7" s="473" customFormat="1" ht="18" customHeight="1">
      <c r="B3899" s="482"/>
      <c r="C3899" s="475"/>
      <c r="D3899" s="476"/>
      <c r="E3899" s="474"/>
      <c r="F3899" s="474"/>
      <c r="G3899" s="476"/>
    </row>
    <row r="3900" spans="2:7" s="473" customFormat="1" ht="18" customHeight="1">
      <c r="B3900" s="482"/>
      <c r="C3900" s="475"/>
      <c r="D3900" s="476"/>
      <c r="E3900" s="474"/>
      <c r="F3900" s="474"/>
      <c r="G3900" s="476"/>
    </row>
    <row r="3901" spans="2:7" s="473" customFormat="1" ht="18" customHeight="1">
      <c r="B3901" s="482"/>
      <c r="C3901" s="475"/>
      <c r="D3901" s="476"/>
      <c r="E3901" s="474"/>
      <c r="F3901" s="474"/>
      <c r="G3901" s="476"/>
    </row>
    <row r="3902" spans="2:7" s="473" customFormat="1" ht="18" customHeight="1">
      <c r="B3902" s="482"/>
      <c r="C3902" s="475"/>
      <c r="D3902" s="476"/>
      <c r="E3902" s="474"/>
      <c r="F3902" s="474"/>
      <c r="G3902" s="476"/>
    </row>
    <row r="3903" spans="2:7" s="473" customFormat="1" ht="18" customHeight="1">
      <c r="B3903" s="482"/>
      <c r="C3903" s="475"/>
      <c r="D3903" s="476"/>
      <c r="E3903" s="474"/>
      <c r="F3903" s="474"/>
      <c r="G3903" s="476"/>
    </row>
    <row r="3904" spans="2:7" s="473" customFormat="1" ht="18" customHeight="1">
      <c r="B3904" s="482"/>
      <c r="C3904" s="475"/>
      <c r="D3904" s="476"/>
      <c r="E3904" s="474"/>
      <c r="F3904" s="474"/>
      <c r="G3904" s="476"/>
    </row>
    <row r="3905" spans="2:7" s="473" customFormat="1" ht="18" customHeight="1">
      <c r="B3905" s="482"/>
      <c r="C3905" s="475"/>
      <c r="D3905" s="476"/>
      <c r="E3905" s="474"/>
      <c r="F3905" s="474"/>
      <c r="G3905" s="476"/>
    </row>
    <row r="3906" spans="2:7" s="473" customFormat="1" ht="18" customHeight="1">
      <c r="B3906" s="482"/>
      <c r="C3906" s="475"/>
      <c r="D3906" s="476"/>
      <c r="E3906" s="474"/>
      <c r="F3906" s="474"/>
      <c r="G3906" s="476"/>
    </row>
    <row r="3907" spans="2:7" s="473" customFormat="1" ht="18" customHeight="1">
      <c r="B3907" s="482"/>
      <c r="C3907" s="475"/>
      <c r="D3907" s="476"/>
      <c r="E3907" s="474"/>
      <c r="F3907" s="474"/>
      <c r="G3907" s="476"/>
    </row>
    <row r="3908" spans="2:7" s="473" customFormat="1" ht="18" customHeight="1">
      <c r="B3908" s="482"/>
      <c r="C3908" s="475"/>
      <c r="D3908" s="476"/>
      <c r="E3908" s="474"/>
      <c r="F3908" s="474"/>
      <c r="G3908" s="476"/>
    </row>
    <row r="3909" spans="2:7" s="473" customFormat="1" ht="18" customHeight="1">
      <c r="B3909" s="482"/>
      <c r="C3909" s="475"/>
      <c r="D3909" s="476"/>
      <c r="E3909" s="474"/>
      <c r="F3909" s="474"/>
      <c r="G3909" s="476"/>
    </row>
    <row r="3910" spans="2:7" s="473" customFormat="1" ht="18" customHeight="1">
      <c r="B3910" s="482"/>
      <c r="C3910" s="475"/>
      <c r="D3910" s="476"/>
      <c r="E3910" s="474"/>
      <c r="F3910" s="474"/>
      <c r="G3910" s="476"/>
    </row>
    <row r="3911" spans="2:7" s="473" customFormat="1" ht="18" customHeight="1">
      <c r="B3911" s="482"/>
      <c r="C3911" s="475"/>
      <c r="D3911" s="476"/>
      <c r="E3911" s="474"/>
      <c r="F3911" s="474"/>
      <c r="G3911" s="476"/>
    </row>
    <row r="3912" spans="2:7" s="473" customFormat="1" ht="18" customHeight="1">
      <c r="B3912" s="482"/>
      <c r="C3912" s="475"/>
      <c r="D3912" s="476"/>
      <c r="E3912" s="474"/>
      <c r="F3912" s="474"/>
      <c r="G3912" s="476"/>
    </row>
    <row r="3913" spans="2:7" s="473" customFormat="1" ht="18" customHeight="1">
      <c r="B3913" s="482"/>
      <c r="C3913" s="475"/>
      <c r="D3913" s="476"/>
      <c r="E3913" s="474"/>
      <c r="F3913" s="474"/>
      <c r="G3913" s="476"/>
    </row>
    <row r="3914" spans="2:7" s="473" customFormat="1" ht="18" customHeight="1">
      <c r="B3914" s="482"/>
      <c r="C3914" s="475"/>
      <c r="D3914" s="476"/>
      <c r="E3914" s="474"/>
      <c r="F3914" s="474"/>
      <c r="G3914" s="476"/>
    </row>
    <row r="3915" spans="2:7" s="473" customFormat="1" ht="18" customHeight="1">
      <c r="B3915" s="482"/>
      <c r="C3915" s="475"/>
      <c r="D3915" s="476"/>
      <c r="E3915" s="474"/>
      <c r="F3915" s="474"/>
      <c r="G3915" s="476"/>
    </row>
    <row r="3916" spans="2:7" s="473" customFormat="1" ht="18" customHeight="1">
      <c r="B3916" s="482"/>
      <c r="C3916" s="475"/>
      <c r="D3916" s="476"/>
      <c r="E3916" s="474"/>
      <c r="F3916" s="474"/>
      <c r="G3916" s="476"/>
    </row>
    <row r="3917" spans="2:7" s="473" customFormat="1" ht="18" customHeight="1">
      <c r="B3917" s="482"/>
      <c r="C3917" s="475"/>
      <c r="D3917" s="476"/>
      <c r="E3917" s="474"/>
      <c r="F3917" s="474"/>
      <c r="G3917" s="476"/>
    </row>
    <row r="3918" spans="2:7" s="473" customFormat="1" ht="18" customHeight="1">
      <c r="B3918" s="482"/>
      <c r="C3918" s="475"/>
      <c r="D3918" s="476"/>
      <c r="E3918" s="474"/>
      <c r="F3918" s="474"/>
      <c r="G3918" s="476"/>
    </row>
    <row r="3919" spans="2:7" s="473" customFormat="1" ht="18" customHeight="1">
      <c r="B3919" s="482"/>
      <c r="C3919" s="475"/>
      <c r="D3919" s="476"/>
      <c r="E3919" s="474"/>
      <c r="F3919" s="474"/>
      <c r="G3919" s="476"/>
    </row>
    <row r="3920" spans="2:7" s="473" customFormat="1" ht="18" customHeight="1">
      <c r="B3920" s="482"/>
      <c r="C3920" s="475"/>
      <c r="D3920" s="476"/>
      <c r="E3920" s="474"/>
      <c r="F3920" s="474"/>
      <c r="G3920" s="476"/>
    </row>
    <row r="3921" spans="2:7" s="473" customFormat="1" ht="18" customHeight="1">
      <c r="B3921" s="482"/>
      <c r="C3921" s="475"/>
      <c r="D3921" s="476"/>
      <c r="E3921" s="474"/>
      <c r="F3921" s="474"/>
      <c r="G3921" s="476"/>
    </row>
    <row r="3922" spans="2:7" s="473" customFormat="1" ht="18" customHeight="1">
      <c r="B3922" s="482"/>
      <c r="C3922" s="475"/>
      <c r="D3922" s="476"/>
      <c r="E3922" s="474"/>
      <c r="F3922" s="474"/>
      <c r="G3922" s="476"/>
    </row>
    <row r="3923" spans="2:7" s="473" customFormat="1" ht="18" customHeight="1">
      <c r="B3923" s="482"/>
      <c r="C3923" s="475"/>
      <c r="D3923" s="476"/>
      <c r="E3923" s="474"/>
      <c r="F3923" s="474"/>
      <c r="G3923" s="476"/>
    </row>
    <row r="3924" spans="2:7" s="473" customFormat="1" ht="18" customHeight="1">
      <c r="B3924" s="482"/>
      <c r="C3924" s="475"/>
      <c r="D3924" s="476"/>
      <c r="E3924" s="474"/>
      <c r="F3924" s="474"/>
      <c r="G3924" s="476"/>
    </row>
    <row r="3925" spans="2:7" s="473" customFormat="1" ht="18" customHeight="1">
      <c r="B3925" s="482"/>
      <c r="C3925" s="475"/>
      <c r="D3925" s="476"/>
      <c r="E3925" s="474"/>
      <c r="F3925" s="474"/>
      <c r="G3925" s="476"/>
    </row>
    <row r="3926" spans="2:7" s="473" customFormat="1" ht="18" customHeight="1">
      <c r="B3926" s="482"/>
      <c r="C3926" s="475"/>
      <c r="D3926" s="476"/>
      <c r="E3926" s="474"/>
      <c r="F3926" s="474"/>
      <c r="G3926" s="476"/>
    </row>
    <row r="3927" spans="2:7" s="473" customFormat="1" ht="18" customHeight="1">
      <c r="B3927" s="482"/>
      <c r="C3927" s="475"/>
      <c r="D3927" s="476"/>
      <c r="E3927" s="474"/>
      <c r="F3927" s="474"/>
      <c r="G3927" s="476"/>
    </row>
    <row r="3928" spans="2:7" s="473" customFormat="1" ht="18" customHeight="1">
      <c r="B3928" s="482"/>
      <c r="C3928" s="475"/>
      <c r="D3928" s="476"/>
      <c r="E3928" s="474"/>
      <c r="F3928" s="474"/>
      <c r="G3928" s="476"/>
    </row>
    <row r="3929" spans="2:7" s="473" customFormat="1" ht="18" customHeight="1">
      <c r="B3929" s="482"/>
      <c r="C3929" s="475"/>
      <c r="D3929" s="476"/>
      <c r="E3929" s="474"/>
      <c r="F3929" s="474"/>
      <c r="G3929" s="476"/>
    </row>
    <row r="3930" spans="2:7" s="473" customFormat="1" ht="18" customHeight="1">
      <c r="B3930" s="482"/>
      <c r="C3930" s="475"/>
      <c r="D3930" s="476"/>
      <c r="E3930" s="474"/>
      <c r="F3930" s="474"/>
      <c r="G3930" s="476"/>
    </row>
    <row r="3931" spans="2:7" s="473" customFormat="1" ht="18" customHeight="1">
      <c r="B3931" s="482"/>
      <c r="C3931" s="475"/>
      <c r="D3931" s="476"/>
      <c r="E3931" s="474"/>
      <c r="F3931" s="474"/>
      <c r="G3931" s="476"/>
    </row>
    <row r="3932" spans="2:7" s="473" customFormat="1" ht="18" customHeight="1">
      <c r="B3932" s="482"/>
      <c r="C3932" s="475"/>
      <c r="D3932" s="476"/>
      <c r="E3932" s="474"/>
      <c r="F3932" s="474"/>
      <c r="G3932" s="476"/>
    </row>
    <row r="3933" spans="2:7" s="473" customFormat="1" ht="18" customHeight="1">
      <c r="B3933" s="482"/>
      <c r="C3933" s="475"/>
      <c r="D3933" s="476"/>
      <c r="E3933" s="474"/>
      <c r="F3933" s="474"/>
      <c r="G3933" s="476"/>
    </row>
    <row r="3934" spans="2:7" s="473" customFormat="1" ht="18" customHeight="1">
      <c r="B3934" s="482"/>
      <c r="C3934" s="475"/>
      <c r="D3934" s="476"/>
      <c r="E3934" s="474"/>
      <c r="F3934" s="474"/>
      <c r="G3934" s="476"/>
    </row>
    <row r="3935" spans="2:7" s="473" customFormat="1" ht="18" customHeight="1">
      <c r="B3935" s="482"/>
      <c r="C3935" s="475"/>
      <c r="D3935" s="476"/>
      <c r="E3935" s="474"/>
      <c r="F3935" s="474"/>
      <c r="G3935" s="476"/>
    </row>
    <row r="3936" spans="2:7" s="473" customFormat="1" ht="18" customHeight="1">
      <c r="B3936" s="482"/>
      <c r="C3936" s="475"/>
      <c r="D3936" s="476"/>
      <c r="E3936" s="474"/>
      <c r="F3936" s="474"/>
      <c r="G3936" s="476"/>
    </row>
    <row r="3937" spans="2:7" s="473" customFormat="1" ht="18" customHeight="1">
      <c r="B3937" s="482"/>
      <c r="C3937" s="475"/>
      <c r="D3937" s="476"/>
      <c r="E3937" s="474"/>
      <c r="F3937" s="474"/>
      <c r="G3937" s="476"/>
    </row>
    <row r="3938" spans="2:7" s="473" customFormat="1" ht="18" customHeight="1">
      <c r="B3938" s="482"/>
      <c r="C3938" s="475"/>
      <c r="D3938" s="476"/>
      <c r="E3938" s="474"/>
      <c r="F3938" s="474"/>
      <c r="G3938" s="476"/>
    </row>
    <row r="3939" spans="2:7" s="473" customFormat="1" ht="18" customHeight="1">
      <c r="B3939" s="482"/>
      <c r="C3939" s="475"/>
      <c r="D3939" s="476"/>
      <c r="E3939" s="474"/>
      <c r="F3939" s="474"/>
      <c r="G3939" s="476"/>
    </row>
    <row r="3940" spans="2:7" s="473" customFormat="1" ht="18" customHeight="1">
      <c r="B3940" s="482"/>
      <c r="C3940" s="475"/>
      <c r="D3940" s="476"/>
      <c r="E3940" s="474"/>
      <c r="F3940" s="474"/>
      <c r="G3940" s="476"/>
    </row>
    <row r="3941" spans="2:7" s="473" customFormat="1" ht="18" customHeight="1">
      <c r="B3941" s="482"/>
      <c r="C3941" s="475"/>
      <c r="D3941" s="476"/>
      <c r="E3941" s="474"/>
      <c r="F3941" s="474"/>
      <c r="G3941" s="476"/>
    </row>
    <row r="3942" spans="2:7" s="473" customFormat="1" ht="18" customHeight="1">
      <c r="B3942" s="482"/>
      <c r="C3942" s="475"/>
      <c r="D3942" s="476"/>
      <c r="E3942" s="474"/>
      <c r="F3942" s="474"/>
      <c r="G3942" s="476"/>
    </row>
    <row r="3943" spans="2:7" s="473" customFormat="1" ht="18" customHeight="1">
      <c r="B3943" s="482"/>
      <c r="C3943" s="475"/>
      <c r="D3943" s="476"/>
      <c r="E3943" s="474"/>
      <c r="F3943" s="474"/>
      <c r="G3943" s="476"/>
    </row>
    <row r="3944" spans="2:7" s="473" customFormat="1" ht="18" customHeight="1">
      <c r="B3944" s="482"/>
      <c r="C3944" s="475"/>
      <c r="D3944" s="476"/>
      <c r="E3944" s="474"/>
      <c r="F3944" s="474"/>
      <c r="G3944" s="476"/>
    </row>
    <row r="3945" spans="2:7" s="473" customFormat="1" ht="18" customHeight="1">
      <c r="B3945" s="482"/>
      <c r="C3945" s="475"/>
      <c r="D3945" s="476"/>
      <c r="E3945" s="474"/>
      <c r="F3945" s="474"/>
      <c r="G3945" s="476"/>
    </row>
    <row r="3946" spans="2:7" s="473" customFormat="1" ht="18" customHeight="1">
      <c r="B3946" s="482"/>
      <c r="C3946" s="475"/>
      <c r="D3946" s="476"/>
      <c r="E3946" s="474"/>
      <c r="F3946" s="474"/>
      <c r="G3946" s="476"/>
    </row>
    <row r="3947" spans="2:7" s="473" customFormat="1" ht="18" customHeight="1">
      <c r="B3947" s="482"/>
      <c r="C3947" s="475"/>
      <c r="D3947" s="476"/>
      <c r="E3947" s="474"/>
      <c r="F3947" s="474"/>
      <c r="G3947" s="476"/>
    </row>
    <row r="3948" spans="2:7" s="473" customFormat="1" ht="18" customHeight="1">
      <c r="B3948" s="482"/>
      <c r="C3948" s="475"/>
      <c r="D3948" s="476"/>
      <c r="E3948" s="474"/>
      <c r="F3948" s="474"/>
      <c r="G3948" s="476"/>
    </row>
    <row r="3949" spans="2:7" s="473" customFormat="1" ht="18" customHeight="1">
      <c r="B3949" s="482"/>
      <c r="C3949" s="475"/>
      <c r="D3949" s="476"/>
      <c r="E3949" s="474"/>
      <c r="F3949" s="474"/>
      <c r="G3949" s="476"/>
    </row>
    <row r="3950" spans="2:7" s="473" customFormat="1" ht="18" customHeight="1">
      <c r="B3950" s="482"/>
      <c r="C3950" s="475"/>
      <c r="D3950" s="476"/>
      <c r="E3950" s="474"/>
      <c r="F3950" s="474"/>
      <c r="G3950" s="476"/>
    </row>
    <row r="3951" spans="2:7" s="473" customFormat="1" ht="18" customHeight="1">
      <c r="B3951" s="482"/>
      <c r="C3951" s="475"/>
      <c r="D3951" s="476"/>
      <c r="E3951" s="474"/>
      <c r="F3951" s="474"/>
      <c r="G3951" s="476"/>
    </row>
    <row r="3952" spans="2:7" s="473" customFormat="1" ht="18" customHeight="1">
      <c r="B3952" s="482"/>
      <c r="C3952" s="475"/>
      <c r="D3952" s="476"/>
      <c r="E3952" s="474"/>
      <c r="F3952" s="474"/>
      <c r="G3952" s="476"/>
    </row>
    <row r="3953" spans="2:7" s="473" customFormat="1" ht="18" customHeight="1">
      <c r="B3953" s="482"/>
      <c r="C3953" s="475"/>
      <c r="D3953" s="476"/>
      <c r="E3953" s="474"/>
      <c r="F3953" s="474"/>
      <c r="G3953" s="476"/>
    </row>
    <row r="3954" spans="2:7" s="473" customFormat="1" ht="18" customHeight="1">
      <c r="B3954" s="482"/>
      <c r="C3954" s="475"/>
      <c r="D3954" s="476"/>
      <c r="E3954" s="474"/>
      <c r="F3954" s="474"/>
      <c r="G3954" s="476"/>
    </row>
    <row r="3955" spans="2:7" s="473" customFormat="1" ht="18" customHeight="1">
      <c r="B3955" s="482"/>
      <c r="C3955" s="475"/>
      <c r="D3955" s="476"/>
      <c r="E3955" s="474"/>
      <c r="F3955" s="474"/>
      <c r="G3955" s="476"/>
    </row>
    <row r="3956" spans="2:7" s="473" customFormat="1" ht="18" customHeight="1">
      <c r="B3956" s="482"/>
      <c r="C3956" s="475"/>
      <c r="D3956" s="476"/>
      <c r="E3956" s="474"/>
      <c r="F3956" s="474"/>
      <c r="G3956" s="476"/>
    </row>
    <row r="3957" spans="2:7" s="473" customFormat="1" ht="18" customHeight="1">
      <c r="B3957" s="482"/>
      <c r="C3957" s="475"/>
      <c r="D3957" s="476"/>
      <c r="E3957" s="474"/>
      <c r="F3957" s="474"/>
      <c r="G3957" s="476"/>
    </row>
    <row r="3958" spans="2:7" s="473" customFormat="1" ht="18" customHeight="1">
      <c r="B3958" s="482"/>
      <c r="C3958" s="475"/>
      <c r="D3958" s="476"/>
      <c r="E3958" s="474"/>
      <c r="F3958" s="474"/>
      <c r="G3958" s="476"/>
    </row>
    <row r="3959" spans="2:7" s="473" customFormat="1" ht="18" customHeight="1">
      <c r="B3959" s="482"/>
      <c r="C3959" s="475"/>
      <c r="D3959" s="476"/>
      <c r="E3959" s="474"/>
      <c r="F3959" s="474"/>
      <c r="G3959" s="476"/>
    </row>
    <row r="3960" spans="2:7" s="473" customFormat="1" ht="18" customHeight="1">
      <c r="B3960" s="482"/>
      <c r="C3960" s="475"/>
      <c r="D3960" s="476"/>
      <c r="E3960" s="474"/>
      <c r="F3960" s="474"/>
      <c r="G3960" s="476"/>
    </row>
    <row r="3961" spans="2:7" s="473" customFormat="1" ht="18" customHeight="1">
      <c r="B3961" s="482"/>
      <c r="C3961" s="475"/>
      <c r="D3961" s="476"/>
      <c r="E3961" s="474"/>
      <c r="F3961" s="474"/>
      <c r="G3961" s="476"/>
    </row>
    <row r="3962" spans="2:7" s="473" customFormat="1" ht="18" customHeight="1">
      <c r="B3962" s="482"/>
      <c r="C3962" s="475"/>
      <c r="D3962" s="476"/>
      <c r="E3962" s="474"/>
      <c r="F3962" s="474"/>
      <c r="G3962" s="476"/>
    </row>
    <row r="3963" spans="2:7" s="473" customFormat="1" ht="18" customHeight="1">
      <c r="B3963" s="482"/>
      <c r="C3963" s="475"/>
      <c r="D3963" s="476"/>
      <c r="E3963" s="474"/>
      <c r="F3963" s="474"/>
      <c r="G3963" s="476"/>
    </row>
    <row r="3964" spans="2:7" s="473" customFormat="1" ht="18" customHeight="1">
      <c r="B3964" s="482"/>
      <c r="C3964" s="475"/>
      <c r="D3964" s="476"/>
      <c r="E3964" s="474"/>
      <c r="F3964" s="474"/>
      <c r="G3964" s="476"/>
    </row>
    <row r="3965" spans="2:7" s="473" customFormat="1" ht="18" customHeight="1">
      <c r="B3965" s="482"/>
      <c r="C3965" s="475"/>
      <c r="D3965" s="476"/>
      <c r="E3965" s="474"/>
      <c r="F3965" s="474"/>
      <c r="G3965" s="476"/>
    </row>
    <row r="3966" spans="2:7" s="473" customFormat="1" ht="18" customHeight="1">
      <c r="B3966" s="482"/>
      <c r="C3966" s="475"/>
      <c r="D3966" s="476"/>
      <c r="E3966" s="474"/>
      <c r="F3966" s="474"/>
      <c r="G3966" s="476"/>
    </row>
    <row r="3967" spans="2:7" s="473" customFormat="1" ht="18" customHeight="1">
      <c r="B3967" s="482"/>
      <c r="C3967" s="475"/>
      <c r="D3967" s="476"/>
      <c r="E3967" s="474"/>
      <c r="F3967" s="474"/>
      <c r="G3967" s="476"/>
    </row>
    <row r="3968" spans="2:7" s="473" customFormat="1" ht="18" customHeight="1">
      <c r="B3968" s="482"/>
      <c r="C3968" s="475"/>
      <c r="D3968" s="476"/>
      <c r="E3968" s="474"/>
      <c r="F3968" s="474"/>
      <c r="G3968" s="476"/>
    </row>
    <row r="3969" spans="2:7" s="473" customFormat="1" ht="18" customHeight="1">
      <c r="B3969" s="482"/>
      <c r="C3969" s="475"/>
      <c r="D3969" s="476"/>
      <c r="E3969" s="474"/>
      <c r="F3969" s="474"/>
      <c r="G3969" s="476"/>
    </row>
    <row r="3970" spans="2:7" s="473" customFormat="1" ht="18" customHeight="1">
      <c r="B3970" s="482"/>
      <c r="C3970" s="475"/>
      <c r="D3970" s="476"/>
      <c r="E3970" s="474"/>
      <c r="F3970" s="474"/>
      <c r="G3970" s="476"/>
    </row>
    <row r="3971" spans="2:7" s="473" customFormat="1" ht="18" customHeight="1">
      <c r="B3971" s="482"/>
      <c r="C3971" s="475"/>
      <c r="D3971" s="476"/>
      <c r="E3971" s="474"/>
      <c r="F3971" s="474"/>
      <c r="G3971" s="476"/>
    </row>
    <row r="3972" spans="2:7" s="473" customFormat="1" ht="18" customHeight="1">
      <c r="B3972" s="482"/>
      <c r="C3972" s="475"/>
      <c r="D3972" s="476"/>
      <c r="E3972" s="474"/>
      <c r="F3972" s="474"/>
      <c r="G3972" s="476"/>
    </row>
    <row r="3973" spans="2:7" s="473" customFormat="1" ht="18" customHeight="1">
      <c r="B3973" s="482"/>
      <c r="C3973" s="475"/>
      <c r="D3973" s="476"/>
      <c r="E3973" s="474"/>
      <c r="F3973" s="474"/>
      <c r="G3973" s="476"/>
    </row>
    <row r="3974" spans="2:7" s="473" customFormat="1" ht="18" customHeight="1">
      <c r="B3974" s="482"/>
      <c r="C3974" s="475"/>
      <c r="D3974" s="476"/>
      <c r="E3974" s="474"/>
      <c r="F3974" s="474"/>
      <c r="G3974" s="476"/>
    </row>
    <row r="3975" spans="2:7" s="473" customFormat="1" ht="18" customHeight="1">
      <c r="B3975" s="482"/>
      <c r="C3975" s="475"/>
      <c r="D3975" s="476"/>
      <c r="E3975" s="474"/>
      <c r="F3975" s="474"/>
      <c r="G3975" s="476"/>
    </row>
    <row r="3976" spans="2:7" s="473" customFormat="1" ht="18" customHeight="1">
      <c r="B3976" s="482"/>
      <c r="C3976" s="475"/>
      <c r="D3976" s="476"/>
      <c r="E3976" s="474"/>
      <c r="F3976" s="474"/>
      <c r="G3976" s="476"/>
    </row>
    <row r="3977" spans="2:7" s="473" customFormat="1" ht="18" customHeight="1">
      <c r="B3977" s="482"/>
      <c r="C3977" s="475"/>
      <c r="D3977" s="476"/>
      <c r="E3977" s="474"/>
      <c r="F3977" s="474"/>
      <c r="G3977" s="476"/>
    </row>
    <row r="3978" spans="2:7" s="473" customFormat="1" ht="18" customHeight="1">
      <c r="B3978" s="482"/>
      <c r="C3978" s="475"/>
      <c r="D3978" s="476"/>
      <c r="E3978" s="474"/>
      <c r="F3978" s="474"/>
      <c r="G3978" s="476"/>
    </row>
    <row r="3979" spans="2:7" s="473" customFormat="1" ht="18" customHeight="1">
      <c r="B3979" s="482"/>
      <c r="C3979" s="475"/>
      <c r="D3979" s="476"/>
      <c r="E3979" s="474"/>
      <c r="F3979" s="474"/>
      <c r="G3979" s="476"/>
    </row>
    <row r="3980" spans="2:7" s="473" customFormat="1" ht="18" customHeight="1">
      <c r="B3980" s="482"/>
      <c r="C3980" s="475"/>
      <c r="D3980" s="476"/>
      <c r="E3980" s="474"/>
      <c r="F3980" s="474"/>
      <c r="G3980" s="476"/>
    </row>
    <row r="3981" spans="2:7" s="473" customFormat="1" ht="18" customHeight="1">
      <c r="B3981" s="482"/>
      <c r="C3981" s="475"/>
      <c r="D3981" s="476"/>
      <c r="E3981" s="474"/>
      <c r="F3981" s="474"/>
      <c r="G3981" s="476"/>
    </row>
    <row r="3982" spans="2:7" s="473" customFormat="1" ht="18" customHeight="1">
      <c r="B3982" s="482"/>
      <c r="C3982" s="475"/>
      <c r="D3982" s="476"/>
      <c r="E3982" s="474"/>
      <c r="F3982" s="474"/>
      <c r="G3982" s="476"/>
    </row>
    <row r="3983" spans="2:7" s="473" customFormat="1" ht="18" customHeight="1">
      <c r="B3983" s="482"/>
      <c r="C3983" s="475"/>
      <c r="D3983" s="476"/>
      <c r="E3983" s="474"/>
      <c r="F3983" s="474"/>
      <c r="G3983" s="476"/>
    </row>
    <row r="3984" spans="2:7" s="473" customFormat="1" ht="18" customHeight="1">
      <c r="B3984" s="482"/>
      <c r="C3984" s="475"/>
      <c r="D3984" s="476"/>
      <c r="E3984" s="474"/>
      <c r="F3984" s="474"/>
      <c r="G3984" s="476"/>
    </row>
    <row r="3985" spans="2:7" s="473" customFormat="1" ht="18" customHeight="1">
      <c r="B3985" s="482"/>
      <c r="C3985" s="475"/>
      <c r="D3985" s="476"/>
      <c r="E3985" s="474"/>
      <c r="F3985" s="474"/>
      <c r="G3985" s="476"/>
    </row>
    <row r="3986" spans="2:7" s="473" customFormat="1" ht="18" customHeight="1">
      <c r="B3986" s="482"/>
      <c r="C3986" s="475"/>
      <c r="D3986" s="476"/>
      <c r="E3986" s="474"/>
      <c r="F3986" s="474"/>
      <c r="G3986" s="476"/>
    </row>
    <row r="3987" spans="2:7" s="473" customFormat="1" ht="18" customHeight="1">
      <c r="B3987" s="482"/>
      <c r="C3987" s="475"/>
      <c r="D3987" s="476"/>
      <c r="E3987" s="474"/>
      <c r="F3987" s="474"/>
      <c r="G3987" s="476"/>
    </row>
    <row r="3988" spans="2:7" s="473" customFormat="1" ht="18" customHeight="1">
      <c r="B3988" s="482"/>
      <c r="C3988" s="475"/>
      <c r="D3988" s="476"/>
      <c r="E3988" s="474"/>
      <c r="F3988" s="474"/>
      <c r="G3988" s="476"/>
    </row>
    <row r="3989" spans="2:7" s="473" customFormat="1" ht="18" customHeight="1">
      <c r="B3989" s="482"/>
      <c r="C3989" s="475"/>
      <c r="D3989" s="476"/>
      <c r="E3989" s="474"/>
      <c r="F3989" s="474"/>
      <c r="G3989" s="476"/>
    </row>
    <row r="3990" spans="2:7" s="473" customFormat="1" ht="18" customHeight="1">
      <c r="B3990" s="482"/>
      <c r="C3990" s="475"/>
      <c r="D3990" s="476"/>
      <c r="E3990" s="474"/>
      <c r="F3990" s="474"/>
      <c r="G3990" s="476"/>
    </row>
    <row r="3991" spans="2:7" s="473" customFormat="1" ht="18" customHeight="1">
      <c r="B3991" s="482"/>
      <c r="C3991" s="475"/>
      <c r="D3991" s="476"/>
      <c r="E3991" s="474"/>
      <c r="F3991" s="474"/>
      <c r="G3991" s="476"/>
    </row>
    <row r="3992" spans="2:7" s="473" customFormat="1" ht="18" customHeight="1">
      <c r="B3992" s="482"/>
      <c r="C3992" s="475"/>
      <c r="D3992" s="476"/>
      <c r="E3992" s="474"/>
      <c r="F3992" s="474"/>
      <c r="G3992" s="476"/>
    </row>
    <row r="3993" spans="2:7" s="473" customFormat="1" ht="18" customHeight="1">
      <c r="B3993" s="482"/>
      <c r="C3993" s="475"/>
      <c r="D3993" s="476"/>
      <c r="E3993" s="474"/>
      <c r="F3993" s="474"/>
      <c r="G3993" s="476"/>
    </row>
    <row r="3994" spans="2:7" s="473" customFormat="1" ht="18" customHeight="1">
      <c r="B3994" s="482"/>
      <c r="C3994" s="475"/>
      <c r="D3994" s="476"/>
      <c r="E3994" s="474"/>
      <c r="F3994" s="474"/>
      <c r="G3994" s="476"/>
    </row>
    <row r="3995" spans="2:7" s="473" customFormat="1" ht="18" customHeight="1">
      <c r="B3995" s="482"/>
      <c r="C3995" s="475"/>
      <c r="D3995" s="476"/>
      <c r="E3995" s="474"/>
      <c r="F3995" s="474"/>
      <c r="G3995" s="476"/>
    </row>
    <row r="3996" spans="2:7" s="473" customFormat="1" ht="18" customHeight="1">
      <c r="B3996" s="482"/>
      <c r="C3996" s="475"/>
      <c r="D3996" s="476"/>
      <c r="E3996" s="474"/>
      <c r="F3996" s="474"/>
      <c r="G3996" s="476"/>
    </row>
    <row r="3997" spans="2:7" s="473" customFormat="1" ht="18" customHeight="1">
      <c r="B3997" s="482"/>
      <c r="C3997" s="475"/>
      <c r="D3997" s="476"/>
      <c r="E3997" s="474"/>
      <c r="F3997" s="474"/>
      <c r="G3997" s="476"/>
    </row>
    <row r="3998" spans="2:7" s="473" customFormat="1" ht="18" customHeight="1">
      <c r="B3998" s="482"/>
      <c r="C3998" s="475"/>
      <c r="D3998" s="476"/>
      <c r="E3998" s="474"/>
      <c r="F3998" s="474"/>
      <c r="G3998" s="476"/>
    </row>
    <row r="3999" spans="2:7" s="473" customFormat="1" ht="18" customHeight="1">
      <c r="B3999" s="482"/>
      <c r="C3999" s="475"/>
      <c r="D3999" s="476"/>
      <c r="E3999" s="474"/>
      <c r="F3999" s="474"/>
      <c r="G3999" s="476"/>
    </row>
    <row r="4000" spans="2:7" s="473" customFormat="1" ht="18" customHeight="1">
      <c r="B4000" s="482"/>
      <c r="C4000" s="475"/>
      <c r="D4000" s="476"/>
      <c r="E4000" s="474"/>
      <c r="F4000" s="474"/>
      <c r="G4000" s="476"/>
    </row>
    <row r="4001" spans="2:7" s="473" customFormat="1" ht="18" customHeight="1">
      <c r="B4001" s="482"/>
      <c r="C4001" s="475"/>
      <c r="D4001" s="476"/>
      <c r="E4001" s="474"/>
      <c r="F4001" s="474"/>
      <c r="G4001" s="476"/>
    </row>
    <row r="4002" spans="2:7" s="473" customFormat="1" ht="18" customHeight="1">
      <c r="B4002" s="482"/>
      <c r="C4002" s="475"/>
      <c r="D4002" s="476"/>
      <c r="E4002" s="474"/>
      <c r="F4002" s="474"/>
      <c r="G4002" s="476"/>
    </row>
    <row r="4003" spans="2:7" s="473" customFormat="1" ht="18" customHeight="1">
      <c r="B4003" s="482"/>
      <c r="C4003" s="475"/>
      <c r="D4003" s="476"/>
      <c r="E4003" s="474"/>
      <c r="F4003" s="474"/>
      <c r="G4003" s="476"/>
    </row>
    <row r="4004" spans="2:7" s="473" customFormat="1" ht="18" customHeight="1">
      <c r="B4004" s="482"/>
      <c r="C4004" s="475"/>
      <c r="D4004" s="476"/>
      <c r="E4004" s="474"/>
      <c r="F4004" s="474"/>
      <c r="G4004" s="476"/>
    </row>
    <row r="4005" spans="2:7" s="473" customFormat="1" ht="18" customHeight="1">
      <c r="B4005" s="482"/>
      <c r="C4005" s="475"/>
      <c r="D4005" s="476"/>
      <c r="E4005" s="474"/>
      <c r="F4005" s="474"/>
      <c r="G4005" s="476"/>
    </row>
    <row r="4006" spans="2:7" s="473" customFormat="1" ht="18" customHeight="1">
      <c r="B4006" s="482"/>
      <c r="C4006" s="475"/>
      <c r="D4006" s="476"/>
      <c r="E4006" s="474"/>
      <c r="F4006" s="474"/>
      <c r="G4006" s="476"/>
    </row>
    <row r="4007" spans="2:7" s="473" customFormat="1" ht="18" customHeight="1">
      <c r="B4007" s="482"/>
      <c r="C4007" s="475"/>
      <c r="D4007" s="476"/>
      <c r="E4007" s="474"/>
      <c r="F4007" s="474"/>
      <c r="G4007" s="476"/>
    </row>
    <row r="4008" spans="2:7" s="473" customFormat="1" ht="18" customHeight="1">
      <c r="B4008" s="482"/>
      <c r="C4008" s="475"/>
      <c r="D4008" s="476"/>
      <c r="E4008" s="474"/>
      <c r="F4008" s="474"/>
      <c r="G4008" s="476"/>
    </row>
    <row r="4009" spans="2:7" s="473" customFormat="1" ht="18" customHeight="1">
      <c r="B4009" s="482"/>
      <c r="C4009" s="475"/>
      <c r="D4009" s="476"/>
      <c r="E4009" s="474"/>
      <c r="F4009" s="474"/>
      <c r="G4009" s="476"/>
    </row>
    <row r="4010" spans="2:7" s="473" customFormat="1" ht="18" customHeight="1">
      <c r="B4010" s="482"/>
      <c r="C4010" s="475"/>
      <c r="D4010" s="476"/>
      <c r="E4010" s="474"/>
      <c r="F4010" s="474"/>
      <c r="G4010" s="476"/>
    </row>
    <row r="4011" spans="2:7" s="473" customFormat="1" ht="18" customHeight="1">
      <c r="B4011" s="482"/>
      <c r="C4011" s="475"/>
      <c r="D4011" s="476"/>
      <c r="E4011" s="474"/>
      <c r="F4011" s="474"/>
      <c r="G4011" s="476"/>
    </row>
    <row r="4012" spans="2:7" s="473" customFormat="1" ht="18" customHeight="1">
      <c r="B4012" s="482"/>
      <c r="C4012" s="475"/>
      <c r="D4012" s="476"/>
      <c r="E4012" s="474"/>
      <c r="F4012" s="474"/>
      <c r="G4012" s="476"/>
    </row>
    <row r="4013" spans="2:7" s="473" customFormat="1" ht="18" customHeight="1">
      <c r="B4013" s="482"/>
      <c r="C4013" s="475"/>
      <c r="D4013" s="476"/>
      <c r="E4013" s="474"/>
      <c r="F4013" s="474"/>
      <c r="G4013" s="476"/>
    </row>
    <row r="4014" spans="2:7" s="473" customFormat="1" ht="18" customHeight="1">
      <c r="B4014" s="482"/>
      <c r="C4014" s="475"/>
      <c r="D4014" s="476"/>
      <c r="E4014" s="474"/>
      <c r="F4014" s="474"/>
      <c r="G4014" s="476"/>
    </row>
    <row r="4015" spans="2:7" s="473" customFormat="1" ht="18" customHeight="1">
      <c r="B4015" s="482"/>
      <c r="C4015" s="475"/>
      <c r="D4015" s="476"/>
      <c r="E4015" s="474"/>
      <c r="F4015" s="474"/>
      <c r="G4015" s="476"/>
    </row>
    <row r="4016" spans="2:7" s="473" customFormat="1" ht="18" customHeight="1">
      <c r="B4016" s="482"/>
      <c r="C4016" s="475"/>
      <c r="D4016" s="476"/>
      <c r="E4016" s="474"/>
      <c r="F4016" s="474"/>
      <c r="G4016" s="476"/>
    </row>
    <row r="4017" spans="2:7" s="473" customFormat="1" ht="18" customHeight="1">
      <c r="B4017" s="482"/>
      <c r="C4017" s="475"/>
      <c r="D4017" s="476"/>
      <c r="E4017" s="474"/>
      <c r="F4017" s="474"/>
      <c r="G4017" s="476"/>
    </row>
    <row r="4018" spans="2:7" s="473" customFormat="1" ht="18" customHeight="1">
      <c r="B4018" s="482"/>
      <c r="C4018" s="475"/>
      <c r="D4018" s="476"/>
      <c r="E4018" s="474"/>
      <c r="F4018" s="474"/>
      <c r="G4018" s="476"/>
    </row>
    <row r="4019" spans="2:7" s="473" customFormat="1" ht="18" customHeight="1">
      <c r="B4019" s="482"/>
      <c r="C4019" s="475"/>
      <c r="D4019" s="476"/>
      <c r="E4019" s="474"/>
      <c r="F4019" s="474"/>
      <c r="G4019" s="476"/>
    </row>
    <row r="4020" spans="2:7" s="473" customFormat="1" ht="18" customHeight="1">
      <c r="B4020" s="482"/>
      <c r="C4020" s="475"/>
      <c r="D4020" s="476"/>
      <c r="E4020" s="474"/>
      <c r="F4020" s="474"/>
      <c r="G4020" s="476"/>
    </row>
    <row r="4021" spans="2:7" s="473" customFormat="1" ht="18" customHeight="1">
      <c r="B4021" s="482"/>
      <c r="C4021" s="475"/>
      <c r="D4021" s="476"/>
      <c r="E4021" s="474"/>
      <c r="F4021" s="474"/>
      <c r="G4021" s="476"/>
    </row>
    <row r="4022" spans="2:7" s="473" customFormat="1" ht="18" customHeight="1">
      <c r="B4022" s="482"/>
      <c r="C4022" s="475"/>
      <c r="D4022" s="476"/>
      <c r="E4022" s="474"/>
      <c r="F4022" s="474"/>
      <c r="G4022" s="476"/>
    </row>
    <row r="4023" spans="2:7" s="473" customFormat="1" ht="18" customHeight="1">
      <c r="B4023" s="482"/>
      <c r="C4023" s="475"/>
      <c r="D4023" s="476"/>
      <c r="E4023" s="474"/>
      <c r="F4023" s="474"/>
      <c r="G4023" s="476"/>
    </row>
    <row r="4024" spans="2:7" s="473" customFormat="1" ht="18" customHeight="1">
      <c r="B4024" s="482"/>
      <c r="C4024" s="475"/>
      <c r="D4024" s="476"/>
      <c r="E4024" s="474"/>
      <c r="F4024" s="474"/>
      <c r="G4024" s="476"/>
    </row>
    <row r="4025" spans="2:7" s="473" customFormat="1" ht="18" customHeight="1">
      <c r="B4025" s="482"/>
      <c r="C4025" s="475"/>
      <c r="D4025" s="476"/>
      <c r="E4025" s="474"/>
      <c r="F4025" s="474"/>
      <c r="G4025" s="476"/>
    </row>
    <row r="4026" spans="2:7" s="473" customFormat="1" ht="18" customHeight="1">
      <c r="B4026" s="482"/>
      <c r="C4026" s="475"/>
      <c r="D4026" s="476"/>
      <c r="E4026" s="474"/>
      <c r="F4026" s="474"/>
      <c r="G4026" s="476"/>
    </row>
    <row r="4027" spans="2:7" s="473" customFormat="1" ht="18" customHeight="1">
      <c r="B4027" s="482"/>
      <c r="C4027" s="475"/>
      <c r="D4027" s="476"/>
      <c r="E4027" s="474"/>
      <c r="F4027" s="474"/>
      <c r="G4027" s="476"/>
    </row>
    <row r="4028" spans="2:7" s="473" customFormat="1" ht="18" customHeight="1">
      <c r="B4028" s="482"/>
      <c r="C4028" s="475"/>
      <c r="D4028" s="476"/>
      <c r="E4028" s="474"/>
      <c r="F4028" s="474"/>
      <c r="G4028" s="476"/>
    </row>
    <row r="4029" spans="2:7" s="473" customFormat="1" ht="18" customHeight="1">
      <c r="B4029" s="482"/>
      <c r="C4029" s="475"/>
      <c r="D4029" s="476"/>
      <c r="E4029" s="474"/>
      <c r="F4029" s="474"/>
      <c r="G4029" s="476"/>
    </row>
    <row r="4030" spans="2:7" s="473" customFormat="1" ht="18" customHeight="1">
      <c r="B4030" s="482"/>
      <c r="C4030" s="475"/>
      <c r="D4030" s="476"/>
      <c r="E4030" s="474"/>
      <c r="F4030" s="474"/>
      <c r="G4030" s="476"/>
    </row>
    <row r="4031" spans="2:7" s="473" customFormat="1" ht="18" customHeight="1">
      <c r="B4031" s="482"/>
      <c r="C4031" s="475"/>
      <c r="D4031" s="476"/>
      <c r="E4031" s="474"/>
      <c r="F4031" s="474"/>
      <c r="G4031" s="476"/>
    </row>
    <row r="4032" spans="2:7" s="473" customFormat="1" ht="18" customHeight="1">
      <c r="B4032" s="482"/>
      <c r="C4032" s="475"/>
      <c r="D4032" s="476"/>
      <c r="E4032" s="474"/>
      <c r="F4032" s="474"/>
      <c r="G4032" s="476"/>
    </row>
    <row r="4033" spans="2:7" s="473" customFormat="1" ht="18" customHeight="1">
      <c r="B4033" s="482"/>
      <c r="C4033" s="475"/>
      <c r="D4033" s="476"/>
      <c r="E4033" s="474"/>
      <c r="F4033" s="474"/>
      <c r="G4033" s="476"/>
    </row>
    <row r="4034" spans="2:7" s="473" customFormat="1" ht="18" customHeight="1">
      <c r="B4034" s="482"/>
      <c r="C4034" s="475"/>
      <c r="D4034" s="476"/>
      <c r="E4034" s="474"/>
      <c r="F4034" s="474"/>
      <c r="G4034" s="476"/>
    </row>
    <row r="4035" spans="2:7" s="473" customFormat="1" ht="18" customHeight="1">
      <c r="B4035" s="482"/>
      <c r="C4035" s="475"/>
      <c r="D4035" s="476"/>
      <c r="E4035" s="474"/>
      <c r="F4035" s="474"/>
      <c r="G4035" s="476"/>
    </row>
    <row r="4036" spans="2:7" s="473" customFormat="1" ht="18" customHeight="1">
      <c r="B4036" s="482"/>
      <c r="C4036" s="475"/>
      <c r="D4036" s="476"/>
      <c r="E4036" s="474"/>
      <c r="F4036" s="474"/>
      <c r="G4036" s="476"/>
    </row>
    <row r="4037" spans="2:7" s="473" customFormat="1" ht="18" customHeight="1">
      <c r="B4037" s="482"/>
      <c r="C4037" s="475"/>
      <c r="D4037" s="476"/>
      <c r="E4037" s="474"/>
      <c r="F4037" s="474"/>
      <c r="G4037" s="476"/>
    </row>
    <row r="4038" spans="2:7" s="473" customFormat="1" ht="18" customHeight="1">
      <c r="B4038" s="482"/>
      <c r="C4038" s="475"/>
      <c r="D4038" s="476"/>
      <c r="E4038" s="474"/>
      <c r="F4038" s="474"/>
      <c r="G4038" s="476"/>
    </row>
    <row r="4039" spans="2:7" s="473" customFormat="1" ht="18" customHeight="1">
      <c r="B4039" s="482"/>
      <c r="C4039" s="475"/>
      <c r="D4039" s="476"/>
      <c r="E4039" s="474"/>
      <c r="F4039" s="474"/>
      <c r="G4039" s="476"/>
    </row>
    <row r="4040" spans="2:7" s="473" customFormat="1" ht="18" customHeight="1">
      <c r="B4040" s="482"/>
      <c r="C4040" s="475"/>
      <c r="D4040" s="476"/>
      <c r="E4040" s="474"/>
      <c r="F4040" s="474"/>
      <c r="G4040" s="476"/>
    </row>
    <row r="4041" spans="2:7" s="473" customFormat="1" ht="18" customHeight="1">
      <c r="B4041" s="482"/>
      <c r="C4041" s="475"/>
      <c r="D4041" s="476"/>
      <c r="E4041" s="474"/>
      <c r="F4041" s="474"/>
      <c r="G4041" s="476"/>
    </row>
    <row r="4042" spans="2:7" s="473" customFormat="1" ht="18" customHeight="1">
      <c r="B4042" s="482"/>
      <c r="C4042" s="475"/>
      <c r="D4042" s="476"/>
      <c r="E4042" s="474"/>
      <c r="F4042" s="474"/>
      <c r="G4042" s="476"/>
    </row>
    <row r="4043" spans="2:7" s="473" customFormat="1" ht="18" customHeight="1">
      <c r="B4043" s="482"/>
      <c r="C4043" s="475"/>
      <c r="D4043" s="476"/>
      <c r="E4043" s="474"/>
      <c r="F4043" s="474"/>
      <c r="G4043" s="476"/>
    </row>
    <row r="4044" spans="2:7" s="473" customFormat="1" ht="18" customHeight="1">
      <c r="B4044" s="482"/>
      <c r="C4044" s="475"/>
      <c r="D4044" s="476"/>
      <c r="E4044" s="474"/>
      <c r="F4044" s="474"/>
      <c r="G4044" s="476"/>
    </row>
    <row r="4045" spans="2:7" s="473" customFormat="1" ht="18" customHeight="1">
      <c r="B4045" s="482"/>
      <c r="C4045" s="475"/>
      <c r="D4045" s="476"/>
      <c r="E4045" s="474"/>
      <c r="F4045" s="474"/>
      <c r="G4045" s="476"/>
    </row>
    <row r="4046" spans="2:7" s="473" customFormat="1" ht="18" customHeight="1">
      <c r="B4046" s="482"/>
      <c r="C4046" s="475"/>
      <c r="D4046" s="476"/>
      <c r="E4046" s="474"/>
      <c r="F4046" s="474"/>
      <c r="G4046" s="476"/>
    </row>
    <row r="4047" spans="2:7" s="473" customFormat="1" ht="18" customHeight="1">
      <c r="B4047" s="482"/>
      <c r="C4047" s="475"/>
      <c r="D4047" s="476"/>
      <c r="E4047" s="474"/>
      <c r="F4047" s="474"/>
      <c r="G4047" s="476"/>
    </row>
    <row r="4048" spans="2:7" s="473" customFormat="1" ht="18" customHeight="1">
      <c r="B4048" s="482"/>
      <c r="C4048" s="475"/>
      <c r="D4048" s="476"/>
      <c r="E4048" s="474"/>
      <c r="F4048" s="474"/>
      <c r="G4048" s="476"/>
    </row>
    <row r="4049" spans="2:7" s="473" customFormat="1" ht="18" customHeight="1">
      <c r="B4049" s="482"/>
      <c r="C4049" s="475"/>
      <c r="D4049" s="476"/>
      <c r="E4049" s="474"/>
      <c r="F4049" s="474"/>
      <c r="G4049" s="476"/>
    </row>
    <row r="4050" spans="2:7" s="473" customFormat="1" ht="18" customHeight="1">
      <c r="B4050" s="482"/>
      <c r="C4050" s="475"/>
      <c r="D4050" s="476"/>
      <c r="E4050" s="474"/>
      <c r="F4050" s="474"/>
      <c r="G4050" s="476"/>
    </row>
    <row r="4051" spans="2:7" s="473" customFormat="1" ht="18" customHeight="1">
      <c r="B4051" s="482"/>
      <c r="C4051" s="475"/>
      <c r="D4051" s="476"/>
      <c r="E4051" s="474"/>
      <c r="F4051" s="474"/>
      <c r="G4051" s="476"/>
    </row>
    <row r="4052" spans="2:7" s="473" customFormat="1" ht="18" customHeight="1">
      <c r="B4052" s="482"/>
      <c r="C4052" s="475"/>
      <c r="D4052" s="476"/>
      <c r="E4052" s="474"/>
      <c r="F4052" s="474"/>
      <c r="G4052" s="476"/>
    </row>
    <row r="4053" spans="2:7" s="473" customFormat="1" ht="18" customHeight="1">
      <c r="B4053" s="482"/>
      <c r="C4053" s="475"/>
      <c r="D4053" s="476"/>
      <c r="E4053" s="474"/>
      <c r="F4053" s="474"/>
      <c r="G4053" s="476"/>
    </row>
    <row r="4054" spans="2:7" s="473" customFormat="1" ht="18" customHeight="1">
      <c r="B4054" s="482"/>
      <c r="C4054" s="475"/>
      <c r="D4054" s="476"/>
      <c r="E4054" s="474"/>
      <c r="F4054" s="474"/>
      <c r="G4054" s="476"/>
    </row>
    <row r="4055" spans="2:7" s="473" customFormat="1" ht="18" customHeight="1">
      <c r="B4055" s="482"/>
      <c r="C4055" s="475"/>
      <c r="D4055" s="476"/>
      <c r="E4055" s="474"/>
      <c r="F4055" s="474"/>
      <c r="G4055" s="476"/>
    </row>
    <row r="4056" spans="2:7" s="473" customFormat="1" ht="18" customHeight="1">
      <c r="B4056" s="482"/>
      <c r="C4056" s="475"/>
      <c r="D4056" s="476"/>
      <c r="E4056" s="474"/>
      <c r="F4056" s="474"/>
      <c r="G4056" s="476"/>
    </row>
    <row r="4057" spans="2:7" s="473" customFormat="1" ht="18" customHeight="1">
      <c r="B4057" s="482"/>
      <c r="C4057" s="475"/>
      <c r="D4057" s="476"/>
      <c r="E4057" s="474"/>
      <c r="F4057" s="474"/>
      <c r="G4057" s="476"/>
    </row>
    <row r="4058" spans="2:7" s="473" customFormat="1" ht="18" customHeight="1">
      <c r="B4058" s="482"/>
      <c r="C4058" s="475"/>
      <c r="D4058" s="476"/>
      <c r="E4058" s="474"/>
      <c r="F4058" s="474"/>
      <c r="G4058" s="476"/>
    </row>
    <row r="4059" spans="2:7" s="473" customFormat="1" ht="18" customHeight="1">
      <c r="B4059" s="482"/>
      <c r="C4059" s="475"/>
      <c r="D4059" s="476"/>
      <c r="E4059" s="474"/>
      <c r="F4059" s="474"/>
      <c r="G4059" s="476"/>
    </row>
    <row r="4060" spans="2:7" s="473" customFormat="1" ht="18" customHeight="1">
      <c r="B4060" s="482"/>
      <c r="C4060" s="475"/>
      <c r="D4060" s="476"/>
      <c r="E4060" s="474"/>
      <c r="F4060" s="474"/>
      <c r="G4060" s="476"/>
    </row>
    <row r="4061" spans="2:7" s="473" customFormat="1" ht="18" customHeight="1">
      <c r="B4061" s="482"/>
      <c r="C4061" s="475"/>
      <c r="D4061" s="476"/>
      <c r="E4061" s="474"/>
      <c r="F4061" s="474"/>
      <c r="G4061" s="476"/>
    </row>
    <row r="4062" spans="2:7" s="473" customFormat="1" ht="18" customHeight="1">
      <c r="B4062" s="482"/>
      <c r="C4062" s="475"/>
      <c r="D4062" s="476"/>
      <c r="E4062" s="474"/>
      <c r="F4062" s="474"/>
      <c r="G4062" s="476"/>
    </row>
    <row r="4063" spans="2:7" s="473" customFormat="1" ht="18" customHeight="1">
      <c r="B4063" s="482"/>
      <c r="C4063" s="475"/>
      <c r="D4063" s="476"/>
      <c r="E4063" s="474"/>
      <c r="F4063" s="474"/>
      <c r="G4063" s="476"/>
    </row>
    <row r="4064" spans="2:7" s="473" customFormat="1" ht="18" customHeight="1">
      <c r="B4064" s="482"/>
      <c r="C4064" s="475"/>
      <c r="D4064" s="476"/>
      <c r="E4064" s="474"/>
      <c r="F4064" s="474"/>
      <c r="G4064" s="476"/>
    </row>
    <row r="4065" spans="2:7" s="473" customFormat="1" ht="18" customHeight="1">
      <c r="B4065" s="482"/>
      <c r="C4065" s="475"/>
      <c r="D4065" s="476"/>
      <c r="E4065" s="474"/>
      <c r="F4065" s="474"/>
      <c r="G4065" s="476"/>
    </row>
    <row r="4066" spans="2:7" s="473" customFormat="1" ht="18" customHeight="1">
      <c r="B4066" s="482"/>
      <c r="C4066" s="475"/>
      <c r="D4066" s="476"/>
      <c r="E4066" s="474"/>
      <c r="F4066" s="474"/>
      <c r="G4066" s="476"/>
    </row>
    <row r="4067" spans="2:7" s="473" customFormat="1" ht="18" customHeight="1">
      <c r="B4067" s="482"/>
      <c r="C4067" s="475"/>
      <c r="D4067" s="476"/>
      <c r="E4067" s="474"/>
      <c r="F4067" s="474"/>
      <c r="G4067" s="476"/>
    </row>
    <row r="4068" spans="2:7" s="473" customFormat="1" ht="18" customHeight="1">
      <c r="B4068" s="482"/>
      <c r="C4068" s="475"/>
      <c r="D4068" s="476"/>
      <c r="E4068" s="474"/>
      <c r="F4068" s="474"/>
      <c r="G4068" s="476"/>
    </row>
    <row r="4069" spans="2:7" s="473" customFormat="1" ht="18" customHeight="1">
      <c r="B4069" s="482"/>
      <c r="C4069" s="475"/>
      <c r="D4069" s="476"/>
      <c r="E4069" s="474"/>
      <c r="F4069" s="474"/>
      <c r="G4069" s="476"/>
    </row>
    <row r="4070" spans="2:7" s="473" customFormat="1" ht="18" customHeight="1">
      <c r="B4070" s="482"/>
      <c r="C4070" s="475"/>
      <c r="D4070" s="476"/>
      <c r="E4070" s="474"/>
      <c r="F4070" s="474"/>
      <c r="G4070" s="476"/>
    </row>
    <row r="4071" spans="2:7" s="473" customFormat="1" ht="18" customHeight="1">
      <c r="B4071" s="482"/>
      <c r="C4071" s="475"/>
      <c r="D4071" s="476"/>
      <c r="E4071" s="474"/>
      <c r="F4071" s="474"/>
      <c r="G4071" s="476"/>
    </row>
    <row r="4072" spans="2:7" s="473" customFormat="1" ht="18" customHeight="1">
      <c r="B4072" s="482"/>
      <c r="C4072" s="475"/>
      <c r="D4072" s="476"/>
      <c r="E4072" s="474"/>
      <c r="F4072" s="474"/>
      <c r="G4072" s="476"/>
    </row>
    <row r="4073" spans="2:7" s="473" customFormat="1" ht="18" customHeight="1">
      <c r="B4073" s="482"/>
      <c r="C4073" s="475"/>
      <c r="D4073" s="476"/>
      <c r="E4073" s="474"/>
      <c r="F4073" s="474"/>
      <c r="G4073" s="476"/>
    </row>
    <row r="4074" spans="2:7" s="473" customFormat="1" ht="18" customHeight="1">
      <c r="B4074" s="482"/>
      <c r="C4074" s="475"/>
      <c r="D4074" s="476"/>
      <c r="E4074" s="474"/>
      <c r="F4074" s="474"/>
      <c r="G4074" s="476"/>
    </row>
    <row r="4075" spans="2:7" s="473" customFormat="1" ht="18" customHeight="1">
      <c r="B4075" s="482"/>
      <c r="C4075" s="475"/>
      <c r="D4075" s="476"/>
      <c r="E4075" s="474"/>
      <c r="F4075" s="474"/>
      <c r="G4075" s="476"/>
    </row>
    <row r="4076" spans="2:7" s="473" customFormat="1" ht="18" customHeight="1">
      <c r="B4076" s="482"/>
      <c r="C4076" s="475"/>
      <c r="D4076" s="476"/>
      <c r="E4076" s="474"/>
      <c r="F4076" s="474"/>
      <c r="G4076" s="476"/>
    </row>
    <row r="4077" spans="2:7" s="473" customFormat="1" ht="18" customHeight="1">
      <c r="B4077" s="482"/>
      <c r="C4077" s="475"/>
      <c r="D4077" s="476"/>
      <c r="E4077" s="474"/>
      <c r="F4077" s="474"/>
      <c r="G4077" s="476"/>
    </row>
    <row r="4078" spans="2:7" s="473" customFormat="1" ht="18" customHeight="1">
      <c r="B4078" s="482"/>
      <c r="C4078" s="475"/>
      <c r="D4078" s="476"/>
      <c r="E4078" s="474"/>
      <c r="F4078" s="474"/>
      <c r="G4078" s="476"/>
    </row>
    <row r="4079" spans="2:7" s="473" customFormat="1" ht="18" customHeight="1">
      <c r="B4079" s="482"/>
      <c r="C4079" s="475"/>
      <c r="D4079" s="476"/>
      <c r="E4079" s="474"/>
      <c r="F4079" s="474"/>
      <c r="G4079" s="476"/>
    </row>
    <row r="4080" spans="2:7" s="473" customFormat="1" ht="18" customHeight="1">
      <c r="B4080" s="482"/>
      <c r="C4080" s="475"/>
      <c r="D4080" s="476"/>
      <c r="E4080" s="474"/>
      <c r="F4080" s="474"/>
      <c r="G4080" s="476"/>
    </row>
    <row r="4081" spans="2:7" s="473" customFormat="1" ht="18" customHeight="1">
      <c r="B4081" s="482"/>
      <c r="C4081" s="475"/>
      <c r="D4081" s="476"/>
      <c r="E4081" s="474"/>
      <c r="F4081" s="474"/>
      <c r="G4081" s="476"/>
    </row>
    <row r="4082" spans="2:7" s="473" customFormat="1" ht="18" customHeight="1">
      <c r="B4082" s="482"/>
      <c r="C4082" s="475"/>
      <c r="D4082" s="476"/>
      <c r="E4082" s="474"/>
      <c r="F4082" s="474"/>
      <c r="G4082" s="476"/>
    </row>
    <row r="4083" spans="2:7" s="473" customFormat="1" ht="18" customHeight="1">
      <c r="B4083" s="482"/>
      <c r="C4083" s="475"/>
      <c r="D4083" s="476"/>
      <c r="E4083" s="474"/>
      <c r="F4083" s="474"/>
      <c r="G4083" s="476"/>
    </row>
    <row r="4084" spans="2:7" s="473" customFormat="1" ht="18" customHeight="1">
      <c r="B4084" s="482"/>
      <c r="C4084" s="475"/>
      <c r="D4084" s="476"/>
      <c r="E4084" s="474"/>
      <c r="F4084" s="474"/>
      <c r="G4084" s="476"/>
    </row>
    <row r="4085" spans="2:7" s="473" customFormat="1" ht="18" customHeight="1">
      <c r="B4085" s="482"/>
      <c r="C4085" s="475"/>
      <c r="D4085" s="476"/>
      <c r="E4085" s="474"/>
      <c r="F4085" s="474"/>
      <c r="G4085" s="476"/>
    </row>
    <row r="4086" spans="2:7" s="473" customFormat="1" ht="18" customHeight="1">
      <c r="B4086" s="482"/>
      <c r="C4086" s="475"/>
      <c r="D4086" s="476"/>
      <c r="E4086" s="474"/>
      <c r="F4086" s="474"/>
      <c r="G4086" s="476"/>
    </row>
    <row r="4087" spans="2:7" s="473" customFormat="1" ht="18" customHeight="1">
      <c r="B4087" s="482"/>
      <c r="C4087" s="475"/>
      <c r="D4087" s="476"/>
      <c r="E4087" s="474"/>
      <c r="F4087" s="474"/>
      <c r="G4087" s="476"/>
    </row>
    <row r="4088" spans="2:7" s="473" customFormat="1" ht="18" customHeight="1">
      <c r="B4088" s="482"/>
      <c r="C4088" s="475"/>
      <c r="D4088" s="476"/>
      <c r="E4088" s="474"/>
      <c r="F4088" s="474"/>
      <c r="G4088" s="476"/>
    </row>
    <row r="4089" spans="2:7" s="473" customFormat="1" ht="18" customHeight="1">
      <c r="B4089" s="482"/>
      <c r="C4089" s="475"/>
      <c r="D4089" s="476"/>
      <c r="E4089" s="474"/>
      <c r="F4089" s="474"/>
      <c r="G4089" s="476"/>
    </row>
    <row r="4090" spans="2:7" s="473" customFormat="1" ht="18" customHeight="1">
      <c r="B4090" s="482"/>
      <c r="C4090" s="475"/>
      <c r="D4090" s="476"/>
      <c r="E4090" s="474"/>
      <c r="F4090" s="474"/>
      <c r="G4090" s="476"/>
    </row>
    <row r="4091" spans="2:7" s="473" customFormat="1" ht="18" customHeight="1">
      <c r="B4091" s="482"/>
      <c r="C4091" s="475"/>
      <c r="D4091" s="476"/>
      <c r="E4091" s="474"/>
      <c r="F4091" s="474"/>
      <c r="G4091" s="476"/>
    </row>
    <row r="4092" spans="2:7" s="473" customFormat="1" ht="18" customHeight="1">
      <c r="B4092" s="482"/>
      <c r="C4092" s="475"/>
      <c r="D4092" s="476"/>
      <c r="E4092" s="474"/>
      <c r="F4092" s="474"/>
      <c r="G4092" s="476"/>
    </row>
    <row r="4093" spans="2:7" s="473" customFormat="1" ht="18" customHeight="1">
      <c r="B4093" s="482"/>
      <c r="C4093" s="475"/>
      <c r="D4093" s="476"/>
      <c r="E4093" s="474"/>
      <c r="F4093" s="474"/>
      <c r="G4093" s="476"/>
    </row>
    <row r="4094" spans="2:7" s="473" customFormat="1" ht="18" customHeight="1">
      <c r="B4094" s="482"/>
      <c r="C4094" s="475"/>
      <c r="D4094" s="476"/>
      <c r="E4094" s="474"/>
      <c r="F4094" s="474"/>
      <c r="G4094" s="476"/>
    </row>
    <row r="4095" spans="2:7" s="473" customFormat="1" ht="18" customHeight="1">
      <c r="B4095" s="482"/>
      <c r="C4095" s="475"/>
      <c r="D4095" s="476"/>
      <c r="E4095" s="474"/>
      <c r="F4095" s="474"/>
      <c r="G4095" s="476"/>
    </row>
    <row r="4096" spans="2:7" s="473" customFormat="1" ht="18" customHeight="1">
      <c r="B4096" s="482"/>
      <c r="C4096" s="475"/>
      <c r="D4096" s="476"/>
      <c r="E4096" s="474"/>
      <c r="F4096" s="474"/>
      <c r="G4096" s="476"/>
    </row>
    <row r="4097" spans="2:7" s="473" customFormat="1" ht="18" customHeight="1">
      <c r="B4097" s="482"/>
      <c r="C4097" s="475"/>
      <c r="D4097" s="476"/>
      <c r="E4097" s="474"/>
      <c r="F4097" s="474"/>
      <c r="G4097" s="476"/>
    </row>
    <row r="4098" spans="2:7" s="473" customFormat="1" ht="18" customHeight="1">
      <c r="B4098" s="482"/>
      <c r="C4098" s="475"/>
      <c r="D4098" s="476"/>
      <c r="E4098" s="474"/>
      <c r="F4098" s="474"/>
      <c r="G4098" s="476"/>
    </row>
    <row r="4099" spans="2:7" s="473" customFormat="1" ht="18" customHeight="1">
      <c r="B4099" s="482"/>
      <c r="C4099" s="475"/>
      <c r="D4099" s="476"/>
      <c r="E4099" s="474"/>
      <c r="F4099" s="474"/>
      <c r="G4099" s="476"/>
    </row>
    <row r="4100" spans="2:7" s="473" customFormat="1" ht="18" customHeight="1">
      <c r="B4100" s="482"/>
      <c r="C4100" s="475"/>
      <c r="D4100" s="476"/>
      <c r="E4100" s="474"/>
      <c r="F4100" s="474"/>
      <c r="G4100" s="476"/>
    </row>
    <row r="4101" spans="2:7" s="473" customFormat="1" ht="18" customHeight="1">
      <c r="B4101" s="482"/>
      <c r="C4101" s="475"/>
      <c r="D4101" s="476"/>
      <c r="E4101" s="474"/>
      <c r="F4101" s="474"/>
      <c r="G4101" s="476"/>
    </row>
    <row r="4102" spans="2:7" s="473" customFormat="1" ht="18" customHeight="1">
      <c r="B4102" s="482"/>
      <c r="C4102" s="475"/>
      <c r="D4102" s="476"/>
      <c r="E4102" s="474"/>
      <c r="F4102" s="474"/>
      <c r="G4102" s="476"/>
    </row>
    <row r="4103" spans="2:7" s="473" customFormat="1" ht="18" customHeight="1">
      <c r="B4103" s="482"/>
      <c r="C4103" s="475"/>
      <c r="D4103" s="476"/>
      <c r="E4103" s="474"/>
      <c r="F4103" s="474"/>
      <c r="G4103" s="476"/>
    </row>
    <row r="4104" spans="2:7" s="473" customFormat="1" ht="18" customHeight="1">
      <c r="B4104" s="482"/>
      <c r="C4104" s="475"/>
      <c r="D4104" s="476"/>
      <c r="E4104" s="474"/>
      <c r="F4104" s="474"/>
      <c r="G4104" s="476"/>
    </row>
    <row r="4105" spans="2:7" s="473" customFormat="1" ht="18" customHeight="1">
      <c r="B4105" s="482"/>
      <c r="C4105" s="475"/>
      <c r="D4105" s="476"/>
      <c r="E4105" s="474"/>
      <c r="F4105" s="474"/>
      <c r="G4105" s="476"/>
    </row>
    <row r="4106" spans="2:7" s="473" customFormat="1" ht="18" customHeight="1">
      <c r="B4106" s="482"/>
      <c r="C4106" s="475"/>
      <c r="D4106" s="476"/>
      <c r="E4106" s="474"/>
      <c r="F4106" s="474"/>
      <c r="G4106" s="476"/>
    </row>
    <row r="4107" spans="2:7" s="473" customFormat="1" ht="18" customHeight="1">
      <c r="B4107" s="482"/>
      <c r="C4107" s="475"/>
      <c r="D4107" s="476"/>
      <c r="E4107" s="474"/>
      <c r="F4107" s="474"/>
      <c r="G4107" s="476"/>
    </row>
    <row r="4108" spans="2:7" s="473" customFormat="1" ht="18" customHeight="1">
      <c r="B4108" s="482"/>
      <c r="C4108" s="475"/>
      <c r="D4108" s="476"/>
      <c r="E4108" s="474"/>
      <c r="F4108" s="474"/>
      <c r="G4108" s="476"/>
    </row>
    <row r="4109" spans="2:7" s="473" customFormat="1" ht="18" customHeight="1">
      <c r="B4109" s="482"/>
      <c r="C4109" s="475"/>
      <c r="D4109" s="476"/>
      <c r="E4109" s="474"/>
      <c r="F4109" s="474"/>
      <c r="G4109" s="476"/>
    </row>
    <row r="4110" spans="2:7" s="473" customFormat="1" ht="18" customHeight="1">
      <c r="B4110" s="482"/>
      <c r="C4110" s="475"/>
      <c r="D4110" s="476"/>
      <c r="E4110" s="474"/>
      <c r="F4110" s="474"/>
      <c r="G4110" s="476"/>
    </row>
    <row r="4111" spans="2:7" s="473" customFormat="1" ht="18" customHeight="1">
      <c r="B4111" s="482"/>
      <c r="C4111" s="475"/>
      <c r="D4111" s="476"/>
      <c r="E4111" s="474"/>
      <c r="F4111" s="474"/>
      <c r="G4111" s="476"/>
    </row>
    <row r="4112" spans="2:7" s="473" customFormat="1" ht="18" customHeight="1">
      <c r="B4112" s="482"/>
      <c r="C4112" s="475"/>
      <c r="D4112" s="476"/>
      <c r="E4112" s="474"/>
      <c r="F4112" s="474"/>
      <c r="G4112" s="476"/>
    </row>
    <row r="4113" spans="2:7" s="473" customFormat="1" ht="18" customHeight="1">
      <c r="B4113" s="482"/>
      <c r="C4113" s="475"/>
      <c r="D4113" s="476"/>
      <c r="E4113" s="474"/>
      <c r="F4113" s="474"/>
      <c r="G4113" s="476"/>
    </row>
    <row r="4114" spans="2:7" s="473" customFormat="1" ht="18" customHeight="1">
      <c r="B4114" s="482"/>
      <c r="C4114" s="475"/>
      <c r="D4114" s="476"/>
      <c r="E4114" s="474"/>
      <c r="F4114" s="474"/>
      <c r="G4114" s="476"/>
    </row>
    <row r="4115" spans="2:7" s="473" customFormat="1" ht="18" customHeight="1">
      <c r="B4115" s="482"/>
      <c r="C4115" s="475"/>
      <c r="D4115" s="476"/>
      <c r="E4115" s="474"/>
      <c r="F4115" s="474"/>
      <c r="G4115" s="476"/>
    </row>
    <row r="4116" spans="2:7" s="473" customFormat="1" ht="18" customHeight="1">
      <c r="B4116" s="482"/>
      <c r="C4116" s="475"/>
      <c r="D4116" s="476"/>
      <c r="E4116" s="474"/>
      <c r="F4116" s="474"/>
      <c r="G4116" s="476"/>
    </row>
    <row r="4117" spans="2:7" s="473" customFormat="1" ht="18" customHeight="1">
      <c r="B4117" s="482"/>
      <c r="C4117" s="475"/>
      <c r="D4117" s="476"/>
      <c r="E4117" s="474"/>
      <c r="F4117" s="474"/>
      <c r="G4117" s="476"/>
    </row>
    <row r="4118" spans="2:7" s="473" customFormat="1" ht="18" customHeight="1">
      <c r="B4118" s="482"/>
      <c r="C4118" s="475"/>
      <c r="D4118" s="476"/>
      <c r="E4118" s="474"/>
      <c r="F4118" s="474"/>
      <c r="G4118" s="476"/>
    </row>
    <row r="4119" spans="2:7" s="473" customFormat="1" ht="18" customHeight="1">
      <c r="B4119" s="482"/>
      <c r="C4119" s="475"/>
      <c r="D4119" s="476"/>
      <c r="E4119" s="474"/>
      <c r="F4119" s="474"/>
      <c r="G4119" s="476"/>
    </row>
    <row r="4120" spans="2:7" s="473" customFormat="1" ht="18" customHeight="1">
      <c r="B4120" s="482"/>
      <c r="C4120" s="475"/>
      <c r="D4120" s="476"/>
      <c r="E4120" s="474"/>
      <c r="F4120" s="474"/>
      <c r="G4120" s="476"/>
    </row>
    <row r="4121" spans="2:7" s="473" customFormat="1" ht="18" customHeight="1">
      <c r="B4121" s="482"/>
      <c r="C4121" s="475"/>
      <c r="D4121" s="476"/>
      <c r="E4121" s="474"/>
      <c r="F4121" s="474"/>
      <c r="G4121" s="476"/>
    </row>
    <row r="4122" spans="2:7" s="473" customFormat="1" ht="18" customHeight="1">
      <c r="B4122" s="482"/>
      <c r="C4122" s="475"/>
      <c r="D4122" s="476"/>
      <c r="E4122" s="474"/>
      <c r="F4122" s="474"/>
      <c r="G4122" s="476"/>
    </row>
    <row r="4123" spans="2:7" s="473" customFormat="1" ht="18" customHeight="1">
      <c r="B4123" s="482"/>
      <c r="C4123" s="475"/>
      <c r="D4123" s="476"/>
      <c r="E4123" s="474"/>
      <c r="F4123" s="474"/>
      <c r="G4123" s="476"/>
    </row>
    <row r="4124" spans="2:7" s="473" customFormat="1" ht="18" customHeight="1">
      <c r="B4124" s="482"/>
      <c r="C4124" s="475"/>
      <c r="D4124" s="476"/>
      <c r="E4124" s="474"/>
      <c r="F4124" s="474"/>
      <c r="G4124" s="476"/>
    </row>
    <row r="4125" spans="2:7" s="473" customFormat="1" ht="18" customHeight="1">
      <c r="B4125" s="482"/>
      <c r="C4125" s="475"/>
      <c r="D4125" s="476"/>
      <c r="E4125" s="474"/>
      <c r="F4125" s="474"/>
      <c r="G4125" s="476"/>
    </row>
    <row r="4126" spans="2:7" s="473" customFormat="1" ht="18" customHeight="1">
      <c r="B4126" s="482"/>
      <c r="C4126" s="475"/>
      <c r="D4126" s="476"/>
      <c r="E4126" s="474"/>
      <c r="F4126" s="474"/>
      <c r="G4126" s="476"/>
    </row>
    <row r="4127" spans="2:7" s="473" customFormat="1" ht="18" customHeight="1">
      <c r="B4127" s="482"/>
      <c r="C4127" s="475"/>
      <c r="D4127" s="476"/>
      <c r="E4127" s="474"/>
      <c r="F4127" s="474"/>
      <c r="G4127" s="476"/>
    </row>
    <row r="4128" spans="2:7" s="473" customFormat="1" ht="18" customHeight="1">
      <c r="B4128" s="482"/>
      <c r="C4128" s="475"/>
      <c r="D4128" s="476"/>
      <c r="E4128" s="474"/>
      <c r="F4128" s="474"/>
      <c r="G4128" s="476"/>
    </row>
    <row r="4129" spans="2:7" s="473" customFormat="1" ht="18" customHeight="1">
      <c r="B4129" s="482"/>
      <c r="C4129" s="475"/>
      <c r="D4129" s="476"/>
      <c r="E4129" s="474"/>
      <c r="F4129" s="474"/>
      <c r="G4129" s="476"/>
    </row>
    <row r="4130" spans="2:7" s="473" customFormat="1" ht="18" customHeight="1">
      <c r="B4130" s="482"/>
      <c r="C4130" s="475"/>
      <c r="D4130" s="476"/>
      <c r="E4130" s="474"/>
      <c r="F4130" s="474"/>
      <c r="G4130" s="476"/>
    </row>
    <row r="4131" spans="2:7" s="473" customFormat="1" ht="18" customHeight="1">
      <c r="B4131" s="482"/>
      <c r="C4131" s="475"/>
      <c r="D4131" s="476"/>
      <c r="E4131" s="474"/>
      <c r="F4131" s="474"/>
      <c r="G4131" s="476"/>
    </row>
    <row r="4132" spans="2:7" s="473" customFormat="1" ht="18" customHeight="1">
      <c r="B4132" s="482"/>
      <c r="C4132" s="475"/>
      <c r="D4132" s="476"/>
      <c r="E4132" s="474"/>
      <c r="F4132" s="474"/>
      <c r="G4132" s="476"/>
    </row>
    <row r="4133" spans="2:7" s="473" customFormat="1" ht="18" customHeight="1">
      <c r="B4133" s="482"/>
      <c r="C4133" s="475"/>
      <c r="D4133" s="476"/>
      <c r="E4133" s="474"/>
      <c r="F4133" s="474"/>
      <c r="G4133" s="476"/>
    </row>
    <row r="4134" spans="2:7" s="473" customFormat="1" ht="18" customHeight="1">
      <c r="B4134" s="482"/>
      <c r="C4134" s="475"/>
      <c r="D4134" s="476"/>
      <c r="E4134" s="474"/>
      <c r="F4134" s="474"/>
      <c r="G4134" s="476"/>
    </row>
    <row r="4135" spans="2:7" s="473" customFormat="1" ht="18" customHeight="1">
      <c r="B4135" s="482"/>
      <c r="C4135" s="475"/>
      <c r="D4135" s="476"/>
      <c r="E4135" s="474"/>
      <c r="F4135" s="474"/>
      <c r="G4135" s="476"/>
    </row>
    <row r="4136" spans="2:7" s="473" customFormat="1" ht="18" customHeight="1">
      <c r="B4136" s="482"/>
      <c r="C4136" s="475"/>
      <c r="D4136" s="476"/>
      <c r="E4136" s="474"/>
      <c r="F4136" s="474"/>
      <c r="G4136" s="476"/>
    </row>
    <row r="4137" spans="2:7" s="473" customFormat="1" ht="18" customHeight="1">
      <c r="B4137" s="482"/>
      <c r="C4137" s="475"/>
      <c r="D4137" s="476"/>
      <c r="E4137" s="474"/>
      <c r="F4137" s="474"/>
      <c r="G4137" s="476"/>
    </row>
    <row r="4138" spans="2:7" s="473" customFormat="1" ht="18" customHeight="1">
      <c r="B4138" s="482"/>
      <c r="C4138" s="475"/>
      <c r="D4138" s="476"/>
      <c r="E4138" s="474"/>
      <c r="F4138" s="474"/>
      <c r="G4138" s="476"/>
    </row>
    <row r="4139" spans="2:7" s="473" customFormat="1" ht="18" customHeight="1">
      <c r="B4139" s="482"/>
      <c r="C4139" s="475"/>
      <c r="D4139" s="476"/>
      <c r="E4139" s="474"/>
      <c r="F4139" s="474"/>
      <c r="G4139" s="476"/>
    </row>
    <row r="4140" spans="2:7" s="473" customFormat="1" ht="18" customHeight="1">
      <c r="B4140" s="482"/>
      <c r="C4140" s="475"/>
      <c r="D4140" s="476"/>
      <c r="E4140" s="474"/>
      <c r="F4140" s="474"/>
      <c r="G4140" s="476"/>
    </row>
    <row r="4141" spans="2:7" s="473" customFormat="1" ht="18" customHeight="1">
      <c r="B4141" s="482"/>
      <c r="C4141" s="475"/>
      <c r="D4141" s="476"/>
      <c r="E4141" s="474"/>
      <c r="F4141" s="474"/>
      <c r="G4141" s="476"/>
    </row>
    <row r="4142" spans="2:7" s="473" customFormat="1" ht="18" customHeight="1">
      <c r="B4142" s="482"/>
      <c r="C4142" s="475"/>
      <c r="D4142" s="476"/>
      <c r="E4142" s="474"/>
      <c r="F4142" s="474"/>
      <c r="G4142" s="476"/>
    </row>
    <row r="4143" spans="2:7" s="473" customFormat="1" ht="18" customHeight="1">
      <c r="B4143" s="482"/>
      <c r="C4143" s="475"/>
      <c r="D4143" s="476"/>
      <c r="E4143" s="474"/>
      <c r="F4143" s="474"/>
      <c r="G4143" s="476"/>
    </row>
    <row r="4144" spans="2:7" s="473" customFormat="1" ht="18" customHeight="1">
      <c r="B4144" s="482"/>
      <c r="C4144" s="475"/>
      <c r="D4144" s="476"/>
      <c r="E4144" s="474"/>
      <c r="F4144" s="474"/>
      <c r="G4144" s="476"/>
    </row>
    <row r="4145" spans="2:7" s="473" customFormat="1" ht="18" customHeight="1">
      <c r="B4145" s="482"/>
      <c r="C4145" s="475"/>
      <c r="D4145" s="476"/>
      <c r="E4145" s="474"/>
      <c r="F4145" s="474"/>
      <c r="G4145" s="476"/>
    </row>
    <row r="4146" spans="2:7" s="473" customFormat="1" ht="18" customHeight="1">
      <c r="B4146" s="482"/>
      <c r="C4146" s="475"/>
      <c r="D4146" s="476"/>
      <c r="E4146" s="474"/>
      <c r="F4146" s="474"/>
      <c r="G4146" s="476"/>
    </row>
    <row r="4147" spans="2:7" s="473" customFormat="1" ht="18" customHeight="1">
      <c r="B4147" s="482"/>
      <c r="C4147" s="475"/>
      <c r="D4147" s="476"/>
      <c r="E4147" s="474"/>
      <c r="F4147" s="474"/>
      <c r="G4147" s="476"/>
    </row>
    <row r="4148" spans="2:7" s="473" customFormat="1" ht="18" customHeight="1">
      <c r="B4148" s="482"/>
      <c r="C4148" s="475"/>
      <c r="D4148" s="476"/>
      <c r="E4148" s="474"/>
      <c r="F4148" s="474"/>
      <c r="G4148" s="476"/>
    </row>
    <row r="4149" spans="2:7" s="473" customFormat="1" ht="18" customHeight="1">
      <c r="B4149" s="482"/>
      <c r="C4149" s="475"/>
      <c r="D4149" s="476"/>
      <c r="E4149" s="474"/>
      <c r="F4149" s="474"/>
      <c r="G4149" s="476"/>
    </row>
    <row r="4150" spans="2:7" s="473" customFormat="1" ht="18" customHeight="1">
      <c r="B4150" s="482"/>
      <c r="C4150" s="475"/>
      <c r="D4150" s="476"/>
      <c r="E4150" s="474"/>
      <c r="F4150" s="474"/>
      <c r="G4150" s="476"/>
    </row>
    <row r="4151" spans="2:7" s="473" customFormat="1" ht="18" customHeight="1">
      <c r="B4151" s="482"/>
      <c r="C4151" s="475"/>
      <c r="D4151" s="476"/>
      <c r="E4151" s="474"/>
      <c r="F4151" s="474"/>
      <c r="G4151" s="476"/>
    </row>
    <row r="4152" spans="2:7" s="473" customFormat="1" ht="18" customHeight="1">
      <c r="B4152" s="482"/>
      <c r="C4152" s="475"/>
      <c r="D4152" s="476"/>
      <c r="E4152" s="474"/>
      <c r="F4152" s="474"/>
      <c r="G4152" s="476"/>
    </row>
    <row r="4153" spans="2:7" s="473" customFormat="1" ht="18" customHeight="1">
      <c r="B4153" s="482"/>
      <c r="C4153" s="475"/>
      <c r="D4153" s="476"/>
      <c r="E4153" s="474"/>
      <c r="F4153" s="474"/>
      <c r="G4153" s="476"/>
    </row>
    <row r="4154" spans="2:7" s="473" customFormat="1" ht="18" customHeight="1">
      <c r="B4154" s="482"/>
      <c r="C4154" s="475"/>
      <c r="D4154" s="476"/>
      <c r="E4154" s="474"/>
      <c r="F4154" s="474"/>
      <c r="G4154" s="476"/>
    </row>
    <row r="4155" spans="2:7" s="473" customFormat="1" ht="18" customHeight="1">
      <c r="B4155" s="482"/>
      <c r="C4155" s="475"/>
      <c r="D4155" s="476"/>
      <c r="E4155" s="474"/>
      <c r="F4155" s="474"/>
      <c r="G4155" s="476"/>
    </row>
    <row r="4156" spans="2:7" s="473" customFormat="1" ht="18" customHeight="1">
      <c r="B4156" s="482"/>
      <c r="C4156" s="475"/>
      <c r="D4156" s="476"/>
      <c r="E4156" s="474"/>
      <c r="F4156" s="474"/>
      <c r="G4156" s="476"/>
    </row>
    <row r="4157" spans="2:7" s="473" customFormat="1" ht="18" customHeight="1">
      <c r="B4157" s="482"/>
      <c r="C4157" s="475"/>
      <c r="D4157" s="476"/>
      <c r="E4157" s="474"/>
      <c r="F4157" s="474"/>
      <c r="G4157" s="476"/>
    </row>
    <row r="4158" spans="2:7" s="473" customFormat="1" ht="18" customHeight="1">
      <c r="B4158" s="482"/>
      <c r="C4158" s="475"/>
      <c r="D4158" s="476"/>
      <c r="E4158" s="474"/>
      <c r="F4158" s="474"/>
      <c r="G4158" s="476"/>
    </row>
    <row r="4159" spans="2:7" s="473" customFormat="1" ht="18" customHeight="1">
      <c r="B4159" s="482"/>
      <c r="C4159" s="475"/>
      <c r="D4159" s="476"/>
      <c r="E4159" s="474"/>
      <c r="F4159" s="474"/>
      <c r="G4159" s="476"/>
    </row>
    <row r="4160" spans="2:7" s="473" customFormat="1" ht="18" customHeight="1">
      <c r="B4160" s="482"/>
      <c r="C4160" s="475"/>
      <c r="D4160" s="476"/>
      <c r="E4160" s="474"/>
      <c r="F4160" s="474"/>
      <c r="G4160" s="476"/>
    </row>
    <row r="4161" spans="2:7" s="473" customFormat="1" ht="18" customHeight="1">
      <c r="B4161" s="482"/>
      <c r="C4161" s="475"/>
      <c r="D4161" s="476"/>
      <c r="E4161" s="474"/>
      <c r="F4161" s="474"/>
      <c r="G4161" s="476"/>
    </row>
    <row r="4162" spans="2:7" s="473" customFormat="1" ht="18" customHeight="1">
      <c r="B4162" s="482"/>
      <c r="C4162" s="475"/>
      <c r="D4162" s="476"/>
      <c r="E4162" s="474"/>
      <c r="F4162" s="474"/>
      <c r="G4162" s="476"/>
    </row>
    <row r="4163" spans="2:7" s="473" customFormat="1" ht="18" customHeight="1">
      <c r="B4163" s="482"/>
      <c r="C4163" s="475"/>
      <c r="D4163" s="476"/>
      <c r="E4163" s="474"/>
      <c r="F4163" s="474"/>
      <c r="G4163" s="476"/>
    </row>
    <row r="4164" spans="2:7" s="473" customFormat="1" ht="18" customHeight="1">
      <c r="B4164" s="482"/>
      <c r="C4164" s="475"/>
      <c r="D4164" s="476"/>
      <c r="E4164" s="474"/>
      <c r="F4164" s="474"/>
      <c r="G4164" s="476"/>
    </row>
    <row r="4165" spans="2:7" s="473" customFormat="1" ht="18" customHeight="1">
      <c r="B4165" s="482"/>
      <c r="C4165" s="475"/>
      <c r="D4165" s="476"/>
      <c r="E4165" s="474"/>
      <c r="F4165" s="474"/>
      <c r="G4165" s="476"/>
    </row>
    <row r="4166" spans="2:7" s="473" customFormat="1" ht="18" customHeight="1">
      <c r="B4166" s="482"/>
      <c r="C4166" s="475"/>
      <c r="D4166" s="476"/>
      <c r="E4166" s="474"/>
      <c r="F4166" s="474"/>
      <c r="G4166" s="476"/>
    </row>
    <row r="4167" spans="2:7" s="473" customFormat="1" ht="18" customHeight="1">
      <c r="B4167" s="482"/>
      <c r="C4167" s="475"/>
      <c r="D4167" s="476"/>
      <c r="E4167" s="474"/>
      <c r="F4167" s="474"/>
      <c r="G4167" s="476"/>
    </row>
    <row r="4168" spans="2:7" s="473" customFormat="1" ht="18" customHeight="1">
      <c r="B4168" s="482"/>
      <c r="C4168" s="475"/>
      <c r="D4168" s="476"/>
      <c r="E4168" s="474"/>
      <c r="F4168" s="474"/>
      <c r="G4168" s="476"/>
    </row>
    <row r="4169" spans="2:7" s="473" customFormat="1" ht="18" customHeight="1">
      <c r="B4169" s="482"/>
      <c r="C4169" s="475"/>
      <c r="D4169" s="476"/>
      <c r="E4169" s="474"/>
      <c r="F4169" s="474"/>
      <c r="G4169" s="476"/>
    </row>
    <row r="4170" spans="2:7" s="473" customFormat="1" ht="18" customHeight="1">
      <c r="B4170" s="482"/>
      <c r="C4170" s="475"/>
      <c r="D4170" s="476"/>
      <c r="E4170" s="474"/>
      <c r="F4170" s="474"/>
      <c r="G4170" s="476"/>
    </row>
    <row r="4171" spans="2:7" s="473" customFormat="1" ht="18" customHeight="1">
      <c r="B4171" s="482"/>
      <c r="C4171" s="475"/>
      <c r="D4171" s="476"/>
      <c r="E4171" s="474"/>
      <c r="F4171" s="474"/>
      <c r="G4171" s="476"/>
    </row>
    <row r="4172" spans="2:7" s="473" customFormat="1" ht="18" customHeight="1">
      <c r="B4172" s="482"/>
      <c r="C4172" s="475"/>
      <c r="D4172" s="476"/>
      <c r="E4172" s="474"/>
      <c r="F4172" s="474"/>
      <c r="G4172" s="476"/>
    </row>
    <row r="4173" spans="2:7" s="473" customFormat="1" ht="18" customHeight="1">
      <c r="B4173" s="482"/>
      <c r="C4173" s="475"/>
      <c r="D4173" s="476"/>
      <c r="E4173" s="474"/>
      <c r="F4173" s="474"/>
      <c r="G4173" s="476"/>
    </row>
    <row r="4174" spans="2:7" s="473" customFormat="1" ht="18" customHeight="1">
      <c r="B4174" s="482"/>
      <c r="C4174" s="475"/>
      <c r="D4174" s="476"/>
      <c r="E4174" s="474"/>
      <c r="F4174" s="474"/>
      <c r="G4174" s="476"/>
    </row>
    <row r="4175" spans="2:7" s="473" customFormat="1" ht="18" customHeight="1">
      <c r="B4175" s="482"/>
      <c r="C4175" s="475"/>
      <c r="D4175" s="476"/>
      <c r="E4175" s="474"/>
      <c r="F4175" s="474"/>
      <c r="G4175" s="476"/>
    </row>
    <row r="4176" spans="2:7" s="473" customFormat="1" ht="18" customHeight="1">
      <c r="B4176" s="482"/>
      <c r="C4176" s="475"/>
      <c r="D4176" s="476"/>
      <c r="E4176" s="474"/>
      <c r="F4176" s="474"/>
      <c r="G4176" s="476"/>
    </row>
    <row r="4177" spans="2:7" s="473" customFormat="1" ht="18" customHeight="1">
      <c r="B4177" s="482"/>
      <c r="C4177" s="475"/>
      <c r="D4177" s="476"/>
      <c r="E4177" s="474"/>
      <c r="F4177" s="474"/>
      <c r="G4177" s="476"/>
    </row>
    <row r="4178" spans="2:7" s="473" customFormat="1" ht="18" customHeight="1">
      <c r="B4178" s="482"/>
      <c r="C4178" s="475"/>
      <c r="D4178" s="476"/>
      <c r="E4178" s="474"/>
      <c r="F4178" s="474"/>
      <c r="G4178" s="476"/>
    </row>
    <row r="4179" spans="2:7" s="473" customFormat="1" ht="18" customHeight="1">
      <c r="B4179" s="482"/>
      <c r="C4179" s="475"/>
      <c r="D4179" s="476"/>
      <c r="E4179" s="474"/>
      <c r="F4179" s="474"/>
      <c r="G4179" s="476"/>
    </row>
    <row r="4180" spans="2:7" s="473" customFormat="1" ht="18" customHeight="1">
      <c r="B4180" s="482"/>
      <c r="C4180" s="475"/>
      <c r="D4180" s="476"/>
      <c r="E4180" s="474"/>
      <c r="F4180" s="474"/>
      <c r="G4180" s="476"/>
    </row>
    <row r="4181" spans="2:7" s="473" customFormat="1" ht="18" customHeight="1">
      <c r="B4181" s="482"/>
      <c r="C4181" s="475"/>
      <c r="D4181" s="476"/>
      <c r="E4181" s="474"/>
      <c r="F4181" s="474"/>
      <c r="G4181" s="476"/>
    </row>
    <row r="4182" spans="2:7" s="473" customFormat="1" ht="18" customHeight="1">
      <c r="B4182" s="482"/>
      <c r="C4182" s="475"/>
      <c r="D4182" s="476"/>
      <c r="E4182" s="474"/>
      <c r="F4182" s="474"/>
      <c r="G4182" s="476"/>
    </row>
    <row r="4183" spans="2:7" s="473" customFormat="1" ht="18" customHeight="1">
      <c r="B4183" s="482"/>
      <c r="C4183" s="475"/>
      <c r="D4183" s="476"/>
      <c r="E4183" s="474"/>
      <c r="F4183" s="474"/>
      <c r="G4183" s="476"/>
    </row>
    <row r="4184" spans="2:7" s="473" customFormat="1" ht="18" customHeight="1">
      <c r="B4184" s="482"/>
      <c r="C4184" s="475"/>
      <c r="D4184" s="476"/>
      <c r="E4184" s="474"/>
      <c r="F4184" s="474"/>
      <c r="G4184" s="476"/>
    </row>
    <row r="4185" spans="2:7" s="473" customFormat="1" ht="18" customHeight="1">
      <c r="B4185" s="482"/>
      <c r="C4185" s="475"/>
      <c r="D4185" s="476"/>
      <c r="E4185" s="474"/>
      <c r="F4185" s="474"/>
      <c r="G4185" s="476"/>
    </row>
    <row r="4186" spans="2:7" s="473" customFormat="1" ht="18" customHeight="1">
      <c r="B4186" s="482"/>
      <c r="C4186" s="475"/>
      <c r="D4186" s="476"/>
      <c r="E4186" s="474"/>
      <c r="F4186" s="474"/>
      <c r="G4186" s="476"/>
    </row>
    <row r="4187" spans="2:7" s="473" customFormat="1" ht="18" customHeight="1">
      <c r="B4187" s="482"/>
      <c r="C4187" s="475"/>
      <c r="D4187" s="476"/>
      <c r="E4187" s="474"/>
      <c r="F4187" s="474"/>
      <c r="G4187" s="476"/>
    </row>
    <row r="4188" spans="2:7" s="473" customFormat="1" ht="18" customHeight="1">
      <c r="B4188" s="482"/>
      <c r="C4188" s="475"/>
      <c r="D4188" s="476"/>
      <c r="E4188" s="474"/>
      <c r="F4188" s="474"/>
      <c r="G4188" s="476"/>
    </row>
    <row r="4189" spans="2:7" s="473" customFormat="1" ht="18" customHeight="1">
      <c r="B4189" s="482"/>
      <c r="C4189" s="475"/>
      <c r="D4189" s="476"/>
      <c r="E4189" s="474"/>
      <c r="F4189" s="474"/>
      <c r="G4189" s="476"/>
    </row>
    <row r="4190" spans="2:7" s="473" customFormat="1" ht="18" customHeight="1">
      <c r="B4190" s="482"/>
      <c r="C4190" s="475"/>
      <c r="D4190" s="476"/>
      <c r="E4190" s="474"/>
      <c r="F4190" s="474"/>
      <c r="G4190" s="476"/>
    </row>
    <row r="4191" spans="2:7" s="473" customFormat="1" ht="18" customHeight="1">
      <c r="B4191" s="482"/>
      <c r="C4191" s="475"/>
      <c r="D4191" s="476"/>
      <c r="E4191" s="474"/>
      <c r="F4191" s="474"/>
      <c r="G4191" s="476"/>
    </row>
    <row r="4192" spans="2:7" s="473" customFormat="1" ht="18" customHeight="1">
      <c r="B4192" s="482"/>
      <c r="C4192" s="475"/>
      <c r="D4192" s="476"/>
      <c r="E4192" s="474"/>
      <c r="F4192" s="474"/>
      <c r="G4192" s="476"/>
    </row>
    <row r="4193" spans="2:7" s="473" customFormat="1" ht="18" customHeight="1">
      <c r="B4193" s="482"/>
      <c r="C4193" s="475"/>
      <c r="D4193" s="476"/>
      <c r="E4193" s="474"/>
      <c r="F4193" s="474"/>
      <c r="G4193" s="476"/>
    </row>
    <row r="4194" spans="2:7" s="473" customFormat="1" ht="18" customHeight="1">
      <c r="B4194" s="482"/>
      <c r="C4194" s="475"/>
      <c r="D4194" s="476"/>
      <c r="E4194" s="474"/>
      <c r="F4194" s="474"/>
      <c r="G4194" s="476"/>
    </row>
    <row r="4195" spans="2:7" s="473" customFormat="1" ht="18" customHeight="1">
      <c r="B4195" s="482"/>
      <c r="C4195" s="475"/>
      <c r="D4195" s="476"/>
      <c r="E4195" s="474"/>
      <c r="F4195" s="474"/>
      <c r="G4195" s="476"/>
    </row>
    <row r="4196" spans="2:7" s="473" customFormat="1" ht="18" customHeight="1">
      <c r="B4196" s="482"/>
      <c r="C4196" s="475"/>
      <c r="D4196" s="476"/>
      <c r="E4196" s="474"/>
      <c r="F4196" s="474"/>
      <c r="G4196" s="476"/>
    </row>
    <row r="4197" spans="2:7" s="473" customFormat="1" ht="18" customHeight="1">
      <c r="B4197" s="482"/>
      <c r="C4197" s="475"/>
      <c r="D4197" s="476"/>
      <c r="E4197" s="474"/>
      <c r="F4197" s="474"/>
      <c r="G4197" s="476"/>
    </row>
    <row r="4198" spans="2:7" s="473" customFormat="1" ht="18" customHeight="1">
      <c r="B4198" s="482"/>
      <c r="C4198" s="475"/>
      <c r="D4198" s="476"/>
      <c r="E4198" s="474"/>
      <c r="F4198" s="474"/>
      <c r="G4198" s="476"/>
    </row>
    <row r="4199" spans="2:7" s="473" customFormat="1" ht="18" customHeight="1">
      <c r="B4199" s="482"/>
      <c r="C4199" s="475"/>
      <c r="D4199" s="476"/>
      <c r="E4199" s="474"/>
      <c r="F4199" s="474"/>
      <c r="G4199" s="476"/>
    </row>
    <row r="4200" spans="2:7" s="473" customFormat="1" ht="18" customHeight="1">
      <c r="B4200" s="482"/>
      <c r="C4200" s="475"/>
      <c r="D4200" s="476"/>
      <c r="E4200" s="474"/>
      <c r="F4200" s="474"/>
      <c r="G4200" s="476"/>
    </row>
    <row r="4201" spans="2:7" s="473" customFormat="1" ht="18" customHeight="1">
      <c r="B4201" s="482"/>
      <c r="C4201" s="475"/>
      <c r="D4201" s="476"/>
      <c r="E4201" s="474"/>
      <c r="F4201" s="474"/>
      <c r="G4201" s="476"/>
    </row>
    <row r="4202" spans="2:7" s="473" customFormat="1" ht="18" customHeight="1">
      <c r="B4202" s="482"/>
      <c r="C4202" s="475"/>
      <c r="D4202" s="476"/>
      <c r="E4202" s="474"/>
      <c r="F4202" s="474"/>
      <c r="G4202" s="476"/>
    </row>
    <row r="4203" spans="2:7" s="473" customFormat="1" ht="18" customHeight="1">
      <c r="B4203" s="482"/>
      <c r="C4203" s="475"/>
      <c r="D4203" s="476"/>
      <c r="E4203" s="474"/>
      <c r="F4203" s="474"/>
      <c r="G4203" s="476"/>
    </row>
    <row r="4204" spans="2:7" s="473" customFormat="1" ht="18" customHeight="1">
      <c r="B4204" s="482"/>
      <c r="C4204" s="475"/>
      <c r="D4204" s="476"/>
      <c r="E4204" s="474"/>
      <c r="F4204" s="474"/>
      <c r="G4204" s="476"/>
    </row>
    <row r="4205" spans="2:7" s="473" customFormat="1" ht="18" customHeight="1">
      <c r="B4205" s="482"/>
      <c r="C4205" s="475"/>
      <c r="D4205" s="476"/>
      <c r="E4205" s="474"/>
      <c r="F4205" s="474"/>
      <c r="G4205" s="476"/>
    </row>
    <row r="4206" spans="2:7" s="473" customFormat="1" ht="18" customHeight="1">
      <c r="B4206" s="482"/>
      <c r="C4206" s="475"/>
      <c r="D4206" s="476"/>
      <c r="E4206" s="474"/>
      <c r="F4206" s="474"/>
      <c r="G4206" s="476"/>
    </row>
    <row r="4207" spans="2:7" s="473" customFormat="1" ht="18" customHeight="1">
      <c r="B4207" s="482"/>
      <c r="C4207" s="475"/>
      <c r="D4207" s="476"/>
      <c r="E4207" s="474"/>
      <c r="F4207" s="474"/>
      <c r="G4207" s="476"/>
    </row>
    <row r="4208" spans="2:7" s="473" customFormat="1" ht="18" customHeight="1">
      <c r="B4208" s="482"/>
      <c r="C4208" s="475"/>
      <c r="D4208" s="476"/>
      <c r="E4208" s="474"/>
      <c r="F4208" s="474"/>
      <c r="G4208" s="476"/>
    </row>
    <row r="4209" spans="2:7" s="473" customFormat="1" ht="18" customHeight="1">
      <c r="B4209" s="482"/>
      <c r="C4209" s="475"/>
      <c r="D4209" s="476"/>
      <c r="E4209" s="474"/>
      <c r="F4209" s="474"/>
      <c r="G4209" s="476"/>
    </row>
    <row r="4210" spans="2:7" s="473" customFormat="1" ht="18" customHeight="1">
      <c r="B4210" s="482"/>
      <c r="C4210" s="475"/>
      <c r="D4210" s="476"/>
      <c r="E4210" s="474"/>
      <c r="F4210" s="474"/>
      <c r="G4210" s="476"/>
    </row>
    <row r="4211" spans="2:7" s="473" customFormat="1" ht="18" customHeight="1">
      <c r="B4211" s="482"/>
      <c r="C4211" s="475"/>
      <c r="D4211" s="476"/>
      <c r="E4211" s="474"/>
      <c r="F4211" s="474"/>
      <c r="G4211" s="476"/>
    </row>
    <row r="4212" spans="2:7" s="473" customFormat="1" ht="18" customHeight="1">
      <c r="B4212" s="482"/>
      <c r="C4212" s="475"/>
      <c r="D4212" s="476"/>
      <c r="E4212" s="474"/>
      <c r="F4212" s="474"/>
      <c r="G4212" s="476"/>
    </row>
    <row r="4213" spans="2:7" s="473" customFormat="1" ht="18" customHeight="1">
      <c r="B4213" s="482"/>
      <c r="C4213" s="475"/>
      <c r="D4213" s="476"/>
      <c r="E4213" s="474"/>
      <c r="F4213" s="474"/>
      <c r="G4213" s="476"/>
    </row>
    <row r="4214" spans="2:7" s="473" customFormat="1" ht="18" customHeight="1">
      <c r="B4214" s="482"/>
      <c r="C4214" s="475"/>
      <c r="D4214" s="476"/>
      <c r="E4214" s="474"/>
      <c r="F4214" s="474"/>
      <c r="G4214" s="476"/>
    </row>
    <row r="4215" spans="2:7" s="473" customFormat="1" ht="18" customHeight="1">
      <c r="B4215" s="482"/>
      <c r="C4215" s="475"/>
      <c r="D4215" s="476"/>
      <c r="E4215" s="474"/>
      <c r="F4215" s="474"/>
      <c r="G4215" s="476"/>
    </row>
    <row r="4216" spans="2:7" s="473" customFormat="1" ht="18" customHeight="1">
      <c r="B4216" s="482"/>
      <c r="C4216" s="475"/>
      <c r="D4216" s="476"/>
      <c r="E4216" s="474"/>
      <c r="F4216" s="474"/>
      <c r="G4216" s="476"/>
    </row>
    <row r="4217" spans="2:7" s="473" customFormat="1" ht="18" customHeight="1">
      <c r="B4217" s="482"/>
      <c r="C4217" s="475"/>
      <c r="D4217" s="476"/>
      <c r="E4217" s="474"/>
      <c r="F4217" s="474"/>
      <c r="G4217" s="476"/>
    </row>
    <row r="4218" spans="2:7" s="473" customFormat="1" ht="18" customHeight="1">
      <c r="B4218" s="482"/>
      <c r="C4218" s="475"/>
      <c r="D4218" s="476"/>
      <c r="E4218" s="474"/>
      <c r="F4218" s="474"/>
      <c r="G4218" s="476"/>
    </row>
    <row r="4219" spans="2:7" s="473" customFormat="1" ht="18" customHeight="1">
      <c r="B4219" s="482"/>
      <c r="C4219" s="475"/>
      <c r="D4219" s="476"/>
      <c r="E4219" s="474"/>
      <c r="F4219" s="474"/>
      <c r="G4219" s="476"/>
    </row>
    <row r="4220" spans="2:7" s="473" customFormat="1" ht="18" customHeight="1">
      <c r="B4220" s="482"/>
      <c r="C4220" s="475"/>
      <c r="D4220" s="476"/>
      <c r="E4220" s="474"/>
      <c r="F4220" s="474"/>
      <c r="G4220" s="476"/>
    </row>
    <row r="4221" spans="2:7" s="473" customFormat="1" ht="18" customHeight="1">
      <c r="B4221" s="482"/>
      <c r="C4221" s="475"/>
      <c r="D4221" s="476"/>
      <c r="E4221" s="474"/>
      <c r="F4221" s="474"/>
      <c r="G4221" s="476"/>
    </row>
    <row r="4222" spans="2:7" s="473" customFormat="1" ht="18" customHeight="1">
      <c r="B4222" s="482"/>
      <c r="C4222" s="475"/>
      <c r="D4222" s="476"/>
      <c r="E4222" s="474"/>
      <c r="F4222" s="474"/>
      <c r="G4222" s="476"/>
    </row>
    <row r="4223" spans="2:7" s="473" customFormat="1" ht="18" customHeight="1">
      <c r="B4223" s="482"/>
      <c r="C4223" s="475"/>
      <c r="D4223" s="476"/>
      <c r="E4223" s="474"/>
      <c r="F4223" s="474"/>
      <c r="G4223" s="476"/>
    </row>
    <row r="4224" spans="2:7" s="473" customFormat="1" ht="18" customHeight="1">
      <c r="B4224" s="482"/>
      <c r="C4224" s="475"/>
      <c r="D4224" s="476"/>
      <c r="E4224" s="474"/>
      <c r="F4224" s="474"/>
      <c r="G4224" s="476"/>
    </row>
    <row r="4225" spans="2:7" s="473" customFormat="1" ht="18" customHeight="1">
      <c r="B4225" s="482"/>
      <c r="C4225" s="475"/>
      <c r="D4225" s="476"/>
      <c r="E4225" s="474"/>
      <c r="F4225" s="474"/>
      <c r="G4225" s="476"/>
    </row>
    <row r="4226" spans="2:7" s="473" customFormat="1" ht="18" customHeight="1">
      <c r="B4226" s="482"/>
      <c r="C4226" s="475"/>
      <c r="D4226" s="476"/>
      <c r="E4226" s="474"/>
      <c r="F4226" s="474"/>
      <c r="G4226" s="476"/>
    </row>
    <row r="4227" spans="2:7" s="473" customFormat="1" ht="18" customHeight="1">
      <c r="B4227" s="482"/>
      <c r="C4227" s="475"/>
      <c r="D4227" s="476"/>
      <c r="E4227" s="474"/>
      <c r="F4227" s="474"/>
      <c r="G4227" s="476"/>
    </row>
    <row r="4228" spans="2:7" s="473" customFormat="1" ht="18" customHeight="1">
      <c r="B4228" s="482"/>
      <c r="C4228" s="475"/>
      <c r="D4228" s="476"/>
      <c r="E4228" s="474"/>
      <c r="F4228" s="474"/>
      <c r="G4228" s="476"/>
    </row>
    <row r="4229" spans="2:7" s="473" customFormat="1" ht="18" customHeight="1">
      <c r="B4229" s="482"/>
      <c r="C4229" s="475"/>
      <c r="D4229" s="476"/>
      <c r="E4229" s="474"/>
      <c r="F4229" s="474"/>
      <c r="G4229" s="476"/>
    </row>
    <row r="4230" spans="2:7" s="473" customFormat="1" ht="18" customHeight="1">
      <c r="B4230" s="482"/>
      <c r="C4230" s="475"/>
      <c r="D4230" s="476"/>
      <c r="E4230" s="474"/>
      <c r="F4230" s="474"/>
      <c r="G4230" s="476"/>
    </row>
    <row r="4231" spans="2:7" s="473" customFormat="1" ht="18" customHeight="1">
      <c r="B4231" s="482"/>
      <c r="C4231" s="475"/>
      <c r="D4231" s="476"/>
      <c r="E4231" s="474"/>
      <c r="F4231" s="474"/>
      <c r="G4231" s="476"/>
    </row>
    <row r="4232" spans="2:7" s="473" customFormat="1" ht="18" customHeight="1">
      <c r="B4232" s="482"/>
      <c r="C4232" s="475"/>
      <c r="D4232" s="476"/>
      <c r="E4232" s="474"/>
      <c r="F4232" s="474"/>
      <c r="G4232" s="476"/>
    </row>
    <row r="4233" spans="2:7" s="473" customFormat="1" ht="18" customHeight="1">
      <c r="B4233" s="482"/>
      <c r="C4233" s="475"/>
      <c r="D4233" s="476"/>
      <c r="E4233" s="474"/>
      <c r="F4233" s="474"/>
      <c r="G4233" s="476"/>
    </row>
    <row r="4234" spans="2:7" s="473" customFormat="1" ht="18" customHeight="1">
      <c r="B4234" s="482"/>
      <c r="C4234" s="475"/>
      <c r="D4234" s="476"/>
      <c r="E4234" s="474"/>
      <c r="F4234" s="474"/>
      <c r="G4234" s="476"/>
    </row>
    <row r="4235" spans="2:7" s="473" customFormat="1" ht="18" customHeight="1">
      <c r="B4235" s="482"/>
      <c r="C4235" s="475"/>
      <c r="D4235" s="476"/>
      <c r="E4235" s="474"/>
      <c r="F4235" s="474"/>
      <c r="G4235" s="476"/>
    </row>
    <row r="4236" spans="2:7" s="473" customFormat="1" ht="18" customHeight="1">
      <c r="B4236" s="482"/>
      <c r="C4236" s="475"/>
      <c r="D4236" s="476"/>
      <c r="E4236" s="474"/>
      <c r="F4236" s="474"/>
      <c r="G4236" s="476"/>
    </row>
    <row r="4237" spans="2:7" s="473" customFormat="1" ht="18" customHeight="1">
      <c r="B4237" s="482"/>
      <c r="C4237" s="475"/>
      <c r="D4237" s="476"/>
      <c r="E4237" s="474"/>
      <c r="F4237" s="474"/>
      <c r="G4237" s="476"/>
    </row>
    <row r="4238" spans="2:7" s="473" customFormat="1" ht="18" customHeight="1">
      <c r="B4238" s="482"/>
      <c r="C4238" s="475"/>
      <c r="D4238" s="476"/>
      <c r="E4238" s="474"/>
      <c r="F4238" s="474"/>
      <c r="G4238" s="476"/>
    </row>
    <row r="4239" spans="2:7" s="473" customFormat="1" ht="18" customHeight="1">
      <c r="B4239" s="482"/>
      <c r="C4239" s="475"/>
      <c r="D4239" s="476"/>
      <c r="E4239" s="474"/>
      <c r="F4239" s="474"/>
      <c r="G4239" s="476"/>
    </row>
    <row r="4240" spans="2:7" s="473" customFormat="1" ht="18" customHeight="1">
      <c r="B4240" s="482"/>
      <c r="C4240" s="475"/>
      <c r="D4240" s="476"/>
      <c r="E4240" s="474"/>
      <c r="F4240" s="474"/>
      <c r="G4240" s="476"/>
    </row>
    <row r="4241" spans="2:7" s="473" customFormat="1" ht="18" customHeight="1">
      <c r="B4241" s="482"/>
      <c r="C4241" s="475"/>
      <c r="D4241" s="476"/>
      <c r="E4241" s="474"/>
      <c r="F4241" s="474"/>
      <c r="G4241" s="476"/>
    </row>
    <row r="4242" spans="2:7" s="473" customFormat="1" ht="18" customHeight="1">
      <c r="B4242" s="482"/>
      <c r="C4242" s="475"/>
      <c r="D4242" s="476"/>
      <c r="E4242" s="474"/>
      <c r="F4242" s="474"/>
      <c r="G4242" s="476"/>
    </row>
    <row r="4243" spans="2:7" s="473" customFormat="1" ht="18" customHeight="1">
      <c r="B4243" s="482"/>
      <c r="C4243" s="475"/>
      <c r="D4243" s="476"/>
      <c r="E4243" s="474"/>
      <c r="F4243" s="474"/>
      <c r="G4243" s="476"/>
    </row>
    <row r="4244" spans="2:7" s="473" customFormat="1" ht="18" customHeight="1">
      <c r="B4244" s="482"/>
      <c r="C4244" s="475"/>
      <c r="D4244" s="476"/>
      <c r="E4244" s="474"/>
      <c r="F4244" s="474"/>
      <c r="G4244" s="476"/>
    </row>
    <row r="4245" spans="2:7" s="473" customFormat="1" ht="18" customHeight="1">
      <c r="B4245" s="482"/>
      <c r="C4245" s="475"/>
      <c r="D4245" s="476"/>
      <c r="E4245" s="474"/>
      <c r="F4245" s="474"/>
      <c r="G4245" s="476"/>
    </row>
    <row r="4246" spans="2:7" s="473" customFormat="1" ht="18" customHeight="1">
      <c r="B4246" s="482"/>
      <c r="C4246" s="475"/>
      <c r="D4246" s="476"/>
      <c r="E4246" s="474"/>
      <c r="F4246" s="474"/>
      <c r="G4246" s="476"/>
    </row>
    <row r="4247" spans="2:7" s="473" customFormat="1" ht="18" customHeight="1">
      <c r="B4247" s="482"/>
      <c r="C4247" s="475"/>
      <c r="D4247" s="476"/>
      <c r="E4247" s="474"/>
      <c r="F4247" s="474"/>
      <c r="G4247" s="476"/>
    </row>
    <row r="4248" spans="2:7" s="473" customFormat="1" ht="18" customHeight="1">
      <c r="B4248" s="482"/>
      <c r="C4248" s="475"/>
      <c r="D4248" s="476"/>
      <c r="E4248" s="474"/>
      <c r="F4248" s="474"/>
      <c r="G4248" s="476"/>
    </row>
    <row r="4249" spans="2:7" s="473" customFormat="1" ht="18" customHeight="1">
      <c r="B4249" s="482"/>
      <c r="C4249" s="475"/>
      <c r="D4249" s="476"/>
      <c r="E4249" s="474"/>
      <c r="F4249" s="474"/>
      <c r="G4249" s="476"/>
    </row>
    <row r="4250" spans="2:7" s="473" customFormat="1" ht="18" customHeight="1">
      <c r="B4250" s="482"/>
      <c r="C4250" s="475"/>
      <c r="D4250" s="476"/>
      <c r="E4250" s="474"/>
      <c r="F4250" s="474"/>
      <c r="G4250" s="476"/>
    </row>
    <row r="4251" spans="2:7" s="473" customFormat="1" ht="18" customHeight="1">
      <c r="B4251" s="482"/>
      <c r="C4251" s="475"/>
      <c r="D4251" s="476"/>
      <c r="E4251" s="474"/>
      <c r="F4251" s="474"/>
      <c r="G4251" s="476"/>
    </row>
    <row r="4252" spans="2:7" s="473" customFormat="1" ht="18" customHeight="1">
      <c r="B4252" s="482"/>
      <c r="C4252" s="475"/>
      <c r="D4252" s="476"/>
      <c r="E4252" s="474"/>
      <c r="F4252" s="474"/>
      <c r="G4252" s="476"/>
    </row>
    <row r="4253" spans="2:7" s="473" customFormat="1" ht="18" customHeight="1">
      <c r="B4253" s="482"/>
      <c r="C4253" s="475"/>
      <c r="D4253" s="476"/>
      <c r="E4253" s="474"/>
      <c r="F4253" s="474"/>
      <c r="G4253" s="476"/>
    </row>
    <row r="4254" spans="2:7" s="473" customFormat="1" ht="18" customHeight="1">
      <c r="B4254" s="482"/>
      <c r="C4254" s="475"/>
      <c r="D4254" s="476"/>
      <c r="E4254" s="474"/>
      <c r="F4254" s="474"/>
      <c r="G4254" s="476"/>
    </row>
    <row r="4255" spans="2:7" s="473" customFormat="1" ht="18" customHeight="1">
      <c r="B4255" s="482"/>
      <c r="C4255" s="475"/>
      <c r="D4255" s="476"/>
      <c r="E4255" s="474"/>
      <c r="F4255" s="474"/>
      <c r="G4255" s="476"/>
    </row>
    <row r="4256" spans="2:7" s="473" customFormat="1" ht="18" customHeight="1">
      <c r="B4256" s="482"/>
      <c r="C4256" s="475"/>
      <c r="D4256" s="476"/>
      <c r="E4256" s="474"/>
      <c r="F4256" s="474"/>
      <c r="G4256" s="476"/>
    </row>
    <row r="4257" spans="2:7" s="473" customFormat="1" ht="18" customHeight="1">
      <c r="B4257" s="482"/>
      <c r="C4257" s="475"/>
      <c r="D4257" s="476"/>
      <c r="E4257" s="474"/>
      <c r="F4257" s="474"/>
      <c r="G4257" s="476"/>
    </row>
    <row r="4258" spans="2:7" s="473" customFormat="1" ht="18" customHeight="1">
      <c r="B4258" s="482"/>
      <c r="C4258" s="475"/>
      <c r="D4258" s="476"/>
      <c r="E4258" s="474"/>
      <c r="F4258" s="474"/>
      <c r="G4258" s="476"/>
    </row>
    <row r="4259" spans="2:7" s="473" customFormat="1" ht="18" customHeight="1">
      <c r="B4259" s="482"/>
      <c r="C4259" s="475"/>
      <c r="D4259" s="476"/>
      <c r="E4259" s="474"/>
      <c r="F4259" s="474"/>
      <c r="G4259" s="476"/>
    </row>
    <row r="4260" spans="2:7" s="473" customFormat="1" ht="18" customHeight="1">
      <c r="B4260" s="482"/>
      <c r="C4260" s="475"/>
      <c r="D4260" s="476"/>
      <c r="E4260" s="474"/>
      <c r="F4260" s="474"/>
      <c r="G4260" s="476"/>
    </row>
    <row r="4261" spans="2:7" s="473" customFormat="1" ht="18" customHeight="1">
      <c r="B4261" s="482"/>
      <c r="C4261" s="475"/>
      <c r="D4261" s="476"/>
      <c r="E4261" s="474"/>
      <c r="F4261" s="474"/>
      <c r="G4261" s="476"/>
    </row>
    <row r="4262" spans="2:7" s="473" customFormat="1" ht="18" customHeight="1">
      <c r="B4262" s="482"/>
      <c r="C4262" s="475"/>
      <c r="D4262" s="476"/>
      <c r="E4262" s="474"/>
      <c r="F4262" s="474"/>
      <c r="G4262" s="476"/>
    </row>
    <row r="4263" spans="2:7" s="473" customFormat="1" ht="18" customHeight="1">
      <c r="B4263" s="482"/>
      <c r="C4263" s="475"/>
      <c r="D4263" s="476"/>
      <c r="E4263" s="474"/>
      <c r="F4263" s="474"/>
      <c r="G4263" s="476"/>
    </row>
    <row r="4264" spans="2:7" s="473" customFormat="1" ht="18" customHeight="1">
      <c r="B4264" s="482"/>
      <c r="C4264" s="475"/>
      <c r="D4264" s="476"/>
      <c r="E4264" s="474"/>
      <c r="F4264" s="474"/>
      <c r="G4264" s="476"/>
    </row>
    <row r="4265" spans="2:7" s="473" customFormat="1" ht="18" customHeight="1">
      <c r="B4265" s="482"/>
      <c r="C4265" s="475"/>
      <c r="D4265" s="476"/>
      <c r="E4265" s="474"/>
      <c r="F4265" s="474"/>
      <c r="G4265" s="476"/>
    </row>
  </sheetData>
  <mergeCells count="9">
    <mergeCell ref="B3622:G3622"/>
    <mergeCell ref="B2:G2"/>
    <mergeCell ref="B3:G3"/>
    <mergeCell ref="B4:G4"/>
    <mergeCell ref="B6:B7"/>
    <mergeCell ref="C6:C7"/>
    <mergeCell ref="D6:D7"/>
    <mergeCell ref="E6:E7"/>
    <mergeCell ref="G6:G7"/>
  </mergeCells>
  <conditionalFormatting sqref="G91">
    <cfRule type="duplicateValues" dxfId="6" priority="1"/>
  </conditionalFormatting>
  <conditionalFormatting sqref="G3605:G3621 G1 G5:G90 G3623:G1048576 G92:G778 G782 G784:G785 G787:G793 G795:G798">
    <cfRule type="duplicateValues" dxfId="5" priority="2"/>
  </conditionalFormatting>
  <pageMargins left="0.7" right="0.7" top="0.75" bottom="0.75" header="0.3" footer="0.3"/>
  <pageSetup scale="73" fitToWidth="0" fitToHeight="0" orientation="landscape" r:id="rId1"/>
  <headerFooter>
    <oddFooter>&amp;CPag &amp;P de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86"/>
  <sheetViews>
    <sheetView showGridLines="0" zoomScale="90" zoomScaleNormal="90" zoomScaleSheetLayoutView="80" workbookViewId="0"/>
  </sheetViews>
  <sheetFormatPr baseColWidth="10" defaultColWidth="14.42578125" defaultRowHeight="15" customHeight="1"/>
  <cols>
    <col min="1" max="1" width="2.7109375" customWidth="1"/>
    <col min="2" max="2" width="31" customWidth="1"/>
    <col min="3" max="3" width="94" customWidth="1"/>
    <col min="4" max="4" width="21.42578125" customWidth="1"/>
    <col min="5" max="5" width="1.85546875" hidden="1" customWidth="1"/>
    <col min="6" max="22" width="10.7109375" customWidth="1"/>
  </cols>
  <sheetData>
    <row r="1" spans="1:22" ht="15" customHeight="1">
      <c r="B1" s="206"/>
      <c r="C1" s="206"/>
      <c r="D1" s="206"/>
      <c r="E1" s="206"/>
    </row>
    <row r="2" spans="1:22" ht="15" customHeight="1">
      <c r="A2" s="206"/>
      <c r="B2" s="903" t="s">
        <v>2454</v>
      </c>
      <c r="C2" s="918"/>
      <c r="D2" s="918"/>
      <c r="E2" s="918"/>
      <c r="F2" s="225"/>
      <c r="G2" s="21"/>
      <c r="H2" s="21"/>
      <c r="I2" s="21"/>
      <c r="J2" s="21"/>
      <c r="K2" s="21"/>
      <c r="L2" s="21"/>
      <c r="M2" s="21"/>
      <c r="N2" s="21"/>
      <c r="O2" s="21"/>
      <c r="P2" s="21"/>
      <c r="Q2" s="21"/>
      <c r="R2" s="21"/>
      <c r="S2" s="21"/>
      <c r="T2" s="21"/>
      <c r="U2" s="21"/>
      <c r="V2" s="21"/>
    </row>
    <row r="3" spans="1:22">
      <c r="A3" s="206"/>
      <c r="B3" s="904" t="s">
        <v>9381</v>
      </c>
      <c r="C3" s="918"/>
      <c r="D3" s="918"/>
      <c r="E3" s="918"/>
      <c r="F3" s="225"/>
      <c r="G3" s="21"/>
      <c r="H3" s="21"/>
      <c r="I3" s="21"/>
      <c r="J3" s="21"/>
      <c r="K3" s="21"/>
      <c r="L3" s="21"/>
      <c r="M3" s="21"/>
      <c r="N3" s="21"/>
      <c r="O3" s="21"/>
      <c r="P3" s="21"/>
      <c r="Q3" s="21"/>
      <c r="R3" s="21"/>
      <c r="S3" s="21"/>
      <c r="T3" s="21"/>
      <c r="U3" s="21"/>
      <c r="V3" s="21"/>
    </row>
    <row r="4" spans="1:22">
      <c r="A4" s="206"/>
      <c r="B4" s="905" t="s">
        <v>2519</v>
      </c>
      <c r="C4" s="918"/>
      <c r="D4" s="918"/>
      <c r="E4" s="918"/>
      <c r="F4" s="225"/>
      <c r="G4" s="21"/>
      <c r="H4" s="21"/>
      <c r="I4" s="21"/>
      <c r="J4" s="21"/>
      <c r="K4" s="21"/>
      <c r="L4" s="21"/>
      <c r="M4" s="21"/>
      <c r="N4" s="21"/>
      <c r="O4" s="21"/>
      <c r="P4" s="21"/>
      <c r="Q4" s="21"/>
      <c r="R4" s="21"/>
      <c r="S4" s="21"/>
      <c r="T4" s="21"/>
      <c r="U4" s="21"/>
      <c r="V4" s="21"/>
    </row>
    <row r="5" spans="1:22">
      <c r="B5" s="152"/>
      <c r="C5" s="152"/>
      <c r="D5" s="152"/>
      <c r="E5" s="153"/>
      <c r="F5" s="21"/>
      <c r="G5" s="21"/>
      <c r="H5" s="21"/>
      <c r="I5" s="21"/>
      <c r="J5" s="21"/>
      <c r="K5" s="21"/>
      <c r="L5" s="21"/>
      <c r="M5" s="21"/>
      <c r="N5" s="21"/>
      <c r="O5" s="21"/>
      <c r="P5" s="21"/>
      <c r="Q5" s="21"/>
      <c r="R5" s="21"/>
      <c r="S5" s="21"/>
      <c r="T5" s="21"/>
      <c r="U5" s="21"/>
      <c r="V5" s="21"/>
    </row>
    <row r="6" spans="1:22">
      <c r="B6" s="214" t="s">
        <v>9382</v>
      </c>
      <c r="C6" s="215" t="s">
        <v>9383</v>
      </c>
      <c r="D6" s="215" t="s">
        <v>9384</v>
      </c>
      <c r="E6" s="216"/>
      <c r="F6" s="21"/>
      <c r="G6" s="21"/>
      <c r="H6" s="21"/>
      <c r="I6" s="21"/>
      <c r="J6" s="21"/>
      <c r="K6" s="21"/>
      <c r="L6" s="21"/>
      <c r="M6" s="21"/>
      <c r="N6" s="21"/>
      <c r="O6" s="21"/>
      <c r="P6" s="21"/>
      <c r="Q6" s="21"/>
      <c r="R6" s="21"/>
      <c r="S6" s="21"/>
      <c r="T6" s="21"/>
      <c r="U6" s="21"/>
      <c r="V6" s="21"/>
    </row>
    <row r="7" spans="1:22" ht="3" customHeight="1">
      <c r="B7" s="20"/>
      <c r="C7" s="154"/>
      <c r="D7" s="154"/>
      <c r="E7" s="155"/>
      <c r="F7" s="21"/>
      <c r="G7" s="21"/>
      <c r="H7" s="21"/>
      <c r="I7" s="21"/>
      <c r="J7" s="21"/>
      <c r="K7" s="21"/>
      <c r="L7" s="21"/>
      <c r="M7" s="21"/>
      <c r="N7" s="21"/>
      <c r="O7" s="21"/>
      <c r="P7" s="21"/>
      <c r="Q7" s="21"/>
      <c r="R7" s="21"/>
      <c r="S7" s="21"/>
      <c r="T7" s="21"/>
      <c r="U7" s="21"/>
      <c r="V7" s="21"/>
    </row>
    <row r="8" spans="1:22">
      <c r="A8" s="206"/>
      <c r="B8" s="22"/>
      <c r="C8" s="23"/>
      <c r="D8" s="226">
        <v>0</v>
      </c>
      <c r="E8" s="919"/>
      <c r="F8" s="225"/>
      <c r="G8" s="21"/>
      <c r="H8" s="21"/>
      <c r="I8" s="21"/>
      <c r="J8" s="21"/>
      <c r="K8" s="21"/>
      <c r="L8" s="21"/>
      <c r="M8" s="21"/>
      <c r="N8" s="21"/>
      <c r="O8" s="21"/>
      <c r="P8" s="21"/>
      <c r="Q8" s="21"/>
      <c r="R8" s="21"/>
      <c r="S8" s="21"/>
      <c r="T8" s="21"/>
      <c r="U8" s="21"/>
      <c r="V8" s="21"/>
    </row>
    <row r="9" spans="1:22">
      <c r="A9" s="206"/>
      <c r="B9" s="22"/>
      <c r="C9" s="23"/>
      <c r="D9" s="227"/>
      <c r="E9" s="920"/>
      <c r="F9" s="225"/>
      <c r="G9" s="21"/>
      <c r="H9" s="21"/>
      <c r="I9" s="21"/>
      <c r="J9" s="21"/>
      <c r="K9" s="21"/>
      <c r="L9" s="21"/>
      <c r="M9" s="21"/>
      <c r="N9" s="21"/>
      <c r="O9" s="21"/>
      <c r="P9" s="21"/>
      <c r="Q9" s="21"/>
      <c r="R9" s="21"/>
      <c r="S9" s="21"/>
      <c r="T9" s="21"/>
      <c r="U9" s="21"/>
      <c r="V9" s="21"/>
    </row>
    <row r="10" spans="1:22">
      <c r="A10" s="206"/>
      <c r="B10" s="22"/>
      <c r="C10" s="23"/>
      <c r="D10" s="227"/>
      <c r="E10" s="920"/>
      <c r="F10" s="225"/>
      <c r="G10" s="21"/>
      <c r="H10" s="21"/>
      <c r="I10" s="21"/>
      <c r="J10" s="21"/>
      <c r="K10" s="21"/>
      <c r="L10" s="21"/>
      <c r="M10" s="21"/>
      <c r="N10" s="21"/>
      <c r="O10" s="21"/>
      <c r="P10" s="21"/>
      <c r="Q10" s="21"/>
      <c r="R10" s="21"/>
      <c r="S10" s="21"/>
      <c r="T10" s="21"/>
      <c r="U10" s="21"/>
      <c r="V10" s="21"/>
    </row>
    <row r="11" spans="1:22">
      <c r="A11" s="206"/>
      <c r="B11" s="22"/>
      <c r="C11" s="23"/>
      <c r="D11" s="227"/>
      <c r="E11" s="920"/>
      <c r="F11" s="225"/>
      <c r="G11" s="21"/>
      <c r="H11" s="21"/>
      <c r="I11" s="21"/>
      <c r="J11" s="21"/>
      <c r="K11" s="21"/>
      <c r="L11" s="21"/>
      <c r="M11" s="21"/>
      <c r="N11" s="21"/>
      <c r="O11" s="21"/>
      <c r="P11" s="21"/>
      <c r="Q11" s="21"/>
      <c r="R11" s="21"/>
      <c r="S11" s="21"/>
      <c r="T11" s="21"/>
      <c r="U11" s="21"/>
      <c r="V11" s="21"/>
    </row>
    <row r="12" spans="1:22">
      <c r="A12" s="206"/>
      <c r="B12" s="22"/>
      <c r="C12" s="23"/>
      <c r="D12" s="227"/>
      <c r="E12" s="920"/>
      <c r="F12" s="225"/>
      <c r="G12" s="21"/>
      <c r="H12" s="21"/>
      <c r="I12" s="21"/>
      <c r="J12" s="21"/>
      <c r="K12" s="21"/>
      <c r="L12" s="21"/>
      <c r="M12" s="21"/>
      <c r="N12" s="21"/>
      <c r="O12" s="21"/>
      <c r="P12" s="21"/>
      <c r="Q12" s="21"/>
      <c r="R12" s="21"/>
      <c r="S12" s="21"/>
      <c r="T12" s="21"/>
      <c r="U12" s="21"/>
      <c r="V12" s="21"/>
    </row>
    <row r="13" spans="1:22">
      <c r="A13" s="206"/>
      <c r="B13" s="22"/>
      <c r="C13" s="23"/>
      <c r="D13" s="227"/>
      <c r="E13" s="920"/>
      <c r="F13" s="225"/>
      <c r="G13" s="21"/>
      <c r="H13" s="21"/>
      <c r="I13" s="21"/>
      <c r="J13" s="21"/>
      <c r="K13" s="21"/>
      <c r="L13" s="21"/>
      <c r="M13" s="21"/>
      <c r="N13" s="21"/>
      <c r="O13" s="21"/>
      <c r="P13" s="21"/>
      <c r="Q13" s="21"/>
      <c r="R13" s="21"/>
      <c r="S13" s="21"/>
      <c r="T13" s="21"/>
      <c r="U13" s="21"/>
      <c r="V13" s="21"/>
    </row>
    <row r="14" spans="1:22">
      <c r="A14" s="206"/>
      <c r="B14" s="22"/>
      <c r="C14" s="23"/>
      <c r="D14" s="227"/>
      <c r="E14" s="920"/>
      <c r="F14" s="225"/>
      <c r="G14" s="21"/>
      <c r="H14" s="21"/>
      <c r="I14" s="21"/>
      <c r="J14" s="21"/>
      <c r="K14" s="21"/>
      <c r="L14" s="21"/>
      <c r="M14" s="21"/>
      <c r="N14" s="21"/>
      <c r="O14" s="21"/>
      <c r="P14" s="21"/>
      <c r="Q14" s="21"/>
      <c r="R14" s="21"/>
      <c r="S14" s="21"/>
      <c r="T14" s="21"/>
      <c r="U14" s="21"/>
      <c r="V14" s="21"/>
    </row>
    <row r="15" spans="1:22">
      <c r="A15" s="206"/>
      <c r="B15" s="22"/>
      <c r="C15" s="23"/>
      <c r="D15" s="227"/>
      <c r="E15" s="920"/>
      <c r="F15" s="225"/>
      <c r="G15" s="21"/>
      <c r="H15" s="21"/>
      <c r="I15" s="21"/>
      <c r="J15" s="21"/>
      <c r="K15" s="21"/>
      <c r="L15" s="21"/>
      <c r="M15" s="21"/>
      <c r="N15" s="21"/>
      <c r="O15" s="21"/>
      <c r="P15" s="21"/>
      <c r="Q15" s="21"/>
      <c r="R15" s="21"/>
      <c r="S15" s="21"/>
      <c r="T15" s="21"/>
      <c r="U15" s="21"/>
      <c r="V15" s="21"/>
    </row>
    <row r="16" spans="1:22">
      <c r="A16" s="206"/>
      <c r="B16" s="22"/>
      <c r="C16" s="23"/>
      <c r="D16" s="227"/>
      <c r="E16" s="920"/>
      <c r="F16" s="225"/>
      <c r="G16" s="21"/>
      <c r="H16" s="21"/>
      <c r="I16" s="21"/>
      <c r="J16" s="21"/>
      <c r="K16" s="21"/>
      <c r="L16" s="21"/>
      <c r="M16" s="21"/>
      <c r="N16" s="21"/>
      <c r="O16" s="21"/>
      <c r="P16" s="21"/>
      <c r="Q16" s="21"/>
      <c r="R16" s="21"/>
      <c r="S16" s="21"/>
      <c r="T16" s="21"/>
      <c r="U16" s="21"/>
      <c r="V16" s="21"/>
    </row>
    <row r="17" spans="1:22">
      <c r="A17" s="206"/>
      <c r="B17" s="22"/>
      <c r="C17" s="23"/>
      <c r="D17" s="227"/>
      <c r="E17" s="921"/>
      <c r="F17" s="225"/>
      <c r="G17" s="21"/>
      <c r="H17" s="21"/>
      <c r="I17" s="21"/>
      <c r="J17" s="21"/>
      <c r="K17" s="21"/>
      <c r="L17" s="21"/>
      <c r="M17" s="21"/>
      <c r="N17" s="21"/>
      <c r="O17" s="21"/>
      <c r="P17" s="21"/>
      <c r="Q17" s="21"/>
      <c r="R17" s="21"/>
      <c r="S17" s="21"/>
      <c r="T17" s="21"/>
      <c r="U17" s="21"/>
      <c r="V17" s="21"/>
    </row>
    <row r="18" spans="1:22" ht="15.75" customHeight="1">
      <c r="A18" s="206"/>
      <c r="B18" s="922" t="s">
        <v>2453</v>
      </c>
      <c r="C18" s="922"/>
      <c r="D18" s="922"/>
      <c r="E18" s="922"/>
      <c r="F18" s="225"/>
      <c r="G18" s="21"/>
      <c r="H18" s="21"/>
      <c r="I18" s="21"/>
      <c r="J18" s="21"/>
      <c r="K18" s="21"/>
      <c r="L18" s="21"/>
      <c r="M18" s="21"/>
      <c r="N18" s="21"/>
      <c r="O18" s="21"/>
      <c r="P18" s="21"/>
      <c r="Q18" s="21"/>
      <c r="R18" s="21"/>
      <c r="S18" s="21"/>
      <c r="T18" s="21"/>
      <c r="U18" s="21"/>
      <c r="V18" s="21"/>
    </row>
    <row r="19" spans="1:22" ht="15.75" customHeight="1">
      <c r="B19" s="225"/>
      <c r="C19" s="225"/>
      <c r="D19" s="225"/>
      <c r="E19" s="225"/>
      <c r="F19" s="21"/>
      <c r="G19" s="21"/>
      <c r="H19" s="21"/>
      <c r="I19" s="21"/>
      <c r="J19" s="21"/>
      <c r="K19" s="21"/>
      <c r="L19" s="21"/>
      <c r="M19" s="21"/>
      <c r="N19" s="21"/>
      <c r="O19" s="21"/>
      <c r="P19" s="21"/>
      <c r="Q19" s="21"/>
      <c r="R19" s="21"/>
      <c r="S19" s="21"/>
      <c r="T19" s="21"/>
      <c r="U19" s="21"/>
      <c r="V19" s="21"/>
    </row>
    <row r="20" spans="1:22" ht="15.75" customHeight="1">
      <c r="B20" s="21"/>
      <c r="C20" s="21"/>
      <c r="D20" s="21"/>
      <c r="E20" s="21"/>
      <c r="F20" s="21"/>
      <c r="G20" s="21"/>
      <c r="H20" s="21"/>
      <c r="I20" s="21"/>
      <c r="J20" s="21"/>
      <c r="K20" s="21"/>
      <c r="L20" s="21"/>
      <c r="M20" s="21"/>
      <c r="N20" s="21"/>
      <c r="O20" s="21"/>
      <c r="P20" s="21"/>
      <c r="Q20" s="21"/>
      <c r="R20" s="21"/>
      <c r="S20" s="21"/>
      <c r="T20" s="21"/>
      <c r="U20" s="21"/>
      <c r="V20" s="21"/>
    </row>
    <row r="21" spans="1:22" ht="15.75" customHeight="1">
      <c r="B21" s="21"/>
      <c r="C21" s="21"/>
      <c r="D21" s="21"/>
      <c r="E21" s="21"/>
      <c r="F21" s="21"/>
      <c r="G21" s="21"/>
      <c r="H21" s="21"/>
      <c r="I21" s="21"/>
      <c r="J21" s="21"/>
      <c r="K21" s="21"/>
      <c r="L21" s="21"/>
      <c r="M21" s="21"/>
      <c r="N21" s="21"/>
      <c r="O21" s="21"/>
      <c r="P21" s="21"/>
      <c r="Q21" s="21"/>
      <c r="R21" s="21"/>
      <c r="S21" s="21"/>
      <c r="T21" s="21"/>
      <c r="U21" s="21"/>
      <c r="V21" s="21"/>
    </row>
    <row r="22" spans="1:22" ht="15.75" customHeight="1">
      <c r="B22" s="21"/>
      <c r="C22" s="21"/>
      <c r="D22" s="21"/>
      <c r="E22" s="21"/>
      <c r="F22" s="21"/>
      <c r="G22" s="21"/>
      <c r="H22" s="21"/>
      <c r="I22" s="21"/>
      <c r="J22" s="21"/>
      <c r="K22" s="21"/>
      <c r="L22" s="21"/>
      <c r="M22" s="21"/>
      <c r="N22" s="21"/>
      <c r="O22" s="21"/>
      <c r="P22" s="21"/>
      <c r="Q22" s="21"/>
      <c r="R22" s="21"/>
      <c r="S22" s="21"/>
      <c r="T22" s="21"/>
      <c r="U22" s="21"/>
      <c r="V22" s="21"/>
    </row>
    <row r="23" spans="1:22" ht="15.75" customHeight="1">
      <c r="B23" s="21"/>
      <c r="C23" s="21"/>
      <c r="D23" s="21"/>
      <c r="E23" s="21"/>
      <c r="F23" s="21"/>
      <c r="G23" s="21"/>
      <c r="H23" s="21"/>
      <c r="I23" s="21"/>
      <c r="J23" s="21"/>
      <c r="K23" s="21"/>
      <c r="L23" s="21"/>
      <c r="M23" s="21"/>
      <c r="N23" s="21"/>
      <c r="O23" s="21"/>
      <c r="P23" s="21"/>
      <c r="Q23" s="21"/>
      <c r="R23" s="21"/>
      <c r="S23" s="21"/>
      <c r="T23" s="21"/>
      <c r="U23" s="21"/>
      <c r="V23" s="21"/>
    </row>
    <row r="24" spans="1:22" ht="15.75" customHeight="1">
      <c r="B24" s="21"/>
      <c r="C24" s="21"/>
      <c r="D24" s="21"/>
      <c r="E24" s="21"/>
      <c r="F24" s="21"/>
      <c r="G24" s="21"/>
      <c r="H24" s="21"/>
      <c r="I24" s="21"/>
      <c r="J24" s="21"/>
      <c r="K24" s="21"/>
      <c r="L24" s="21"/>
      <c r="M24" s="21"/>
      <c r="N24" s="21"/>
      <c r="O24" s="21"/>
      <c r="P24" s="21"/>
      <c r="Q24" s="21"/>
      <c r="R24" s="21"/>
      <c r="S24" s="21"/>
      <c r="T24" s="21"/>
      <c r="U24" s="21"/>
      <c r="V24" s="21"/>
    </row>
    <row r="25" spans="1:22" ht="15.75" customHeight="1">
      <c r="B25" s="21"/>
      <c r="C25" s="21"/>
      <c r="D25" s="21"/>
      <c r="E25" s="21"/>
      <c r="F25" s="21"/>
      <c r="G25" s="21"/>
      <c r="H25" s="21"/>
      <c r="I25" s="21"/>
      <c r="J25" s="21"/>
      <c r="K25" s="21"/>
      <c r="L25" s="21"/>
      <c r="M25" s="21"/>
      <c r="N25" s="21"/>
      <c r="O25" s="21"/>
      <c r="P25" s="21"/>
      <c r="Q25" s="21"/>
      <c r="R25" s="21"/>
      <c r="S25" s="21"/>
      <c r="T25" s="21"/>
      <c r="U25" s="21"/>
      <c r="V25" s="21"/>
    </row>
    <row r="26" spans="1:22" ht="15.75" customHeight="1">
      <c r="B26" s="21"/>
      <c r="C26" s="21"/>
      <c r="D26" s="21"/>
      <c r="E26" s="21"/>
      <c r="F26" s="21"/>
      <c r="G26" s="21"/>
      <c r="H26" s="21"/>
      <c r="I26" s="21"/>
      <c r="J26" s="21"/>
      <c r="K26" s="21"/>
      <c r="L26" s="21"/>
      <c r="M26" s="21"/>
      <c r="N26" s="21"/>
      <c r="O26" s="21"/>
      <c r="P26" s="21"/>
      <c r="Q26" s="21"/>
      <c r="R26" s="21"/>
      <c r="S26" s="21"/>
      <c r="T26" s="21"/>
      <c r="U26" s="21"/>
      <c r="V26" s="21"/>
    </row>
    <row r="27" spans="1:22" ht="15.75" customHeight="1">
      <c r="B27" s="21"/>
      <c r="C27" s="21"/>
      <c r="D27" s="21"/>
      <c r="E27" s="21"/>
      <c r="F27" s="21"/>
      <c r="G27" s="21"/>
      <c r="H27" s="21"/>
      <c r="I27" s="21"/>
      <c r="J27" s="21"/>
      <c r="K27" s="21"/>
      <c r="L27" s="21"/>
      <c r="M27" s="21"/>
      <c r="N27" s="21"/>
      <c r="O27" s="21"/>
      <c r="P27" s="21"/>
      <c r="Q27" s="21"/>
      <c r="R27" s="21"/>
      <c r="S27" s="21"/>
      <c r="T27" s="21"/>
      <c r="U27" s="21"/>
      <c r="V27" s="21"/>
    </row>
    <row r="28" spans="1:22" ht="15.75" customHeight="1">
      <c r="B28" s="21"/>
      <c r="C28" s="21"/>
      <c r="D28" s="21"/>
      <c r="E28" s="21"/>
      <c r="F28" s="21"/>
      <c r="G28" s="21"/>
      <c r="H28" s="21"/>
      <c r="I28" s="21"/>
      <c r="J28" s="21"/>
      <c r="K28" s="21"/>
      <c r="L28" s="21"/>
      <c r="M28" s="21"/>
      <c r="N28" s="21"/>
      <c r="O28" s="21"/>
      <c r="P28" s="21"/>
      <c r="Q28" s="21"/>
      <c r="R28" s="21"/>
      <c r="S28" s="21"/>
      <c r="T28" s="21"/>
      <c r="U28" s="21"/>
      <c r="V28" s="21"/>
    </row>
    <row r="29" spans="1:22" ht="15.75" customHeight="1">
      <c r="B29" s="21"/>
      <c r="C29" s="21"/>
      <c r="D29" s="21"/>
      <c r="E29" s="21"/>
      <c r="F29" s="21"/>
      <c r="G29" s="21"/>
      <c r="H29" s="21"/>
      <c r="I29" s="21"/>
      <c r="J29" s="21"/>
      <c r="K29" s="21"/>
      <c r="L29" s="21"/>
      <c r="M29" s="21"/>
      <c r="N29" s="21"/>
      <c r="O29" s="21"/>
      <c r="P29" s="21"/>
      <c r="Q29" s="21"/>
      <c r="R29" s="21"/>
      <c r="S29" s="21"/>
      <c r="T29" s="21"/>
      <c r="U29" s="21"/>
      <c r="V29" s="21"/>
    </row>
    <row r="30" spans="1:22" ht="15.75" customHeight="1">
      <c r="B30" s="21"/>
      <c r="C30" s="21"/>
      <c r="D30" s="21"/>
      <c r="E30" s="21"/>
      <c r="F30" s="21"/>
      <c r="G30" s="21"/>
      <c r="H30" s="21"/>
      <c r="I30" s="21"/>
      <c r="J30" s="21"/>
      <c r="K30" s="21"/>
      <c r="L30" s="21"/>
      <c r="M30" s="21"/>
      <c r="N30" s="21"/>
      <c r="O30" s="21"/>
      <c r="P30" s="21"/>
      <c r="Q30" s="21"/>
      <c r="R30" s="21"/>
      <c r="S30" s="21"/>
      <c r="T30" s="21"/>
      <c r="U30" s="21"/>
      <c r="V30" s="21"/>
    </row>
    <row r="31" spans="1:22" ht="15.75" customHeight="1">
      <c r="B31" s="21"/>
      <c r="C31" s="21"/>
      <c r="D31" s="21"/>
      <c r="E31" s="21"/>
      <c r="F31" s="21"/>
      <c r="G31" s="21"/>
      <c r="H31" s="21"/>
      <c r="I31" s="21"/>
      <c r="J31" s="21"/>
      <c r="K31" s="21"/>
      <c r="L31" s="21"/>
      <c r="M31" s="21"/>
      <c r="N31" s="21"/>
      <c r="O31" s="21"/>
      <c r="P31" s="21"/>
      <c r="Q31" s="21"/>
      <c r="R31" s="21"/>
      <c r="S31" s="21"/>
      <c r="T31" s="21"/>
      <c r="U31" s="21"/>
      <c r="V31" s="21"/>
    </row>
    <row r="32" spans="1:22" ht="15.75" customHeight="1">
      <c r="B32" s="21"/>
      <c r="C32" s="21"/>
      <c r="D32" s="21"/>
      <c r="E32" s="21"/>
      <c r="F32" s="21"/>
      <c r="G32" s="21"/>
      <c r="H32" s="21"/>
      <c r="I32" s="21"/>
      <c r="J32" s="21"/>
      <c r="K32" s="21"/>
      <c r="L32" s="21"/>
      <c r="M32" s="21"/>
      <c r="N32" s="21"/>
      <c r="O32" s="21"/>
      <c r="P32" s="21"/>
      <c r="Q32" s="21"/>
      <c r="R32" s="21"/>
      <c r="S32" s="21"/>
      <c r="T32" s="21"/>
      <c r="U32" s="21"/>
      <c r="V32" s="21"/>
    </row>
    <row r="33" spans="2:22" ht="15.75" customHeight="1">
      <c r="B33" s="21"/>
      <c r="C33" s="21"/>
      <c r="D33" s="21"/>
      <c r="E33" s="21"/>
      <c r="F33" s="21"/>
      <c r="G33" s="21"/>
      <c r="H33" s="21"/>
      <c r="I33" s="21"/>
      <c r="J33" s="21"/>
      <c r="K33" s="21"/>
      <c r="L33" s="21"/>
      <c r="M33" s="21"/>
      <c r="N33" s="21"/>
      <c r="O33" s="21"/>
      <c r="P33" s="21"/>
      <c r="Q33" s="21"/>
      <c r="R33" s="21"/>
      <c r="S33" s="21"/>
      <c r="T33" s="21"/>
      <c r="U33" s="21"/>
      <c r="V33" s="21"/>
    </row>
    <row r="34" spans="2:22" ht="15.75" customHeight="1">
      <c r="B34" s="21"/>
      <c r="C34" s="21"/>
      <c r="D34" s="21"/>
      <c r="E34" s="21"/>
      <c r="F34" s="21"/>
      <c r="G34" s="21"/>
      <c r="H34" s="21"/>
      <c r="I34" s="21"/>
      <c r="J34" s="21"/>
      <c r="K34" s="21"/>
      <c r="L34" s="21"/>
      <c r="M34" s="21"/>
      <c r="N34" s="21"/>
      <c r="O34" s="21"/>
      <c r="P34" s="21"/>
      <c r="Q34" s="21"/>
      <c r="R34" s="21"/>
      <c r="S34" s="21"/>
      <c r="T34" s="21"/>
      <c r="U34" s="21"/>
      <c r="V34" s="21"/>
    </row>
    <row r="35" spans="2:22" ht="15.75" customHeight="1">
      <c r="B35" s="21"/>
      <c r="C35" s="21"/>
      <c r="D35" s="21"/>
      <c r="E35" s="21"/>
      <c r="F35" s="21"/>
      <c r="G35" s="21"/>
      <c r="H35" s="21"/>
      <c r="I35" s="21"/>
      <c r="J35" s="21"/>
      <c r="K35" s="21"/>
      <c r="L35" s="21"/>
      <c r="M35" s="21"/>
      <c r="N35" s="21"/>
      <c r="O35" s="21"/>
      <c r="P35" s="21"/>
      <c r="Q35" s="21"/>
      <c r="R35" s="21"/>
      <c r="S35" s="21"/>
      <c r="T35" s="21"/>
      <c r="U35" s="21"/>
      <c r="V35" s="21"/>
    </row>
    <row r="36" spans="2:22" ht="15.75" customHeight="1">
      <c r="B36" s="21"/>
      <c r="C36" s="21"/>
      <c r="D36" s="21"/>
      <c r="E36" s="21"/>
      <c r="F36" s="21"/>
      <c r="G36" s="21"/>
      <c r="H36" s="21"/>
      <c r="I36" s="21"/>
      <c r="J36" s="21"/>
      <c r="K36" s="21"/>
      <c r="L36" s="21"/>
      <c r="M36" s="21"/>
      <c r="N36" s="21"/>
      <c r="O36" s="21"/>
      <c r="P36" s="21"/>
      <c r="Q36" s="21"/>
      <c r="R36" s="21"/>
      <c r="S36" s="21"/>
      <c r="T36" s="21"/>
      <c r="U36" s="21"/>
      <c r="V36" s="21"/>
    </row>
    <row r="37" spans="2:22" ht="15.75" customHeight="1">
      <c r="B37" s="21"/>
      <c r="C37" s="21"/>
      <c r="D37" s="21"/>
      <c r="E37" s="21"/>
      <c r="F37" s="21"/>
      <c r="G37" s="21"/>
      <c r="H37" s="21"/>
      <c r="I37" s="21"/>
      <c r="J37" s="21"/>
      <c r="K37" s="21"/>
      <c r="L37" s="21"/>
      <c r="M37" s="21"/>
      <c r="N37" s="21"/>
      <c r="O37" s="21"/>
      <c r="P37" s="21"/>
      <c r="Q37" s="21"/>
      <c r="R37" s="21"/>
      <c r="S37" s="21"/>
      <c r="T37" s="21"/>
      <c r="U37" s="21"/>
      <c r="V37" s="21"/>
    </row>
    <row r="38" spans="2:22" ht="15.75" customHeight="1">
      <c r="B38" s="21"/>
      <c r="C38" s="21"/>
      <c r="D38" s="21"/>
      <c r="E38" s="21"/>
      <c r="F38" s="21"/>
      <c r="G38" s="21"/>
      <c r="H38" s="21"/>
      <c r="I38" s="21"/>
      <c r="J38" s="21"/>
      <c r="K38" s="21"/>
      <c r="L38" s="21"/>
      <c r="M38" s="21"/>
      <c r="N38" s="21"/>
      <c r="O38" s="21"/>
      <c r="P38" s="21"/>
      <c r="Q38" s="21"/>
      <c r="R38" s="21"/>
      <c r="S38" s="21"/>
      <c r="T38" s="21"/>
      <c r="U38" s="21"/>
      <c r="V38" s="21"/>
    </row>
    <row r="39" spans="2:22" ht="15.75" customHeight="1">
      <c r="B39" s="21"/>
      <c r="C39" s="21"/>
      <c r="D39" s="21"/>
      <c r="E39" s="21"/>
      <c r="F39" s="21"/>
      <c r="G39" s="21"/>
      <c r="H39" s="21"/>
      <c r="I39" s="21"/>
      <c r="J39" s="21"/>
      <c r="K39" s="21"/>
      <c r="L39" s="21"/>
      <c r="M39" s="21"/>
      <c r="N39" s="21"/>
      <c r="O39" s="21"/>
      <c r="P39" s="21"/>
      <c r="Q39" s="21"/>
      <c r="R39" s="21"/>
      <c r="S39" s="21"/>
      <c r="T39" s="21"/>
      <c r="U39" s="21"/>
      <c r="V39" s="21"/>
    </row>
    <row r="40" spans="2:22" ht="15.75" customHeight="1">
      <c r="B40" s="21"/>
      <c r="C40" s="21"/>
      <c r="D40" s="21"/>
      <c r="E40" s="21"/>
      <c r="F40" s="21"/>
      <c r="G40" s="21"/>
      <c r="H40" s="21"/>
      <c r="I40" s="21"/>
      <c r="J40" s="21"/>
      <c r="K40" s="21"/>
      <c r="L40" s="21"/>
      <c r="M40" s="21"/>
      <c r="N40" s="21"/>
      <c r="O40" s="21"/>
      <c r="P40" s="21"/>
      <c r="Q40" s="21"/>
      <c r="R40" s="21"/>
      <c r="S40" s="21"/>
      <c r="T40" s="21"/>
      <c r="U40" s="21"/>
      <c r="V40" s="21"/>
    </row>
    <row r="41" spans="2:22" ht="15.75" customHeight="1">
      <c r="B41" s="21"/>
      <c r="C41" s="21"/>
      <c r="D41" s="21"/>
      <c r="E41" s="21"/>
      <c r="F41" s="21"/>
      <c r="G41" s="21"/>
      <c r="H41" s="21"/>
      <c r="I41" s="21"/>
      <c r="J41" s="21"/>
      <c r="K41" s="21"/>
      <c r="L41" s="21"/>
      <c r="M41" s="21"/>
      <c r="N41" s="21"/>
      <c r="O41" s="21"/>
      <c r="P41" s="21"/>
      <c r="Q41" s="21"/>
      <c r="R41" s="21"/>
      <c r="S41" s="21"/>
      <c r="T41" s="21"/>
      <c r="U41" s="21"/>
      <c r="V41" s="21"/>
    </row>
    <row r="42" spans="2:22" ht="15.75" customHeight="1">
      <c r="B42" s="21"/>
      <c r="C42" s="21"/>
      <c r="D42" s="21"/>
      <c r="E42" s="21"/>
      <c r="F42" s="21"/>
      <c r="G42" s="21"/>
      <c r="H42" s="21"/>
      <c r="I42" s="21"/>
      <c r="J42" s="21"/>
      <c r="K42" s="21"/>
      <c r="L42" s="21"/>
      <c r="M42" s="21"/>
      <c r="N42" s="21"/>
      <c r="O42" s="21"/>
      <c r="P42" s="21"/>
      <c r="Q42" s="21"/>
      <c r="R42" s="21"/>
      <c r="S42" s="21"/>
      <c r="T42" s="21"/>
      <c r="U42" s="21"/>
      <c r="V42" s="21"/>
    </row>
    <row r="43" spans="2:22" ht="15.75" customHeight="1">
      <c r="B43" s="21"/>
      <c r="C43" s="21"/>
      <c r="D43" s="21"/>
      <c r="E43" s="21"/>
      <c r="F43" s="21"/>
      <c r="G43" s="21"/>
      <c r="H43" s="21"/>
      <c r="I43" s="21"/>
      <c r="J43" s="21"/>
      <c r="K43" s="21"/>
      <c r="L43" s="21"/>
      <c r="M43" s="21"/>
      <c r="N43" s="21"/>
      <c r="O43" s="21"/>
      <c r="P43" s="21"/>
      <c r="Q43" s="21"/>
      <c r="R43" s="21"/>
      <c r="S43" s="21"/>
      <c r="T43" s="21"/>
      <c r="U43" s="21"/>
      <c r="V43" s="21"/>
    </row>
    <row r="44" spans="2:22" ht="15.75" customHeight="1">
      <c r="B44" s="21"/>
      <c r="C44" s="21"/>
      <c r="D44" s="21"/>
      <c r="E44" s="21"/>
      <c r="F44" s="21"/>
      <c r="G44" s="21"/>
      <c r="H44" s="21"/>
      <c r="I44" s="21"/>
      <c r="J44" s="21"/>
      <c r="K44" s="21"/>
      <c r="L44" s="21"/>
      <c r="M44" s="21"/>
      <c r="N44" s="21"/>
      <c r="O44" s="21"/>
      <c r="P44" s="21"/>
      <c r="Q44" s="21"/>
      <c r="R44" s="21"/>
      <c r="S44" s="21"/>
      <c r="T44" s="21"/>
      <c r="U44" s="21"/>
      <c r="V44" s="21"/>
    </row>
    <row r="45" spans="2:22" ht="15.75" customHeight="1">
      <c r="B45" s="21"/>
      <c r="C45" s="21"/>
      <c r="D45" s="21"/>
      <c r="E45" s="21"/>
      <c r="F45" s="21"/>
      <c r="G45" s="21"/>
      <c r="H45" s="21"/>
      <c r="I45" s="21"/>
      <c r="J45" s="21"/>
      <c r="K45" s="21"/>
      <c r="L45" s="21"/>
      <c r="M45" s="21"/>
      <c r="N45" s="21"/>
      <c r="O45" s="21"/>
      <c r="P45" s="21"/>
      <c r="Q45" s="21"/>
      <c r="R45" s="21"/>
      <c r="S45" s="21"/>
      <c r="T45" s="21"/>
      <c r="U45" s="21"/>
      <c r="V45" s="21"/>
    </row>
    <row r="46" spans="2:22" ht="15.75" customHeight="1">
      <c r="B46" s="21"/>
      <c r="C46" s="21"/>
      <c r="D46" s="21"/>
      <c r="E46" s="21"/>
      <c r="F46" s="21"/>
      <c r="G46" s="21"/>
      <c r="H46" s="21"/>
      <c r="I46" s="21"/>
      <c r="J46" s="21"/>
      <c r="K46" s="21"/>
      <c r="L46" s="21"/>
      <c r="M46" s="21"/>
      <c r="N46" s="21"/>
      <c r="O46" s="21"/>
      <c r="P46" s="21"/>
      <c r="Q46" s="21"/>
      <c r="R46" s="21"/>
      <c r="S46" s="21"/>
      <c r="T46" s="21"/>
      <c r="U46" s="21"/>
      <c r="V46" s="21"/>
    </row>
    <row r="47" spans="2:22" ht="15.75" customHeight="1">
      <c r="B47" s="21"/>
      <c r="C47" s="21"/>
      <c r="D47" s="21"/>
      <c r="E47" s="21"/>
      <c r="F47" s="21"/>
      <c r="G47" s="21"/>
      <c r="H47" s="21"/>
      <c r="I47" s="21"/>
      <c r="J47" s="21"/>
      <c r="K47" s="21"/>
      <c r="L47" s="21"/>
      <c r="M47" s="21"/>
      <c r="N47" s="21"/>
      <c r="O47" s="21"/>
      <c r="P47" s="21"/>
      <c r="Q47" s="21"/>
      <c r="R47" s="21"/>
      <c r="S47" s="21"/>
      <c r="T47" s="21"/>
      <c r="U47" s="21"/>
      <c r="V47" s="21"/>
    </row>
    <row r="48" spans="2:22" ht="15.75" customHeight="1">
      <c r="B48" s="21"/>
      <c r="C48" s="21"/>
      <c r="D48" s="21"/>
      <c r="E48" s="21"/>
      <c r="F48" s="21"/>
      <c r="G48" s="21"/>
      <c r="H48" s="21"/>
      <c r="I48" s="21"/>
      <c r="J48" s="21"/>
      <c r="K48" s="21"/>
      <c r="L48" s="21"/>
      <c r="M48" s="21"/>
      <c r="N48" s="21"/>
      <c r="O48" s="21"/>
      <c r="P48" s="21"/>
      <c r="Q48" s="21"/>
      <c r="R48" s="21"/>
      <c r="S48" s="21"/>
      <c r="T48" s="21"/>
      <c r="U48" s="21"/>
      <c r="V48" s="21"/>
    </row>
    <row r="49" spans="2:22" ht="15.75" customHeight="1">
      <c r="B49" s="21"/>
      <c r="C49" s="21"/>
      <c r="D49" s="21"/>
      <c r="E49" s="21"/>
      <c r="F49" s="21"/>
      <c r="G49" s="21"/>
      <c r="H49" s="21"/>
      <c r="I49" s="21"/>
      <c r="J49" s="21"/>
      <c r="K49" s="21"/>
      <c r="L49" s="21"/>
      <c r="M49" s="21"/>
      <c r="N49" s="21"/>
      <c r="O49" s="21"/>
      <c r="P49" s="21"/>
      <c r="Q49" s="21"/>
      <c r="R49" s="21"/>
      <c r="S49" s="21"/>
      <c r="T49" s="21"/>
      <c r="U49" s="21"/>
      <c r="V49" s="21"/>
    </row>
    <row r="50" spans="2:22" ht="15.75" customHeight="1">
      <c r="B50" s="21"/>
      <c r="C50" s="21"/>
      <c r="D50" s="21"/>
      <c r="E50" s="21"/>
      <c r="F50" s="21"/>
      <c r="G50" s="21"/>
      <c r="H50" s="21"/>
      <c r="I50" s="21"/>
      <c r="J50" s="21"/>
      <c r="K50" s="21"/>
      <c r="L50" s="21"/>
      <c r="M50" s="21"/>
      <c r="N50" s="21"/>
      <c r="O50" s="21"/>
      <c r="P50" s="21"/>
      <c r="Q50" s="21"/>
      <c r="R50" s="21"/>
      <c r="S50" s="21"/>
      <c r="T50" s="21"/>
      <c r="U50" s="21"/>
      <c r="V50" s="21"/>
    </row>
    <row r="51" spans="2:22" ht="15.75" customHeight="1">
      <c r="B51" s="21"/>
      <c r="C51" s="21"/>
      <c r="D51" s="21"/>
      <c r="E51" s="21"/>
      <c r="F51" s="21"/>
      <c r="G51" s="21"/>
      <c r="H51" s="21"/>
      <c r="I51" s="21"/>
      <c r="J51" s="21"/>
      <c r="K51" s="21"/>
      <c r="L51" s="21"/>
      <c r="M51" s="21"/>
      <c r="N51" s="21"/>
      <c r="O51" s="21"/>
      <c r="P51" s="21"/>
      <c r="Q51" s="21"/>
      <c r="R51" s="21"/>
      <c r="S51" s="21"/>
      <c r="T51" s="21"/>
      <c r="U51" s="21"/>
      <c r="V51" s="21"/>
    </row>
    <row r="52" spans="2:22" ht="15.75" customHeight="1">
      <c r="B52" s="21"/>
      <c r="C52" s="21"/>
      <c r="D52" s="21"/>
      <c r="E52" s="21"/>
      <c r="F52" s="21"/>
      <c r="G52" s="21"/>
      <c r="H52" s="21"/>
      <c r="I52" s="21"/>
      <c r="J52" s="21"/>
      <c r="K52" s="21"/>
      <c r="L52" s="21"/>
      <c r="M52" s="21"/>
      <c r="N52" s="21"/>
      <c r="O52" s="21"/>
      <c r="P52" s="21"/>
      <c r="Q52" s="21"/>
      <c r="R52" s="21"/>
      <c r="S52" s="21"/>
      <c r="T52" s="21"/>
      <c r="U52" s="21"/>
      <c r="V52" s="21"/>
    </row>
    <row r="53" spans="2:22" ht="15.75" customHeight="1">
      <c r="B53" s="21"/>
      <c r="C53" s="21"/>
      <c r="D53" s="21"/>
      <c r="E53" s="21"/>
      <c r="F53" s="21"/>
      <c r="G53" s="21"/>
      <c r="H53" s="21"/>
      <c r="I53" s="21"/>
      <c r="J53" s="21"/>
      <c r="K53" s="21"/>
      <c r="L53" s="21"/>
      <c r="M53" s="21"/>
      <c r="N53" s="21"/>
      <c r="O53" s="21"/>
      <c r="P53" s="21"/>
      <c r="Q53" s="21"/>
      <c r="R53" s="21"/>
      <c r="S53" s="21"/>
      <c r="T53" s="21"/>
      <c r="U53" s="21"/>
      <c r="V53" s="21"/>
    </row>
    <row r="54" spans="2:22" ht="15.75" customHeight="1">
      <c r="B54" s="21"/>
      <c r="C54" s="21"/>
      <c r="D54" s="21"/>
      <c r="E54" s="21"/>
      <c r="F54" s="21"/>
      <c r="G54" s="21"/>
      <c r="H54" s="21"/>
      <c r="I54" s="21"/>
      <c r="J54" s="21"/>
      <c r="K54" s="21"/>
      <c r="L54" s="21"/>
      <c r="M54" s="21"/>
      <c r="N54" s="21"/>
      <c r="O54" s="21"/>
      <c r="P54" s="21"/>
      <c r="Q54" s="21"/>
      <c r="R54" s="21"/>
      <c r="S54" s="21"/>
      <c r="T54" s="21"/>
      <c r="U54" s="21"/>
      <c r="V54" s="21"/>
    </row>
    <row r="55" spans="2:22" ht="15.75" customHeight="1">
      <c r="B55" s="21"/>
      <c r="C55" s="21"/>
      <c r="D55" s="21"/>
      <c r="E55" s="21"/>
      <c r="F55" s="21"/>
      <c r="G55" s="21"/>
      <c r="H55" s="21"/>
      <c r="I55" s="21"/>
      <c r="J55" s="21"/>
      <c r="K55" s="21"/>
      <c r="L55" s="21"/>
      <c r="M55" s="21"/>
      <c r="N55" s="21"/>
      <c r="O55" s="21"/>
      <c r="P55" s="21"/>
      <c r="Q55" s="21"/>
      <c r="R55" s="21"/>
      <c r="S55" s="21"/>
      <c r="T55" s="21"/>
      <c r="U55" s="21"/>
      <c r="V55" s="21"/>
    </row>
    <row r="56" spans="2:22" ht="15.75" customHeight="1">
      <c r="B56" s="21"/>
      <c r="C56" s="21"/>
      <c r="D56" s="21"/>
      <c r="E56" s="21"/>
      <c r="F56" s="21"/>
      <c r="G56" s="21"/>
      <c r="H56" s="21"/>
      <c r="I56" s="21"/>
      <c r="J56" s="21"/>
      <c r="K56" s="21"/>
      <c r="L56" s="21"/>
      <c r="M56" s="21"/>
      <c r="N56" s="21"/>
      <c r="O56" s="21"/>
      <c r="P56" s="21"/>
      <c r="Q56" s="21"/>
      <c r="R56" s="21"/>
      <c r="S56" s="21"/>
      <c r="T56" s="21"/>
      <c r="U56" s="21"/>
      <c r="V56" s="21"/>
    </row>
    <row r="57" spans="2:22" ht="15.75" customHeight="1">
      <c r="B57" s="21"/>
      <c r="C57" s="21"/>
      <c r="D57" s="21"/>
      <c r="E57" s="21"/>
      <c r="F57" s="21"/>
      <c r="G57" s="21"/>
      <c r="H57" s="21"/>
      <c r="I57" s="21"/>
      <c r="J57" s="21"/>
      <c r="K57" s="21"/>
      <c r="L57" s="21"/>
      <c r="M57" s="21"/>
      <c r="N57" s="21"/>
      <c r="O57" s="21"/>
      <c r="P57" s="21"/>
      <c r="Q57" s="21"/>
      <c r="R57" s="21"/>
      <c r="S57" s="21"/>
      <c r="T57" s="21"/>
      <c r="U57" s="21"/>
      <c r="V57" s="21"/>
    </row>
    <row r="58" spans="2:22" ht="15.75" customHeight="1">
      <c r="B58" s="21"/>
      <c r="C58" s="21"/>
      <c r="D58" s="21"/>
      <c r="E58" s="21"/>
      <c r="F58" s="21"/>
      <c r="G58" s="21"/>
      <c r="H58" s="21"/>
      <c r="I58" s="21"/>
      <c r="J58" s="21"/>
      <c r="K58" s="21"/>
      <c r="L58" s="21"/>
      <c r="M58" s="21"/>
      <c r="N58" s="21"/>
      <c r="O58" s="21"/>
      <c r="P58" s="21"/>
      <c r="Q58" s="21"/>
      <c r="R58" s="21"/>
      <c r="S58" s="21"/>
      <c r="T58" s="21"/>
      <c r="U58" s="21"/>
      <c r="V58" s="21"/>
    </row>
    <row r="59" spans="2:22" ht="15.75" customHeight="1">
      <c r="B59" s="21"/>
      <c r="C59" s="21"/>
      <c r="D59" s="21"/>
      <c r="E59" s="21"/>
      <c r="F59" s="21"/>
      <c r="G59" s="21"/>
      <c r="H59" s="21"/>
      <c r="I59" s="21"/>
      <c r="J59" s="21"/>
      <c r="K59" s="21"/>
      <c r="L59" s="21"/>
      <c r="M59" s="21"/>
      <c r="N59" s="21"/>
      <c r="O59" s="21"/>
      <c r="P59" s="21"/>
      <c r="Q59" s="21"/>
      <c r="R59" s="21"/>
      <c r="S59" s="21"/>
      <c r="T59" s="21"/>
      <c r="U59" s="21"/>
      <c r="V59" s="21"/>
    </row>
    <row r="60" spans="2:22" ht="15.75" customHeight="1">
      <c r="B60" s="21"/>
      <c r="C60" s="21"/>
      <c r="D60" s="21"/>
      <c r="E60" s="21"/>
      <c r="F60" s="21"/>
      <c r="G60" s="21"/>
      <c r="H60" s="21"/>
      <c r="I60" s="21"/>
      <c r="J60" s="21"/>
      <c r="K60" s="21"/>
      <c r="L60" s="21"/>
      <c r="M60" s="21"/>
      <c r="N60" s="21"/>
      <c r="O60" s="21"/>
      <c r="P60" s="21"/>
      <c r="Q60" s="21"/>
      <c r="R60" s="21"/>
      <c r="S60" s="21"/>
      <c r="T60" s="21"/>
      <c r="U60" s="21"/>
      <c r="V60" s="21"/>
    </row>
    <row r="61" spans="2:22" ht="15.75" customHeight="1">
      <c r="B61" s="21"/>
      <c r="C61" s="21"/>
      <c r="D61" s="21"/>
      <c r="E61" s="21"/>
      <c r="F61" s="21"/>
      <c r="G61" s="21"/>
      <c r="H61" s="21"/>
      <c r="I61" s="21"/>
      <c r="J61" s="21"/>
      <c r="K61" s="21"/>
      <c r="L61" s="21"/>
      <c r="M61" s="21"/>
      <c r="N61" s="21"/>
      <c r="O61" s="21"/>
      <c r="P61" s="21"/>
      <c r="Q61" s="21"/>
      <c r="R61" s="21"/>
      <c r="S61" s="21"/>
      <c r="T61" s="21"/>
      <c r="U61" s="21"/>
      <c r="V61" s="21"/>
    </row>
    <row r="62" spans="2:22" ht="15.75" customHeight="1">
      <c r="B62" s="21"/>
      <c r="C62" s="21"/>
      <c r="D62" s="21"/>
      <c r="E62" s="21"/>
      <c r="F62" s="21"/>
      <c r="G62" s="21"/>
      <c r="H62" s="21"/>
      <c r="I62" s="21"/>
      <c r="J62" s="21"/>
      <c r="K62" s="21"/>
      <c r="L62" s="21"/>
      <c r="M62" s="21"/>
      <c r="N62" s="21"/>
      <c r="O62" s="21"/>
      <c r="P62" s="21"/>
      <c r="Q62" s="21"/>
      <c r="R62" s="21"/>
      <c r="S62" s="21"/>
      <c r="T62" s="21"/>
      <c r="U62" s="21"/>
      <c r="V62" s="21"/>
    </row>
    <row r="63" spans="2:22" ht="15.75" customHeight="1">
      <c r="B63" s="21"/>
      <c r="C63" s="21"/>
      <c r="D63" s="21"/>
      <c r="E63" s="21"/>
      <c r="F63" s="21"/>
      <c r="G63" s="21"/>
      <c r="H63" s="21"/>
      <c r="I63" s="21"/>
      <c r="J63" s="21"/>
      <c r="K63" s="21"/>
      <c r="L63" s="21"/>
      <c r="M63" s="21"/>
      <c r="N63" s="21"/>
      <c r="O63" s="21"/>
      <c r="P63" s="21"/>
      <c r="Q63" s="21"/>
      <c r="R63" s="21"/>
      <c r="S63" s="21"/>
      <c r="T63" s="21"/>
      <c r="U63" s="21"/>
      <c r="V63" s="21"/>
    </row>
    <row r="64" spans="2:22" ht="15.75" customHeight="1">
      <c r="B64" s="21"/>
      <c r="C64" s="21"/>
      <c r="D64" s="21"/>
      <c r="E64" s="21"/>
      <c r="F64" s="21"/>
      <c r="G64" s="21"/>
      <c r="H64" s="21"/>
      <c r="I64" s="21"/>
      <c r="J64" s="21"/>
      <c r="K64" s="21"/>
      <c r="L64" s="21"/>
      <c r="M64" s="21"/>
      <c r="N64" s="21"/>
      <c r="O64" s="21"/>
      <c r="P64" s="21"/>
      <c r="Q64" s="21"/>
      <c r="R64" s="21"/>
      <c r="S64" s="21"/>
      <c r="T64" s="21"/>
      <c r="U64" s="21"/>
      <c r="V64" s="21"/>
    </row>
    <row r="65" spans="2:22" ht="15.75" customHeight="1">
      <c r="B65" s="21"/>
      <c r="C65" s="21"/>
      <c r="D65" s="21"/>
      <c r="E65" s="21"/>
      <c r="F65" s="21"/>
      <c r="G65" s="21"/>
      <c r="H65" s="21"/>
      <c r="I65" s="21"/>
      <c r="J65" s="21"/>
      <c r="K65" s="21"/>
      <c r="L65" s="21"/>
      <c r="M65" s="21"/>
      <c r="N65" s="21"/>
      <c r="O65" s="21"/>
      <c r="P65" s="21"/>
      <c r="Q65" s="21"/>
      <c r="R65" s="21"/>
      <c r="S65" s="21"/>
      <c r="T65" s="21"/>
      <c r="U65" s="21"/>
      <c r="V65" s="21"/>
    </row>
    <row r="66" spans="2:22" ht="15.75" customHeight="1">
      <c r="B66" s="21"/>
      <c r="C66" s="21"/>
      <c r="D66" s="21"/>
      <c r="E66" s="21"/>
      <c r="F66" s="21"/>
      <c r="G66" s="21"/>
      <c r="H66" s="21"/>
      <c r="I66" s="21"/>
      <c r="J66" s="21"/>
      <c r="K66" s="21"/>
      <c r="L66" s="21"/>
      <c r="M66" s="21"/>
      <c r="N66" s="21"/>
      <c r="O66" s="21"/>
      <c r="P66" s="21"/>
      <c r="Q66" s="21"/>
      <c r="R66" s="21"/>
      <c r="S66" s="21"/>
      <c r="T66" s="21"/>
      <c r="U66" s="21"/>
      <c r="V66" s="21"/>
    </row>
    <row r="67" spans="2:22" ht="15.75" customHeight="1">
      <c r="B67" s="21"/>
      <c r="C67" s="21"/>
      <c r="D67" s="21"/>
      <c r="E67" s="21"/>
      <c r="F67" s="21"/>
      <c r="G67" s="21"/>
      <c r="H67" s="21"/>
      <c r="I67" s="21"/>
      <c r="J67" s="21"/>
      <c r="K67" s="21"/>
      <c r="L67" s="21"/>
      <c r="M67" s="21"/>
      <c r="N67" s="21"/>
      <c r="O67" s="21"/>
      <c r="P67" s="21"/>
      <c r="Q67" s="21"/>
      <c r="R67" s="21"/>
      <c r="S67" s="21"/>
      <c r="T67" s="21"/>
      <c r="U67" s="21"/>
      <c r="V67" s="21"/>
    </row>
    <row r="68" spans="2:22" ht="15.75" customHeight="1">
      <c r="B68" s="21"/>
      <c r="C68" s="21"/>
      <c r="D68" s="21"/>
      <c r="E68" s="21"/>
      <c r="F68" s="21"/>
      <c r="G68" s="21"/>
      <c r="H68" s="21"/>
      <c r="I68" s="21"/>
      <c r="J68" s="21"/>
      <c r="K68" s="21"/>
      <c r="L68" s="21"/>
      <c r="M68" s="21"/>
      <c r="N68" s="21"/>
      <c r="O68" s="21"/>
      <c r="P68" s="21"/>
      <c r="Q68" s="21"/>
      <c r="R68" s="21"/>
      <c r="S68" s="21"/>
      <c r="T68" s="21"/>
      <c r="U68" s="21"/>
      <c r="V68" s="21"/>
    </row>
    <row r="69" spans="2:22" ht="15.75" customHeight="1">
      <c r="B69" s="21"/>
      <c r="C69" s="21"/>
      <c r="D69" s="21"/>
      <c r="E69" s="21"/>
      <c r="F69" s="21"/>
      <c r="G69" s="21"/>
      <c r="H69" s="21"/>
      <c r="I69" s="21"/>
      <c r="J69" s="21"/>
      <c r="K69" s="21"/>
      <c r="L69" s="21"/>
      <c r="M69" s="21"/>
      <c r="N69" s="21"/>
      <c r="O69" s="21"/>
      <c r="P69" s="21"/>
      <c r="Q69" s="21"/>
      <c r="R69" s="21"/>
      <c r="S69" s="21"/>
      <c r="T69" s="21"/>
      <c r="U69" s="21"/>
      <c r="V69" s="21"/>
    </row>
    <row r="70" spans="2:22" ht="15.75" customHeight="1">
      <c r="B70" s="21"/>
      <c r="C70" s="21"/>
      <c r="D70" s="21"/>
      <c r="E70" s="21"/>
      <c r="F70" s="21"/>
      <c r="G70" s="21"/>
      <c r="H70" s="21"/>
      <c r="I70" s="21"/>
      <c r="J70" s="21"/>
      <c r="K70" s="21"/>
      <c r="L70" s="21"/>
      <c r="M70" s="21"/>
      <c r="N70" s="21"/>
      <c r="O70" s="21"/>
      <c r="P70" s="21"/>
      <c r="Q70" s="21"/>
      <c r="R70" s="21"/>
      <c r="S70" s="21"/>
      <c r="T70" s="21"/>
      <c r="U70" s="21"/>
      <c r="V70" s="21"/>
    </row>
    <row r="71" spans="2:22" ht="15.75" customHeight="1">
      <c r="B71" s="21"/>
      <c r="C71" s="21"/>
      <c r="D71" s="21"/>
      <c r="E71" s="21"/>
      <c r="F71" s="21"/>
      <c r="G71" s="21"/>
      <c r="H71" s="21"/>
      <c r="I71" s="21"/>
      <c r="J71" s="21"/>
      <c r="K71" s="21"/>
      <c r="L71" s="21"/>
      <c r="M71" s="21"/>
      <c r="N71" s="21"/>
      <c r="O71" s="21"/>
      <c r="P71" s="21"/>
      <c r="Q71" s="21"/>
      <c r="R71" s="21"/>
      <c r="S71" s="21"/>
      <c r="T71" s="21"/>
      <c r="U71" s="21"/>
      <c r="V71" s="21"/>
    </row>
    <row r="72" spans="2:22" ht="15.75" customHeight="1">
      <c r="B72" s="21"/>
      <c r="C72" s="21"/>
      <c r="D72" s="21"/>
      <c r="E72" s="21"/>
      <c r="F72" s="21"/>
      <c r="G72" s="21"/>
      <c r="H72" s="21"/>
      <c r="I72" s="21"/>
      <c r="J72" s="21"/>
      <c r="K72" s="21"/>
      <c r="L72" s="21"/>
      <c r="M72" s="21"/>
      <c r="N72" s="21"/>
      <c r="O72" s="21"/>
      <c r="P72" s="21"/>
      <c r="Q72" s="21"/>
      <c r="R72" s="21"/>
      <c r="S72" s="21"/>
      <c r="T72" s="21"/>
      <c r="U72" s="21"/>
      <c r="V72" s="21"/>
    </row>
    <row r="73" spans="2:22" ht="15.75" customHeight="1">
      <c r="B73" s="21"/>
      <c r="C73" s="21"/>
      <c r="D73" s="21"/>
      <c r="E73" s="21"/>
      <c r="F73" s="21"/>
      <c r="G73" s="21"/>
      <c r="H73" s="21"/>
      <c r="I73" s="21"/>
      <c r="J73" s="21"/>
      <c r="K73" s="21"/>
      <c r="L73" s="21"/>
      <c r="M73" s="21"/>
      <c r="N73" s="21"/>
      <c r="O73" s="21"/>
      <c r="P73" s="21"/>
      <c r="Q73" s="21"/>
      <c r="R73" s="21"/>
      <c r="S73" s="21"/>
      <c r="T73" s="21"/>
      <c r="U73" s="21"/>
      <c r="V73" s="21"/>
    </row>
    <row r="74" spans="2:22" ht="15.75" customHeight="1">
      <c r="B74" s="21"/>
      <c r="C74" s="21"/>
      <c r="D74" s="21"/>
      <c r="E74" s="21"/>
      <c r="F74" s="21"/>
      <c r="G74" s="21"/>
      <c r="H74" s="21"/>
      <c r="I74" s="21"/>
      <c r="J74" s="21"/>
      <c r="K74" s="21"/>
      <c r="L74" s="21"/>
      <c r="M74" s="21"/>
      <c r="N74" s="21"/>
      <c r="O74" s="21"/>
      <c r="P74" s="21"/>
      <c r="Q74" s="21"/>
      <c r="R74" s="21"/>
      <c r="S74" s="21"/>
      <c r="T74" s="21"/>
      <c r="U74" s="21"/>
      <c r="V74" s="21"/>
    </row>
    <row r="75" spans="2:22" ht="15.75" customHeight="1">
      <c r="B75" s="21"/>
      <c r="C75" s="21"/>
      <c r="D75" s="21"/>
      <c r="E75" s="21"/>
      <c r="F75" s="21"/>
      <c r="G75" s="21"/>
      <c r="H75" s="21"/>
      <c r="I75" s="21"/>
      <c r="J75" s="21"/>
      <c r="K75" s="21"/>
      <c r="L75" s="21"/>
      <c r="M75" s="21"/>
      <c r="N75" s="21"/>
      <c r="O75" s="21"/>
      <c r="P75" s="21"/>
      <c r="Q75" s="21"/>
      <c r="R75" s="21"/>
      <c r="S75" s="21"/>
      <c r="T75" s="21"/>
      <c r="U75" s="21"/>
      <c r="V75" s="21"/>
    </row>
    <row r="76" spans="2:22" ht="15.75" customHeight="1">
      <c r="B76" s="21"/>
      <c r="C76" s="21"/>
      <c r="D76" s="21"/>
      <c r="E76" s="21"/>
      <c r="F76" s="21"/>
      <c r="G76" s="21"/>
      <c r="H76" s="21"/>
      <c r="I76" s="21"/>
      <c r="J76" s="21"/>
      <c r="K76" s="21"/>
      <c r="L76" s="21"/>
      <c r="M76" s="21"/>
      <c r="N76" s="21"/>
      <c r="O76" s="21"/>
      <c r="P76" s="21"/>
      <c r="Q76" s="21"/>
      <c r="R76" s="21"/>
      <c r="S76" s="21"/>
      <c r="T76" s="21"/>
      <c r="U76" s="21"/>
      <c r="V76" s="21"/>
    </row>
    <row r="77" spans="2:22" ht="15.75" customHeight="1">
      <c r="B77" s="21"/>
      <c r="C77" s="21"/>
      <c r="D77" s="21"/>
      <c r="E77" s="21"/>
      <c r="F77" s="21"/>
      <c r="G77" s="21"/>
      <c r="H77" s="21"/>
      <c r="I77" s="21"/>
      <c r="J77" s="21"/>
      <c r="K77" s="21"/>
      <c r="L77" s="21"/>
      <c r="M77" s="21"/>
      <c r="N77" s="21"/>
      <c r="O77" s="21"/>
      <c r="P77" s="21"/>
      <c r="Q77" s="21"/>
      <c r="R77" s="21"/>
      <c r="S77" s="21"/>
      <c r="T77" s="21"/>
      <c r="U77" s="21"/>
      <c r="V77" s="21"/>
    </row>
    <row r="78" spans="2:22" ht="15.75" customHeight="1">
      <c r="B78" s="21"/>
      <c r="C78" s="21"/>
      <c r="D78" s="21"/>
      <c r="E78" s="21"/>
      <c r="F78" s="21"/>
      <c r="G78" s="21"/>
      <c r="H78" s="21"/>
      <c r="I78" s="21"/>
      <c r="J78" s="21"/>
      <c r="K78" s="21"/>
      <c r="L78" s="21"/>
      <c r="M78" s="21"/>
      <c r="N78" s="21"/>
      <c r="O78" s="21"/>
      <c r="P78" s="21"/>
      <c r="Q78" s="21"/>
      <c r="R78" s="21"/>
      <c r="S78" s="21"/>
      <c r="T78" s="21"/>
      <c r="U78" s="21"/>
      <c r="V78" s="21"/>
    </row>
    <row r="79" spans="2:22" ht="15.75" customHeight="1">
      <c r="B79" s="21"/>
      <c r="C79" s="21"/>
      <c r="D79" s="21"/>
      <c r="E79" s="21"/>
      <c r="F79" s="21"/>
      <c r="G79" s="21"/>
      <c r="H79" s="21"/>
      <c r="I79" s="21"/>
      <c r="J79" s="21"/>
      <c r="K79" s="21"/>
      <c r="L79" s="21"/>
      <c r="M79" s="21"/>
      <c r="N79" s="21"/>
      <c r="O79" s="21"/>
      <c r="P79" s="21"/>
      <c r="Q79" s="21"/>
      <c r="R79" s="21"/>
      <c r="S79" s="21"/>
      <c r="T79" s="21"/>
      <c r="U79" s="21"/>
      <c r="V79" s="21"/>
    </row>
    <row r="80" spans="2:22" ht="15.75" customHeight="1">
      <c r="B80" s="21"/>
      <c r="C80" s="21"/>
      <c r="D80" s="21"/>
      <c r="E80" s="21"/>
      <c r="F80" s="21"/>
      <c r="G80" s="21"/>
      <c r="H80" s="21"/>
      <c r="I80" s="21"/>
      <c r="J80" s="21"/>
      <c r="K80" s="21"/>
      <c r="L80" s="21"/>
      <c r="M80" s="21"/>
      <c r="N80" s="21"/>
      <c r="O80" s="21"/>
      <c r="P80" s="21"/>
      <c r="Q80" s="21"/>
      <c r="R80" s="21"/>
      <c r="S80" s="21"/>
      <c r="T80" s="21"/>
      <c r="U80" s="21"/>
      <c r="V80" s="21"/>
    </row>
    <row r="81" spans="2:22" ht="15.75" customHeight="1">
      <c r="B81" s="21"/>
      <c r="C81" s="21"/>
      <c r="D81" s="21"/>
      <c r="E81" s="21"/>
      <c r="F81" s="21"/>
      <c r="G81" s="21"/>
      <c r="H81" s="21"/>
      <c r="I81" s="21"/>
      <c r="J81" s="21"/>
      <c r="K81" s="21"/>
      <c r="L81" s="21"/>
      <c r="M81" s="21"/>
      <c r="N81" s="21"/>
      <c r="O81" s="21"/>
      <c r="P81" s="21"/>
      <c r="Q81" s="21"/>
      <c r="R81" s="21"/>
      <c r="S81" s="21"/>
      <c r="T81" s="21"/>
      <c r="U81" s="21"/>
      <c r="V81" s="21"/>
    </row>
    <row r="82" spans="2:22" ht="15.75" customHeight="1">
      <c r="B82" s="21"/>
      <c r="C82" s="21"/>
      <c r="D82" s="21"/>
      <c r="E82" s="21"/>
      <c r="F82" s="21"/>
      <c r="G82" s="21"/>
      <c r="H82" s="21"/>
      <c r="I82" s="21"/>
      <c r="J82" s="21"/>
      <c r="K82" s="21"/>
      <c r="L82" s="21"/>
      <c r="M82" s="21"/>
      <c r="N82" s="21"/>
      <c r="O82" s="21"/>
      <c r="P82" s="21"/>
      <c r="Q82" s="21"/>
      <c r="R82" s="21"/>
      <c r="S82" s="21"/>
      <c r="T82" s="21"/>
      <c r="U82" s="21"/>
      <c r="V82" s="21"/>
    </row>
    <row r="83" spans="2:22" ht="15.75" customHeight="1">
      <c r="B83" s="21"/>
      <c r="C83" s="21"/>
      <c r="D83" s="21"/>
      <c r="E83" s="21"/>
      <c r="F83" s="21"/>
      <c r="G83" s="21"/>
      <c r="H83" s="21"/>
      <c r="I83" s="21"/>
      <c r="J83" s="21"/>
      <c r="K83" s="21"/>
      <c r="L83" s="21"/>
      <c r="M83" s="21"/>
      <c r="N83" s="21"/>
      <c r="O83" s="21"/>
      <c r="P83" s="21"/>
      <c r="Q83" s="21"/>
      <c r="R83" s="21"/>
      <c r="S83" s="21"/>
      <c r="T83" s="21"/>
      <c r="U83" s="21"/>
      <c r="V83" s="21"/>
    </row>
    <row r="84" spans="2:22" ht="15.75" customHeight="1">
      <c r="B84" s="21"/>
      <c r="C84" s="21"/>
      <c r="D84" s="21"/>
      <c r="E84" s="21"/>
      <c r="F84" s="21"/>
      <c r="G84" s="21"/>
      <c r="H84" s="21"/>
      <c r="I84" s="21"/>
      <c r="J84" s="21"/>
      <c r="K84" s="21"/>
      <c r="L84" s="21"/>
      <c r="M84" s="21"/>
      <c r="N84" s="21"/>
      <c r="O84" s="21"/>
      <c r="P84" s="21"/>
      <c r="Q84" s="21"/>
      <c r="R84" s="21"/>
      <c r="S84" s="21"/>
      <c r="T84" s="21"/>
      <c r="U84" s="21"/>
      <c r="V84" s="21"/>
    </row>
    <row r="85" spans="2:22" ht="15.75" customHeight="1">
      <c r="B85" s="21"/>
      <c r="C85" s="21"/>
      <c r="D85" s="21"/>
      <c r="E85" s="21"/>
      <c r="F85" s="21"/>
      <c r="G85" s="21"/>
      <c r="H85" s="21"/>
      <c r="I85" s="21"/>
      <c r="J85" s="21"/>
      <c r="K85" s="21"/>
      <c r="L85" s="21"/>
      <c r="M85" s="21"/>
      <c r="N85" s="21"/>
      <c r="O85" s="21"/>
      <c r="P85" s="21"/>
      <c r="Q85" s="21"/>
      <c r="R85" s="21"/>
      <c r="S85" s="21"/>
      <c r="T85" s="21"/>
      <c r="U85" s="21"/>
      <c r="V85" s="21"/>
    </row>
    <row r="86" spans="2:22" ht="15.75" customHeight="1">
      <c r="B86" s="21"/>
      <c r="C86" s="21"/>
      <c r="D86" s="21"/>
      <c r="E86" s="21"/>
      <c r="F86" s="21"/>
      <c r="G86" s="21"/>
      <c r="H86" s="21"/>
      <c r="I86" s="21"/>
      <c r="J86" s="21"/>
      <c r="K86" s="21"/>
      <c r="L86" s="21"/>
      <c r="M86" s="21"/>
      <c r="N86" s="21"/>
      <c r="O86" s="21"/>
      <c r="P86" s="21"/>
      <c r="Q86" s="21"/>
      <c r="R86" s="21"/>
      <c r="S86" s="21"/>
      <c r="T86" s="21"/>
      <c r="U86" s="21"/>
      <c r="V86" s="21"/>
    </row>
  </sheetData>
  <mergeCells count="5">
    <mergeCell ref="B2:E2"/>
    <mergeCell ref="B3:E3"/>
    <mergeCell ref="B4:E4"/>
    <mergeCell ref="E8:E17"/>
    <mergeCell ref="B18:E18"/>
  </mergeCells>
  <printOptions horizontalCentered="1"/>
  <pageMargins left="0.70866141732283472" right="0.70866141732283472" top="0.98425196850393704" bottom="0.39370078740157483" header="0" footer="0"/>
  <pageSetup scale="79" orientation="landscape" r:id="rId1"/>
  <headerFooter>
    <oddFooter>&amp;R&amp;P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G95"/>
  <sheetViews>
    <sheetView showGridLines="0" zoomScaleNormal="100" zoomScaleSheetLayoutView="80" workbookViewId="0"/>
  </sheetViews>
  <sheetFormatPr baseColWidth="10" defaultColWidth="14.42578125" defaultRowHeight="15" customHeight="1"/>
  <cols>
    <col min="1" max="1" width="2.7109375" customWidth="1"/>
    <col min="2" max="2" width="19.42578125" customWidth="1"/>
    <col min="3" max="3" width="17.42578125" customWidth="1"/>
    <col min="4" max="4" width="23.42578125" customWidth="1"/>
    <col min="5" max="5" width="15.42578125" style="134" customWidth="1"/>
    <col min="6" max="6" width="17" customWidth="1"/>
    <col min="7" max="7" width="17.5703125" customWidth="1"/>
  </cols>
  <sheetData>
    <row r="2" spans="1:7" ht="15" customHeight="1">
      <c r="B2" s="927" t="s">
        <v>2454</v>
      </c>
      <c r="C2" s="928"/>
      <c r="D2" s="928"/>
      <c r="E2" s="928"/>
      <c r="F2" s="928"/>
      <c r="G2" s="928"/>
    </row>
    <row r="3" spans="1:7" ht="15" customHeight="1">
      <c r="B3" s="927" t="s">
        <v>9385</v>
      </c>
      <c r="C3" s="928"/>
      <c r="D3" s="928"/>
      <c r="E3" s="928"/>
      <c r="F3" s="928"/>
      <c r="G3" s="928"/>
    </row>
    <row r="4" spans="1:7" ht="15.75" customHeight="1">
      <c r="B4" s="927" t="s">
        <v>2519</v>
      </c>
      <c r="C4" s="928"/>
      <c r="D4" s="928"/>
      <c r="E4" s="928"/>
      <c r="F4" s="928"/>
      <c r="G4" s="928"/>
    </row>
    <row r="5" spans="1:7" ht="7.9" customHeight="1">
      <c r="B5" s="149"/>
      <c r="C5" s="149"/>
      <c r="D5" s="149"/>
      <c r="E5" s="151"/>
      <c r="F5" s="149"/>
      <c r="G5" s="149"/>
    </row>
    <row r="6" spans="1:7" s="212" customFormat="1" ht="15" customHeight="1">
      <c r="A6" s="228"/>
      <c r="B6" s="925" t="s">
        <v>9386</v>
      </c>
      <c r="C6" s="925" t="s">
        <v>9387</v>
      </c>
      <c r="D6" s="925" t="s">
        <v>9388</v>
      </c>
      <c r="E6" s="925" t="s">
        <v>9389</v>
      </c>
      <c r="F6" s="926"/>
      <c r="G6" s="925" t="s">
        <v>9390</v>
      </c>
    </row>
    <row r="7" spans="1:7" s="212" customFormat="1" ht="31.9" customHeight="1">
      <c r="A7" s="228"/>
      <c r="B7" s="926"/>
      <c r="C7" s="926"/>
      <c r="D7" s="926"/>
      <c r="E7" s="385" t="s">
        <v>9391</v>
      </c>
      <c r="F7" s="385" t="s">
        <v>9392</v>
      </c>
      <c r="G7" s="926"/>
    </row>
    <row r="8" spans="1:7">
      <c r="A8" s="206"/>
      <c r="B8" s="386">
        <v>1</v>
      </c>
      <c r="C8" s="386">
        <v>2024</v>
      </c>
      <c r="D8" s="387" t="s">
        <v>9393</v>
      </c>
      <c r="E8" s="387" t="s">
        <v>9394</v>
      </c>
      <c r="F8" s="388">
        <v>102614707</v>
      </c>
      <c r="G8" s="501">
        <v>16001.89</v>
      </c>
    </row>
    <row r="9" spans="1:7">
      <c r="A9" s="206"/>
      <c r="B9" s="386">
        <v>2</v>
      </c>
      <c r="C9" s="386">
        <v>2024</v>
      </c>
      <c r="D9" s="387" t="s">
        <v>9395</v>
      </c>
      <c r="E9" s="387" t="s">
        <v>9394</v>
      </c>
      <c r="F9" s="388">
        <v>115163145</v>
      </c>
      <c r="G9" s="501">
        <v>280728.07</v>
      </c>
    </row>
    <row r="10" spans="1:7">
      <c r="A10" s="206"/>
      <c r="B10" s="386">
        <v>3</v>
      </c>
      <c r="C10" s="386">
        <v>2024</v>
      </c>
      <c r="D10" s="387" t="s">
        <v>9396</v>
      </c>
      <c r="E10" s="387" t="s">
        <v>9394</v>
      </c>
      <c r="F10" s="388">
        <v>115687152</v>
      </c>
      <c r="G10" s="501">
        <v>128743.39</v>
      </c>
    </row>
    <row r="11" spans="1:7">
      <c r="A11" s="206"/>
      <c r="B11" s="386">
        <v>4</v>
      </c>
      <c r="C11" s="386">
        <v>2024</v>
      </c>
      <c r="D11" s="387" t="s">
        <v>9396</v>
      </c>
      <c r="E11" s="387" t="s">
        <v>9394</v>
      </c>
      <c r="F11" s="388">
        <v>120489166</v>
      </c>
      <c r="G11" s="501">
        <v>19145.12</v>
      </c>
    </row>
    <row r="12" spans="1:7">
      <c r="A12" s="206"/>
      <c r="B12" s="386">
        <v>5</v>
      </c>
      <c r="C12" s="386">
        <v>2024</v>
      </c>
      <c r="D12" s="387" t="s">
        <v>2556</v>
      </c>
      <c r="E12" s="387" t="s">
        <v>9397</v>
      </c>
      <c r="F12" s="388">
        <v>4068295286</v>
      </c>
      <c r="G12" s="501">
        <v>8518.16</v>
      </c>
    </row>
    <row r="13" spans="1:7">
      <c r="A13" s="206"/>
      <c r="B13" s="386">
        <v>6</v>
      </c>
      <c r="C13" s="386">
        <v>2024</v>
      </c>
      <c r="D13" s="387" t="s">
        <v>9396</v>
      </c>
      <c r="E13" s="387" t="s">
        <v>9397</v>
      </c>
      <c r="F13" s="388">
        <v>4068295294</v>
      </c>
      <c r="G13" s="501">
        <v>12637.6</v>
      </c>
    </row>
    <row r="14" spans="1:7">
      <c r="A14" s="206"/>
      <c r="B14" s="386">
        <v>7</v>
      </c>
      <c r="C14" s="386">
        <v>2024</v>
      </c>
      <c r="D14" s="387" t="s">
        <v>9398</v>
      </c>
      <c r="E14" s="387" t="s">
        <v>9397</v>
      </c>
      <c r="F14" s="388">
        <v>6564113525</v>
      </c>
      <c r="G14" s="501">
        <v>158.37</v>
      </c>
    </row>
    <row r="15" spans="1:7">
      <c r="A15" s="206"/>
      <c r="B15" s="386">
        <v>8</v>
      </c>
      <c r="C15" s="386">
        <v>2024</v>
      </c>
      <c r="D15" s="387" t="s">
        <v>2556</v>
      </c>
      <c r="E15" s="387" t="s">
        <v>9397</v>
      </c>
      <c r="F15" s="388">
        <v>4069143279</v>
      </c>
      <c r="G15" s="501">
        <v>6021772.1399999997</v>
      </c>
    </row>
    <row r="16" spans="1:7">
      <c r="A16" s="206"/>
      <c r="B16" s="386">
        <v>9</v>
      </c>
      <c r="C16" s="386">
        <v>2024</v>
      </c>
      <c r="D16" s="387" t="s">
        <v>9398</v>
      </c>
      <c r="E16" s="387" t="s">
        <v>9399</v>
      </c>
      <c r="F16" s="388">
        <v>5097101</v>
      </c>
      <c r="G16" s="501">
        <v>420427.63</v>
      </c>
    </row>
    <row r="17" spans="1:7">
      <c r="A17" s="206"/>
      <c r="B17" s="386">
        <v>10</v>
      </c>
      <c r="C17" s="386">
        <v>2024</v>
      </c>
      <c r="D17" s="387" t="s">
        <v>9398</v>
      </c>
      <c r="E17" s="387" t="s">
        <v>9400</v>
      </c>
      <c r="F17" s="388">
        <v>153108234</v>
      </c>
      <c r="G17" s="501">
        <v>9993.0400000000009</v>
      </c>
    </row>
    <row r="18" spans="1:7">
      <c r="A18" s="206"/>
      <c r="B18" s="386">
        <v>11</v>
      </c>
      <c r="C18" s="386">
        <v>2024</v>
      </c>
      <c r="D18" s="387" t="s">
        <v>9401</v>
      </c>
      <c r="E18" s="387" t="s">
        <v>9402</v>
      </c>
      <c r="F18" s="388">
        <v>8205875561</v>
      </c>
      <c r="G18" s="501">
        <v>5515.1</v>
      </c>
    </row>
    <row r="19" spans="1:7">
      <c r="A19" s="206"/>
      <c r="B19" s="386">
        <v>12</v>
      </c>
      <c r="C19" s="386">
        <v>2024</v>
      </c>
      <c r="D19" s="387" t="s">
        <v>9398</v>
      </c>
      <c r="E19" s="387" t="s">
        <v>9400</v>
      </c>
      <c r="F19" s="388">
        <v>153108358</v>
      </c>
      <c r="G19" s="501">
        <v>59368113.149999999</v>
      </c>
    </row>
    <row r="20" spans="1:7" ht="15.75" customHeight="1">
      <c r="A20" s="206"/>
      <c r="B20" s="730"/>
      <c r="C20" s="730"/>
      <c r="D20" s="730"/>
      <c r="E20" s="731"/>
      <c r="F20" s="732" t="s">
        <v>2406</v>
      </c>
      <c r="G20" s="441">
        <f>SUM(G8:G19)</f>
        <v>66291753.659999996</v>
      </c>
    </row>
    <row r="21" spans="1:7" ht="15.75" customHeight="1">
      <c r="A21" s="206"/>
      <c r="B21" s="780" t="s">
        <v>9894</v>
      </c>
      <c r="C21" s="780"/>
      <c r="D21" s="780"/>
      <c r="E21" s="781"/>
      <c r="F21" s="779"/>
      <c r="G21" s="782"/>
    </row>
    <row r="22" spans="1:7" ht="15.75" customHeight="1">
      <c r="B22" s="929" t="s">
        <v>2453</v>
      </c>
      <c r="C22" s="929"/>
      <c r="D22" s="929"/>
      <c r="E22" s="929"/>
      <c r="F22" s="929"/>
      <c r="G22" s="929"/>
    </row>
    <row r="23" spans="1:7" ht="15.75" customHeight="1">
      <c r="B23" s="923"/>
      <c r="C23" s="924"/>
      <c r="D23" s="201"/>
      <c r="E23" s="201"/>
      <c r="F23" s="201"/>
      <c r="G23" s="201"/>
    </row>
    <row r="24" spans="1:7" ht="15.75" customHeight="1">
      <c r="B24" s="123"/>
      <c r="C24" s="123"/>
      <c r="D24" s="123"/>
      <c r="E24" s="201"/>
      <c r="F24" s="123"/>
      <c r="G24" s="123"/>
    </row>
    <row r="25" spans="1:7" ht="15.75" customHeight="1">
      <c r="B25" s="123"/>
      <c r="C25" s="123"/>
      <c r="D25" s="123"/>
      <c r="E25" s="201"/>
      <c r="F25" s="123"/>
      <c r="G25" s="123"/>
    </row>
    <row r="26" spans="1:7" ht="15.75" customHeight="1">
      <c r="B26" s="123"/>
      <c r="C26" s="123"/>
      <c r="D26" s="123"/>
      <c r="E26" s="201"/>
      <c r="F26" s="123"/>
      <c r="G26" s="123"/>
    </row>
    <row r="27" spans="1:7" ht="15.75" customHeight="1">
      <c r="B27" s="123"/>
      <c r="C27" s="123"/>
      <c r="D27" s="123"/>
      <c r="E27" s="201"/>
      <c r="F27" s="123"/>
      <c r="G27" s="123"/>
    </row>
    <row r="28" spans="1:7" ht="15.75" customHeight="1">
      <c r="B28" s="123"/>
      <c r="C28" s="123"/>
      <c r="D28" s="123"/>
      <c r="E28" s="201"/>
      <c r="F28" s="123"/>
      <c r="G28" s="123"/>
    </row>
    <row r="29" spans="1:7" ht="15.75" customHeight="1">
      <c r="B29" s="123"/>
      <c r="C29" s="123"/>
      <c r="D29" s="123"/>
      <c r="E29" s="201"/>
      <c r="F29" s="123"/>
      <c r="G29" s="123"/>
    </row>
    <row r="30" spans="1:7" ht="15.75" customHeight="1">
      <c r="B30" s="123"/>
      <c r="C30" s="123"/>
      <c r="D30" s="123"/>
      <c r="E30" s="201"/>
      <c r="F30" s="123"/>
      <c r="G30" s="123"/>
    </row>
    <row r="31" spans="1:7" ht="15.75" customHeight="1">
      <c r="B31" s="123"/>
      <c r="C31" s="123"/>
      <c r="D31" s="123"/>
      <c r="E31" s="201"/>
      <c r="F31" s="123"/>
      <c r="G31" s="123"/>
    </row>
    <row r="32" spans="1:7" ht="15.75" customHeight="1">
      <c r="B32" s="123"/>
      <c r="C32" s="123"/>
      <c r="D32" s="123"/>
      <c r="E32" s="201"/>
      <c r="F32" s="123"/>
      <c r="G32" s="123"/>
    </row>
    <row r="33" spans="2:7" ht="15.75" customHeight="1">
      <c r="B33" s="123"/>
      <c r="C33" s="123"/>
      <c r="D33" s="123"/>
      <c r="E33" s="201"/>
      <c r="F33" s="123"/>
      <c r="G33" s="123"/>
    </row>
    <row r="34" spans="2:7" ht="15.75" customHeight="1">
      <c r="B34" s="123"/>
      <c r="C34" s="123"/>
      <c r="D34" s="123"/>
      <c r="E34" s="201"/>
      <c r="F34" s="123"/>
      <c r="G34" s="123"/>
    </row>
    <row r="35" spans="2:7" ht="15.75" customHeight="1">
      <c r="B35" s="123"/>
      <c r="C35" s="123"/>
      <c r="D35" s="123"/>
      <c r="E35" s="201"/>
      <c r="F35" s="123"/>
      <c r="G35" s="123"/>
    </row>
    <row r="36" spans="2:7" ht="15.75" customHeight="1">
      <c r="B36" s="123"/>
      <c r="C36" s="123"/>
      <c r="D36" s="123"/>
      <c r="E36" s="201"/>
      <c r="F36" s="123"/>
      <c r="G36" s="123"/>
    </row>
    <row r="37" spans="2:7" ht="15.75" customHeight="1">
      <c r="B37" s="123"/>
      <c r="C37" s="123"/>
      <c r="D37" s="123"/>
      <c r="E37" s="201"/>
      <c r="F37" s="123"/>
      <c r="G37" s="123"/>
    </row>
    <row r="38" spans="2:7" ht="15.75" customHeight="1">
      <c r="B38" s="123"/>
      <c r="C38" s="123"/>
      <c r="D38" s="123"/>
      <c r="E38" s="201"/>
      <c r="F38" s="123"/>
      <c r="G38" s="123"/>
    </row>
    <row r="39" spans="2:7" ht="15.75" customHeight="1">
      <c r="B39" s="123"/>
      <c r="C39" s="123"/>
      <c r="D39" s="123"/>
      <c r="E39" s="201"/>
      <c r="F39" s="123"/>
      <c r="G39" s="123"/>
    </row>
    <row r="40" spans="2:7" ht="15.75" customHeight="1">
      <c r="B40" s="123"/>
      <c r="C40" s="123"/>
      <c r="D40" s="123"/>
      <c r="E40" s="201"/>
      <c r="F40" s="123"/>
      <c r="G40" s="123"/>
    </row>
    <row r="41" spans="2:7" ht="15.75" customHeight="1">
      <c r="B41" s="123"/>
      <c r="C41" s="123"/>
      <c r="D41" s="123"/>
      <c r="E41" s="201"/>
      <c r="F41" s="123"/>
      <c r="G41" s="123"/>
    </row>
    <row r="42" spans="2:7" ht="15.75" customHeight="1">
      <c r="B42" s="123"/>
      <c r="C42" s="123"/>
      <c r="D42" s="123"/>
      <c r="E42" s="201"/>
      <c r="F42" s="123"/>
      <c r="G42" s="123"/>
    </row>
    <row r="43" spans="2:7" ht="15.75" customHeight="1">
      <c r="B43" s="123"/>
      <c r="C43" s="123"/>
      <c r="D43" s="123"/>
      <c r="E43" s="201"/>
      <c r="F43" s="123"/>
      <c r="G43" s="123"/>
    </row>
    <row r="44" spans="2:7" ht="15.75" customHeight="1">
      <c r="B44" s="123"/>
      <c r="C44" s="123"/>
      <c r="D44" s="123"/>
      <c r="E44" s="201"/>
      <c r="F44" s="123"/>
      <c r="G44" s="123"/>
    </row>
    <row r="45" spans="2:7" ht="15.75" customHeight="1">
      <c r="B45" s="123"/>
      <c r="C45" s="123"/>
      <c r="D45" s="123"/>
      <c r="E45" s="201"/>
      <c r="F45" s="123"/>
      <c r="G45" s="123"/>
    </row>
    <row r="46" spans="2:7" ht="15.75" customHeight="1">
      <c r="B46" s="123"/>
      <c r="C46" s="123"/>
      <c r="D46" s="123"/>
      <c r="E46" s="201"/>
      <c r="F46" s="123"/>
      <c r="G46" s="123"/>
    </row>
    <row r="47" spans="2:7" ht="15.75" customHeight="1">
      <c r="B47" s="123"/>
      <c r="C47" s="123"/>
      <c r="D47" s="123"/>
      <c r="E47" s="201"/>
      <c r="F47" s="123"/>
      <c r="G47" s="123"/>
    </row>
    <row r="48" spans="2:7" ht="15.75" customHeight="1">
      <c r="B48" s="123"/>
      <c r="C48" s="123"/>
      <c r="D48" s="123"/>
      <c r="E48" s="201"/>
      <c r="F48" s="123"/>
      <c r="G48" s="123"/>
    </row>
    <row r="49" spans="2:7" ht="15.75" customHeight="1">
      <c r="B49" s="123"/>
      <c r="C49" s="123"/>
      <c r="D49" s="123"/>
      <c r="E49" s="201"/>
      <c r="F49" s="123"/>
      <c r="G49" s="123"/>
    </row>
    <row r="50" spans="2:7" ht="15.75" customHeight="1">
      <c r="B50" s="123"/>
      <c r="C50" s="123"/>
      <c r="D50" s="123"/>
      <c r="E50" s="201"/>
      <c r="F50" s="123"/>
      <c r="G50" s="123"/>
    </row>
    <row r="51" spans="2:7" ht="15.75" customHeight="1">
      <c r="B51" s="123"/>
      <c r="C51" s="123"/>
      <c r="D51" s="123"/>
      <c r="E51" s="201"/>
      <c r="F51" s="123"/>
      <c r="G51" s="123"/>
    </row>
    <row r="52" spans="2:7" ht="15.75" customHeight="1">
      <c r="B52" s="123"/>
      <c r="C52" s="123"/>
      <c r="D52" s="123"/>
      <c r="E52" s="201"/>
      <c r="F52" s="123"/>
      <c r="G52" s="123"/>
    </row>
    <row r="53" spans="2:7" ht="15.75" customHeight="1">
      <c r="B53" s="123"/>
      <c r="C53" s="123"/>
      <c r="D53" s="123"/>
      <c r="E53" s="201"/>
      <c r="F53" s="123"/>
      <c r="G53" s="123"/>
    </row>
    <row r="54" spans="2:7" ht="15.75" customHeight="1">
      <c r="B54" s="123"/>
      <c r="C54" s="123"/>
      <c r="D54" s="123"/>
      <c r="E54" s="201"/>
      <c r="F54" s="123"/>
      <c r="G54" s="123"/>
    </row>
    <row r="55" spans="2:7" ht="15.75" customHeight="1">
      <c r="B55" s="123"/>
      <c r="C55" s="123"/>
      <c r="D55" s="123"/>
      <c r="E55" s="201"/>
      <c r="F55" s="123"/>
      <c r="G55" s="123"/>
    </row>
    <row r="56" spans="2:7" ht="15.75" customHeight="1">
      <c r="B56" s="123"/>
      <c r="C56" s="123"/>
      <c r="D56" s="123"/>
      <c r="E56" s="201"/>
      <c r="F56" s="123"/>
      <c r="G56" s="123"/>
    </row>
    <row r="57" spans="2:7" ht="15.75" customHeight="1">
      <c r="B57" s="123"/>
      <c r="C57" s="123"/>
      <c r="D57" s="123"/>
      <c r="E57" s="201"/>
      <c r="F57" s="123"/>
      <c r="G57" s="123"/>
    </row>
    <row r="58" spans="2:7" ht="15.75" customHeight="1">
      <c r="B58" s="123"/>
      <c r="C58" s="123"/>
      <c r="D58" s="123"/>
      <c r="E58" s="201"/>
      <c r="F58" s="123"/>
      <c r="G58" s="123"/>
    </row>
    <row r="59" spans="2:7" ht="15.75" customHeight="1">
      <c r="B59" s="123"/>
      <c r="C59" s="123"/>
      <c r="D59" s="123"/>
      <c r="E59" s="201"/>
      <c r="F59" s="123"/>
      <c r="G59" s="123"/>
    </row>
    <row r="60" spans="2:7" ht="15.75" customHeight="1">
      <c r="B60" s="123"/>
      <c r="C60" s="123"/>
      <c r="D60" s="123"/>
      <c r="E60" s="201"/>
      <c r="F60" s="123"/>
      <c r="G60" s="123"/>
    </row>
    <row r="61" spans="2:7" ht="15.75" customHeight="1">
      <c r="B61" s="123"/>
      <c r="C61" s="123"/>
      <c r="D61" s="123"/>
      <c r="E61" s="201"/>
      <c r="F61" s="123"/>
      <c r="G61" s="123"/>
    </row>
    <row r="62" spans="2:7" ht="15.75" customHeight="1">
      <c r="B62" s="123"/>
      <c r="C62" s="123"/>
      <c r="D62" s="123"/>
      <c r="E62" s="201"/>
      <c r="F62" s="123"/>
      <c r="G62" s="123"/>
    </row>
    <row r="63" spans="2:7" ht="15.75" customHeight="1">
      <c r="B63" s="123"/>
      <c r="C63" s="123"/>
      <c r="D63" s="123"/>
      <c r="E63" s="201"/>
      <c r="F63" s="123"/>
      <c r="G63" s="123"/>
    </row>
    <row r="64" spans="2:7" ht="15.75" customHeight="1">
      <c r="B64" s="123"/>
      <c r="C64" s="123"/>
      <c r="D64" s="123"/>
      <c r="E64" s="201"/>
      <c r="F64" s="123"/>
      <c r="G64" s="123"/>
    </row>
    <row r="65" spans="2:7" ht="15.75" customHeight="1">
      <c r="B65" s="123"/>
      <c r="C65" s="123"/>
      <c r="D65" s="123"/>
      <c r="E65" s="201"/>
      <c r="F65" s="123"/>
      <c r="G65" s="123"/>
    </row>
    <row r="66" spans="2:7" ht="15.75" customHeight="1">
      <c r="B66" s="123"/>
      <c r="C66" s="123"/>
      <c r="D66" s="123"/>
      <c r="E66" s="201"/>
      <c r="F66" s="123"/>
      <c r="G66" s="123"/>
    </row>
    <row r="67" spans="2:7" ht="15.75" customHeight="1">
      <c r="B67" s="123"/>
      <c r="C67" s="123"/>
      <c r="D67" s="123"/>
      <c r="E67" s="201"/>
      <c r="F67" s="123"/>
      <c r="G67" s="123"/>
    </row>
    <row r="68" spans="2:7" ht="15.75" customHeight="1">
      <c r="B68" s="123"/>
      <c r="C68" s="123"/>
      <c r="D68" s="123"/>
      <c r="E68" s="201"/>
      <c r="F68" s="123"/>
      <c r="G68" s="123"/>
    </row>
    <row r="69" spans="2:7" ht="15.75" customHeight="1">
      <c r="B69" s="123"/>
      <c r="C69" s="123"/>
      <c r="D69" s="123"/>
      <c r="E69" s="201"/>
      <c r="F69" s="123"/>
      <c r="G69" s="123"/>
    </row>
    <row r="70" spans="2:7" ht="15.75" customHeight="1">
      <c r="B70" s="123"/>
      <c r="C70" s="123"/>
      <c r="D70" s="123"/>
      <c r="E70" s="201"/>
      <c r="F70" s="123"/>
      <c r="G70" s="123"/>
    </row>
    <row r="71" spans="2:7" ht="15.75" customHeight="1">
      <c r="B71" s="123"/>
      <c r="C71" s="123"/>
      <c r="D71" s="123"/>
      <c r="E71" s="201"/>
      <c r="F71" s="123"/>
      <c r="G71" s="123"/>
    </row>
    <row r="72" spans="2:7" ht="15.75" customHeight="1">
      <c r="B72" s="123"/>
      <c r="C72" s="123"/>
      <c r="D72" s="123"/>
      <c r="E72" s="201"/>
      <c r="F72" s="123"/>
      <c r="G72" s="123"/>
    </row>
    <row r="73" spans="2:7" ht="15.75" customHeight="1">
      <c r="B73" s="123"/>
      <c r="C73" s="123"/>
      <c r="D73" s="123"/>
      <c r="E73" s="201"/>
      <c r="F73" s="123"/>
      <c r="G73" s="123"/>
    </row>
    <row r="74" spans="2:7" ht="15.75" customHeight="1">
      <c r="B74" s="123"/>
      <c r="C74" s="123"/>
      <c r="D74" s="123"/>
      <c r="E74" s="201"/>
      <c r="F74" s="123"/>
      <c r="G74" s="123"/>
    </row>
    <row r="75" spans="2:7" ht="15.75" customHeight="1">
      <c r="B75" s="123"/>
      <c r="C75" s="123"/>
      <c r="D75" s="123"/>
      <c r="E75" s="201"/>
      <c r="F75" s="123"/>
      <c r="G75" s="123"/>
    </row>
    <row r="76" spans="2:7" ht="15.75" customHeight="1">
      <c r="B76" s="123"/>
      <c r="C76" s="123"/>
      <c r="D76" s="123"/>
      <c r="E76" s="201"/>
      <c r="F76" s="123"/>
      <c r="G76" s="123"/>
    </row>
    <row r="77" spans="2:7" ht="15.75" customHeight="1">
      <c r="B77" s="123"/>
      <c r="C77" s="123"/>
      <c r="D77" s="123"/>
      <c r="E77" s="201"/>
      <c r="F77" s="123"/>
      <c r="G77" s="123"/>
    </row>
    <row r="78" spans="2:7" ht="15.75" customHeight="1">
      <c r="B78" s="123"/>
      <c r="C78" s="123"/>
      <c r="D78" s="123"/>
      <c r="E78" s="201"/>
      <c r="F78" s="123"/>
      <c r="G78" s="123"/>
    </row>
    <row r="79" spans="2:7" ht="15.75" customHeight="1">
      <c r="B79" s="123"/>
      <c r="C79" s="123"/>
      <c r="D79" s="123"/>
      <c r="E79" s="201"/>
      <c r="F79" s="123"/>
      <c r="G79" s="123"/>
    </row>
    <row r="80" spans="2:7" ht="15.75" customHeight="1">
      <c r="B80" s="123"/>
      <c r="C80" s="123"/>
      <c r="D80" s="123"/>
      <c r="E80" s="201"/>
      <c r="F80" s="123"/>
      <c r="G80" s="123"/>
    </row>
    <row r="81" spans="2:7" ht="15.75" customHeight="1">
      <c r="B81" s="123"/>
      <c r="C81" s="123"/>
      <c r="D81" s="123"/>
      <c r="E81" s="201"/>
      <c r="F81" s="123"/>
      <c r="G81" s="123"/>
    </row>
    <row r="82" spans="2:7" ht="15.75" customHeight="1">
      <c r="B82" s="123"/>
      <c r="C82" s="123"/>
      <c r="D82" s="123"/>
      <c r="E82" s="201"/>
      <c r="F82" s="123"/>
      <c r="G82" s="123"/>
    </row>
    <row r="83" spans="2:7" ht="15.75" customHeight="1">
      <c r="B83" s="123"/>
      <c r="C83" s="123"/>
      <c r="D83" s="123"/>
      <c r="E83" s="201"/>
      <c r="F83" s="123"/>
      <c r="G83" s="123"/>
    </row>
    <row r="84" spans="2:7" ht="15.75" customHeight="1">
      <c r="B84" s="123"/>
      <c r="C84" s="123"/>
      <c r="D84" s="123"/>
      <c r="E84" s="201"/>
      <c r="F84" s="123"/>
      <c r="G84" s="123"/>
    </row>
    <row r="85" spans="2:7" ht="15.75" customHeight="1">
      <c r="B85" s="123"/>
      <c r="C85" s="123"/>
      <c r="D85" s="123"/>
      <c r="E85" s="201"/>
      <c r="F85" s="123"/>
      <c r="G85" s="123"/>
    </row>
    <row r="86" spans="2:7" ht="15.75" customHeight="1">
      <c r="B86" s="123"/>
      <c r="C86" s="123"/>
      <c r="D86" s="123"/>
      <c r="E86" s="201"/>
      <c r="F86" s="123"/>
      <c r="G86" s="123"/>
    </row>
    <row r="87" spans="2:7" ht="15.75" customHeight="1">
      <c r="B87" s="123"/>
      <c r="C87" s="123"/>
      <c r="D87" s="123"/>
      <c r="E87" s="201"/>
      <c r="F87" s="123"/>
      <c r="G87" s="123"/>
    </row>
    <row r="88" spans="2:7" ht="15.75" customHeight="1">
      <c r="B88" s="123"/>
      <c r="C88" s="123"/>
      <c r="D88" s="123"/>
      <c r="E88" s="201"/>
      <c r="F88" s="123"/>
      <c r="G88" s="123"/>
    </row>
    <row r="89" spans="2:7" ht="15.75" customHeight="1">
      <c r="B89" s="123"/>
      <c r="C89" s="123"/>
      <c r="D89" s="123"/>
      <c r="E89" s="201"/>
      <c r="F89" s="123"/>
      <c r="G89" s="123"/>
    </row>
    <row r="90" spans="2:7" ht="15.75" customHeight="1">
      <c r="B90" s="123"/>
      <c r="C90" s="123"/>
      <c r="D90" s="123"/>
      <c r="E90" s="201"/>
      <c r="F90" s="123"/>
      <c r="G90" s="123"/>
    </row>
    <row r="91" spans="2:7" ht="15.75" customHeight="1">
      <c r="B91" s="123"/>
      <c r="C91" s="123"/>
      <c r="D91" s="123"/>
      <c r="E91" s="201"/>
      <c r="F91" s="123"/>
      <c r="G91" s="123"/>
    </row>
    <row r="92" spans="2:7" ht="15.75" customHeight="1">
      <c r="B92" s="123"/>
      <c r="C92" s="123"/>
      <c r="D92" s="123"/>
      <c r="E92" s="201"/>
      <c r="F92" s="123"/>
      <c r="G92" s="123"/>
    </row>
    <row r="93" spans="2:7" ht="15.75" customHeight="1">
      <c r="B93" s="123"/>
      <c r="C93" s="123"/>
      <c r="D93" s="123"/>
      <c r="E93" s="201"/>
      <c r="F93" s="123"/>
      <c r="G93" s="123"/>
    </row>
    <row r="94" spans="2:7" ht="15.75" customHeight="1">
      <c r="B94" s="123"/>
      <c r="C94" s="123"/>
      <c r="D94" s="123"/>
      <c r="E94" s="201"/>
      <c r="F94" s="123"/>
      <c r="G94" s="123"/>
    </row>
    <row r="95" spans="2:7" ht="15.75" customHeight="1">
      <c r="B95" s="123"/>
      <c r="C95" s="123"/>
      <c r="D95" s="123"/>
      <c r="E95" s="201"/>
      <c r="F95" s="123"/>
      <c r="G95" s="123"/>
    </row>
  </sheetData>
  <mergeCells count="10">
    <mergeCell ref="B23:C23"/>
    <mergeCell ref="D6:D7"/>
    <mergeCell ref="E6:F6"/>
    <mergeCell ref="B2:G2"/>
    <mergeCell ref="B3:G3"/>
    <mergeCell ref="B4:G4"/>
    <mergeCell ref="B6:B7"/>
    <mergeCell ref="C6:C7"/>
    <mergeCell ref="G6:G7"/>
    <mergeCell ref="B22:G22"/>
  </mergeCells>
  <printOptions horizontalCentered="1"/>
  <pageMargins left="0.39370078740157483" right="0.39370078740157483" top="0.39370078740157483" bottom="0.39370078740157483" header="0" footer="0"/>
  <pageSetup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F105"/>
  <sheetViews>
    <sheetView showGridLines="0" zoomScale="90" zoomScaleNormal="90" workbookViewId="0"/>
  </sheetViews>
  <sheetFormatPr baseColWidth="10" defaultColWidth="14.42578125" defaultRowHeight="15" customHeight="1"/>
  <cols>
    <col min="1" max="1" width="2.7109375" customWidth="1"/>
    <col min="2" max="2" width="61.140625" customWidth="1"/>
    <col min="3" max="3" width="32.140625" customWidth="1"/>
    <col min="4" max="4" width="19.28515625" customWidth="1"/>
    <col min="5" max="5" width="17.140625" customWidth="1"/>
    <col min="6" max="10" width="10.7109375" customWidth="1"/>
  </cols>
  <sheetData>
    <row r="2" spans="2:6" ht="15" customHeight="1">
      <c r="B2" s="930" t="s">
        <v>2454</v>
      </c>
      <c r="C2" s="930"/>
      <c r="D2" s="930"/>
      <c r="E2" s="930"/>
      <c r="F2" s="156"/>
    </row>
    <row r="3" spans="2:6" ht="15" customHeight="1">
      <c r="B3" s="930" t="s">
        <v>9403</v>
      </c>
      <c r="C3" s="930"/>
      <c r="D3" s="930"/>
      <c r="E3" s="930"/>
      <c r="F3" s="156"/>
    </row>
    <row r="4" spans="2:6">
      <c r="B4" s="931" t="s">
        <v>2519</v>
      </c>
      <c r="C4" s="931"/>
      <c r="D4" s="931"/>
      <c r="E4" s="931"/>
      <c r="F4" s="151"/>
    </row>
    <row r="6" spans="2:6" ht="15" customHeight="1">
      <c r="B6" s="925" t="s">
        <v>9404</v>
      </c>
      <c r="C6" s="925" t="s">
        <v>9387</v>
      </c>
      <c r="D6" s="925" t="s">
        <v>9388</v>
      </c>
      <c r="E6" s="925" t="s">
        <v>9390</v>
      </c>
    </row>
    <row r="7" spans="2:6" ht="15" customHeight="1">
      <c r="B7" s="932"/>
      <c r="C7" s="932"/>
      <c r="D7" s="932"/>
      <c r="E7" s="932"/>
    </row>
    <row r="8" spans="2:6" ht="15" customHeight="1">
      <c r="B8" s="115"/>
      <c r="C8" s="115"/>
      <c r="D8" s="115"/>
      <c r="E8" s="115"/>
    </row>
    <row r="9" spans="2:6" ht="15" customHeight="1">
      <c r="B9" s="115"/>
      <c r="C9" s="115"/>
      <c r="D9" s="115"/>
      <c r="E9" s="115"/>
    </row>
    <row r="10" spans="2:6" ht="15" customHeight="1">
      <c r="B10" s="115"/>
      <c r="C10" s="115"/>
      <c r="D10" s="115"/>
      <c r="E10" s="115"/>
    </row>
    <row r="11" spans="2:6" ht="15" customHeight="1">
      <c r="B11" s="115"/>
      <c r="C11" s="115"/>
      <c r="D11" s="115"/>
      <c r="E11" s="115"/>
    </row>
    <row r="12" spans="2:6" ht="15" customHeight="1">
      <c r="B12" s="115"/>
      <c r="C12" s="115"/>
      <c r="D12" s="115"/>
      <c r="E12" s="115"/>
    </row>
    <row r="13" spans="2:6" ht="15" customHeight="1">
      <c r="B13" s="115"/>
      <c r="C13" s="115"/>
      <c r="D13" s="115"/>
      <c r="E13" s="115"/>
    </row>
    <row r="14" spans="2:6" ht="15" customHeight="1">
      <c r="B14" s="115"/>
      <c r="C14" s="115"/>
      <c r="D14" s="115"/>
      <c r="E14" s="115"/>
    </row>
    <row r="15" spans="2:6" ht="15" customHeight="1">
      <c r="B15" s="115"/>
      <c r="C15" s="115"/>
      <c r="D15" s="115"/>
      <c r="E15" s="115"/>
    </row>
    <row r="16" spans="2:6" ht="15" customHeight="1">
      <c r="B16" s="115"/>
      <c r="C16" s="115"/>
      <c r="D16" s="115"/>
      <c r="E16" s="115"/>
    </row>
    <row r="17" spans="2:5" ht="15" customHeight="1">
      <c r="B17" s="922" t="s">
        <v>2453</v>
      </c>
      <c r="C17" s="922"/>
      <c r="D17" s="922"/>
      <c r="E17" s="922"/>
    </row>
    <row r="18" spans="2:5" ht="15" customHeight="1">
      <c r="B18" s="221"/>
      <c r="C18" s="221"/>
      <c r="D18" s="221"/>
      <c r="E18" s="221"/>
    </row>
    <row r="19" spans="2:5" ht="15" customHeight="1">
      <c r="B19" s="221"/>
      <c r="C19" s="221"/>
      <c r="D19" s="221"/>
      <c r="E19" s="221"/>
    </row>
    <row r="20" spans="2:5" ht="15" customHeight="1">
      <c r="B20" s="221"/>
      <c r="C20" s="221"/>
      <c r="D20" s="221"/>
      <c r="E20" s="221"/>
    </row>
    <row r="21" spans="2:5" ht="15" customHeight="1">
      <c r="B21" s="221"/>
      <c r="C21" s="221"/>
      <c r="D21" s="221"/>
      <c r="E21" s="221"/>
    </row>
    <row r="22" spans="2:5" ht="15" customHeight="1">
      <c r="B22" s="223"/>
      <c r="C22" s="223"/>
      <c r="D22" s="223"/>
      <c r="E22" s="223"/>
    </row>
    <row r="26" spans="2:5" ht="15.75" customHeight="1"/>
    <row r="27" spans="2:5" ht="15.75" customHeight="1"/>
    <row r="28" spans="2:5" ht="15.75" customHeight="1"/>
    <row r="29" spans="2:5" ht="15.75" customHeight="1"/>
    <row r="30" spans="2:5" ht="15.75" customHeight="1"/>
    <row r="31" spans="2:5" ht="15.75" customHeight="1"/>
    <row r="32" spans="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sheetData>
  <mergeCells count="8">
    <mergeCell ref="B2:E2"/>
    <mergeCell ref="B3:E3"/>
    <mergeCell ref="B4:E4"/>
    <mergeCell ref="B17:E17"/>
    <mergeCell ref="E6:E7"/>
    <mergeCell ref="B6:B7"/>
    <mergeCell ref="C6:C7"/>
    <mergeCell ref="D6:D7"/>
  </mergeCells>
  <printOptions horizontalCentered="1"/>
  <pageMargins left="0.39370078740157483" right="0.39370078740157483" top="0.39370078740157483" bottom="0.39370078740157483" header="0" footer="0"/>
  <pageSetup scale="9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F1FD5-175C-410B-B304-B839B2A3B026}">
  <sheetPr>
    <pageSetUpPr fitToPage="1"/>
  </sheetPr>
  <dimension ref="B2:K53"/>
  <sheetViews>
    <sheetView showGridLines="0" zoomScale="80" zoomScaleNormal="80" zoomScaleSheetLayoutView="87" workbookViewId="0"/>
  </sheetViews>
  <sheetFormatPr baseColWidth="10" defaultColWidth="11.42578125" defaultRowHeight="15.75"/>
  <cols>
    <col min="1" max="1" width="2.7109375" style="622" customWidth="1"/>
    <col min="2" max="2" width="66.42578125" style="744" customWidth="1"/>
    <col min="3" max="4" width="17.5703125" style="742" customWidth="1"/>
    <col min="5" max="5" width="17.28515625" style="742" customWidth="1"/>
    <col min="6" max="6" width="17.5703125" style="742" bestFit="1" customWidth="1"/>
    <col min="7" max="7" width="18" style="742" customWidth="1"/>
    <col min="8" max="8" width="16.7109375" style="742" customWidth="1"/>
    <col min="9" max="9" width="18.42578125" style="622" customWidth="1"/>
    <col min="10" max="10" width="19.28515625" style="622" customWidth="1"/>
    <col min="11" max="11" width="21" style="622" customWidth="1"/>
    <col min="12" max="16384" width="11.42578125" style="622"/>
  </cols>
  <sheetData>
    <row r="2" spans="2:11">
      <c r="B2" s="935" t="s">
        <v>9405</v>
      </c>
      <c r="C2" s="935"/>
      <c r="D2" s="935"/>
      <c r="E2" s="935"/>
      <c r="F2" s="935"/>
      <c r="G2" s="935"/>
      <c r="H2" s="935"/>
    </row>
    <row r="3" spans="2:11">
      <c r="B3" s="936" t="s">
        <v>9406</v>
      </c>
      <c r="C3" s="936"/>
      <c r="D3" s="936"/>
      <c r="E3" s="936"/>
      <c r="F3" s="936"/>
      <c r="G3" s="936"/>
      <c r="H3" s="936"/>
    </row>
    <row r="4" spans="2:11">
      <c r="B4" s="733"/>
      <c r="C4" s="733"/>
      <c r="D4" s="733"/>
      <c r="E4" s="733"/>
      <c r="F4" s="733"/>
      <c r="G4" s="733"/>
      <c r="H4" s="733"/>
    </row>
    <row r="5" spans="2:11" ht="15">
      <c r="B5" s="937" t="s">
        <v>2454</v>
      </c>
      <c r="C5" s="937"/>
      <c r="D5" s="937"/>
      <c r="E5" s="937"/>
      <c r="F5" s="937"/>
      <c r="G5" s="937"/>
      <c r="H5" s="937"/>
    </row>
    <row r="6" spans="2:11" ht="15">
      <c r="B6" s="937" t="s">
        <v>9407</v>
      </c>
      <c r="C6" s="937"/>
      <c r="D6" s="937"/>
      <c r="E6" s="937"/>
      <c r="F6" s="937"/>
      <c r="G6" s="937"/>
      <c r="H6" s="937"/>
    </row>
    <row r="7" spans="2:11" ht="15">
      <c r="B7" s="937" t="s">
        <v>9408</v>
      </c>
      <c r="C7" s="937"/>
      <c r="D7" s="937"/>
      <c r="E7" s="937"/>
      <c r="F7" s="937"/>
      <c r="G7" s="937"/>
      <c r="H7" s="937"/>
    </row>
    <row r="8" spans="2:11" ht="15">
      <c r="B8" s="937" t="s">
        <v>9409</v>
      </c>
      <c r="C8" s="937"/>
      <c r="D8" s="937"/>
      <c r="E8" s="937"/>
      <c r="F8" s="937"/>
      <c r="G8" s="937"/>
      <c r="H8" s="937"/>
    </row>
    <row r="9" spans="2:11" ht="7.15" customHeight="1">
      <c r="B9" s="734"/>
      <c r="C9" s="734"/>
      <c r="D9" s="734"/>
      <c r="E9" s="734"/>
      <c r="F9" s="734"/>
      <c r="G9" s="734"/>
      <c r="H9" s="734"/>
    </row>
    <row r="10" spans="2:11" ht="64.150000000000006" customHeight="1">
      <c r="B10" s="749" t="s">
        <v>9410</v>
      </c>
      <c r="C10" s="750" t="s">
        <v>9888</v>
      </c>
      <c r="D10" s="750" t="s">
        <v>9411</v>
      </c>
      <c r="E10" s="750" t="s">
        <v>9412</v>
      </c>
      <c r="F10" s="750" t="s">
        <v>9413</v>
      </c>
      <c r="G10" s="750" t="s">
        <v>9414</v>
      </c>
      <c r="H10" s="750" t="s">
        <v>9415</v>
      </c>
    </row>
    <row r="11" spans="2:11" ht="15">
      <c r="B11" s="751"/>
      <c r="C11" s="752"/>
      <c r="D11" s="752"/>
      <c r="E11" s="752"/>
      <c r="F11" s="752"/>
      <c r="G11" s="752"/>
      <c r="H11" s="752"/>
    </row>
    <row r="12" spans="2:11" s="735" customFormat="1" ht="25.5">
      <c r="B12" s="753" t="s">
        <v>9416</v>
      </c>
      <c r="C12" s="754">
        <f t="shared" ref="C12:H12" si="0">SUM(C15:C25)</f>
        <v>1492743118.46</v>
      </c>
      <c r="D12" s="754">
        <f t="shared" si="0"/>
        <v>569296272.655321</v>
      </c>
      <c r="E12" s="754">
        <f t="shared" si="0"/>
        <v>655333693.77359164</v>
      </c>
      <c r="F12" s="754">
        <f t="shared" si="0"/>
        <v>1607299112.0611494</v>
      </c>
      <c r="G12" s="754">
        <f t="shared" si="0"/>
        <v>622085408.12983108</v>
      </c>
      <c r="H12" s="754">
        <f t="shared" si="0"/>
        <v>716100821.1961354</v>
      </c>
      <c r="I12" s="736"/>
      <c r="J12" s="736"/>
      <c r="K12" s="736"/>
    </row>
    <row r="13" spans="2:11" s="735" customFormat="1">
      <c r="B13" s="753"/>
      <c r="C13" s="754"/>
      <c r="D13" s="754"/>
      <c r="E13" s="754"/>
      <c r="F13" s="754"/>
      <c r="G13" s="754"/>
      <c r="H13" s="754"/>
      <c r="I13" s="736"/>
      <c r="J13" s="736"/>
      <c r="K13" s="736"/>
    </row>
    <row r="14" spans="2:11" ht="15">
      <c r="B14" s="755" t="s">
        <v>9417</v>
      </c>
      <c r="C14" s="752">
        <v>0</v>
      </c>
      <c r="D14" s="752">
        <v>0</v>
      </c>
      <c r="E14" s="752">
        <v>0</v>
      </c>
      <c r="F14" s="752">
        <v>0</v>
      </c>
      <c r="G14" s="752">
        <v>0</v>
      </c>
      <c r="H14" s="752">
        <v>0</v>
      </c>
    </row>
    <row r="15" spans="2:11" ht="15">
      <c r="B15" s="755" t="s">
        <v>9418</v>
      </c>
      <c r="C15" s="752">
        <v>0</v>
      </c>
      <c r="D15" s="752">
        <v>0</v>
      </c>
      <c r="E15" s="752">
        <v>0</v>
      </c>
      <c r="F15" s="752">
        <v>0</v>
      </c>
      <c r="G15" s="752">
        <v>0</v>
      </c>
      <c r="H15" s="752">
        <v>0</v>
      </c>
      <c r="K15" s="737"/>
    </row>
    <row r="16" spans="2:11" ht="15">
      <c r="B16" s="755" t="s">
        <v>9419</v>
      </c>
      <c r="C16" s="752">
        <v>0</v>
      </c>
      <c r="D16" s="752">
        <v>0</v>
      </c>
      <c r="E16" s="752">
        <v>0</v>
      </c>
      <c r="F16" s="752">
        <v>0</v>
      </c>
      <c r="G16" s="752">
        <v>0</v>
      </c>
      <c r="H16" s="752">
        <v>0</v>
      </c>
    </row>
    <row r="17" spans="2:11" ht="15">
      <c r="B17" s="755" t="s">
        <v>9420</v>
      </c>
      <c r="C17" s="752">
        <v>0</v>
      </c>
      <c r="D17" s="752">
        <v>0</v>
      </c>
      <c r="E17" s="752">
        <v>0</v>
      </c>
      <c r="F17" s="752">
        <v>0</v>
      </c>
      <c r="G17" s="752">
        <v>0</v>
      </c>
      <c r="H17" s="752">
        <v>0</v>
      </c>
      <c r="I17" s="738"/>
    </row>
    <row r="18" spans="2:11" ht="15">
      <c r="B18" s="755" t="s">
        <v>9421</v>
      </c>
      <c r="C18" s="752">
        <v>4924832.46</v>
      </c>
      <c r="D18" s="752">
        <v>4686650.8831550004</v>
      </c>
      <c r="E18" s="752">
        <v>4827250.4096496506</v>
      </c>
      <c r="F18" s="752">
        <v>4972067.9219391402</v>
      </c>
      <c r="G18" s="752">
        <v>5121229.9595973147</v>
      </c>
      <c r="H18" s="752">
        <f>+G18*1.03</f>
        <v>5274866.8583852341</v>
      </c>
    </row>
    <row r="19" spans="2:11" ht="15">
      <c r="B19" s="755" t="s">
        <v>9422</v>
      </c>
      <c r="C19" s="752">
        <v>0</v>
      </c>
      <c r="D19" s="752">
        <v>0</v>
      </c>
      <c r="E19" s="752">
        <v>0</v>
      </c>
      <c r="F19" s="752">
        <v>0</v>
      </c>
      <c r="G19" s="752">
        <v>0</v>
      </c>
      <c r="H19" s="752">
        <v>0</v>
      </c>
      <c r="I19" s="738"/>
      <c r="J19" s="738"/>
      <c r="K19" s="738"/>
    </row>
    <row r="20" spans="2:11" ht="15">
      <c r="B20" s="755" t="s">
        <v>9423</v>
      </c>
      <c r="C20" s="752">
        <v>4407877</v>
      </c>
      <c r="D20" s="752">
        <v>84872</v>
      </c>
      <c r="E20" s="752">
        <v>0</v>
      </c>
      <c r="F20" s="752">
        <v>0</v>
      </c>
      <c r="G20" s="752">
        <v>92741.925944000002</v>
      </c>
      <c r="H20" s="752">
        <v>0</v>
      </c>
      <c r="I20" s="739"/>
      <c r="J20" s="738"/>
    </row>
    <row r="21" spans="2:11" ht="15">
      <c r="B21" s="755" t="s">
        <v>9424</v>
      </c>
      <c r="C21" s="752">
        <v>1466356230</v>
      </c>
      <c r="D21" s="752">
        <v>564524749.77216601</v>
      </c>
      <c r="E21" s="752">
        <v>650506443.36394203</v>
      </c>
      <c r="F21" s="752">
        <v>1602327044.1392102</v>
      </c>
      <c r="G21" s="752">
        <v>616871436.24428976</v>
      </c>
      <c r="H21" s="752">
        <v>710825954.3377502</v>
      </c>
      <c r="I21" s="738"/>
      <c r="J21" s="738"/>
      <c r="K21" s="738"/>
    </row>
    <row r="22" spans="2:11" ht="15">
      <c r="B22" s="755" t="s">
        <v>9425</v>
      </c>
      <c r="C22" s="752">
        <v>0</v>
      </c>
      <c r="D22" s="752">
        <v>0</v>
      </c>
      <c r="E22" s="752">
        <v>0</v>
      </c>
      <c r="F22" s="752">
        <v>0</v>
      </c>
      <c r="G22" s="752">
        <v>0</v>
      </c>
      <c r="H22" s="752">
        <v>0</v>
      </c>
      <c r="I22" s="738"/>
      <c r="J22" s="738"/>
    </row>
    <row r="23" spans="2:11" ht="15">
      <c r="B23" s="755" t="s">
        <v>9889</v>
      </c>
      <c r="C23" s="752">
        <v>0</v>
      </c>
      <c r="D23" s="752">
        <v>0</v>
      </c>
      <c r="E23" s="752">
        <v>0</v>
      </c>
      <c r="F23" s="752">
        <v>0</v>
      </c>
      <c r="G23" s="752">
        <v>0</v>
      </c>
      <c r="H23" s="752">
        <v>0</v>
      </c>
      <c r="I23" s="738"/>
    </row>
    <row r="24" spans="2:11" ht="15">
      <c r="B24" s="755" t="s">
        <v>9426</v>
      </c>
      <c r="C24" s="752">
        <v>0</v>
      </c>
      <c r="D24" s="752">
        <v>0</v>
      </c>
      <c r="E24" s="752">
        <v>0</v>
      </c>
      <c r="F24" s="752">
        <v>0</v>
      </c>
      <c r="G24" s="752">
        <v>0</v>
      </c>
      <c r="H24" s="752">
        <v>0</v>
      </c>
      <c r="I24" s="738"/>
    </row>
    <row r="25" spans="2:11" ht="15">
      <c r="B25" s="755" t="s">
        <v>9427</v>
      </c>
      <c r="C25" s="752">
        <v>17054179</v>
      </c>
      <c r="D25" s="752">
        <v>0</v>
      </c>
      <c r="E25" s="752">
        <v>0</v>
      </c>
      <c r="F25" s="752">
        <v>0</v>
      </c>
      <c r="G25" s="752">
        <v>0</v>
      </c>
      <c r="H25" s="752">
        <v>0</v>
      </c>
      <c r="I25" s="738"/>
    </row>
    <row r="26" spans="2:11" ht="15">
      <c r="B26" s="751"/>
      <c r="C26" s="752"/>
      <c r="D26" s="752"/>
      <c r="E26" s="752"/>
      <c r="F26" s="752"/>
      <c r="G26" s="752"/>
      <c r="H26" s="752"/>
    </row>
    <row r="27" spans="2:11" ht="24.75" customHeight="1">
      <c r="B27" s="753" t="s">
        <v>9428</v>
      </c>
      <c r="C27" s="754">
        <v>0</v>
      </c>
      <c r="D27" s="754">
        <v>0</v>
      </c>
      <c r="E27" s="754">
        <v>0</v>
      </c>
      <c r="F27" s="754">
        <v>0</v>
      </c>
      <c r="G27" s="754">
        <v>0</v>
      </c>
      <c r="H27" s="754">
        <v>0</v>
      </c>
      <c r="I27" s="738"/>
    </row>
    <row r="28" spans="2:11">
      <c r="B28" s="753"/>
      <c r="C28" s="754"/>
      <c r="D28" s="754"/>
      <c r="E28" s="754"/>
      <c r="F28" s="754"/>
      <c r="G28" s="754"/>
      <c r="H28" s="754"/>
      <c r="I28" s="738"/>
    </row>
    <row r="29" spans="2:11" ht="15">
      <c r="B29" s="755" t="s">
        <v>9429</v>
      </c>
      <c r="C29" s="752">
        <v>0</v>
      </c>
      <c r="D29" s="752">
        <v>0</v>
      </c>
      <c r="E29" s="752">
        <v>0</v>
      </c>
      <c r="F29" s="752">
        <v>0</v>
      </c>
      <c r="G29" s="752">
        <v>0</v>
      </c>
      <c r="H29" s="752">
        <v>0</v>
      </c>
    </row>
    <row r="30" spans="2:11" ht="15">
      <c r="B30" s="755" t="s">
        <v>9430</v>
      </c>
      <c r="C30" s="752">
        <v>0</v>
      </c>
      <c r="D30" s="752">
        <v>0</v>
      </c>
      <c r="E30" s="752">
        <v>0</v>
      </c>
      <c r="F30" s="752">
        <v>0</v>
      </c>
      <c r="G30" s="752">
        <v>0</v>
      </c>
      <c r="H30" s="752">
        <v>0</v>
      </c>
    </row>
    <row r="31" spans="2:11" ht="15">
      <c r="B31" s="755" t="s">
        <v>9431</v>
      </c>
      <c r="C31" s="752">
        <v>0</v>
      </c>
      <c r="D31" s="752">
        <v>0</v>
      </c>
      <c r="E31" s="752">
        <v>0</v>
      </c>
      <c r="F31" s="752">
        <v>0</v>
      </c>
      <c r="G31" s="752">
        <v>0</v>
      </c>
      <c r="H31" s="752">
        <v>0</v>
      </c>
    </row>
    <row r="32" spans="2:11" ht="25.5">
      <c r="B32" s="755" t="s">
        <v>9432</v>
      </c>
      <c r="C32" s="752">
        <v>0</v>
      </c>
      <c r="D32" s="752">
        <v>0</v>
      </c>
      <c r="E32" s="752">
        <v>0</v>
      </c>
      <c r="F32" s="752">
        <v>0</v>
      </c>
      <c r="G32" s="752">
        <v>0</v>
      </c>
      <c r="H32" s="752">
        <v>0</v>
      </c>
    </row>
    <row r="33" spans="2:8" ht="15">
      <c r="B33" s="755" t="s">
        <v>9433</v>
      </c>
      <c r="C33" s="752">
        <v>0</v>
      </c>
      <c r="D33" s="752">
        <v>0</v>
      </c>
      <c r="E33" s="752">
        <v>0</v>
      </c>
      <c r="F33" s="752">
        <v>0</v>
      </c>
      <c r="G33" s="752">
        <v>0</v>
      </c>
      <c r="H33" s="752">
        <v>0</v>
      </c>
    </row>
    <row r="34" spans="2:8" ht="15">
      <c r="B34" s="751"/>
      <c r="C34" s="752"/>
      <c r="D34" s="752"/>
      <c r="E34" s="752"/>
      <c r="F34" s="752"/>
      <c r="G34" s="752"/>
      <c r="H34" s="752"/>
    </row>
    <row r="35" spans="2:8" ht="15">
      <c r="B35" s="753" t="s">
        <v>9434</v>
      </c>
      <c r="C35" s="752">
        <v>0</v>
      </c>
      <c r="D35" s="752">
        <v>0</v>
      </c>
      <c r="E35" s="752">
        <v>0</v>
      </c>
      <c r="F35" s="752">
        <v>0</v>
      </c>
      <c r="G35" s="752">
        <v>0</v>
      </c>
      <c r="H35" s="752">
        <v>0</v>
      </c>
    </row>
    <row r="36" spans="2:8" ht="15">
      <c r="B36" s="753"/>
      <c r="C36" s="752"/>
      <c r="D36" s="752"/>
      <c r="E36" s="752"/>
      <c r="F36" s="752"/>
      <c r="G36" s="752"/>
      <c r="H36" s="752"/>
    </row>
    <row r="37" spans="2:8" ht="15">
      <c r="B37" s="755" t="s">
        <v>9435</v>
      </c>
      <c r="C37" s="752">
        <v>0</v>
      </c>
      <c r="D37" s="752">
        <v>0</v>
      </c>
      <c r="E37" s="752">
        <v>0</v>
      </c>
      <c r="F37" s="752">
        <v>0</v>
      </c>
      <c r="G37" s="752">
        <v>0</v>
      </c>
      <c r="H37" s="752">
        <v>0</v>
      </c>
    </row>
    <row r="38" spans="2:8" ht="15">
      <c r="B38" s="751"/>
      <c r="C38" s="752"/>
      <c r="D38" s="752"/>
      <c r="E38" s="752"/>
      <c r="F38" s="752"/>
      <c r="G38" s="752"/>
      <c r="H38" s="752"/>
    </row>
    <row r="39" spans="2:8" s="735" customFormat="1">
      <c r="B39" s="753" t="s">
        <v>9436</v>
      </c>
      <c r="C39" s="754">
        <f>+C35+C27+C12</f>
        <v>1492743118.46</v>
      </c>
      <c r="D39" s="754">
        <f t="shared" ref="D39:H39" si="1">+D35+D27+D12</f>
        <v>569296272.655321</v>
      </c>
      <c r="E39" s="754">
        <f t="shared" si="1"/>
        <v>655333693.77359164</v>
      </c>
      <c r="F39" s="754">
        <f t="shared" si="1"/>
        <v>1607299112.0611494</v>
      </c>
      <c r="G39" s="754">
        <f t="shared" si="1"/>
        <v>622085408.12983108</v>
      </c>
      <c r="H39" s="754">
        <f t="shared" si="1"/>
        <v>716100821.1961354</v>
      </c>
    </row>
    <row r="40" spans="2:8" s="735" customFormat="1">
      <c r="B40" s="753"/>
      <c r="C40" s="754"/>
      <c r="D40" s="754"/>
      <c r="E40" s="754"/>
      <c r="F40" s="754"/>
      <c r="G40" s="754"/>
      <c r="H40" s="754"/>
    </row>
    <row r="41" spans="2:8">
      <c r="B41" s="753" t="s">
        <v>9437</v>
      </c>
      <c r="C41" s="754">
        <f t="shared" ref="C41:H41" si="2">SUM(C43:C44)</f>
        <v>0</v>
      </c>
      <c r="D41" s="754">
        <f t="shared" si="2"/>
        <v>0</v>
      </c>
      <c r="E41" s="754">
        <f t="shared" si="2"/>
        <v>0</v>
      </c>
      <c r="F41" s="754">
        <f t="shared" si="2"/>
        <v>0</v>
      </c>
      <c r="G41" s="754">
        <f t="shared" si="2"/>
        <v>0</v>
      </c>
      <c r="H41" s="754">
        <f t="shared" si="2"/>
        <v>0</v>
      </c>
    </row>
    <row r="42" spans="2:8">
      <c r="B42" s="753"/>
      <c r="C42" s="754"/>
      <c r="D42" s="754"/>
      <c r="E42" s="754"/>
      <c r="F42" s="754"/>
      <c r="G42" s="754"/>
      <c r="H42" s="754"/>
    </row>
    <row r="43" spans="2:8" ht="25.5">
      <c r="B43" s="755" t="s">
        <v>9438</v>
      </c>
      <c r="C43" s="752">
        <v>0</v>
      </c>
      <c r="D43" s="752">
        <v>0</v>
      </c>
      <c r="E43" s="752">
        <v>0</v>
      </c>
      <c r="F43" s="752">
        <v>0</v>
      </c>
      <c r="G43" s="752">
        <v>0</v>
      </c>
      <c r="H43" s="752">
        <v>0</v>
      </c>
    </row>
    <row r="44" spans="2:8" ht="25.5">
      <c r="B44" s="755" t="s">
        <v>9439</v>
      </c>
      <c r="C44" s="752">
        <v>0</v>
      </c>
      <c r="D44" s="752">
        <v>0</v>
      </c>
      <c r="E44" s="752">
        <v>0</v>
      </c>
      <c r="F44" s="752">
        <v>0</v>
      </c>
      <c r="G44" s="752">
        <v>0</v>
      </c>
      <c r="H44" s="752">
        <v>0</v>
      </c>
    </row>
    <row r="45" spans="2:8" ht="15">
      <c r="B45" s="755"/>
      <c r="C45" s="752"/>
      <c r="D45" s="752"/>
      <c r="E45" s="752"/>
      <c r="F45" s="752"/>
      <c r="G45" s="752"/>
      <c r="H45" s="752"/>
    </row>
    <row r="46" spans="2:8">
      <c r="B46" s="753" t="s">
        <v>9440</v>
      </c>
      <c r="C46" s="754">
        <v>0</v>
      </c>
      <c r="D46" s="754">
        <v>0</v>
      </c>
      <c r="E46" s="754">
        <v>0</v>
      </c>
      <c r="F46" s="754">
        <v>0</v>
      </c>
      <c r="G46" s="754">
        <v>0</v>
      </c>
      <c r="H46" s="754">
        <v>0</v>
      </c>
    </row>
    <row r="47" spans="2:8" ht="15">
      <c r="B47" s="751"/>
      <c r="C47" s="752"/>
      <c r="D47" s="752"/>
      <c r="E47" s="752"/>
      <c r="F47" s="752"/>
      <c r="G47" s="752"/>
      <c r="H47" s="752"/>
    </row>
    <row r="48" spans="2:8" ht="15" hidden="1">
      <c r="B48" s="740">
        <v>1</v>
      </c>
      <c r="C48" s="933" t="s">
        <v>9441</v>
      </c>
      <c r="D48" s="933"/>
      <c r="E48" s="933"/>
      <c r="F48" s="933"/>
      <c r="G48" s="933"/>
      <c r="H48" s="933"/>
    </row>
    <row r="49" spans="2:8" ht="15" hidden="1">
      <c r="B49" s="740">
        <v>2</v>
      </c>
      <c r="C49" s="934" t="s">
        <v>9442</v>
      </c>
      <c r="D49" s="934"/>
      <c r="E49" s="934"/>
      <c r="F49" s="934"/>
      <c r="G49" s="934"/>
      <c r="H49" s="934"/>
    </row>
    <row r="50" spans="2:8" ht="15" hidden="1">
      <c r="B50" s="740">
        <v>3</v>
      </c>
      <c r="C50" s="934" t="s">
        <v>9443</v>
      </c>
      <c r="D50" s="934"/>
      <c r="E50" s="934"/>
      <c r="F50" s="934"/>
      <c r="G50" s="934"/>
      <c r="H50" s="934"/>
    </row>
    <row r="51" spans="2:8" ht="45" customHeight="1">
      <c r="B51" s="875" t="s">
        <v>9890</v>
      </c>
      <c r="C51" s="875"/>
      <c r="D51" s="875"/>
      <c r="E51" s="875"/>
      <c r="F51" s="875"/>
      <c r="G51" s="875"/>
      <c r="H51" s="875"/>
    </row>
    <row r="52" spans="2:8">
      <c r="B52" s="741" t="s">
        <v>9891</v>
      </c>
      <c r="C52" s="636"/>
      <c r="D52" s="636"/>
      <c r="E52" s="636"/>
      <c r="F52" s="636"/>
      <c r="G52" s="636"/>
    </row>
    <row r="53" spans="2:8">
      <c r="B53" s="741"/>
      <c r="C53" s="743"/>
      <c r="D53" s="743"/>
      <c r="E53" s="743"/>
      <c r="F53" s="743"/>
      <c r="G53" s="743"/>
    </row>
  </sheetData>
  <mergeCells count="10">
    <mergeCell ref="C48:H48"/>
    <mergeCell ref="C49:H49"/>
    <mergeCell ref="C50:H50"/>
    <mergeCell ref="B51:H51"/>
    <mergeCell ref="B2:H2"/>
    <mergeCell ref="B3:H3"/>
    <mergeCell ref="B5:H5"/>
    <mergeCell ref="B6:H6"/>
    <mergeCell ref="B7:H7"/>
    <mergeCell ref="B8:H8"/>
  </mergeCells>
  <printOptions horizontalCentered="1"/>
  <pageMargins left="0.39370078740157483" right="0.39370078740157483" top="0.39370078740157483" bottom="0.39370078740157483" header="0" footer="0"/>
  <pageSetup scale="5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7A12-35CD-4BE4-B30E-AAE7308104EF}">
  <dimension ref="A2:K43"/>
  <sheetViews>
    <sheetView showGridLines="0" zoomScale="80" zoomScaleNormal="80" workbookViewId="0"/>
  </sheetViews>
  <sheetFormatPr baseColWidth="10" defaultColWidth="11.42578125" defaultRowHeight="12.75"/>
  <cols>
    <col min="1" max="1" width="2.7109375" style="744" customWidth="1"/>
    <col min="2" max="2" width="38.140625" style="744" customWidth="1"/>
    <col min="3" max="8" width="17.5703125" style="744" customWidth="1"/>
    <col min="9" max="9" width="15" style="744" customWidth="1"/>
    <col min="10" max="10" width="14.7109375" style="744" customWidth="1"/>
    <col min="11" max="11" width="16.28515625" style="744" customWidth="1"/>
    <col min="12" max="16384" width="11.42578125" style="744"/>
  </cols>
  <sheetData>
    <row r="2" spans="2:11" ht="15.75">
      <c r="B2" s="935" t="s">
        <v>9444</v>
      </c>
      <c r="C2" s="935"/>
      <c r="D2" s="935"/>
      <c r="E2" s="935"/>
      <c r="F2" s="935"/>
      <c r="G2" s="935"/>
      <c r="H2" s="935"/>
    </row>
    <row r="3" spans="2:11" ht="15" customHeight="1">
      <c r="B3" s="937" t="s">
        <v>9445</v>
      </c>
      <c r="C3" s="937"/>
      <c r="D3" s="937"/>
      <c r="E3" s="937"/>
      <c r="F3" s="937"/>
      <c r="G3" s="937"/>
      <c r="H3" s="937"/>
    </row>
    <row r="4" spans="2:11" ht="15" customHeight="1">
      <c r="B4" s="734"/>
      <c r="C4" s="734"/>
      <c r="D4" s="734"/>
      <c r="E4" s="734"/>
      <c r="F4" s="734"/>
      <c r="G4" s="734"/>
      <c r="H4" s="734"/>
    </row>
    <row r="5" spans="2:11">
      <c r="B5" s="937" t="s">
        <v>2454</v>
      </c>
      <c r="C5" s="937"/>
      <c r="D5" s="937"/>
      <c r="E5" s="937"/>
      <c r="F5" s="937"/>
      <c r="G5" s="937"/>
      <c r="H5" s="937"/>
    </row>
    <row r="6" spans="2:11">
      <c r="B6" s="937" t="s">
        <v>9445</v>
      </c>
      <c r="C6" s="937"/>
      <c r="D6" s="937"/>
      <c r="E6" s="937"/>
      <c r="F6" s="937"/>
      <c r="G6" s="937"/>
      <c r="H6" s="937"/>
    </row>
    <row r="7" spans="2:11">
      <c r="B7" s="937" t="s">
        <v>9408</v>
      </c>
      <c r="C7" s="937"/>
      <c r="D7" s="937"/>
      <c r="E7" s="937"/>
      <c r="F7" s="937"/>
      <c r="G7" s="937"/>
      <c r="H7" s="937"/>
    </row>
    <row r="8" spans="2:11">
      <c r="B8" s="937" t="s">
        <v>9409</v>
      </c>
      <c r="C8" s="937"/>
      <c r="D8" s="937"/>
      <c r="E8" s="937"/>
      <c r="F8" s="937"/>
      <c r="G8" s="937"/>
      <c r="H8" s="937"/>
    </row>
    <row r="9" spans="2:11" ht="7.15" customHeight="1">
      <c r="B9" s="734"/>
      <c r="C9" s="734"/>
      <c r="D9" s="734"/>
      <c r="E9" s="734"/>
      <c r="F9" s="734"/>
      <c r="G9" s="734"/>
      <c r="H9" s="745"/>
      <c r="I9" s="746"/>
    </row>
    <row r="10" spans="2:11" ht="58.9" customHeight="1">
      <c r="B10" s="749" t="s">
        <v>9410</v>
      </c>
      <c r="C10" s="750" t="s">
        <v>9892</v>
      </c>
      <c r="D10" s="750" t="s">
        <v>9411</v>
      </c>
      <c r="E10" s="750" t="s">
        <v>9446</v>
      </c>
      <c r="F10" s="750" t="s">
        <v>9413</v>
      </c>
      <c r="G10" s="750" t="s">
        <v>9414</v>
      </c>
      <c r="H10" s="750" t="s">
        <v>9447</v>
      </c>
    </row>
    <row r="11" spans="2:11" ht="48.75" customHeight="1">
      <c r="B11" s="753" t="s">
        <v>9448</v>
      </c>
      <c r="C11" s="756">
        <f>SUM(C13:C17)</f>
        <v>1485658032.48</v>
      </c>
      <c r="D11" s="756">
        <f t="shared" ref="D11:H11" si="0">SUM(D13:D17)</f>
        <v>569296272.65532088</v>
      </c>
      <c r="E11" s="756">
        <f t="shared" si="0"/>
        <v>655333693.57145309</v>
      </c>
      <c r="F11" s="756">
        <f t="shared" si="0"/>
        <v>1608541225.7693195</v>
      </c>
      <c r="G11" s="756">
        <f t="shared" si="0"/>
        <v>621885408.12507176</v>
      </c>
      <c r="H11" s="756">
        <f t="shared" si="0"/>
        <v>716100820.97525322</v>
      </c>
      <c r="I11" s="747"/>
      <c r="J11" s="747"/>
      <c r="K11" s="747"/>
    </row>
    <row r="12" spans="2:11">
      <c r="B12" s="753"/>
      <c r="C12" s="756"/>
      <c r="D12" s="756"/>
      <c r="E12" s="756"/>
      <c r="F12" s="756"/>
      <c r="G12" s="756"/>
      <c r="H12" s="756"/>
      <c r="I12" s="747"/>
      <c r="J12" s="747"/>
      <c r="K12" s="747"/>
    </row>
    <row r="13" spans="2:11">
      <c r="B13" s="755" t="s">
        <v>9449</v>
      </c>
      <c r="C13" s="757">
        <v>321109781.48000002</v>
      </c>
      <c r="D13" s="757">
        <v>106634307.3107549</v>
      </c>
      <c r="E13" s="757">
        <v>145552915</v>
      </c>
      <c r="F13" s="757">
        <v>351890637.0365842</v>
      </c>
      <c r="G13" s="757">
        <v>118322186.72</v>
      </c>
      <c r="H13" s="757">
        <v>159049600.14920503</v>
      </c>
      <c r="I13" s="747"/>
      <c r="J13" s="748"/>
      <c r="K13" s="748"/>
    </row>
    <row r="14" spans="2:11">
      <c r="B14" s="755" t="s">
        <v>9450</v>
      </c>
      <c r="C14" s="757">
        <v>167663795</v>
      </c>
      <c r="D14" s="757">
        <v>3440362</v>
      </c>
      <c r="E14" s="757">
        <v>12394936.57</v>
      </c>
      <c r="F14" s="757">
        <v>170376560.18217602</v>
      </c>
      <c r="G14" s="757">
        <v>3759376.4471740001</v>
      </c>
      <c r="H14" s="757">
        <v>13544281.853326391</v>
      </c>
      <c r="I14" s="747"/>
      <c r="J14" s="748"/>
      <c r="K14" s="748"/>
    </row>
    <row r="15" spans="2:11">
      <c r="B15" s="755" t="s">
        <v>9451</v>
      </c>
      <c r="C15" s="757">
        <v>229732078</v>
      </c>
      <c r="D15" s="757">
        <v>27102801</v>
      </c>
      <c r="E15" s="757">
        <v>48497929.436549999</v>
      </c>
      <c r="F15" s="757">
        <v>241626374.16844702</v>
      </c>
      <c r="G15" s="757">
        <v>27615962.428327002</v>
      </c>
      <c r="H15" s="757">
        <v>52994996.939412974</v>
      </c>
      <c r="I15" s="747"/>
      <c r="J15" s="748"/>
      <c r="K15" s="748"/>
    </row>
    <row r="16" spans="2:11" ht="25.5">
      <c r="B16" s="755" t="s">
        <v>9452</v>
      </c>
      <c r="C16" s="757">
        <v>759609451</v>
      </c>
      <c r="D16" s="757">
        <v>430732779.34456605</v>
      </c>
      <c r="E16" s="757">
        <v>443654762.72490305</v>
      </c>
      <c r="F16" s="757">
        <v>837680145.10654604</v>
      </c>
      <c r="G16" s="757">
        <v>470673337.77484971</v>
      </c>
      <c r="H16" s="757">
        <v>484793537.90809524</v>
      </c>
      <c r="I16" s="747"/>
      <c r="J16" s="748"/>
      <c r="K16" s="748"/>
    </row>
    <row r="17" spans="2:11" ht="25.5">
      <c r="B17" s="755" t="s">
        <v>9453</v>
      </c>
      <c r="C17" s="757">
        <v>7542927</v>
      </c>
      <c r="D17" s="757">
        <v>1386023</v>
      </c>
      <c r="E17" s="757">
        <v>5233149.84</v>
      </c>
      <c r="F17" s="757">
        <v>6967509.2755660005</v>
      </c>
      <c r="G17" s="757">
        <v>1514544.7547210001</v>
      </c>
      <c r="H17" s="757">
        <v>5718404.1252136799</v>
      </c>
      <c r="I17" s="747"/>
      <c r="J17" s="748"/>
      <c r="K17" s="748"/>
    </row>
    <row r="18" spans="2:11">
      <c r="B18" s="755" t="s">
        <v>9454</v>
      </c>
      <c r="C18" s="757">
        <v>0</v>
      </c>
      <c r="D18" s="757">
        <v>0</v>
      </c>
      <c r="E18" s="757">
        <v>0</v>
      </c>
      <c r="F18" s="757">
        <v>0</v>
      </c>
      <c r="G18" s="757">
        <v>0</v>
      </c>
      <c r="H18" s="757">
        <v>0</v>
      </c>
      <c r="I18" s="747"/>
      <c r="K18" s="748"/>
    </row>
    <row r="19" spans="2:11" ht="25.5">
      <c r="B19" s="755" t="s">
        <v>9455</v>
      </c>
      <c r="C19" s="757">
        <v>0</v>
      </c>
      <c r="D19" s="757">
        <v>0</v>
      </c>
      <c r="E19" s="757">
        <v>0</v>
      </c>
      <c r="F19" s="757">
        <v>0</v>
      </c>
      <c r="G19" s="757">
        <v>0</v>
      </c>
      <c r="H19" s="757">
        <v>0</v>
      </c>
      <c r="I19" s="747"/>
    </row>
    <row r="20" spans="2:11">
      <c r="B20" s="755" t="s">
        <v>9456</v>
      </c>
      <c r="C20" s="757">
        <v>0</v>
      </c>
      <c r="D20" s="757">
        <v>0</v>
      </c>
      <c r="E20" s="757">
        <v>0</v>
      </c>
      <c r="F20" s="757">
        <v>0</v>
      </c>
      <c r="G20" s="757">
        <v>0</v>
      </c>
      <c r="H20" s="757">
        <v>0</v>
      </c>
      <c r="I20" s="747"/>
    </row>
    <row r="21" spans="2:11">
      <c r="B21" s="755" t="s">
        <v>9457</v>
      </c>
      <c r="C21" s="757">
        <v>0</v>
      </c>
      <c r="D21" s="757">
        <v>0</v>
      </c>
      <c r="E21" s="757">
        <v>0</v>
      </c>
      <c r="F21" s="757">
        <v>0</v>
      </c>
      <c r="G21" s="757">
        <v>0</v>
      </c>
      <c r="H21" s="757">
        <v>0</v>
      </c>
      <c r="I21" s="747"/>
    </row>
    <row r="22" spans="2:11">
      <c r="B22" s="751"/>
      <c r="C22" s="757"/>
      <c r="D22" s="757"/>
      <c r="E22" s="757"/>
      <c r="F22" s="757"/>
      <c r="G22" s="757"/>
      <c r="H22" s="757"/>
      <c r="I22" s="747"/>
    </row>
    <row r="23" spans="2:11" ht="42" customHeight="1">
      <c r="B23" s="753" t="s">
        <v>9458</v>
      </c>
      <c r="C23" s="756">
        <v>0</v>
      </c>
      <c r="D23" s="756">
        <v>0</v>
      </c>
      <c r="E23" s="756">
        <v>0</v>
      </c>
      <c r="F23" s="756">
        <v>0</v>
      </c>
      <c r="G23" s="756">
        <v>0</v>
      </c>
      <c r="H23" s="756">
        <v>0</v>
      </c>
      <c r="I23" s="747"/>
      <c r="J23" s="748"/>
    </row>
    <row r="24" spans="2:11">
      <c r="B24" s="753"/>
      <c r="C24" s="756"/>
      <c r="D24" s="756"/>
      <c r="E24" s="756"/>
      <c r="F24" s="756"/>
      <c r="G24" s="756"/>
      <c r="H24" s="756"/>
      <c r="I24" s="747"/>
      <c r="J24" s="748"/>
    </row>
    <row r="25" spans="2:11">
      <c r="B25" s="755" t="s">
        <v>9459</v>
      </c>
      <c r="C25" s="757">
        <v>0</v>
      </c>
      <c r="D25" s="757">
        <v>0</v>
      </c>
      <c r="E25" s="757">
        <v>0</v>
      </c>
      <c r="F25" s="757">
        <v>0</v>
      </c>
      <c r="G25" s="757">
        <v>0</v>
      </c>
      <c r="H25" s="757">
        <v>0</v>
      </c>
      <c r="I25" s="747"/>
    </row>
    <row r="26" spans="2:11">
      <c r="B26" s="755" t="s">
        <v>9460</v>
      </c>
      <c r="C26" s="757">
        <v>0</v>
      </c>
      <c r="D26" s="757">
        <v>0</v>
      </c>
      <c r="E26" s="757">
        <v>0</v>
      </c>
      <c r="F26" s="757">
        <v>0</v>
      </c>
      <c r="G26" s="757">
        <v>0</v>
      </c>
      <c r="H26" s="757">
        <v>0</v>
      </c>
      <c r="I26" s="747"/>
    </row>
    <row r="27" spans="2:11">
      <c r="B27" s="755" t="s">
        <v>9461</v>
      </c>
      <c r="C27" s="757">
        <v>0</v>
      </c>
      <c r="D27" s="757">
        <v>0</v>
      </c>
      <c r="E27" s="757">
        <v>0</v>
      </c>
      <c r="F27" s="757">
        <v>0</v>
      </c>
      <c r="G27" s="757">
        <v>0</v>
      </c>
      <c r="H27" s="757">
        <v>0</v>
      </c>
      <c r="I27" s="747"/>
    </row>
    <row r="28" spans="2:11" ht="25.5">
      <c r="B28" s="755" t="s">
        <v>9462</v>
      </c>
      <c r="C28" s="757">
        <v>0</v>
      </c>
      <c r="D28" s="757">
        <v>0</v>
      </c>
      <c r="E28" s="757">
        <v>0</v>
      </c>
      <c r="F28" s="757">
        <v>0</v>
      </c>
      <c r="G28" s="757">
        <v>0</v>
      </c>
      <c r="H28" s="757">
        <v>0</v>
      </c>
      <c r="I28" s="747"/>
    </row>
    <row r="29" spans="2:11" ht="25.5">
      <c r="B29" s="755" t="s">
        <v>9463</v>
      </c>
      <c r="C29" s="757">
        <v>0</v>
      </c>
      <c r="D29" s="757">
        <v>0</v>
      </c>
      <c r="E29" s="757">
        <v>0</v>
      </c>
      <c r="F29" s="757">
        <v>0</v>
      </c>
      <c r="G29" s="757">
        <v>0</v>
      </c>
      <c r="H29" s="757">
        <v>0</v>
      </c>
      <c r="I29" s="747"/>
    </row>
    <row r="30" spans="2:11">
      <c r="B30" s="755" t="s">
        <v>9464</v>
      </c>
      <c r="C30" s="757">
        <v>0</v>
      </c>
      <c r="D30" s="757">
        <v>0</v>
      </c>
      <c r="E30" s="757">
        <v>0</v>
      </c>
      <c r="F30" s="757">
        <v>0</v>
      </c>
      <c r="G30" s="757">
        <v>0</v>
      </c>
      <c r="H30" s="757">
        <v>0</v>
      </c>
      <c r="I30" s="747"/>
    </row>
    <row r="31" spans="2:11" ht="25.5">
      <c r="B31" s="755" t="s">
        <v>9465</v>
      </c>
      <c r="C31" s="757">
        <v>0</v>
      </c>
      <c r="D31" s="757">
        <v>0</v>
      </c>
      <c r="E31" s="757">
        <v>0</v>
      </c>
      <c r="F31" s="757">
        <v>0</v>
      </c>
      <c r="G31" s="757">
        <v>0</v>
      </c>
      <c r="H31" s="757">
        <v>0</v>
      </c>
      <c r="I31" s="747"/>
    </row>
    <row r="32" spans="2:11">
      <c r="B32" s="755" t="s">
        <v>9466</v>
      </c>
      <c r="C32" s="757">
        <v>0</v>
      </c>
      <c r="D32" s="757">
        <v>0</v>
      </c>
      <c r="E32" s="757">
        <v>0</v>
      </c>
      <c r="F32" s="757">
        <v>0</v>
      </c>
      <c r="G32" s="757">
        <v>0</v>
      </c>
      <c r="H32" s="757">
        <v>0</v>
      </c>
      <c r="I32" s="747"/>
    </row>
    <row r="33" spans="1:9">
      <c r="B33" s="755" t="s">
        <v>9467</v>
      </c>
      <c r="C33" s="757">
        <v>0</v>
      </c>
      <c r="D33" s="757">
        <v>0</v>
      </c>
      <c r="E33" s="757">
        <v>0</v>
      </c>
      <c r="F33" s="757">
        <v>0</v>
      </c>
      <c r="G33" s="757">
        <v>0</v>
      </c>
      <c r="H33" s="757">
        <v>0</v>
      </c>
      <c r="I33" s="747"/>
    </row>
    <row r="34" spans="1:9">
      <c r="B34" s="755"/>
      <c r="C34" s="757"/>
      <c r="D34" s="757"/>
      <c r="E34" s="757"/>
      <c r="F34" s="757"/>
      <c r="G34" s="757"/>
      <c r="H34" s="757"/>
      <c r="I34" s="747"/>
    </row>
    <row r="35" spans="1:9" ht="25.5">
      <c r="B35" s="753" t="s">
        <v>9468</v>
      </c>
      <c r="C35" s="756">
        <f>+C23+C11</f>
        <v>1485658032.48</v>
      </c>
      <c r="D35" s="756">
        <f t="shared" ref="D35:H35" si="1">+D23+D11</f>
        <v>569296272.65532088</v>
      </c>
      <c r="E35" s="756">
        <f t="shared" si="1"/>
        <v>655333693.57145309</v>
      </c>
      <c r="F35" s="756">
        <f t="shared" si="1"/>
        <v>1608541225.7693195</v>
      </c>
      <c r="G35" s="756">
        <f t="shared" si="1"/>
        <v>621885408.12507176</v>
      </c>
      <c r="H35" s="756">
        <f t="shared" si="1"/>
        <v>716100820.97525322</v>
      </c>
      <c r="I35" s="747"/>
    </row>
    <row r="36" spans="1:9">
      <c r="B36" s="751"/>
      <c r="C36" s="757"/>
      <c r="D36" s="757"/>
      <c r="E36" s="757"/>
      <c r="F36" s="757"/>
      <c r="G36" s="757"/>
      <c r="H36" s="757"/>
      <c r="I36" s="747"/>
    </row>
    <row r="37" spans="1:9" hidden="1">
      <c r="B37" s="938" t="s">
        <v>9469</v>
      </c>
      <c r="C37" s="938"/>
      <c r="D37" s="938"/>
      <c r="E37" s="938"/>
      <c r="F37" s="938"/>
      <c r="G37" s="938"/>
      <c r="H37" s="938"/>
    </row>
    <row r="38" spans="1:9" hidden="1">
      <c r="B38" s="938" t="s">
        <v>9470</v>
      </c>
      <c r="C38" s="938"/>
      <c r="D38" s="938"/>
      <c r="E38" s="938"/>
      <c r="F38" s="938"/>
      <c r="G38" s="938"/>
      <c r="H38" s="938"/>
    </row>
    <row r="39" spans="1:9" hidden="1">
      <c r="B39" s="938" t="s">
        <v>9471</v>
      </c>
      <c r="C39" s="938"/>
      <c r="D39" s="938"/>
      <c r="E39" s="938"/>
      <c r="F39" s="938"/>
      <c r="G39" s="938"/>
      <c r="H39" s="938"/>
    </row>
    <row r="40" spans="1:9" hidden="1"/>
    <row r="41" spans="1:9" hidden="1"/>
    <row r="42" spans="1:9" ht="47.25" customHeight="1">
      <c r="A42" s="622"/>
      <c r="B42" s="875" t="s">
        <v>9890</v>
      </c>
      <c r="C42" s="875"/>
      <c r="D42" s="875"/>
      <c r="E42" s="875"/>
      <c r="F42" s="875"/>
      <c r="G42" s="875"/>
      <c r="H42" s="875"/>
    </row>
    <row r="43" spans="1:9" ht="13.5">
      <c r="B43" s="875" t="s">
        <v>9891</v>
      </c>
      <c r="C43" s="875"/>
      <c r="D43" s="875"/>
      <c r="E43" s="875"/>
      <c r="F43" s="875"/>
      <c r="G43" s="875"/>
    </row>
  </sheetData>
  <mergeCells count="11">
    <mergeCell ref="B37:H37"/>
    <mergeCell ref="B38:H38"/>
    <mergeCell ref="B39:H39"/>
    <mergeCell ref="B42:H42"/>
    <mergeCell ref="B43:G43"/>
    <mergeCell ref="B8:H8"/>
    <mergeCell ref="B2:H2"/>
    <mergeCell ref="B3:H3"/>
    <mergeCell ref="B5:H5"/>
    <mergeCell ref="B6:H6"/>
    <mergeCell ref="B7:H7"/>
  </mergeCells>
  <printOptions horizontalCentered="1" verticalCentered="1"/>
  <pageMargins left="0.70866141732283472" right="0.70866141732283472" top="0.39370078740157483" bottom="0.39370078740157483" header="0" footer="0"/>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55"/>
  <sheetViews>
    <sheetView showGridLines="0" zoomScale="70" zoomScaleNormal="70" workbookViewId="0"/>
  </sheetViews>
  <sheetFormatPr baseColWidth="10" defaultColWidth="11.42578125" defaultRowHeight="12.75"/>
  <cols>
    <col min="1" max="1" width="2.7109375" style="116" customWidth="1"/>
    <col min="2" max="2" width="45.7109375" style="116" customWidth="1"/>
    <col min="3" max="9" width="17.42578125" style="116" customWidth="1"/>
    <col min="10" max="16384" width="11.42578125" style="116"/>
  </cols>
  <sheetData>
    <row r="2" spans="1:9">
      <c r="B2" s="942" t="s">
        <v>9472</v>
      </c>
      <c r="C2" s="942"/>
      <c r="D2" s="942"/>
      <c r="E2" s="942"/>
      <c r="F2" s="942"/>
      <c r="G2" s="942"/>
      <c r="H2" s="942"/>
    </row>
    <row r="3" spans="1:9">
      <c r="B3" s="217"/>
      <c r="C3" s="217"/>
      <c r="D3" s="217"/>
      <c r="E3" s="217"/>
      <c r="F3" s="217"/>
      <c r="G3" s="217"/>
      <c r="H3" s="217"/>
    </row>
    <row r="4" spans="1:9">
      <c r="A4" s="230"/>
      <c r="B4" s="942" t="s">
        <v>2454</v>
      </c>
      <c r="C4" s="942"/>
      <c r="D4" s="942"/>
      <c r="E4" s="942"/>
      <c r="F4" s="942"/>
      <c r="G4" s="942"/>
      <c r="H4" s="942"/>
      <c r="I4" s="230"/>
    </row>
    <row r="5" spans="1:9">
      <c r="A5" s="230"/>
      <c r="B5" s="942" t="s">
        <v>9473</v>
      </c>
      <c r="C5" s="942"/>
      <c r="D5" s="942"/>
      <c r="E5" s="942"/>
      <c r="F5" s="942"/>
      <c r="G5" s="942"/>
      <c r="H5" s="942"/>
      <c r="I5" s="230"/>
    </row>
    <row r="6" spans="1:9" ht="24" customHeight="1">
      <c r="A6" s="230"/>
      <c r="B6" s="942" t="s">
        <v>2290</v>
      </c>
      <c r="C6" s="942"/>
      <c r="D6" s="942"/>
      <c r="E6" s="942"/>
      <c r="F6" s="942"/>
      <c r="G6" s="942"/>
      <c r="H6" s="942"/>
      <c r="I6" s="230"/>
    </row>
    <row r="7" spans="1:9" ht="7.15" customHeight="1">
      <c r="A7" s="230"/>
      <c r="B7" s="217"/>
      <c r="C7" s="217"/>
      <c r="D7" s="217"/>
      <c r="E7" s="217"/>
      <c r="F7" s="217"/>
      <c r="G7" s="217"/>
      <c r="H7" s="217"/>
      <c r="I7" s="230"/>
    </row>
    <row r="8" spans="1:9" ht="30" customHeight="1">
      <c r="A8" s="230"/>
      <c r="B8" s="759" t="s">
        <v>9410</v>
      </c>
      <c r="C8" s="760" t="s">
        <v>9474</v>
      </c>
      <c r="D8" s="761" t="s">
        <v>9475</v>
      </c>
      <c r="E8" s="761" t="s">
        <v>9476</v>
      </c>
      <c r="F8" s="761" t="s">
        <v>9477</v>
      </c>
      <c r="G8" s="761" t="s">
        <v>9478</v>
      </c>
      <c r="H8" s="760" t="s">
        <v>9479</v>
      </c>
      <c r="I8" s="230"/>
    </row>
    <row r="9" spans="1:9">
      <c r="B9" s="762"/>
      <c r="C9" s="763"/>
      <c r="D9" s="763"/>
      <c r="E9" s="763"/>
      <c r="F9" s="763"/>
      <c r="G9" s="763"/>
      <c r="H9" s="763"/>
      <c r="I9" s="230"/>
    </row>
    <row r="10" spans="1:9" s="119" customFormat="1" ht="34.5" customHeight="1">
      <c r="B10" s="764" t="s">
        <v>9480</v>
      </c>
      <c r="C10" s="765">
        <f>+C16+C19+C23</f>
        <v>184153167.75</v>
      </c>
      <c r="D10" s="765">
        <f t="shared" ref="D10:H10" si="0">+D16+D19+D23</f>
        <v>235242162.56</v>
      </c>
      <c r="E10" s="765">
        <f t="shared" si="0"/>
        <v>862477673.87</v>
      </c>
      <c r="F10" s="765">
        <f t="shared" si="0"/>
        <v>202973864.83000001</v>
      </c>
      <c r="G10" s="765">
        <f t="shared" si="0"/>
        <v>600604254.95000005</v>
      </c>
      <c r="H10" s="765">
        <f t="shared" si="0"/>
        <v>1492443117.0518956</v>
      </c>
      <c r="I10" s="250"/>
    </row>
    <row r="11" spans="1:9" s="119" customFormat="1">
      <c r="B11" s="764"/>
      <c r="C11" s="765"/>
      <c r="D11" s="765"/>
      <c r="E11" s="765"/>
      <c r="F11" s="765"/>
      <c r="G11" s="765"/>
      <c r="H11" s="765"/>
      <c r="I11" s="250"/>
    </row>
    <row r="12" spans="1:9">
      <c r="B12" s="773" t="s">
        <v>9417</v>
      </c>
      <c r="C12" s="766">
        <v>0</v>
      </c>
      <c r="D12" s="766">
        <v>0</v>
      </c>
      <c r="E12" s="766">
        <v>0</v>
      </c>
      <c r="F12" s="766">
        <v>0</v>
      </c>
      <c r="G12" s="766">
        <v>0</v>
      </c>
      <c r="H12" s="766">
        <v>0</v>
      </c>
      <c r="I12" s="230"/>
    </row>
    <row r="13" spans="1:9">
      <c r="B13" s="773" t="s">
        <v>9418</v>
      </c>
      <c r="C13" s="766">
        <v>0</v>
      </c>
      <c r="D13" s="766">
        <v>0</v>
      </c>
      <c r="E13" s="766">
        <v>0</v>
      </c>
      <c r="F13" s="766">
        <v>0</v>
      </c>
      <c r="G13" s="766">
        <v>0</v>
      </c>
      <c r="H13" s="766">
        <v>0</v>
      </c>
      <c r="I13" s="230"/>
    </row>
    <row r="14" spans="1:9">
      <c r="B14" s="773" t="s">
        <v>9419</v>
      </c>
      <c r="C14" s="766">
        <v>0</v>
      </c>
      <c r="D14" s="766">
        <v>0</v>
      </c>
      <c r="E14" s="766">
        <v>0</v>
      </c>
      <c r="F14" s="766">
        <v>0</v>
      </c>
      <c r="G14" s="766">
        <v>0</v>
      </c>
      <c r="H14" s="766">
        <v>0</v>
      </c>
      <c r="I14" s="230"/>
    </row>
    <row r="15" spans="1:9">
      <c r="B15" s="773" t="s">
        <v>9420</v>
      </c>
      <c r="C15" s="766">
        <v>0</v>
      </c>
      <c r="D15" s="766">
        <v>0</v>
      </c>
      <c r="E15" s="766">
        <v>0</v>
      </c>
      <c r="F15" s="766">
        <v>0</v>
      </c>
      <c r="G15" s="767"/>
      <c r="H15" s="767"/>
      <c r="I15" s="253"/>
    </row>
    <row r="16" spans="1:9">
      <c r="B16" s="773" t="s">
        <v>9421</v>
      </c>
      <c r="C16" s="766">
        <v>0</v>
      </c>
      <c r="D16" s="766">
        <v>0</v>
      </c>
      <c r="E16" s="766">
        <v>0</v>
      </c>
      <c r="F16" s="766">
        <v>1461631.43</v>
      </c>
      <c r="G16" s="766">
        <v>4417617.95</v>
      </c>
      <c r="H16" s="766">
        <v>4924832.46</v>
      </c>
      <c r="I16" s="253"/>
    </row>
    <row r="17" spans="2:9">
      <c r="B17" s="773" t="s">
        <v>9422</v>
      </c>
      <c r="C17" s="766">
        <v>0</v>
      </c>
      <c r="D17" s="766">
        <v>0</v>
      </c>
      <c r="E17" s="766">
        <v>0</v>
      </c>
      <c r="F17" s="766">
        <v>0</v>
      </c>
      <c r="G17" s="766">
        <v>0</v>
      </c>
      <c r="H17" s="766">
        <v>0</v>
      </c>
      <c r="I17" s="230"/>
    </row>
    <row r="18" spans="2:9">
      <c r="B18" s="773" t="s">
        <v>9423</v>
      </c>
      <c r="C18" s="766">
        <v>0</v>
      </c>
      <c r="D18" s="766">
        <v>0</v>
      </c>
      <c r="E18" s="766">
        <v>0</v>
      </c>
      <c r="F18" s="766">
        <v>0</v>
      </c>
      <c r="G18" s="766">
        <v>580540</v>
      </c>
      <c r="H18" s="766">
        <v>0</v>
      </c>
      <c r="I18" s="230"/>
    </row>
    <row r="19" spans="2:9">
      <c r="B19" s="773" t="s">
        <v>9481</v>
      </c>
      <c r="C19" s="766">
        <v>182250913</v>
      </c>
      <c r="D19" s="766">
        <v>231511914.05000001</v>
      </c>
      <c r="E19" s="766">
        <v>854209645.35000002</v>
      </c>
      <c r="F19" s="766">
        <v>188161888.84</v>
      </c>
      <c r="G19" s="766">
        <v>595305546</v>
      </c>
      <c r="H19" s="766">
        <v>1466356229.5918956</v>
      </c>
      <c r="I19" s="230"/>
    </row>
    <row r="20" spans="2:9" ht="14.25">
      <c r="B20" s="773" t="s">
        <v>9482</v>
      </c>
      <c r="C20" s="766">
        <v>0</v>
      </c>
      <c r="D20" s="766">
        <v>0</v>
      </c>
      <c r="E20" s="766">
        <v>0</v>
      </c>
      <c r="F20" s="766">
        <v>0</v>
      </c>
      <c r="G20" s="766">
        <v>0</v>
      </c>
      <c r="H20" s="766">
        <v>0</v>
      </c>
      <c r="I20" s="230"/>
    </row>
    <row r="21" spans="2:9">
      <c r="B21" s="773" t="s">
        <v>9893</v>
      </c>
      <c r="C21" s="766">
        <v>0</v>
      </c>
      <c r="D21" s="766">
        <v>0</v>
      </c>
      <c r="E21" s="766">
        <v>0</v>
      </c>
      <c r="F21" s="766">
        <v>0</v>
      </c>
      <c r="G21" s="766">
        <v>0</v>
      </c>
      <c r="H21" s="766">
        <v>0</v>
      </c>
      <c r="I21" s="230"/>
    </row>
    <row r="22" spans="2:9">
      <c r="B22" s="773" t="s">
        <v>9426</v>
      </c>
      <c r="C22" s="766">
        <v>0</v>
      </c>
      <c r="D22" s="766">
        <v>0</v>
      </c>
      <c r="E22" s="766">
        <v>0</v>
      </c>
      <c r="F22" s="766">
        <v>0</v>
      </c>
      <c r="G22" s="766">
        <v>0</v>
      </c>
      <c r="H22" s="766">
        <v>0</v>
      </c>
      <c r="I22" s="253"/>
    </row>
    <row r="23" spans="2:9">
      <c r="B23" s="773" t="s">
        <v>9427</v>
      </c>
      <c r="C23" s="766">
        <v>1902254.75</v>
      </c>
      <c r="D23" s="766">
        <v>3730248.5100000002</v>
      </c>
      <c r="E23" s="766">
        <v>8268028.5199999996</v>
      </c>
      <c r="F23" s="766">
        <v>13350344.559999999</v>
      </c>
      <c r="G23" s="766">
        <v>881091</v>
      </c>
      <c r="H23" s="766">
        <v>21162055</v>
      </c>
      <c r="I23" s="230"/>
    </row>
    <row r="24" spans="2:9">
      <c r="B24" s="762"/>
      <c r="C24" s="766"/>
      <c r="D24" s="766"/>
      <c r="E24" s="766"/>
      <c r="F24" s="766"/>
      <c r="G24" s="766"/>
      <c r="H24" s="765"/>
      <c r="I24" s="230"/>
    </row>
    <row r="25" spans="2:9" ht="27">
      <c r="B25" s="768" t="s">
        <v>9483</v>
      </c>
      <c r="C25" s="765">
        <v>0</v>
      </c>
      <c r="D25" s="765">
        <v>0</v>
      </c>
      <c r="E25" s="765">
        <v>0</v>
      </c>
      <c r="F25" s="765">
        <v>0</v>
      </c>
      <c r="G25" s="765">
        <v>0</v>
      </c>
      <c r="H25" s="765">
        <v>0</v>
      </c>
      <c r="I25" s="230"/>
    </row>
    <row r="26" spans="2:9">
      <c r="B26" s="768"/>
      <c r="C26" s="765"/>
      <c r="D26" s="765"/>
      <c r="E26" s="765"/>
      <c r="F26" s="765"/>
      <c r="G26" s="765"/>
      <c r="H26" s="765"/>
      <c r="I26" s="230"/>
    </row>
    <row r="27" spans="2:9">
      <c r="B27" s="773" t="s">
        <v>9429</v>
      </c>
      <c r="C27" s="766">
        <v>0</v>
      </c>
      <c r="D27" s="766">
        <v>0</v>
      </c>
      <c r="E27" s="766">
        <v>0</v>
      </c>
      <c r="F27" s="766">
        <v>0</v>
      </c>
      <c r="G27" s="766">
        <v>0</v>
      </c>
      <c r="H27" s="766">
        <v>0</v>
      </c>
      <c r="I27" s="230"/>
    </row>
    <row r="28" spans="2:9">
      <c r="B28" s="773" t="s">
        <v>9430</v>
      </c>
      <c r="C28" s="766">
        <v>0</v>
      </c>
      <c r="D28" s="766">
        <v>0</v>
      </c>
      <c r="E28" s="766">
        <v>0</v>
      </c>
      <c r="F28" s="766">
        <v>0</v>
      </c>
      <c r="G28" s="766">
        <v>0</v>
      </c>
      <c r="H28" s="766">
        <v>0</v>
      </c>
      <c r="I28" s="230"/>
    </row>
    <row r="29" spans="2:9">
      <c r="B29" s="773" t="s">
        <v>9431</v>
      </c>
      <c r="C29" s="766">
        <v>0</v>
      </c>
      <c r="D29" s="766">
        <v>0</v>
      </c>
      <c r="E29" s="766">
        <v>0</v>
      </c>
      <c r="F29" s="766">
        <v>0</v>
      </c>
      <c r="G29" s="766">
        <v>0</v>
      </c>
      <c r="H29" s="766">
        <v>0</v>
      </c>
      <c r="I29" s="230"/>
    </row>
    <row r="30" spans="2:9" ht="25.5">
      <c r="B30" s="773" t="s">
        <v>9432</v>
      </c>
      <c r="C30" s="766">
        <v>0</v>
      </c>
      <c r="D30" s="766">
        <v>0</v>
      </c>
      <c r="E30" s="766">
        <v>0</v>
      </c>
      <c r="F30" s="766">
        <v>0</v>
      </c>
      <c r="G30" s="766">
        <v>0</v>
      </c>
      <c r="H30" s="766">
        <v>0</v>
      </c>
      <c r="I30" s="230"/>
    </row>
    <row r="31" spans="2:9">
      <c r="B31" s="773" t="s">
        <v>9433</v>
      </c>
      <c r="C31" s="766">
        <v>0</v>
      </c>
      <c r="D31" s="766">
        <v>0</v>
      </c>
      <c r="E31" s="766">
        <v>0</v>
      </c>
      <c r="F31" s="766">
        <v>0</v>
      </c>
      <c r="G31" s="766">
        <v>0</v>
      </c>
      <c r="H31" s="766">
        <v>0</v>
      </c>
      <c r="I31" s="230"/>
    </row>
    <row r="32" spans="2:9">
      <c r="B32" s="762"/>
      <c r="C32" s="766"/>
      <c r="D32" s="766"/>
      <c r="E32" s="766"/>
      <c r="F32" s="766"/>
      <c r="G32" s="766"/>
      <c r="H32" s="766"/>
      <c r="I32" s="230"/>
    </row>
    <row r="33" spans="2:9" ht="25.5">
      <c r="B33" s="768" t="s">
        <v>9434</v>
      </c>
      <c r="C33" s="766">
        <v>0</v>
      </c>
      <c r="D33" s="766">
        <v>0</v>
      </c>
      <c r="E33" s="766">
        <v>0</v>
      </c>
      <c r="F33" s="766">
        <v>0</v>
      </c>
      <c r="G33" s="766">
        <v>0</v>
      </c>
      <c r="H33" s="766">
        <v>0</v>
      </c>
      <c r="I33" s="230"/>
    </row>
    <row r="34" spans="2:9">
      <c r="B34" s="773" t="s">
        <v>9435</v>
      </c>
      <c r="C34" s="766">
        <v>0</v>
      </c>
      <c r="D34" s="766">
        <v>0</v>
      </c>
      <c r="E34" s="766">
        <v>0</v>
      </c>
      <c r="F34" s="766">
        <v>0</v>
      </c>
      <c r="G34" s="766">
        <v>0</v>
      </c>
      <c r="H34" s="766">
        <v>0</v>
      </c>
      <c r="I34" s="230"/>
    </row>
    <row r="35" spans="2:9">
      <c r="B35" s="762"/>
      <c r="C35" s="766"/>
      <c r="D35" s="766">
        <f t="shared" ref="D35:H35" si="1">+D9</f>
        <v>0</v>
      </c>
      <c r="E35" s="766">
        <f t="shared" si="1"/>
        <v>0</v>
      </c>
      <c r="F35" s="766">
        <f t="shared" si="1"/>
        <v>0</v>
      </c>
      <c r="G35" s="766">
        <f t="shared" si="1"/>
        <v>0</v>
      </c>
      <c r="H35" s="766">
        <f t="shared" si="1"/>
        <v>0</v>
      </c>
      <c r="I35" s="230"/>
    </row>
    <row r="36" spans="2:9" s="119" customFormat="1" ht="25.5">
      <c r="B36" s="768" t="s">
        <v>9484</v>
      </c>
      <c r="C36" s="765">
        <f>+C10</f>
        <v>184153167.75</v>
      </c>
      <c r="D36" s="765">
        <f t="shared" ref="D36:H36" si="2">+D10</f>
        <v>235242162.56</v>
      </c>
      <c r="E36" s="765">
        <f t="shared" si="2"/>
        <v>862477673.87</v>
      </c>
      <c r="F36" s="765">
        <f t="shared" si="2"/>
        <v>202973864.83000001</v>
      </c>
      <c r="G36" s="765">
        <f t="shared" si="2"/>
        <v>600604254.95000005</v>
      </c>
      <c r="H36" s="765">
        <f t="shared" si="2"/>
        <v>1492443117.0518956</v>
      </c>
      <c r="I36" s="250"/>
    </row>
    <row r="37" spans="2:9">
      <c r="B37" s="762"/>
      <c r="C37" s="766"/>
      <c r="D37" s="766"/>
      <c r="E37" s="766"/>
      <c r="F37" s="766"/>
      <c r="G37" s="766"/>
      <c r="H37" s="766"/>
      <c r="I37" s="230"/>
    </row>
    <row r="38" spans="2:9" s="121" customFormat="1" ht="12">
      <c r="B38" s="769" t="s">
        <v>9437</v>
      </c>
      <c r="C38" s="770"/>
      <c r="D38" s="770"/>
      <c r="E38" s="770"/>
      <c r="F38" s="770"/>
      <c r="G38" s="770"/>
      <c r="H38" s="770"/>
      <c r="I38" s="251"/>
    </row>
    <row r="39" spans="2:9" s="121" customFormat="1" ht="12">
      <c r="B39" s="769"/>
      <c r="C39" s="770"/>
      <c r="D39" s="770"/>
      <c r="E39" s="770"/>
      <c r="F39" s="770"/>
      <c r="G39" s="770"/>
      <c r="H39" s="770"/>
      <c r="I39" s="251"/>
    </row>
    <row r="40" spans="2:9" s="121" customFormat="1" ht="24">
      <c r="B40" s="774" t="s">
        <v>9438</v>
      </c>
      <c r="C40" s="771">
        <v>0</v>
      </c>
      <c r="D40" s="771">
        <v>0</v>
      </c>
      <c r="E40" s="771">
        <v>0</v>
      </c>
      <c r="F40" s="771">
        <v>0</v>
      </c>
      <c r="G40" s="771">
        <v>0</v>
      </c>
      <c r="H40" s="771">
        <v>0</v>
      </c>
      <c r="I40" s="251"/>
    </row>
    <row r="41" spans="2:9" s="121" customFormat="1" ht="36">
      <c r="B41" s="774" t="s">
        <v>9439</v>
      </c>
      <c r="C41" s="771">
        <v>0</v>
      </c>
      <c r="D41" s="771">
        <v>0</v>
      </c>
      <c r="E41" s="771">
        <v>0</v>
      </c>
      <c r="F41" s="771">
        <v>0</v>
      </c>
      <c r="G41" s="771">
        <v>0</v>
      </c>
      <c r="H41" s="771">
        <v>0</v>
      </c>
      <c r="I41" s="251"/>
    </row>
    <row r="42" spans="2:9" s="121" customFormat="1" ht="12">
      <c r="B42" s="774"/>
      <c r="C42" s="771"/>
      <c r="D42" s="771"/>
      <c r="E42" s="771"/>
      <c r="F42" s="771"/>
      <c r="G42" s="771"/>
      <c r="H42" s="771"/>
      <c r="I42" s="251"/>
    </row>
    <row r="43" spans="2:9" s="121" customFormat="1" ht="12">
      <c r="B43" s="769" t="s">
        <v>9440</v>
      </c>
      <c r="C43" s="772">
        <v>0</v>
      </c>
      <c r="D43" s="772">
        <v>0</v>
      </c>
      <c r="E43" s="772">
        <v>0</v>
      </c>
      <c r="F43" s="772">
        <v>0</v>
      </c>
      <c r="G43" s="772">
        <v>0</v>
      </c>
      <c r="H43" s="772">
        <v>0</v>
      </c>
      <c r="I43" s="251"/>
    </row>
    <row r="44" spans="2:9" ht="13.5" thickBot="1">
      <c r="B44" s="762"/>
      <c r="C44" s="766"/>
      <c r="D44" s="766"/>
      <c r="E44" s="766"/>
      <c r="F44" s="766"/>
      <c r="G44" s="766"/>
      <c r="H44" s="766"/>
      <c r="I44" s="230"/>
    </row>
    <row r="45" spans="2:9" ht="15" hidden="1" thickBot="1">
      <c r="B45" s="758">
        <v>1</v>
      </c>
      <c r="C45" s="943"/>
      <c r="D45" s="943"/>
      <c r="E45" s="943"/>
      <c r="F45" s="943"/>
      <c r="G45" s="943"/>
      <c r="H45" s="943"/>
    </row>
    <row r="46" spans="2:9" ht="14.25" hidden="1">
      <c r="B46" s="117">
        <v>2</v>
      </c>
      <c r="C46" s="940"/>
      <c r="D46" s="940"/>
      <c r="E46" s="940"/>
      <c r="F46" s="940"/>
      <c r="G46" s="940"/>
      <c r="H46" s="940"/>
    </row>
    <row r="47" spans="2:9" ht="14.25" hidden="1">
      <c r="B47" s="117">
        <v>3</v>
      </c>
      <c r="C47" s="940"/>
      <c r="D47" s="940"/>
      <c r="E47" s="940"/>
      <c r="F47" s="940"/>
      <c r="G47" s="940"/>
      <c r="H47" s="940"/>
    </row>
    <row r="48" spans="2:9" ht="14.25" hidden="1">
      <c r="B48" s="117">
        <v>4</v>
      </c>
      <c r="C48" s="940"/>
      <c r="D48" s="940"/>
      <c r="E48" s="940"/>
      <c r="F48" s="940"/>
      <c r="G48" s="940"/>
      <c r="H48" s="940"/>
    </row>
    <row r="49" spans="2:8" ht="14.25" hidden="1">
      <c r="B49" s="117">
        <v>5</v>
      </c>
      <c r="C49" s="941"/>
      <c r="D49" s="941"/>
      <c r="E49" s="941"/>
      <c r="F49" s="941"/>
      <c r="G49" s="941"/>
      <c r="H49" s="941"/>
    </row>
    <row r="50" spans="2:8" ht="13.5">
      <c r="B50" s="939" t="s">
        <v>2453</v>
      </c>
      <c r="C50" s="939"/>
      <c r="D50" s="939"/>
      <c r="E50" s="939"/>
      <c r="F50" s="939"/>
      <c r="G50" s="939"/>
    </row>
    <row r="51" spans="2:8">
      <c r="B51" s="229"/>
      <c r="C51" s="229"/>
      <c r="D51" s="229"/>
      <c r="E51" s="229"/>
      <c r="F51" s="229"/>
      <c r="G51" s="229"/>
    </row>
    <row r="54" spans="2:8">
      <c r="C54" s="252"/>
      <c r="D54" s="252"/>
      <c r="E54" s="252"/>
      <c r="F54" s="252"/>
      <c r="G54" s="252"/>
      <c r="H54" s="252"/>
    </row>
    <row r="55" spans="2:8">
      <c r="C55" s="252"/>
      <c r="D55" s="252"/>
      <c r="E55" s="252"/>
      <c r="F55" s="252"/>
      <c r="G55" s="252"/>
      <c r="H55" s="252"/>
    </row>
  </sheetData>
  <mergeCells count="10">
    <mergeCell ref="B50:G50"/>
    <mergeCell ref="C47:H47"/>
    <mergeCell ref="C48:H48"/>
    <mergeCell ref="C49:H49"/>
    <mergeCell ref="B2:H2"/>
    <mergeCell ref="B4:H4"/>
    <mergeCell ref="B5:H5"/>
    <mergeCell ref="B6:H6"/>
    <mergeCell ref="C45:H45"/>
    <mergeCell ref="C46:H46"/>
  </mergeCells>
  <printOptions horizontalCentered="1" verticalCentered="1"/>
  <pageMargins left="0.70866141732283472" right="0.70866141732283472" top="0.39370078740157483" bottom="0.39370078740157483" header="0" footer="0"/>
  <pageSetup scale="7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J36"/>
  <sheetViews>
    <sheetView showGridLines="0" zoomScale="80" zoomScaleNormal="80" zoomScaleSheetLayoutView="120" workbookViewId="0"/>
  </sheetViews>
  <sheetFormatPr baseColWidth="10" defaultColWidth="11.42578125" defaultRowHeight="12.75"/>
  <cols>
    <col min="1" max="1" width="2.7109375" style="116" customWidth="1"/>
    <col min="2" max="2" width="41.7109375" style="116" customWidth="1"/>
    <col min="3" max="3" width="14.85546875" style="116" bestFit="1" customWidth="1"/>
    <col min="4" max="6" width="13.85546875" style="116" bestFit="1" customWidth="1"/>
    <col min="7" max="7" width="14.85546875" style="116" bestFit="1" customWidth="1"/>
    <col min="8" max="8" width="17.140625" style="118" customWidth="1"/>
    <col min="9" max="16384" width="11.42578125" style="116"/>
  </cols>
  <sheetData>
    <row r="2" spans="1:10">
      <c r="B2" s="942" t="s">
        <v>9485</v>
      </c>
      <c r="C2" s="942"/>
      <c r="D2" s="942"/>
      <c r="E2" s="942"/>
      <c r="F2" s="942"/>
      <c r="G2" s="942"/>
      <c r="H2" s="942"/>
    </row>
    <row r="3" spans="1:10">
      <c r="A3" s="230"/>
      <c r="B3" s="942" t="s">
        <v>2454</v>
      </c>
      <c r="C3" s="942"/>
      <c r="D3" s="942"/>
      <c r="E3" s="942"/>
      <c r="F3" s="942"/>
      <c r="G3" s="942"/>
      <c r="H3" s="942"/>
      <c r="I3" s="230"/>
    </row>
    <row r="4" spans="1:10">
      <c r="A4" s="230"/>
      <c r="B4" s="942" t="s">
        <v>9486</v>
      </c>
      <c r="C4" s="942"/>
      <c r="D4" s="942"/>
      <c r="E4" s="942"/>
      <c r="F4" s="942"/>
      <c r="G4" s="942"/>
      <c r="H4" s="942"/>
      <c r="I4" s="230"/>
    </row>
    <row r="5" spans="1:10" ht="16.5" customHeight="1">
      <c r="A5" s="230"/>
      <c r="B5" s="942" t="s">
        <v>2290</v>
      </c>
      <c r="C5" s="942"/>
      <c r="D5" s="942"/>
      <c r="E5" s="942"/>
      <c r="F5" s="942"/>
      <c r="G5" s="942"/>
      <c r="H5" s="942"/>
      <c r="I5" s="230"/>
    </row>
    <row r="6" spans="1:10" ht="16.5" customHeight="1">
      <c r="A6" s="230"/>
      <c r="B6" s="217"/>
      <c r="C6" s="217"/>
      <c r="D6" s="217"/>
      <c r="E6" s="217"/>
      <c r="F6" s="217"/>
      <c r="G6" s="217"/>
      <c r="H6" s="217"/>
      <c r="I6" s="230"/>
    </row>
    <row r="7" spans="1:10" ht="36" customHeight="1">
      <c r="A7" s="230"/>
      <c r="B7" s="759" t="s">
        <v>9410</v>
      </c>
      <c r="C7" s="760" t="s">
        <v>9474</v>
      </c>
      <c r="D7" s="761" t="s">
        <v>9475</v>
      </c>
      <c r="E7" s="761" t="s">
        <v>9476</v>
      </c>
      <c r="F7" s="760" t="s">
        <v>9487</v>
      </c>
      <c r="G7" s="761" t="s">
        <v>9478</v>
      </c>
      <c r="H7" s="775" t="s">
        <v>9488</v>
      </c>
      <c r="I7" s="230"/>
    </row>
    <row r="8" spans="1:10">
      <c r="B8" s="768"/>
      <c r="C8" s="776"/>
      <c r="D8" s="776"/>
      <c r="E8" s="776"/>
      <c r="F8" s="776"/>
      <c r="G8" s="776"/>
      <c r="H8" s="776"/>
      <c r="I8" s="118"/>
      <c r="J8" s="118"/>
    </row>
    <row r="9" spans="1:10" ht="27">
      <c r="B9" s="768" t="s">
        <v>9489</v>
      </c>
      <c r="C9" s="776">
        <f t="shared" ref="C9:H9" si="0">SUM(C11:C15)</f>
        <v>188417729.50999999</v>
      </c>
      <c r="D9" s="776">
        <f t="shared" si="0"/>
        <v>226504690.48000002</v>
      </c>
      <c r="E9" s="776">
        <f t="shared" si="0"/>
        <v>803227646</v>
      </c>
      <c r="F9" s="776">
        <f t="shared" si="0"/>
        <v>259438278.62</v>
      </c>
      <c r="G9" s="776">
        <f t="shared" si="0"/>
        <v>587565307.04999995</v>
      </c>
      <c r="H9" s="776">
        <f t="shared" si="0"/>
        <v>1485597829</v>
      </c>
      <c r="I9" s="118"/>
      <c r="J9" s="118"/>
    </row>
    <row r="10" spans="1:10">
      <c r="B10" s="768"/>
      <c r="C10" s="776"/>
      <c r="D10" s="776"/>
      <c r="E10" s="776"/>
      <c r="F10" s="776"/>
      <c r="G10" s="776"/>
      <c r="H10" s="776"/>
      <c r="I10" s="118"/>
      <c r="J10" s="118"/>
    </row>
    <row r="11" spans="1:10">
      <c r="B11" s="773" t="s">
        <v>9449</v>
      </c>
      <c r="C11" s="777">
        <v>55977032</v>
      </c>
      <c r="D11" s="777">
        <v>77244840</v>
      </c>
      <c r="E11" s="777">
        <v>280386749</v>
      </c>
      <c r="F11" s="777">
        <v>73633256</v>
      </c>
      <c r="G11" s="777">
        <v>116286958</v>
      </c>
      <c r="H11" s="777">
        <v>321049578</v>
      </c>
      <c r="I11" s="118"/>
      <c r="J11" s="118"/>
    </row>
    <row r="12" spans="1:10">
      <c r="B12" s="773" t="s">
        <v>9450</v>
      </c>
      <c r="C12" s="777">
        <v>1882105.51</v>
      </c>
      <c r="D12" s="777">
        <v>6257099.29</v>
      </c>
      <c r="E12" s="777">
        <v>89463417</v>
      </c>
      <c r="F12" s="777">
        <v>7323600.3200000003</v>
      </c>
      <c r="G12" s="777">
        <v>12033919</v>
      </c>
      <c r="H12" s="777">
        <v>167663795</v>
      </c>
      <c r="I12" s="118"/>
      <c r="J12" s="118"/>
    </row>
    <row r="13" spans="1:10">
      <c r="B13" s="773" t="s">
        <v>9451</v>
      </c>
      <c r="C13" s="777">
        <v>30294521</v>
      </c>
      <c r="D13" s="777">
        <v>23767935.109999999</v>
      </c>
      <c r="E13" s="777">
        <v>115394672</v>
      </c>
      <c r="F13" s="777">
        <v>24127001.300000004</v>
      </c>
      <c r="G13" s="777">
        <v>42165375.789999999</v>
      </c>
      <c r="H13" s="777">
        <v>229732078</v>
      </c>
      <c r="I13" s="118"/>
      <c r="J13" s="118"/>
    </row>
    <row r="14" spans="1:10" ht="25.5">
      <c r="B14" s="773" t="s">
        <v>9452</v>
      </c>
      <c r="C14" s="778">
        <v>99646373</v>
      </c>
      <c r="D14" s="777">
        <v>118119125.08000001</v>
      </c>
      <c r="E14" s="777">
        <v>317935411</v>
      </c>
      <c r="F14" s="777">
        <v>145569956</v>
      </c>
      <c r="G14" s="777">
        <v>412270082.95999998</v>
      </c>
      <c r="H14" s="777">
        <v>759609451</v>
      </c>
      <c r="I14" s="118"/>
      <c r="J14" s="118"/>
    </row>
    <row r="15" spans="1:10">
      <c r="B15" s="773" t="s">
        <v>9453</v>
      </c>
      <c r="C15" s="777">
        <v>617698</v>
      </c>
      <c r="D15" s="777">
        <v>1115691</v>
      </c>
      <c r="E15" s="777">
        <v>47397</v>
      </c>
      <c r="F15" s="777">
        <v>8784465</v>
      </c>
      <c r="G15" s="777">
        <v>4808971.3</v>
      </c>
      <c r="H15" s="777">
        <v>7542927</v>
      </c>
      <c r="I15" s="118"/>
      <c r="J15" s="118"/>
    </row>
    <row r="16" spans="1:10">
      <c r="B16" s="773" t="s">
        <v>9454</v>
      </c>
      <c r="C16" s="777">
        <v>0</v>
      </c>
      <c r="D16" s="777">
        <v>0</v>
      </c>
      <c r="E16" s="777">
        <v>0</v>
      </c>
      <c r="F16" s="777">
        <v>0</v>
      </c>
      <c r="G16" s="777">
        <v>0</v>
      </c>
      <c r="H16" s="777">
        <v>0</v>
      </c>
      <c r="I16" s="118"/>
      <c r="J16" s="118"/>
    </row>
    <row r="17" spans="2:10" ht="25.5">
      <c r="B17" s="773" t="s">
        <v>9455</v>
      </c>
      <c r="C17" s="777">
        <v>0</v>
      </c>
      <c r="D17" s="777">
        <v>0</v>
      </c>
      <c r="E17" s="777">
        <v>0</v>
      </c>
      <c r="F17" s="777">
        <v>0</v>
      </c>
      <c r="G17" s="777">
        <v>0</v>
      </c>
      <c r="H17" s="777">
        <v>0</v>
      </c>
      <c r="I17" s="118"/>
      <c r="J17" s="118"/>
    </row>
    <row r="18" spans="2:10">
      <c r="B18" s="773" t="s">
        <v>9456</v>
      </c>
      <c r="C18" s="777">
        <v>0</v>
      </c>
      <c r="D18" s="777">
        <v>0</v>
      </c>
      <c r="E18" s="777">
        <v>0</v>
      </c>
      <c r="F18" s="777">
        <v>0</v>
      </c>
      <c r="G18" s="777">
        <v>0</v>
      </c>
      <c r="H18" s="777">
        <v>0</v>
      </c>
      <c r="I18" s="118"/>
      <c r="J18" s="118"/>
    </row>
    <row r="19" spans="2:10">
      <c r="B19" s="773" t="s">
        <v>9457</v>
      </c>
      <c r="C19" s="777">
        <v>0</v>
      </c>
      <c r="D19" s="777">
        <v>0</v>
      </c>
      <c r="E19" s="777">
        <v>0</v>
      </c>
      <c r="F19" s="777">
        <v>0</v>
      </c>
      <c r="G19" s="777">
        <v>0</v>
      </c>
      <c r="H19" s="777">
        <v>0</v>
      </c>
      <c r="I19" s="118"/>
      <c r="J19" s="118"/>
    </row>
    <row r="20" spans="2:10">
      <c r="B20" s="762"/>
      <c r="C20" s="777"/>
      <c r="D20" s="777"/>
      <c r="E20" s="777"/>
      <c r="F20" s="777"/>
      <c r="G20" s="777"/>
      <c r="H20" s="777"/>
      <c r="I20" s="118"/>
      <c r="J20" s="118"/>
    </row>
    <row r="21" spans="2:10" ht="27">
      <c r="B21" s="768" t="s">
        <v>9490</v>
      </c>
      <c r="C21" s="776">
        <v>0</v>
      </c>
      <c r="D21" s="776">
        <v>0</v>
      </c>
      <c r="E21" s="776">
        <v>0</v>
      </c>
      <c r="F21" s="776">
        <v>0</v>
      </c>
      <c r="G21" s="776">
        <v>0</v>
      </c>
      <c r="H21" s="776">
        <v>0</v>
      </c>
      <c r="I21" s="118"/>
      <c r="J21" s="118"/>
    </row>
    <row r="22" spans="2:10">
      <c r="B22" s="768"/>
      <c r="C22" s="776"/>
      <c r="D22" s="776"/>
      <c r="E22" s="776"/>
      <c r="F22" s="776"/>
      <c r="G22" s="776"/>
      <c r="H22" s="776"/>
      <c r="I22" s="118"/>
      <c r="J22" s="118"/>
    </row>
    <row r="23" spans="2:10">
      <c r="B23" s="773" t="s">
        <v>9459</v>
      </c>
      <c r="C23" s="777">
        <v>0</v>
      </c>
      <c r="D23" s="777">
        <v>0</v>
      </c>
      <c r="E23" s="777">
        <v>0</v>
      </c>
      <c r="F23" s="777">
        <v>0</v>
      </c>
      <c r="G23" s="777">
        <v>0</v>
      </c>
      <c r="H23" s="777">
        <v>0</v>
      </c>
      <c r="I23" s="118"/>
      <c r="J23" s="118"/>
    </row>
    <row r="24" spans="2:10">
      <c r="B24" s="773" t="s">
        <v>9460</v>
      </c>
      <c r="C24" s="777">
        <v>0</v>
      </c>
      <c r="D24" s="777">
        <v>0</v>
      </c>
      <c r="E24" s="777">
        <v>0</v>
      </c>
      <c r="F24" s="777">
        <v>0</v>
      </c>
      <c r="G24" s="777">
        <v>0</v>
      </c>
      <c r="H24" s="777">
        <v>0</v>
      </c>
      <c r="I24" s="118"/>
      <c r="J24" s="118"/>
    </row>
    <row r="25" spans="2:10">
      <c r="B25" s="773" t="s">
        <v>9461</v>
      </c>
      <c r="C25" s="777">
        <v>0</v>
      </c>
      <c r="D25" s="777">
        <v>0</v>
      </c>
      <c r="E25" s="777">
        <v>0</v>
      </c>
      <c r="F25" s="777">
        <v>0</v>
      </c>
      <c r="G25" s="777">
        <v>0</v>
      </c>
      <c r="H25" s="777">
        <v>0</v>
      </c>
      <c r="I25" s="118"/>
      <c r="J25" s="118"/>
    </row>
    <row r="26" spans="2:10" ht="25.5">
      <c r="B26" s="773" t="s">
        <v>9462</v>
      </c>
      <c r="C26" s="777">
        <v>0</v>
      </c>
      <c r="D26" s="777">
        <v>0</v>
      </c>
      <c r="E26" s="777">
        <v>0</v>
      </c>
      <c r="F26" s="777">
        <v>0</v>
      </c>
      <c r="G26" s="777">
        <v>0</v>
      </c>
      <c r="H26" s="777">
        <v>0</v>
      </c>
      <c r="I26" s="118"/>
      <c r="J26" s="118"/>
    </row>
    <row r="27" spans="2:10">
      <c r="B27" s="773" t="s">
        <v>9463</v>
      </c>
      <c r="C27" s="777">
        <v>0</v>
      </c>
      <c r="D27" s="777">
        <v>0</v>
      </c>
      <c r="E27" s="777">
        <v>0</v>
      </c>
      <c r="F27" s="777">
        <v>0</v>
      </c>
      <c r="G27" s="777">
        <v>0</v>
      </c>
      <c r="H27" s="777">
        <v>0</v>
      </c>
      <c r="I27" s="118"/>
      <c r="J27" s="118"/>
    </row>
    <row r="28" spans="2:10">
      <c r="B28" s="773" t="s">
        <v>9464</v>
      </c>
      <c r="C28" s="777">
        <v>0</v>
      </c>
      <c r="D28" s="777">
        <v>0</v>
      </c>
      <c r="E28" s="777">
        <v>0</v>
      </c>
      <c r="F28" s="777">
        <v>0</v>
      </c>
      <c r="G28" s="777">
        <v>0</v>
      </c>
      <c r="H28" s="777">
        <v>0</v>
      </c>
      <c r="I28" s="118"/>
      <c r="J28" s="118"/>
    </row>
    <row r="29" spans="2:10" ht="25.5">
      <c r="B29" s="773" t="s">
        <v>9465</v>
      </c>
      <c r="C29" s="777">
        <v>0</v>
      </c>
      <c r="D29" s="777">
        <v>0</v>
      </c>
      <c r="E29" s="777">
        <v>0</v>
      </c>
      <c r="F29" s="777">
        <v>0</v>
      </c>
      <c r="G29" s="777">
        <v>0</v>
      </c>
      <c r="H29" s="777">
        <v>0</v>
      </c>
      <c r="I29" s="118"/>
      <c r="J29" s="118"/>
    </row>
    <row r="30" spans="2:10">
      <c r="B30" s="773" t="s">
        <v>9466</v>
      </c>
      <c r="C30" s="777">
        <v>0</v>
      </c>
      <c r="D30" s="777">
        <v>0</v>
      </c>
      <c r="E30" s="777">
        <v>0</v>
      </c>
      <c r="F30" s="777">
        <v>0</v>
      </c>
      <c r="G30" s="777">
        <v>0</v>
      </c>
      <c r="H30" s="777">
        <v>0</v>
      </c>
      <c r="I30" s="118"/>
      <c r="J30" s="118"/>
    </row>
    <row r="31" spans="2:10">
      <c r="B31" s="773" t="s">
        <v>9467</v>
      </c>
      <c r="C31" s="777">
        <v>0</v>
      </c>
      <c r="D31" s="777">
        <v>0</v>
      </c>
      <c r="E31" s="777">
        <v>0</v>
      </c>
      <c r="F31" s="777">
        <v>0</v>
      </c>
      <c r="G31" s="777">
        <v>0</v>
      </c>
      <c r="H31" s="777">
        <v>0</v>
      </c>
      <c r="I31" s="118"/>
      <c r="J31" s="118"/>
    </row>
    <row r="32" spans="2:10">
      <c r="B32" s="762"/>
      <c r="C32" s="777"/>
      <c r="D32" s="777"/>
      <c r="E32" s="777"/>
      <c r="F32" s="777"/>
      <c r="G32" s="777"/>
      <c r="H32" s="777"/>
      <c r="I32" s="118"/>
      <c r="J32" s="118"/>
    </row>
    <row r="33" spans="2:10" s="119" customFormat="1" ht="25.5">
      <c r="B33" s="768" t="s">
        <v>9491</v>
      </c>
      <c r="C33" s="765">
        <f>+C21+C9</f>
        <v>188417729.50999999</v>
      </c>
      <c r="D33" s="765">
        <f t="shared" ref="D33:H33" si="1">+D21+D9</f>
        <v>226504690.48000002</v>
      </c>
      <c r="E33" s="765">
        <f t="shared" si="1"/>
        <v>803227646</v>
      </c>
      <c r="F33" s="765">
        <f t="shared" si="1"/>
        <v>259438278.62</v>
      </c>
      <c r="G33" s="765">
        <f t="shared" si="1"/>
        <v>587565307.04999995</v>
      </c>
      <c r="H33" s="765">
        <f t="shared" si="1"/>
        <v>1485597829</v>
      </c>
      <c r="I33" s="120"/>
      <c r="J33" s="120"/>
    </row>
    <row r="34" spans="2:10">
      <c r="B34" s="762"/>
      <c r="C34" s="777"/>
      <c r="D34" s="777"/>
      <c r="E34" s="777"/>
      <c r="F34" s="777"/>
      <c r="G34" s="777"/>
      <c r="H34" s="777"/>
      <c r="I34" s="118"/>
      <c r="J34" s="118"/>
    </row>
    <row r="35" spans="2:10" ht="13.5">
      <c r="B35" s="922" t="s">
        <v>2453</v>
      </c>
      <c r="C35" s="922"/>
      <c r="D35" s="922"/>
      <c r="E35" s="922"/>
      <c r="F35" s="922"/>
      <c r="G35" s="922"/>
      <c r="H35" s="249"/>
    </row>
    <row r="36" spans="2:10" ht="14.25">
      <c r="B36" s="231"/>
      <c r="C36" s="940"/>
      <c r="D36" s="940"/>
      <c r="E36" s="940"/>
      <c r="F36" s="940"/>
      <c r="G36" s="940"/>
      <c r="H36" s="940"/>
    </row>
  </sheetData>
  <mergeCells count="6">
    <mergeCell ref="B2:H2"/>
    <mergeCell ref="B3:H3"/>
    <mergeCell ref="B4:H4"/>
    <mergeCell ref="B5:H5"/>
    <mergeCell ref="C36:H36"/>
    <mergeCell ref="B35:G35"/>
  </mergeCells>
  <printOptions horizontalCentered="1" verticalCentered="1"/>
  <pageMargins left="0.39370078740157483" right="0.39370078740157483" top="0.39370078740157483" bottom="0.39370078740157483" header="0" footer="0"/>
  <pageSetup scale="66" orientation="landscape"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00"/>
  <sheetViews>
    <sheetView view="pageBreakPreview" zoomScale="78" zoomScaleNormal="100" zoomScaleSheetLayoutView="78" workbookViewId="0">
      <pane xSplit="6" ySplit="8" topLeftCell="G9" activePane="bottomRight" state="frozen"/>
      <selection pane="topRight" activeCell="G1" sqref="G1"/>
      <selection pane="bottomLeft" activeCell="A9" sqref="A9"/>
      <selection pane="bottomRight" activeCell="G33" sqref="G33"/>
    </sheetView>
  </sheetViews>
  <sheetFormatPr baseColWidth="10" defaultColWidth="14.42578125" defaultRowHeight="15" customHeight="1"/>
  <cols>
    <col min="1" max="1" width="1.85546875" customWidth="1"/>
    <col min="2" max="2" width="4.28515625" customWidth="1"/>
    <col min="3" max="3" width="8" customWidth="1"/>
    <col min="4" max="4" width="9.7109375" customWidth="1"/>
    <col min="5" max="5" width="23.5703125" customWidth="1"/>
    <col min="6" max="6" width="23.140625" customWidth="1"/>
    <col min="7" max="12" width="20.42578125" customWidth="1"/>
    <col min="13" max="13" width="19.28515625" customWidth="1"/>
    <col min="14" max="18" width="22.85546875" customWidth="1"/>
    <col min="19" max="19" width="20.42578125" customWidth="1"/>
    <col min="20" max="20" width="18.42578125" customWidth="1"/>
    <col min="21" max="21" width="15.140625" customWidth="1"/>
    <col min="22" max="22" width="16.85546875" customWidth="1"/>
    <col min="23" max="23" width="14.140625" customWidth="1"/>
  </cols>
  <sheetData>
    <row r="1" spans="1:23" ht="12" customHeight="1">
      <c r="A1" s="157"/>
      <c r="B1" s="158"/>
      <c r="C1" s="157"/>
      <c r="D1" s="159"/>
      <c r="E1" s="160"/>
      <c r="F1" s="159"/>
      <c r="G1" s="159"/>
      <c r="H1" s="159"/>
      <c r="I1" s="159"/>
      <c r="J1" s="159"/>
      <c r="K1" s="161"/>
      <c r="L1" s="161"/>
      <c r="M1" s="161"/>
      <c r="N1" s="162"/>
      <c r="O1" s="162"/>
      <c r="P1" s="162"/>
      <c r="Q1" s="162"/>
      <c r="R1" s="162"/>
      <c r="S1" s="163"/>
      <c r="T1" s="162"/>
      <c r="U1" s="157"/>
      <c r="V1" s="157"/>
      <c r="W1" s="157"/>
    </row>
    <row r="2" spans="1:23" ht="12" customHeight="1">
      <c r="A2" s="157"/>
      <c r="B2" s="164" t="s">
        <v>9492</v>
      </c>
      <c r="C2" s="157"/>
      <c r="D2" s="159"/>
      <c r="E2" s="160"/>
      <c r="F2" s="159"/>
      <c r="G2" s="159"/>
      <c r="H2" s="159"/>
      <c r="I2" s="159"/>
      <c r="J2" s="159"/>
      <c r="K2" s="161"/>
      <c r="L2" s="161"/>
      <c r="M2" s="161"/>
      <c r="N2" s="162"/>
      <c r="O2" s="162"/>
      <c r="P2" s="162"/>
      <c r="Q2" s="162"/>
      <c r="R2" s="162"/>
      <c r="S2" s="157"/>
      <c r="T2" s="162"/>
      <c r="U2" s="157"/>
      <c r="V2" s="157"/>
      <c r="W2" s="157"/>
    </row>
    <row r="3" spans="1:23" ht="12" customHeight="1">
      <c r="A3" s="157"/>
      <c r="B3" s="164" t="s">
        <v>9493</v>
      </c>
      <c r="C3" s="157"/>
      <c r="D3" s="159"/>
      <c r="E3" s="160"/>
      <c r="F3" s="159"/>
      <c r="G3" s="159"/>
      <c r="H3" s="159"/>
      <c r="I3" s="159"/>
      <c r="J3" s="159"/>
      <c r="K3" s="161"/>
      <c r="L3" s="161"/>
      <c r="M3" s="161"/>
      <c r="N3" s="162"/>
      <c r="O3" s="162"/>
      <c r="P3" s="162"/>
      <c r="Q3" s="162"/>
      <c r="R3" s="162"/>
      <c r="S3" s="157"/>
      <c r="T3" s="162"/>
      <c r="U3" s="157"/>
      <c r="V3" s="157"/>
      <c r="W3" s="157"/>
    </row>
    <row r="4" spans="1:23" ht="12" customHeight="1">
      <c r="A4" s="157"/>
      <c r="B4" s="164" t="s">
        <v>9494</v>
      </c>
      <c r="C4" s="157"/>
      <c r="D4" s="159"/>
      <c r="E4" s="160"/>
      <c r="F4" s="159"/>
      <c r="G4" s="159"/>
      <c r="H4" s="159"/>
      <c r="I4" s="159"/>
      <c r="J4" s="159"/>
      <c r="K4" s="162"/>
      <c r="L4" s="162"/>
      <c r="M4" s="162"/>
      <c r="N4" s="162"/>
      <c r="O4" s="162"/>
      <c r="P4" s="162"/>
      <c r="Q4" s="162"/>
      <c r="R4" s="162"/>
      <c r="S4" s="157"/>
      <c r="T4" s="162"/>
      <c r="U4" s="157"/>
      <c r="V4" s="157"/>
      <c r="W4" s="157"/>
    </row>
    <row r="5" spans="1:23" ht="12" customHeight="1">
      <c r="A5" s="157"/>
      <c r="B5" s="165"/>
      <c r="C5" s="157"/>
      <c r="D5" s="159"/>
      <c r="E5" s="160"/>
      <c r="F5" s="159"/>
      <c r="G5" s="159"/>
      <c r="H5" s="159"/>
      <c r="I5" s="159"/>
      <c r="J5" s="159"/>
      <c r="K5" s="162"/>
      <c r="L5" s="162"/>
      <c r="M5" s="162"/>
      <c r="N5" s="162"/>
      <c r="O5" s="162"/>
      <c r="P5" s="162"/>
      <c r="Q5" s="162"/>
      <c r="R5" s="162"/>
      <c r="S5" s="157"/>
      <c r="T5" s="162"/>
      <c r="U5" s="157"/>
      <c r="V5" s="157"/>
      <c r="W5" s="157"/>
    </row>
    <row r="6" spans="1:23" ht="12" customHeight="1">
      <c r="A6" s="157"/>
      <c r="B6" s="164" t="s">
        <v>9495</v>
      </c>
      <c r="C6" s="157"/>
      <c r="D6" s="159"/>
      <c r="E6" s="160"/>
      <c r="F6" s="159"/>
      <c r="G6" s="159"/>
      <c r="H6" s="159"/>
      <c r="I6" s="159"/>
      <c r="J6" s="159"/>
      <c r="K6" s="162"/>
      <c r="L6" s="162"/>
      <c r="M6" s="162"/>
      <c r="N6" s="162"/>
      <c r="O6" s="162"/>
      <c r="P6" s="162"/>
      <c r="Q6" s="162"/>
      <c r="R6" s="162"/>
      <c r="S6" s="157"/>
      <c r="T6" s="162"/>
      <c r="U6" s="157"/>
      <c r="V6" s="157"/>
      <c r="W6" s="157"/>
    </row>
    <row r="7" spans="1:23" ht="12" customHeight="1">
      <c r="A7" s="157"/>
      <c r="B7" s="158"/>
      <c r="C7" s="157"/>
      <c r="D7" s="159"/>
      <c r="E7" s="160"/>
      <c r="F7" s="159"/>
      <c r="G7" s="159"/>
      <c r="H7" s="159"/>
      <c r="I7" s="159"/>
      <c r="J7" s="166" t="s">
        <v>9496</v>
      </c>
      <c r="K7" s="162"/>
      <c r="L7" s="162"/>
      <c r="M7" s="162"/>
      <c r="N7" s="167"/>
      <c r="O7" s="167"/>
      <c r="P7" s="167"/>
      <c r="Q7" s="167"/>
      <c r="R7" s="167"/>
      <c r="S7" s="159"/>
      <c r="T7" s="162"/>
      <c r="U7" s="157"/>
      <c r="V7" s="157"/>
      <c r="W7" s="157"/>
    </row>
    <row r="8" spans="1:23" ht="55.5" customHeight="1">
      <c r="A8" s="168"/>
      <c r="B8" s="169" t="s">
        <v>2486</v>
      </c>
      <c r="C8" s="169" t="s">
        <v>9497</v>
      </c>
      <c r="D8" s="169" t="s">
        <v>9498</v>
      </c>
      <c r="E8" s="169" t="s">
        <v>9499</v>
      </c>
      <c r="F8" s="169" t="s">
        <v>2291</v>
      </c>
      <c r="G8" s="170" t="s">
        <v>9500</v>
      </c>
      <c r="H8" s="170" t="s">
        <v>9501</v>
      </c>
      <c r="I8" s="170" t="s">
        <v>9502</v>
      </c>
      <c r="J8" s="170" t="s">
        <v>9503</v>
      </c>
      <c r="K8" s="169" t="s">
        <v>9504</v>
      </c>
      <c r="L8" s="169" t="s">
        <v>9505</v>
      </c>
      <c r="M8" s="169" t="s">
        <v>9506</v>
      </c>
      <c r="N8" s="169" t="s">
        <v>9507</v>
      </c>
      <c r="O8" s="169" t="s">
        <v>9508</v>
      </c>
      <c r="P8" s="169" t="s">
        <v>2417</v>
      </c>
      <c r="Q8" s="169" t="s">
        <v>9509</v>
      </c>
      <c r="R8" s="169" t="s">
        <v>9510</v>
      </c>
      <c r="S8" s="170" t="s">
        <v>9511</v>
      </c>
      <c r="T8" s="171"/>
      <c r="U8" s="168"/>
      <c r="V8" s="168"/>
      <c r="W8" s="168"/>
    </row>
    <row r="9" spans="1:23" ht="14.25" customHeight="1">
      <c r="A9" s="157"/>
      <c r="B9" s="953">
        <v>1</v>
      </c>
      <c r="C9" s="956" t="s">
        <v>9512</v>
      </c>
      <c r="D9" s="957" t="s">
        <v>9513</v>
      </c>
      <c r="E9" s="958" t="s">
        <v>9514</v>
      </c>
      <c r="F9" s="25" t="s">
        <v>9515</v>
      </c>
      <c r="G9" s="26">
        <v>0</v>
      </c>
      <c r="H9" s="26">
        <v>0</v>
      </c>
      <c r="I9" s="26">
        <v>0</v>
      </c>
      <c r="J9" s="26">
        <f t="shared" ref="J9:J23" si="0">G9+H9-I9</f>
        <v>0</v>
      </c>
      <c r="K9" s="27">
        <v>0</v>
      </c>
      <c r="L9" s="27">
        <v>0</v>
      </c>
      <c r="M9" s="27">
        <v>0</v>
      </c>
      <c r="N9" s="26">
        <v>0</v>
      </c>
      <c r="O9" s="26">
        <v>0</v>
      </c>
      <c r="P9" s="26"/>
      <c r="Q9" s="26">
        <f t="shared" ref="Q9:Q23" si="1">O9-P9</f>
        <v>0</v>
      </c>
      <c r="R9" s="26">
        <f t="shared" ref="R9:R23" si="2">N9-O9+P9</f>
        <v>0</v>
      </c>
      <c r="S9" s="952">
        <f>SUM(R9:R13)</f>
        <v>0</v>
      </c>
      <c r="T9" s="162"/>
      <c r="U9" s="162"/>
      <c r="V9" s="162"/>
      <c r="W9" s="157"/>
    </row>
    <row r="10" spans="1:23" ht="14.25" customHeight="1">
      <c r="A10" s="157"/>
      <c r="B10" s="954"/>
      <c r="C10" s="945"/>
      <c r="D10" s="945"/>
      <c r="E10" s="945"/>
      <c r="F10" s="172" t="s">
        <v>9516</v>
      </c>
      <c r="G10" s="26">
        <v>0</v>
      </c>
      <c r="H10" s="26">
        <v>0</v>
      </c>
      <c r="I10" s="26">
        <v>0</v>
      </c>
      <c r="J10" s="28">
        <f t="shared" si="0"/>
        <v>0</v>
      </c>
      <c r="K10" s="29">
        <v>0</v>
      </c>
      <c r="L10" s="29">
        <v>0</v>
      </c>
      <c r="M10" s="29">
        <v>0</v>
      </c>
      <c r="N10" s="28">
        <v>0</v>
      </c>
      <c r="O10" s="28"/>
      <c r="P10" s="28"/>
      <c r="Q10" s="28">
        <f t="shared" si="1"/>
        <v>0</v>
      </c>
      <c r="R10" s="30">
        <f t="shared" si="2"/>
        <v>0</v>
      </c>
      <c r="S10" s="948"/>
      <c r="T10" s="162"/>
      <c r="U10" s="162"/>
      <c r="V10" s="173"/>
      <c r="W10" s="157"/>
    </row>
    <row r="11" spans="1:23" ht="14.25" customHeight="1">
      <c r="A11" s="157"/>
      <c r="B11" s="954"/>
      <c r="C11" s="945"/>
      <c r="D11" s="945"/>
      <c r="E11" s="945"/>
      <c r="F11" s="31" t="s">
        <v>9517</v>
      </c>
      <c r="G11" s="26">
        <v>0</v>
      </c>
      <c r="H11" s="26">
        <v>0</v>
      </c>
      <c r="I11" s="26">
        <v>0</v>
      </c>
      <c r="J11" s="28">
        <f t="shared" si="0"/>
        <v>0</v>
      </c>
      <c r="K11" s="29">
        <v>0</v>
      </c>
      <c r="L11" s="29">
        <v>0</v>
      </c>
      <c r="M11" s="29">
        <v>0</v>
      </c>
      <c r="N11" s="28">
        <v>0</v>
      </c>
      <c r="O11" s="28"/>
      <c r="P11" s="28"/>
      <c r="Q11" s="28">
        <f t="shared" si="1"/>
        <v>0</v>
      </c>
      <c r="R11" s="28">
        <f t="shared" si="2"/>
        <v>0</v>
      </c>
      <c r="S11" s="948"/>
      <c r="T11" s="162"/>
      <c r="U11" s="162"/>
      <c r="V11" s="162"/>
      <c r="W11" s="157"/>
    </row>
    <row r="12" spans="1:23" ht="14.25" customHeight="1">
      <c r="A12" s="157"/>
      <c r="B12" s="954"/>
      <c r="C12" s="945"/>
      <c r="D12" s="945"/>
      <c r="E12" s="945"/>
      <c r="F12" s="31" t="s">
        <v>9518</v>
      </c>
      <c r="G12" s="26">
        <v>0</v>
      </c>
      <c r="H12" s="26">
        <v>0</v>
      </c>
      <c r="I12" s="26">
        <v>0</v>
      </c>
      <c r="J12" s="28">
        <f t="shared" si="0"/>
        <v>0</v>
      </c>
      <c r="K12" s="29">
        <v>0</v>
      </c>
      <c r="L12" s="29">
        <v>0</v>
      </c>
      <c r="M12" s="29">
        <v>0</v>
      </c>
      <c r="N12" s="28">
        <v>0</v>
      </c>
      <c r="O12" s="28"/>
      <c r="P12" s="28"/>
      <c r="Q12" s="28">
        <f t="shared" si="1"/>
        <v>0</v>
      </c>
      <c r="R12" s="28">
        <f t="shared" si="2"/>
        <v>0</v>
      </c>
      <c r="S12" s="948"/>
      <c r="T12" s="162"/>
      <c r="U12" s="162"/>
      <c r="V12" s="162"/>
      <c r="W12" s="162"/>
    </row>
    <row r="13" spans="1:23" ht="18" customHeight="1">
      <c r="A13" s="157"/>
      <c r="B13" s="954"/>
      <c r="C13" s="945"/>
      <c r="D13" s="945"/>
      <c r="E13" s="946"/>
      <c r="F13" s="32" t="e" vm="1">
        <v>#VALUE!</v>
      </c>
      <c r="G13" s="26">
        <v>0</v>
      </c>
      <c r="H13" s="26">
        <v>0</v>
      </c>
      <c r="I13" s="26">
        <v>0</v>
      </c>
      <c r="J13" s="28">
        <f t="shared" si="0"/>
        <v>0</v>
      </c>
      <c r="K13" s="29">
        <v>0</v>
      </c>
      <c r="L13" s="29">
        <v>0</v>
      </c>
      <c r="M13" s="29">
        <v>0</v>
      </c>
      <c r="N13" s="29">
        <v>0</v>
      </c>
      <c r="O13" s="29"/>
      <c r="P13" s="29"/>
      <c r="Q13" s="28">
        <f t="shared" si="1"/>
        <v>0</v>
      </c>
      <c r="R13" s="30">
        <f t="shared" si="2"/>
        <v>0</v>
      </c>
      <c r="S13" s="949"/>
      <c r="T13" s="162">
        <f>S9+S14</f>
        <v>0</v>
      </c>
      <c r="U13" s="162"/>
      <c r="V13" s="162"/>
      <c r="W13" s="157"/>
    </row>
    <row r="14" spans="1:23" ht="14.25" customHeight="1">
      <c r="A14" s="157"/>
      <c r="B14" s="954"/>
      <c r="C14" s="945"/>
      <c r="D14" s="945"/>
      <c r="E14" s="959" t="s">
        <v>9514</v>
      </c>
      <c r="F14" s="31" t="s">
        <v>9515</v>
      </c>
      <c r="G14" s="26">
        <v>0</v>
      </c>
      <c r="H14" s="26">
        <v>0</v>
      </c>
      <c r="I14" s="26">
        <v>0</v>
      </c>
      <c r="J14" s="28">
        <f t="shared" si="0"/>
        <v>0</v>
      </c>
      <c r="K14" s="29">
        <v>0</v>
      </c>
      <c r="L14" s="29">
        <v>0</v>
      </c>
      <c r="M14" s="29">
        <v>0</v>
      </c>
      <c r="N14" s="28">
        <v>0</v>
      </c>
      <c r="O14" s="28"/>
      <c r="P14" s="28"/>
      <c r="Q14" s="28">
        <f t="shared" si="1"/>
        <v>0</v>
      </c>
      <c r="R14" s="28">
        <f t="shared" si="2"/>
        <v>0</v>
      </c>
      <c r="S14" s="947">
        <f>SUM(R14:R16)</f>
        <v>0</v>
      </c>
      <c r="T14" s="173"/>
      <c r="U14" s="162"/>
      <c r="V14" s="173"/>
      <c r="W14" s="157"/>
    </row>
    <row r="15" spans="1:23" ht="14.25" customHeight="1">
      <c r="A15" s="157"/>
      <c r="B15" s="954"/>
      <c r="C15" s="945"/>
      <c r="D15" s="945"/>
      <c r="E15" s="945"/>
      <c r="F15" s="31" t="s">
        <v>9517</v>
      </c>
      <c r="G15" s="26">
        <v>0</v>
      </c>
      <c r="H15" s="26">
        <v>0</v>
      </c>
      <c r="I15" s="26">
        <v>0</v>
      </c>
      <c r="J15" s="28">
        <f t="shared" si="0"/>
        <v>0</v>
      </c>
      <c r="K15" s="29">
        <v>0</v>
      </c>
      <c r="L15" s="29">
        <v>0</v>
      </c>
      <c r="M15" s="29">
        <v>0</v>
      </c>
      <c r="N15" s="28">
        <v>0</v>
      </c>
      <c r="O15" s="28">
        <v>0</v>
      </c>
      <c r="P15" s="28"/>
      <c r="Q15" s="28">
        <f t="shared" si="1"/>
        <v>0</v>
      </c>
      <c r="R15" s="28">
        <f t="shared" si="2"/>
        <v>0</v>
      </c>
      <c r="S15" s="948"/>
      <c r="T15" s="162"/>
      <c r="U15" s="162"/>
      <c r="V15" s="157"/>
      <c r="W15" s="157"/>
    </row>
    <row r="16" spans="1:23" ht="14.25" customHeight="1">
      <c r="A16" s="157"/>
      <c r="B16" s="955"/>
      <c r="C16" s="946"/>
      <c r="D16" s="946"/>
      <c r="E16" s="946"/>
      <c r="F16" s="31" t="s">
        <v>9518</v>
      </c>
      <c r="G16" s="26">
        <v>0</v>
      </c>
      <c r="H16" s="26">
        <v>0</v>
      </c>
      <c r="I16" s="26">
        <v>0</v>
      </c>
      <c r="J16" s="28">
        <f t="shared" si="0"/>
        <v>0</v>
      </c>
      <c r="K16" s="29">
        <v>0</v>
      </c>
      <c r="L16" s="29">
        <v>0</v>
      </c>
      <c r="M16" s="29">
        <v>0</v>
      </c>
      <c r="N16" s="28">
        <v>0</v>
      </c>
      <c r="O16" s="28"/>
      <c r="P16" s="28"/>
      <c r="Q16" s="28">
        <f t="shared" si="1"/>
        <v>0</v>
      </c>
      <c r="R16" s="28">
        <f t="shared" si="2"/>
        <v>0</v>
      </c>
      <c r="S16" s="949"/>
      <c r="T16" s="162"/>
      <c r="U16" s="162"/>
      <c r="V16" s="157"/>
      <c r="W16" s="157"/>
    </row>
    <row r="17" spans="1:23" ht="14.25" customHeight="1">
      <c r="A17" s="157"/>
      <c r="B17" s="968">
        <v>2</v>
      </c>
      <c r="C17" s="962" t="s">
        <v>9519</v>
      </c>
      <c r="D17" s="964" t="s">
        <v>9513</v>
      </c>
      <c r="E17" s="959" t="s">
        <v>9514</v>
      </c>
      <c r="F17" s="31" t="s">
        <v>9515</v>
      </c>
      <c r="G17" s="26">
        <v>0</v>
      </c>
      <c r="H17" s="26">
        <v>0</v>
      </c>
      <c r="I17" s="26">
        <v>0</v>
      </c>
      <c r="J17" s="28">
        <f t="shared" si="0"/>
        <v>0</v>
      </c>
      <c r="K17" s="29">
        <v>0</v>
      </c>
      <c r="L17" s="29"/>
      <c r="M17" s="29">
        <v>0</v>
      </c>
      <c r="N17" s="29">
        <v>0</v>
      </c>
      <c r="O17" s="29">
        <v>0</v>
      </c>
      <c r="P17" s="29"/>
      <c r="Q17" s="28">
        <f t="shared" si="1"/>
        <v>0</v>
      </c>
      <c r="R17" s="28">
        <f t="shared" si="2"/>
        <v>0</v>
      </c>
      <c r="S17" s="947">
        <f>R17+R18+R19+R20</f>
        <v>0</v>
      </c>
      <c r="T17" s="950">
        <f>S17+S21</f>
        <v>0</v>
      </c>
      <c r="U17" s="162"/>
      <c r="V17" s="157"/>
      <c r="W17" s="157"/>
    </row>
    <row r="18" spans="1:23" ht="14.25" customHeight="1">
      <c r="A18" s="157"/>
      <c r="B18" s="954"/>
      <c r="C18" s="945"/>
      <c r="D18" s="945"/>
      <c r="E18" s="945"/>
      <c r="F18" s="31" t="s">
        <v>9517</v>
      </c>
      <c r="G18" s="26">
        <v>0</v>
      </c>
      <c r="H18" s="26">
        <v>0</v>
      </c>
      <c r="I18" s="26">
        <v>0</v>
      </c>
      <c r="J18" s="28">
        <f t="shared" si="0"/>
        <v>0</v>
      </c>
      <c r="K18" s="29">
        <v>0</v>
      </c>
      <c r="L18" s="29">
        <v>0</v>
      </c>
      <c r="M18" s="29">
        <v>0</v>
      </c>
      <c r="N18" s="29">
        <v>0</v>
      </c>
      <c r="O18" s="29"/>
      <c r="P18" s="29"/>
      <c r="Q18" s="28">
        <f t="shared" si="1"/>
        <v>0</v>
      </c>
      <c r="R18" s="28">
        <f t="shared" si="2"/>
        <v>0</v>
      </c>
      <c r="S18" s="948"/>
      <c r="T18" s="918"/>
      <c r="U18" s="162"/>
      <c r="V18" s="157"/>
      <c r="W18" s="157"/>
    </row>
    <row r="19" spans="1:23" ht="14.25" customHeight="1">
      <c r="A19" s="157"/>
      <c r="B19" s="954"/>
      <c r="C19" s="945"/>
      <c r="D19" s="945"/>
      <c r="E19" s="945"/>
      <c r="F19" s="31" t="s">
        <v>9518</v>
      </c>
      <c r="G19" s="26">
        <v>0</v>
      </c>
      <c r="H19" s="26">
        <v>0</v>
      </c>
      <c r="I19" s="26">
        <v>0</v>
      </c>
      <c r="J19" s="28">
        <f t="shared" si="0"/>
        <v>0</v>
      </c>
      <c r="K19" s="29">
        <v>0</v>
      </c>
      <c r="L19" s="29">
        <v>0</v>
      </c>
      <c r="M19" s="29">
        <v>0</v>
      </c>
      <c r="N19" s="29">
        <v>0</v>
      </c>
      <c r="O19" s="29"/>
      <c r="P19" s="29"/>
      <c r="Q19" s="28">
        <f t="shared" si="1"/>
        <v>0</v>
      </c>
      <c r="R19" s="28">
        <f t="shared" si="2"/>
        <v>0</v>
      </c>
      <c r="S19" s="948"/>
      <c r="T19" s="918"/>
      <c r="U19" s="162"/>
      <c r="V19" s="157"/>
      <c r="W19" s="157"/>
    </row>
    <row r="20" spans="1:23" ht="14.25" customHeight="1">
      <c r="A20" s="157"/>
      <c r="B20" s="954"/>
      <c r="C20" s="945"/>
      <c r="D20" s="945"/>
      <c r="E20" s="946"/>
      <c r="F20" s="32" t="s">
        <v>9520</v>
      </c>
      <c r="G20" s="26">
        <v>0</v>
      </c>
      <c r="H20" s="26">
        <v>0</v>
      </c>
      <c r="I20" s="26">
        <v>0</v>
      </c>
      <c r="J20" s="28">
        <f t="shared" si="0"/>
        <v>0</v>
      </c>
      <c r="K20" s="29">
        <v>0</v>
      </c>
      <c r="L20" s="29">
        <v>0</v>
      </c>
      <c r="M20" s="29">
        <v>0</v>
      </c>
      <c r="N20" s="29">
        <v>0</v>
      </c>
      <c r="O20" s="29"/>
      <c r="P20" s="29"/>
      <c r="Q20" s="28">
        <f t="shared" si="1"/>
        <v>0</v>
      </c>
      <c r="R20" s="30">
        <f t="shared" si="2"/>
        <v>0</v>
      </c>
      <c r="S20" s="949"/>
      <c r="T20" s="918"/>
      <c r="U20" s="162"/>
      <c r="V20" s="157"/>
      <c r="W20" s="157"/>
    </row>
    <row r="21" spans="1:23" ht="14.25" customHeight="1">
      <c r="A21" s="157"/>
      <c r="B21" s="954"/>
      <c r="C21" s="945"/>
      <c r="D21" s="945"/>
      <c r="E21" s="959" t="s">
        <v>9514</v>
      </c>
      <c r="F21" s="31" t="s">
        <v>9515</v>
      </c>
      <c r="G21" s="26">
        <v>0</v>
      </c>
      <c r="H21" s="26">
        <v>0</v>
      </c>
      <c r="I21" s="26">
        <v>0</v>
      </c>
      <c r="J21" s="28">
        <f t="shared" si="0"/>
        <v>0</v>
      </c>
      <c r="K21" s="29">
        <v>0</v>
      </c>
      <c r="L21" s="29"/>
      <c r="M21" s="29">
        <v>0</v>
      </c>
      <c r="N21" s="29">
        <v>0</v>
      </c>
      <c r="O21" s="29">
        <v>0</v>
      </c>
      <c r="P21" s="29"/>
      <c r="Q21" s="28">
        <f t="shared" si="1"/>
        <v>0</v>
      </c>
      <c r="R21" s="28">
        <f t="shared" si="2"/>
        <v>0</v>
      </c>
      <c r="S21" s="947">
        <f>SUM(R21,R22,R23)</f>
        <v>0</v>
      </c>
      <c r="T21" s="173"/>
      <c r="U21" s="162"/>
      <c r="V21" s="157"/>
      <c r="W21" s="157"/>
    </row>
    <row r="22" spans="1:23" ht="14.25" customHeight="1">
      <c r="A22" s="157"/>
      <c r="B22" s="954"/>
      <c r="C22" s="945"/>
      <c r="D22" s="945"/>
      <c r="E22" s="945"/>
      <c r="F22" s="31" t="s">
        <v>9517</v>
      </c>
      <c r="G22" s="26">
        <v>0</v>
      </c>
      <c r="H22" s="26">
        <v>0</v>
      </c>
      <c r="I22" s="26">
        <v>0</v>
      </c>
      <c r="J22" s="28">
        <f t="shared" si="0"/>
        <v>0</v>
      </c>
      <c r="K22" s="29">
        <v>0</v>
      </c>
      <c r="L22" s="29">
        <v>0</v>
      </c>
      <c r="M22" s="29">
        <v>0</v>
      </c>
      <c r="N22" s="29">
        <v>0</v>
      </c>
      <c r="O22" s="29"/>
      <c r="P22" s="29"/>
      <c r="Q22" s="28">
        <f t="shared" si="1"/>
        <v>0</v>
      </c>
      <c r="R22" s="28">
        <f t="shared" si="2"/>
        <v>0</v>
      </c>
      <c r="S22" s="948"/>
      <c r="T22" s="162"/>
      <c r="U22" s="162"/>
      <c r="V22" s="157"/>
      <c r="W22" s="157"/>
    </row>
    <row r="23" spans="1:23" ht="14.25" customHeight="1">
      <c r="A23" s="157"/>
      <c r="B23" s="969"/>
      <c r="C23" s="963"/>
      <c r="D23" s="963"/>
      <c r="E23" s="963"/>
      <c r="F23" s="33" t="s">
        <v>9518</v>
      </c>
      <c r="G23" s="26">
        <v>0</v>
      </c>
      <c r="H23" s="26">
        <v>0</v>
      </c>
      <c r="I23" s="26">
        <v>0</v>
      </c>
      <c r="J23" s="34">
        <f t="shared" si="0"/>
        <v>0</v>
      </c>
      <c r="K23" s="35">
        <v>0</v>
      </c>
      <c r="L23" s="35">
        <v>0</v>
      </c>
      <c r="M23" s="35">
        <v>0</v>
      </c>
      <c r="N23" s="35">
        <v>0</v>
      </c>
      <c r="O23" s="35"/>
      <c r="P23" s="35"/>
      <c r="Q23" s="34">
        <f t="shared" si="1"/>
        <v>0</v>
      </c>
      <c r="R23" s="34">
        <f t="shared" si="2"/>
        <v>0</v>
      </c>
      <c r="S23" s="951"/>
      <c r="T23" s="162"/>
      <c r="U23" s="162"/>
      <c r="V23" s="157"/>
      <c r="W23" s="157"/>
    </row>
    <row r="24" spans="1:23" ht="14.25" customHeight="1">
      <c r="A24" s="157"/>
      <c r="B24" s="174"/>
      <c r="C24" s="175"/>
      <c r="D24" s="141"/>
      <c r="E24" s="140"/>
      <c r="F24" s="176"/>
      <c r="G24" s="26">
        <v>0</v>
      </c>
      <c r="H24" s="26">
        <v>0</v>
      </c>
      <c r="I24" s="26">
        <v>0</v>
      </c>
      <c r="J24" s="177"/>
      <c r="K24" s="142">
        <v>0</v>
      </c>
      <c r="L24" s="142"/>
      <c r="M24" s="142">
        <v>0</v>
      </c>
      <c r="N24" s="178">
        <v>0</v>
      </c>
      <c r="O24" s="178">
        <f>SUM(O9:O23)</f>
        <v>0</v>
      </c>
      <c r="P24" s="178">
        <f>SUM(P9:P23)</f>
        <v>0</v>
      </c>
      <c r="Q24" s="178">
        <f>SUM(Q9:Q23)</f>
        <v>0</v>
      </c>
      <c r="R24" s="178">
        <f>SUM(R9:R23)</f>
        <v>0</v>
      </c>
      <c r="S24" s="36"/>
      <c r="T24" s="162"/>
      <c r="U24" s="162"/>
      <c r="V24" s="157"/>
      <c r="W24" s="157"/>
    </row>
    <row r="25" spans="1:23" ht="14.25" customHeight="1">
      <c r="A25" s="157"/>
      <c r="B25" s="965">
        <v>3</v>
      </c>
      <c r="C25" s="967" t="s">
        <v>9521</v>
      </c>
      <c r="D25" s="967" t="s">
        <v>2298</v>
      </c>
      <c r="E25" s="966" t="s">
        <v>9514</v>
      </c>
      <c r="F25" s="179" t="s">
        <v>9522</v>
      </c>
      <c r="G25" s="26">
        <v>0</v>
      </c>
      <c r="H25" s="26">
        <v>0</v>
      </c>
      <c r="I25" s="26">
        <v>0</v>
      </c>
      <c r="J25" s="180">
        <f t="shared" ref="J25:J30" si="3">G25+H25-I25</f>
        <v>0</v>
      </c>
      <c r="K25" s="181">
        <v>0</v>
      </c>
      <c r="L25" s="181">
        <v>0</v>
      </c>
      <c r="M25" s="181">
        <v>0</v>
      </c>
      <c r="N25" s="181">
        <v>0</v>
      </c>
      <c r="O25" s="181"/>
      <c r="P25" s="181">
        <v>0</v>
      </c>
      <c r="Q25" s="180">
        <f t="shared" ref="Q25:Q30" si="4">O25-P25</f>
        <v>0</v>
      </c>
      <c r="R25" s="180">
        <f t="shared" ref="R25:R30" si="5">N25-O25+P25</f>
        <v>0</v>
      </c>
      <c r="S25" s="944">
        <f>SUM(R25:R30)</f>
        <v>0</v>
      </c>
      <c r="T25" s="162"/>
      <c r="U25" s="162"/>
      <c r="V25" s="157"/>
      <c r="W25" s="157"/>
    </row>
    <row r="26" spans="1:23" ht="14.25" customHeight="1">
      <c r="A26" s="157"/>
      <c r="B26" s="945"/>
      <c r="C26" s="945"/>
      <c r="D26" s="945"/>
      <c r="E26" s="945"/>
      <c r="F26" s="37" t="s">
        <v>9523</v>
      </c>
      <c r="G26" s="26">
        <v>0</v>
      </c>
      <c r="H26" s="26">
        <v>0</v>
      </c>
      <c r="I26" s="26">
        <v>0</v>
      </c>
      <c r="J26" s="38">
        <f t="shared" si="3"/>
        <v>0</v>
      </c>
      <c r="K26" s="39">
        <v>0</v>
      </c>
      <c r="L26" s="39">
        <v>0</v>
      </c>
      <c r="M26" s="39">
        <v>0</v>
      </c>
      <c r="N26" s="39">
        <v>0</v>
      </c>
      <c r="O26" s="39"/>
      <c r="P26" s="39">
        <v>0</v>
      </c>
      <c r="Q26" s="38">
        <f t="shared" si="4"/>
        <v>0</v>
      </c>
      <c r="R26" s="38">
        <f t="shared" si="5"/>
        <v>0</v>
      </c>
      <c r="S26" s="945"/>
      <c r="T26" s="162"/>
      <c r="U26" s="162"/>
      <c r="V26" s="157"/>
      <c r="W26" s="157"/>
    </row>
    <row r="27" spans="1:23" ht="14.25" customHeight="1">
      <c r="A27" s="157"/>
      <c r="B27" s="945"/>
      <c r="C27" s="945"/>
      <c r="D27" s="945"/>
      <c r="E27" s="946"/>
      <c r="F27" s="31" t="s">
        <v>9524</v>
      </c>
      <c r="G27" s="26">
        <v>0</v>
      </c>
      <c r="H27" s="26">
        <v>0</v>
      </c>
      <c r="I27" s="26">
        <v>0</v>
      </c>
      <c r="J27" s="28">
        <f t="shared" si="3"/>
        <v>0</v>
      </c>
      <c r="K27" s="29">
        <v>0</v>
      </c>
      <c r="L27" s="29">
        <v>0</v>
      </c>
      <c r="M27" s="29">
        <v>0</v>
      </c>
      <c r="N27" s="29">
        <v>0</v>
      </c>
      <c r="O27" s="29"/>
      <c r="P27" s="29">
        <v>0</v>
      </c>
      <c r="Q27" s="28">
        <f t="shared" si="4"/>
        <v>0</v>
      </c>
      <c r="R27" s="28">
        <f t="shared" si="5"/>
        <v>0</v>
      </c>
      <c r="S27" s="945"/>
      <c r="T27" s="162"/>
      <c r="U27" s="162"/>
      <c r="V27" s="157"/>
      <c r="W27" s="157"/>
    </row>
    <row r="28" spans="1:23" ht="24" customHeight="1">
      <c r="A28" s="157"/>
      <c r="B28" s="945"/>
      <c r="C28" s="945"/>
      <c r="D28" s="945"/>
      <c r="E28" s="40" t="s">
        <v>9514</v>
      </c>
      <c r="F28" s="31" t="s">
        <v>9525</v>
      </c>
      <c r="G28" s="26">
        <v>0</v>
      </c>
      <c r="H28" s="26">
        <v>0</v>
      </c>
      <c r="I28" s="26">
        <v>0</v>
      </c>
      <c r="J28" s="28">
        <f t="shared" si="3"/>
        <v>0</v>
      </c>
      <c r="K28" s="29">
        <v>0</v>
      </c>
      <c r="L28" s="29">
        <v>0</v>
      </c>
      <c r="M28" s="29">
        <v>0</v>
      </c>
      <c r="N28" s="29">
        <v>0</v>
      </c>
      <c r="O28" s="29"/>
      <c r="P28" s="29">
        <v>0</v>
      </c>
      <c r="Q28" s="28">
        <f t="shared" si="4"/>
        <v>0</v>
      </c>
      <c r="R28" s="28">
        <f t="shared" si="5"/>
        <v>0</v>
      </c>
      <c r="S28" s="945"/>
      <c r="T28" s="162"/>
      <c r="U28" s="162"/>
      <c r="V28" s="157"/>
      <c r="W28" s="157"/>
    </row>
    <row r="29" spans="1:23" ht="25.5" customHeight="1">
      <c r="A29" s="157"/>
      <c r="B29" s="945"/>
      <c r="C29" s="945"/>
      <c r="D29" s="945"/>
      <c r="E29" s="40" t="s">
        <v>9514</v>
      </c>
      <c r="F29" s="31" t="s">
        <v>9525</v>
      </c>
      <c r="G29" s="26">
        <v>0</v>
      </c>
      <c r="H29" s="26">
        <v>0</v>
      </c>
      <c r="I29" s="26">
        <v>0</v>
      </c>
      <c r="J29" s="28">
        <f t="shared" si="3"/>
        <v>0</v>
      </c>
      <c r="K29" s="29">
        <v>0</v>
      </c>
      <c r="L29" s="29">
        <v>0</v>
      </c>
      <c r="M29" s="29">
        <v>0</v>
      </c>
      <c r="N29" s="29">
        <v>0</v>
      </c>
      <c r="O29" s="29"/>
      <c r="P29" s="29">
        <v>0</v>
      </c>
      <c r="Q29" s="28">
        <f t="shared" si="4"/>
        <v>0</v>
      </c>
      <c r="R29" s="28">
        <f t="shared" si="5"/>
        <v>0</v>
      </c>
      <c r="S29" s="945"/>
      <c r="T29" s="162"/>
      <c r="U29" s="162"/>
      <c r="V29" s="157"/>
      <c r="W29" s="157"/>
    </row>
    <row r="30" spans="1:23" ht="26.25" customHeight="1">
      <c r="A30" s="157"/>
      <c r="B30" s="946"/>
      <c r="C30" s="946"/>
      <c r="D30" s="946"/>
      <c r="E30" s="40" t="s">
        <v>9514</v>
      </c>
      <c r="F30" s="31" t="s">
        <v>9525</v>
      </c>
      <c r="G30" s="26">
        <v>0</v>
      </c>
      <c r="H30" s="26">
        <v>0</v>
      </c>
      <c r="I30" s="26">
        <v>0</v>
      </c>
      <c r="J30" s="28">
        <f t="shared" si="3"/>
        <v>0</v>
      </c>
      <c r="K30" s="29">
        <v>0</v>
      </c>
      <c r="L30" s="29">
        <v>0</v>
      </c>
      <c r="M30" s="29">
        <v>0</v>
      </c>
      <c r="N30" s="29">
        <v>0</v>
      </c>
      <c r="O30" s="29">
        <v>0</v>
      </c>
      <c r="P30" s="29"/>
      <c r="Q30" s="28">
        <f t="shared" si="4"/>
        <v>0</v>
      </c>
      <c r="R30" s="28">
        <f t="shared" si="5"/>
        <v>0</v>
      </c>
      <c r="S30" s="946"/>
      <c r="T30" s="162"/>
      <c r="U30" s="162"/>
      <c r="V30" s="157"/>
      <c r="W30" s="157"/>
    </row>
    <row r="31" spans="1:23" ht="14.25" customHeight="1">
      <c r="A31" s="157"/>
      <c r="B31" s="182"/>
      <c r="C31" s="960" t="s">
        <v>9526</v>
      </c>
      <c r="D31" s="961"/>
      <c r="E31" s="961"/>
      <c r="F31" s="920"/>
      <c r="G31" s="183">
        <f t="shared" ref="G31:S31" si="6">SUM(G9:G30)</f>
        <v>0</v>
      </c>
      <c r="H31" s="183">
        <f t="shared" si="6"/>
        <v>0</v>
      </c>
      <c r="I31" s="183">
        <f t="shared" si="6"/>
        <v>0</v>
      </c>
      <c r="J31" s="183">
        <f t="shared" si="6"/>
        <v>0</v>
      </c>
      <c r="K31" s="184">
        <f t="shared" si="6"/>
        <v>0</v>
      </c>
      <c r="L31" s="184">
        <f t="shared" si="6"/>
        <v>0</v>
      </c>
      <c r="M31" s="184">
        <f t="shared" si="6"/>
        <v>0</v>
      </c>
      <c r="N31" s="185">
        <f t="shared" si="6"/>
        <v>0</v>
      </c>
      <c r="O31" s="185">
        <f t="shared" si="6"/>
        <v>0</v>
      </c>
      <c r="P31" s="185">
        <f t="shared" si="6"/>
        <v>0</v>
      </c>
      <c r="Q31" s="185">
        <f t="shared" si="6"/>
        <v>0</v>
      </c>
      <c r="R31" s="185">
        <f t="shared" si="6"/>
        <v>0</v>
      </c>
      <c r="S31" s="186">
        <f t="shared" si="6"/>
        <v>0</v>
      </c>
      <c r="T31" s="162"/>
      <c r="U31" s="157"/>
      <c r="V31" s="157"/>
      <c r="W31" s="157"/>
    </row>
    <row r="32" spans="1:23" ht="14.25" customHeight="1">
      <c r="A32" s="157"/>
      <c r="B32" s="158"/>
      <c r="C32" s="157"/>
      <c r="D32" s="159"/>
      <c r="E32" s="160"/>
      <c r="F32" s="159"/>
      <c r="G32" s="167"/>
      <c r="H32" s="167"/>
      <c r="I32" s="167"/>
      <c r="J32" s="167"/>
      <c r="K32" s="162"/>
      <c r="L32" s="162"/>
      <c r="M32" s="162"/>
      <c r="N32" s="162"/>
      <c r="O32" s="162"/>
      <c r="P32" s="162"/>
      <c r="Q32" s="162"/>
      <c r="R32" s="162"/>
      <c r="S32" s="187"/>
      <c r="T32" s="162"/>
      <c r="U32" s="157"/>
      <c r="V32" s="157"/>
      <c r="W32" s="157"/>
    </row>
    <row r="33" spans="1:23" ht="59.25" customHeight="1">
      <c r="A33" s="157"/>
      <c r="B33" s="158"/>
      <c r="C33" s="188"/>
      <c r="D33" s="159"/>
      <c r="E33" s="159"/>
      <c r="F33" s="159"/>
      <c r="G33" s="159"/>
      <c r="H33" s="159"/>
      <c r="I33" s="159"/>
      <c r="J33" s="159"/>
      <c r="K33" s="159"/>
      <c r="L33" s="159"/>
      <c r="M33" s="159"/>
      <c r="N33" s="159"/>
      <c r="O33" s="159"/>
      <c r="P33" s="159"/>
      <c r="Q33" s="159"/>
      <c r="R33" s="159"/>
      <c r="S33" s="159"/>
      <c r="T33" s="162"/>
      <c r="U33" s="157"/>
      <c r="V33" s="157"/>
      <c r="W33" s="157"/>
    </row>
    <row r="34" spans="1:23" ht="44.25" customHeight="1">
      <c r="A34" s="157"/>
      <c r="B34" s="158"/>
      <c r="C34" s="188"/>
      <c r="D34" s="159"/>
      <c r="E34" s="159"/>
      <c r="F34" s="159"/>
      <c r="G34" s="159"/>
      <c r="H34" s="159"/>
      <c r="I34" s="159"/>
      <c r="J34" s="159"/>
      <c r="K34" s="159"/>
      <c r="L34" s="159"/>
      <c r="M34" s="159"/>
      <c r="N34" s="159"/>
      <c r="O34" s="159"/>
      <c r="P34" s="159"/>
      <c r="Q34" s="159"/>
      <c r="R34" s="159"/>
      <c r="S34" s="159"/>
      <c r="T34" s="162"/>
      <c r="U34" s="157"/>
      <c r="V34" s="157"/>
      <c r="W34" s="157"/>
    </row>
    <row r="35" spans="1:23" ht="18" customHeight="1">
      <c r="A35" s="157"/>
      <c r="B35" s="158"/>
      <c r="C35" s="188"/>
      <c r="D35" s="159"/>
      <c r="E35" s="160"/>
      <c r="F35" s="159"/>
      <c r="G35" s="159"/>
      <c r="H35" s="159"/>
      <c r="I35" s="159"/>
      <c r="J35" s="159"/>
      <c r="K35" s="162"/>
      <c r="L35" s="162"/>
      <c r="M35" s="162"/>
      <c r="N35" s="162"/>
      <c r="O35" s="162"/>
      <c r="P35" s="162"/>
      <c r="Q35" s="162"/>
      <c r="R35" s="162"/>
      <c r="S35" s="157"/>
      <c r="T35" s="162"/>
      <c r="U35" s="157"/>
      <c r="V35" s="157"/>
      <c r="W35" s="157"/>
    </row>
    <row r="36" spans="1:23" ht="18" customHeight="1">
      <c r="A36" s="157"/>
      <c r="B36" s="158"/>
      <c r="C36" s="188"/>
      <c r="D36" s="159"/>
      <c r="E36" s="160"/>
      <c r="F36" s="159"/>
      <c r="G36" s="159"/>
      <c r="H36" s="159"/>
      <c r="I36" s="159"/>
      <c r="J36" s="159"/>
      <c r="K36" s="162"/>
      <c r="L36" s="162"/>
      <c r="M36" s="162"/>
      <c r="N36" s="162"/>
      <c r="O36" s="162"/>
      <c r="P36" s="162"/>
      <c r="Q36" s="162"/>
      <c r="R36" s="162"/>
      <c r="S36" s="157"/>
      <c r="T36" s="162"/>
      <c r="U36" s="157"/>
      <c r="V36" s="157"/>
      <c r="W36" s="157"/>
    </row>
    <row r="37" spans="1:23" ht="18" customHeight="1">
      <c r="A37" s="157"/>
      <c r="B37" s="158"/>
      <c r="C37" s="188"/>
      <c r="D37" s="159"/>
      <c r="E37" s="160"/>
      <c r="F37" s="159"/>
      <c r="G37" s="159"/>
      <c r="H37" s="159"/>
      <c r="I37" s="159"/>
      <c r="J37" s="159"/>
      <c r="K37" s="162"/>
      <c r="L37" s="162"/>
      <c r="M37" s="162"/>
      <c r="N37" s="162"/>
      <c r="O37" s="162"/>
      <c r="P37" s="162"/>
      <c r="Q37" s="162"/>
      <c r="R37" s="162"/>
      <c r="S37" s="157"/>
      <c r="T37" s="162"/>
      <c r="U37" s="157"/>
      <c r="V37" s="157"/>
      <c r="W37" s="157"/>
    </row>
    <row r="38" spans="1:23" ht="18" customHeight="1">
      <c r="A38" s="157"/>
      <c r="B38" s="158"/>
      <c r="C38" s="188"/>
      <c r="D38" s="159"/>
      <c r="E38" s="160"/>
      <c r="F38" s="159"/>
      <c r="G38" s="159"/>
      <c r="H38" s="159"/>
      <c r="I38" s="159"/>
      <c r="J38" s="159"/>
      <c r="K38" s="162"/>
      <c r="L38" s="162"/>
      <c r="M38" s="162"/>
      <c r="N38" s="162"/>
      <c r="O38" s="162"/>
      <c r="P38" s="162"/>
      <c r="Q38" s="162"/>
      <c r="R38" s="162"/>
      <c r="S38" s="157"/>
      <c r="T38" s="162"/>
      <c r="U38" s="157"/>
      <c r="V38" s="157"/>
      <c r="W38" s="157"/>
    </row>
    <row r="39" spans="1:23" ht="18" customHeight="1">
      <c r="A39" s="157"/>
      <c r="B39" s="158"/>
      <c r="C39" s="157"/>
      <c r="D39" s="159"/>
      <c r="E39" s="160"/>
      <c r="F39" s="159"/>
      <c r="G39" s="159"/>
      <c r="H39" s="159"/>
      <c r="I39" s="159"/>
      <c r="J39" s="159"/>
      <c r="K39" s="162"/>
      <c r="L39" s="162"/>
      <c r="M39" s="162"/>
      <c r="N39" s="162"/>
      <c r="O39" s="162"/>
      <c r="P39" s="162"/>
      <c r="Q39" s="162"/>
      <c r="R39" s="162"/>
      <c r="S39" s="157"/>
      <c r="T39" s="162"/>
      <c r="U39" s="157"/>
      <c r="V39" s="157"/>
      <c r="W39" s="157"/>
    </row>
    <row r="40" spans="1:23" ht="18" customHeight="1">
      <c r="A40" s="157"/>
      <c r="B40" s="158"/>
      <c r="C40" s="157"/>
      <c r="D40" s="159"/>
      <c r="E40" s="160"/>
      <c r="F40" s="159"/>
      <c r="G40" s="159"/>
      <c r="H40" s="159"/>
      <c r="I40" s="159"/>
      <c r="J40" s="159"/>
      <c r="K40" s="162"/>
      <c r="L40" s="162"/>
      <c r="M40" s="162"/>
      <c r="N40" s="162"/>
      <c r="O40" s="162"/>
      <c r="P40" s="162"/>
      <c r="Q40" s="162"/>
      <c r="R40" s="162"/>
      <c r="S40" s="157"/>
      <c r="T40" s="162"/>
      <c r="U40" s="157"/>
      <c r="V40" s="157"/>
      <c r="W40" s="157"/>
    </row>
    <row r="41" spans="1:23" ht="18" customHeight="1">
      <c r="A41" s="157"/>
      <c r="B41" s="158"/>
      <c r="C41" s="157"/>
      <c r="D41" s="159"/>
      <c r="E41" s="160"/>
      <c r="F41" s="159"/>
      <c r="G41" s="159"/>
      <c r="H41" s="159"/>
      <c r="I41" s="159"/>
      <c r="J41" s="159"/>
      <c r="K41" s="162"/>
      <c r="L41" s="162"/>
      <c r="M41" s="162"/>
      <c r="N41" s="162"/>
      <c r="O41" s="162"/>
      <c r="P41" s="162"/>
      <c r="Q41" s="162"/>
      <c r="R41" s="162"/>
      <c r="S41" s="157"/>
      <c r="T41" s="162"/>
      <c r="U41" s="157"/>
      <c r="V41" s="157"/>
      <c r="W41" s="157"/>
    </row>
    <row r="42" spans="1:23" ht="18" customHeight="1">
      <c r="A42" s="157"/>
      <c r="B42" s="158"/>
      <c r="C42" s="157"/>
      <c r="D42" s="159"/>
      <c r="E42" s="160"/>
      <c r="F42" s="159"/>
      <c r="G42" s="159"/>
      <c r="H42" s="159"/>
      <c r="I42" s="159"/>
      <c r="J42" s="159"/>
      <c r="K42" s="162"/>
      <c r="L42" s="162"/>
      <c r="M42" s="162"/>
      <c r="N42" s="162"/>
      <c r="O42" s="162"/>
      <c r="P42" s="162"/>
      <c r="Q42" s="162"/>
      <c r="R42" s="162"/>
      <c r="S42" s="157"/>
      <c r="T42" s="162"/>
      <c r="U42" s="157"/>
      <c r="V42" s="157"/>
      <c r="W42" s="157"/>
    </row>
    <row r="43" spans="1:23" ht="18" customHeight="1">
      <c r="A43" s="157"/>
      <c r="B43" s="158"/>
      <c r="C43" s="157"/>
      <c r="D43" s="159"/>
      <c r="E43" s="160"/>
      <c r="F43" s="159"/>
      <c r="G43" s="159"/>
      <c r="H43" s="159"/>
      <c r="I43" s="159"/>
      <c r="J43" s="159"/>
      <c r="K43" s="162"/>
      <c r="L43" s="162"/>
      <c r="M43" s="162"/>
      <c r="N43" s="162"/>
      <c r="O43" s="162"/>
      <c r="P43" s="162"/>
      <c r="Q43" s="162"/>
      <c r="R43" s="162"/>
      <c r="S43" s="157"/>
      <c r="T43" s="162"/>
      <c r="U43" s="157"/>
      <c r="V43" s="157"/>
      <c r="W43" s="157"/>
    </row>
    <row r="44" spans="1:23" ht="18" customHeight="1">
      <c r="A44" s="157"/>
      <c r="B44" s="158"/>
      <c r="C44" s="157"/>
      <c r="D44" s="159"/>
      <c r="E44" s="160"/>
      <c r="F44" s="159"/>
      <c r="G44" s="159"/>
      <c r="H44" s="159"/>
      <c r="I44" s="159"/>
      <c r="J44" s="159"/>
      <c r="K44" s="162"/>
      <c r="L44" s="162"/>
      <c r="M44" s="162"/>
      <c r="N44" s="162"/>
      <c r="O44" s="162"/>
      <c r="P44" s="162"/>
      <c r="Q44" s="162"/>
      <c r="R44" s="162"/>
      <c r="S44" s="157"/>
      <c r="T44" s="162"/>
      <c r="U44" s="157"/>
      <c r="V44" s="157"/>
      <c r="W44" s="157"/>
    </row>
    <row r="45" spans="1:23" ht="18" customHeight="1">
      <c r="A45" s="157"/>
      <c r="B45" s="158"/>
      <c r="C45" s="157"/>
      <c r="D45" s="159"/>
      <c r="E45" s="160"/>
      <c r="F45" s="159"/>
      <c r="G45" s="159"/>
      <c r="H45" s="159"/>
      <c r="I45" s="159"/>
      <c r="J45" s="159"/>
      <c r="K45" s="162"/>
      <c r="L45" s="162"/>
      <c r="M45" s="162"/>
      <c r="N45" s="162"/>
      <c r="O45" s="162"/>
      <c r="P45" s="162"/>
      <c r="Q45" s="162"/>
      <c r="R45" s="162"/>
      <c r="S45" s="157"/>
      <c r="T45" s="162"/>
      <c r="U45" s="157"/>
      <c r="V45" s="157"/>
      <c r="W45" s="157"/>
    </row>
    <row r="46" spans="1:23" ht="18" customHeight="1">
      <c r="A46" s="157"/>
      <c r="B46" s="158"/>
      <c r="C46" s="157"/>
      <c r="D46" s="159"/>
      <c r="E46" s="160"/>
      <c r="F46" s="159"/>
      <c r="G46" s="159"/>
      <c r="H46" s="159"/>
      <c r="I46" s="159"/>
      <c r="J46" s="159"/>
      <c r="K46" s="162"/>
      <c r="L46" s="162"/>
      <c r="M46" s="162"/>
      <c r="N46" s="162"/>
      <c r="O46" s="162"/>
      <c r="P46" s="162"/>
      <c r="Q46" s="162"/>
      <c r="R46" s="162"/>
      <c r="S46" s="157"/>
      <c r="T46" s="162"/>
      <c r="U46" s="157"/>
      <c r="V46" s="157"/>
      <c r="W46" s="157"/>
    </row>
    <row r="47" spans="1:23" ht="18" customHeight="1">
      <c r="A47" s="157"/>
      <c r="B47" s="158"/>
      <c r="C47" s="157"/>
      <c r="D47" s="159"/>
      <c r="E47" s="160"/>
      <c r="F47" s="159"/>
      <c r="G47" s="159"/>
      <c r="H47" s="159"/>
      <c r="I47" s="159"/>
      <c r="J47" s="159"/>
      <c r="K47" s="162"/>
      <c r="L47" s="162"/>
      <c r="M47" s="162"/>
      <c r="N47" s="162"/>
      <c r="O47" s="162"/>
      <c r="P47" s="162"/>
      <c r="Q47" s="162"/>
      <c r="R47" s="162"/>
      <c r="S47" s="157"/>
      <c r="T47" s="162"/>
      <c r="U47" s="157"/>
      <c r="V47" s="157"/>
      <c r="W47" s="157"/>
    </row>
    <row r="48" spans="1:23" ht="18" customHeight="1">
      <c r="A48" s="157"/>
      <c r="B48" s="158"/>
      <c r="C48" s="157"/>
      <c r="D48" s="159"/>
      <c r="E48" s="160"/>
      <c r="F48" s="159"/>
      <c r="G48" s="159"/>
      <c r="H48" s="159"/>
      <c r="I48" s="159"/>
      <c r="J48" s="159"/>
      <c r="K48" s="162"/>
      <c r="L48" s="162"/>
      <c r="M48" s="162"/>
      <c r="N48" s="162"/>
      <c r="O48" s="162"/>
      <c r="P48" s="162"/>
      <c r="Q48" s="162"/>
      <c r="R48" s="162"/>
      <c r="S48" s="157"/>
      <c r="T48" s="162"/>
      <c r="U48" s="157"/>
      <c r="V48" s="157"/>
      <c r="W48" s="157"/>
    </row>
    <row r="49" spans="1:23" ht="18" customHeight="1">
      <c r="A49" s="157"/>
      <c r="B49" s="158"/>
      <c r="C49" s="157"/>
      <c r="D49" s="159"/>
      <c r="E49" s="160"/>
      <c r="F49" s="159"/>
      <c r="G49" s="159"/>
      <c r="H49" s="159"/>
      <c r="I49" s="159"/>
      <c r="J49" s="159"/>
      <c r="K49" s="162"/>
      <c r="L49" s="162"/>
      <c r="M49" s="162"/>
      <c r="N49" s="162"/>
      <c r="O49" s="162"/>
      <c r="P49" s="162"/>
      <c r="Q49" s="162"/>
      <c r="R49" s="162"/>
      <c r="S49" s="157"/>
      <c r="T49" s="162"/>
      <c r="U49" s="157"/>
      <c r="V49" s="157"/>
      <c r="W49" s="157"/>
    </row>
    <row r="50" spans="1:23" ht="18" customHeight="1">
      <c r="A50" s="157"/>
      <c r="B50" s="158"/>
      <c r="C50" s="157"/>
      <c r="D50" s="159"/>
      <c r="E50" s="160"/>
      <c r="F50" s="159"/>
      <c r="G50" s="159"/>
      <c r="H50" s="159"/>
      <c r="I50" s="159"/>
      <c r="J50" s="159"/>
      <c r="K50" s="162"/>
      <c r="L50" s="162"/>
      <c r="M50" s="162"/>
      <c r="N50" s="162"/>
      <c r="O50" s="162"/>
      <c r="P50" s="162"/>
      <c r="Q50" s="162"/>
      <c r="R50" s="162"/>
      <c r="S50" s="157"/>
      <c r="T50" s="162"/>
      <c r="U50" s="157"/>
      <c r="V50" s="157"/>
      <c r="W50" s="157"/>
    </row>
    <row r="51" spans="1:23" ht="18" customHeight="1">
      <c r="A51" s="157"/>
      <c r="B51" s="158"/>
      <c r="C51" s="157"/>
      <c r="D51" s="159"/>
      <c r="E51" s="160"/>
      <c r="F51" s="159"/>
      <c r="G51" s="159"/>
      <c r="H51" s="159"/>
      <c r="I51" s="159"/>
      <c r="J51" s="159"/>
      <c r="K51" s="162"/>
      <c r="L51" s="162"/>
      <c r="M51" s="162"/>
      <c r="N51" s="162"/>
      <c r="O51" s="162"/>
      <c r="P51" s="162"/>
      <c r="Q51" s="162"/>
      <c r="R51" s="162"/>
      <c r="S51" s="157"/>
      <c r="T51" s="162"/>
      <c r="U51" s="157"/>
      <c r="V51" s="157"/>
      <c r="W51" s="157"/>
    </row>
    <row r="52" spans="1:23" ht="18" customHeight="1">
      <c r="A52" s="157"/>
      <c r="B52" s="158"/>
      <c r="C52" s="157"/>
      <c r="D52" s="159"/>
      <c r="E52" s="160"/>
      <c r="F52" s="159"/>
      <c r="G52" s="159"/>
      <c r="H52" s="159"/>
      <c r="I52" s="159"/>
      <c r="J52" s="159"/>
      <c r="K52" s="162"/>
      <c r="L52" s="162"/>
      <c r="M52" s="162"/>
      <c r="N52" s="162"/>
      <c r="O52" s="162"/>
      <c r="P52" s="162"/>
      <c r="Q52" s="162"/>
      <c r="R52" s="162"/>
      <c r="S52" s="157"/>
      <c r="T52" s="162"/>
      <c r="U52" s="157"/>
      <c r="V52" s="157"/>
      <c r="W52" s="157"/>
    </row>
    <row r="53" spans="1:23" ht="18" customHeight="1">
      <c r="A53" s="157"/>
      <c r="B53" s="158"/>
      <c r="C53" s="157"/>
      <c r="D53" s="159"/>
      <c r="E53" s="160"/>
      <c r="F53" s="159"/>
      <c r="G53" s="159"/>
      <c r="H53" s="159"/>
      <c r="I53" s="159"/>
      <c r="J53" s="159"/>
      <c r="K53" s="162"/>
      <c r="L53" s="162"/>
      <c r="M53" s="162"/>
      <c r="N53" s="162"/>
      <c r="O53" s="162"/>
      <c r="P53" s="162"/>
      <c r="Q53" s="162"/>
      <c r="R53" s="162"/>
      <c r="S53" s="157"/>
      <c r="T53" s="162"/>
      <c r="U53" s="157"/>
      <c r="V53" s="157"/>
      <c r="W53" s="157"/>
    </row>
    <row r="54" spans="1:23" ht="18" customHeight="1">
      <c r="A54" s="157"/>
      <c r="B54" s="158"/>
      <c r="C54" s="157"/>
      <c r="D54" s="159"/>
      <c r="E54" s="160"/>
      <c r="F54" s="159"/>
      <c r="G54" s="159"/>
      <c r="H54" s="159"/>
      <c r="I54" s="159"/>
      <c r="J54" s="159"/>
      <c r="K54" s="162"/>
      <c r="L54" s="162"/>
      <c r="M54" s="162"/>
      <c r="N54" s="162"/>
      <c r="O54" s="162"/>
      <c r="P54" s="162"/>
      <c r="Q54" s="162"/>
      <c r="R54" s="162"/>
      <c r="S54" s="157"/>
      <c r="T54" s="162"/>
      <c r="U54" s="157"/>
      <c r="V54" s="157"/>
      <c r="W54" s="157"/>
    </row>
    <row r="55" spans="1:23" ht="18" customHeight="1">
      <c r="A55" s="157"/>
      <c r="B55" s="158"/>
      <c r="C55" s="157"/>
      <c r="D55" s="159"/>
      <c r="E55" s="160"/>
      <c r="F55" s="159"/>
      <c r="G55" s="159"/>
      <c r="H55" s="159"/>
      <c r="I55" s="159"/>
      <c r="J55" s="159"/>
      <c r="K55" s="162"/>
      <c r="L55" s="162"/>
      <c r="M55" s="162"/>
      <c r="N55" s="162"/>
      <c r="O55" s="162"/>
      <c r="P55" s="162"/>
      <c r="Q55" s="162"/>
      <c r="R55" s="162"/>
      <c r="S55" s="157"/>
      <c r="T55" s="162"/>
      <c r="U55" s="157"/>
      <c r="V55" s="157"/>
      <c r="W55" s="157"/>
    </row>
    <row r="56" spans="1:23" ht="18" customHeight="1">
      <c r="A56" s="157"/>
      <c r="B56" s="158"/>
      <c r="C56" s="157"/>
      <c r="D56" s="159"/>
      <c r="E56" s="160"/>
      <c r="F56" s="159"/>
      <c r="G56" s="159"/>
      <c r="H56" s="159"/>
      <c r="I56" s="159"/>
      <c r="J56" s="159"/>
      <c r="K56" s="162"/>
      <c r="L56" s="162"/>
      <c r="M56" s="162"/>
      <c r="N56" s="162"/>
      <c r="O56" s="162"/>
      <c r="P56" s="162"/>
      <c r="Q56" s="162"/>
      <c r="R56" s="162"/>
      <c r="S56" s="157"/>
      <c r="T56" s="162"/>
      <c r="U56" s="157"/>
      <c r="V56" s="157"/>
      <c r="W56" s="157"/>
    </row>
    <row r="57" spans="1:23" ht="18" customHeight="1">
      <c r="A57" s="157"/>
      <c r="B57" s="158"/>
      <c r="C57" s="157"/>
      <c r="D57" s="159"/>
      <c r="E57" s="160"/>
      <c r="F57" s="159"/>
      <c r="G57" s="159"/>
      <c r="H57" s="159"/>
      <c r="I57" s="159"/>
      <c r="J57" s="159"/>
      <c r="K57" s="162"/>
      <c r="L57" s="162"/>
      <c r="M57" s="162"/>
      <c r="N57" s="162"/>
      <c r="O57" s="162"/>
      <c r="P57" s="162"/>
      <c r="Q57" s="162"/>
      <c r="R57" s="162"/>
      <c r="S57" s="157"/>
      <c r="T57" s="162"/>
      <c r="U57" s="157"/>
      <c r="V57" s="157"/>
      <c r="W57" s="157"/>
    </row>
    <row r="58" spans="1:23" ht="18" customHeight="1">
      <c r="A58" s="157"/>
      <c r="B58" s="158"/>
      <c r="C58" s="157"/>
      <c r="D58" s="159"/>
      <c r="E58" s="160"/>
      <c r="F58" s="159"/>
      <c r="G58" s="159"/>
      <c r="H58" s="159"/>
      <c r="I58" s="159"/>
      <c r="J58" s="159"/>
      <c r="K58" s="162"/>
      <c r="L58" s="162"/>
      <c r="M58" s="162"/>
      <c r="N58" s="162"/>
      <c r="O58" s="162"/>
      <c r="P58" s="162"/>
      <c r="Q58" s="162"/>
      <c r="R58" s="162"/>
      <c r="S58" s="157"/>
      <c r="T58" s="162"/>
      <c r="U58" s="157"/>
      <c r="V58" s="157"/>
      <c r="W58" s="157"/>
    </row>
    <row r="59" spans="1:23" ht="18" customHeight="1">
      <c r="A59" s="157"/>
      <c r="B59" s="158"/>
      <c r="C59" s="157"/>
      <c r="D59" s="159"/>
      <c r="E59" s="160"/>
      <c r="F59" s="159"/>
      <c r="G59" s="159"/>
      <c r="H59" s="159"/>
      <c r="I59" s="159"/>
      <c r="J59" s="159"/>
      <c r="K59" s="162"/>
      <c r="L59" s="162"/>
      <c r="M59" s="162"/>
      <c r="N59" s="162"/>
      <c r="O59" s="162"/>
      <c r="P59" s="162"/>
      <c r="Q59" s="162"/>
      <c r="R59" s="162"/>
      <c r="S59" s="157"/>
      <c r="T59" s="162"/>
      <c r="U59" s="157"/>
      <c r="V59" s="157"/>
      <c r="W59" s="157"/>
    </row>
    <row r="60" spans="1:23" ht="12" customHeight="1">
      <c r="A60" s="157"/>
      <c r="B60" s="158"/>
      <c r="C60" s="157"/>
      <c r="D60" s="159"/>
      <c r="E60" s="160"/>
      <c r="F60" s="159"/>
      <c r="G60" s="159"/>
      <c r="H60" s="159"/>
      <c r="I60" s="159"/>
      <c r="J60" s="159"/>
      <c r="K60" s="162"/>
      <c r="L60" s="162"/>
      <c r="M60" s="162"/>
      <c r="N60" s="162"/>
      <c r="O60" s="162"/>
      <c r="P60" s="162"/>
      <c r="Q60" s="162"/>
      <c r="R60" s="162"/>
      <c r="S60" s="157"/>
      <c r="T60" s="162"/>
      <c r="U60" s="157"/>
      <c r="V60" s="157"/>
      <c r="W60" s="157"/>
    </row>
    <row r="61" spans="1:23" ht="12" customHeight="1">
      <c r="A61" s="157"/>
      <c r="B61" s="158"/>
      <c r="C61" s="157"/>
      <c r="D61" s="159"/>
      <c r="E61" s="160"/>
      <c r="F61" s="159"/>
      <c r="G61" s="159"/>
      <c r="H61" s="159"/>
      <c r="I61" s="159"/>
      <c r="J61" s="159"/>
      <c r="K61" s="162"/>
      <c r="L61" s="162"/>
      <c r="M61" s="162"/>
      <c r="N61" s="162"/>
      <c r="O61" s="162"/>
      <c r="P61" s="162"/>
      <c r="Q61" s="162"/>
      <c r="R61" s="162"/>
      <c r="S61" s="157"/>
      <c r="T61" s="162"/>
      <c r="U61" s="157"/>
      <c r="V61" s="157"/>
      <c r="W61" s="157"/>
    </row>
    <row r="62" spans="1:23" ht="12" customHeight="1">
      <c r="A62" s="157"/>
      <c r="B62" s="158"/>
      <c r="C62" s="157"/>
      <c r="D62" s="159"/>
      <c r="E62" s="160"/>
      <c r="F62" s="159"/>
      <c r="G62" s="159"/>
      <c r="H62" s="159"/>
      <c r="I62" s="159"/>
      <c r="J62" s="159"/>
      <c r="K62" s="162"/>
      <c r="L62" s="162"/>
      <c r="M62" s="162"/>
      <c r="N62" s="162"/>
      <c r="O62" s="162"/>
      <c r="P62" s="162"/>
      <c r="Q62" s="162"/>
      <c r="R62" s="162"/>
      <c r="S62" s="157"/>
      <c r="T62" s="162"/>
      <c r="U62" s="157"/>
      <c r="V62" s="157"/>
      <c r="W62" s="157"/>
    </row>
    <row r="63" spans="1:23" ht="12" customHeight="1">
      <c r="A63" s="157"/>
      <c r="B63" s="158"/>
      <c r="C63" s="157"/>
      <c r="D63" s="159"/>
      <c r="E63" s="160"/>
      <c r="F63" s="159"/>
      <c r="G63" s="159"/>
      <c r="H63" s="159"/>
      <c r="I63" s="159"/>
      <c r="J63" s="159"/>
      <c r="K63" s="162"/>
      <c r="L63" s="162"/>
      <c r="M63" s="162"/>
      <c r="N63" s="162"/>
      <c r="O63" s="162"/>
      <c r="P63" s="162"/>
      <c r="Q63" s="162"/>
      <c r="R63" s="162"/>
      <c r="S63" s="157"/>
      <c r="T63" s="162"/>
      <c r="U63" s="157"/>
      <c r="V63" s="157"/>
      <c r="W63" s="157"/>
    </row>
    <row r="64" spans="1:23" ht="12" customHeight="1">
      <c r="A64" s="157"/>
      <c r="B64" s="158"/>
      <c r="C64" s="157"/>
      <c r="D64" s="159"/>
      <c r="E64" s="160"/>
      <c r="F64" s="159"/>
      <c r="G64" s="159"/>
      <c r="H64" s="159"/>
      <c r="I64" s="159"/>
      <c r="J64" s="159"/>
      <c r="K64" s="162"/>
      <c r="L64" s="162"/>
      <c r="M64" s="162"/>
      <c r="N64" s="162"/>
      <c r="O64" s="162"/>
      <c r="P64" s="162"/>
      <c r="Q64" s="162"/>
      <c r="R64" s="162"/>
      <c r="S64" s="157"/>
      <c r="T64" s="162"/>
      <c r="U64" s="157"/>
      <c r="V64" s="157"/>
      <c r="W64" s="157"/>
    </row>
    <row r="65" spans="1:23" ht="12" customHeight="1">
      <c r="A65" s="157"/>
      <c r="B65" s="158"/>
      <c r="C65" s="157"/>
      <c r="D65" s="159"/>
      <c r="E65" s="160"/>
      <c r="F65" s="159"/>
      <c r="G65" s="159"/>
      <c r="H65" s="159"/>
      <c r="I65" s="159"/>
      <c r="J65" s="159"/>
      <c r="K65" s="162"/>
      <c r="L65" s="162"/>
      <c r="M65" s="162"/>
      <c r="N65" s="162"/>
      <c r="O65" s="162"/>
      <c r="P65" s="162"/>
      <c r="Q65" s="162"/>
      <c r="R65" s="162"/>
      <c r="S65" s="157"/>
      <c r="T65" s="162"/>
      <c r="U65" s="157"/>
      <c r="V65" s="157"/>
      <c r="W65" s="157"/>
    </row>
    <row r="66" spans="1:23" ht="12" customHeight="1">
      <c r="A66" s="157"/>
      <c r="B66" s="158"/>
      <c r="C66" s="157"/>
      <c r="D66" s="159"/>
      <c r="E66" s="160"/>
      <c r="F66" s="159"/>
      <c r="G66" s="159"/>
      <c r="H66" s="159"/>
      <c r="I66" s="159"/>
      <c r="J66" s="159"/>
      <c r="K66" s="162"/>
      <c r="L66" s="162"/>
      <c r="M66" s="162"/>
      <c r="N66" s="162"/>
      <c r="O66" s="162"/>
      <c r="P66" s="162"/>
      <c r="Q66" s="162"/>
      <c r="R66" s="162"/>
      <c r="S66" s="157"/>
      <c r="T66" s="162"/>
      <c r="U66" s="157"/>
      <c r="V66" s="157"/>
      <c r="W66" s="157"/>
    </row>
    <row r="67" spans="1:23" ht="12" customHeight="1">
      <c r="A67" s="157"/>
      <c r="B67" s="158"/>
      <c r="C67" s="157"/>
      <c r="D67" s="159"/>
      <c r="E67" s="160"/>
      <c r="F67" s="159"/>
      <c r="G67" s="159"/>
      <c r="H67" s="159"/>
      <c r="I67" s="159"/>
      <c r="J67" s="159"/>
      <c r="K67" s="162"/>
      <c r="L67" s="162"/>
      <c r="M67" s="162"/>
      <c r="N67" s="162"/>
      <c r="O67" s="162"/>
      <c r="P67" s="162"/>
      <c r="Q67" s="162"/>
      <c r="R67" s="162"/>
      <c r="S67" s="157"/>
      <c r="T67" s="162"/>
      <c r="U67" s="157"/>
      <c r="V67" s="157"/>
      <c r="W67" s="157"/>
    </row>
    <row r="68" spans="1:23" ht="12" customHeight="1">
      <c r="A68" s="157"/>
      <c r="B68" s="158"/>
      <c r="C68" s="157"/>
      <c r="D68" s="159"/>
      <c r="E68" s="160"/>
      <c r="F68" s="159"/>
      <c r="G68" s="159"/>
      <c r="H68" s="159"/>
      <c r="I68" s="159"/>
      <c r="J68" s="159"/>
      <c r="K68" s="162"/>
      <c r="L68" s="162"/>
      <c r="M68" s="162"/>
      <c r="N68" s="162"/>
      <c r="O68" s="162"/>
      <c r="P68" s="162"/>
      <c r="Q68" s="162"/>
      <c r="R68" s="162"/>
      <c r="S68" s="157"/>
      <c r="T68" s="162"/>
      <c r="U68" s="157"/>
      <c r="V68" s="157"/>
      <c r="W68" s="157"/>
    </row>
    <row r="69" spans="1:23" ht="12" customHeight="1">
      <c r="A69" s="157"/>
      <c r="B69" s="158"/>
      <c r="C69" s="157"/>
      <c r="D69" s="159"/>
      <c r="E69" s="160"/>
      <c r="F69" s="159"/>
      <c r="G69" s="159"/>
      <c r="H69" s="159"/>
      <c r="I69" s="159"/>
      <c r="J69" s="159"/>
      <c r="K69" s="162"/>
      <c r="L69" s="162"/>
      <c r="M69" s="162"/>
      <c r="N69" s="162"/>
      <c r="O69" s="162"/>
      <c r="P69" s="162"/>
      <c r="Q69" s="162"/>
      <c r="R69" s="162"/>
      <c r="S69" s="157"/>
      <c r="T69" s="162"/>
      <c r="U69" s="157"/>
      <c r="V69" s="157"/>
      <c r="W69" s="157"/>
    </row>
    <row r="70" spans="1:23" ht="12" customHeight="1">
      <c r="A70" s="157"/>
      <c r="B70" s="158"/>
      <c r="C70" s="157"/>
      <c r="D70" s="159"/>
      <c r="E70" s="160"/>
      <c r="F70" s="159"/>
      <c r="G70" s="159"/>
      <c r="H70" s="159"/>
      <c r="I70" s="159"/>
      <c r="J70" s="159"/>
      <c r="K70" s="162"/>
      <c r="L70" s="162"/>
      <c r="M70" s="162"/>
      <c r="N70" s="162"/>
      <c r="O70" s="162"/>
      <c r="P70" s="162"/>
      <c r="Q70" s="162"/>
      <c r="R70" s="162"/>
      <c r="S70" s="157"/>
      <c r="T70" s="162"/>
      <c r="U70" s="157"/>
      <c r="V70" s="157"/>
      <c r="W70" s="157"/>
    </row>
    <row r="71" spans="1:23" ht="12" customHeight="1">
      <c r="A71" s="157"/>
      <c r="B71" s="158"/>
      <c r="C71" s="157"/>
      <c r="D71" s="159"/>
      <c r="E71" s="160"/>
      <c r="F71" s="159"/>
      <c r="G71" s="159"/>
      <c r="H71" s="159"/>
      <c r="I71" s="159"/>
      <c r="J71" s="159"/>
      <c r="K71" s="162"/>
      <c r="L71" s="162"/>
      <c r="M71" s="162"/>
      <c r="N71" s="162"/>
      <c r="O71" s="162"/>
      <c r="P71" s="162"/>
      <c r="Q71" s="162"/>
      <c r="R71" s="162"/>
      <c r="S71" s="157"/>
      <c r="T71" s="162"/>
      <c r="U71" s="157"/>
      <c r="V71" s="157"/>
      <c r="W71" s="157"/>
    </row>
    <row r="72" spans="1:23" ht="12" customHeight="1">
      <c r="A72" s="157"/>
      <c r="B72" s="158"/>
      <c r="C72" s="157"/>
      <c r="D72" s="159"/>
      <c r="E72" s="160"/>
      <c r="F72" s="159"/>
      <c r="G72" s="159"/>
      <c r="H72" s="159"/>
      <c r="I72" s="159"/>
      <c r="J72" s="159"/>
      <c r="K72" s="162"/>
      <c r="L72" s="162"/>
      <c r="M72" s="162"/>
      <c r="N72" s="162"/>
      <c r="O72" s="162"/>
      <c r="P72" s="162"/>
      <c r="Q72" s="162"/>
      <c r="R72" s="162"/>
      <c r="S72" s="157"/>
      <c r="T72" s="162"/>
      <c r="U72" s="157"/>
      <c r="V72" s="157"/>
      <c r="W72" s="157"/>
    </row>
    <row r="73" spans="1:23" ht="12" customHeight="1">
      <c r="A73" s="157"/>
      <c r="B73" s="158"/>
      <c r="C73" s="157"/>
      <c r="D73" s="159"/>
      <c r="E73" s="160"/>
      <c r="F73" s="159"/>
      <c r="G73" s="159"/>
      <c r="H73" s="159"/>
      <c r="I73" s="159"/>
      <c r="J73" s="159"/>
      <c r="K73" s="162"/>
      <c r="L73" s="162"/>
      <c r="M73" s="162"/>
      <c r="N73" s="162"/>
      <c r="O73" s="162"/>
      <c r="P73" s="162"/>
      <c r="Q73" s="162"/>
      <c r="R73" s="162"/>
      <c r="S73" s="157"/>
      <c r="T73" s="162"/>
      <c r="U73" s="157"/>
      <c r="V73" s="157"/>
      <c r="W73" s="157"/>
    </row>
    <row r="74" spans="1:23" ht="12" customHeight="1">
      <c r="A74" s="157"/>
      <c r="B74" s="158"/>
      <c r="C74" s="157"/>
      <c r="D74" s="159"/>
      <c r="E74" s="160"/>
      <c r="F74" s="159"/>
      <c r="G74" s="159"/>
      <c r="H74" s="159"/>
      <c r="I74" s="159"/>
      <c r="J74" s="159"/>
      <c r="K74" s="162"/>
      <c r="L74" s="162"/>
      <c r="M74" s="162"/>
      <c r="N74" s="162"/>
      <c r="O74" s="162"/>
      <c r="P74" s="162"/>
      <c r="Q74" s="162"/>
      <c r="R74" s="162"/>
      <c r="S74" s="157"/>
      <c r="T74" s="162"/>
      <c r="U74" s="157"/>
      <c r="V74" s="157"/>
      <c r="W74" s="157"/>
    </row>
    <row r="75" spans="1:23" ht="12" customHeight="1">
      <c r="A75" s="157"/>
      <c r="B75" s="158"/>
      <c r="C75" s="157"/>
      <c r="D75" s="159"/>
      <c r="E75" s="160"/>
      <c r="F75" s="159"/>
      <c r="G75" s="159"/>
      <c r="H75" s="159"/>
      <c r="I75" s="159"/>
      <c r="J75" s="159"/>
      <c r="K75" s="162"/>
      <c r="L75" s="162"/>
      <c r="M75" s="162"/>
      <c r="N75" s="162"/>
      <c r="O75" s="162"/>
      <c r="P75" s="162"/>
      <c r="Q75" s="162"/>
      <c r="R75" s="162"/>
      <c r="S75" s="157"/>
      <c r="T75" s="162"/>
      <c r="U75" s="157"/>
      <c r="V75" s="157"/>
      <c r="W75" s="157"/>
    </row>
    <row r="76" spans="1:23" ht="12" customHeight="1">
      <c r="A76" s="157"/>
      <c r="B76" s="158"/>
      <c r="C76" s="157"/>
      <c r="D76" s="159"/>
      <c r="E76" s="160"/>
      <c r="F76" s="159"/>
      <c r="G76" s="159"/>
      <c r="H76" s="159"/>
      <c r="I76" s="159"/>
      <c r="J76" s="159"/>
      <c r="K76" s="162"/>
      <c r="L76" s="162"/>
      <c r="M76" s="162"/>
      <c r="N76" s="162"/>
      <c r="O76" s="162"/>
      <c r="P76" s="162"/>
      <c r="Q76" s="162"/>
      <c r="R76" s="162"/>
      <c r="S76" s="157"/>
      <c r="T76" s="162"/>
      <c r="U76" s="157"/>
      <c r="V76" s="157"/>
      <c r="W76" s="157"/>
    </row>
    <row r="77" spans="1:23" ht="12" customHeight="1">
      <c r="A77" s="157"/>
      <c r="B77" s="158"/>
      <c r="C77" s="157"/>
      <c r="D77" s="159"/>
      <c r="E77" s="160"/>
      <c r="F77" s="159"/>
      <c r="G77" s="159"/>
      <c r="H77" s="159"/>
      <c r="I77" s="159"/>
      <c r="J77" s="159"/>
      <c r="K77" s="162"/>
      <c r="L77" s="162"/>
      <c r="M77" s="162"/>
      <c r="N77" s="162"/>
      <c r="O77" s="162"/>
      <c r="P77" s="162"/>
      <c r="Q77" s="162"/>
      <c r="R77" s="162"/>
      <c r="S77" s="157"/>
      <c r="T77" s="162"/>
      <c r="U77" s="157"/>
      <c r="V77" s="157"/>
      <c r="W77" s="157"/>
    </row>
    <row r="78" spans="1:23" ht="12" customHeight="1">
      <c r="A78" s="157"/>
      <c r="B78" s="158"/>
      <c r="C78" s="157"/>
      <c r="D78" s="159"/>
      <c r="E78" s="160"/>
      <c r="F78" s="159"/>
      <c r="G78" s="159"/>
      <c r="H78" s="159"/>
      <c r="I78" s="159"/>
      <c r="J78" s="159"/>
      <c r="K78" s="162"/>
      <c r="L78" s="162"/>
      <c r="M78" s="162"/>
      <c r="N78" s="162"/>
      <c r="O78" s="162"/>
      <c r="P78" s="162"/>
      <c r="Q78" s="162"/>
      <c r="R78" s="162"/>
      <c r="S78" s="157"/>
      <c r="T78" s="162"/>
      <c r="U78" s="157"/>
      <c r="V78" s="157"/>
      <c r="W78" s="157"/>
    </row>
    <row r="79" spans="1:23" ht="12" customHeight="1">
      <c r="A79" s="157"/>
      <c r="B79" s="158"/>
      <c r="C79" s="157"/>
      <c r="D79" s="159"/>
      <c r="E79" s="160"/>
      <c r="F79" s="159"/>
      <c r="G79" s="159"/>
      <c r="H79" s="159"/>
      <c r="I79" s="159"/>
      <c r="J79" s="159"/>
      <c r="K79" s="162"/>
      <c r="L79" s="162"/>
      <c r="M79" s="162"/>
      <c r="N79" s="162"/>
      <c r="O79" s="162"/>
      <c r="P79" s="162"/>
      <c r="Q79" s="162"/>
      <c r="R79" s="162"/>
      <c r="S79" s="157"/>
      <c r="T79" s="162"/>
      <c r="U79" s="157"/>
      <c r="V79" s="157"/>
      <c r="W79" s="157"/>
    </row>
    <row r="80" spans="1:23" ht="12" customHeight="1">
      <c r="A80" s="157"/>
      <c r="B80" s="158"/>
      <c r="C80" s="157"/>
      <c r="D80" s="159"/>
      <c r="E80" s="160"/>
      <c r="F80" s="159"/>
      <c r="G80" s="159"/>
      <c r="H80" s="159"/>
      <c r="I80" s="159"/>
      <c r="J80" s="159"/>
      <c r="K80" s="162"/>
      <c r="L80" s="162"/>
      <c r="M80" s="162"/>
      <c r="N80" s="162"/>
      <c r="O80" s="162"/>
      <c r="P80" s="162"/>
      <c r="Q80" s="162"/>
      <c r="R80" s="162"/>
      <c r="S80" s="157"/>
      <c r="T80" s="162"/>
      <c r="U80" s="157"/>
      <c r="V80" s="157"/>
      <c r="W80" s="157"/>
    </row>
    <row r="81" spans="1:23" ht="12" customHeight="1">
      <c r="A81" s="157"/>
      <c r="B81" s="158"/>
      <c r="C81" s="157"/>
      <c r="D81" s="159"/>
      <c r="E81" s="160"/>
      <c r="F81" s="159"/>
      <c r="G81" s="159"/>
      <c r="H81" s="159"/>
      <c r="I81" s="159"/>
      <c r="J81" s="159"/>
      <c r="K81" s="162"/>
      <c r="L81" s="162"/>
      <c r="M81" s="162"/>
      <c r="N81" s="162"/>
      <c r="O81" s="162"/>
      <c r="P81" s="162"/>
      <c r="Q81" s="162"/>
      <c r="R81" s="162"/>
      <c r="S81" s="157"/>
      <c r="T81" s="162"/>
      <c r="U81" s="157"/>
      <c r="V81" s="157"/>
      <c r="W81" s="157"/>
    </row>
    <row r="82" spans="1:23" ht="12" customHeight="1">
      <c r="A82" s="157"/>
      <c r="B82" s="158"/>
      <c r="C82" s="157"/>
      <c r="D82" s="159"/>
      <c r="E82" s="160"/>
      <c r="F82" s="159"/>
      <c r="G82" s="159"/>
      <c r="H82" s="159"/>
      <c r="I82" s="159"/>
      <c r="J82" s="159"/>
      <c r="K82" s="162"/>
      <c r="L82" s="162"/>
      <c r="M82" s="162"/>
      <c r="N82" s="162"/>
      <c r="O82" s="162"/>
      <c r="P82" s="162"/>
      <c r="Q82" s="162"/>
      <c r="R82" s="162"/>
      <c r="S82" s="157"/>
      <c r="T82" s="162"/>
      <c r="U82" s="157"/>
      <c r="V82" s="157"/>
      <c r="W82" s="157"/>
    </row>
    <row r="83" spans="1:23" ht="12" customHeight="1">
      <c r="A83" s="157"/>
      <c r="B83" s="158"/>
      <c r="C83" s="157"/>
      <c r="D83" s="159"/>
      <c r="E83" s="160"/>
      <c r="F83" s="159"/>
      <c r="G83" s="159"/>
      <c r="H83" s="159"/>
      <c r="I83" s="159"/>
      <c r="J83" s="159"/>
      <c r="K83" s="162"/>
      <c r="L83" s="162"/>
      <c r="M83" s="162"/>
      <c r="N83" s="162"/>
      <c r="O83" s="162"/>
      <c r="P83" s="162"/>
      <c r="Q83" s="162"/>
      <c r="R83" s="162"/>
      <c r="S83" s="157"/>
      <c r="T83" s="162"/>
      <c r="U83" s="157"/>
      <c r="V83" s="157"/>
      <c r="W83" s="157"/>
    </row>
    <row r="84" spans="1:23" ht="12" customHeight="1">
      <c r="A84" s="157"/>
      <c r="B84" s="158"/>
      <c r="C84" s="157"/>
      <c r="D84" s="159"/>
      <c r="E84" s="160"/>
      <c r="F84" s="159"/>
      <c r="G84" s="159"/>
      <c r="H84" s="159"/>
      <c r="I84" s="159"/>
      <c r="J84" s="159"/>
      <c r="K84" s="162"/>
      <c r="L84" s="162"/>
      <c r="M84" s="162"/>
      <c r="N84" s="162"/>
      <c r="O84" s="162"/>
      <c r="P84" s="162"/>
      <c r="Q84" s="162"/>
      <c r="R84" s="162"/>
      <c r="S84" s="157"/>
      <c r="T84" s="162"/>
      <c r="U84" s="157"/>
      <c r="V84" s="157"/>
      <c r="W84" s="157"/>
    </row>
    <row r="85" spans="1:23" ht="12" customHeight="1">
      <c r="A85" s="157"/>
      <c r="B85" s="158"/>
      <c r="C85" s="157"/>
      <c r="D85" s="159"/>
      <c r="E85" s="160"/>
      <c r="F85" s="159"/>
      <c r="G85" s="159"/>
      <c r="H85" s="159"/>
      <c r="I85" s="159"/>
      <c r="J85" s="159"/>
      <c r="K85" s="162"/>
      <c r="L85" s="162"/>
      <c r="M85" s="162"/>
      <c r="N85" s="162"/>
      <c r="O85" s="162"/>
      <c r="P85" s="162"/>
      <c r="Q85" s="162"/>
      <c r="R85" s="162"/>
      <c r="S85" s="157"/>
      <c r="T85" s="162"/>
      <c r="U85" s="157"/>
      <c r="V85" s="157"/>
      <c r="W85" s="157"/>
    </row>
    <row r="86" spans="1:23" ht="12" customHeight="1">
      <c r="A86" s="157"/>
      <c r="B86" s="158"/>
      <c r="C86" s="157"/>
      <c r="D86" s="159"/>
      <c r="E86" s="160"/>
      <c r="F86" s="159"/>
      <c r="G86" s="159"/>
      <c r="H86" s="159"/>
      <c r="I86" s="159"/>
      <c r="J86" s="159"/>
      <c r="K86" s="162"/>
      <c r="L86" s="162"/>
      <c r="M86" s="162"/>
      <c r="N86" s="162"/>
      <c r="O86" s="162"/>
      <c r="P86" s="162"/>
      <c r="Q86" s="162"/>
      <c r="R86" s="162"/>
      <c r="S86" s="157"/>
      <c r="T86" s="162"/>
      <c r="U86" s="157"/>
      <c r="V86" s="157"/>
      <c r="W86" s="157"/>
    </row>
    <row r="87" spans="1:23" ht="12" customHeight="1">
      <c r="A87" s="157"/>
      <c r="B87" s="158"/>
      <c r="C87" s="157"/>
      <c r="D87" s="159"/>
      <c r="E87" s="160"/>
      <c r="F87" s="159"/>
      <c r="G87" s="159"/>
      <c r="H87" s="159"/>
      <c r="I87" s="159"/>
      <c r="J87" s="159"/>
      <c r="K87" s="162"/>
      <c r="L87" s="162"/>
      <c r="M87" s="162"/>
      <c r="N87" s="162"/>
      <c r="O87" s="162"/>
      <c r="P87" s="162"/>
      <c r="Q87" s="162"/>
      <c r="R87" s="162"/>
      <c r="S87" s="157"/>
      <c r="T87" s="162"/>
      <c r="U87" s="157"/>
      <c r="V87" s="157"/>
      <c r="W87" s="157"/>
    </row>
    <row r="88" spans="1:23" ht="12" customHeight="1">
      <c r="A88" s="157"/>
      <c r="B88" s="158"/>
      <c r="C88" s="157"/>
      <c r="D88" s="159"/>
      <c r="E88" s="160"/>
      <c r="F88" s="159"/>
      <c r="G88" s="159"/>
      <c r="H88" s="159"/>
      <c r="I88" s="159"/>
      <c r="J88" s="159"/>
      <c r="K88" s="162"/>
      <c r="L88" s="162"/>
      <c r="M88" s="162"/>
      <c r="N88" s="162"/>
      <c r="O88" s="162"/>
      <c r="P88" s="162"/>
      <c r="Q88" s="162"/>
      <c r="R88" s="162"/>
      <c r="S88" s="157"/>
      <c r="T88" s="162"/>
      <c r="U88" s="157"/>
      <c r="V88" s="157"/>
      <c r="W88" s="157"/>
    </row>
    <row r="89" spans="1:23" ht="12" customHeight="1">
      <c r="A89" s="157"/>
      <c r="B89" s="158"/>
      <c r="C89" s="157"/>
      <c r="D89" s="159"/>
      <c r="E89" s="160"/>
      <c r="F89" s="159"/>
      <c r="G89" s="159"/>
      <c r="H89" s="159"/>
      <c r="I89" s="159"/>
      <c r="J89" s="159"/>
      <c r="K89" s="162"/>
      <c r="L89" s="162"/>
      <c r="M89" s="162"/>
      <c r="N89" s="162"/>
      <c r="O89" s="162"/>
      <c r="P89" s="162"/>
      <c r="Q89" s="162"/>
      <c r="R89" s="162"/>
      <c r="S89" s="157"/>
      <c r="T89" s="162"/>
      <c r="U89" s="157"/>
      <c r="V89" s="157"/>
      <c r="W89" s="157"/>
    </row>
    <row r="90" spans="1:23" ht="12" customHeight="1">
      <c r="A90" s="157"/>
      <c r="B90" s="158"/>
      <c r="C90" s="157"/>
      <c r="D90" s="159"/>
      <c r="E90" s="160"/>
      <c r="F90" s="159"/>
      <c r="G90" s="159"/>
      <c r="H90" s="159"/>
      <c r="I90" s="159"/>
      <c r="J90" s="159"/>
      <c r="K90" s="162"/>
      <c r="L90" s="162"/>
      <c r="M90" s="162"/>
      <c r="N90" s="162"/>
      <c r="O90" s="162"/>
      <c r="P90" s="162"/>
      <c r="Q90" s="162"/>
      <c r="R90" s="162"/>
      <c r="S90" s="157"/>
      <c r="T90" s="162"/>
      <c r="U90" s="157"/>
      <c r="V90" s="157"/>
      <c r="W90" s="157"/>
    </row>
    <row r="91" spans="1:23" ht="12" customHeight="1">
      <c r="A91" s="157"/>
      <c r="B91" s="158"/>
      <c r="C91" s="157"/>
      <c r="D91" s="159"/>
      <c r="E91" s="160"/>
      <c r="F91" s="159"/>
      <c r="G91" s="159"/>
      <c r="H91" s="159"/>
      <c r="I91" s="159"/>
      <c r="J91" s="159"/>
      <c r="K91" s="162"/>
      <c r="L91" s="162"/>
      <c r="M91" s="162"/>
      <c r="N91" s="162"/>
      <c r="O91" s="162"/>
      <c r="P91" s="162"/>
      <c r="Q91" s="162"/>
      <c r="R91" s="162"/>
      <c r="S91" s="157"/>
      <c r="T91" s="162"/>
      <c r="U91" s="157"/>
      <c r="V91" s="157"/>
      <c r="W91" s="157"/>
    </row>
    <row r="92" spans="1:23" ht="12" customHeight="1">
      <c r="A92" s="157"/>
      <c r="B92" s="158"/>
      <c r="C92" s="157"/>
      <c r="D92" s="159"/>
      <c r="E92" s="160"/>
      <c r="F92" s="159"/>
      <c r="G92" s="159"/>
      <c r="H92" s="159"/>
      <c r="I92" s="159"/>
      <c r="J92" s="159"/>
      <c r="K92" s="162"/>
      <c r="L92" s="162"/>
      <c r="M92" s="162"/>
      <c r="N92" s="162"/>
      <c r="O92" s="162"/>
      <c r="P92" s="162"/>
      <c r="Q92" s="162"/>
      <c r="R92" s="162"/>
      <c r="S92" s="157"/>
      <c r="T92" s="162"/>
      <c r="U92" s="157"/>
      <c r="V92" s="157"/>
      <c r="W92" s="157"/>
    </row>
    <row r="93" spans="1:23" ht="12" customHeight="1">
      <c r="A93" s="157"/>
      <c r="B93" s="158"/>
      <c r="C93" s="157"/>
      <c r="D93" s="159"/>
      <c r="E93" s="160"/>
      <c r="F93" s="159"/>
      <c r="G93" s="159"/>
      <c r="H93" s="159"/>
      <c r="I93" s="159"/>
      <c r="J93" s="159"/>
      <c r="K93" s="162"/>
      <c r="L93" s="162"/>
      <c r="M93" s="162"/>
      <c r="N93" s="162"/>
      <c r="O93" s="162"/>
      <c r="P93" s="162"/>
      <c r="Q93" s="162"/>
      <c r="R93" s="162"/>
      <c r="S93" s="157"/>
      <c r="T93" s="162"/>
      <c r="U93" s="157"/>
      <c r="V93" s="157"/>
      <c r="W93" s="157"/>
    </row>
    <row r="94" spans="1:23" ht="12" customHeight="1">
      <c r="A94" s="157"/>
      <c r="B94" s="158"/>
      <c r="C94" s="157"/>
      <c r="D94" s="159"/>
      <c r="E94" s="160"/>
      <c r="F94" s="159"/>
      <c r="G94" s="159"/>
      <c r="H94" s="159"/>
      <c r="I94" s="159"/>
      <c r="J94" s="159"/>
      <c r="K94" s="162"/>
      <c r="L94" s="162"/>
      <c r="M94" s="162"/>
      <c r="N94" s="162"/>
      <c r="O94" s="162"/>
      <c r="P94" s="162"/>
      <c r="Q94" s="162"/>
      <c r="R94" s="162"/>
      <c r="S94" s="157"/>
      <c r="T94" s="162"/>
      <c r="U94" s="157"/>
      <c r="V94" s="157"/>
      <c r="W94" s="157"/>
    </row>
    <row r="95" spans="1:23" ht="12" customHeight="1">
      <c r="A95" s="157"/>
      <c r="B95" s="158"/>
      <c r="C95" s="157"/>
      <c r="D95" s="159"/>
      <c r="E95" s="160"/>
      <c r="F95" s="159"/>
      <c r="G95" s="159"/>
      <c r="H95" s="159"/>
      <c r="I95" s="159"/>
      <c r="J95" s="159"/>
      <c r="K95" s="162"/>
      <c r="L95" s="162"/>
      <c r="M95" s="162"/>
      <c r="N95" s="162"/>
      <c r="O95" s="162"/>
      <c r="P95" s="162"/>
      <c r="Q95" s="162"/>
      <c r="R95" s="162"/>
      <c r="S95" s="157"/>
      <c r="T95" s="162"/>
      <c r="U95" s="157"/>
      <c r="V95" s="157"/>
      <c r="W95" s="157"/>
    </row>
    <row r="96" spans="1:23" ht="12" customHeight="1">
      <c r="A96" s="157"/>
      <c r="B96" s="158"/>
      <c r="C96" s="157"/>
      <c r="D96" s="159"/>
      <c r="E96" s="160"/>
      <c r="F96" s="159"/>
      <c r="G96" s="159"/>
      <c r="H96" s="159"/>
      <c r="I96" s="159"/>
      <c r="J96" s="159"/>
      <c r="K96" s="162"/>
      <c r="L96" s="162"/>
      <c r="M96" s="162"/>
      <c r="N96" s="162"/>
      <c r="O96" s="162"/>
      <c r="P96" s="162"/>
      <c r="Q96" s="162"/>
      <c r="R96" s="162"/>
      <c r="S96" s="157"/>
      <c r="T96" s="162"/>
      <c r="U96" s="157"/>
      <c r="V96" s="157"/>
      <c r="W96" s="157"/>
    </row>
    <row r="97" spans="1:23" ht="12" customHeight="1">
      <c r="A97" s="157"/>
      <c r="B97" s="158"/>
      <c r="C97" s="157"/>
      <c r="D97" s="159"/>
      <c r="E97" s="160"/>
      <c r="F97" s="159"/>
      <c r="G97" s="159"/>
      <c r="H97" s="159"/>
      <c r="I97" s="159"/>
      <c r="J97" s="159"/>
      <c r="K97" s="162"/>
      <c r="L97" s="162"/>
      <c r="M97" s="162"/>
      <c r="N97" s="162"/>
      <c r="O97" s="162"/>
      <c r="P97" s="162"/>
      <c r="Q97" s="162"/>
      <c r="R97" s="162"/>
      <c r="S97" s="157"/>
      <c r="T97" s="162"/>
      <c r="U97" s="157"/>
      <c r="V97" s="157"/>
      <c r="W97" s="157"/>
    </row>
    <row r="98" spans="1:23" ht="12" customHeight="1">
      <c r="A98" s="157"/>
      <c r="B98" s="158"/>
      <c r="C98" s="157"/>
      <c r="D98" s="159"/>
      <c r="E98" s="160"/>
      <c r="F98" s="159"/>
      <c r="G98" s="159"/>
      <c r="H98" s="159"/>
      <c r="I98" s="159"/>
      <c r="J98" s="159"/>
      <c r="K98" s="162"/>
      <c r="L98" s="162"/>
      <c r="M98" s="162"/>
      <c r="N98" s="162"/>
      <c r="O98" s="162"/>
      <c r="P98" s="162"/>
      <c r="Q98" s="162"/>
      <c r="R98" s="162"/>
      <c r="S98" s="157"/>
      <c r="T98" s="162"/>
      <c r="U98" s="157"/>
      <c r="V98" s="157"/>
      <c r="W98" s="157"/>
    </row>
    <row r="99" spans="1:23" ht="12" customHeight="1">
      <c r="A99" s="157"/>
      <c r="B99" s="158"/>
      <c r="C99" s="157"/>
      <c r="D99" s="159"/>
      <c r="E99" s="160"/>
      <c r="F99" s="159"/>
      <c r="G99" s="159"/>
      <c r="H99" s="159"/>
      <c r="I99" s="159"/>
      <c r="J99" s="159"/>
      <c r="K99" s="162"/>
      <c r="L99" s="162"/>
      <c r="M99" s="162"/>
      <c r="N99" s="162"/>
      <c r="O99" s="162"/>
      <c r="P99" s="162"/>
      <c r="Q99" s="162"/>
      <c r="R99" s="162"/>
      <c r="S99" s="157"/>
      <c r="T99" s="162"/>
      <c r="U99" s="157"/>
      <c r="V99" s="157"/>
      <c r="W99" s="157"/>
    </row>
    <row r="100" spans="1:23" ht="12" customHeight="1">
      <c r="A100" s="157"/>
      <c r="B100" s="158"/>
      <c r="C100" s="157"/>
      <c r="D100" s="159"/>
      <c r="E100" s="160"/>
      <c r="F100" s="159"/>
      <c r="G100" s="159"/>
      <c r="H100" s="159"/>
      <c r="I100" s="159"/>
      <c r="J100" s="159"/>
      <c r="K100" s="162"/>
      <c r="L100" s="162"/>
      <c r="M100" s="162"/>
      <c r="N100" s="162"/>
      <c r="O100" s="162"/>
      <c r="P100" s="162"/>
      <c r="Q100" s="162"/>
      <c r="R100" s="162"/>
      <c r="S100" s="157"/>
      <c r="T100" s="162"/>
      <c r="U100" s="157"/>
      <c r="V100" s="157"/>
      <c r="W100" s="157"/>
    </row>
  </sheetData>
  <mergeCells count="21">
    <mergeCell ref="C31:F31"/>
    <mergeCell ref="C17:C23"/>
    <mergeCell ref="D17:D23"/>
    <mergeCell ref="E17:E20"/>
    <mergeCell ref="B25:B30"/>
    <mergeCell ref="E25:E27"/>
    <mergeCell ref="E21:E23"/>
    <mergeCell ref="C25:C30"/>
    <mergeCell ref="D25:D30"/>
    <mergeCell ref="B17:B23"/>
    <mergeCell ref="B9:B16"/>
    <mergeCell ref="C9:C16"/>
    <mergeCell ref="D9:D16"/>
    <mergeCell ref="E9:E13"/>
    <mergeCell ref="E14:E16"/>
    <mergeCell ref="S25:S30"/>
    <mergeCell ref="S17:S20"/>
    <mergeCell ref="T17:T20"/>
    <mergeCell ref="S21:S23"/>
    <mergeCell ref="S9:S13"/>
    <mergeCell ref="S14:S16"/>
  </mergeCells>
  <printOptions horizontalCentered="1" verticalCentered="1"/>
  <pageMargins left="0" right="0" top="0.35433070866141736" bottom="0.31496062992125984" header="0" footer="0"/>
  <pageSetup scale="65" orientation="landscape" r:id="rId1"/>
  <headerFooter>
    <oddFooter>&amp;CPágina &amp;P de</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workbookViewId="0">
      <selection activeCell="B10" sqref="B10"/>
    </sheetView>
  </sheetViews>
  <sheetFormatPr baseColWidth="10" defaultColWidth="14.42578125" defaultRowHeight="15" customHeight="1"/>
  <cols>
    <col min="1" max="1" width="13.7109375" customWidth="1"/>
    <col min="2" max="2" width="36.85546875" customWidth="1"/>
    <col min="3" max="3" width="3" customWidth="1"/>
    <col min="4" max="8" width="14.85546875" customWidth="1"/>
    <col min="9" max="9" width="17.28515625" customWidth="1"/>
    <col min="10" max="10" width="31.42578125" customWidth="1"/>
    <col min="11" max="11" width="15.5703125" customWidth="1"/>
    <col min="12" max="12" width="48.85546875" customWidth="1"/>
    <col min="13" max="18" width="13.7109375" customWidth="1"/>
    <col min="19" max="19" width="9.140625" customWidth="1"/>
  </cols>
  <sheetData>
    <row r="1" spans="1:19" ht="12" customHeight="1">
      <c r="A1" s="11"/>
      <c r="B1" s="11"/>
      <c r="C1" s="7"/>
      <c r="D1" s="11"/>
      <c r="E1" s="11"/>
      <c r="F1" s="11"/>
      <c r="G1" s="11"/>
      <c r="H1" s="11"/>
      <c r="I1" s="11"/>
      <c r="J1" s="7"/>
      <c r="K1" s="7"/>
      <c r="L1" s="7"/>
      <c r="M1" s="7"/>
      <c r="N1" s="7"/>
      <c r="O1" s="7"/>
      <c r="P1" s="7"/>
      <c r="Q1" s="7"/>
      <c r="R1" s="7"/>
      <c r="S1" s="7"/>
    </row>
    <row r="2" spans="1:19" ht="12" customHeight="1">
      <c r="A2" s="2" t="s">
        <v>1407</v>
      </c>
      <c r="B2" s="2" t="s">
        <v>1408</v>
      </c>
      <c r="C2" s="7"/>
      <c r="D2" s="3" t="s">
        <v>8</v>
      </c>
      <c r="E2" s="2" t="s">
        <v>9</v>
      </c>
      <c r="F2" s="4"/>
      <c r="G2" s="4"/>
      <c r="H2" s="3" t="s">
        <v>8</v>
      </c>
      <c r="I2" s="2" t="s">
        <v>10</v>
      </c>
      <c r="J2" s="7"/>
      <c r="K2" s="2" t="s">
        <v>1407</v>
      </c>
      <c r="L2" s="2" t="s">
        <v>1408</v>
      </c>
      <c r="M2" s="3" t="s">
        <v>8</v>
      </c>
      <c r="N2" s="2" t="s">
        <v>9</v>
      </c>
      <c r="O2" s="4"/>
      <c r="P2" s="4"/>
      <c r="Q2" s="3" t="s">
        <v>8</v>
      </c>
      <c r="R2" s="2" t="s">
        <v>10</v>
      </c>
    </row>
    <row r="3" spans="1:19" ht="12" customHeight="1">
      <c r="A3" s="2"/>
      <c r="B3" s="2"/>
      <c r="C3" s="7"/>
      <c r="D3" s="3"/>
      <c r="E3" s="2"/>
      <c r="F3" s="4"/>
      <c r="G3" s="4"/>
      <c r="H3" s="3"/>
      <c r="I3" s="2"/>
      <c r="J3" s="7"/>
      <c r="K3" s="2"/>
      <c r="L3" s="2"/>
      <c r="M3" s="3"/>
      <c r="N3" s="2"/>
      <c r="O3" s="4"/>
      <c r="P3" s="4"/>
      <c r="Q3" s="3"/>
      <c r="R3" s="2"/>
    </row>
    <row r="4" spans="1:19" ht="12" customHeight="1">
      <c r="A4" s="2" t="s">
        <v>2267</v>
      </c>
      <c r="B4" s="2" t="s">
        <v>2268</v>
      </c>
      <c r="C4" s="7" t="s">
        <v>2269</v>
      </c>
      <c r="D4" s="3" t="s">
        <v>2270</v>
      </c>
      <c r="E4" s="2" t="s">
        <v>2271</v>
      </c>
      <c r="F4" s="4" t="s">
        <v>2272</v>
      </c>
      <c r="G4" s="4" t="s">
        <v>2273</v>
      </c>
      <c r="H4" s="3" t="s">
        <v>2274</v>
      </c>
      <c r="I4" s="2" t="s">
        <v>2275</v>
      </c>
      <c r="J4" s="7"/>
      <c r="K4" s="2" t="s">
        <v>1407</v>
      </c>
      <c r="L4" s="2" t="s">
        <v>1408</v>
      </c>
      <c r="M4" s="3" t="s">
        <v>8</v>
      </c>
      <c r="N4" s="2" t="s">
        <v>9</v>
      </c>
      <c r="O4" s="4"/>
      <c r="P4" s="4"/>
      <c r="Q4" s="3" t="s">
        <v>8</v>
      </c>
      <c r="R4" s="2" t="s">
        <v>10</v>
      </c>
    </row>
    <row r="5" spans="1:19" ht="12" customHeight="1">
      <c r="A5" s="5" t="s">
        <v>1416</v>
      </c>
      <c r="B5" s="2" t="s">
        <v>1417</v>
      </c>
      <c r="C5" s="7">
        <v>5</v>
      </c>
      <c r="D5" s="79">
        <f>VLOOKUP($A5,'BC Diciembre'!A8:H223,3,FALSE)</f>
        <v>65500</v>
      </c>
      <c r="E5" s="79">
        <f>VLOOKUP($A5,'BC Diciembre'!A8:I223,4,FALSE)</f>
        <v>0</v>
      </c>
      <c r="F5" s="79">
        <f>VLOOKUP($A5,'BC Diciembre'!A8:J223,5,FALSE)</f>
        <v>412500</v>
      </c>
      <c r="G5" s="79">
        <f>VLOOKUP($A5,'BC Diciembre'!A8:K223,6,FALSE)</f>
        <v>25500</v>
      </c>
      <c r="H5" s="79">
        <f>VLOOKUP($A5,'BC Diciembre'!A8:L223,7,FALSE)</f>
        <v>452500</v>
      </c>
      <c r="I5" s="79">
        <f>VLOOKUP($A5,'BC Diciembre'!A8:M223,8,FALSE)</f>
        <v>0</v>
      </c>
      <c r="J5" s="7" t="b">
        <f t="shared" ref="J5:J30" si="0">A5=K5</f>
        <v>1</v>
      </c>
      <c r="K5" s="5" t="s">
        <v>1416</v>
      </c>
      <c r="L5" s="2" t="s">
        <v>1417</v>
      </c>
      <c r="M5" s="6">
        <v>195079.88</v>
      </c>
      <c r="N5" s="2" t="s">
        <v>17</v>
      </c>
      <c r="O5" s="6">
        <v>28040</v>
      </c>
      <c r="P5" s="6">
        <v>3658.74</v>
      </c>
      <c r="Q5" s="6">
        <v>219461.14</v>
      </c>
      <c r="R5" s="2" t="s">
        <v>17</v>
      </c>
    </row>
    <row r="6" spans="1:19" ht="12" customHeight="1">
      <c r="A6" s="5" t="s">
        <v>1433</v>
      </c>
      <c r="B6" s="2" t="s">
        <v>1434</v>
      </c>
      <c r="C6" s="7">
        <v>6</v>
      </c>
      <c r="D6" s="79">
        <f>VLOOKUP($A6,'BC Diciembre'!A9:H224,3,FALSE)</f>
        <v>55545556.409999996</v>
      </c>
      <c r="E6" s="79" t="str">
        <f>VLOOKUP($A6,'BC Diciembre'!A9:I224,4,FALSE)</f>
        <v xml:space="preserve"> </v>
      </c>
      <c r="F6" s="79">
        <f>VLOOKUP($A6,'BC Diciembre'!A9:J224,5,FALSE)</f>
        <v>39372589.670000002</v>
      </c>
      <c r="G6" s="79">
        <f>VLOOKUP($A6,'BC Diciembre'!A9:K224,6,FALSE)</f>
        <v>49595734.100000001</v>
      </c>
      <c r="H6" s="79">
        <f>VLOOKUP($A6,'BC Diciembre'!A9:L224,7,FALSE)</f>
        <v>45322411.979999997</v>
      </c>
      <c r="I6" s="79">
        <f>VLOOKUP($A6,'BC Diciembre'!A9:M224,8,FALSE)</f>
        <v>0</v>
      </c>
      <c r="J6" s="7" t="b">
        <f t="shared" si="0"/>
        <v>1</v>
      </c>
      <c r="K6" s="5" t="s">
        <v>1433</v>
      </c>
      <c r="L6" s="2" t="s">
        <v>1434</v>
      </c>
      <c r="M6" s="6">
        <v>37127099.969999999</v>
      </c>
      <c r="N6" s="2" t="s">
        <v>17</v>
      </c>
      <c r="O6" s="6">
        <v>26646854.73</v>
      </c>
      <c r="P6" s="6">
        <v>48900901.799999997</v>
      </c>
      <c r="Q6" s="6">
        <v>14873052.9</v>
      </c>
      <c r="R6" s="2" t="s">
        <v>17</v>
      </c>
    </row>
    <row r="7" spans="1:19" ht="12" customHeight="1">
      <c r="A7" s="5" t="s">
        <v>1443</v>
      </c>
      <c r="B7" s="2" t="s">
        <v>1444</v>
      </c>
      <c r="C7" s="7">
        <v>7</v>
      </c>
      <c r="D7" s="79">
        <f>VLOOKUP($A7,'BC Diciembre'!A10:H225,3,FALSE)</f>
        <v>406055.17</v>
      </c>
      <c r="E7" s="79" t="str">
        <f>VLOOKUP($A7,'BC Diciembre'!A10:I225,4,FALSE)</f>
        <v xml:space="preserve"> </v>
      </c>
      <c r="F7" s="79">
        <f>VLOOKUP($A7,'BC Diciembre'!A10:J225,5,FALSE)</f>
        <v>241500</v>
      </c>
      <c r="G7" s="79">
        <f>VLOOKUP($A7,'BC Diciembre'!A10:K225,6,FALSE)</f>
        <v>452599.15</v>
      </c>
      <c r="H7" s="79">
        <f>VLOOKUP($A7,'BC Diciembre'!A10:L225,7,FALSE)</f>
        <v>194956.02</v>
      </c>
      <c r="I7" s="79" t="str">
        <f>VLOOKUP($A7,'BC Diciembre'!A10:M225,8,FALSE)</f>
        <v xml:space="preserve"> </v>
      </c>
      <c r="J7" s="7" t="b">
        <f t="shared" si="0"/>
        <v>1</v>
      </c>
      <c r="K7" s="5" t="s">
        <v>1443</v>
      </c>
      <c r="L7" s="2" t="s">
        <v>1444</v>
      </c>
      <c r="M7" s="6">
        <v>4723224.91</v>
      </c>
      <c r="N7" s="2" t="s">
        <v>17</v>
      </c>
      <c r="O7" s="6">
        <v>223122400.53</v>
      </c>
      <c r="P7" s="6">
        <v>223795480.25</v>
      </c>
      <c r="Q7" s="6">
        <v>4050145.19</v>
      </c>
      <c r="R7" s="2" t="s">
        <v>17</v>
      </c>
    </row>
    <row r="8" spans="1:19" ht="12" customHeight="1">
      <c r="A8" s="5" t="s">
        <v>1507</v>
      </c>
      <c r="B8" s="2" t="s">
        <v>1506</v>
      </c>
      <c r="C8" s="7">
        <v>8</v>
      </c>
      <c r="D8" s="79">
        <f>VLOOKUP($A8,'BC Diciembre'!A12:H226,3,FALSE)</f>
        <v>4029717.92</v>
      </c>
      <c r="E8" s="79">
        <f>VLOOKUP($A8,'BC Diciembre'!A12:I226,4,FALSE)</f>
        <v>0</v>
      </c>
      <c r="F8" s="79">
        <f>VLOOKUP($A8,'BC Diciembre'!A12:J226,5,FALSE)</f>
        <v>197084</v>
      </c>
      <c r="G8" s="79">
        <f>VLOOKUP($A8,'BC Diciembre'!A12:K226,6,FALSE)</f>
        <v>0</v>
      </c>
      <c r="H8" s="79">
        <f>VLOOKUP($A8,'BC Diciembre'!A12:L226,7,FALSE)</f>
        <v>4226801.92</v>
      </c>
      <c r="I8" s="79">
        <f>VLOOKUP($A8,'BC Diciembre'!A12:M226,8,FALSE)</f>
        <v>167860789.20999998</v>
      </c>
      <c r="J8" s="7" t="b">
        <f t="shared" si="0"/>
        <v>1</v>
      </c>
      <c r="K8" s="5" t="s">
        <v>1507</v>
      </c>
      <c r="L8" s="2" t="s">
        <v>1506</v>
      </c>
      <c r="M8" s="6">
        <v>237143.28</v>
      </c>
      <c r="N8" s="2" t="s">
        <v>17</v>
      </c>
      <c r="O8" s="6">
        <v>55645</v>
      </c>
      <c r="P8" s="6">
        <v>3488.88</v>
      </c>
      <c r="Q8" s="6">
        <v>289299.40000000002</v>
      </c>
      <c r="R8" s="2" t="s">
        <v>17</v>
      </c>
    </row>
    <row r="9" spans="1:19" ht="12" customHeight="1">
      <c r="A9" s="5" t="s">
        <v>1515</v>
      </c>
      <c r="B9" s="2" t="s">
        <v>1514</v>
      </c>
      <c r="C9" s="7">
        <v>9</v>
      </c>
      <c r="D9" s="79" t="str">
        <f>VLOOKUP($A9,'BC Diciembre'!A13:H227,3,FALSE)</f>
        <v xml:space="preserve"> </v>
      </c>
      <c r="E9" s="79">
        <f>VLOOKUP($A9,'BC Diciembre'!A13:I227,4,FALSE)</f>
        <v>147730859.45000002</v>
      </c>
      <c r="F9" s="79">
        <f>VLOOKUP($A9,'BC Diciembre'!A13:J227,5,FALSE)</f>
        <v>0</v>
      </c>
      <c r="G9" s="79">
        <f>VLOOKUP($A9,'BC Diciembre'!A13:K227,6,FALSE)</f>
        <v>0</v>
      </c>
      <c r="H9" s="79">
        <f>VLOOKUP($A9,'BC Diciembre'!A13:L227,7,FALSE)</f>
        <v>0</v>
      </c>
      <c r="I9" s="79">
        <f>VLOOKUP($A9,'BC Diciembre'!A13:M227,8,FALSE)</f>
        <v>-6522155.2600000007</v>
      </c>
      <c r="J9" s="7" t="b">
        <f t="shared" si="0"/>
        <v>1</v>
      </c>
      <c r="K9" s="5" t="s">
        <v>1515</v>
      </c>
      <c r="L9" s="2" t="s">
        <v>1514</v>
      </c>
      <c r="M9" s="6">
        <v>246023.41</v>
      </c>
      <c r="N9" s="2" t="s">
        <v>17</v>
      </c>
      <c r="O9" s="6">
        <v>108570</v>
      </c>
      <c r="P9" s="6">
        <v>60399</v>
      </c>
      <c r="Q9" s="6">
        <v>294194.40999999997</v>
      </c>
      <c r="R9" s="2" t="s">
        <v>17</v>
      </c>
    </row>
    <row r="10" spans="1:19" ht="12" customHeight="1">
      <c r="A10" s="5" t="s">
        <v>1556</v>
      </c>
      <c r="B10" s="2" t="s">
        <v>1557</v>
      </c>
      <c r="C10" s="7">
        <v>10</v>
      </c>
      <c r="D10" s="79">
        <f>VLOOKUP($A10,'BC Diciembre'!A14:H228,3,FALSE)</f>
        <v>876782.82</v>
      </c>
      <c r="E10" s="79" t="str">
        <f>VLOOKUP($A10,'BC Diciembre'!A14:I228,4,FALSE)</f>
        <v xml:space="preserve"> </v>
      </c>
      <c r="F10" s="79">
        <f>VLOOKUP($A10,'BC Diciembre'!A14:J228,5,FALSE)</f>
        <v>0</v>
      </c>
      <c r="G10" s="79">
        <f>VLOOKUP($A10,'BC Diciembre'!A14:K228,6,FALSE)</f>
        <v>0</v>
      </c>
      <c r="H10" s="79">
        <f>VLOOKUP($A10,'BC Diciembre'!A14:L228,7,FALSE)</f>
        <v>876782.82</v>
      </c>
      <c r="I10" s="79">
        <f>VLOOKUP($A10,'BC Diciembre'!A14:M228,8,FALSE)</f>
        <v>7000.51</v>
      </c>
      <c r="J10" s="7" t="b">
        <f t="shared" si="0"/>
        <v>1</v>
      </c>
      <c r="K10" s="5" t="s">
        <v>1556</v>
      </c>
      <c r="L10" s="2" t="s">
        <v>1557</v>
      </c>
      <c r="M10" s="6">
        <v>41762.53</v>
      </c>
      <c r="N10" s="2" t="s">
        <v>17</v>
      </c>
      <c r="O10" s="6">
        <v>0</v>
      </c>
      <c r="P10" s="6">
        <v>0</v>
      </c>
      <c r="Q10" s="6">
        <v>41762.53</v>
      </c>
      <c r="R10" s="2" t="s">
        <v>17</v>
      </c>
    </row>
    <row r="11" spans="1:19" ht="12" customHeight="1">
      <c r="A11" s="5" t="s">
        <v>1571</v>
      </c>
      <c r="B11" s="2" t="s">
        <v>1570</v>
      </c>
      <c r="C11" s="7">
        <v>11</v>
      </c>
      <c r="D11" s="79">
        <f>VLOOKUP($A11,'BC Diciembre'!A15:H229,3,FALSE)</f>
        <v>1242966</v>
      </c>
      <c r="E11" s="79">
        <f>VLOOKUP($A11,'BC Diciembre'!A15:I229,4,FALSE)</f>
        <v>0</v>
      </c>
      <c r="F11" s="79">
        <f>VLOOKUP($A11,'BC Diciembre'!A15:J229,5,FALSE)</f>
        <v>0</v>
      </c>
      <c r="G11" s="79">
        <f>VLOOKUP($A11,'BC Diciembre'!A15:K229,6,FALSE)</f>
        <v>0</v>
      </c>
      <c r="H11" s="79">
        <f>VLOOKUP($A11,'BC Diciembre'!A15:L229,7,FALSE)</f>
        <v>1242966</v>
      </c>
      <c r="I11" s="79">
        <f>VLOOKUP($A11,'BC Diciembre'!A15:M229,8,FALSE)</f>
        <v>1667490645.0799999</v>
      </c>
      <c r="J11" s="7" t="b">
        <f t="shared" si="0"/>
        <v>1</v>
      </c>
      <c r="K11" s="5" t="s">
        <v>1571</v>
      </c>
      <c r="L11" s="2" t="s">
        <v>1570</v>
      </c>
      <c r="M11" s="6">
        <v>0</v>
      </c>
      <c r="N11" s="2" t="s">
        <v>17</v>
      </c>
      <c r="O11" s="6">
        <v>0</v>
      </c>
      <c r="P11" s="6">
        <v>0</v>
      </c>
      <c r="Q11" s="6">
        <v>0</v>
      </c>
      <c r="R11" s="2" t="s">
        <v>17</v>
      </c>
    </row>
    <row r="12" spans="1:19" ht="12" customHeight="1">
      <c r="A12" s="5" t="s">
        <v>1618</v>
      </c>
      <c r="B12" s="2" t="s">
        <v>1617</v>
      </c>
      <c r="C12" s="7">
        <v>12</v>
      </c>
      <c r="D12" s="79" t="s">
        <v>17</v>
      </c>
      <c r="E12" s="79">
        <v>0.01</v>
      </c>
      <c r="F12" s="79">
        <v>0</v>
      </c>
      <c r="G12" s="79">
        <v>148634.28</v>
      </c>
      <c r="H12" s="79" t="s">
        <v>17</v>
      </c>
      <c r="I12" s="79">
        <v>148634.29</v>
      </c>
      <c r="J12" s="7" t="b">
        <f t="shared" si="0"/>
        <v>1</v>
      </c>
      <c r="K12" s="5" t="s">
        <v>1618</v>
      </c>
      <c r="L12" s="2" t="s">
        <v>1617</v>
      </c>
      <c r="M12" s="6">
        <v>79428949.230000004</v>
      </c>
      <c r="N12" s="2" t="s">
        <v>17</v>
      </c>
      <c r="O12" s="6">
        <v>0</v>
      </c>
      <c r="P12" s="6">
        <v>0</v>
      </c>
      <c r="Q12" s="6">
        <v>79428949.230000004</v>
      </c>
      <c r="R12" s="2" t="s">
        <v>17</v>
      </c>
    </row>
    <row r="13" spans="1:19" ht="12" customHeight="1">
      <c r="A13" s="5" t="s">
        <v>1647</v>
      </c>
      <c r="B13" s="2" t="s">
        <v>1646</v>
      </c>
      <c r="C13" s="7">
        <v>13</v>
      </c>
      <c r="D13" s="79" t="s">
        <v>17</v>
      </c>
      <c r="E13" s="79">
        <v>3287050.11</v>
      </c>
      <c r="F13" s="79">
        <v>3381163.75</v>
      </c>
      <c r="G13" s="79">
        <v>3567110.06</v>
      </c>
      <c r="H13" s="79" t="s">
        <v>17</v>
      </c>
      <c r="I13" s="79">
        <v>3472996.42</v>
      </c>
      <c r="J13" s="7" t="b">
        <f t="shared" si="0"/>
        <v>1</v>
      </c>
      <c r="K13" s="5" t="s">
        <v>1647</v>
      </c>
      <c r="L13" s="2" t="s">
        <v>1646</v>
      </c>
      <c r="M13" s="6">
        <v>35210.46</v>
      </c>
      <c r="N13" s="2" t="s">
        <v>17</v>
      </c>
      <c r="O13" s="6">
        <v>20323</v>
      </c>
      <c r="P13" s="6">
        <v>2084</v>
      </c>
      <c r="Q13" s="6">
        <v>53449.46</v>
      </c>
      <c r="R13" s="2" t="s">
        <v>17</v>
      </c>
    </row>
    <row r="14" spans="1:19" ht="12" customHeight="1">
      <c r="A14" s="5" t="s">
        <v>1663</v>
      </c>
      <c r="B14" s="2" t="s">
        <v>1662</v>
      </c>
      <c r="C14" s="7">
        <v>14</v>
      </c>
      <c r="D14" s="79" t="s">
        <v>17</v>
      </c>
      <c r="E14" s="79">
        <v>0</v>
      </c>
      <c r="F14" s="79">
        <v>8370313.7699999996</v>
      </c>
      <c r="G14" s="79">
        <v>13241980.18</v>
      </c>
      <c r="H14" s="79" t="s">
        <v>17</v>
      </c>
      <c r="I14" s="79">
        <v>4871666.41</v>
      </c>
      <c r="J14" s="7" t="b">
        <f t="shared" si="0"/>
        <v>1</v>
      </c>
      <c r="K14" s="5" t="s">
        <v>1663</v>
      </c>
      <c r="L14" s="2" t="s">
        <v>1662</v>
      </c>
      <c r="M14" s="6">
        <v>0</v>
      </c>
      <c r="N14" s="2" t="s">
        <v>17</v>
      </c>
      <c r="O14" s="6">
        <v>0</v>
      </c>
      <c r="P14" s="6">
        <v>0</v>
      </c>
      <c r="Q14" s="6">
        <v>0</v>
      </c>
      <c r="R14" s="2" t="s">
        <v>17</v>
      </c>
    </row>
    <row r="15" spans="1:19" ht="12" customHeight="1">
      <c r="A15" s="5" t="s">
        <v>1708</v>
      </c>
      <c r="B15" s="2" t="s">
        <v>1707</v>
      </c>
      <c r="C15" s="7">
        <v>15</v>
      </c>
      <c r="D15" s="79" t="s">
        <v>17</v>
      </c>
      <c r="E15" s="79">
        <v>0.61</v>
      </c>
      <c r="F15" s="79">
        <v>11505628.800000001</v>
      </c>
      <c r="G15" s="79">
        <v>11723856.5</v>
      </c>
      <c r="H15" s="79" t="s">
        <v>17</v>
      </c>
      <c r="I15" s="79">
        <v>218228.31</v>
      </c>
      <c r="J15" s="7" t="b">
        <f t="shared" si="0"/>
        <v>1</v>
      </c>
      <c r="K15" s="5" t="s">
        <v>1708</v>
      </c>
      <c r="L15" s="2" t="s">
        <v>1707</v>
      </c>
      <c r="M15" s="6">
        <v>5835</v>
      </c>
      <c r="N15" s="2" t="s">
        <v>17</v>
      </c>
      <c r="O15" s="6">
        <v>0</v>
      </c>
      <c r="P15" s="6">
        <v>0</v>
      </c>
      <c r="Q15" s="6">
        <v>5835</v>
      </c>
      <c r="R15" s="2" t="s">
        <v>17</v>
      </c>
    </row>
    <row r="16" spans="1:19" ht="12" customHeight="1">
      <c r="A16" s="5" t="s">
        <v>1728</v>
      </c>
      <c r="B16" s="2" t="s">
        <v>1727</v>
      </c>
      <c r="C16" s="7">
        <v>16</v>
      </c>
      <c r="D16" s="79" t="s">
        <v>17</v>
      </c>
      <c r="E16" s="79">
        <v>1000452.26</v>
      </c>
      <c r="F16" s="79">
        <v>530189.56000000006</v>
      </c>
      <c r="G16" s="79">
        <v>538733.56000000006</v>
      </c>
      <c r="H16" s="79" t="s">
        <v>17</v>
      </c>
      <c r="I16" s="79">
        <v>1008996.26</v>
      </c>
      <c r="J16" s="7" t="b">
        <f t="shared" si="0"/>
        <v>1</v>
      </c>
      <c r="K16" s="5" t="s">
        <v>1728</v>
      </c>
      <c r="L16" s="2" t="s">
        <v>1727</v>
      </c>
      <c r="M16" s="6">
        <v>139825.98000000001</v>
      </c>
      <c r="N16" s="2" t="s">
        <v>17</v>
      </c>
      <c r="O16" s="6">
        <v>0</v>
      </c>
      <c r="P16" s="6">
        <v>0</v>
      </c>
      <c r="Q16" s="6">
        <v>139825.98000000001</v>
      </c>
      <c r="R16" s="2" t="s">
        <v>17</v>
      </c>
    </row>
    <row r="17" spans="1:19" ht="12" customHeight="1">
      <c r="A17" s="5" t="s">
        <v>1823</v>
      </c>
      <c r="B17" s="2" t="s">
        <v>1822</v>
      </c>
      <c r="C17" s="7">
        <v>17</v>
      </c>
      <c r="D17" s="79" t="s">
        <v>17</v>
      </c>
      <c r="E17" s="79">
        <v>205876150.56999999</v>
      </c>
      <c r="F17" s="79">
        <v>0</v>
      </c>
      <c r="G17" s="79">
        <v>25635763.48</v>
      </c>
      <c r="H17" s="79" t="s">
        <v>17</v>
      </c>
      <c r="I17" s="79">
        <v>231511914.05000001</v>
      </c>
      <c r="J17" s="7" t="b">
        <f t="shared" si="0"/>
        <v>1</v>
      </c>
      <c r="K17" s="5" t="s">
        <v>1823</v>
      </c>
      <c r="L17" s="2" t="s">
        <v>1822</v>
      </c>
      <c r="M17" s="14">
        <v>-201085.98</v>
      </c>
      <c r="N17" s="2" t="s">
        <v>17</v>
      </c>
      <c r="O17" s="6">
        <v>19510.13</v>
      </c>
      <c r="P17" s="6">
        <v>14009</v>
      </c>
      <c r="Q17" s="14">
        <v>-195584.85</v>
      </c>
      <c r="R17" s="2" t="s">
        <v>17</v>
      </c>
    </row>
    <row r="18" spans="1:19" ht="12" customHeight="1">
      <c r="A18" s="5" t="s">
        <v>1836</v>
      </c>
      <c r="B18" s="2" t="s">
        <v>539</v>
      </c>
      <c r="C18" s="7">
        <v>18</v>
      </c>
      <c r="D18" s="79" t="s">
        <v>17</v>
      </c>
      <c r="E18" s="79">
        <v>458219.64</v>
      </c>
      <c r="F18" s="79">
        <v>0</v>
      </c>
      <c r="G18" s="79">
        <v>50364.19</v>
      </c>
      <c r="H18" s="79" t="s">
        <v>17</v>
      </c>
      <c r="I18" s="79">
        <v>508583.83</v>
      </c>
      <c r="J18" s="7" t="b">
        <f t="shared" si="0"/>
        <v>1</v>
      </c>
      <c r="K18" s="5" t="s">
        <v>1836</v>
      </c>
      <c r="L18" s="2" t="s">
        <v>539</v>
      </c>
      <c r="M18" s="6">
        <v>596495.01</v>
      </c>
      <c r="N18" s="2" t="s">
        <v>17</v>
      </c>
      <c r="O18" s="6">
        <v>28394.6</v>
      </c>
      <c r="P18" s="6">
        <v>141512.78</v>
      </c>
      <c r="Q18" s="6">
        <v>483376.83</v>
      </c>
      <c r="R18" s="2" t="s">
        <v>17</v>
      </c>
    </row>
    <row r="19" spans="1:19" ht="12" customHeight="1">
      <c r="A19" s="5" t="s">
        <v>1845</v>
      </c>
      <c r="B19" s="2" t="s">
        <v>2276</v>
      </c>
      <c r="C19" s="7">
        <v>19</v>
      </c>
      <c r="D19" s="79">
        <v>78099443.909999996</v>
      </c>
      <c r="E19" s="79" t="s">
        <v>17</v>
      </c>
      <c r="F19" s="79">
        <v>29170429.48</v>
      </c>
      <c r="G19" s="79">
        <v>0</v>
      </c>
      <c r="H19" s="79">
        <v>107269873.39</v>
      </c>
      <c r="I19" s="79">
        <v>0</v>
      </c>
      <c r="J19" s="7" t="b">
        <f t="shared" si="0"/>
        <v>1</v>
      </c>
      <c r="K19" s="5" t="s">
        <v>1845</v>
      </c>
      <c r="L19" s="2" t="s">
        <v>2276</v>
      </c>
      <c r="M19" s="6">
        <v>41494358.07</v>
      </c>
      <c r="N19" s="2" t="s">
        <v>17</v>
      </c>
      <c r="O19" s="6">
        <v>0</v>
      </c>
      <c r="P19" s="6">
        <v>0</v>
      </c>
      <c r="Q19" s="6">
        <v>41494358.07</v>
      </c>
      <c r="R19" s="2" t="s">
        <v>17</v>
      </c>
    </row>
    <row r="20" spans="1:19" ht="12" customHeight="1">
      <c r="A20" s="5" t="s">
        <v>1971</v>
      </c>
      <c r="B20" s="2" t="s">
        <v>2277</v>
      </c>
      <c r="C20" s="7">
        <v>20</v>
      </c>
      <c r="D20" s="79">
        <v>101900188.92</v>
      </c>
      <c r="E20" s="79" t="s">
        <v>17</v>
      </c>
      <c r="F20" s="79">
        <v>10168745.369999999</v>
      </c>
      <c r="G20" s="79">
        <v>0</v>
      </c>
      <c r="H20" s="79">
        <v>112068934.29000001</v>
      </c>
      <c r="I20" s="79">
        <v>0</v>
      </c>
      <c r="J20" s="7" t="b">
        <f t="shared" si="0"/>
        <v>1</v>
      </c>
      <c r="K20" s="5" t="s">
        <v>1971</v>
      </c>
      <c r="L20" s="2" t="s">
        <v>2277</v>
      </c>
      <c r="M20" s="6">
        <v>138234816.25</v>
      </c>
      <c r="N20" s="2" t="s">
        <v>17</v>
      </c>
      <c r="O20" s="6">
        <v>0</v>
      </c>
      <c r="P20" s="6">
        <v>0</v>
      </c>
      <c r="Q20" s="6">
        <v>138234816.25</v>
      </c>
      <c r="R20" s="2" t="s">
        <v>17</v>
      </c>
    </row>
    <row r="21" spans="1:19" ht="12" customHeight="1">
      <c r="A21" s="5" t="s">
        <v>2044</v>
      </c>
      <c r="B21" s="2" t="s">
        <v>704</v>
      </c>
      <c r="C21" s="7">
        <v>21</v>
      </c>
      <c r="D21" s="79">
        <v>0</v>
      </c>
      <c r="E21" s="79">
        <v>0</v>
      </c>
      <c r="F21" s="79">
        <v>0</v>
      </c>
      <c r="G21" s="79">
        <v>0</v>
      </c>
      <c r="H21" s="79">
        <v>0</v>
      </c>
      <c r="I21" s="79">
        <v>0</v>
      </c>
      <c r="J21" s="7" t="b">
        <f t="shared" si="0"/>
        <v>1</v>
      </c>
      <c r="K21" s="5" t="s">
        <v>2044</v>
      </c>
      <c r="L21" s="2" t="s">
        <v>704</v>
      </c>
      <c r="M21" s="6">
        <v>19728710.350000001</v>
      </c>
      <c r="N21" s="2" t="s">
        <v>17</v>
      </c>
      <c r="O21" s="6">
        <v>0</v>
      </c>
      <c r="P21" s="6">
        <v>0</v>
      </c>
      <c r="Q21" s="6">
        <v>19728710.350000001</v>
      </c>
      <c r="R21" s="2" t="s">
        <v>17</v>
      </c>
    </row>
    <row r="22" spans="1:19" ht="12" customHeight="1">
      <c r="A22" s="5" t="s">
        <v>2138</v>
      </c>
      <c r="B22" s="2" t="s">
        <v>2278</v>
      </c>
      <c r="C22" s="7">
        <v>22</v>
      </c>
      <c r="D22" s="79">
        <v>5546008.2199999997</v>
      </c>
      <c r="E22" s="79" t="s">
        <v>17</v>
      </c>
      <c r="F22" s="79">
        <v>504182.57</v>
      </c>
      <c r="G22" s="79">
        <v>0</v>
      </c>
      <c r="H22" s="79">
        <v>6050190.79</v>
      </c>
      <c r="I22" s="79">
        <v>0</v>
      </c>
      <c r="J22" s="7" t="b">
        <f t="shared" si="0"/>
        <v>1</v>
      </c>
      <c r="K22" s="5" t="s">
        <v>2138</v>
      </c>
      <c r="L22" s="2" t="s">
        <v>2278</v>
      </c>
      <c r="M22" s="6">
        <v>9357689.8000000007</v>
      </c>
      <c r="N22" s="2" t="s">
        <v>17</v>
      </c>
      <c r="O22" s="6">
        <v>0</v>
      </c>
      <c r="P22" s="6">
        <v>0</v>
      </c>
      <c r="Q22" s="6">
        <v>9357689.8000000007</v>
      </c>
      <c r="R22" s="2" t="s">
        <v>17</v>
      </c>
    </row>
    <row r="23" spans="1:19" ht="12" customHeight="1">
      <c r="A23" s="5" t="s">
        <v>2279</v>
      </c>
      <c r="B23" s="2" t="s">
        <v>2280</v>
      </c>
      <c r="C23" s="7">
        <v>23</v>
      </c>
      <c r="D23" s="79" t="e">
        <f>VLOOKUP($A23,'BC Diciembre'!A27:H244,3,FALSE)</f>
        <v>#N/A</v>
      </c>
      <c r="E23" s="79" t="e">
        <f>VLOOKUP($A23,'BC Diciembre'!A27:I244,4,FALSE)</f>
        <v>#N/A</v>
      </c>
      <c r="F23" s="79" t="e">
        <f>VLOOKUP($A23,'BC Diciembre'!A27:J244,5,FALSE)</f>
        <v>#N/A</v>
      </c>
      <c r="G23" s="79" t="e">
        <f>VLOOKUP($A23,'BC Diciembre'!A27:K244,6,FALSE)</f>
        <v>#N/A</v>
      </c>
      <c r="H23" s="79" t="e">
        <f>VLOOKUP($A23,'BC Diciembre'!A27:L244,7,FALSE)</f>
        <v>#N/A</v>
      </c>
      <c r="I23" s="79" t="e">
        <f>VLOOKUP($A23,'BC Diciembre'!A27:M244,8,FALSE)</f>
        <v>#N/A</v>
      </c>
      <c r="J23" s="7" t="b">
        <f t="shared" si="0"/>
        <v>1</v>
      </c>
      <c r="K23" s="5" t="s">
        <v>2279</v>
      </c>
      <c r="L23" s="2" t="s">
        <v>2280</v>
      </c>
      <c r="M23" s="6">
        <v>1751311.71</v>
      </c>
      <c r="N23" s="2" t="s">
        <v>17</v>
      </c>
      <c r="O23" s="6">
        <v>0</v>
      </c>
      <c r="P23" s="6">
        <v>0</v>
      </c>
      <c r="Q23" s="6">
        <v>1751311.71</v>
      </c>
      <c r="R23" s="2" t="s">
        <v>17</v>
      </c>
    </row>
    <row r="24" spans="1:19" ht="12" customHeight="1">
      <c r="A24" s="8" t="s">
        <v>17</v>
      </c>
      <c r="B24" s="4"/>
      <c r="C24" s="7"/>
      <c r="D24" s="15"/>
      <c r="E24" s="15"/>
      <c r="F24" s="15"/>
      <c r="G24" s="15"/>
      <c r="H24" s="15"/>
      <c r="I24" s="15"/>
      <c r="J24" s="7" t="b">
        <f t="shared" si="0"/>
        <v>1</v>
      </c>
      <c r="K24" s="8" t="s">
        <v>17</v>
      </c>
      <c r="L24" s="4"/>
      <c r="M24" s="9"/>
      <c r="N24" s="4"/>
      <c r="O24" s="9"/>
      <c r="P24" s="9"/>
      <c r="Q24" s="9"/>
      <c r="R24" s="4"/>
      <c r="S24" s="7"/>
    </row>
    <row r="25" spans="1:19" ht="12" customHeight="1">
      <c r="A25" s="8"/>
      <c r="B25" s="4" t="s">
        <v>2281</v>
      </c>
      <c r="C25" s="7"/>
      <c r="D25" s="16">
        <v>0</v>
      </c>
      <c r="E25" s="17"/>
      <c r="F25" s="16">
        <v>0</v>
      </c>
      <c r="G25" s="16">
        <v>0</v>
      </c>
      <c r="H25" s="16">
        <v>0</v>
      </c>
      <c r="I25" s="17"/>
      <c r="J25" s="7" t="b">
        <f t="shared" si="0"/>
        <v>1</v>
      </c>
      <c r="K25" s="8"/>
      <c r="L25" s="4" t="s">
        <v>2281</v>
      </c>
      <c r="M25" s="4">
        <v>0</v>
      </c>
      <c r="N25" s="9"/>
      <c r="O25" s="4">
        <v>0</v>
      </c>
      <c r="P25" s="4">
        <v>0</v>
      </c>
      <c r="Q25" s="4">
        <v>0</v>
      </c>
      <c r="R25" s="9"/>
      <c r="S25" s="7"/>
    </row>
    <row r="26" spans="1:19" ht="12" customHeight="1">
      <c r="A26" s="8"/>
      <c r="B26" t="s">
        <v>17</v>
      </c>
      <c r="C26" s="7"/>
      <c r="D26" s="17"/>
      <c r="E26" s="16">
        <v>0</v>
      </c>
      <c r="F26" s="17"/>
      <c r="G26" s="17"/>
      <c r="H26" s="17"/>
      <c r="I26" s="16">
        <v>0</v>
      </c>
      <c r="J26" s="7" t="b">
        <f t="shared" si="0"/>
        <v>1</v>
      </c>
      <c r="K26" s="8"/>
      <c r="L26" t="s">
        <v>17</v>
      </c>
      <c r="N26">
        <v>0</v>
      </c>
      <c r="R26">
        <v>0</v>
      </c>
      <c r="S26" s="7"/>
    </row>
    <row r="27" spans="1:19" ht="12" customHeight="1">
      <c r="A27" s="10" t="s">
        <v>17</v>
      </c>
      <c r="B27" s="11"/>
      <c r="C27" s="7"/>
      <c r="D27" s="15"/>
      <c r="E27" s="15"/>
      <c r="F27" s="15"/>
      <c r="G27" s="15"/>
      <c r="H27" s="15"/>
      <c r="I27" s="15"/>
      <c r="J27" s="7" t="b">
        <f t="shared" si="0"/>
        <v>1</v>
      </c>
      <c r="K27" s="10" t="s">
        <v>17</v>
      </c>
      <c r="L27" s="11"/>
      <c r="M27" s="11"/>
      <c r="N27" s="11"/>
      <c r="O27" s="11"/>
      <c r="P27" s="11"/>
      <c r="Q27" s="11"/>
      <c r="R27" s="11"/>
      <c r="S27" s="7"/>
    </row>
    <row r="28" spans="1:19" ht="12" customHeight="1">
      <c r="A28" s="8"/>
      <c r="B28" s="4"/>
      <c r="C28" s="7"/>
      <c r="D28" s="18"/>
      <c r="E28" s="18"/>
      <c r="F28" s="18"/>
      <c r="G28" s="18"/>
      <c r="H28" s="18"/>
      <c r="I28" s="18"/>
      <c r="J28" s="7" t="b">
        <f t="shared" si="0"/>
        <v>1</v>
      </c>
      <c r="K28" s="8"/>
      <c r="L28" s="4"/>
      <c r="M28" s="12"/>
      <c r="N28" s="4"/>
      <c r="O28" s="12"/>
      <c r="P28" s="12"/>
      <c r="Q28" s="12"/>
      <c r="R28" s="4"/>
      <c r="S28" s="7"/>
    </row>
    <row r="29" spans="1:19" ht="12" customHeight="1">
      <c r="A29" s="8"/>
      <c r="B29" s="4" t="s">
        <v>2282</v>
      </c>
      <c r="C29" s="7"/>
      <c r="D29" s="13" t="e">
        <f>SUM(D5:D26)</f>
        <v>#N/A</v>
      </c>
      <c r="E29" s="17"/>
      <c r="F29" s="13" t="e">
        <f>SUM(F5:F26)</f>
        <v>#N/A</v>
      </c>
      <c r="G29" s="13" t="e">
        <f>SUM(G5:G26)</f>
        <v>#N/A</v>
      </c>
      <c r="H29" s="13" t="e">
        <f>SUM(H5:H26)</f>
        <v>#N/A</v>
      </c>
      <c r="I29" s="17"/>
      <c r="J29" s="7" t="b">
        <f t="shared" si="0"/>
        <v>1</v>
      </c>
      <c r="K29" s="8"/>
      <c r="L29" s="4" t="s">
        <v>2282</v>
      </c>
      <c r="M29" s="4" t="s">
        <v>2283</v>
      </c>
      <c r="N29" s="12"/>
      <c r="O29" s="4">
        <v>368740805.30000001</v>
      </c>
      <c r="P29" s="4">
        <v>368740805.30000001</v>
      </c>
      <c r="Q29" s="4" t="s">
        <v>2284</v>
      </c>
      <c r="R29" s="12"/>
      <c r="S29" s="7"/>
    </row>
    <row r="30" spans="1:19" ht="12" customHeight="1">
      <c r="A30" s="7"/>
      <c r="B30" s="7"/>
      <c r="C30" s="7"/>
      <c r="D30" s="17"/>
      <c r="E30" s="13" t="e">
        <f>SUM(E5:E26)</f>
        <v>#N/A</v>
      </c>
      <c r="F30" s="17"/>
      <c r="G30" s="17"/>
      <c r="H30" s="17"/>
      <c r="I30" s="13" t="e">
        <f>SUM(I5:I26)</f>
        <v>#N/A</v>
      </c>
      <c r="J30" s="7" t="b">
        <f t="shared" si="0"/>
        <v>1</v>
      </c>
      <c r="K30" s="7"/>
      <c r="L30" s="7"/>
      <c r="M30" s="7"/>
      <c r="N30" s="7" t="s">
        <v>2283</v>
      </c>
      <c r="O30" s="7"/>
      <c r="P30" s="7"/>
      <c r="Q30" s="7"/>
      <c r="R30" s="7" t="s">
        <v>2284</v>
      </c>
      <c r="S30" s="7"/>
    </row>
    <row r="31" spans="1:19" ht="12" customHeight="1">
      <c r="A31" s="4"/>
      <c r="B31" s="4"/>
      <c r="C31" s="7"/>
      <c r="D31" s="12"/>
      <c r="E31" s="4"/>
      <c r="F31" s="12"/>
      <c r="G31" s="12"/>
      <c r="H31" s="12"/>
      <c r="I31" s="4"/>
      <c r="J31" s="7"/>
      <c r="K31" s="7"/>
      <c r="L31" s="7"/>
      <c r="M31" s="7"/>
      <c r="N31" s="7"/>
      <c r="O31" s="7"/>
      <c r="P31" s="7"/>
      <c r="Q31" s="7"/>
      <c r="R31" s="7"/>
      <c r="S31" s="7"/>
    </row>
    <row r="32" spans="1:19" ht="12" customHeight="1">
      <c r="A32" s="7"/>
      <c r="B32" s="7"/>
      <c r="C32" s="7"/>
      <c r="D32" s="7"/>
      <c r="E32" s="7"/>
      <c r="F32" s="7"/>
      <c r="G32" s="7"/>
      <c r="H32" s="7"/>
      <c r="I32" s="7"/>
      <c r="J32" s="7"/>
      <c r="K32" s="7"/>
      <c r="L32" s="7"/>
      <c r="M32" s="7"/>
      <c r="N32" s="7"/>
      <c r="O32" s="7"/>
      <c r="P32" s="7"/>
      <c r="Q32" s="7"/>
      <c r="R32" s="7"/>
      <c r="S32" s="7"/>
    </row>
    <row r="33" spans="1:19" ht="12" customHeight="1">
      <c r="A33" s="7"/>
      <c r="B33" s="7"/>
      <c r="C33" s="7"/>
      <c r="D33" s="7"/>
      <c r="E33" s="7"/>
      <c r="F33" s="7"/>
      <c r="G33" s="7"/>
      <c r="H33" s="7"/>
      <c r="I33" s="7"/>
      <c r="J33" s="7"/>
      <c r="K33" s="7"/>
      <c r="L33" s="7"/>
      <c r="M33" s="7"/>
      <c r="N33" s="7"/>
      <c r="O33" s="7"/>
      <c r="P33" s="7"/>
      <c r="Q33" s="7"/>
      <c r="R33" s="7"/>
      <c r="S33" s="7"/>
    </row>
    <row r="34" spans="1:19" ht="12" customHeight="1">
      <c r="A34" s="7"/>
      <c r="B34" s="7"/>
      <c r="C34" s="7"/>
      <c r="D34" s="7"/>
      <c r="E34" s="7"/>
      <c r="F34" s="7"/>
      <c r="G34" s="7"/>
      <c r="H34" s="7"/>
      <c r="I34" s="7"/>
      <c r="J34" s="7"/>
      <c r="K34" s="7"/>
      <c r="L34" s="7"/>
      <c r="M34" s="7"/>
      <c r="N34" s="7"/>
      <c r="O34" s="7"/>
      <c r="P34" s="7"/>
      <c r="Q34" s="7"/>
      <c r="R34" s="7"/>
      <c r="S34" s="7"/>
    </row>
    <row r="35" spans="1:19" ht="12" customHeight="1">
      <c r="A35" s="7"/>
      <c r="B35" s="7"/>
      <c r="C35" s="7"/>
      <c r="D35" s="7"/>
      <c r="E35" s="7"/>
      <c r="F35" s="7"/>
      <c r="G35" s="7"/>
      <c r="H35" s="7"/>
      <c r="I35" s="7"/>
      <c r="J35" s="7"/>
      <c r="K35" s="7"/>
      <c r="L35" s="7"/>
      <c r="M35" s="7"/>
      <c r="N35" s="7"/>
      <c r="O35" s="7"/>
      <c r="P35" s="7"/>
      <c r="Q35" s="7"/>
      <c r="R35" s="7"/>
      <c r="S35" s="7"/>
    </row>
    <row r="36" spans="1:19" ht="12" customHeight="1">
      <c r="A36" s="7"/>
      <c r="B36" s="7"/>
      <c r="C36" s="7"/>
      <c r="D36" s="7"/>
      <c r="E36" s="7"/>
      <c r="F36" s="7"/>
      <c r="G36" s="7"/>
      <c r="H36" s="7"/>
      <c r="I36" s="7"/>
      <c r="J36" s="7"/>
      <c r="K36" s="7"/>
      <c r="L36" s="7"/>
      <c r="M36" s="7"/>
      <c r="N36" s="7"/>
      <c r="O36" s="7"/>
      <c r="P36" s="7"/>
      <c r="Q36" s="7"/>
      <c r="R36" s="7"/>
      <c r="S36" s="7"/>
    </row>
    <row r="37" spans="1:19" ht="12" customHeight="1">
      <c r="A37" s="7"/>
      <c r="B37" s="7"/>
      <c r="C37" s="7"/>
      <c r="D37" s="7"/>
      <c r="E37" s="7"/>
      <c r="F37" s="7"/>
      <c r="G37" s="7"/>
      <c r="H37" s="7"/>
      <c r="I37" s="7"/>
      <c r="J37" s="7"/>
      <c r="K37" s="7"/>
      <c r="L37" s="7"/>
      <c r="M37" s="7"/>
      <c r="N37" s="7"/>
      <c r="O37" s="7"/>
      <c r="P37" s="7"/>
      <c r="Q37" s="7"/>
      <c r="R37" s="7"/>
      <c r="S37" s="7"/>
    </row>
    <row r="38" spans="1:19" ht="12" customHeight="1">
      <c r="A38" s="7"/>
      <c r="B38" s="7"/>
      <c r="C38" s="7"/>
      <c r="D38" s="7"/>
      <c r="E38" s="7"/>
      <c r="F38" s="7"/>
      <c r="G38" s="7"/>
      <c r="H38" s="7"/>
      <c r="I38" s="7"/>
      <c r="J38" s="7"/>
      <c r="K38" s="7"/>
      <c r="L38" s="7"/>
      <c r="M38" s="7"/>
      <c r="N38" s="7"/>
      <c r="O38" s="7"/>
      <c r="P38" s="7"/>
      <c r="Q38" s="7"/>
      <c r="R38" s="7"/>
      <c r="S38" s="7"/>
    </row>
  </sheetData>
  <pageMargins left="0.25" right="0.25" top="0.75" bottom="0.75" header="0" footer="0"/>
  <pageSetup scale="40"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2DBDB"/>
  </sheetPr>
  <dimension ref="A1:BB324"/>
  <sheetViews>
    <sheetView showGridLines="0" view="pageBreakPreview" zoomScale="60" zoomScaleNormal="100" workbookViewId="0">
      <pane xSplit="3" ySplit="16" topLeftCell="D47" activePane="bottomRight" state="frozen"/>
      <selection pane="topRight" activeCell="D1" sqref="D1"/>
      <selection pane="bottomLeft" activeCell="A17" sqref="A17"/>
      <selection pane="bottomRight" activeCell="D17" sqref="D17"/>
    </sheetView>
  </sheetViews>
  <sheetFormatPr baseColWidth="10" defaultColWidth="14.42578125" defaultRowHeight="15" customHeight="1"/>
  <cols>
    <col min="1" max="1" width="2.28515625" customWidth="1"/>
    <col min="2" max="2" width="8.7109375" customWidth="1"/>
    <col min="3" max="3" width="14.42578125" customWidth="1"/>
    <col min="4" max="28" width="18.28515625" customWidth="1"/>
    <col min="29" max="33" width="18.5703125" customWidth="1"/>
    <col min="34" max="34" width="56.5703125" customWidth="1"/>
    <col min="35" max="35" width="15" customWidth="1"/>
    <col min="36" max="38" width="18.5703125" customWidth="1"/>
    <col min="39" max="39" width="12.85546875" customWidth="1"/>
    <col min="40" max="40" width="16" customWidth="1"/>
    <col min="41" max="54" width="11.42578125" customWidth="1"/>
  </cols>
  <sheetData>
    <row r="1" spans="1:54" ht="25.5" customHeight="1">
      <c r="A1" s="24"/>
      <c r="B1" s="41"/>
      <c r="C1" s="42"/>
      <c r="D1" s="42"/>
      <c r="E1" s="42"/>
      <c r="F1" s="42"/>
      <c r="G1" s="42"/>
      <c r="H1" s="42"/>
      <c r="I1" s="42"/>
      <c r="J1" s="42"/>
      <c r="K1" s="42"/>
      <c r="L1" s="42"/>
      <c r="M1" s="42"/>
      <c r="N1" s="42"/>
      <c r="O1" s="42"/>
      <c r="P1" s="42"/>
      <c r="Q1" s="42"/>
      <c r="R1" s="42"/>
      <c r="S1" s="42"/>
      <c r="T1" s="42"/>
      <c r="U1" s="42"/>
      <c r="V1" s="42"/>
      <c r="W1" s="42"/>
      <c r="X1" s="189"/>
      <c r="Y1" s="189"/>
      <c r="Z1" s="189"/>
      <c r="AA1" s="189"/>
      <c r="AB1" s="189"/>
      <c r="AC1" s="190"/>
      <c r="AD1" s="190"/>
      <c r="AE1" s="190"/>
      <c r="AF1" s="190"/>
      <c r="AG1" s="190"/>
      <c r="AH1" s="190"/>
      <c r="AI1" s="190"/>
      <c r="AJ1" s="190"/>
      <c r="AK1" s="190"/>
      <c r="AL1" s="190"/>
      <c r="AM1" s="24"/>
      <c r="AN1" s="24"/>
      <c r="AO1" s="24"/>
      <c r="AP1" s="24"/>
      <c r="AQ1" s="24"/>
      <c r="AR1" s="24"/>
      <c r="AS1" s="24"/>
      <c r="AT1" s="24"/>
      <c r="AU1" s="24"/>
      <c r="AV1" s="24"/>
      <c r="AW1" s="24"/>
      <c r="AX1" s="24"/>
      <c r="AY1" s="24"/>
      <c r="AZ1" s="24"/>
      <c r="BA1" s="24"/>
      <c r="BB1" s="24"/>
    </row>
    <row r="2" spans="1:54" ht="25.5" customHeight="1">
      <c r="A2" s="24"/>
      <c r="B2" s="43" t="s">
        <v>9492</v>
      </c>
      <c r="C2" s="42"/>
      <c r="D2" s="42"/>
      <c r="E2" s="42"/>
      <c r="F2" s="42"/>
      <c r="G2" s="42"/>
      <c r="H2" s="42"/>
      <c r="I2" s="42"/>
      <c r="J2" s="42"/>
      <c r="K2" s="42"/>
      <c r="L2" s="42"/>
      <c r="M2" s="42"/>
      <c r="N2" s="42"/>
      <c r="O2" s="42"/>
      <c r="P2" s="42"/>
      <c r="Q2" s="189"/>
      <c r="R2" s="42"/>
      <c r="S2" s="42"/>
      <c r="T2" s="42"/>
      <c r="U2" s="42"/>
      <c r="V2" s="42"/>
      <c r="W2" s="42"/>
      <c r="X2" s="189"/>
      <c r="Y2" s="189"/>
      <c r="Z2" s="189"/>
      <c r="AA2" s="189"/>
      <c r="AB2" s="189"/>
      <c r="AC2" s="190"/>
      <c r="AD2" s="190"/>
      <c r="AE2" s="190"/>
      <c r="AF2" s="190"/>
      <c r="AG2" s="190"/>
      <c r="AH2" s="190"/>
      <c r="AI2" s="190"/>
      <c r="AJ2" s="190"/>
      <c r="AK2" s="190"/>
      <c r="AL2" s="190"/>
      <c r="AM2" s="24"/>
      <c r="AN2" s="24"/>
      <c r="AO2" s="24"/>
      <c r="AP2" s="24"/>
      <c r="AQ2" s="24"/>
      <c r="AR2" s="24"/>
      <c r="AS2" s="24"/>
      <c r="AT2" s="24"/>
      <c r="AU2" s="24"/>
      <c r="AV2" s="24"/>
      <c r="AW2" s="24"/>
      <c r="AX2" s="24"/>
      <c r="AY2" s="24"/>
      <c r="AZ2" s="24"/>
      <c r="BA2" s="24"/>
      <c r="BB2" s="24"/>
    </row>
    <row r="3" spans="1:54" ht="25.5" customHeight="1">
      <c r="A3" s="24"/>
      <c r="B3" s="43" t="s">
        <v>9493</v>
      </c>
      <c r="C3" s="42"/>
      <c r="D3" s="42"/>
      <c r="E3" s="42"/>
      <c r="F3" s="42"/>
      <c r="G3" s="42"/>
      <c r="H3" s="42"/>
      <c r="I3" s="42"/>
      <c r="J3" s="42"/>
      <c r="K3" s="42"/>
      <c r="L3" s="42"/>
      <c r="M3" s="42"/>
      <c r="N3" s="42"/>
      <c r="O3" s="42"/>
      <c r="P3" s="42"/>
      <c r="Q3" s="42"/>
      <c r="R3" s="42"/>
      <c r="S3" s="42"/>
      <c r="T3" s="42"/>
      <c r="U3" s="42"/>
      <c r="V3" s="42"/>
      <c r="W3" s="42"/>
      <c r="X3" s="189"/>
      <c r="Y3" s="189"/>
      <c r="Z3" s="189"/>
      <c r="AA3" s="189"/>
      <c r="AB3" s="189"/>
      <c r="AC3" s="190"/>
      <c r="AD3" s="190"/>
      <c r="AE3" s="190"/>
      <c r="AF3" s="190"/>
      <c r="AG3" s="190"/>
      <c r="AH3" s="190"/>
      <c r="AI3" s="190"/>
      <c r="AJ3" s="190"/>
      <c r="AK3" s="190"/>
      <c r="AL3" s="190"/>
      <c r="AM3" s="24"/>
      <c r="AN3" s="24"/>
      <c r="AO3" s="24"/>
      <c r="AP3" s="24"/>
      <c r="AQ3" s="24"/>
      <c r="AR3" s="24"/>
      <c r="AS3" s="24"/>
      <c r="AT3" s="24"/>
      <c r="AU3" s="24"/>
      <c r="AV3" s="24"/>
      <c r="AW3" s="24"/>
      <c r="AX3" s="24"/>
      <c r="AY3" s="24"/>
      <c r="AZ3" s="24"/>
      <c r="BA3" s="24"/>
      <c r="BB3" s="24"/>
    </row>
    <row r="4" spans="1:54" ht="25.5" customHeight="1">
      <c r="A4" s="24"/>
      <c r="B4" s="43" t="s">
        <v>9514</v>
      </c>
      <c r="C4" s="42"/>
      <c r="D4" s="42"/>
      <c r="E4" s="42"/>
      <c r="F4" s="42"/>
      <c r="G4" s="42"/>
      <c r="H4" s="42"/>
      <c r="I4" s="42"/>
      <c r="J4" s="42"/>
      <c r="K4" s="42"/>
      <c r="L4" s="42"/>
      <c r="M4" s="42"/>
      <c r="N4" s="42"/>
      <c r="O4" s="42"/>
      <c r="P4" s="42"/>
      <c r="Q4" s="42"/>
      <c r="R4" s="42"/>
      <c r="S4" s="42"/>
      <c r="T4" s="42"/>
      <c r="U4" s="42"/>
      <c r="V4" s="42"/>
      <c r="W4" s="42"/>
      <c r="X4" s="189"/>
      <c r="Y4" s="189"/>
      <c r="Z4" s="189"/>
      <c r="AA4" s="189"/>
      <c r="AB4" s="189"/>
      <c r="AC4" s="190" t="s">
        <v>9527</v>
      </c>
      <c r="AD4" s="190" t="s">
        <v>9528</v>
      </c>
      <c r="AE4" s="190"/>
      <c r="AF4" s="190"/>
      <c r="AG4" s="190"/>
      <c r="AH4" s="190"/>
      <c r="AI4" s="190"/>
      <c r="AJ4" s="190"/>
      <c r="AK4" s="190"/>
      <c r="AL4" s="190"/>
      <c r="AM4" s="24"/>
      <c r="AN4" s="24"/>
      <c r="AO4" s="24"/>
      <c r="AP4" s="24"/>
      <c r="AQ4" s="24"/>
      <c r="AR4" s="24"/>
      <c r="AS4" s="24"/>
      <c r="AT4" s="24"/>
      <c r="AU4" s="24"/>
      <c r="AV4" s="24"/>
      <c r="AW4" s="24"/>
      <c r="AX4" s="24"/>
      <c r="AY4" s="24"/>
      <c r="AZ4" s="24"/>
      <c r="BA4" s="24"/>
      <c r="BB4" s="24"/>
    </row>
    <row r="5" spans="1:54" ht="25.5" customHeight="1">
      <c r="A5" s="24"/>
      <c r="B5" s="43"/>
      <c r="C5" s="42"/>
      <c r="D5" s="42"/>
      <c r="E5" s="42"/>
      <c r="F5" s="42"/>
      <c r="G5" s="42"/>
      <c r="H5" s="42">
        <f>H7-F7</f>
        <v>0</v>
      </c>
      <c r="I5" s="42"/>
      <c r="J5" s="42"/>
      <c r="K5" s="42"/>
      <c r="L5" s="42"/>
      <c r="M5" s="42"/>
      <c r="N5" s="42"/>
      <c r="O5" s="42"/>
      <c r="P5" s="42">
        <f>P6/2</f>
        <v>0</v>
      </c>
      <c r="Q5" s="42"/>
      <c r="R5" s="42"/>
      <c r="S5" s="42"/>
      <c r="T5" s="42"/>
      <c r="U5" s="42"/>
      <c r="V5" s="42"/>
      <c r="W5" s="42"/>
      <c r="X5" s="189">
        <f>X6-X7</f>
        <v>0</v>
      </c>
      <c r="Y5" s="189"/>
      <c r="Z5" s="189"/>
      <c r="AA5" s="189"/>
      <c r="AB5" s="189"/>
      <c r="AC5" s="190"/>
      <c r="AD5" s="190"/>
      <c r="AE5" s="190"/>
      <c r="AF5" s="190"/>
      <c r="AG5" s="190"/>
      <c r="AH5" s="190"/>
      <c r="AI5" s="190"/>
      <c r="AJ5" s="190">
        <f>AJ7-AJ6</f>
        <v>-821497654.47486699</v>
      </c>
      <c r="AK5" s="190"/>
      <c r="AL5" s="190"/>
      <c r="AM5" s="24"/>
      <c r="AN5" s="24"/>
      <c r="AO5" s="24"/>
      <c r="AP5" s="24"/>
      <c r="AQ5" s="24"/>
      <c r="AR5" s="24"/>
      <c r="AS5" s="24"/>
      <c r="AT5" s="24"/>
      <c r="AU5" s="24"/>
      <c r="AV5" s="24"/>
      <c r="AW5" s="24"/>
      <c r="AX5" s="24"/>
      <c r="AY5" s="24"/>
      <c r="AZ5" s="24"/>
      <c r="BA5" s="24"/>
      <c r="BB5" s="24"/>
    </row>
    <row r="6" spans="1:54" ht="25.5" customHeight="1">
      <c r="A6" s="24"/>
      <c r="B6" s="43" t="s">
        <v>9529</v>
      </c>
      <c r="C6" s="42"/>
      <c r="D6" s="42"/>
      <c r="E6" s="42"/>
      <c r="F6" s="42"/>
      <c r="G6" s="42"/>
      <c r="H6" s="42"/>
      <c r="I6" s="42"/>
      <c r="J6" s="42"/>
      <c r="K6" s="42"/>
      <c r="L6" s="42"/>
      <c r="M6" s="42"/>
      <c r="N6" s="42"/>
      <c r="O6" s="42"/>
      <c r="P6" s="42">
        <f>N7-P7</f>
        <v>0</v>
      </c>
      <c r="Q6" s="42"/>
      <c r="R6" s="42"/>
      <c r="S6" s="42"/>
      <c r="T6" s="42"/>
      <c r="U6" s="42"/>
      <c r="V6" s="42"/>
      <c r="W6" s="42"/>
      <c r="X6" s="189"/>
      <c r="Y6" s="189"/>
      <c r="Z6" s="189"/>
      <c r="AA6" s="189"/>
      <c r="AB6" s="189"/>
      <c r="AC6" s="190"/>
      <c r="AD6" s="190"/>
      <c r="AE6" s="190"/>
      <c r="AF6" s="190"/>
      <c r="AG6" s="190"/>
      <c r="AH6" s="190"/>
      <c r="AI6" s="190"/>
      <c r="AJ6" s="190">
        <v>821497654.47486699</v>
      </c>
      <c r="AK6" s="190"/>
      <c r="AL6" s="190"/>
      <c r="AM6" s="24"/>
      <c r="AN6" s="24"/>
      <c r="AO6" s="24"/>
      <c r="AP6" s="24"/>
      <c r="AQ6" s="24"/>
      <c r="AR6" s="24"/>
      <c r="AS6" s="24"/>
      <c r="AT6" s="24"/>
      <c r="AU6" s="24"/>
      <c r="AV6" s="24"/>
      <c r="AW6" s="24"/>
      <c r="AX6" s="24"/>
      <c r="AY6" s="24"/>
      <c r="AZ6" s="24"/>
      <c r="BA6" s="24"/>
      <c r="BB6" s="24"/>
    </row>
    <row r="7" spans="1:54" ht="25.5" customHeight="1">
      <c r="A7" s="24"/>
      <c r="B7" s="44"/>
      <c r="C7" s="42"/>
      <c r="D7" s="45">
        <f t="shared" ref="D7:AA7" si="0">SUM(D9:D305)</f>
        <v>0</v>
      </c>
      <c r="E7" s="42">
        <f t="shared" si="0"/>
        <v>0</v>
      </c>
      <c r="F7" s="42">
        <f t="shared" si="0"/>
        <v>0</v>
      </c>
      <c r="G7" s="42">
        <f t="shared" si="0"/>
        <v>0</v>
      </c>
      <c r="H7" s="42">
        <f t="shared" si="0"/>
        <v>0</v>
      </c>
      <c r="I7" s="42">
        <f t="shared" si="0"/>
        <v>0</v>
      </c>
      <c r="J7" s="42">
        <f t="shared" si="0"/>
        <v>0</v>
      </c>
      <c r="K7" s="42">
        <f t="shared" si="0"/>
        <v>0</v>
      </c>
      <c r="L7" s="45">
        <f t="shared" si="0"/>
        <v>0</v>
      </c>
      <c r="M7" s="42">
        <f t="shared" si="0"/>
        <v>0</v>
      </c>
      <c r="N7" s="42">
        <f t="shared" si="0"/>
        <v>0</v>
      </c>
      <c r="O7" s="191">
        <f t="shared" si="0"/>
        <v>0</v>
      </c>
      <c r="P7" s="42">
        <f t="shared" si="0"/>
        <v>0</v>
      </c>
      <c r="Q7" s="42">
        <f t="shared" si="0"/>
        <v>0</v>
      </c>
      <c r="R7" s="42">
        <f t="shared" si="0"/>
        <v>0</v>
      </c>
      <c r="S7" s="42">
        <f t="shared" si="0"/>
        <v>0</v>
      </c>
      <c r="T7" s="45">
        <f t="shared" si="0"/>
        <v>0</v>
      </c>
      <c r="U7" s="42">
        <f t="shared" si="0"/>
        <v>0</v>
      </c>
      <c r="V7" s="42">
        <f t="shared" si="0"/>
        <v>0</v>
      </c>
      <c r="W7" s="42">
        <f t="shared" si="0"/>
        <v>0</v>
      </c>
      <c r="X7" s="189">
        <f t="shared" si="0"/>
        <v>0</v>
      </c>
      <c r="Y7" s="189">
        <f t="shared" si="0"/>
        <v>0</v>
      </c>
      <c r="Z7" s="189">
        <f t="shared" si="0"/>
        <v>0</v>
      </c>
      <c r="AA7" s="191">
        <f t="shared" si="0"/>
        <v>0</v>
      </c>
      <c r="AB7" s="191">
        <f>AB306</f>
        <v>0</v>
      </c>
      <c r="AC7" s="189">
        <f>SUM(AC9:AC305)</f>
        <v>0</v>
      </c>
      <c r="AD7" s="189">
        <f>SUM(AD9:AD305)</f>
        <v>0</v>
      </c>
      <c r="AE7" s="189"/>
      <c r="AF7" s="189"/>
      <c r="AG7" s="189"/>
      <c r="AH7" s="189"/>
      <c r="AI7" s="191">
        <f>SUM(AI9:AI305)</f>
        <v>0</v>
      </c>
      <c r="AJ7" s="189">
        <f>SUM(AJ9:AJ305)</f>
        <v>0</v>
      </c>
      <c r="AK7" s="189">
        <f>SUM(AK9:AK305)</f>
        <v>0</v>
      </c>
      <c r="AL7" s="189"/>
      <c r="AM7" s="192">
        <f>AM306</f>
        <v>0</v>
      </c>
      <c r="AN7" s="24"/>
      <c r="AO7" s="24"/>
      <c r="AP7" s="24"/>
      <c r="AQ7" s="24"/>
      <c r="AR7" s="24"/>
      <c r="AS7" s="24"/>
      <c r="AT7" s="24"/>
      <c r="AU7" s="24"/>
      <c r="AV7" s="24"/>
      <c r="AW7" s="24"/>
      <c r="AX7" s="24"/>
      <c r="AY7" s="24"/>
      <c r="AZ7" s="24"/>
      <c r="BA7" s="24"/>
      <c r="BB7" s="24"/>
    </row>
    <row r="8" spans="1:54" ht="41.25" customHeight="1">
      <c r="A8" s="24"/>
      <c r="B8" s="46" t="s">
        <v>9530</v>
      </c>
      <c r="C8" s="47" t="s">
        <v>2291</v>
      </c>
      <c r="D8" s="48" t="s">
        <v>9531</v>
      </c>
      <c r="E8" s="49" t="s">
        <v>9532</v>
      </c>
      <c r="F8" s="49" t="s">
        <v>9533</v>
      </c>
      <c r="G8" s="48" t="s">
        <v>9534</v>
      </c>
      <c r="H8" s="48" t="s">
        <v>9535</v>
      </c>
      <c r="I8" s="48" t="s">
        <v>9536</v>
      </c>
      <c r="J8" s="50" t="s">
        <v>9537</v>
      </c>
      <c r="K8" s="48" t="s">
        <v>9538</v>
      </c>
      <c r="L8" s="51" t="s">
        <v>9539</v>
      </c>
      <c r="M8" s="52" t="s">
        <v>9540</v>
      </c>
      <c r="N8" s="52" t="s">
        <v>9541</v>
      </c>
      <c r="O8" s="51" t="s">
        <v>9542</v>
      </c>
      <c r="P8" s="51" t="s">
        <v>9543</v>
      </c>
      <c r="Q8" s="51" t="s">
        <v>9539</v>
      </c>
      <c r="R8" s="50" t="s">
        <v>9544</v>
      </c>
      <c r="S8" s="51" t="s">
        <v>9545</v>
      </c>
      <c r="T8" s="48" t="s">
        <v>9546</v>
      </c>
      <c r="U8" s="53" t="s">
        <v>9547</v>
      </c>
      <c r="V8" s="53" t="s">
        <v>9548</v>
      </c>
      <c r="W8" s="48" t="s">
        <v>9549</v>
      </c>
      <c r="X8" s="48" t="s">
        <v>9550</v>
      </c>
      <c r="Y8" s="48" t="s">
        <v>9551</v>
      </c>
      <c r="Z8" s="50" t="s">
        <v>9552</v>
      </c>
      <c r="AA8" s="48" t="s">
        <v>9553</v>
      </c>
      <c r="AB8" s="48"/>
      <c r="AC8" s="54" t="s">
        <v>9554</v>
      </c>
      <c r="AD8" s="54" t="s">
        <v>9555</v>
      </c>
      <c r="AE8" s="54" t="s">
        <v>9556</v>
      </c>
      <c r="AF8" s="54"/>
      <c r="AG8" s="54"/>
      <c r="AH8" s="54"/>
      <c r="AI8" s="55" t="s">
        <v>9557</v>
      </c>
      <c r="AJ8" s="55" t="s">
        <v>9558</v>
      </c>
      <c r="AK8" s="55" t="s">
        <v>9559</v>
      </c>
      <c r="AL8" s="55" t="s">
        <v>9560</v>
      </c>
      <c r="AM8" s="55" t="s">
        <v>9560</v>
      </c>
      <c r="AN8" s="24"/>
      <c r="AO8" s="24"/>
      <c r="AP8" s="24"/>
      <c r="AQ8" s="24"/>
      <c r="AR8" s="24"/>
      <c r="AS8" s="24"/>
      <c r="AT8" s="24"/>
      <c r="AU8" s="24"/>
      <c r="AV8" s="24"/>
      <c r="AW8" s="24"/>
      <c r="AX8" s="24"/>
      <c r="AY8" s="24"/>
      <c r="AZ8" s="24"/>
      <c r="BA8" s="24"/>
      <c r="BB8" s="24"/>
    </row>
    <row r="9" spans="1:54" ht="21" customHeight="1">
      <c r="A9" s="24"/>
      <c r="B9" s="56">
        <v>1111</v>
      </c>
      <c r="C9" s="57" t="s">
        <v>9561</v>
      </c>
      <c r="D9" s="57">
        <v>0</v>
      </c>
      <c r="E9" s="57">
        <v>0</v>
      </c>
      <c r="F9" s="57">
        <v>0</v>
      </c>
      <c r="G9" s="57">
        <f t="shared" ref="G9:G263" si="1">E9+F9</f>
        <v>0</v>
      </c>
      <c r="H9" s="57">
        <v>0</v>
      </c>
      <c r="I9" s="57">
        <f t="shared" ref="I9:I263" si="2">D9-G9+H9</f>
        <v>0</v>
      </c>
      <c r="J9" s="57">
        <v>0</v>
      </c>
      <c r="K9" s="57">
        <f t="shared" ref="K9:K263" si="3">I9-J9</f>
        <v>0</v>
      </c>
      <c r="L9" s="57">
        <v>0</v>
      </c>
      <c r="M9" s="57">
        <v>0</v>
      </c>
      <c r="N9" s="57">
        <v>0</v>
      </c>
      <c r="O9" s="57">
        <f t="shared" ref="O9:O263" si="4">M9+N9</f>
        <v>0</v>
      </c>
      <c r="P9" s="57">
        <v>0</v>
      </c>
      <c r="Q9" s="57">
        <f t="shared" ref="Q9:Q263" si="5">L9-O9+P9</f>
        <v>0</v>
      </c>
      <c r="R9" s="57">
        <v>0</v>
      </c>
      <c r="S9" s="57">
        <f t="shared" ref="S9:S263" si="6">Q9-R9</f>
        <v>0</v>
      </c>
      <c r="T9" s="57">
        <v>0</v>
      </c>
      <c r="U9" s="57">
        <v>0</v>
      </c>
      <c r="V9" s="57">
        <v>0</v>
      </c>
      <c r="W9" s="57">
        <f t="shared" ref="W9:W263" si="7">U9+V9</f>
        <v>0</v>
      </c>
      <c r="X9" s="57">
        <v>0</v>
      </c>
      <c r="Y9" s="57">
        <f t="shared" ref="Y9:Y263" si="8">T9-W9+X9</f>
        <v>0</v>
      </c>
      <c r="Z9" s="57">
        <v>0</v>
      </c>
      <c r="AA9" s="57">
        <f t="shared" ref="AA9:AA263" si="9">Y9-Z9</f>
        <v>0</v>
      </c>
      <c r="AB9" s="189">
        <f t="shared" ref="AB9:AB239" si="10">D9+L9+T9</f>
        <v>0</v>
      </c>
      <c r="AC9" s="58">
        <f t="shared" ref="AC9:AC72" si="11">G9+O9+W9</f>
        <v>0</v>
      </c>
      <c r="AD9" s="58">
        <f t="shared" ref="AD9:AD72" si="12">H9+P9+X9</f>
        <v>0</v>
      </c>
      <c r="AE9" s="193">
        <f t="shared" ref="AE9:AE263" si="13">AD9-AC9</f>
        <v>0</v>
      </c>
      <c r="AF9" s="193"/>
      <c r="AG9" s="193"/>
      <c r="AH9" s="194" t="s">
        <v>2559</v>
      </c>
      <c r="AI9" s="59">
        <v>0</v>
      </c>
      <c r="AJ9" s="59">
        <v>0</v>
      </c>
      <c r="AK9" s="59">
        <f t="shared" ref="AK9:AK263" si="14">AI9-AJ9</f>
        <v>0</v>
      </c>
      <c r="AL9" s="59"/>
      <c r="AM9" s="24">
        <v>0</v>
      </c>
      <c r="AN9" s="24">
        <f t="shared" ref="AN9:AN263" si="15">AI9-AM9</f>
        <v>0</v>
      </c>
      <c r="AO9" s="24"/>
      <c r="AP9" s="24"/>
      <c r="AQ9" s="24"/>
      <c r="AR9" s="24"/>
      <c r="AS9" s="24"/>
      <c r="AT9" s="24"/>
      <c r="AU9" s="24"/>
      <c r="AV9" s="24"/>
      <c r="AW9" s="24"/>
      <c r="AX9" s="24"/>
      <c r="AY9" s="24"/>
      <c r="AZ9" s="24"/>
      <c r="BA9" s="24"/>
      <c r="BB9" s="24"/>
    </row>
    <row r="10" spans="1:54" ht="21" customHeight="1">
      <c r="A10" s="24"/>
      <c r="B10" s="56">
        <v>1131</v>
      </c>
      <c r="C10" s="57" t="s">
        <v>1849</v>
      </c>
      <c r="D10" s="57">
        <v>0</v>
      </c>
      <c r="E10" s="57">
        <v>0</v>
      </c>
      <c r="F10" s="57">
        <v>0</v>
      </c>
      <c r="G10" s="57">
        <f t="shared" si="1"/>
        <v>0</v>
      </c>
      <c r="H10" s="57">
        <v>0</v>
      </c>
      <c r="I10" s="57">
        <f t="shared" si="2"/>
        <v>0</v>
      </c>
      <c r="J10" s="57">
        <v>0</v>
      </c>
      <c r="K10" s="57">
        <f t="shared" si="3"/>
        <v>0</v>
      </c>
      <c r="L10" s="57">
        <v>0</v>
      </c>
      <c r="M10" s="57">
        <v>0</v>
      </c>
      <c r="N10" s="57">
        <v>0</v>
      </c>
      <c r="O10" s="57">
        <f t="shared" si="4"/>
        <v>0</v>
      </c>
      <c r="P10" s="57">
        <v>0</v>
      </c>
      <c r="Q10" s="57">
        <f t="shared" si="5"/>
        <v>0</v>
      </c>
      <c r="R10" s="57">
        <v>0</v>
      </c>
      <c r="S10" s="57">
        <f t="shared" si="6"/>
        <v>0</v>
      </c>
      <c r="T10" s="57">
        <v>0</v>
      </c>
      <c r="U10" s="57">
        <v>0</v>
      </c>
      <c r="V10" s="57">
        <v>0</v>
      </c>
      <c r="W10" s="57">
        <f t="shared" si="7"/>
        <v>0</v>
      </c>
      <c r="X10" s="57">
        <v>0</v>
      </c>
      <c r="Y10" s="57">
        <f t="shared" si="8"/>
        <v>0</v>
      </c>
      <c r="Z10" s="57">
        <v>0</v>
      </c>
      <c r="AA10" s="57">
        <f t="shared" si="9"/>
        <v>0</v>
      </c>
      <c r="AB10" s="189">
        <f t="shared" si="10"/>
        <v>0</v>
      </c>
      <c r="AC10" s="58">
        <f t="shared" si="11"/>
        <v>0</v>
      </c>
      <c r="AD10" s="58">
        <f t="shared" si="12"/>
        <v>0</v>
      </c>
      <c r="AE10" s="193">
        <f t="shared" si="13"/>
        <v>0</v>
      </c>
      <c r="AF10" s="193">
        <f t="shared" ref="AF10:AF51" si="16">AB10-AE10</f>
        <v>0</v>
      </c>
      <c r="AG10" s="193" t="b">
        <f t="shared" ref="AG10:AG264" si="17">AF10=AI10</f>
        <v>1</v>
      </c>
      <c r="AH10" s="194" t="s">
        <v>2559</v>
      </c>
      <c r="AI10" s="59">
        <v>0</v>
      </c>
      <c r="AJ10" s="59">
        <v>0</v>
      </c>
      <c r="AK10" s="59">
        <f t="shared" si="14"/>
        <v>0</v>
      </c>
      <c r="AL10" s="59"/>
      <c r="AM10" s="24">
        <v>0</v>
      </c>
      <c r="AN10" s="24">
        <f t="shared" si="15"/>
        <v>0</v>
      </c>
      <c r="AO10" s="24"/>
      <c r="AP10" s="24"/>
      <c r="AQ10" s="24"/>
      <c r="AR10" s="24"/>
      <c r="AS10" s="24"/>
      <c r="AT10" s="24"/>
      <c r="AU10" s="24"/>
      <c r="AV10" s="24"/>
      <c r="AW10" s="24"/>
      <c r="AX10" s="24"/>
      <c r="AY10" s="24"/>
      <c r="AZ10" s="24"/>
      <c r="BA10" s="24"/>
      <c r="BB10" s="24"/>
    </row>
    <row r="11" spans="1:54" ht="21" customHeight="1">
      <c r="A11" s="24"/>
      <c r="B11" s="56">
        <v>1141</v>
      </c>
      <c r="C11" s="57" t="s">
        <v>9562</v>
      </c>
      <c r="D11" s="57">
        <v>0</v>
      </c>
      <c r="E11" s="57">
        <v>0</v>
      </c>
      <c r="F11" s="57">
        <v>0</v>
      </c>
      <c r="G11" s="57">
        <f t="shared" si="1"/>
        <v>0</v>
      </c>
      <c r="H11" s="57">
        <v>0</v>
      </c>
      <c r="I11" s="57">
        <f t="shared" si="2"/>
        <v>0</v>
      </c>
      <c r="J11" s="57">
        <v>0</v>
      </c>
      <c r="K11" s="57">
        <f t="shared" si="3"/>
        <v>0</v>
      </c>
      <c r="L11" s="57">
        <v>0</v>
      </c>
      <c r="M11" s="57">
        <v>0</v>
      </c>
      <c r="N11" s="57">
        <v>0</v>
      </c>
      <c r="O11" s="57">
        <f t="shared" si="4"/>
        <v>0</v>
      </c>
      <c r="P11" s="57">
        <v>0</v>
      </c>
      <c r="Q11" s="57">
        <f t="shared" si="5"/>
        <v>0</v>
      </c>
      <c r="R11" s="57">
        <v>0</v>
      </c>
      <c r="S11" s="57">
        <f t="shared" si="6"/>
        <v>0</v>
      </c>
      <c r="T11" s="57">
        <v>0</v>
      </c>
      <c r="U11" s="57">
        <v>0</v>
      </c>
      <c r="V11" s="57">
        <v>0</v>
      </c>
      <c r="W11" s="57">
        <f t="shared" si="7"/>
        <v>0</v>
      </c>
      <c r="X11" s="57">
        <v>0</v>
      </c>
      <c r="Y11" s="57">
        <f t="shared" si="8"/>
        <v>0</v>
      </c>
      <c r="Z11" s="57">
        <v>0</v>
      </c>
      <c r="AA11" s="57">
        <f t="shared" si="9"/>
        <v>0</v>
      </c>
      <c r="AB11" s="189">
        <f t="shared" si="10"/>
        <v>0</v>
      </c>
      <c r="AC11" s="58">
        <f t="shared" si="11"/>
        <v>0</v>
      </c>
      <c r="AD11" s="58">
        <f t="shared" si="12"/>
        <v>0</v>
      </c>
      <c r="AE11" s="193">
        <f t="shared" si="13"/>
        <v>0</v>
      </c>
      <c r="AF11" s="193">
        <f t="shared" si="16"/>
        <v>0</v>
      </c>
      <c r="AG11" s="193" t="b">
        <f t="shared" si="17"/>
        <v>1</v>
      </c>
      <c r="AH11" s="194" t="s">
        <v>2559</v>
      </c>
      <c r="AI11" s="59">
        <v>0</v>
      </c>
      <c r="AJ11" s="59">
        <v>0</v>
      </c>
      <c r="AK11" s="59">
        <f t="shared" si="14"/>
        <v>0</v>
      </c>
      <c r="AL11" s="59"/>
      <c r="AM11" s="24">
        <v>0</v>
      </c>
      <c r="AN11" s="24">
        <f t="shared" si="15"/>
        <v>0</v>
      </c>
      <c r="AO11" s="24"/>
      <c r="AP11" s="24"/>
      <c r="AQ11" s="24"/>
      <c r="AR11" s="24"/>
      <c r="AS11" s="24"/>
      <c r="AT11" s="24"/>
      <c r="AU11" s="24"/>
      <c r="AV11" s="24"/>
      <c r="AW11" s="24"/>
      <c r="AX11" s="24"/>
      <c r="AY11" s="24"/>
      <c r="AZ11" s="24"/>
      <c r="BA11" s="24"/>
      <c r="BB11" s="24"/>
    </row>
    <row r="12" spans="1:54" ht="21" customHeight="1">
      <c r="A12" s="24"/>
      <c r="B12" s="56">
        <v>1211</v>
      </c>
      <c r="C12" s="57" t="s">
        <v>571</v>
      </c>
      <c r="D12" s="57">
        <v>0</v>
      </c>
      <c r="E12" s="57">
        <v>0</v>
      </c>
      <c r="F12" s="57">
        <v>0</v>
      </c>
      <c r="G12" s="57">
        <f t="shared" si="1"/>
        <v>0</v>
      </c>
      <c r="H12" s="57">
        <v>0</v>
      </c>
      <c r="I12" s="57">
        <f t="shared" si="2"/>
        <v>0</v>
      </c>
      <c r="J12" s="57">
        <v>0</v>
      </c>
      <c r="K12" s="57">
        <f t="shared" si="3"/>
        <v>0</v>
      </c>
      <c r="L12" s="57">
        <v>0</v>
      </c>
      <c r="M12" s="57">
        <v>0</v>
      </c>
      <c r="N12" s="57">
        <v>0</v>
      </c>
      <c r="O12" s="57">
        <f t="shared" si="4"/>
        <v>0</v>
      </c>
      <c r="P12" s="57">
        <v>0</v>
      </c>
      <c r="Q12" s="57">
        <f t="shared" si="5"/>
        <v>0</v>
      </c>
      <c r="R12" s="57">
        <v>0</v>
      </c>
      <c r="S12" s="57">
        <f t="shared" si="6"/>
        <v>0</v>
      </c>
      <c r="T12" s="57">
        <v>0</v>
      </c>
      <c r="U12" s="57">
        <v>0</v>
      </c>
      <c r="V12" s="57">
        <v>0</v>
      </c>
      <c r="W12" s="57">
        <f t="shared" si="7"/>
        <v>0</v>
      </c>
      <c r="X12" s="57">
        <v>0</v>
      </c>
      <c r="Y12" s="57">
        <f t="shared" si="8"/>
        <v>0</v>
      </c>
      <c r="Z12" s="57">
        <v>0</v>
      </c>
      <c r="AA12" s="57">
        <f t="shared" si="9"/>
        <v>0</v>
      </c>
      <c r="AB12" s="189">
        <f t="shared" si="10"/>
        <v>0</v>
      </c>
      <c r="AC12" s="58">
        <f t="shared" si="11"/>
        <v>0</v>
      </c>
      <c r="AD12" s="58">
        <f t="shared" si="12"/>
        <v>0</v>
      </c>
      <c r="AE12" s="193">
        <f t="shared" si="13"/>
        <v>0</v>
      </c>
      <c r="AF12" s="195">
        <f t="shared" si="16"/>
        <v>0</v>
      </c>
      <c r="AG12" s="195" t="b">
        <f t="shared" si="17"/>
        <v>1</v>
      </c>
      <c r="AH12" s="196" t="s">
        <v>9563</v>
      </c>
      <c r="AI12" s="59">
        <v>0</v>
      </c>
      <c r="AJ12" s="59">
        <v>0</v>
      </c>
      <c r="AK12" s="59">
        <f t="shared" si="14"/>
        <v>0</v>
      </c>
      <c r="AL12" s="59"/>
      <c r="AM12" s="24">
        <v>0</v>
      </c>
      <c r="AN12" s="24">
        <f t="shared" si="15"/>
        <v>0</v>
      </c>
      <c r="AO12" s="24"/>
      <c r="AP12" s="24"/>
      <c r="AQ12" s="24"/>
      <c r="AR12" s="24"/>
      <c r="AS12" s="24"/>
      <c r="AT12" s="24"/>
      <c r="AU12" s="24"/>
      <c r="AV12" s="24"/>
      <c r="AW12" s="24"/>
      <c r="AX12" s="24"/>
      <c r="AY12" s="24"/>
      <c r="AZ12" s="24"/>
      <c r="BA12" s="24"/>
      <c r="BB12" s="24"/>
    </row>
    <row r="13" spans="1:54" ht="14.25" customHeight="1">
      <c r="A13" s="24"/>
      <c r="B13" s="56">
        <v>1221</v>
      </c>
      <c r="C13" s="57" t="s">
        <v>2232</v>
      </c>
      <c r="D13" s="57">
        <v>0</v>
      </c>
      <c r="E13" s="57">
        <v>0</v>
      </c>
      <c r="F13" s="57">
        <v>0</v>
      </c>
      <c r="G13" s="57">
        <f t="shared" si="1"/>
        <v>0</v>
      </c>
      <c r="H13" s="57">
        <v>0</v>
      </c>
      <c r="I13" s="57">
        <f t="shared" si="2"/>
        <v>0</v>
      </c>
      <c r="J13" s="57">
        <v>0</v>
      </c>
      <c r="K13" s="57">
        <f t="shared" si="3"/>
        <v>0</v>
      </c>
      <c r="L13" s="57">
        <v>0</v>
      </c>
      <c r="M13" s="57">
        <v>0</v>
      </c>
      <c r="N13" s="57">
        <v>0</v>
      </c>
      <c r="O13" s="57">
        <f t="shared" si="4"/>
        <v>0</v>
      </c>
      <c r="P13" s="57">
        <v>0</v>
      </c>
      <c r="Q13" s="57">
        <f t="shared" si="5"/>
        <v>0</v>
      </c>
      <c r="R13" s="57">
        <v>0</v>
      </c>
      <c r="S13" s="57">
        <f t="shared" si="6"/>
        <v>0</v>
      </c>
      <c r="T13" s="57">
        <v>0</v>
      </c>
      <c r="U13" s="57">
        <v>0</v>
      </c>
      <c r="V13" s="57">
        <v>0</v>
      </c>
      <c r="W13" s="57">
        <f t="shared" si="7"/>
        <v>0</v>
      </c>
      <c r="X13" s="57">
        <v>0</v>
      </c>
      <c r="Y13" s="57">
        <f t="shared" si="8"/>
        <v>0</v>
      </c>
      <c r="Z13" s="57">
        <v>0</v>
      </c>
      <c r="AA13" s="57">
        <f t="shared" si="9"/>
        <v>0</v>
      </c>
      <c r="AB13" s="189">
        <f t="shared" si="10"/>
        <v>0</v>
      </c>
      <c r="AC13" s="58">
        <f t="shared" si="11"/>
        <v>0</v>
      </c>
      <c r="AD13" s="58">
        <f t="shared" si="12"/>
        <v>0</v>
      </c>
      <c r="AE13" s="193">
        <f t="shared" si="13"/>
        <v>0</v>
      </c>
      <c r="AF13" s="195">
        <f t="shared" si="16"/>
        <v>0</v>
      </c>
      <c r="AG13" s="195" t="b">
        <f t="shared" si="17"/>
        <v>1</v>
      </c>
      <c r="AH13" s="196" t="s">
        <v>9563</v>
      </c>
      <c r="AI13" s="59">
        <v>0</v>
      </c>
      <c r="AJ13" s="59">
        <v>0</v>
      </c>
      <c r="AK13" s="59">
        <f t="shared" si="14"/>
        <v>0</v>
      </c>
      <c r="AL13" s="59"/>
      <c r="AM13" s="24">
        <v>0</v>
      </c>
      <c r="AN13" s="24">
        <f t="shared" si="15"/>
        <v>0</v>
      </c>
      <c r="AO13" s="24"/>
      <c r="AP13" s="24"/>
      <c r="AQ13" s="24"/>
      <c r="AR13" s="24"/>
      <c r="AS13" s="24"/>
      <c r="AT13" s="24"/>
      <c r="AU13" s="24"/>
      <c r="AV13" s="24"/>
      <c r="AW13" s="24"/>
      <c r="AX13" s="24"/>
      <c r="AY13" s="24"/>
      <c r="AZ13" s="24"/>
      <c r="BA13" s="24"/>
      <c r="BB13" s="24"/>
    </row>
    <row r="14" spans="1:54" ht="15.75" customHeight="1">
      <c r="A14" s="24"/>
      <c r="B14" s="56">
        <v>1231</v>
      </c>
      <c r="C14" s="57" t="s">
        <v>9564</v>
      </c>
      <c r="D14" s="57">
        <v>0</v>
      </c>
      <c r="E14" s="57">
        <v>0</v>
      </c>
      <c r="F14" s="57">
        <v>0</v>
      </c>
      <c r="G14" s="57">
        <f t="shared" si="1"/>
        <v>0</v>
      </c>
      <c r="H14" s="57">
        <v>0</v>
      </c>
      <c r="I14" s="57">
        <f t="shared" si="2"/>
        <v>0</v>
      </c>
      <c r="J14" s="57">
        <v>0</v>
      </c>
      <c r="K14" s="57">
        <f t="shared" si="3"/>
        <v>0</v>
      </c>
      <c r="L14" s="57">
        <v>0</v>
      </c>
      <c r="M14" s="57">
        <v>0</v>
      </c>
      <c r="N14" s="57">
        <v>0</v>
      </c>
      <c r="O14" s="57">
        <f t="shared" si="4"/>
        <v>0</v>
      </c>
      <c r="P14" s="57">
        <v>0</v>
      </c>
      <c r="Q14" s="57">
        <f t="shared" si="5"/>
        <v>0</v>
      </c>
      <c r="R14" s="57">
        <v>0</v>
      </c>
      <c r="S14" s="57">
        <f t="shared" si="6"/>
        <v>0</v>
      </c>
      <c r="T14" s="57">
        <v>0</v>
      </c>
      <c r="U14" s="57">
        <v>0</v>
      </c>
      <c r="V14" s="57">
        <v>0</v>
      </c>
      <c r="W14" s="57">
        <f t="shared" si="7"/>
        <v>0</v>
      </c>
      <c r="X14" s="57">
        <v>0</v>
      </c>
      <c r="Y14" s="57">
        <f t="shared" si="8"/>
        <v>0</v>
      </c>
      <c r="Z14" s="57">
        <v>0</v>
      </c>
      <c r="AA14" s="57">
        <f t="shared" si="9"/>
        <v>0</v>
      </c>
      <c r="AB14" s="189">
        <f t="shared" si="10"/>
        <v>0</v>
      </c>
      <c r="AC14" s="58">
        <f t="shared" si="11"/>
        <v>0</v>
      </c>
      <c r="AD14" s="58">
        <f t="shared" si="12"/>
        <v>0</v>
      </c>
      <c r="AE14" s="193">
        <f t="shared" si="13"/>
        <v>0</v>
      </c>
      <c r="AF14" s="195">
        <f t="shared" si="16"/>
        <v>0</v>
      </c>
      <c r="AG14" s="195" t="b">
        <f t="shared" si="17"/>
        <v>1</v>
      </c>
      <c r="AH14" s="196" t="s">
        <v>9563</v>
      </c>
      <c r="AI14" s="59">
        <v>0</v>
      </c>
      <c r="AJ14" s="59">
        <v>0</v>
      </c>
      <c r="AK14" s="59">
        <f t="shared" si="14"/>
        <v>0</v>
      </c>
      <c r="AL14" s="59"/>
      <c r="AM14" s="24">
        <v>0</v>
      </c>
      <c r="AN14" s="24">
        <f t="shared" si="15"/>
        <v>0</v>
      </c>
      <c r="AO14" s="24"/>
      <c r="AP14" s="24"/>
      <c r="AQ14" s="24"/>
      <c r="AR14" s="24"/>
      <c r="AS14" s="24"/>
      <c r="AT14" s="24"/>
      <c r="AU14" s="24"/>
      <c r="AV14" s="24"/>
      <c r="AW14" s="24"/>
      <c r="AX14" s="24"/>
      <c r="AY14" s="24"/>
      <c r="AZ14" s="24"/>
      <c r="BA14" s="24"/>
      <c r="BB14" s="24"/>
    </row>
    <row r="15" spans="1:54" ht="17.25" customHeight="1">
      <c r="A15" s="24"/>
      <c r="B15" s="56">
        <v>1232</v>
      </c>
      <c r="C15" s="57" t="s">
        <v>9565</v>
      </c>
      <c r="D15" s="57">
        <v>0</v>
      </c>
      <c r="E15" s="57">
        <v>0</v>
      </c>
      <c r="F15" s="57">
        <v>0</v>
      </c>
      <c r="G15" s="57">
        <f t="shared" si="1"/>
        <v>0</v>
      </c>
      <c r="H15" s="57">
        <v>0</v>
      </c>
      <c r="I15" s="57">
        <f t="shared" si="2"/>
        <v>0</v>
      </c>
      <c r="J15" s="57">
        <v>0</v>
      </c>
      <c r="K15" s="57">
        <f t="shared" si="3"/>
        <v>0</v>
      </c>
      <c r="L15" s="57">
        <v>0</v>
      </c>
      <c r="M15" s="57">
        <v>0</v>
      </c>
      <c r="N15" s="57">
        <v>0</v>
      </c>
      <c r="O15" s="57">
        <f t="shared" si="4"/>
        <v>0</v>
      </c>
      <c r="P15" s="57">
        <v>0</v>
      </c>
      <c r="Q15" s="57">
        <f t="shared" si="5"/>
        <v>0</v>
      </c>
      <c r="R15" s="57">
        <v>0</v>
      </c>
      <c r="S15" s="57">
        <f t="shared" si="6"/>
        <v>0</v>
      </c>
      <c r="T15" s="57">
        <v>0</v>
      </c>
      <c r="U15" s="57">
        <v>0</v>
      </c>
      <c r="V15" s="57">
        <v>0</v>
      </c>
      <c r="W15" s="57">
        <f t="shared" si="7"/>
        <v>0</v>
      </c>
      <c r="X15" s="57">
        <v>0</v>
      </c>
      <c r="Y15" s="57">
        <f t="shared" si="8"/>
        <v>0</v>
      </c>
      <c r="Z15" s="57">
        <v>0</v>
      </c>
      <c r="AA15" s="57">
        <f t="shared" si="9"/>
        <v>0</v>
      </c>
      <c r="AB15" s="189">
        <f t="shared" si="10"/>
        <v>0</v>
      </c>
      <c r="AC15" s="58">
        <f t="shared" si="11"/>
        <v>0</v>
      </c>
      <c r="AD15" s="58">
        <f t="shared" si="12"/>
        <v>0</v>
      </c>
      <c r="AE15" s="193">
        <f t="shared" si="13"/>
        <v>0</v>
      </c>
      <c r="AF15" s="195">
        <f t="shared" si="16"/>
        <v>0</v>
      </c>
      <c r="AG15" s="195" t="b">
        <f t="shared" si="17"/>
        <v>1</v>
      </c>
      <c r="AH15" s="196" t="s">
        <v>9563</v>
      </c>
      <c r="AI15" s="59">
        <v>0</v>
      </c>
      <c r="AJ15" s="59">
        <v>0</v>
      </c>
      <c r="AK15" s="59">
        <f t="shared" si="14"/>
        <v>0</v>
      </c>
      <c r="AL15" s="59"/>
      <c r="AM15" s="24">
        <v>0</v>
      </c>
      <c r="AN15" s="24">
        <f t="shared" si="15"/>
        <v>0</v>
      </c>
      <c r="AO15" s="24"/>
      <c r="AP15" s="24"/>
      <c r="AQ15" s="24"/>
      <c r="AR15" s="24"/>
      <c r="AS15" s="24"/>
      <c r="AT15" s="24"/>
      <c r="AU15" s="24"/>
      <c r="AV15" s="24"/>
      <c r="AW15" s="24"/>
      <c r="AX15" s="24"/>
      <c r="AY15" s="24"/>
      <c r="AZ15" s="24"/>
      <c r="BA15" s="24"/>
      <c r="BB15" s="24"/>
    </row>
    <row r="16" spans="1:54" ht="18" customHeight="1">
      <c r="A16" s="24"/>
      <c r="B16" s="56">
        <v>1241</v>
      </c>
      <c r="C16" s="57" t="s">
        <v>9566</v>
      </c>
      <c r="D16" s="57">
        <v>0</v>
      </c>
      <c r="E16" s="57">
        <v>0</v>
      </c>
      <c r="F16" s="57">
        <v>0</v>
      </c>
      <c r="G16" s="57">
        <f t="shared" si="1"/>
        <v>0</v>
      </c>
      <c r="H16" s="57">
        <v>0</v>
      </c>
      <c r="I16" s="57">
        <f t="shared" si="2"/>
        <v>0</v>
      </c>
      <c r="J16" s="57">
        <v>0</v>
      </c>
      <c r="K16" s="57">
        <f t="shared" si="3"/>
        <v>0</v>
      </c>
      <c r="L16" s="57">
        <v>0</v>
      </c>
      <c r="M16" s="57">
        <v>0</v>
      </c>
      <c r="N16" s="57">
        <v>0</v>
      </c>
      <c r="O16" s="57">
        <f t="shared" si="4"/>
        <v>0</v>
      </c>
      <c r="P16" s="57">
        <v>0</v>
      </c>
      <c r="Q16" s="57">
        <f t="shared" si="5"/>
        <v>0</v>
      </c>
      <c r="R16" s="57">
        <v>0</v>
      </c>
      <c r="S16" s="57">
        <f t="shared" si="6"/>
        <v>0</v>
      </c>
      <c r="T16" s="57">
        <v>0</v>
      </c>
      <c r="U16" s="57">
        <v>0</v>
      </c>
      <c r="V16" s="57">
        <v>0</v>
      </c>
      <c r="W16" s="57">
        <f t="shared" si="7"/>
        <v>0</v>
      </c>
      <c r="X16" s="57">
        <v>0</v>
      </c>
      <c r="Y16" s="57">
        <f t="shared" si="8"/>
        <v>0</v>
      </c>
      <c r="Z16" s="57">
        <v>0</v>
      </c>
      <c r="AA16" s="57">
        <f t="shared" si="9"/>
        <v>0</v>
      </c>
      <c r="AB16" s="189">
        <f t="shared" si="10"/>
        <v>0</v>
      </c>
      <c r="AC16" s="58">
        <f t="shared" si="11"/>
        <v>0</v>
      </c>
      <c r="AD16" s="58">
        <f t="shared" si="12"/>
        <v>0</v>
      </c>
      <c r="AE16" s="193">
        <f t="shared" si="13"/>
        <v>0</v>
      </c>
      <c r="AF16" s="195">
        <f t="shared" si="16"/>
        <v>0</v>
      </c>
      <c r="AG16" s="195" t="b">
        <f t="shared" si="17"/>
        <v>1</v>
      </c>
      <c r="AH16" s="196" t="s">
        <v>9563</v>
      </c>
      <c r="AI16" s="59">
        <v>0</v>
      </c>
      <c r="AJ16" s="59">
        <v>0</v>
      </c>
      <c r="AK16" s="59">
        <f t="shared" si="14"/>
        <v>0</v>
      </c>
      <c r="AL16" s="59"/>
      <c r="AM16" s="24">
        <v>0</v>
      </c>
      <c r="AN16" s="24">
        <f t="shared" si="15"/>
        <v>0</v>
      </c>
      <c r="AO16" s="24"/>
      <c r="AP16" s="24"/>
      <c r="AQ16" s="24"/>
      <c r="AR16" s="24"/>
      <c r="AS16" s="24"/>
      <c r="AT16" s="24"/>
      <c r="AU16" s="24"/>
      <c r="AV16" s="24"/>
      <c r="AW16" s="24"/>
      <c r="AX16" s="24"/>
      <c r="AY16" s="24"/>
      <c r="AZ16" s="24"/>
      <c r="BA16" s="24"/>
      <c r="BB16" s="24"/>
    </row>
    <row r="17" spans="1:54" ht="16.5" customHeight="1">
      <c r="A17" s="24"/>
      <c r="B17" s="56">
        <v>1311</v>
      </c>
      <c r="C17" s="57" t="s">
        <v>9567</v>
      </c>
      <c r="D17" s="57">
        <v>0</v>
      </c>
      <c r="E17" s="57">
        <v>0</v>
      </c>
      <c r="F17" s="57">
        <v>0</v>
      </c>
      <c r="G17" s="57">
        <f t="shared" si="1"/>
        <v>0</v>
      </c>
      <c r="H17" s="57">
        <v>0</v>
      </c>
      <c r="I17" s="57">
        <f t="shared" si="2"/>
        <v>0</v>
      </c>
      <c r="J17" s="57">
        <v>0</v>
      </c>
      <c r="K17" s="57">
        <f t="shared" si="3"/>
        <v>0</v>
      </c>
      <c r="L17" s="57">
        <v>0</v>
      </c>
      <c r="M17" s="57">
        <v>0</v>
      </c>
      <c r="N17" s="57">
        <v>0</v>
      </c>
      <c r="O17" s="57">
        <f t="shared" si="4"/>
        <v>0</v>
      </c>
      <c r="P17" s="57">
        <v>0</v>
      </c>
      <c r="Q17" s="57">
        <f t="shared" si="5"/>
        <v>0</v>
      </c>
      <c r="R17" s="57">
        <v>0</v>
      </c>
      <c r="S17" s="57">
        <f t="shared" si="6"/>
        <v>0</v>
      </c>
      <c r="T17" s="57">
        <v>0</v>
      </c>
      <c r="U17" s="57">
        <v>0</v>
      </c>
      <c r="V17" s="57">
        <v>0</v>
      </c>
      <c r="W17" s="57">
        <f t="shared" si="7"/>
        <v>0</v>
      </c>
      <c r="X17" s="57">
        <v>0</v>
      </c>
      <c r="Y17" s="57">
        <f t="shared" si="8"/>
        <v>0</v>
      </c>
      <c r="Z17" s="57">
        <v>0</v>
      </c>
      <c r="AA17" s="57">
        <f t="shared" si="9"/>
        <v>0</v>
      </c>
      <c r="AB17" s="189">
        <f t="shared" si="10"/>
        <v>0</v>
      </c>
      <c r="AC17" s="58">
        <f t="shared" si="11"/>
        <v>0</v>
      </c>
      <c r="AD17" s="58">
        <f t="shared" si="12"/>
        <v>0</v>
      </c>
      <c r="AE17" s="193">
        <f t="shared" si="13"/>
        <v>0</v>
      </c>
      <c r="AF17" s="197">
        <f t="shared" si="16"/>
        <v>0</v>
      </c>
      <c r="AG17" s="197" t="b">
        <f t="shared" si="17"/>
        <v>1</v>
      </c>
      <c r="AH17" t="s">
        <v>9568</v>
      </c>
      <c r="AI17" s="59">
        <v>0</v>
      </c>
      <c r="AJ17" s="59">
        <v>0</v>
      </c>
      <c r="AK17" s="59">
        <f t="shared" si="14"/>
        <v>0</v>
      </c>
      <c r="AL17" s="59"/>
      <c r="AM17" s="24">
        <v>0</v>
      </c>
      <c r="AN17" s="24">
        <f t="shared" si="15"/>
        <v>0</v>
      </c>
      <c r="AO17" s="24"/>
      <c r="AP17" s="24"/>
      <c r="AQ17" s="24"/>
      <c r="AR17" s="24"/>
      <c r="AS17" s="24"/>
      <c r="AT17" s="24"/>
      <c r="AU17" s="24"/>
      <c r="AV17" s="24"/>
      <c r="AW17" s="24"/>
      <c r="AX17" s="24"/>
      <c r="AY17" s="24"/>
      <c r="AZ17" s="24"/>
      <c r="BA17" s="24"/>
      <c r="BB17" s="24"/>
    </row>
    <row r="18" spans="1:54" ht="15.75" customHeight="1">
      <c r="A18" s="24"/>
      <c r="B18" s="56">
        <v>1321</v>
      </c>
      <c r="C18" s="57" t="s">
        <v>1853</v>
      </c>
      <c r="D18" s="57">
        <v>0</v>
      </c>
      <c r="E18" s="57">
        <v>0</v>
      </c>
      <c r="F18" s="57">
        <v>0</v>
      </c>
      <c r="G18" s="57">
        <f t="shared" si="1"/>
        <v>0</v>
      </c>
      <c r="H18" s="57">
        <v>0</v>
      </c>
      <c r="I18" s="57">
        <f t="shared" si="2"/>
        <v>0</v>
      </c>
      <c r="J18" s="57">
        <v>0</v>
      </c>
      <c r="K18" s="57">
        <f t="shared" si="3"/>
        <v>0</v>
      </c>
      <c r="L18" s="57">
        <v>0</v>
      </c>
      <c r="M18" s="57">
        <v>0</v>
      </c>
      <c r="N18" s="57">
        <v>0</v>
      </c>
      <c r="O18" s="57">
        <f t="shared" si="4"/>
        <v>0</v>
      </c>
      <c r="P18" s="57">
        <v>0</v>
      </c>
      <c r="Q18" s="57">
        <f t="shared" si="5"/>
        <v>0</v>
      </c>
      <c r="R18" s="57">
        <v>0</v>
      </c>
      <c r="S18" s="57">
        <f t="shared" si="6"/>
        <v>0</v>
      </c>
      <c r="T18" s="57">
        <v>0</v>
      </c>
      <c r="U18" s="57">
        <v>0</v>
      </c>
      <c r="V18" s="57">
        <v>0</v>
      </c>
      <c r="W18" s="57">
        <f t="shared" si="7"/>
        <v>0</v>
      </c>
      <c r="X18" s="57">
        <v>0</v>
      </c>
      <c r="Y18" s="57">
        <f t="shared" si="8"/>
        <v>0</v>
      </c>
      <c r="Z18" s="57">
        <v>0</v>
      </c>
      <c r="AA18" s="57">
        <f t="shared" si="9"/>
        <v>0</v>
      </c>
      <c r="AB18" s="189">
        <f t="shared" si="10"/>
        <v>0</v>
      </c>
      <c r="AC18" s="58">
        <f t="shared" si="11"/>
        <v>0</v>
      </c>
      <c r="AD18" s="58">
        <f t="shared" si="12"/>
        <v>0</v>
      </c>
      <c r="AE18" s="193">
        <f t="shared" si="13"/>
        <v>0</v>
      </c>
      <c r="AF18" s="197">
        <f t="shared" si="16"/>
        <v>0</v>
      </c>
      <c r="AG18" s="197" t="b">
        <f t="shared" si="17"/>
        <v>1</v>
      </c>
      <c r="AH18" t="s">
        <v>9568</v>
      </c>
      <c r="AI18" s="59">
        <v>0</v>
      </c>
      <c r="AJ18" s="59">
        <v>0</v>
      </c>
      <c r="AK18" s="59">
        <f t="shared" si="14"/>
        <v>0</v>
      </c>
      <c r="AL18" s="59"/>
      <c r="AM18" s="24">
        <v>0</v>
      </c>
      <c r="AN18" s="24">
        <f t="shared" si="15"/>
        <v>0</v>
      </c>
      <c r="AO18" s="24"/>
      <c r="AP18" s="24"/>
      <c r="AQ18" s="24"/>
      <c r="AR18" s="24"/>
      <c r="AS18" s="24"/>
      <c r="AT18" s="24"/>
      <c r="AU18" s="24"/>
      <c r="AV18" s="24"/>
      <c r="AW18" s="24"/>
      <c r="AX18" s="24"/>
      <c r="AY18" s="24"/>
      <c r="AZ18" s="24"/>
      <c r="BA18" s="24"/>
      <c r="BB18" s="24"/>
    </row>
    <row r="19" spans="1:54" ht="15.75" customHeight="1">
      <c r="A19" s="24"/>
      <c r="B19" s="56">
        <v>1322</v>
      </c>
      <c r="C19" s="57" t="s">
        <v>585</v>
      </c>
      <c r="D19" s="57">
        <v>0</v>
      </c>
      <c r="E19" s="57">
        <v>0</v>
      </c>
      <c r="F19" s="57">
        <v>0</v>
      </c>
      <c r="G19" s="57">
        <f t="shared" si="1"/>
        <v>0</v>
      </c>
      <c r="H19" s="57">
        <v>0</v>
      </c>
      <c r="I19" s="57">
        <f t="shared" si="2"/>
        <v>0</v>
      </c>
      <c r="J19" s="57">
        <v>0</v>
      </c>
      <c r="K19" s="57">
        <f t="shared" si="3"/>
        <v>0</v>
      </c>
      <c r="L19" s="57">
        <v>0</v>
      </c>
      <c r="M19" s="57">
        <v>0</v>
      </c>
      <c r="N19" s="57">
        <v>0</v>
      </c>
      <c r="O19" s="57">
        <f t="shared" si="4"/>
        <v>0</v>
      </c>
      <c r="P19" s="57">
        <v>0</v>
      </c>
      <c r="Q19" s="57">
        <f t="shared" si="5"/>
        <v>0</v>
      </c>
      <c r="R19" s="57">
        <v>0</v>
      </c>
      <c r="S19" s="57">
        <f t="shared" si="6"/>
        <v>0</v>
      </c>
      <c r="T19" s="57">
        <v>0</v>
      </c>
      <c r="U19" s="57">
        <v>0</v>
      </c>
      <c r="V19" s="57">
        <v>0</v>
      </c>
      <c r="W19" s="57">
        <f t="shared" si="7"/>
        <v>0</v>
      </c>
      <c r="X19" s="57">
        <v>0</v>
      </c>
      <c r="Y19" s="57">
        <f t="shared" si="8"/>
        <v>0</v>
      </c>
      <c r="Z19" s="57">
        <v>0</v>
      </c>
      <c r="AA19" s="57">
        <f t="shared" si="9"/>
        <v>0</v>
      </c>
      <c r="AB19" s="189">
        <f t="shared" si="10"/>
        <v>0</v>
      </c>
      <c r="AC19" s="58">
        <f t="shared" si="11"/>
        <v>0</v>
      </c>
      <c r="AD19" s="58">
        <f t="shared" si="12"/>
        <v>0</v>
      </c>
      <c r="AE19" s="193">
        <f t="shared" si="13"/>
        <v>0</v>
      </c>
      <c r="AF19" s="197">
        <f t="shared" si="16"/>
        <v>0</v>
      </c>
      <c r="AG19" s="197" t="b">
        <f t="shared" si="17"/>
        <v>1</v>
      </c>
      <c r="AH19" t="s">
        <v>9568</v>
      </c>
      <c r="AI19" s="59">
        <v>0</v>
      </c>
      <c r="AJ19" s="59">
        <v>0</v>
      </c>
      <c r="AK19" s="59">
        <f t="shared" si="14"/>
        <v>0</v>
      </c>
      <c r="AL19" s="59"/>
      <c r="AM19" s="24">
        <v>0</v>
      </c>
      <c r="AN19" s="24">
        <f t="shared" si="15"/>
        <v>0</v>
      </c>
      <c r="AO19" s="24"/>
      <c r="AP19" s="24"/>
      <c r="AQ19" s="24"/>
      <c r="AR19" s="24"/>
      <c r="AS19" s="24"/>
      <c r="AT19" s="24"/>
      <c r="AU19" s="24"/>
      <c r="AV19" s="24"/>
      <c r="AW19" s="24"/>
      <c r="AX19" s="24"/>
      <c r="AY19" s="24"/>
      <c r="AZ19" s="24"/>
      <c r="BA19" s="24"/>
      <c r="BB19" s="24"/>
    </row>
    <row r="20" spans="1:54" ht="15.75" customHeight="1">
      <c r="A20" s="24"/>
      <c r="B20" s="56">
        <v>1331</v>
      </c>
      <c r="C20" s="57" t="s">
        <v>2051</v>
      </c>
      <c r="D20" s="57">
        <v>0</v>
      </c>
      <c r="E20" s="57">
        <v>0</v>
      </c>
      <c r="F20" s="57">
        <v>0</v>
      </c>
      <c r="G20" s="57">
        <f t="shared" si="1"/>
        <v>0</v>
      </c>
      <c r="H20" s="57">
        <v>0</v>
      </c>
      <c r="I20" s="57">
        <f t="shared" si="2"/>
        <v>0</v>
      </c>
      <c r="J20" s="57">
        <v>0</v>
      </c>
      <c r="K20" s="57">
        <f t="shared" si="3"/>
        <v>0</v>
      </c>
      <c r="L20" s="57">
        <v>0</v>
      </c>
      <c r="M20" s="57">
        <v>0</v>
      </c>
      <c r="N20" s="57">
        <v>0</v>
      </c>
      <c r="O20" s="57">
        <f t="shared" si="4"/>
        <v>0</v>
      </c>
      <c r="P20" s="57">
        <v>0</v>
      </c>
      <c r="Q20" s="57">
        <f t="shared" si="5"/>
        <v>0</v>
      </c>
      <c r="R20" s="57">
        <v>0</v>
      </c>
      <c r="S20" s="57">
        <f t="shared" si="6"/>
        <v>0</v>
      </c>
      <c r="T20" s="57">
        <v>0</v>
      </c>
      <c r="U20" s="57">
        <v>0</v>
      </c>
      <c r="V20" s="57">
        <v>0</v>
      </c>
      <c r="W20" s="57">
        <f t="shared" si="7"/>
        <v>0</v>
      </c>
      <c r="X20" s="57">
        <v>0</v>
      </c>
      <c r="Y20" s="57">
        <f t="shared" si="8"/>
        <v>0</v>
      </c>
      <c r="Z20" s="57">
        <v>0</v>
      </c>
      <c r="AA20" s="57">
        <f t="shared" si="9"/>
        <v>0</v>
      </c>
      <c r="AB20" s="189">
        <f t="shared" si="10"/>
        <v>0</v>
      </c>
      <c r="AC20" s="58">
        <f t="shared" si="11"/>
        <v>0</v>
      </c>
      <c r="AD20" s="58">
        <f t="shared" si="12"/>
        <v>0</v>
      </c>
      <c r="AE20" s="193">
        <f t="shared" si="13"/>
        <v>0</v>
      </c>
      <c r="AF20" s="197">
        <f t="shared" si="16"/>
        <v>0</v>
      </c>
      <c r="AG20" s="197" t="b">
        <f t="shared" si="17"/>
        <v>1</v>
      </c>
      <c r="AH20" t="s">
        <v>9568</v>
      </c>
      <c r="AI20" s="59">
        <v>0</v>
      </c>
      <c r="AJ20" s="59">
        <v>0</v>
      </c>
      <c r="AK20" s="59">
        <f t="shared" si="14"/>
        <v>0</v>
      </c>
      <c r="AL20" s="59"/>
      <c r="AM20" s="24">
        <v>0</v>
      </c>
      <c r="AN20" s="24">
        <f t="shared" si="15"/>
        <v>0</v>
      </c>
      <c r="AO20" s="24"/>
      <c r="AP20" s="24"/>
      <c r="AQ20" s="24"/>
      <c r="AR20" s="24"/>
      <c r="AS20" s="24"/>
      <c r="AT20" s="24"/>
      <c r="AU20" s="24"/>
      <c r="AV20" s="24"/>
      <c r="AW20" s="24"/>
      <c r="AX20" s="24"/>
      <c r="AY20" s="24"/>
      <c r="AZ20" s="24"/>
      <c r="BA20" s="24"/>
      <c r="BB20" s="24"/>
    </row>
    <row r="21" spans="1:54" ht="15.75" customHeight="1">
      <c r="A21" s="24"/>
      <c r="B21" s="56">
        <v>1332</v>
      </c>
      <c r="C21" s="57" t="s">
        <v>9569</v>
      </c>
      <c r="D21" s="57">
        <v>0</v>
      </c>
      <c r="E21" s="57">
        <v>0</v>
      </c>
      <c r="F21" s="57">
        <v>0</v>
      </c>
      <c r="G21" s="57">
        <f t="shared" si="1"/>
        <v>0</v>
      </c>
      <c r="H21" s="57">
        <v>0</v>
      </c>
      <c r="I21" s="57">
        <f t="shared" si="2"/>
        <v>0</v>
      </c>
      <c r="J21" s="57">
        <v>0</v>
      </c>
      <c r="K21" s="57">
        <f t="shared" si="3"/>
        <v>0</v>
      </c>
      <c r="L21" s="57">
        <v>0</v>
      </c>
      <c r="M21" s="57">
        <v>0</v>
      </c>
      <c r="N21" s="57">
        <v>0</v>
      </c>
      <c r="O21" s="57">
        <f t="shared" si="4"/>
        <v>0</v>
      </c>
      <c r="P21" s="57">
        <v>0</v>
      </c>
      <c r="Q21" s="57">
        <f t="shared" si="5"/>
        <v>0</v>
      </c>
      <c r="R21" s="57">
        <v>0</v>
      </c>
      <c r="S21" s="57">
        <f t="shared" si="6"/>
        <v>0</v>
      </c>
      <c r="T21" s="57">
        <v>0</v>
      </c>
      <c r="U21" s="57">
        <v>0</v>
      </c>
      <c r="V21" s="57">
        <v>0</v>
      </c>
      <c r="W21" s="57">
        <f t="shared" si="7"/>
        <v>0</v>
      </c>
      <c r="X21" s="57">
        <v>0</v>
      </c>
      <c r="Y21" s="57">
        <f t="shared" si="8"/>
        <v>0</v>
      </c>
      <c r="Z21" s="57">
        <v>0</v>
      </c>
      <c r="AA21" s="57">
        <f t="shared" si="9"/>
        <v>0</v>
      </c>
      <c r="AB21" s="189">
        <f t="shared" si="10"/>
        <v>0</v>
      </c>
      <c r="AC21" s="58">
        <f t="shared" si="11"/>
        <v>0</v>
      </c>
      <c r="AD21" s="58">
        <f t="shared" si="12"/>
        <v>0</v>
      </c>
      <c r="AE21" s="193">
        <f t="shared" si="13"/>
        <v>0</v>
      </c>
      <c r="AF21" s="197">
        <f t="shared" si="16"/>
        <v>0</v>
      </c>
      <c r="AG21" s="197" t="b">
        <f t="shared" si="17"/>
        <v>1</v>
      </c>
      <c r="AH21" t="s">
        <v>9568</v>
      </c>
      <c r="AI21" s="59">
        <v>0</v>
      </c>
      <c r="AJ21" s="59">
        <v>0</v>
      </c>
      <c r="AK21" s="59">
        <f t="shared" si="14"/>
        <v>0</v>
      </c>
      <c r="AL21" s="59"/>
      <c r="AM21" s="24">
        <v>0</v>
      </c>
      <c r="AN21" s="24">
        <f t="shared" si="15"/>
        <v>0</v>
      </c>
      <c r="AO21" s="24"/>
      <c r="AP21" s="24"/>
      <c r="AQ21" s="24"/>
      <c r="AR21" s="24"/>
      <c r="AS21" s="24"/>
      <c r="AT21" s="24"/>
      <c r="AU21" s="24"/>
      <c r="AV21" s="24"/>
      <c r="AW21" s="24"/>
      <c r="AX21" s="24"/>
      <c r="AY21" s="24"/>
      <c r="AZ21" s="24"/>
      <c r="BA21" s="24"/>
      <c r="BB21" s="24"/>
    </row>
    <row r="22" spans="1:54" ht="15.75" customHeight="1">
      <c r="A22" s="24"/>
      <c r="B22" s="56">
        <v>1341</v>
      </c>
      <c r="C22" s="57" t="s">
        <v>9570</v>
      </c>
      <c r="D22" s="57">
        <v>0</v>
      </c>
      <c r="E22" s="57">
        <v>0</v>
      </c>
      <c r="F22" s="57">
        <v>0</v>
      </c>
      <c r="G22" s="57">
        <f t="shared" si="1"/>
        <v>0</v>
      </c>
      <c r="H22" s="57">
        <v>0</v>
      </c>
      <c r="I22" s="57">
        <f t="shared" si="2"/>
        <v>0</v>
      </c>
      <c r="J22" s="57">
        <v>0</v>
      </c>
      <c r="K22" s="57">
        <f t="shared" si="3"/>
        <v>0</v>
      </c>
      <c r="L22" s="57">
        <v>0</v>
      </c>
      <c r="M22" s="57">
        <v>0</v>
      </c>
      <c r="N22" s="57">
        <v>0</v>
      </c>
      <c r="O22" s="57">
        <f t="shared" si="4"/>
        <v>0</v>
      </c>
      <c r="P22" s="57">
        <v>0</v>
      </c>
      <c r="Q22" s="57">
        <f t="shared" si="5"/>
        <v>0</v>
      </c>
      <c r="R22" s="57">
        <v>0</v>
      </c>
      <c r="S22" s="57">
        <f t="shared" si="6"/>
        <v>0</v>
      </c>
      <c r="T22" s="57">
        <v>0</v>
      </c>
      <c r="U22" s="57">
        <v>0</v>
      </c>
      <c r="V22" s="57">
        <v>0</v>
      </c>
      <c r="W22" s="57">
        <f t="shared" si="7"/>
        <v>0</v>
      </c>
      <c r="X22" s="57">
        <v>0</v>
      </c>
      <c r="Y22" s="57">
        <f t="shared" si="8"/>
        <v>0</v>
      </c>
      <c r="Z22" s="57">
        <v>0</v>
      </c>
      <c r="AA22" s="57">
        <f t="shared" si="9"/>
        <v>0</v>
      </c>
      <c r="AB22" s="189">
        <f t="shared" si="10"/>
        <v>0</v>
      </c>
      <c r="AC22" s="58">
        <f t="shared" si="11"/>
        <v>0</v>
      </c>
      <c r="AD22" s="58">
        <f t="shared" si="12"/>
        <v>0</v>
      </c>
      <c r="AE22" s="193">
        <f t="shared" si="13"/>
        <v>0</v>
      </c>
      <c r="AF22" s="197">
        <f t="shared" si="16"/>
        <v>0</v>
      </c>
      <c r="AG22" s="197" t="b">
        <f t="shared" si="17"/>
        <v>1</v>
      </c>
      <c r="AH22" t="s">
        <v>9568</v>
      </c>
      <c r="AI22" s="59">
        <v>0</v>
      </c>
      <c r="AJ22" s="59">
        <v>0</v>
      </c>
      <c r="AK22" s="59">
        <f t="shared" si="14"/>
        <v>0</v>
      </c>
      <c r="AL22" s="59"/>
      <c r="AM22" s="24">
        <v>0</v>
      </c>
      <c r="AN22" s="24">
        <f t="shared" si="15"/>
        <v>0</v>
      </c>
      <c r="AO22" s="24"/>
      <c r="AP22" s="24"/>
      <c r="AQ22" s="24"/>
      <c r="AR22" s="24"/>
      <c r="AS22" s="24"/>
      <c r="AT22" s="24"/>
      <c r="AU22" s="24"/>
      <c r="AV22" s="24"/>
      <c r="AW22" s="24"/>
      <c r="AX22" s="24"/>
      <c r="AY22" s="24"/>
      <c r="AZ22" s="24"/>
      <c r="BA22" s="24"/>
      <c r="BB22" s="24"/>
    </row>
    <row r="23" spans="1:54" ht="15.75" customHeight="1">
      <c r="A23" s="24"/>
      <c r="B23" s="56">
        <v>1342</v>
      </c>
      <c r="C23" s="57" t="s">
        <v>9571</v>
      </c>
      <c r="D23" s="57">
        <v>0</v>
      </c>
      <c r="E23" s="57">
        <v>0</v>
      </c>
      <c r="F23" s="57">
        <v>0</v>
      </c>
      <c r="G23" s="57">
        <f t="shared" si="1"/>
        <v>0</v>
      </c>
      <c r="H23" s="57">
        <v>0</v>
      </c>
      <c r="I23" s="57">
        <f t="shared" si="2"/>
        <v>0</v>
      </c>
      <c r="J23" s="57">
        <v>0</v>
      </c>
      <c r="K23" s="57">
        <f t="shared" si="3"/>
        <v>0</v>
      </c>
      <c r="L23" s="57">
        <v>0</v>
      </c>
      <c r="M23" s="57">
        <v>0</v>
      </c>
      <c r="N23" s="57">
        <v>0</v>
      </c>
      <c r="O23" s="57">
        <f t="shared" si="4"/>
        <v>0</v>
      </c>
      <c r="P23" s="57">
        <v>0</v>
      </c>
      <c r="Q23" s="57">
        <f t="shared" si="5"/>
        <v>0</v>
      </c>
      <c r="R23" s="57">
        <v>0</v>
      </c>
      <c r="S23" s="57">
        <f t="shared" si="6"/>
        <v>0</v>
      </c>
      <c r="T23" s="57">
        <v>0</v>
      </c>
      <c r="U23" s="57">
        <v>0</v>
      </c>
      <c r="V23" s="57">
        <v>0</v>
      </c>
      <c r="W23" s="57">
        <f t="shared" si="7"/>
        <v>0</v>
      </c>
      <c r="X23" s="57">
        <v>0</v>
      </c>
      <c r="Y23" s="57">
        <f t="shared" si="8"/>
        <v>0</v>
      </c>
      <c r="Z23" s="57">
        <v>0</v>
      </c>
      <c r="AA23" s="57">
        <f t="shared" si="9"/>
        <v>0</v>
      </c>
      <c r="AB23" s="189">
        <f t="shared" si="10"/>
        <v>0</v>
      </c>
      <c r="AC23" s="58">
        <f t="shared" si="11"/>
        <v>0</v>
      </c>
      <c r="AD23" s="58">
        <f t="shared" si="12"/>
        <v>0</v>
      </c>
      <c r="AE23" s="193">
        <f t="shared" si="13"/>
        <v>0</v>
      </c>
      <c r="AF23" s="197">
        <f t="shared" si="16"/>
        <v>0</v>
      </c>
      <c r="AG23" s="197" t="b">
        <f t="shared" si="17"/>
        <v>1</v>
      </c>
      <c r="AH23" t="s">
        <v>9568</v>
      </c>
      <c r="AI23" s="59">
        <v>0</v>
      </c>
      <c r="AJ23" s="59">
        <v>0</v>
      </c>
      <c r="AK23" s="59">
        <f t="shared" si="14"/>
        <v>0</v>
      </c>
      <c r="AL23" s="59"/>
      <c r="AM23" s="24">
        <v>0</v>
      </c>
      <c r="AN23" s="24">
        <f t="shared" si="15"/>
        <v>0</v>
      </c>
      <c r="AO23" s="24"/>
      <c r="AP23" s="24"/>
      <c r="AQ23" s="24"/>
      <c r="AR23" s="24"/>
      <c r="AS23" s="24"/>
      <c r="AT23" s="24"/>
      <c r="AU23" s="24"/>
      <c r="AV23" s="24"/>
      <c r="AW23" s="24"/>
      <c r="AX23" s="24"/>
      <c r="AY23" s="24"/>
      <c r="AZ23" s="24"/>
      <c r="BA23" s="24"/>
      <c r="BB23" s="24"/>
    </row>
    <row r="24" spans="1:54" ht="15.75" customHeight="1">
      <c r="A24" s="24"/>
      <c r="B24" s="56">
        <v>1343</v>
      </c>
      <c r="C24" s="57" t="s">
        <v>9572</v>
      </c>
      <c r="D24" s="57">
        <v>0</v>
      </c>
      <c r="E24" s="57">
        <v>0</v>
      </c>
      <c r="F24" s="57">
        <v>0</v>
      </c>
      <c r="G24" s="57">
        <f t="shared" si="1"/>
        <v>0</v>
      </c>
      <c r="H24" s="57">
        <v>0</v>
      </c>
      <c r="I24" s="57">
        <f t="shared" si="2"/>
        <v>0</v>
      </c>
      <c r="J24" s="57">
        <v>0</v>
      </c>
      <c r="K24" s="57">
        <f t="shared" si="3"/>
        <v>0</v>
      </c>
      <c r="L24" s="57">
        <v>0</v>
      </c>
      <c r="M24" s="57">
        <v>0</v>
      </c>
      <c r="N24" s="57">
        <v>0</v>
      </c>
      <c r="O24" s="57">
        <f t="shared" si="4"/>
        <v>0</v>
      </c>
      <c r="P24" s="57">
        <v>0</v>
      </c>
      <c r="Q24" s="57">
        <f t="shared" si="5"/>
        <v>0</v>
      </c>
      <c r="R24" s="57">
        <v>0</v>
      </c>
      <c r="S24" s="57">
        <f t="shared" si="6"/>
        <v>0</v>
      </c>
      <c r="T24" s="57">
        <v>0</v>
      </c>
      <c r="U24" s="57">
        <v>0</v>
      </c>
      <c r="V24" s="57">
        <v>0</v>
      </c>
      <c r="W24" s="57">
        <f t="shared" si="7"/>
        <v>0</v>
      </c>
      <c r="X24" s="57">
        <v>0</v>
      </c>
      <c r="Y24" s="57">
        <f t="shared" si="8"/>
        <v>0</v>
      </c>
      <c r="Z24" s="57">
        <v>0</v>
      </c>
      <c r="AA24" s="57">
        <f t="shared" si="9"/>
        <v>0</v>
      </c>
      <c r="AB24" s="189">
        <f t="shared" si="10"/>
        <v>0</v>
      </c>
      <c r="AC24" s="58">
        <f t="shared" si="11"/>
        <v>0</v>
      </c>
      <c r="AD24" s="58">
        <f t="shared" si="12"/>
        <v>0</v>
      </c>
      <c r="AE24" s="193">
        <f t="shared" si="13"/>
        <v>0</v>
      </c>
      <c r="AF24" s="197">
        <f t="shared" si="16"/>
        <v>0</v>
      </c>
      <c r="AG24" s="197" t="b">
        <f t="shared" si="17"/>
        <v>1</v>
      </c>
      <c r="AH24" t="s">
        <v>9568</v>
      </c>
      <c r="AI24" s="59">
        <v>0</v>
      </c>
      <c r="AJ24" s="59">
        <v>0</v>
      </c>
      <c r="AK24" s="59">
        <f t="shared" si="14"/>
        <v>0</v>
      </c>
      <c r="AL24" s="59"/>
      <c r="AM24" s="24">
        <v>0</v>
      </c>
      <c r="AN24" s="24">
        <f t="shared" si="15"/>
        <v>0</v>
      </c>
      <c r="AO24" s="24"/>
      <c r="AP24" s="24"/>
      <c r="AQ24" s="24"/>
      <c r="AR24" s="24"/>
      <c r="AS24" s="24"/>
      <c r="AT24" s="24"/>
      <c r="AU24" s="24"/>
      <c r="AV24" s="24"/>
      <c r="AW24" s="24"/>
      <c r="AX24" s="24"/>
      <c r="AY24" s="24"/>
      <c r="AZ24" s="24"/>
      <c r="BA24" s="24"/>
      <c r="BB24" s="24"/>
    </row>
    <row r="25" spans="1:54" ht="15.75" customHeight="1">
      <c r="A25" s="24"/>
      <c r="B25" s="56">
        <v>1344</v>
      </c>
      <c r="C25" s="57" t="s">
        <v>9573</v>
      </c>
      <c r="D25" s="57">
        <v>0</v>
      </c>
      <c r="E25" s="57">
        <v>0</v>
      </c>
      <c r="F25" s="57">
        <v>0</v>
      </c>
      <c r="G25" s="57">
        <f t="shared" si="1"/>
        <v>0</v>
      </c>
      <c r="H25" s="57">
        <v>0</v>
      </c>
      <c r="I25" s="57">
        <f t="shared" si="2"/>
        <v>0</v>
      </c>
      <c r="J25" s="57">
        <v>0</v>
      </c>
      <c r="K25" s="57">
        <f t="shared" si="3"/>
        <v>0</v>
      </c>
      <c r="L25" s="57">
        <v>0</v>
      </c>
      <c r="M25" s="57">
        <v>0</v>
      </c>
      <c r="N25" s="57">
        <v>0</v>
      </c>
      <c r="O25" s="57">
        <f t="shared" si="4"/>
        <v>0</v>
      </c>
      <c r="P25" s="57">
        <v>0</v>
      </c>
      <c r="Q25" s="57">
        <f t="shared" si="5"/>
        <v>0</v>
      </c>
      <c r="R25" s="57">
        <v>0</v>
      </c>
      <c r="S25" s="57">
        <f t="shared" si="6"/>
        <v>0</v>
      </c>
      <c r="T25" s="57">
        <v>0</v>
      </c>
      <c r="U25" s="57">
        <v>0</v>
      </c>
      <c r="V25" s="57">
        <v>0</v>
      </c>
      <c r="W25" s="57">
        <f t="shared" si="7"/>
        <v>0</v>
      </c>
      <c r="X25" s="57">
        <v>0</v>
      </c>
      <c r="Y25" s="57">
        <f t="shared" si="8"/>
        <v>0</v>
      </c>
      <c r="Z25" s="57">
        <v>0</v>
      </c>
      <c r="AA25" s="57">
        <f t="shared" si="9"/>
        <v>0</v>
      </c>
      <c r="AB25" s="189">
        <f t="shared" si="10"/>
        <v>0</v>
      </c>
      <c r="AC25" s="58">
        <f t="shared" si="11"/>
        <v>0</v>
      </c>
      <c r="AD25" s="58">
        <f t="shared" si="12"/>
        <v>0</v>
      </c>
      <c r="AE25" s="193">
        <f t="shared" si="13"/>
        <v>0</v>
      </c>
      <c r="AF25" s="197">
        <f t="shared" si="16"/>
        <v>0</v>
      </c>
      <c r="AG25" s="197" t="b">
        <f t="shared" si="17"/>
        <v>1</v>
      </c>
      <c r="AH25" t="s">
        <v>9568</v>
      </c>
      <c r="AI25" s="59">
        <v>0</v>
      </c>
      <c r="AJ25" s="59">
        <v>0</v>
      </c>
      <c r="AK25" s="59">
        <f t="shared" si="14"/>
        <v>0</v>
      </c>
      <c r="AL25" s="59"/>
      <c r="AM25" s="24">
        <v>0</v>
      </c>
      <c r="AN25" s="24">
        <f t="shared" si="15"/>
        <v>0</v>
      </c>
      <c r="AO25" s="24"/>
      <c r="AP25" s="24"/>
      <c r="AQ25" s="24"/>
      <c r="AR25" s="24"/>
      <c r="AS25" s="24"/>
      <c r="AT25" s="24"/>
      <c r="AU25" s="24"/>
      <c r="AV25" s="24"/>
      <c r="AW25" s="24"/>
      <c r="AX25" s="24"/>
      <c r="AY25" s="24"/>
      <c r="AZ25" s="24"/>
      <c r="BA25" s="24"/>
      <c r="BB25" s="24"/>
    </row>
    <row r="26" spans="1:54" ht="15.75" customHeight="1">
      <c r="A26" s="24"/>
      <c r="B26" s="56">
        <v>1345</v>
      </c>
      <c r="C26" s="57" t="s">
        <v>9574</v>
      </c>
      <c r="D26" s="57">
        <v>0</v>
      </c>
      <c r="E26" s="57">
        <v>0</v>
      </c>
      <c r="F26" s="57">
        <v>0</v>
      </c>
      <c r="G26" s="57">
        <f t="shared" si="1"/>
        <v>0</v>
      </c>
      <c r="H26" s="57">
        <v>0</v>
      </c>
      <c r="I26" s="57">
        <f t="shared" si="2"/>
        <v>0</v>
      </c>
      <c r="J26" s="57">
        <v>0</v>
      </c>
      <c r="K26" s="57">
        <f t="shared" si="3"/>
        <v>0</v>
      </c>
      <c r="L26" s="57">
        <v>0</v>
      </c>
      <c r="M26" s="57">
        <v>0</v>
      </c>
      <c r="N26" s="57">
        <v>0</v>
      </c>
      <c r="O26" s="57">
        <f t="shared" si="4"/>
        <v>0</v>
      </c>
      <c r="P26" s="57">
        <v>0</v>
      </c>
      <c r="Q26" s="57">
        <f t="shared" si="5"/>
        <v>0</v>
      </c>
      <c r="R26" s="57">
        <v>0</v>
      </c>
      <c r="S26" s="57">
        <f t="shared" si="6"/>
        <v>0</v>
      </c>
      <c r="T26" s="57">
        <v>0</v>
      </c>
      <c r="U26" s="57">
        <v>0</v>
      </c>
      <c r="V26" s="57">
        <v>0</v>
      </c>
      <c r="W26" s="57">
        <f t="shared" si="7"/>
        <v>0</v>
      </c>
      <c r="X26" s="57">
        <v>0</v>
      </c>
      <c r="Y26" s="57">
        <f t="shared" si="8"/>
        <v>0</v>
      </c>
      <c r="Z26" s="57">
        <v>0</v>
      </c>
      <c r="AA26" s="57">
        <f t="shared" si="9"/>
        <v>0</v>
      </c>
      <c r="AB26" s="189">
        <f t="shared" si="10"/>
        <v>0</v>
      </c>
      <c r="AC26" s="58">
        <f t="shared" si="11"/>
        <v>0</v>
      </c>
      <c r="AD26" s="58">
        <f t="shared" si="12"/>
        <v>0</v>
      </c>
      <c r="AE26" s="193">
        <f t="shared" si="13"/>
        <v>0</v>
      </c>
      <c r="AF26" s="197">
        <f t="shared" si="16"/>
        <v>0</v>
      </c>
      <c r="AG26" s="197" t="b">
        <f t="shared" si="17"/>
        <v>1</v>
      </c>
      <c r="AH26" t="s">
        <v>9568</v>
      </c>
      <c r="AI26" s="59">
        <v>0</v>
      </c>
      <c r="AJ26" s="59">
        <v>0</v>
      </c>
      <c r="AK26" s="59">
        <f t="shared" si="14"/>
        <v>0</v>
      </c>
      <c r="AL26" s="59"/>
      <c r="AM26" s="24">
        <v>0</v>
      </c>
      <c r="AN26" s="24">
        <f t="shared" si="15"/>
        <v>0</v>
      </c>
      <c r="AO26" s="24"/>
      <c r="AP26" s="24"/>
      <c r="AQ26" s="24"/>
      <c r="AR26" s="24"/>
      <c r="AS26" s="24"/>
      <c r="AT26" s="24"/>
      <c r="AU26" s="24"/>
      <c r="AV26" s="24"/>
      <c r="AW26" s="24"/>
      <c r="AX26" s="24"/>
      <c r="AY26" s="24"/>
      <c r="AZ26" s="24"/>
      <c r="BA26" s="24"/>
      <c r="BB26" s="24"/>
    </row>
    <row r="27" spans="1:54" ht="15.75" customHeight="1">
      <c r="A27" s="24"/>
      <c r="B27" s="56">
        <v>1346</v>
      </c>
      <c r="C27" s="57" t="s">
        <v>9575</v>
      </c>
      <c r="D27" s="57">
        <v>0</v>
      </c>
      <c r="E27" s="57">
        <v>0</v>
      </c>
      <c r="F27" s="57">
        <v>0</v>
      </c>
      <c r="G27" s="57">
        <f t="shared" si="1"/>
        <v>0</v>
      </c>
      <c r="H27" s="57">
        <v>0</v>
      </c>
      <c r="I27" s="57">
        <f t="shared" si="2"/>
        <v>0</v>
      </c>
      <c r="J27" s="57">
        <v>0</v>
      </c>
      <c r="K27" s="57">
        <f t="shared" si="3"/>
        <v>0</v>
      </c>
      <c r="L27" s="57">
        <v>0</v>
      </c>
      <c r="M27" s="57">
        <v>0</v>
      </c>
      <c r="N27" s="57">
        <v>0</v>
      </c>
      <c r="O27" s="57">
        <f t="shared" si="4"/>
        <v>0</v>
      </c>
      <c r="P27" s="57">
        <v>0</v>
      </c>
      <c r="Q27" s="57">
        <f t="shared" si="5"/>
        <v>0</v>
      </c>
      <c r="R27" s="57">
        <v>0</v>
      </c>
      <c r="S27" s="57">
        <f t="shared" si="6"/>
        <v>0</v>
      </c>
      <c r="T27" s="57">
        <v>0</v>
      </c>
      <c r="U27" s="57">
        <v>0</v>
      </c>
      <c r="V27" s="57">
        <v>0</v>
      </c>
      <c r="W27" s="57">
        <f t="shared" si="7"/>
        <v>0</v>
      </c>
      <c r="X27" s="57">
        <v>0</v>
      </c>
      <c r="Y27" s="57">
        <f t="shared" si="8"/>
        <v>0</v>
      </c>
      <c r="Z27" s="57">
        <v>0</v>
      </c>
      <c r="AA27" s="57">
        <f t="shared" si="9"/>
        <v>0</v>
      </c>
      <c r="AB27" s="189">
        <f t="shared" si="10"/>
        <v>0</v>
      </c>
      <c r="AC27" s="58">
        <f t="shared" si="11"/>
        <v>0</v>
      </c>
      <c r="AD27" s="58">
        <f t="shared" si="12"/>
        <v>0</v>
      </c>
      <c r="AE27" s="193">
        <f t="shared" si="13"/>
        <v>0</v>
      </c>
      <c r="AF27" s="197">
        <f t="shared" si="16"/>
        <v>0</v>
      </c>
      <c r="AG27" s="197" t="b">
        <f t="shared" si="17"/>
        <v>1</v>
      </c>
      <c r="AH27" t="s">
        <v>9568</v>
      </c>
      <c r="AI27" s="59">
        <v>0</v>
      </c>
      <c r="AJ27" s="59">
        <v>0</v>
      </c>
      <c r="AK27" s="59">
        <f t="shared" si="14"/>
        <v>0</v>
      </c>
      <c r="AL27" s="59"/>
      <c r="AM27" s="24">
        <v>0</v>
      </c>
      <c r="AN27" s="24">
        <f t="shared" si="15"/>
        <v>0</v>
      </c>
      <c r="AO27" s="24"/>
      <c r="AP27" s="24"/>
      <c r="AQ27" s="24"/>
      <c r="AR27" s="24"/>
      <c r="AS27" s="24"/>
      <c r="AT27" s="24"/>
      <c r="AU27" s="24"/>
      <c r="AV27" s="24"/>
      <c r="AW27" s="24"/>
      <c r="AX27" s="24"/>
      <c r="AY27" s="24"/>
      <c r="AZ27" s="24"/>
      <c r="BA27" s="24"/>
      <c r="BB27" s="24"/>
    </row>
    <row r="28" spans="1:54" ht="15.75" customHeight="1">
      <c r="A28" s="24"/>
      <c r="B28" s="56">
        <v>1347</v>
      </c>
      <c r="C28" s="57" t="s">
        <v>9576</v>
      </c>
      <c r="D28" s="57">
        <v>0</v>
      </c>
      <c r="E28" s="57">
        <v>0</v>
      </c>
      <c r="F28" s="57">
        <v>0</v>
      </c>
      <c r="G28" s="57">
        <f t="shared" si="1"/>
        <v>0</v>
      </c>
      <c r="H28" s="57">
        <v>0</v>
      </c>
      <c r="I28" s="57">
        <f t="shared" si="2"/>
        <v>0</v>
      </c>
      <c r="J28" s="57">
        <v>0</v>
      </c>
      <c r="K28" s="57">
        <f t="shared" si="3"/>
        <v>0</v>
      </c>
      <c r="L28" s="57">
        <v>0</v>
      </c>
      <c r="M28" s="57">
        <v>0</v>
      </c>
      <c r="N28" s="57">
        <v>0</v>
      </c>
      <c r="O28" s="57">
        <f t="shared" si="4"/>
        <v>0</v>
      </c>
      <c r="P28" s="57">
        <v>0</v>
      </c>
      <c r="Q28" s="57">
        <f t="shared" si="5"/>
        <v>0</v>
      </c>
      <c r="R28" s="57">
        <v>0</v>
      </c>
      <c r="S28" s="57">
        <f t="shared" si="6"/>
        <v>0</v>
      </c>
      <c r="T28" s="57">
        <v>0</v>
      </c>
      <c r="U28" s="57">
        <v>0</v>
      </c>
      <c r="V28" s="57">
        <v>0</v>
      </c>
      <c r="W28" s="57">
        <f t="shared" si="7"/>
        <v>0</v>
      </c>
      <c r="X28" s="57">
        <v>0</v>
      </c>
      <c r="Y28" s="57">
        <f t="shared" si="8"/>
        <v>0</v>
      </c>
      <c r="Z28" s="57">
        <v>0</v>
      </c>
      <c r="AA28" s="57">
        <f t="shared" si="9"/>
        <v>0</v>
      </c>
      <c r="AB28" s="189">
        <f t="shared" si="10"/>
        <v>0</v>
      </c>
      <c r="AC28" s="58">
        <f t="shared" si="11"/>
        <v>0</v>
      </c>
      <c r="AD28" s="58">
        <f t="shared" si="12"/>
        <v>0</v>
      </c>
      <c r="AE28" s="193">
        <f t="shared" si="13"/>
        <v>0</v>
      </c>
      <c r="AF28" s="197">
        <f t="shared" si="16"/>
        <v>0</v>
      </c>
      <c r="AG28" s="197" t="b">
        <f t="shared" si="17"/>
        <v>1</v>
      </c>
      <c r="AH28" t="s">
        <v>9568</v>
      </c>
      <c r="AI28" s="59">
        <v>0</v>
      </c>
      <c r="AJ28" s="59">
        <v>0</v>
      </c>
      <c r="AK28" s="59">
        <f t="shared" si="14"/>
        <v>0</v>
      </c>
      <c r="AL28" s="59"/>
      <c r="AM28" s="24">
        <v>0</v>
      </c>
      <c r="AN28" s="24">
        <f t="shared" si="15"/>
        <v>0</v>
      </c>
      <c r="AO28" s="24"/>
      <c r="AP28" s="24"/>
      <c r="AQ28" s="24"/>
      <c r="AR28" s="24"/>
      <c r="AS28" s="24"/>
      <c r="AT28" s="24"/>
      <c r="AU28" s="24"/>
      <c r="AV28" s="24"/>
      <c r="AW28" s="24"/>
      <c r="AX28" s="24"/>
      <c r="AY28" s="24"/>
      <c r="AZ28" s="24"/>
      <c r="BA28" s="24"/>
      <c r="BB28" s="24"/>
    </row>
    <row r="29" spans="1:54" ht="15.75" customHeight="1">
      <c r="A29" s="24"/>
      <c r="B29" s="56">
        <v>1348</v>
      </c>
      <c r="C29" s="57" t="s">
        <v>9577</v>
      </c>
      <c r="D29" s="57">
        <v>0</v>
      </c>
      <c r="E29" s="57">
        <v>0</v>
      </c>
      <c r="F29" s="57">
        <v>0</v>
      </c>
      <c r="G29" s="57">
        <f t="shared" si="1"/>
        <v>0</v>
      </c>
      <c r="H29" s="57">
        <v>0</v>
      </c>
      <c r="I29" s="57">
        <f t="shared" si="2"/>
        <v>0</v>
      </c>
      <c r="J29" s="57">
        <v>0</v>
      </c>
      <c r="K29" s="57">
        <f t="shared" si="3"/>
        <v>0</v>
      </c>
      <c r="L29" s="57">
        <v>0</v>
      </c>
      <c r="M29" s="57">
        <v>0</v>
      </c>
      <c r="N29" s="57">
        <v>0</v>
      </c>
      <c r="O29" s="57">
        <f t="shared" si="4"/>
        <v>0</v>
      </c>
      <c r="P29" s="57">
        <v>0</v>
      </c>
      <c r="Q29" s="57">
        <f t="shared" si="5"/>
        <v>0</v>
      </c>
      <c r="R29" s="57">
        <v>0</v>
      </c>
      <c r="S29" s="57">
        <f t="shared" si="6"/>
        <v>0</v>
      </c>
      <c r="T29" s="57">
        <v>0</v>
      </c>
      <c r="U29" s="57">
        <v>0</v>
      </c>
      <c r="V29" s="57">
        <v>0</v>
      </c>
      <c r="W29" s="57">
        <f t="shared" si="7"/>
        <v>0</v>
      </c>
      <c r="X29" s="57">
        <v>0</v>
      </c>
      <c r="Y29" s="57">
        <f t="shared" si="8"/>
        <v>0</v>
      </c>
      <c r="Z29" s="57">
        <v>0</v>
      </c>
      <c r="AA29" s="57">
        <f t="shared" si="9"/>
        <v>0</v>
      </c>
      <c r="AB29" s="189">
        <f t="shared" si="10"/>
        <v>0</v>
      </c>
      <c r="AC29" s="58">
        <f t="shared" si="11"/>
        <v>0</v>
      </c>
      <c r="AD29" s="58">
        <f t="shared" si="12"/>
        <v>0</v>
      </c>
      <c r="AE29" s="193">
        <f t="shared" si="13"/>
        <v>0</v>
      </c>
      <c r="AF29" s="197">
        <f t="shared" si="16"/>
        <v>0</v>
      </c>
      <c r="AG29" s="197" t="b">
        <f t="shared" si="17"/>
        <v>1</v>
      </c>
      <c r="AH29" t="s">
        <v>9568</v>
      </c>
      <c r="AI29" s="59">
        <v>0</v>
      </c>
      <c r="AJ29" s="59">
        <v>0</v>
      </c>
      <c r="AK29" s="59">
        <f t="shared" si="14"/>
        <v>0</v>
      </c>
      <c r="AL29" s="59"/>
      <c r="AM29" s="24">
        <v>0</v>
      </c>
      <c r="AN29" s="24">
        <f t="shared" si="15"/>
        <v>0</v>
      </c>
      <c r="AO29" s="24"/>
      <c r="AP29" s="24"/>
      <c r="AQ29" s="24"/>
      <c r="AR29" s="24"/>
      <c r="AS29" s="24"/>
      <c r="AT29" s="24"/>
      <c r="AU29" s="24"/>
      <c r="AV29" s="24"/>
      <c r="AW29" s="24"/>
      <c r="AX29" s="24"/>
      <c r="AY29" s="24"/>
      <c r="AZ29" s="24"/>
      <c r="BA29" s="24"/>
      <c r="BB29" s="24"/>
    </row>
    <row r="30" spans="1:54" ht="15.75" customHeight="1">
      <c r="A30" s="24"/>
      <c r="B30" s="56">
        <v>1371</v>
      </c>
      <c r="C30" s="57" t="s">
        <v>9578</v>
      </c>
      <c r="D30" s="57">
        <v>0</v>
      </c>
      <c r="E30" s="57">
        <v>0</v>
      </c>
      <c r="F30" s="57">
        <v>0</v>
      </c>
      <c r="G30" s="57">
        <f t="shared" si="1"/>
        <v>0</v>
      </c>
      <c r="H30" s="57">
        <v>0</v>
      </c>
      <c r="I30" s="57">
        <f t="shared" si="2"/>
        <v>0</v>
      </c>
      <c r="J30" s="57">
        <v>0</v>
      </c>
      <c r="K30" s="57">
        <f t="shared" si="3"/>
        <v>0</v>
      </c>
      <c r="L30" s="57">
        <v>0</v>
      </c>
      <c r="M30" s="57">
        <v>0</v>
      </c>
      <c r="N30" s="57">
        <v>0</v>
      </c>
      <c r="O30" s="57">
        <f t="shared" si="4"/>
        <v>0</v>
      </c>
      <c r="P30" s="57">
        <v>0</v>
      </c>
      <c r="Q30" s="57">
        <f t="shared" si="5"/>
        <v>0</v>
      </c>
      <c r="R30" s="57">
        <v>0</v>
      </c>
      <c r="S30" s="57">
        <f t="shared" si="6"/>
        <v>0</v>
      </c>
      <c r="T30" s="57">
        <v>0</v>
      </c>
      <c r="U30" s="57">
        <v>0</v>
      </c>
      <c r="V30" s="57">
        <v>0</v>
      </c>
      <c r="W30" s="57">
        <f t="shared" si="7"/>
        <v>0</v>
      </c>
      <c r="X30" s="57">
        <v>0</v>
      </c>
      <c r="Y30" s="57">
        <f t="shared" si="8"/>
        <v>0</v>
      </c>
      <c r="Z30" s="57">
        <v>0</v>
      </c>
      <c r="AA30" s="57">
        <f t="shared" si="9"/>
        <v>0</v>
      </c>
      <c r="AB30" s="189">
        <f t="shared" si="10"/>
        <v>0</v>
      </c>
      <c r="AC30" s="58">
        <f t="shared" si="11"/>
        <v>0</v>
      </c>
      <c r="AD30" s="58">
        <f t="shared" si="12"/>
        <v>0</v>
      </c>
      <c r="AE30" s="193">
        <f t="shared" si="13"/>
        <v>0</v>
      </c>
      <c r="AF30" s="197">
        <f t="shared" si="16"/>
        <v>0</v>
      </c>
      <c r="AG30" s="197" t="b">
        <f t="shared" si="17"/>
        <v>1</v>
      </c>
      <c r="AH30" t="s">
        <v>9568</v>
      </c>
      <c r="AI30" s="59">
        <v>0</v>
      </c>
      <c r="AJ30" s="59">
        <v>0</v>
      </c>
      <c r="AK30" s="59">
        <f t="shared" si="14"/>
        <v>0</v>
      </c>
      <c r="AL30" s="59"/>
      <c r="AM30" s="24">
        <v>0</v>
      </c>
      <c r="AN30" s="24">
        <f t="shared" si="15"/>
        <v>0</v>
      </c>
      <c r="AO30" s="24"/>
      <c r="AP30" s="24"/>
      <c r="AQ30" s="24"/>
      <c r="AR30" s="24"/>
      <c r="AS30" s="24"/>
      <c r="AT30" s="24"/>
      <c r="AU30" s="24"/>
      <c r="AV30" s="24"/>
      <c r="AW30" s="24"/>
      <c r="AX30" s="24"/>
      <c r="AY30" s="24"/>
      <c r="AZ30" s="24"/>
      <c r="BA30" s="24"/>
      <c r="BB30" s="24"/>
    </row>
    <row r="31" spans="1:54" ht="15.75" customHeight="1">
      <c r="A31" s="24"/>
      <c r="B31" s="56">
        <v>1411</v>
      </c>
      <c r="C31" s="57" t="s">
        <v>1860</v>
      </c>
      <c r="D31" s="57">
        <v>0</v>
      </c>
      <c r="E31" s="57">
        <v>0</v>
      </c>
      <c r="F31" s="57">
        <v>0</v>
      </c>
      <c r="G31" s="57">
        <f t="shared" si="1"/>
        <v>0</v>
      </c>
      <c r="H31" s="57">
        <v>0</v>
      </c>
      <c r="I31" s="57">
        <f t="shared" si="2"/>
        <v>0</v>
      </c>
      <c r="J31" s="57">
        <v>0</v>
      </c>
      <c r="K31" s="57">
        <f t="shared" si="3"/>
        <v>0</v>
      </c>
      <c r="L31" s="57">
        <v>0</v>
      </c>
      <c r="M31" s="57">
        <v>0</v>
      </c>
      <c r="N31" s="57">
        <v>0</v>
      </c>
      <c r="O31" s="57">
        <f t="shared" si="4"/>
        <v>0</v>
      </c>
      <c r="P31" s="57">
        <v>0</v>
      </c>
      <c r="Q31" s="57">
        <f t="shared" si="5"/>
        <v>0</v>
      </c>
      <c r="R31" s="57">
        <v>0</v>
      </c>
      <c r="S31" s="57">
        <f t="shared" si="6"/>
        <v>0</v>
      </c>
      <c r="T31" s="57">
        <v>0</v>
      </c>
      <c r="U31" s="57">
        <v>0</v>
      </c>
      <c r="V31" s="57">
        <v>0</v>
      </c>
      <c r="W31" s="57">
        <f t="shared" si="7"/>
        <v>0</v>
      </c>
      <c r="X31" s="57">
        <v>0</v>
      </c>
      <c r="Y31" s="57">
        <f t="shared" si="8"/>
        <v>0</v>
      </c>
      <c r="Z31" s="57">
        <v>0</v>
      </c>
      <c r="AA31" s="57">
        <f t="shared" si="9"/>
        <v>0</v>
      </c>
      <c r="AB31" s="189">
        <f t="shared" si="10"/>
        <v>0</v>
      </c>
      <c r="AC31" s="58">
        <f t="shared" si="11"/>
        <v>0</v>
      </c>
      <c r="AD31" s="58">
        <f t="shared" si="12"/>
        <v>0</v>
      </c>
      <c r="AE31" s="193">
        <f t="shared" si="13"/>
        <v>0</v>
      </c>
      <c r="AF31" s="197">
        <f t="shared" si="16"/>
        <v>0</v>
      </c>
      <c r="AG31" s="197" t="b">
        <f t="shared" si="17"/>
        <v>1</v>
      </c>
      <c r="AH31" s="198" t="s">
        <v>591</v>
      </c>
      <c r="AI31" s="59">
        <v>0</v>
      </c>
      <c r="AJ31" s="59">
        <v>0</v>
      </c>
      <c r="AK31" s="59">
        <f t="shared" si="14"/>
        <v>0</v>
      </c>
      <c r="AL31" s="59"/>
      <c r="AM31" s="24">
        <v>0</v>
      </c>
      <c r="AN31" s="24">
        <f t="shared" si="15"/>
        <v>0</v>
      </c>
      <c r="AO31" s="199"/>
      <c r="AP31" s="199"/>
      <c r="AQ31" s="199"/>
      <c r="AR31" s="199"/>
      <c r="AS31" s="199"/>
      <c r="AT31" s="199"/>
      <c r="AU31" s="199"/>
      <c r="AV31" s="199"/>
      <c r="AW31" s="199"/>
      <c r="AX31" s="199"/>
      <c r="AY31" s="199"/>
      <c r="AZ31" s="199"/>
      <c r="BA31" s="199"/>
      <c r="BB31" s="199"/>
    </row>
    <row r="32" spans="1:54" ht="15.75" customHeight="1">
      <c r="A32" s="24"/>
      <c r="B32" s="56">
        <v>1412</v>
      </c>
      <c r="C32" s="57" t="s">
        <v>9579</v>
      </c>
      <c r="D32" s="57">
        <v>0</v>
      </c>
      <c r="E32" s="57">
        <v>0</v>
      </c>
      <c r="F32" s="57">
        <v>0</v>
      </c>
      <c r="G32" s="57">
        <f t="shared" si="1"/>
        <v>0</v>
      </c>
      <c r="H32" s="57">
        <v>0</v>
      </c>
      <c r="I32" s="57">
        <f t="shared" si="2"/>
        <v>0</v>
      </c>
      <c r="J32" s="57">
        <v>0</v>
      </c>
      <c r="K32" s="57">
        <f t="shared" si="3"/>
        <v>0</v>
      </c>
      <c r="L32" s="57">
        <v>0</v>
      </c>
      <c r="M32" s="57">
        <v>0</v>
      </c>
      <c r="N32" s="57">
        <v>0</v>
      </c>
      <c r="O32" s="57">
        <f t="shared" si="4"/>
        <v>0</v>
      </c>
      <c r="P32" s="57">
        <v>0</v>
      </c>
      <c r="Q32" s="57">
        <f t="shared" si="5"/>
        <v>0</v>
      </c>
      <c r="R32" s="57">
        <v>0</v>
      </c>
      <c r="S32" s="57">
        <f t="shared" si="6"/>
        <v>0</v>
      </c>
      <c r="T32" s="57">
        <v>0</v>
      </c>
      <c r="U32" s="57">
        <v>0</v>
      </c>
      <c r="V32" s="57">
        <v>0</v>
      </c>
      <c r="W32" s="57">
        <f t="shared" si="7"/>
        <v>0</v>
      </c>
      <c r="X32" s="57">
        <v>0</v>
      </c>
      <c r="Y32" s="57">
        <f t="shared" si="8"/>
        <v>0</v>
      </c>
      <c r="Z32" s="57">
        <v>0</v>
      </c>
      <c r="AA32" s="57">
        <f t="shared" si="9"/>
        <v>0</v>
      </c>
      <c r="AB32" s="189">
        <f t="shared" si="10"/>
        <v>0</v>
      </c>
      <c r="AC32" s="58">
        <f t="shared" si="11"/>
        <v>0</v>
      </c>
      <c r="AD32" s="58">
        <f t="shared" si="12"/>
        <v>0</v>
      </c>
      <c r="AE32" s="193">
        <f t="shared" si="13"/>
        <v>0</v>
      </c>
      <c r="AF32" s="197">
        <f t="shared" si="16"/>
        <v>0</v>
      </c>
      <c r="AG32" s="197" t="b">
        <f t="shared" si="17"/>
        <v>1</v>
      </c>
      <c r="AH32" s="198" t="s">
        <v>591</v>
      </c>
      <c r="AI32" s="59">
        <v>0</v>
      </c>
      <c r="AJ32" s="59">
        <v>0</v>
      </c>
      <c r="AK32" s="59">
        <f t="shared" si="14"/>
        <v>0</v>
      </c>
      <c r="AL32" s="59"/>
      <c r="AM32" s="24">
        <v>0</v>
      </c>
      <c r="AN32" s="24">
        <f t="shared" si="15"/>
        <v>0</v>
      </c>
      <c r="AO32" s="199"/>
      <c r="AP32" s="199"/>
      <c r="AQ32" s="199"/>
      <c r="AR32" s="199"/>
      <c r="AS32" s="199"/>
      <c r="AT32" s="199"/>
      <c r="AU32" s="199"/>
      <c r="AV32" s="199"/>
      <c r="AW32" s="199"/>
      <c r="AX32" s="199"/>
      <c r="AY32" s="199"/>
      <c r="AZ32" s="199"/>
      <c r="BA32" s="199"/>
      <c r="BB32" s="199"/>
    </row>
    <row r="33" spans="1:54" ht="15.75" customHeight="1">
      <c r="A33" s="24"/>
      <c r="B33" s="56">
        <v>1413</v>
      </c>
      <c r="C33" s="57" t="s">
        <v>9580</v>
      </c>
      <c r="D33" s="57">
        <v>0</v>
      </c>
      <c r="E33" s="57">
        <v>0</v>
      </c>
      <c r="F33" s="57">
        <v>0</v>
      </c>
      <c r="G33" s="57">
        <f t="shared" si="1"/>
        <v>0</v>
      </c>
      <c r="H33" s="57">
        <v>0</v>
      </c>
      <c r="I33" s="57">
        <f t="shared" si="2"/>
        <v>0</v>
      </c>
      <c r="J33" s="57">
        <v>0</v>
      </c>
      <c r="K33" s="57">
        <f t="shared" si="3"/>
        <v>0</v>
      </c>
      <c r="L33" s="57">
        <v>0</v>
      </c>
      <c r="M33" s="57">
        <v>0</v>
      </c>
      <c r="N33" s="57">
        <v>0</v>
      </c>
      <c r="O33" s="57">
        <f t="shared" si="4"/>
        <v>0</v>
      </c>
      <c r="P33" s="57">
        <v>0</v>
      </c>
      <c r="Q33" s="57">
        <f t="shared" si="5"/>
        <v>0</v>
      </c>
      <c r="R33" s="57">
        <v>0</v>
      </c>
      <c r="S33" s="57">
        <f t="shared" si="6"/>
        <v>0</v>
      </c>
      <c r="T33" s="57">
        <v>0</v>
      </c>
      <c r="U33" s="57">
        <v>0</v>
      </c>
      <c r="V33" s="57">
        <v>0</v>
      </c>
      <c r="W33" s="57">
        <f t="shared" si="7"/>
        <v>0</v>
      </c>
      <c r="X33" s="57">
        <v>0</v>
      </c>
      <c r="Y33" s="57">
        <f t="shared" si="8"/>
        <v>0</v>
      </c>
      <c r="Z33" s="57">
        <v>0</v>
      </c>
      <c r="AA33" s="57">
        <f t="shared" si="9"/>
        <v>0</v>
      </c>
      <c r="AB33" s="189">
        <f t="shared" si="10"/>
        <v>0</v>
      </c>
      <c r="AC33" s="58">
        <f t="shared" si="11"/>
        <v>0</v>
      </c>
      <c r="AD33" s="58">
        <f t="shared" si="12"/>
        <v>0</v>
      </c>
      <c r="AE33" s="193">
        <f t="shared" si="13"/>
        <v>0</v>
      </c>
      <c r="AF33" s="197">
        <f t="shared" si="16"/>
        <v>0</v>
      </c>
      <c r="AG33" s="197" t="b">
        <f t="shared" si="17"/>
        <v>1</v>
      </c>
      <c r="AH33" s="198" t="s">
        <v>591</v>
      </c>
      <c r="AI33" s="59">
        <v>0</v>
      </c>
      <c r="AJ33" s="59">
        <v>0</v>
      </c>
      <c r="AK33" s="59">
        <f t="shared" si="14"/>
        <v>0</v>
      </c>
      <c r="AL33" s="59"/>
      <c r="AM33" s="24">
        <v>0</v>
      </c>
      <c r="AN33" s="24">
        <f t="shared" si="15"/>
        <v>0</v>
      </c>
      <c r="AO33" s="199"/>
      <c r="AP33" s="199"/>
      <c r="AQ33" s="199"/>
      <c r="AR33" s="199"/>
      <c r="AS33" s="199"/>
      <c r="AT33" s="199"/>
      <c r="AU33" s="199"/>
      <c r="AV33" s="199"/>
      <c r="AW33" s="199"/>
      <c r="AX33" s="199"/>
      <c r="AY33" s="199"/>
      <c r="AZ33" s="199"/>
      <c r="BA33" s="199"/>
      <c r="BB33" s="199"/>
    </row>
    <row r="34" spans="1:54" ht="15.75" customHeight="1">
      <c r="A34" s="199"/>
      <c r="B34" s="56">
        <v>1421</v>
      </c>
      <c r="C34" s="57" t="s">
        <v>1862</v>
      </c>
      <c r="D34" s="57">
        <v>0</v>
      </c>
      <c r="E34" s="57">
        <v>0</v>
      </c>
      <c r="F34" s="57">
        <v>0</v>
      </c>
      <c r="G34" s="57">
        <f t="shared" si="1"/>
        <v>0</v>
      </c>
      <c r="H34" s="57">
        <v>0</v>
      </c>
      <c r="I34" s="57">
        <f t="shared" si="2"/>
        <v>0</v>
      </c>
      <c r="J34" s="57">
        <v>0</v>
      </c>
      <c r="K34" s="57">
        <f t="shared" si="3"/>
        <v>0</v>
      </c>
      <c r="L34" s="57">
        <v>0</v>
      </c>
      <c r="M34" s="57">
        <v>0</v>
      </c>
      <c r="N34" s="57">
        <v>0</v>
      </c>
      <c r="O34" s="57">
        <f t="shared" si="4"/>
        <v>0</v>
      </c>
      <c r="P34" s="57">
        <v>0</v>
      </c>
      <c r="Q34" s="57">
        <f t="shared" si="5"/>
        <v>0</v>
      </c>
      <c r="R34" s="57">
        <v>0</v>
      </c>
      <c r="S34" s="57">
        <f t="shared" si="6"/>
        <v>0</v>
      </c>
      <c r="T34" s="57">
        <v>0</v>
      </c>
      <c r="U34" s="57">
        <v>0</v>
      </c>
      <c r="V34" s="57">
        <v>0</v>
      </c>
      <c r="W34" s="57">
        <f t="shared" si="7"/>
        <v>0</v>
      </c>
      <c r="X34" s="57">
        <v>0</v>
      </c>
      <c r="Y34" s="57">
        <f t="shared" si="8"/>
        <v>0</v>
      </c>
      <c r="Z34" s="57">
        <v>0</v>
      </c>
      <c r="AA34" s="57">
        <f t="shared" si="9"/>
        <v>0</v>
      </c>
      <c r="AB34" s="189">
        <f t="shared" si="10"/>
        <v>0</v>
      </c>
      <c r="AC34" s="58">
        <f t="shared" si="11"/>
        <v>0</v>
      </c>
      <c r="AD34" s="58">
        <f t="shared" si="12"/>
        <v>0</v>
      </c>
      <c r="AE34" s="193">
        <f t="shared" si="13"/>
        <v>0</v>
      </c>
      <c r="AF34" s="197">
        <f t="shared" si="16"/>
        <v>0</v>
      </c>
      <c r="AG34" s="197" t="b">
        <f t="shared" si="17"/>
        <v>1</v>
      </c>
      <c r="AH34" s="198" t="s">
        <v>591</v>
      </c>
      <c r="AI34" s="59">
        <v>0</v>
      </c>
      <c r="AJ34" s="59">
        <v>0</v>
      </c>
      <c r="AK34" s="59">
        <f t="shared" si="14"/>
        <v>0</v>
      </c>
      <c r="AL34" s="59"/>
      <c r="AM34" s="24">
        <v>0</v>
      </c>
      <c r="AN34" s="24">
        <f t="shared" si="15"/>
        <v>0</v>
      </c>
      <c r="AO34" s="199"/>
      <c r="AP34" s="199"/>
      <c r="AQ34" s="199"/>
      <c r="AR34" s="199"/>
      <c r="AS34" s="199"/>
      <c r="AT34" s="199"/>
      <c r="AU34" s="199"/>
      <c r="AV34" s="199"/>
      <c r="AW34" s="199"/>
      <c r="AX34" s="199"/>
      <c r="AY34" s="199"/>
      <c r="AZ34" s="199"/>
      <c r="BA34" s="199"/>
      <c r="BB34" s="199"/>
    </row>
    <row r="35" spans="1:54" ht="15.75" customHeight="1">
      <c r="A35" s="199"/>
      <c r="B35" s="56">
        <v>1431</v>
      </c>
      <c r="C35" s="57" t="s">
        <v>1657</v>
      </c>
      <c r="D35" s="57">
        <v>0</v>
      </c>
      <c r="E35" s="57">
        <v>0</v>
      </c>
      <c r="F35" s="57">
        <v>0</v>
      </c>
      <c r="G35" s="57">
        <f t="shared" si="1"/>
        <v>0</v>
      </c>
      <c r="H35" s="57">
        <v>0</v>
      </c>
      <c r="I35" s="57">
        <f t="shared" si="2"/>
        <v>0</v>
      </c>
      <c r="J35" s="57">
        <v>0</v>
      </c>
      <c r="K35" s="57">
        <f t="shared" si="3"/>
        <v>0</v>
      </c>
      <c r="L35" s="57">
        <v>0</v>
      </c>
      <c r="M35" s="57">
        <v>0</v>
      </c>
      <c r="N35" s="57">
        <v>0</v>
      </c>
      <c r="O35" s="57">
        <f t="shared" si="4"/>
        <v>0</v>
      </c>
      <c r="P35" s="57">
        <v>0</v>
      </c>
      <c r="Q35" s="57">
        <f t="shared" si="5"/>
        <v>0</v>
      </c>
      <c r="R35" s="57">
        <v>0</v>
      </c>
      <c r="S35" s="57">
        <f t="shared" si="6"/>
        <v>0</v>
      </c>
      <c r="T35" s="57">
        <v>0</v>
      </c>
      <c r="U35" s="57">
        <v>0</v>
      </c>
      <c r="V35" s="57">
        <v>0</v>
      </c>
      <c r="W35" s="57">
        <f t="shared" si="7"/>
        <v>0</v>
      </c>
      <c r="X35" s="57">
        <v>0</v>
      </c>
      <c r="Y35" s="57">
        <f t="shared" si="8"/>
        <v>0</v>
      </c>
      <c r="Z35" s="57">
        <v>0</v>
      </c>
      <c r="AA35" s="57">
        <f t="shared" si="9"/>
        <v>0</v>
      </c>
      <c r="AB35" s="189">
        <f t="shared" si="10"/>
        <v>0</v>
      </c>
      <c r="AC35" s="58">
        <f t="shared" si="11"/>
        <v>0</v>
      </c>
      <c r="AD35" s="58">
        <f t="shared" si="12"/>
        <v>0</v>
      </c>
      <c r="AE35" s="193">
        <f t="shared" si="13"/>
        <v>0</v>
      </c>
      <c r="AF35" s="197">
        <f t="shared" si="16"/>
        <v>0</v>
      </c>
      <c r="AG35" s="197" t="b">
        <f t="shared" si="17"/>
        <v>1</v>
      </c>
      <c r="AH35" s="198" t="s">
        <v>591</v>
      </c>
      <c r="AI35" s="59">
        <v>0</v>
      </c>
      <c r="AJ35" s="59">
        <v>0</v>
      </c>
      <c r="AK35" s="59">
        <f t="shared" si="14"/>
        <v>0</v>
      </c>
      <c r="AL35" s="59"/>
      <c r="AM35" s="24">
        <v>0</v>
      </c>
      <c r="AN35" s="24">
        <f t="shared" si="15"/>
        <v>0</v>
      </c>
      <c r="AO35" s="199"/>
      <c r="AP35" s="199"/>
      <c r="AQ35" s="199"/>
      <c r="AR35" s="199"/>
      <c r="AS35" s="199"/>
      <c r="AT35" s="199"/>
      <c r="AU35" s="199"/>
      <c r="AV35" s="199"/>
      <c r="AW35" s="199"/>
      <c r="AX35" s="199"/>
      <c r="AY35" s="199"/>
      <c r="AZ35" s="199"/>
      <c r="BA35" s="199"/>
      <c r="BB35" s="199"/>
    </row>
    <row r="36" spans="1:54" ht="15.75" customHeight="1">
      <c r="A36" s="24"/>
      <c r="B36" s="56">
        <v>1432</v>
      </c>
      <c r="C36" s="57" t="s">
        <v>1865</v>
      </c>
      <c r="D36" s="57">
        <v>0</v>
      </c>
      <c r="E36" s="57">
        <v>0</v>
      </c>
      <c r="F36" s="57">
        <v>0</v>
      </c>
      <c r="G36" s="57">
        <f t="shared" si="1"/>
        <v>0</v>
      </c>
      <c r="H36" s="57">
        <v>0</v>
      </c>
      <c r="I36" s="57">
        <f t="shared" si="2"/>
        <v>0</v>
      </c>
      <c r="J36" s="57">
        <v>0</v>
      </c>
      <c r="K36" s="57">
        <f t="shared" si="3"/>
        <v>0</v>
      </c>
      <c r="L36" s="57">
        <v>0</v>
      </c>
      <c r="M36" s="57">
        <v>0</v>
      </c>
      <c r="N36" s="57">
        <v>0</v>
      </c>
      <c r="O36" s="57">
        <f t="shared" si="4"/>
        <v>0</v>
      </c>
      <c r="P36" s="57">
        <v>0</v>
      </c>
      <c r="Q36" s="57">
        <f t="shared" si="5"/>
        <v>0</v>
      </c>
      <c r="R36" s="57">
        <v>0</v>
      </c>
      <c r="S36" s="57">
        <f t="shared" si="6"/>
        <v>0</v>
      </c>
      <c r="T36" s="57">
        <v>0</v>
      </c>
      <c r="U36" s="57">
        <v>0</v>
      </c>
      <c r="V36" s="57">
        <v>0</v>
      </c>
      <c r="W36" s="57">
        <f t="shared" si="7"/>
        <v>0</v>
      </c>
      <c r="X36" s="57">
        <v>0</v>
      </c>
      <c r="Y36" s="57">
        <f t="shared" si="8"/>
        <v>0</v>
      </c>
      <c r="Z36" s="57">
        <v>0</v>
      </c>
      <c r="AA36" s="57">
        <f t="shared" si="9"/>
        <v>0</v>
      </c>
      <c r="AB36" s="189">
        <f t="shared" si="10"/>
        <v>0</v>
      </c>
      <c r="AC36" s="58">
        <f t="shared" si="11"/>
        <v>0</v>
      </c>
      <c r="AD36" s="58">
        <f t="shared" si="12"/>
        <v>0</v>
      </c>
      <c r="AE36" s="193">
        <f t="shared" si="13"/>
        <v>0</v>
      </c>
      <c r="AF36" s="197">
        <f t="shared" si="16"/>
        <v>0</v>
      </c>
      <c r="AG36" s="197" t="b">
        <f t="shared" si="17"/>
        <v>1</v>
      </c>
      <c r="AH36" s="198" t="s">
        <v>591</v>
      </c>
      <c r="AI36" s="59">
        <v>0</v>
      </c>
      <c r="AJ36" s="59">
        <v>0</v>
      </c>
      <c r="AK36" s="59">
        <f t="shared" si="14"/>
        <v>0</v>
      </c>
      <c r="AL36" s="59"/>
      <c r="AM36" s="24">
        <v>0</v>
      </c>
      <c r="AN36" s="24">
        <f t="shared" si="15"/>
        <v>0</v>
      </c>
      <c r="AO36" s="199"/>
      <c r="AP36" s="199"/>
      <c r="AQ36" s="199"/>
      <c r="AR36" s="199"/>
      <c r="AS36" s="199"/>
      <c r="AT36" s="199"/>
      <c r="AU36" s="199"/>
      <c r="AV36" s="199"/>
      <c r="AW36" s="199"/>
      <c r="AX36" s="199"/>
      <c r="AY36" s="199"/>
      <c r="AZ36" s="199"/>
      <c r="BA36" s="199"/>
      <c r="BB36" s="199"/>
    </row>
    <row r="37" spans="1:54" ht="15.75" customHeight="1">
      <c r="A37" s="24"/>
      <c r="B37" s="56">
        <v>1441</v>
      </c>
      <c r="C37" s="57" t="s">
        <v>1867</v>
      </c>
      <c r="D37" s="57">
        <v>0</v>
      </c>
      <c r="E37" s="57">
        <v>0</v>
      </c>
      <c r="F37" s="57">
        <v>0</v>
      </c>
      <c r="G37" s="57">
        <f t="shared" si="1"/>
        <v>0</v>
      </c>
      <c r="H37" s="57">
        <v>0</v>
      </c>
      <c r="I37" s="57">
        <f t="shared" si="2"/>
        <v>0</v>
      </c>
      <c r="J37" s="57">
        <v>0</v>
      </c>
      <c r="K37" s="57">
        <f t="shared" si="3"/>
        <v>0</v>
      </c>
      <c r="L37" s="57">
        <v>0</v>
      </c>
      <c r="M37" s="57">
        <v>0</v>
      </c>
      <c r="N37" s="57">
        <v>0</v>
      </c>
      <c r="O37" s="57">
        <f t="shared" si="4"/>
        <v>0</v>
      </c>
      <c r="P37" s="57">
        <v>0</v>
      </c>
      <c r="Q37" s="57">
        <f t="shared" si="5"/>
        <v>0</v>
      </c>
      <c r="R37" s="57">
        <v>0</v>
      </c>
      <c r="S37" s="57">
        <f t="shared" si="6"/>
        <v>0</v>
      </c>
      <c r="T37" s="57">
        <v>0</v>
      </c>
      <c r="U37" s="57">
        <v>0</v>
      </c>
      <c r="V37" s="57">
        <v>0</v>
      </c>
      <c r="W37" s="57">
        <f t="shared" si="7"/>
        <v>0</v>
      </c>
      <c r="X37" s="57">
        <v>0</v>
      </c>
      <c r="Y37" s="57">
        <f t="shared" si="8"/>
        <v>0</v>
      </c>
      <c r="Z37" s="57">
        <v>0</v>
      </c>
      <c r="AA37" s="57">
        <f t="shared" si="9"/>
        <v>0</v>
      </c>
      <c r="AB37" s="189">
        <f t="shared" si="10"/>
        <v>0</v>
      </c>
      <c r="AC37" s="58">
        <f t="shared" si="11"/>
        <v>0</v>
      </c>
      <c r="AD37" s="58">
        <f t="shared" si="12"/>
        <v>0</v>
      </c>
      <c r="AE37" s="193">
        <f t="shared" si="13"/>
        <v>0</v>
      </c>
      <c r="AF37" s="197">
        <f t="shared" si="16"/>
        <v>0</v>
      </c>
      <c r="AG37" s="197" t="b">
        <f t="shared" si="17"/>
        <v>1</v>
      </c>
      <c r="AH37" s="198" t="s">
        <v>591</v>
      </c>
      <c r="AI37" s="59">
        <v>0</v>
      </c>
      <c r="AJ37" s="59">
        <v>0</v>
      </c>
      <c r="AK37" s="59">
        <f t="shared" si="14"/>
        <v>0</v>
      </c>
      <c r="AL37" s="59"/>
      <c r="AM37" s="24">
        <v>0</v>
      </c>
      <c r="AN37" s="24">
        <f t="shared" si="15"/>
        <v>0</v>
      </c>
      <c r="AO37" s="199"/>
      <c r="AP37" s="199"/>
      <c r="AQ37" s="199"/>
      <c r="AR37" s="199"/>
      <c r="AS37" s="199"/>
      <c r="AT37" s="199"/>
      <c r="AU37" s="199"/>
      <c r="AV37" s="199"/>
      <c r="AW37" s="199"/>
      <c r="AX37" s="199"/>
      <c r="AY37" s="199"/>
      <c r="AZ37" s="199"/>
      <c r="BA37" s="199"/>
      <c r="BB37" s="199"/>
    </row>
    <row r="38" spans="1:54" ht="15.75" customHeight="1">
      <c r="A38" s="24"/>
      <c r="B38" s="56">
        <v>1442</v>
      </c>
      <c r="C38" s="57" t="s">
        <v>9581</v>
      </c>
      <c r="D38" s="57">
        <v>0</v>
      </c>
      <c r="E38" s="57">
        <v>0</v>
      </c>
      <c r="F38" s="57">
        <v>0</v>
      </c>
      <c r="G38" s="57">
        <f t="shared" si="1"/>
        <v>0</v>
      </c>
      <c r="H38" s="57">
        <v>0</v>
      </c>
      <c r="I38" s="57">
        <f t="shared" si="2"/>
        <v>0</v>
      </c>
      <c r="J38" s="57">
        <v>0</v>
      </c>
      <c r="K38" s="57">
        <f t="shared" si="3"/>
        <v>0</v>
      </c>
      <c r="L38" s="57">
        <v>0</v>
      </c>
      <c r="M38" s="57">
        <v>0</v>
      </c>
      <c r="N38" s="57">
        <v>0</v>
      </c>
      <c r="O38" s="57">
        <f t="shared" si="4"/>
        <v>0</v>
      </c>
      <c r="P38" s="57">
        <v>0</v>
      </c>
      <c r="Q38" s="57">
        <f t="shared" si="5"/>
        <v>0</v>
      </c>
      <c r="R38" s="57">
        <v>0</v>
      </c>
      <c r="S38" s="57">
        <f t="shared" si="6"/>
        <v>0</v>
      </c>
      <c r="T38" s="57">
        <v>0</v>
      </c>
      <c r="U38" s="57">
        <v>0</v>
      </c>
      <c r="V38" s="57">
        <v>0</v>
      </c>
      <c r="W38" s="57">
        <f t="shared" si="7"/>
        <v>0</v>
      </c>
      <c r="X38" s="57">
        <v>0</v>
      </c>
      <c r="Y38" s="57">
        <f t="shared" si="8"/>
        <v>0</v>
      </c>
      <c r="Z38" s="57">
        <v>0</v>
      </c>
      <c r="AA38" s="57">
        <f t="shared" si="9"/>
        <v>0</v>
      </c>
      <c r="AB38" s="189">
        <f t="shared" si="10"/>
        <v>0</v>
      </c>
      <c r="AC38" s="58">
        <f t="shared" si="11"/>
        <v>0</v>
      </c>
      <c r="AD38" s="58">
        <f t="shared" si="12"/>
        <v>0</v>
      </c>
      <c r="AE38" s="193">
        <f t="shared" si="13"/>
        <v>0</v>
      </c>
      <c r="AF38" s="197">
        <f t="shared" si="16"/>
        <v>0</v>
      </c>
      <c r="AG38" s="197" t="b">
        <f t="shared" si="17"/>
        <v>1</v>
      </c>
      <c r="AH38" s="198" t="s">
        <v>591</v>
      </c>
      <c r="AI38" s="59">
        <v>0</v>
      </c>
      <c r="AJ38" s="59">
        <v>0</v>
      </c>
      <c r="AK38" s="59">
        <f t="shared" si="14"/>
        <v>0</v>
      </c>
      <c r="AL38" s="59"/>
      <c r="AM38" s="24">
        <v>0</v>
      </c>
      <c r="AN38" s="24">
        <f t="shared" si="15"/>
        <v>0</v>
      </c>
      <c r="AO38" s="199"/>
      <c r="AP38" s="199"/>
      <c r="AQ38" s="199"/>
      <c r="AR38" s="199"/>
      <c r="AS38" s="199"/>
      <c r="AT38" s="199"/>
      <c r="AU38" s="199"/>
      <c r="AV38" s="199"/>
      <c r="AW38" s="199"/>
      <c r="AX38" s="199"/>
      <c r="AY38" s="199"/>
      <c r="AZ38" s="199"/>
      <c r="BA38" s="199"/>
      <c r="BB38" s="199"/>
    </row>
    <row r="39" spans="1:54" ht="15.75" customHeight="1">
      <c r="A39" s="24"/>
      <c r="B39" s="56">
        <v>1521</v>
      </c>
      <c r="C39" s="57" t="s">
        <v>9582</v>
      </c>
      <c r="D39" s="57">
        <v>0</v>
      </c>
      <c r="E39" s="57">
        <v>0</v>
      </c>
      <c r="F39" s="57">
        <v>0</v>
      </c>
      <c r="G39" s="57">
        <f t="shared" si="1"/>
        <v>0</v>
      </c>
      <c r="H39" s="57">
        <v>0</v>
      </c>
      <c r="I39" s="57">
        <f t="shared" si="2"/>
        <v>0</v>
      </c>
      <c r="J39" s="57">
        <v>0</v>
      </c>
      <c r="K39" s="57">
        <f t="shared" si="3"/>
        <v>0</v>
      </c>
      <c r="L39" s="57">
        <v>0</v>
      </c>
      <c r="M39" s="57">
        <v>0</v>
      </c>
      <c r="N39" s="57">
        <v>0</v>
      </c>
      <c r="O39" s="57">
        <f t="shared" si="4"/>
        <v>0</v>
      </c>
      <c r="P39" s="57">
        <v>0</v>
      </c>
      <c r="Q39" s="57">
        <f t="shared" si="5"/>
        <v>0</v>
      </c>
      <c r="R39" s="57">
        <v>0</v>
      </c>
      <c r="S39" s="57">
        <f t="shared" si="6"/>
        <v>0</v>
      </c>
      <c r="T39" s="57">
        <v>0</v>
      </c>
      <c r="U39" s="57">
        <v>0</v>
      </c>
      <c r="V39" s="57">
        <v>0</v>
      </c>
      <c r="W39" s="57">
        <f t="shared" si="7"/>
        <v>0</v>
      </c>
      <c r="X39" s="57">
        <v>0</v>
      </c>
      <c r="Y39" s="57">
        <f t="shared" si="8"/>
        <v>0</v>
      </c>
      <c r="Z39" s="57">
        <v>0</v>
      </c>
      <c r="AA39" s="57">
        <f t="shared" si="9"/>
        <v>0</v>
      </c>
      <c r="AB39" s="189">
        <f t="shared" si="10"/>
        <v>0</v>
      </c>
      <c r="AC39" s="58">
        <f t="shared" si="11"/>
        <v>0</v>
      </c>
      <c r="AD39" s="58">
        <f t="shared" si="12"/>
        <v>0</v>
      </c>
      <c r="AE39" s="193">
        <f t="shared" si="13"/>
        <v>0</v>
      </c>
      <c r="AF39" s="197">
        <f t="shared" si="16"/>
        <v>0</v>
      </c>
      <c r="AG39" s="197" t="b">
        <f t="shared" si="17"/>
        <v>1</v>
      </c>
      <c r="AH39" t="s">
        <v>9583</v>
      </c>
      <c r="AI39" s="59">
        <v>0</v>
      </c>
      <c r="AJ39" s="59">
        <v>0</v>
      </c>
      <c r="AK39" s="59">
        <f t="shared" si="14"/>
        <v>0</v>
      </c>
      <c r="AL39" s="59"/>
      <c r="AM39" s="24">
        <v>0</v>
      </c>
      <c r="AN39" s="24">
        <f t="shared" si="15"/>
        <v>0</v>
      </c>
      <c r="AO39" s="199"/>
      <c r="AP39" s="199"/>
      <c r="AQ39" s="199"/>
      <c r="AR39" s="199"/>
      <c r="AS39" s="199"/>
      <c r="AT39" s="199"/>
      <c r="AU39" s="199"/>
      <c r="AV39" s="199"/>
      <c r="AW39" s="199"/>
      <c r="AX39" s="199"/>
      <c r="AY39" s="199"/>
      <c r="AZ39" s="199"/>
      <c r="BA39" s="199"/>
      <c r="BB39" s="199"/>
    </row>
    <row r="40" spans="1:54" ht="15.75" customHeight="1">
      <c r="A40" s="24"/>
      <c r="B40" s="56">
        <v>1522</v>
      </c>
      <c r="C40" s="57" t="s">
        <v>9584</v>
      </c>
      <c r="D40" s="57">
        <v>0</v>
      </c>
      <c r="E40" s="57">
        <v>0</v>
      </c>
      <c r="F40" s="57">
        <v>0</v>
      </c>
      <c r="G40" s="57">
        <f t="shared" si="1"/>
        <v>0</v>
      </c>
      <c r="H40" s="57">
        <v>0</v>
      </c>
      <c r="I40" s="57">
        <f t="shared" si="2"/>
        <v>0</v>
      </c>
      <c r="J40" s="57">
        <v>0</v>
      </c>
      <c r="K40" s="57">
        <f t="shared" si="3"/>
        <v>0</v>
      </c>
      <c r="L40" s="57">
        <v>0</v>
      </c>
      <c r="M40" s="57">
        <v>0</v>
      </c>
      <c r="N40" s="57">
        <v>0</v>
      </c>
      <c r="O40" s="57">
        <f t="shared" si="4"/>
        <v>0</v>
      </c>
      <c r="P40" s="57">
        <v>0</v>
      </c>
      <c r="Q40" s="57">
        <f t="shared" si="5"/>
        <v>0</v>
      </c>
      <c r="R40" s="57">
        <v>0</v>
      </c>
      <c r="S40" s="57">
        <f t="shared" si="6"/>
        <v>0</v>
      </c>
      <c r="T40" s="57">
        <v>0</v>
      </c>
      <c r="U40" s="57">
        <v>0</v>
      </c>
      <c r="V40" s="57">
        <v>0</v>
      </c>
      <c r="W40" s="57">
        <f t="shared" si="7"/>
        <v>0</v>
      </c>
      <c r="X40" s="57">
        <v>0</v>
      </c>
      <c r="Y40" s="57">
        <f t="shared" si="8"/>
        <v>0</v>
      </c>
      <c r="Z40" s="57">
        <v>0</v>
      </c>
      <c r="AA40" s="57">
        <f t="shared" si="9"/>
        <v>0</v>
      </c>
      <c r="AB40" s="189">
        <f t="shared" si="10"/>
        <v>0</v>
      </c>
      <c r="AC40" s="58">
        <f t="shared" si="11"/>
        <v>0</v>
      </c>
      <c r="AD40" s="58">
        <f t="shared" si="12"/>
        <v>0</v>
      </c>
      <c r="AE40" s="193">
        <f t="shared" si="13"/>
        <v>0</v>
      </c>
      <c r="AF40" s="197">
        <f t="shared" si="16"/>
        <v>0</v>
      </c>
      <c r="AG40" s="197" t="b">
        <f t="shared" si="17"/>
        <v>1</v>
      </c>
      <c r="AH40" t="s">
        <v>9583</v>
      </c>
      <c r="AI40" s="59">
        <v>0</v>
      </c>
      <c r="AJ40" s="59">
        <v>0</v>
      </c>
      <c r="AK40" s="59">
        <f t="shared" si="14"/>
        <v>0</v>
      </c>
      <c r="AL40" s="59"/>
      <c r="AM40" s="24">
        <v>0</v>
      </c>
      <c r="AN40" s="24">
        <f t="shared" si="15"/>
        <v>0</v>
      </c>
      <c r="AO40" s="199"/>
      <c r="AP40" s="199"/>
      <c r="AQ40" s="199"/>
      <c r="AR40" s="199"/>
      <c r="AS40" s="199"/>
      <c r="AT40" s="199"/>
      <c r="AU40" s="199"/>
      <c r="AV40" s="199"/>
      <c r="AW40" s="199"/>
      <c r="AX40" s="199"/>
      <c r="AY40" s="199"/>
      <c r="AZ40" s="199"/>
      <c r="BA40" s="199"/>
      <c r="BB40" s="199"/>
    </row>
    <row r="41" spans="1:54" ht="15.75" customHeight="1">
      <c r="A41" s="24"/>
      <c r="B41" s="56">
        <v>1523</v>
      </c>
      <c r="C41" s="57" t="s">
        <v>9585</v>
      </c>
      <c r="D41" s="57">
        <v>0</v>
      </c>
      <c r="E41" s="57">
        <v>0</v>
      </c>
      <c r="F41" s="57">
        <v>0</v>
      </c>
      <c r="G41" s="57">
        <f t="shared" si="1"/>
        <v>0</v>
      </c>
      <c r="H41" s="57">
        <v>0</v>
      </c>
      <c r="I41" s="57">
        <f t="shared" si="2"/>
        <v>0</v>
      </c>
      <c r="J41" s="57">
        <v>0</v>
      </c>
      <c r="K41" s="57">
        <f t="shared" si="3"/>
        <v>0</v>
      </c>
      <c r="L41" s="57">
        <v>0</v>
      </c>
      <c r="M41" s="57">
        <v>0</v>
      </c>
      <c r="N41" s="57">
        <v>0</v>
      </c>
      <c r="O41" s="57">
        <f t="shared" si="4"/>
        <v>0</v>
      </c>
      <c r="P41" s="57">
        <v>0</v>
      </c>
      <c r="Q41" s="57">
        <f t="shared" si="5"/>
        <v>0</v>
      </c>
      <c r="R41" s="57">
        <v>0</v>
      </c>
      <c r="S41" s="57">
        <f t="shared" si="6"/>
        <v>0</v>
      </c>
      <c r="T41" s="57">
        <v>0</v>
      </c>
      <c r="U41" s="57">
        <v>0</v>
      </c>
      <c r="V41" s="57">
        <v>0</v>
      </c>
      <c r="W41" s="57">
        <f t="shared" si="7"/>
        <v>0</v>
      </c>
      <c r="X41" s="57">
        <v>0</v>
      </c>
      <c r="Y41" s="57">
        <f t="shared" si="8"/>
        <v>0</v>
      </c>
      <c r="Z41" s="57">
        <v>0</v>
      </c>
      <c r="AA41" s="57">
        <f t="shared" si="9"/>
        <v>0</v>
      </c>
      <c r="AB41" s="189">
        <f t="shared" si="10"/>
        <v>0</v>
      </c>
      <c r="AC41" s="58">
        <f t="shared" si="11"/>
        <v>0</v>
      </c>
      <c r="AD41" s="58">
        <f t="shared" si="12"/>
        <v>0</v>
      </c>
      <c r="AE41" s="193">
        <f t="shared" si="13"/>
        <v>0</v>
      </c>
      <c r="AF41" s="197">
        <f t="shared" si="16"/>
        <v>0</v>
      </c>
      <c r="AG41" s="197" t="b">
        <f t="shared" si="17"/>
        <v>1</v>
      </c>
      <c r="AH41" t="s">
        <v>9583</v>
      </c>
      <c r="AI41" s="59">
        <v>0</v>
      </c>
      <c r="AJ41" s="59">
        <v>0</v>
      </c>
      <c r="AK41" s="59">
        <f t="shared" si="14"/>
        <v>0</v>
      </c>
      <c r="AL41" s="59"/>
      <c r="AM41" s="24">
        <v>0</v>
      </c>
      <c r="AN41" s="24">
        <f t="shared" si="15"/>
        <v>0</v>
      </c>
      <c r="AO41" s="199"/>
      <c r="AP41" s="199"/>
      <c r="AQ41" s="199"/>
      <c r="AR41" s="199"/>
      <c r="AS41" s="199"/>
      <c r="AT41" s="199"/>
      <c r="AU41" s="199"/>
      <c r="AV41" s="199"/>
      <c r="AW41" s="199"/>
      <c r="AX41" s="199"/>
      <c r="AY41" s="199"/>
      <c r="AZ41" s="199"/>
      <c r="BA41" s="199"/>
      <c r="BB41" s="199"/>
    </row>
    <row r="42" spans="1:54" ht="15.75" customHeight="1">
      <c r="A42" s="24"/>
      <c r="B42" s="56">
        <v>1524</v>
      </c>
      <c r="C42" s="57" t="s">
        <v>9586</v>
      </c>
      <c r="D42" s="57">
        <v>0</v>
      </c>
      <c r="E42" s="57">
        <v>0</v>
      </c>
      <c r="F42" s="57">
        <v>0</v>
      </c>
      <c r="G42" s="57">
        <f t="shared" si="1"/>
        <v>0</v>
      </c>
      <c r="H42" s="57">
        <v>0</v>
      </c>
      <c r="I42" s="57">
        <f t="shared" si="2"/>
        <v>0</v>
      </c>
      <c r="J42" s="57">
        <v>0</v>
      </c>
      <c r="K42" s="57">
        <f t="shared" si="3"/>
        <v>0</v>
      </c>
      <c r="L42" s="57">
        <v>0</v>
      </c>
      <c r="M42" s="57">
        <v>0</v>
      </c>
      <c r="N42" s="57">
        <v>0</v>
      </c>
      <c r="O42" s="57">
        <f t="shared" si="4"/>
        <v>0</v>
      </c>
      <c r="P42" s="57">
        <v>0</v>
      </c>
      <c r="Q42" s="57">
        <f t="shared" si="5"/>
        <v>0</v>
      </c>
      <c r="R42" s="57">
        <v>0</v>
      </c>
      <c r="S42" s="57">
        <f t="shared" si="6"/>
        <v>0</v>
      </c>
      <c r="T42" s="57">
        <v>0</v>
      </c>
      <c r="U42" s="57">
        <v>0</v>
      </c>
      <c r="V42" s="57">
        <v>0</v>
      </c>
      <c r="W42" s="57">
        <f t="shared" si="7"/>
        <v>0</v>
      </c>
      <c r="X42" s="57">
        <v>0</v>
      </c>
      <c r="Y42" s="57">
        <f t="shared" si="8"/>
        <v>0</v>
      </c>
      <c r="Z42" s="57">
        <v>0</v>
      </c>
      <c r="AA42" s="57">
        <f t="shared" si="9"/>
        <v>0</v>
      </c>
      <c r="AB42" s="189">
        <f t="shared" si="10"/>
        <v>0</v>
      </c>
      <c r="AC42" s="58">
        <f t="shared" si="11"/>
        <v>0</v>
      </c>
      <c r="AD42" s="58">
        <f t="shared" si="12"/>
        <v>0</v>
      </c>
      <c r="AE42" s="193">
        <f t="shared" si="13"/>
        <v>0</v>
      </c>
      <c r="AF42" s="197">
        <f t="shared" si="16"/>
        <v>0</v>
      </c>
      <c r="AG42" s="197" t="b">
        <f t="shared" si="17"/>
        <v>1</v>
      </c>
      <c r="AH42" t="s">
        <v>9583</v>
      </c>
      <c r="AI42" s="59">
        <v>0</v>
      </c>
      <c r="AJ42" s="59">
        <v>0</v>
      </c>
      <c r="AK42" s="59">
        <f t="shared" si="14"/>
        <v>0</v>
      </c>
      <c r="AL42" s="59"/>
      <c r="AM42" s="24">
        <v>0</v>
      </c>
      <c r="AN42" s="24">
        <f t="shared" si="15"/>
        <v>0</v>
      </c>
      <c r="AO42" s="24"/>
      <c r="AP42" s="24"/>
      <c r="AQ42" s="24"/>
      <c r="AR42" s="24"/>
      <c r="AS42" s="24"/>
      <c r="AT42" s="24"/>
      <c r="AU42" s="24"/>
      <c r="AV42" s="24"/>
      <c r="AW42" s="24"/>
      <c r="AX42" s="24"/>
      <c r="AY42" s="24"/>
      <c r="AZ42" s="24"/>
      <c r="BA42" s="24"/>
      <c r="BB42" s="24"/>
    </row>
    <row r="43" spans="1:54" ht="15.75" customHeight="1">
      <c r="A43" s="24"/>
      <c r="B43" s="56">
        <v>1531</v>
      </c>
      <c r="C43" s="57" t="s">
        <v>9587</v>
      </c>
      <c r="D43" s="57">
        <v>0</v>
      </c>
      <c r="E43" s="57">
        <v>0</v>
      </c>
      <c r="F43" s="57">
        <v>0</v>
      </c>
      <c r="G43" s="57">
        <f t="shared" si="1"/>
        <v>0</v>
      </c>
      <c r="H43" s="57">
        <v>0</v>
      </c>
      <c r="I43" s="57">
        <f t="shared" si="2"/>
        <v>0</v>
      </c>
      <c r="J43" s="57">
        <v>0</v>
      </c>
      <c r="K43" s="57">
        <f t="shared" si="3"/>
        <v>0</v>
      </c>
      <c r="L43" s="57">
        <v>0</v>
      </c>
      <c r="M43" s="57">
        <v>0</v>
      </c>
      <c r="N43" s="57">
        <v>0</v>
      </c>
      <c r="O43" s="57">
        <f t="shared" si="4"/>
        <v>0</v>
      </c>
      <c r="P43" s="57">
        <v>0</v>
      </c>
      <c r="Q43" s="57">
        <f t="shared" si="5"/>
        <v>0</v>
      </c>
      <c r="R43" s="57">
        <v>0</v>
      </c>
      <c r="S43" s="57">
        <f t="shared" si="6"/>
        <v>0</v>
      </c>
      <c r="T43" s="57">
        <v>0</v>
      </c>
      <c r="U43" s="57">
        <v>0</v>
      </c>
      <c r="V43" s="57">
        <v>0</v>
      </c>
      <c r="W43" s="57">
        <f t="shared" si="7"/>
        <v>0</v>
      </c>
      <c r="X43" s="57">
        <v>0</v>
      </c>
      <c r="Y43" s="57">
        <f t="shared" si="8"/>
        <v>0</v>
      </c>
      <c r="Z43" s="57">
        <v>0</v>
      </c>
      <c r="AA43" s="57">
        <f t="shared" si="9"/>
        <v>0</v>
      </c>
      <c r="AB43" s="189">
        <f t="shared" si="10"/>
        <v>0</v>
      </c>
      <c r="AC43" s="58">
        <f t="shared" si="11"/>
        <v>0</v>
      </c>
      <c r="AD43" s="58">
        <f t="shared" si="12"/>
        <v>0</v>
      </c>
      <c r="AE43" s="193">
        <f t="shared" si="13"/>
        <v>0</v>
      </c>
      <c r="AF43" s="197">
        <f t="shared" si="16"/>
        <v>0</v>
      </c>
      <c r="AG43" s="197" t="b">
        <f t="shared" si="17"/>
        <v>1</v>
      </c>
      <c r="AH43" t="s">
        <v>9583</v>
      </c>
      <c r="AI43" s="59">
        <v>0</v>
      </c>
      <c r="AJ43" s="59">
        <v>0</v>
      </c>
      <c r="AK43" s="59">
        <f t="shared" si="14"/>
        <v>0</v>
      </c>
      <c r="AL43" s="59"/>
      <c r="AM43" s="24">
        <v>0</v>
      </c>
      <c r="AN43" s="24">
        <f t="shared" si="15"/>
        <v>0</v>
      </c>
      <c r="AO43" s="24"/>
      <c r="AP43" s="24"/>
      <c r="AQ43" s="24"/>
      <c r="AR43" s="24"/>
      <c r="AS43" s="24"/>
      <c r="AT43" s="24"/>
      <c r="AU43" s="24"/>
      <c r="AV43" s="24"/>
      <c r="AW43" s="24"/>
      <c r="AX43" s="24"/>
      <c r="AY43" s="24"/>
      <c r="AZ43" s="24"/>
      <c r="BA43" s="24"/>
      <c r="BB43" s="24"/>
    </row>
    <row r="44" spans="1:54" ht="12.75" customHeight="1">
      <c r="A44" s="24"/>
      <c r="B44" s="56">
        <v>1541</v>
      </c>
      <c r="C44" s="57" t="s">
        <v>9588</v>
      </c>
      <c r="D44" s="57">
        <v>0</v>
      </c>
      <c r="E44" s="57">
        <v>0</v>
      </c>
      <c r="F44" s="57">
        <v>0</v>
      </c>
      <c r="G44" s="57">
        <f t="shared" si="1"/>
        <v>0</v>
      </c>
      <c r="H44" s="57">
        <v>0</v>
      </c>
      <c r="I44" s="57">
        <f t="shared" si="2"/>
        <v>0</v>
      </c>
      <c r="J44" s="57">
        <v>0</v>
      </c>
      <c r="K44" s="57">
        <f t="shared" si="3"/>
        <v>0</v>
      </c>
      <c r="L44" s="57">
        <v>0</v>
      </c>
      <c r="M44" s="57">
        <v>0</v>
      </c>
      <c r="N44" s="57">
        <v>0</v>
      </c>
      <c r="O44" s="57">
        <f t="shared" si="4"/>
        <v>0</v>
      </c>
      <c r="P44" s="57">
        <v>0</v>
      </c>
      <c r="Q44" s="57">
        <f t="shared" si="5"/>
        <v>0</v>
      </c>
      <c r="R44" s="57">
        <v>0</v>
      </c>
      <c r="S44" s="57">
        <f t="shared" si="6"/>
        <v>0</v>
      </c>
      <c r="T44" s="57">
        <v>0</v>
      </c>
      <c r="U44" s="57">
        <v>0</v>
      </c>
      <c r="V44" s="57">
        <v>0</v>
      </c>
      <c r="W44" s="57">
        <f t="shared" si="7"/>
        <v>0</v>
      </c>
      <c r="X44" s="57">
        <v>0</v>
      </c>
      <c r="Y44" s="57">
        <f t="shared" si="8"/>
        <v>0</v>
      </c>
      <c r="Z44" s="57">
        <v>0</v>
      </c>
      <c r="AA44" s="57">
        <f t="shared" si="9"/>
        <v>0</v>
      </c>
      <c r="AB44" s="189">
        <f t="shared" si="10"/>
        <v>0</v>
      </c>
      <c r="AC44" s="58">
        <f t="shared" si="11"/>
        <v>0</v>
      </c>
      <c r="AD44" s="58">
        <f t="shared" si="12"/>
        <v>0</v>
      </c>
      <c r="AE44" s="193">
        <f t="shared" si="13"/>
        <v>0</v>
      </c>
      <c r="AF44" s="197">
        <f t="shared" si="16"/>
        <v>0</v>
      </c>
      <c r="AG44" s="197" t="b">
        <f t="shared" si="17"/>
        <v>1</v>
      </c>
      <c r="AH44" t="s">
        <v>9583</v>
      </c>
      <c r="AI44" s="59">
        <v>0</v>
      </c>
      <c r="AJ44" s="59">
        <v>0</v>
      </c>
      <c r="AK44" s="59">
        <f t="shared" si="14"/>
        <v>0</v>
      </c>
      <c r="AL44" s="59"/>
      <c r="AM44" s="24">
        <v>0</v>
      </c>
      <c r="AN44" s="24">
        <f t="shared" si="15"/>
        <v>0</v>
      </c>
      <c r="AO44" s="24"/>
      <c r="AP44" s="24"/>
      <c r="AQ44" s="24"/>
      <c r="AR44" s="24"/>
      <c r="AS44" s="24"/>
      <c r="AT44" s="24"/>
      <c r="AU44" s="24"/>
      <c r="AV44" s="24"/>
      <c r="AW44" s="24"/>
      <c r="AX44" s="24"/>
      <c r="AY44" s="24"/>
      <c r="AZ44" s="24"/>
      <c r="BA44" s="24"/>
      <c r="BB44" s="24"/>
    </row>
    <row r="45" spans="1:54" ht="17.25" customHeight="1">
      <c r="A45" s="24"/>
      <c r="B45" s="56">
        <v>1542</v>
      </c>
      <c r="C45" s="57" t="s">
        <v>9589</v>
      </c>
      <c r="D45" s="57">
        <v>0</v>
      </c>
      <c r="E45" s="57">
        <v>0</v>
      </c>
      <c r="F45" s="57">
        <v>0</v>
      </c>
      <c r="G45" s="57">
        <f t="shared" si="1"/>
        <v>0</v>
      </c>
      <c r="H45" s="57">
        <v>0</v>
      </c>
      <c r="I45" s="57">
        <f t="shared" si="2"/>
        <v>0</v>
      </c>
      <c r="J45" s="57">
        <v>0</v>
      </c>
      <c r="K45" s="57">
        <f t="shared" si="3"/>
        <v>0</v>
      </c>
      <c r="L45" s="57">
        <v>0</v>
      </c>
      <c r="M45" s="57">
        <v>0</v>
      </c>
      <c r="N45" s="57">
        <v>0</v>
      </c>
      <c r="O45" s="57">
        <f t="shared" si="4"/>
        <v>0</v>
      </c>
      <c r="P45" s="57">
        <v>0</v>
      </c>
      <c r="Q45" s="57">
        <f t="shared" si="5"/>
        <v>0</v>
      </c>
      <c r="R45" s="57">
        <v>0</v>
      </c>
      <c r="S45" s="57">
        <f t="shared" si="6"/>
        <v>0</v>
      </c>
      <c r="T45" s="57">
        <v>0</v>
      </c>
      <c r="U45" s="57">
        <v>0</v>
      </c>
      <c r="V45" s="57">
        <v>0</v>
      </c>
      <c r="W45" s="57">
        <f t="shared" si="7"/>
        <v>0</v>
      </c>
      <c r="X45" s="57">
        <v>0</v>
      </c>
      <c r="Y45" s="57">
        <f t="shared" si="8"/>
        <v>0</v>
      </c>
      <c r="Z45" s="57">
        <v>0</v>
      </c>
      <c r="AA45" s="57">
        <f t="shared" si="9"/>
        <v>0</v>
      </c>
      <c r="AB45" s="189">
        <f t="shared" si="10"/>
        <v>0</v>
      </c>
      <c r="AC45" s="58">
        <f t="shared" si="11"/>
        <v>0</v>
      </c>
      <c r="AD45" s="58">
        <f t="shared" si="12"/>
        <v>0</v>
      </c>
      <c r="AE45" s="193">
        <f t="shared" si="13"/>
        <v>0</v>
      </c>
      <c r="AF45" s="197">
        <f t="shared" si="16"/>
        <v>0</v>
      </c>
      <c r="AG45" s="197" t="b">
        <f t="shared" si="17"/>
        <v>1</v>
      </c>
      <c r="AH45" t="s">
        <v>9583</v>
      </c>
      <c r="AI45" s="59">
        <v>0</v>
      </c>
      <c r="AJ45" s="59">
        <v>0</v>
      </c>
      <c r="AK45" s="59">
        <f t="shared" si="14"/>
        <v>0</v>
      </c>
      <c r="AL45" s="59"/>
      <c r="AM45" s="24">
        <v>0</v>
      </c>
      <c r="AN45" s="24">
        <f t="shared" si="15"/>
        <v>0</v>
      </c>
      <c r="AO45" s="24"/>
      <c r="AP45" s="24"/>
      <c r="AQ45" s="24"/>
      <c r="AR45" s="24"/>
      <c r="AS45" s="24"/>
      <c r="AT45" s="24"/>
      <c r="AU45" s="24"/>
      <c r="AV45" s="24"/>
      <c r="AW45" s="24"/>
      <c r="AX45" s="24"/>
      <c r="AY45" s="24"/>
      <c r="AZ45" s="24"/>
      <c r="BA45" s="24"/>
      <c r="BB45" s="24"/>
    </row>
    <row r="46" spans="1:54" ht="16.5" customHeight="1">
      <c r="A46" s="24"/>
      <c r="B46" s="56">
        <v>1543</v>
      </c>
      <c r="C46" s="57" t="s">
        <v>9590</v>
      </c>
      <c r="D46" s="57">
        <v>0</v>
      </c>
      <c r="E46" s="57">
        <v>0</v>
      </c>
      <c r="F46" s="57">
        <v>0</v>
      </c>
      <c r="G46" s="57">
        <f t="shared" si="1"/>
        <v>0</v>
      </c>
      <c r="H46" s="57">
        <v>0</v>
      </c>
      <c r="I46" s="57">
        <f t="shared" si="2"/>
        <v>0</v>
      </c>
      <c r="J46" s="57">
        <v>0</v>
      </c>
      <c r="K46" s="57">
        <f t="shared" si="3"/>
        <v>0</v>
      </c>
      <c r="L46" s="57">
        <v>0</v>
      </c>
      <c r="M46" s="57">
        <v>0</v>
      </c>
      <c r="N46" s="57">
        <v>0</v>
      </c>
      <c r="O46" s="57">
        <f t="shared" si="4"/>
        <v>0</v>
      </c>
      <c r="P46" s="57">
        <v>0</v>
      </c>
      <c r="Q46" s="57">
        <f t="shared" si="5"/>
        <v>0</v>
      </c>
      <c r="R46" s="57">
        <v>0</v>
      </c>
      <c r="S46" s="57">
        <f t="shared" si="6"/>
        <v>0</v>
      </c>
      <c r="T46" s="57">
        <v>0</v>
      </c>
      <c r="U46" s="57">
        <v>0</v>
      </c>
      <c r="V46" s="57">
        <v>0</v>
      </c>
      <c r="W46" s="57">
        <f t="shared" si="7"/>
        <v>0</v>
      </c>
      <c r="X46" s="57">
        <v>0</v>
      </c>
      <c r="Y46" s="57">
        <f t="shared" si="8"/>
        <v>0</v>
      </c>
      <c r="Z46" s="57">
        <v>0</v>
      </c>
      <c r="AA46" s="57">
        <f t="shared" si="9"/>
        <v>0</v>
      </c>
      <c r="AB46" s="189">
        <f t="shared" si="10"/>
        <v>0</v>
      </c>
      <c r="AC46" s="58">
        <f t="shared" si="11"/>
        <v>0</v>
      </c>
      <c r="AD46" s="58">
        <f t="shared" si="12"/>
        <v>0</v>
      </c>
      <c r="AE46" s="193">
        <f t="shared" si="13"/>
        <v>0</v>
      </c>
      <c r="AF46" s="197">
        <f t="shared" si="16"/>
        <v>0</v>
      </c>
      <c r="AG46" s="197" t="b">
        <f t="shared" si="17"/>
        <v>1</v>
      </c>
      <c r="AH46" t="s">
        <v>9583</v>
      </c>
      <c r="AI46" s="59">
        <v>0</v>
      </c>
      <c r="AJ46" s="59">
        <v>0</v>
      </c>
      <c r="AK46" s="59">
        <f t="shared" si="14"/>
        <v>0</v>
      </c>
      <c r="AL46" s="59"/>
      <c r="AM46" s="24">
        <v>0</v>
      </c>
      <c r="AN46" s="24">
        <f t="shared" si="15"/>
        <v>0</v>
      </c>
      <c r="AO46" s="24"/>
      <c r="AP46" s="24"/>
      <c r="AQ46" s="24"/>
      <c r="AR46" s="24"/>
      <c r="AS46" s="24"/>
      <c r="AT46" s="24"/>
      <c r="AU46" s="24"/>
      <c r="AV46" s="24"/>
      <c r="AW46" s="24"/>
      <c r="AX46" s="24"/>
      <c r="AY46" s="24"/>
      <c r="AZ46" s="24"/>
      <c r="BA46" s="24"/>
      <c r="BB46" s="24"/>
    </row>
    <row r="47" spans="1:54" ht="15" customHeight="1">
      <c r="A47" s="24"/>
      <c r="B47" s="56">
        <v>1544</v>
      </c>
      <c r="C47" s="57" t="s">
        <v>9591</v>
      </c>
      <c r="D47" s="57">
        <v>0</v>
      </c>
      <c r="E47" s="57">
        <v>0</v>
      </c>
      <c r="F47" s="57">
        <v>0</v>
      </c>
      <c r="G47" s="57">
        <f t="shared" si="1"/>
        <v>0</v>
      </c>
      <c r="H47" s="57">
        <v>0</v>
      </c>
      <c r="I47" s="57">
        <f t="shared" si="2"/>
        <v>0</v>
      </c>
      <c r="J47" s="57">
        <v>0</v>
      </c>
      <c r="K47" s="57">
        <f t="shared" si="3"/>
        <v>0</v>
      </c>
      <c r="L47" s="57">
        <v>0</v>
      </c>
      <c r="M47" s="57">
        <v>0</v>
      </c>
      <c r="N47" s="57">
        <v>0</v>
      </c>
      <c r="O47" s="57">
        <f t="shared" si="4"/>
        <v>0</v>
      </c>
      <c r="P47" s="57">
        <v>0</v>
      </c>
      <c r="Q47" s="57">
        <f t="shared" si="5"/>
        <v>0</v>
      </c>
      <c r="R47" s="57">
        <v>0</v>
      </c>
      <c r="S47" s="57">
        <f t="shared" si="6"/>
        <v>0</v>
      </c>
      <c r="T47" s="57">
        <v>0</v>
      </c>
      <c r="U47" s="57">
        <v>0</v>
      </c>
      <c r="V47" s="57">
        <v>0</v>
      </c>
      <c r="W47" s="57">
        <f t="shared" si="7"/>
        <v>0</v>
      </c>
      <c r="X47" s="57">
        <v>0</v>
      </c>
      <c r="Y47" s="57">
        <f t="shared" si="8"/>
        <v>0</v>
      </c>
      <c r="Z47" s="57">
        <v>0</v>
      </c>
      <c r="AA47" s="57">
        <f t="shared" si="9"/>
        <v>0</v>
      </c>
      <c r="AB47" s="189">
        <f t="shared" si="10"/>
        <v>0</v>
      </c>
      <c r="AC47" s="58">
        <f t="shared" si="11"/>
        <v>0</v>
      </c>
      <c r="AD47" s="58">
        <f t="shared" si="12"/>
        <v>0</v>
      </c>
      <c r="AE47" s="193">
        <f t="shared" si="13"/>
        <v>0</v>
      </c>
      <c r="AF47" s="197">
        <f t="shared" si="16"/>
        <v>0</v>
      </c>
      <c r="AG47" s="197" t="b">
        <f t="shared" si="17"/>
        <v>1</v>
      </c>
      <c r="AH47" t="s">
        <v>9583</v>
      </c>
      <c r="AI47" s="59">
        <v>0</v>
      </c>
      <c r="AJ47" s="59">
        <v>0</v>
      </c>
      <c r="AK47" s="59">
        <f t="shared" si="14"/>
        <v>0</v>
      </c>
      <c r="AL47" s="59"/>
      <c r="AM47" s="24">
        <v>0</v>
      </c>
      <c r="AN47" s="24">
        <f t="shared" si="15"/>
        <v>0</v>
      </c>
      <c r="AO47" s="24"/>
      <c r="AP47" s="24"/>
      <c r="AQ47" s="24"/>
      <c r="AR47" s="24"/>
      <c r="AS47" s="24"/>
      <c r="AT47" s="24"/>
      <c r="AU47" s="24"/>
      <c r="AV47" s="24"/>
      <c r="AW47" s="24"/>
      <c r="AX47" s="24"/>
      <c r="AY47" s="24"/>
      <c r="AZ47" s="24"/>
      <c r="BA47" s="24"/>
      <c r="BB47" s="24"/>
    </row>
    <row r="48" spans="1:54" ht="21" customHeight="1">
      <c r="A48" s="24"/>
      <c r="B48" s="56">
        <v>1545</v>
      </c>
      <c r="C48" s="57" t="s">
        <v>9592</v>
      </c>
      <c r="D48" s="57">
        <v>0</v>
      </c>
      <c r="E48" s="57">
        <v>0</v>
      </c>
      <c r="F48" s="57">
        <v>0</v>
      </c>
      <c r="G48" s="57">
        <f t="shared" si="1"/>
        <v>0</v>
      </c>
      <c r="H48" s="57">
        <v>0</v>
      </c>
      <c r="I48" s="57">
        <f t="shared" si="2"/>
        <v>0</v>
      </c>
      <c r="J48" s="57">
        <v>0</v>
      </c>
      <c r="K48" s="57">
        <f t="shared" si="3"/>
        <v>0</v>
      </c>
      <c r="L48" s="57">
        <v>0</v>
      </c>
      <c r="M48" s="57">
        <v>0</v>
      </c>
      <c r="N48" s="57">
        <v>0</v>
      </c>
      <c r="O48" s="57">
        <f t="shared" si="4"/>
        <v>0</v>
      </c>
      <c r="P48" s="57">
        <v>0</v>
      </c>
      <c r="Q48" s="57">
        <f t="shared" si="5"/>
        <v>0</v>
      </c>
      <c r="R48" s="57">
        <v>0</v>
      </c>
      <c r="S48" s="57">
        <f t="shared" si="6"/>
        <v>0</v>
      </c>
      <c r="T48" s="57">
        <v>0</v>
      </c>
      <c r="U48" s="57">
        <v>0</v>
      </c>
      <c r="V48" s="57">
        <v>0</v>
      </c>
      <c r="W48" s="57">
        <f t="shared" si="7"/>
        <v>0</v>
      </c>
      <c r="X48" s="57">
        <v>0</v>
      </c>
      <c r="Y48" s="57">
        <f t="shared" si="8"/>
        <v>0</v>
      </c>
      <c r="Z48" s="57">
        <v>0</v>
      </c>
      <c r="AA48" s="57">
        <f t="shared" si="9"/>
        <v>0</v>
      </c>
      <c r="AB48" s="189">
        <f t="shared" si="10"/>
        <v>0</v>
      </c>
      <c r="AC48" s="58">
        <f t="shared" si="11"/>
        <v>0</v>
      </c>
      <c r="AD48" s="58">
        <f t="shared" si="12"/>
        <v>0</v>
      </c>
      <c r="AE48" s="193">
        <f t="shared" si="13"/>
        <v>0</v>
      </c>
      <c r="AF48" s="197">
        <f t="shared" si="16"/>
        <v>0</v>
      </c>
      <c r="AG48" s="197" t="b">
        <f t="shared" si="17"/>
        <v>1</v>
      </c>
      <c r="AH48" t="s">
        <v>9583</v>
      </c>
      <c r="AI48" s="59">
        <v>0</v>
      </c>
      <c r="AJ48" s="59">
        <v>0</v>
      </c>
      <c r="AK48" s="59">
        <f t="shared" si="14"/>
        <v>0</v>
      </c>
      <c r="AL48" s="59"/>
      <c r="AM48" s="24">
        <v>0</v>
      </c>
      <c r="AN48" s="24">
        <f t="shared" si="15"/>
        <v>0</v>
      </c>
      <c r="AO48" s="24"/>
      <c r="AP48" s="24"/>
      <c r="AQ48" s="24"/>
      <c r="AR48" s="24"/>
      <c r="AS48" s="24"/>
      <c r="AT48" s="24"/>
      <c r="AU48" s="24"/>
      <c r="AV48" s="24"/>
      <c r="AW48" s="24"/>
      <c r="AX48" s="24"/>
      <c r="AY48" s="24"/>
      <c r="AZ48" s="24"/>
      <c r="BA48" s="24"/>
      <c r="BB48" s="24"/>
    </row>
    <row r="49" spans="1:54" ht="12.75" customHeight="1">
      <c r="A49" s="24"/>
      <c r="B49" s="56">
        <v>1546</v>
      </c>
      <c r="C49" s="57" t="s">
        <v>9593</v>
      </c>
      <c r="D49" s="57">
        <v>0</v>
      </c>
      <c r="E49" s="57">
        <v>0</v>
      </c>
      <c r="F49" s="57">
        <v>0</v>
      </c>
      <c r="G49" s="57">
        <f t="shared" si="1"/>
        <v>0</v>
      </c>
      <c r="H49" s="57">
        <v>0</v>
      </c>
      <c r="I49" s="57">
        <f t="shared" si="2"/>
        <v>0</v>
      </c>
      <c r="J49" s="57">
        <v>0</v>
      </c>
      <c r="K49" s="57">
        <f t="shared" si="3"/>
        <v>0</v>
      </c>
      <c r="L49" s="57">
        <v>0</v>
      </c>
      <c r="M49" s="57">
        <v>0</v>
      </c>
      <c r="N49" s="57">
        <v>0</v>
      </c>
      <c r="O49" s="57">
        <f t="shared" si="4"/>
        <v>0</v>
      </c>
      <c r="P49" s="57">
        <v>0</v>
      </c>
      <c r="Q49" s="57">
        <f t="shared" si="5"/>
        <v>0</v>
      </c>
      <c r="R49" s="57">
        <v>0</v>
      </c>
      <c r="S49" s="57">
        <f t="shared" si="6"/>
        <v>0</v>
      </c>
      <c r="T49" s="57">
        <v>0</v>
      </c>
      <c r="U49" s="57">
        <v>0</v>
      </c>
      <c r="V49" s="57">
        <v>0</v>
      </c>
      <c r="W49" s="57">
        <f t="shared" si="7"/>
        <v>0</v>
      </c>
      <c r="X49" s="57">
        <v>0</v>
      </c>
      <c r="Y49" s="57">
        <f t="shared" si="8"/>
        <v>0</v>
      </c>
      <c r="Z49" s="57">
        <v>0</v>
      </c>
      <c r="AA49" s="57">
        <f t="shared" si="9"/>
        <v>0</v>
      </c>
      <c r="AB49" s="189">
        <f t="shared" si="10"/>
        <v>0</v>
      </c>
      <c r="AC49" s="58">
        <f t="shared" si="11"/>
        <v>0</v>
      </c>
      <c r="AD49" s="58">
        <f t="shared" si="12"/>
        <v>0</v>
      </c>
      <c r="AE49" s="193">
        <f t="shared" si="13"/>
        <v>0</v>
      </c>
      <c r="AF49" s="197">
        <f t="shared" si="16"/>
        <v>0</v>
      </c>
      <c r="AG49" s="197" t="b">
        <f t="shared" si="17"/>
        <v>1</v>
      </c>
      <c r="AH49" t="s">
        <v>9583</v>
      </c>
      <c r="AI49" s="59">
        <v>0</v>
      </c>
      <c r="AJ49" s="59">
        <v>0</v>
      </c>
      <c r="AK49" s="59">
        <f t="shared" si="14"/>
        <v>0</v>
      </c>
      <c r="AL49" s="59"/>
      <c r="AM49" s="24">
        <v>0</v>
      </c>
      <c r="AN49" s="24">
        <f t="shared" si="15"/>
        <v>0</v>
      </c>
      <c r="AO49" s="24"/>
      <c r="AP49" s="24"/>
      <c r="AQ49" s="24"/>
      <c r="AR49" s="24"/>
      <c r="AS49" s="24"/>
      <c r="AT49" s="24"/>
      <c r="AU49" s="24"/>
      <c r="AV49" s="24"/>
      <c r="AW49" s="24"/>
      <c r="AX49" s="24"/>
      <c r="AY49" s="24"/>
      <c r="AZ49" s="24"/>
      <c r="BA49" s="24"/>
      <c r="BB49" s="24"/>
    </row>
    <row r="50" spans="1:54" ht="15" customHeight="1">
      <c r="A50" s="24"/>
      <c r="B50" s="56">
        <v>1547</v>
      </c>
      <c r="C50" s="57" t="s">
        <v>9594</v>
      </c>
      <c r="D50" s="57">
        <v>0</v>
      </c>
      <c r="E50" s="57">
        <v>0</v>
      </c>
      <c r="F50" s="57">
        <v>0</v>
      </c>
      <c r="G50" s="57">
        <f t="shared" si="1"/>
        <v>0</v>
      </c>
      <c r="H50" s="57">
        <v>0</v>
      </c>
      <c r="I50" s="57">
        <f t="shared" si="2"/>
        <v>0</v>
      </c>
      <c r="J50" s="57">
        <v>0</v>
      </c>
      <c r="K50" s="57">
        <f t="shared" si="3"/>
        <v>0</v>
      </c>
      <c r="L50" s="57">
        <v>0</v>
      </c>
      <c r="M50" s="57">
        <v>0</v>
      </c>
      <c r="N50" s="57">
        <v>0</v>
      </c>
      <c r="O50" s="57">
        <f t="shared" si="4"/>
        <v>0</v>
      </c>
      <c r="P50" s="57">
        <v>0</v>
      </c>
      <c r="Q50" s="57">
        <f t="shared" si="5"/>
        <v>0</v>
      </c>
      <c r="R50" s="57">
        <v>0</v>
      </c>
      <c r="S50" s="57">
        <f t="shared" si="6"/>
        <v>0</v>
      </c>
      <c r="T50" s="57">
        <v>0</v>
      </c>
      <c r="U50" s="57">
        <v>0</v>
      </c>
      <c r="V50" s="57">
        <v>0</v>
      </c>
      <c r="W50" s="57">
        <f t="shared" si="7"/>
        <v>0</v>
      </c>
      <c r="X50" s="57">
        <v>0</v>
      </c>
      <c r="Y50" s="57">
        <f t="shared" si="8"/>
        <v>0</v>
      </c>
      <c r="Z50" s="57">
        <v>0</v>
      </c>
      <c r="AA50" s="57">
        <f t="shared" si="9"/>
        <v>0</v>
      </c>
      <c r="AB50" s="189">
        <f t="shared" si="10"/>
        <v>0</v>
      </c>
      <c r="AC50" s="58">
        <f t="shared" si="11"/>
        <v>0</v>
      </c>
      <c r="AD50" s="58">
        <f t="shared" si="12"/>
        <v>0</v>
      </c>
      <c r="AE50" s="193">
        <f t="shared" si="13"/>
        <v>0</v>
      </c>
      <c r="AF50" s="197">
        <f t="shared" si="16"/>
        <v>0</v>
      </c>
      <c r="AG50" s="197" t="b">
        <f t="shared" si="17"/>
        <v>1</v>
      </c>
      <c r="AH50" t="s">
        <v>9583</v>
      </c>
      <c r="AI50" s="59">
        <v>0</v>
      </c>
      <c r="AJ50" s="59">
        <v>0</v>
      </c>
      <c r="AK50" s="59">
        <f t="shared" si="14"/>
        <v>0</v>
      </c>
      <c r="AL50" s="59"/>
      <c r="AM50" s="24">
        <v>0</v>
      </c>
      <c r="AN50" s="24">
        <f t="shared" si="15"/>
        <v>0</v>
      </c>
      <c r="AO50" s="24"/>
      <c r="AP50" s="24"/>
      <c r="AQ50" s="24"/>
      <c r="AR50" s="24"/>
      <c r="AS50" s="24"/>
      <c r="AT50" s="24"/>
      <c r="AU50" s="24"/>
      <c r="AV50" s="24"/>
      <c r="AW50" s="24"/>
      <c r="AX50" s="24"/>
      <c r="AY50" s="24"/>
      <c r="AZ50" s="24"/>
      <c r="BA50" s="24"/>
      <c r="BB50" s="24"/>
    </row>
    <row r="51" spans="1:54" ht="14.25" customHeight="1">
      <c r="A51" s="24"/>
      <c r="B51" s="56">
        <v>1548</v>
      </c>
      <c r="C51" s="57" t="s">
        <v>9595</v>
      </c>
      <c r="D51" s="57">
        <v>0</v>
      </c>
      <c r="E51" s="57">
        <v>0</v>
      </c>
      <c r="F51" s="57">
        <v>0</v>
      </c>
      <c r="G51" s="57">
        <f t="shared" si="1"/>
        <v>0</v>
      </c>
      <c r="H51" s="57">
        <v>0</v>
      </c>
      <c r="I51" s="57">
        <f t="shared" si="2"/>
        <v>0</v>
      </c>
      <c r="J51" s="57">
        <v>0</v>
      </c>
      <c r="K51" s="57">
        <f t="shared" si="3"/>
        <v>0</v>
      </c>
      <c r="L51" s="57">
        <v>0</v>
      </c>
      <c r="M51" s="57">
        <v>0</v>
      </c>
      <c r="N51" s="57">
        <v>0</v>
      </c>
      <c r="O51" s="57">
        <f t="shared" si="4"/>
        <v>0</v>
      </c>
      <c r="P51" s="57">
        <v>0</v>
      </c>
      <c r="Q51" s="57">
        <f t="shared" si="5"/>
        <v>0</v>
      </c>
      <c r="R51" s="57">
        <v>0</v>
      </c>
      <c r="S51" s="57">
        <f t="shared" si="6"/>
        <v>0</v>
      </c>
      <c r="T51" s="57">
        <v>0</v>
      </c>
      <c r="U51" s="57">
        <v>0</v>
      </c>
      <c r="V51" s="57">
        <v>0</v>
      </c>
      <c r="W51" s="57">
        <f t="shared" si="7"/>
        <v>0</v>
      </c>
      <c r="X51" s="57">
        <v>0</v>
      </c>
      <c r="Y51" s="57">
        <f t="shared" si="8"/>
        <v>0</v>
      </c>
      <c r="Z51" s="57">
        <v>0</v>
      </c>
      <c r="AA51" s="57">
        <f t="shared" si="9"/>
        <v>0</v>
      </c>
      <c r="AB51" s="189">
        <f t="shared" si="10"/>
        <v>0</v>
      </c>
      <c r="AC51" s="58">
        <f t="shared" si="11"/>
        <v>0</v>
      </c>
      <c r="AD51" s="58">
        <f t="shared" si="12"/>
        <v>0</v>
      </c>
      <c r="AE51" s="193">
        <f t="shared" si="13"/>
        <v>0</v>
      </c>
      <c r="AF51" s="197">
        <f t="shared" si="16"/>
        <v>0</v>
      </c>
      <c r="AG51" s="197" t="b">
        <f t="shared" si="17"/>
        <v>1</v>
      </c>
      <c r="AH51" t="s">
        <v>9583</v>
      </c>
      <c r="AI51" s="59">
        <v>0</v>
      </c>
      <c r="AJ51" s="59">
        <v>0</v>
      </c>
      <c r="AK51" s="59">
        <f t="shared" si="14"/>
        <v>0</v>
      </c>
      <c r="AL51" s="59"/>
      <c r="AM51" s="24">
        <v>0</v>
      </c>
      <c r="AN51" s="24">
        <f t="shared" si="15"/>
        <v>0</v>
      </c>
      <c r="AO51" s="24"/>
      <c r="AP51" s="24"/>
      <c r="AQ51" s="24"/>
      <c r="AR51" s="24"/>
      <c r="AS51" s="24"/>
      <c r="AT51" s="24"/>
      <c r="AU51" s="24"/>
      <c r="AV51" s="24"/>
      <c r="AW51" s="24"/>
      <c r="AX51" s="24"/>
      <c r="AY51" s="24"/>
      <c r="AZ51" s="24"/>
      <c r="BA51" s="24"/>
      <c r="BB51" s="24"/>
    </row>
    <row r="52" spans="1:54" ht="14.25" customHeight="1">
      <c r="A52" s="24"/>
      <c r="B52" s="56">
        <v>1551</v>
      </c>
      <c r="C52" s="57" t="s">
        <v>9596</v>
      </c>
      <c r="D52" s="57">
        <v>0</v>
      </c>
      <c r="E52" s="57">
        <v>0</v>
      </c>
      <c r="F52" s="57">
        <v>0</v>
      </c>
      <c r="G52" s="57">
        <f t="shared" si="1"/>
        <v>0</v>
      </c>
      <c r="H52" s="57">
        <v>0</v>
      </c>
      <c r="I52" s="57">
        <f t="shared" si="2"/>
        <v>0</v>
      </c>
      <c r="J52" s="57">
        <v>0</v>
      </c>
      <c r="K52" s="57">
        <f t="shared" si="3"/>
        <v>0</v>
      </c>
      <c r="L52" s="57">
        <v>0</v>
      </c>
      <c r="M52" s="57">
        <v>0</v>
      </c>
      <c r="N52" s="57">
        <v>0</v>
      </c>
      <c r="O52" s="57">
        <f t="shared" si="4"/>
        <v>0</v>
      </c>
      <c r="P52" s="57">
        <v>0</v>
      </c>
      <c r="Q52" s="57">
        <f t="shared" si="5"/>
        <v>0</v>
      </c>
      <c r="R52" s="57">
        <v>0</v>
      </c>
      <c r="S52" s="57">
        <f t="shared" si="6"/>
        <v>0</v>
      </c>
      <c r="T52" s="57">
        <v>0</v>
      </c>
      <c r="U52" s="57">
        <v>0</v>
      </c>
      <c r="V52" s="57">
        <v>0</v>
      </c>
      <c r="W52" s="57">
        <f t="shared" si="7"/>
        <v>0</v>
      </c>
      <c r="X52" s="57">
        <v>0</v>
      </c>
      <c r="Y52" s="57">
        <f t="shared" si="8"/>
        <v>0</v>
      </c>
      <c r="Z52" s="57">
        <v>0</v>
      </c>
      <c r="AA52" s="57">
        <f t="shared" si="9"/>
        <v>0</v>
      </c>
      <c r="AB52" s="189">
        <f t="shared" si="10"/>
        <v>0</v>
      </c>
      <c r="AC52" s="58">
        <f t="shared" si="11"/>
        <v>0</v>
      </c>
      <c r="AD52" s="58">
        <f t="shared" si="12"/>
        <v>0</v>
      </c>
      <c r="AE52" s="193">
        <f t="shared" si="13"/>
        <v>0</v>
      </c>
      <c r="AF52" s="59">
        <v>21283.320000000007</v>
      </c>
      <c r="AG52" s="197" t="b">
        <f t="shared" si="17"/>
        <v>0</v>
      </c>
      <c r="AH52" t="s">
        <v>9583</v>
      </c>
      <c r="AI52" s="59">
        <v>0</v>
      </c>
      <c r="AJ52" s="59">
        <v>0</v>
      </c>
      <c r="AK52" s="59">
        <f t="shared" si="14"/>
        <v>0</v>
      </c>
      <c r="AL52" s="59"/>
      <c r="AM52" s="24">
        <v>0</v>
      </c>
      <c r="AN52" s="24">
        <f t="shared" si="15"/>
        <v>0</v>
      </c>
      <c r="AO52" s="24"/>
      <c r="AP52" s="24"/>
      <c r="AQ52" s="24"/>
      <c r="AR52" s="24"/>
      <c r="AS52" s="24"/>
      <c r="AT52" s="24"/>
      <c r="AU52" s="24"/>
      <c r="AV52" s="24"/>
      <c r="AW52" s="24"/>
      <c r="AX52" s="24"/>
      <c r="AY52" s="24"/>
      <c r="AZ52" s="24"/>
      <c r="BA52" s="24"/>
      <c r="BB52" s="24"/>
    </row>
    <row r="53" spans="1:54" ht="14.25" customHeight="1">
      <c r="A53" s="24"/>
      <c r="B53" s="56">
        <v>1591</v>
      </c>
      <c r="C53" s="57" t="s">
        <v>9597</v>
      </c>
      <c r="D53" s="57">
        <v>0</v>
      </c>
      <c r="E53" s="57">
        <v>0</v>
      </c>
      <c r="F53" s="57">
        <v>0</v>
      </c>
      <c r="G53" s="57">
        <f t="shared" si="1"/>
        <v>0</v>
      </c>
      <c r="H53" s="57">
        <v>0</v>
      </c>
      <c r="I53" s="57">
        <f t="shared" si="2"/>
        <v>0</v>
      </c>
      <c r="J53" s="57">
        <v>0</v>
      </c>
      <c r="K53" s="57">
        <f t="shared" si="3"/>
        <v>0</v>
      </c>
      <c r="L53" s="57">
        <v>0</v>
      </c>
      <c r="M53" s="57">
        <v>0</v>
      </c>
      <c r="N53" s="57">
        <v>0</v>
      </c>
      <c r="O53" s="57">
        <f t="shared" si="4"/>
        <v>0</v>
      </c>
      <c r="P53" s="57">
        <v>0</v>
      </c>
      <c r="Q53" s="57">
        <f t="shared" si="5"/>
        <v>0</v>
      </c>
      <c r="R53" s="57">
        <v>0</v>
      </c>
      <c r="S53" s="57">
        <f t="shared" si="6"/>
        <v>0</v>
      </c>
      <c r="T53" s="57">
        <v>0</v>
      </c>
      <c r="U53" s="57">
        <v>0</v>
      </c>
      <c r="V53" s="57">
        <v>0</v>
      </c>
      <c r="W53" s="57">
        <f t="shared" si="7"/>
        <v>0</v>
      </c>
      <c r="X53" s="57">
        <v>0</v>
      </c>
      <c r="Y53" s="57">
        <f t="shared" si="8"/>
        <v>0</v>
      </c>
      <c r="Z53" s="57">
        <v>0</v>
      </c>
      <c r="AA53" s="57">
        <f t="shared" si="9"/>
        <v>0</v>
      </c>
      <c r="AB53" s="189">
        <f t="shared" si="10"/>
        <v>0</v>
      </c>
      <c r="AC53" s="58">
        <f t="shared" si="11"/>
        <v>0</v>
      </c>
      <c r="AD53" s="58">
        <f t="shared" si="12"/>
        <v>0</v>
      </c>
      <c r="AE53" s="193">
        <f t="shared" si="13"/>
        <v>0</v>
      </c>
      <c r="AF53" s="197">
        <f t="shared" ref="AF53:AF307" si="18">AB53-AE53</f>
        <v>0</v>
      </c>
      <c r="AG53" s="197" t="b">
        <f t="shared" si="17"/>
        <v>1</v>
      </c>
      <c r="AH53" t="s">
        <v>9583</v>
      </c>
      <c r="AI53" s="59">
        <v>0</v>
      </c>
      <c r="AJ53" s="59">
        <v>0</v>
      </c>
      <c r="AK53" s="59">
        <f t="shared" si="14"/>
        <v>0</v>
      </c>
      <c r="AL53" s="59"/>
      <c r="AM53" s="24">
        <v>0</v>
      </c>
      <c r="AN53" s="24">
        <f t="shared" si="15"/>
        <v>0</v>
      </c>
      <c r="AO53" s="24"/>
      <c r="AP53" s="24"/>
      <c r="AQ53" s="24"/>
      <c r="AR53" s="24"/>
      <c r="AS53" s="24"/>
      <c r="AT53" s="24"/>
      <c r="AU53" s="24"/>
      <c r="AV53" s="24"/>
      <c r="AW53" s="24"/>
      <c r="AX53" s="24"/>
      <c r="AY53" s="24"/>
      <c r="AZ53" s="24"/>
      <c r="BA53" s="24"/>
      <c r="BB53" s="24"/>
    </row>
    <row r="54" spans="1:54" ht="14.25" customHeight="1">
      <c r="A54" s="24"/>
      <c r="B54" s="56">
        <v>1592</v>
      </c>
      <c r="C54" s="57" t="s">
        <v>9598</v>
      </c>
      <c r="D54" s="57">
        <v>0</v>
      </c>
      <c r="E54" s="57">
        <v>0</v>
      </c>
      <c r="F54" s="57">
        <v>0</v>
      </c>
      <c r="G54" s="57">
        <f t="shared" si="1"/>
        <v>0</v>
      </c>
      <c r="H54" s="57">
        <v>0</v>
      </c>
      <c r="I54" s="57">
        <f t="shared" si="2"/>
        <v>0</v>
      </c>
      <c r="J54" s="57">
        <v>0</v>
      </c>
      <c r="K54" s="57">
        <f t="shared" si="3"/>
        <v>0</v>
      </c>
      <c r="L54" s="57">
        <v>0</v>
      </c>
      <c r="M54" s="57">
        <v>0</v>
      </c>
      <c r="N54" s="57">
        <v>0</v>
      </c>
      <c r="O54" s="57">
        <f t="shared" si="4"/>
        <v>0</v>
      </c>
      <c r="P54" s="57">
        <v>0</v>
      </c>
      <c r="Q54" s="57">
        <f t="shared" si="5"/>
        <v>0</v>
      </c>
      <c r="R54" s="57">
        <v>0</v>
      </c>
      <c r="S54" s="57">
        <f t="shared" si="6"/>
        <v>0</v>
      </c>
      <c r="T54" s="57">
        <v>0</v>
      </c>
      <c r="U54" s="57">
        <v>0</v>
      </c>
      <c r="V54" s="57">
        <v>0</v>
      </c>
      <c r="W54" s="57">
        <f t="shared" si="7"/>
        <v>0</v>
      </c>
      <c r="X54" s="57">
        <v>0</v>
      </c>
      <c r="Y54" s="57">
        <f t="shared" si="8"/>
        <v>0</v>
      </c>
      <c r="Z54" s="57">
        <v>0</v>
      </c>
      <c r="AA54" s="57">
        <f t="shared" si="9"/>
        <v>0</v>
      </c>
      <c r="AB54" s="189">
        <f t="shared" si="10"/>
        <v>0</v>
      </c>
      <c r="AC54" s="58">
        <f t="shared" si="11"/>
        <v>0</v>
      </c>
      <c r="AD54" s="58">
        <f t="shared" si="12"/>
        <v>0</v>
      </c>
      <c r="AE54" s="193">
        <f t="shared" si="13"/>
        <v>0</v>
      </c>
      <c r="AF54" s="197">
        <f t="shared" si="18"/>
        <v>0</v>
      </c>
      <c r="AG54" s="197" t="b">
        <f t="shared" si="17"/>
        <v>1</v>
      </c>
      <c r="AH54" t="s">
        <v>9583</v>
      </c>
      <c r="AI54" s="59">
        <v>0</v>
      </c>
      <c r="AJ54" s="59">
        <v>0</v>
      </c>
      <c r="AK54" s="59">
        <f t="shared" si="14"/>
        <v>0</v>
      </c>
      <c r="AL54" s="59"/>
      <c r="AM54" s="24">
        <v>0</v>
      </c>
      <c r="AN54" s="24">
        <f t="shared" si="15"/>
        <v>0</v>
      </c>
      <c r="AO54" s="24"/>
      <c r="AP54" s="24"/>
      <c r="AQ54" s="24"/>
      <c r="AR54" s="24"/>
      <c r="AS54" s="24"/>
      <c r="AT54" s="24"/>
      <c r="AU54" s="24"/>
      <c r="AV54" s="24"/>
      <c r="AW54" s="24"/>
      <c r="AX54" s="24"/>
      <c r="AY54" s="24"/>
      <c r="AZ54" s="24"/>
      <c r="BA54" s="24"/>
      <c r="BB54" s="24"/>
    </row>
    <row r="55" spans="1:54" ht="14.25" customHeight="1">
      <c r="A55" s="24"/>
      <c r="B55" s="56">
        <v>1593</v>
      </c>
      <c r="C55" s="57" t="s">
        <v>9599</v>
      </c>
      <c r="D55" s="57">
        <v>0</v>
      </c>
      <c r="E55" s="57">
        <v>0</v>
      </c>
      <c r="F55" s="57">
        <v>0</v>
      </c>
      <c r="G55" s="57">
        <f t="shared" si="1"/>
        <v>0</v>
      </c>
      <c r="H55" s="57">
        <v>0</v>
      </c>
      <c r="I55" s="57">
        <f t="shared" si="2"/>
        <v>0</v>
      </c>
      <c r="J55" s="57">
        <v>0</v>
      </c>
      <c r="K55" s="57">
        <f t="shared" si="3"/>
        <v>0</v>
      </c>
      <c r="L55" s="57">
        <v>0</v>
      </c>
      <c r="M55" s="57">
        <v>0</v>
      </c>
      <c r="N55" s="57">
        <v>0</v>
      </c>
      <c r="O55" s="57">
        <f t="shared" si="4"/>
        <v>0</v>
      </c>
      <c r="P55" s="57">
        <v>0</v>
      </c>
      <c r="Q55" s="57">
        <f t="shared" si="5"/>
        <v>0</v>
      </c>
      <c r="R55" s="57">
        <v>0</v>
      </c>
      <c r="S55" s="57">
        <f t="shared" si="6"/>
        <v>0</v>
      </c>
      <c r="T55" s="57">
        <v>0</v>
      </c>
      <c r="U55" s="57">
        <v>0</v>
      </c>
      <c r="V55" s="57">
        <v>0</v>
      </c>
      <c r="W55" s="57">
        <f t="shared" si="7"/>
        <v>0</v>
      </c>
      <c r="X55" s="57">
        <v>0</v>
      </c>
      <c r="Y55" s="57">
        <f t="shared" si="8"/>
        <v>0</v>
      </c>
      <c r="Z55" s="57">
        <v>0</v>
      </c>
      <c r="AA55" s="57">
        <f t="shared" si="9"/>
        <v>0</v>
      </c>
      <c r="AB55" s="189">
        <f t="shared" si="10"/>
        <v>0</v>
      </c>
      <c r="AC55" s="58">
        <f t="shared" si="11"/>
        <v>0</v>
      </c>
      <c r="AD55" s="58">
        <f t="shared" si="12"/>
        <v>0</v>
      </c>
      <c r="AE55" s="193">
        <f t="shared" si="13"/>
        <v>0</v>
      </c>
      <c r="AF55" s="197">
        <f t="shared" si="18"/>
        <v>0</v>
      </c>
      <c r="AG55" s="197" t="b">
        <f t="shared" si="17"/>
        <v>1</v>
      </c>
      <c r="AH55" t="s">
        <v>9583</v>
      </c>
      <c r="AI55" s="59">
        <v>0</v>
      </c>
      <c r="AJ55" s="59">
        <v>0</v>
      </c>
      <c r="AK55" s="59">
        <f t="shared" si="14"/>
        <v>0</v>
      </c>
      <c r="AL55" s="59"/>
      <c r="AM55" s="24">
        <v>0</v>
      </c>
      <c r="AN55" s="24">
        <f t="shared" si="15"/>
        <v>0</v>
      </c>
      <c r="AO55" s="24"/>
      <c r="AP55" s="24"/>
      <c r="AQ55" s="24"/>
      <c r="AR55" s="24"/>
      <c r="AS55" s="24"/>
      <c r="AT55" s="24"/>
      <c r="AU55" s="24"/>
      <c r="AV55" s="24"/>
      <c r="AW55" s="24"/>
      <c r="AX55" s="24"/>
      <c r="AY55" s="24"/>
      <c r="AZ55" s="24"/>
      <c r="BA55" s="24"/>
      <c r="BB55" s="24"/>
    </row>
    <row r="56" spans="1:54" ht="14.25" customHeight="1">
      <c r="A56" s="24"/>
      <c r="B56" s="56">
        <v>1611</v>
      </c>
      <c r="C56" s="57" t="s">
        <v>9600</v>
      </c>
      <c r="D56" s="57">
        <v>0</v>
      </c>
      <c r="E56" s="57">
        <v>0</v>
      </c>
      <c r="F56" s="57">
        <v>0</v>
      </c>
      <c r="G56" s="57">
        <f t="shared" si="1"/>
        <v>0</v>
      </c>
      <c r="H56" s="57">
        <v>0</v>
      </c>
      <c r="I56" s="57">
        <f t="shared" si="2"/>
        <v>0</v>
      </c>
      <c r="J56" s="57">
        <v>0</v>
      </c>
      <c r="K56" s="57">
        <f t="shared" si="3"/>
        <v>0</v>
      </c>
      <c r="L56" s="57">
        <v>0</v>
      </c>
      <c r="M56" s="57">
        <v>0</v>
      </c>
      <c r="N56" s="57">
        <v>0</v>
      </c>
      <c r="O56" s="57">
        <f t="shared" si="4"/>
        <v>0</v>
      </c>
      <c r="P56" s="57">
        <v>0</v>
      </c>
      <c r="Q56" s="57">
        <f t="shared" si="5"/>
        <v>0</v>
      </c>
      <c r="R56" s="57">
        <v>0</v>
      </c>
      <c r="S56" s="57">
        <f t="shared" si="6"/>
        <v>0</v>
      </c>
      <c r="T56" s="57">
        <v>0</v>
      </c>
      <c r="U56" s="57">
        <v>0</v>
      </c>
      <c r="V56" s="57">
        <v>0</v>
      </c>
      <c r="W56" s="57">
        <f t="shared" si="7"/>
        <v>0</v>
      </c>
      <c r="X56" s="57">
        <v>0</v>
      </c>
      <c r="Y56" s="57">
        <f t="shared" si="8"/>
        <v>0</v>
      </c>
      <c r="Z56" s="57">
        <v>0</v>
      </c>
      <c r="AA56" s="57">
        <f t="shared" si="9"/>
        <v>0</v>
      </c>
      <c r="AB56" s="189">
        <f t="shared" si="10"/>
        <v>0</v>
      </c>
      <c r="AC56" s="58">
        <f t="shared" si="11"/>
        <v>0</v>
      </c>
      <c r="AD56" s="58">
        <f t="shared" si="12"/>
        <v>0</v>
      </c>
      <c r="AE56" s="193">
        <f t="shared" si="13"/>
        <v>0</v>
      </c>
      <c r="AF56" s="197">
        <f t="shared" si="18"/>
        <v>0</v>
      </c>
      <c r="AG56" s="197" t="b">
        <f t="shared" si="17"/>
        <v>1</v>
      </c>
      <c r="AH56" t="s">
        <v>9601</v>
      </c>
      <c r="AI56" s="59">
        <v>0</v>
      </c>
      <c r="AJ56" s="59">
        <v>0</v>
      </c>
      <c r="AK56" s="59">
        <f t="shared" si="14"/>
        <v>0</v>
      </c>
      <c r="AL56" s="59"/>
      <c r="AM56" s="24">
        <v>0</v>
      </c>
      <c r="AN56" s="24">
        <f t="shared" si="15"/>
        <v>0</v>
      </c>
      <c r="AO56" s="24"/>
      <c r="AP56" s="24"/>
      <c r="AQ56" s="24"/>
      <c r="AR56" s="24"/>
      <c r="AS56" s="24"/>
      <c r="AT56" s="24"/>
      <c r="AU56" s="24"/>
      <c r="AV56" s="24"/>
      <c r="AW56" s="24"/>
      <c r="AX56" s="24"/>
      <c r="AY56" s="24"/>
      <c r="AZ56" s="24"/>
      <c r="BA56" s="24"/>
      <c r="BB56" s="24"/>
    </row>
    <row r="57" spans="1:54" ht="14.25" customHeight="1">
      <c r="A57" s="24"/>
      <c r="B57" s="56">
        <v>1612</v>
      </c>
      <c r="C57" s="57" t="s">
        <v>9602</v>
      </c>
      <c r="D57" s="57">
        <v>0</v>
      </c>
      <c r="E57" s="57">
        <v>0</v>
      </c>
      <c r="F57" s="57">
        <v>0</v>
      </c>
      <c r="G57" s="57">
        <f t="shared" si="1"/>
        <v>0</v>
      </c>
      <c r="H57" s="57">
        <v>0</v>
      </c>
      <c r="I57" s="57">
        <f t="shared" si="2"/>
        <v>0</v>
      </c>
      <c r="J57" s="57">
        <v>0</v>
      </c>
      <c r="K57" s="57">
        <f t="shared" si="3"/>
        <v>0</v>
      </c>
      <c r="L57" s="57">
        <v>0</v>
      </c>
      <c r="M57" s="57">
        <v>0</v>
      </c>
      <c r="N57" s="57">
        <v>0</v>
      </c>
      <c r="O57" s="57">
        <f t="shared" si="4"/>
        <v>0</v>
      </c>
      <c r="P57" s="57">
        <v>0</v>
      </c>
      <c r="Q57" s="57">
        <f t="shared" si="5"/>
        <v>0</v>
      </c>
      <c r="R57" s="57">
        <v>0</v>
      </c>
      <c r="S57" s="57">
        <f t="shared" si="6"/>
        <v>0</v>
      </c>
      <c r="T57" s="57">
        <v>0</v>
      </c>
      <c r="U57" s="57">
        <v>0</v>
      </c>
      <c r="V57" s="57">
        <v>0</v>
      </c>
      <c r="W57" s="57">
        <f t="shared" si="7"/>
        <v>0</v>
      </c>
      <c r="X57" s="57">
        <v>0</v>
      </c>
      <c r="Y57" s="57">
        <f t="shared" si="8"/>
        <v>0</v>
      </c>
      <c r="Z57" s="57">
        <v>0</v>
      </c>
      <c r="AA57" s="57">
        <f t="shared" si="9"/>
        <v>0</v>
      </c>
      <c r="AB57" s="189">
        <f t="shared" si="10"/>
        <v>0</v>
      </c>
      <c r="AC57" s="58">
        <f t="shared" si="11"/>
        <v>0</v>
      </c>
      <c r="AD57" s="58">
        <f t="shared" si="12"/>
        <v>0</v>
      </c>
      <c r="AE57" s="193">
        <f t="shared" si="13"/>
        <v>0</v>
      </c>
      <c r="AF57" s="197">
        <f t="shared" si="18"/>
        <v>0</v>
      </c>
      <c r="AG57" s="197" t="b">
        <f t="shared" si="17"/>
        <v>1</v>
      </c>
      <c r="AH57" t="s">
        <v>9601</v>
      </c>
      <c r="AI57" s="59">
        <v>0</v>
      </c>
      <c r="AJ57" s="59">
        <v>0</v>
      </c>
      <c r="AK57" s="59">
        <f t="shared" si="14"/>
        <v>0</v>
      </c>
      <c r="AL57" s="59"/>
      <c r="AM57" s="24">
        <v>0</v>
      </c>
      <c r="AN57" s="24">
        <f t="shared" si="15"/>
        <v>0</v>
      </c>
      <c r="AO57" s="24"/>
      <c r="AP57" s="24"/>
      <c r="AQ57" s="24"/>
      <c r="AR57" s="24"/>
      <c r="AS57" s="24"/>
      <c r="AT57" s="24"/>
      <c r="AU57" s="24"/>
      <c r="AV57" s="24"/>
      <c r="AW57" s="24"/>
      <c r="AX57" s="24"/>
      <c r="AY57" s="24"/>
      <c r="AZ57" s="24"/>
      <c r="BA57" s="24"/>
      <c r="BB57" s="24"/>
    </row>
    <row r="58" spans="1:54" ht="14.25" customHeight="1">
      <c r="A58" s="24"/>
      <c r="B58" s="56">
        <v>1711</v>
      </c>
      <c r="C58" s="57" t="s">
        <v>9603</v>
      </c>
      <c r="D58" s="57">
        <v>0</v>
      </c>
      <c r="E58" s="57">
        <v>0</v>
      </c>
      <c r="F58" s="57">
        <v>0</v>
      </c>
      <c r="G58" s="57">
        <f t="shared" si="1"/>
        <v>0</v>
      </c>
      <c r="H58" s="57">
        <v>0</v>
      </c>
      <c r="I58" s="57">
        <f t="shared" si="2"/>
        <v>0</v>
      </c>
      <c r="J58" s="57">
        <v>0</v>
      </c>
      <c r="K58" s="57">
        <f t="shared" si="3"/>
        <v>0</v>
      </c>
      <c r="L58" s="57">
        <v>0</v>
      </c>
      <c r="M58" s="57">
        <v>0</v>
      </c>
      <c r="N58" s="57">
        <v>0</v>
      </c>
      <c r="O58" s="57">
        <f t="shared" si="4"/>
        <v>0</v>
      </c>
      <c r="P58" s="57">
        <v>0</v>
      </c>
      <c r="Q58" s="57">
        <f t="shared" si="5"/>
        <v>0</v>
      </c>
      <c r="R58" s="57">
        <v>0</v>
      </c>
      <c r="S58" s="57">
        <f t="shared" si="6"/>
        <v>0</v>
      </c>
      <c r="T58" s="57">
        <v>0</v>
      </c>
      <c r="U58" s="57">
        <v>0</v>
      </c>
      <c r="V58" s="57">
        <v>0</v>
      </c>
      <c r="W58" s="57">
        <f t="shared" si="7"/>
        <v>0</v>
      </c>
      <c r="X58" s="57">
        <v>0</v>
      </c>
      <c r="Y58" s="57">
        <f t="shared" si="8"/>
        <v>0</v>
      </c>
      <c r="Z58" s="57">
        <v>0</v>
      </c>
      <c r="AA58" s="57">
        <f t="shared" si="9"/>
        <v>0</v>
      </c>
      <c r="AB58" s="189">
        <f t="shared" si="10"/>
        <v>0</v>
      </c>
      <c r="AC58" s="58">
        <f t="shared" si="11"/>
        <v>0</v>
      </c>
      <c r="AD58" s="58">
        <f t="shared" si="12"/>
        <v>0</v>
      </c>
      <c r="AE58" s="193">
        <f t="shared" si="13"/>
        <v>0</v>
      </c>
      <c r="AF58" s="197">
        <f t="shared" si="18"/>
        <v>0</v>
      </c>
      <c r="AG58" s="197" t="b">
        <f t="shared" si="17"/>
        <v>1</v>
      </c>
      <c r="AH58" t="s">
        <v>9604</v>
      </c>
      <c r="AI58" s="59">
        <v>0</v>
      </c>
      <c r="AJ58" s="59">
        <v>0</v>
      </c>
      <c r="AK58" s="59">
        <f t="shared" si="14"/>
        <v>0</v>
      </c>
      <c r="AL58" s="59"/>
      <c r="AM58" s="24">
        <v>0</v>
      </c>
      <c r="AN58" s="24">
        <f t="shared" si="15"/>
        <v>0</v>
      </c>
      <c r="AO58" s="24"/>
      <c r="AP58" s="24"/>
      <c r="AQ58" s="24"/>
      <c r="AR58" s="24"/>
      <c r="AS58" s="24"/>
      <c r="AT58" s="24"/>
      <c r="AU58" s="24"/>
      <c r="AV58" s="24"/>
      <c r="AW58" s="24"/>
      <c r="AX58" s="24"/>
      <c r="AY58" s="24"/>
      <c r="AZ58" s="24"/>
      <c r="BA58" s="24"/>
      <c r="BB58" s="24"/>
    </row>
    <row r="59" spans="1:54" ht="14.25" customHeight="1">
      <c r="A59" s="24"/>
      <c r="B59" s="56">
        <v>1712</v>
      </c>
      <c r="C59" s="57" t="s">
        <v>1869</v>
      </c>
      <c r="D59" s="57">
        <v>0</v>
      </c>
      <c r="E59" s="57">
        <v>0</v>
      </c>
      <c r="F59" s="57">
        <v>0</v>
      </c>
      <c r="G59" s="57">
        <f t="shared" si="1"/>
        <v>0</v>
      </c>
      <c r="H59" s="57">
        <v>0</v>
      </c>
      <c r="I59" s="57">
        <f t="shared" si="2"/>
        <v>0</v>
      </c>
      <c r="J59" s="57">
        <v>0</v>
      </c>
      <c r="K59" s="57">
        <f t="shared" si="3"/>
        <v>0</v>
      </c>
      <c r="L59" s="57">
        <v>0</v>
      </c>
      <c r="M59" s="57">
        <v>0</v>
      </c>
      <c r="N59" s="57">
        <v>0</v>
      </c>
      <c r="O59" s="57">
        <f t="shared" si="4"/>
        <v>0</v>
      </c>
      <c r="P59" s="57">
        <v>0</v>
      </c>
      <c r="Q59" s="57">
        <f t="shared" si="5"/>
        <v>0</v>
      </c>
      <c r="R59" s="57">
        <v>0</v>
      </c>
      <c r="S59" s="57">
        <f t="shared" si="6"/>
        <v>0</v>
      </c>
      <c r="T59" s="57">
        <v>0</v>
      </c>
      <c r="U59" s="57">
        <v>0</v>
      </c>
      <c r="V59" s="57">
        <v>0</v>
      </c>
      <c r="W59" s="57">
        <f t="shared" si="7"/>
        <v>0</v>
      </c>
      <c r="X59" s="57">
        <v>0</v>
      </c>
      <c r="Y59" s="57">
        <f t="shared" si="8"/>
        <v>0</v>
      </c>
      <c r="Z59" s="57">
        <v>0</v>
      </c>
      <c r="AA59" s="57">
        <f t="shared" si="9"/>
        <v>0</v>
      </c>
      <c r="AB59" s="189">
        <f t="shared" si="10"/>
        <v>0</v>
      </c>
      <c r="AC59" s="58">
        <f t="shared" si="11"/>
        <v>0</v>
      </c>
      <c r="AD59" s="58">
        <f t="shared" si="12"/>
        <v>0</v>
      </c>
      <c r="AE59" s="193">
        <f t="shared" si="13"/>
        <v>0</v>
      </c>
      <c r="AF59" s="197">
        <f t="shared" si="18"/>
        <v>0</v>
      </c>
      <c r="AG59" s="197" t="b">
        <f t="shared" si="17"/>
        <v>1</v>
      </c>
      <c r="AH59" t="s">
        <v>9604</v>
      </c>
      <c r="AI59" s="59">
        <v>0</v>
      </c>
      <c r="AJ59" s="59">
        <v>0</v>
      </c>
      <c r="AK59" s="59">
        <f t="shared" si="14"/>
        <v>0</v>
      </c>
      <c r="AL59" s="59">
        <v>0</v>
      </c>
      <c r="AM59" s="24">
        <v>0</v>
      </c>
      <c r="AN59" s="24">
        <f t="shared" si="15"/>
        <v>0</v>
      </c>
      <c r="AO59" s="24" t="s">
        <v>9519</v>
      </c>
      <c r="AP59" s="24"/>
      <c r="AQ59" s="24"/>
      <c r="AR59" s="24"/>
      <c r="AS59" s="24"/>
      <c r="AT59" s="24"/>
      <c r="AU59" s="24"/>
      <c r="AV59" s="24"/>
      <c r="AW59" s="24"/>
      <c r="AX59" s="24"/>
      <c r="AY59" s="24"/>
      <c r="AZ59" s="24"/>
      <c r="BA59" s="24"/>
      <c r="BB59" s="24"/>
    </row>
    <row r="60" spans="1:54" ht="14.25" customHeight="1">
      <c r="A60" s="24"/>
      <c r="B60" s="56">
        <v>1713</v>
      </c>
      <c r="C60" s="57" t="s">
        <v>9605</v>
      </c>
      <c r="D60" s="57">
        <v>0</v>
      </c>
      <c r="E60" s="57">
        <v>0</v>
      </c>
      <c r="F60" s="57">
        <v>0</v>
      </c>
      <c r="G60" s="57">
        <f t="shared" si="1"/>
        <v>0</v>
      </c>
      <c r="H60" s="57">
        <v>0</v>
      </c>
      <c r="I60" s="57">
        <f t="shared" si="2"/>
        <v>0</v>
      </c>
      <c r="J60" s="57">
        <v>0</v>
      </c>
      <c r="K60" s="57">
        <f t="shared" si="3"/>
        <v>0</v>
      </c>
      <c r="L60" s="57">
        <v>0</v>
      </c>
      <c r="M60" s="57">
        <v>0</v>
      </c>
      <c r="N60" s="57">
        <v>0</v>
      </c>
      <c r="O60" s="57">
        <f t="shared" si="4"/>
        <v>0</v>
      </c>
      <c r="P60" s="57">
        <v>0</v>
      </c>
      <c r="Q60" s="57">
        <f t="shared" si="5"/>
        <v>0</v>
      </c>
      <c r="R60" s="57">
        <v>0</v>
      </c>
      <c r="S60" s="57">
        <f t="shared" si="6"/>
        <v>0</v>
      </c>
      <c r="T60" s="57">
        <v>0</v>
      </c>
      <c r="U60" s="57">
        <v>0</v>
      </c>
      <c r="V60" s="57">
        <v>0</v>
      </c>
      <c r="W60" s="57">
        <f t="shared" si="7"/>
        <v>0</v>
      </c>
      <c r="X60" s="57">
        <v>0</v>
      </c>
      <c r="Y60" s="57">
        <f t="shared" si="8"/>
        <v>0</v>
      </c>
      <c r="Z60" s="57">
        <v>0</v>
      </c>
      <c r="AA60" s="57">
        <f t="shared" si="9"/>
        <v>0</v>
      </c>
      <c r="AB60" s="189">
        <f t="shared" si="10"/>
        <v>0</v>
      </c>
      <c r="AC60" s="58">
        <f t="shared" si="11"/>
        <v>0</v>
      </c>
      <c r="AD60" s="58">
        <f t="shared" si="12"/>
        <v>0</v>
      </c>
      <c r="AE60" s="193">
        <f t="shared" si="13"/>
        <v>0</v>
      </c>
      <c r="AF60" s="197">
        <f t="shared" si="18"/>
        <v>0</v>
      </c>
      <c r="AG60" s="197" t="b">
        <f t="shared" si="17"/>
        <v>1</v>
      </c>
      <c r="AH60" t="s">
        <v>9604</v>
      </c>
      <c r="AI60" s="59">
        <v>0</v>
      </c>
      <c r="AJ60" s="59">
        <v>0</v>
      </c>
      <c r="AK60" s="59">
        <f t="shared" si="14"/>
        <v>0</v>
      </c>
      <c r="AL60" s="59"/>
      <c r="AM60" s="24">
        <v>0</v>
      </c>
      <c r="AN60" s="24">
        <f t="shared" si="15"/>
        <v>0</v>
      </c>
      <c r="AO60" s="24"/>
      <c r="AP60" s="24"/>
      <c r="AQ60" s="24"/>
      <c r="AR60" s="24"/>
      <c r="AS60" s="24"/>
      <c r="AT60" s="24"/>
      <c r="AU60" s="24"/>
      <c r="AV60" s="24"/>
      <c r="AW60" s="24"/>
      <c r="AX60" s="24"/>
      <c r="AY60" s="24"/>
      <c r="AZ60" s="24"/>
      <c r="BA60" s="24"/>
      <c r="BB60" s="24"/>
    </row>
    <row r="61" spans="1:54" ht="14.25" customHeight="1">
      <c r="A61" s="24"/>
      <c r="B61" s="56">
        <v>1715</v>
      </c>
      <c r="C61" s="57" t="s">
        <v>9606</v>
      </c>
      <c r="D61" s="57">
        <v>0</v>
      </c>
      <c r="E61" s="57">
        <v>0</v>
      </c>
      <c r="F61" s="57">
        <v>0</v>
      </c>
      <c r="G61" s="57">
        <f t="shared" si="1"/>
        <v>0</v>
      </c>
      <c r="H61" s="57">
        <v>0</v>
      </c>
      <c r="I61" s="57">
        <f t="shared" si="2"/>
        <v>0</v>
      </c>
      <c r="J61" s="57">
        <v>0</v>
      </c>
      <c r="K61" s="57">
        <f t="shared" si="3"/>
        <v>0</v>
      </c>
      <c r="L61" s="57">
        <v>0</v>
      </c>
      <c r="M61" s="57">
        <v>0</v>
      </c>
      <c r="N61" s="57">
        <v>0</v>
      </c>
      <c r="O61" s="57">
        <f t="shared" si="4"/>
        <v>0</v>
      </c>
      <c r="P61" s="57">
        <v>0</v>
      </c>
      <c r="Q61" s="57">
        <f t="shared" si="5"/>
        <v>0</v>
      </c>
      <c r="R61" s="57">
        <v>0</v>
      </c>
      <c r="S61" s="57">
        <f t="shared" si="6"/>
        <v>0</v>
      </c>
      <c r="T61" s="57">
        <v>0</v>
      </c>
      <c r="U61" s="57">
        <v>0</v>
      </c>
      <c r="V61" s="57">
        <v>0</v>
      </c>
      <c r="W61" s="57">
        <f t="shared" si="7"/>
        <v>0</v>
      </c>
      <c r="X61" s="57">
        <v>0</v>
      </c>
      <c r="Y61" s="57">
        <f t="shared" si="8"/>
        <v>0</v>
      </c>
      <c r="Z61" s="57">
        <v>0</v>
      </c>
      <c r="AA61" s="57">
        <f t="shared" si="9"/>
        <v>0</v>
      </c>
      <c r="AB61" s="189">
        <f t="shared" si="10"/>
        <v>0</v>
      </c>
      <c r="AC61" s="58">
        <f t="shared" si="11"/>
        <v>0</v>
      </c>
      <c r="AD61" s="58">
        <f t="shared" si="12"/>
        <v>0</v>
      </c>
      <c r="AE61" s="193">
        <f t="shared" si="13"/>
        <v>0</v>
      </c>
      <c r="AF61" s="197">
        <f t="shared" si="18"/>
        <v>0</v>
      </c>
      <c r="AG61" s="197" t="b">
        <f t="shared" si="17"/>
        <v>1</v>
      </c>
      <c r="AH61" t="s">
        <v>9604</v>
      </c>
      <c r="AI61" s="59">
        <v>0</v>
      </c>
      <c r="AJ61" s="59">
        <v>0</v>
      </c>
      <c r="AK61" s="59">
        <f t="shared" si="14"/>
        <v>0</v>
      </c>
      <c r="AL61" s="59"/>
      <c r="AM61" s="24">
        <v>0</v>
      </c>
      <c r="AN61" s="24">
        <f t="shared" si="15"/>
        <v>0</v>
      </c>
      <c r="AO61" s="24"/>
      <c r="AP61" s="24"/>
      <c r="AQ61" s="24"/>
      <c r="AR61" s="24"/>
      <c r="AS61" s="24"/>
      <c r="AT61" s="24"/>
      <c r="AU61" s="24"/>
      <c r="AV61" s="24"/>
      <c r="AW61" s="24"/>
      <c r="AX61" s="24"/>
      <c r="AY61" s="24"/>
      <c r="AZ61" s="24"/>
      <c r="BA61" s="24"/>
      <c r="BB61" s="24"/>
    </row>
    <row r="62" spans="1:54" ht="14.25" customHeight="1">
      <c r="A62" s="24"/>
      <c r="B62" s="56">
        <v>1716</v>
      </c>
      <c r="C62" s="57" t="s">
        <v>9607</v>
      </c>
      <c r="D62" s="57">
        <v>0</v>
      </c>
      <c r="E62" s="57">
        <v>0</v>
      </c>
      <c r="F62" s="57">
        <v>0</v>
      </c>
      <c r="G62" s="57">
        <f t="shared" si="1"/>
        <v>0</v>
      </c>
      <c r="H62" s="57">
        <v>0</v>
      </c>
      <c r="I62" s="57">
        <f t="shared" si="2"/>
        <v>0</v>
      </c>
      <c r="J62" s="57">
        <v>0</v>
      </c>
      <c r="K62" s="57">
        <f t="shared" si="3"/>
        <v>0</v>
      </c>
      <c r="L62" s="57">
        <v>0</v>
      </c>
      <c r="M62" s="57">
        <v>0</v>
      </c>
      <c r="N62" s="57">
        <v>0</v>
      </c>
      <c r="O62" s="57">
        <f t="shared" si="4"/>
        <v>0</v>
      </c>
      <c r="P62" s="57">
        <v>0</v>
      </c>
      <c r="Q62" s="57">
        <f t="shared" si="5"/>
        <v>0</v>
      </c>
      <c r="R62" s="57">
        <v>0</v>
      </c>
      <c r="S62" s="57">
        <f t="shared" si="6"/>
        <v>0</v>
      </c>
      <c r="T62" s="57">
        <v>0</v>
      </c>
      <c r="U62" s="57">
        <v>0</v>
      </c>
      <c r="V62" s="57">
        <v>0</v>
      </c>
      <c r="W62" s="57">
        <f t="shared" si="7"/>
        <v>0</v>
      </c>
      <c r="X62" s="57">
        <v>0</v>
      </c>
      <c r="Y62" s="57">
        <f t="shared" si="8"/>
        <v>0</v>
      </c>
      <c r="Z62" s="57">
        <v>0</v>
      </c>
      <c r="AA62" s="57">
        <f t="shared" si="9"/>
        <v>0</v>
      </c>
      <c r="AB62" s="189">
        <f t="shared" si="10"/>
        <v>0</v>
      </c>
      <c r="AC62" s="58">
        <f t="shared" si="11"/>
        <v>0</v>
      </c>
      <c r="AD62" s="58">
        <f t="shared" si="12"/>
        <v>0</v>
      </c>
      <c r="AE62" s="193">
        <f t="shared" si="13"/>
        <v>0</v>
      </c>
      <c r="AF62" s="197">
        <f t="shared" si="18"/>
        <v>0</v>
      </c>
      <c r="AG62" s="197" t="b">
        <f t="shared" si="17"/>
        <v>1</v>
      </c>
      <c r="AH62" t="s">
        <v>9604</v>
      </c>
      <c r="AI62" s="59">
        <v>0</v>
      </c>
      <c r="AJ62" s="59">
        <v>0</v>
      </c>
      <c r="AK62" s="59">
        <f t="shared" si="14"/>
        <v>0</v>
      </c>
      <c r="AL62" s="59"/>
      <c r="AM62" s="24">
        <v>0</v>
      </c>
      <c r="AN62" s="24">
        <f t="shared" si="15"/>
        <v>0</v>
      </c>
      <c r="AO62" s="24"/>
      <c r="AP62" s="24"/>
      <c r="AQ62" s="24"/>
      <c r="AR62" s="24"/>
      <c r="AS62" s="24"/>
      <c r="AT62" s="24"/>
      <c r="AU62" s="24"/>
      <c r="AV62" s="24"/>
      <c r="AW62" s="24"/>
      <c r="AX62" s="24"/>
      <c r="AY62" s="24"/>
      <c r="AZ62" s="24"/>
      <c r="BA62" s="24"/>
      <c r="BB62" s="24"/>
    </row>
    <row r="63" spans="1:54" ht="14.25" customHeight="1">
      <c r="A63" s="24"/>
      <c r="B63" s="56">
        <v>1717</v>
      </c>
      <c r="C63" s="57" t="s">
        <v>9608</v>
      </c>
      <c r="D63" s="57">
        <v>0</v>
      </c>
      <c r="E63" s="57">
        <v>0</v>
      </c>
      <c r="F63" s="57">
        <v>0</v>
      </c>
      <c r="G63" s="57">
        <f t="shared" si="1"/>
        <v>0</v>
      </c>
      <c r="H63" s="57">
        <v>0</v>
      </c>
      <c r="I63" s="57">
        <f t="shared" si="2"/>
        <v>0</v>
      </c>
      <c r="J63" s="57">
        <v>0</v>
      </c>
      <c r="K63" s="57">
        <f t="shared" si="3"/>
        <v>0</v>
      </c>
      <c r="L63" s="57">
        <v>0</v>
      </c>
      <c r="M63" s="57">
        <v>0</v>
      </c>
      <c r="N63" s="57">
        <v>0</v>
      </c>
      <c r="O63" s="57">
        <f t="shared" si="4"/>
        <v>0</v>
      </c>
      <c r="P63" s="57">
        <v>0</v>
      </c>
      <c r="Q63" s="57">
        <f t="shared" si="5"/>
        <v>0</v>
      </c>
      <c r="R63" s="57">
        <v>0</v>
      </c>
      <c r="S63" s="57">
        <f t="shared" si="6"/>
        <v>0</v>
      </c>
      <c r="T63" s="57">
        <v>0</v>
      </c>
      <c r="U63" s="57">
        <v>0</v>
      </c>
      <c r="V63" s="57">
        <v>0</v>
      </c>
      <c r="W63" s="57">
        <f t="shared" si="7"/>
        <v>0</v>
      </c>
      <c r="X63" s="57">
        <v>0</v>
      </c>
      <c r="Y63" s="57">
        <f t="shared" si="8"/>
        <v>0</v>
      </c>
      <c r="Z63" s="57">
        <v>0</v>
      </c>
      <c r="AA63" s="57">
        <f t="shared" si="9"/>
        <v>0</v>
      </c>
      <c r="AB63" s="189">
        <f t="shared" si="10"/>
        <v>0</v>
      </c>
      <c r="AC63" s="58">
        <f t="shared" si="11"/>
        <v>0</v>
      </c>
      <c r="AD63" s="58">
        <f t="shared" si="12"/>
        <v>0</v>
      </c>
      <c r="AE63" s="193">
        <f t="shared" si="13"/>
        <v>0</v>
      </c>
      <c r="AF63" s="197">
        <f t="shared" si="18"/>
        <v>0</v>
      </c>
      <c r="AG63" s="197" t="b">
        <f t="shared" si="17"/>
        <v>1</v>
      </c>
      <c r="AH63" t="s">
        <v>9604</v>
      </c>
      <c r="AI63" s="59">
        <v>0</v>
      </c>
      <c r="AJ63" s="59">
        <v>0</v>
      </c>
      <c r="AK63" s="59">
        <f t="shared" si="14"/>
        <v>0</v>
      </c>
      <c r="AL63" s="59"/>
      <c r="AM63" s="24">
        <v>0</v>
      </c>
      <c r="AN63" s="24">
        <f t="shared" si="15"/>
        <v>0</v>
      </c>
      <c r="AO63" s="24"/>
      <c r="AP63" s="24"/>
      <c r="AQ63" s="24"/>
      <c r="AR63" s="24"/>
      <c r="AS63" s="24"/>
      <c r="AT63" s="24"/>
      <c r="AU63" s="24"/>
      <c r="AV63" s="24"/>
      <c r="AW63" s="24"/>
      <c r="AX63" s="24"/>
      <c r="AY63" s="24"/>
      <c r="AZ63" s="24"/>
      <c r="BA63" s="24"/>
      <c r="BB63" s="24"/>
    </row>
    <row r="64" spans="1:54" ht="14.25" customHeight="1">
      <c r="A64" s="24"/>
      <c r="B64" s="56">
        <v>1718</v>
      </c>
      <c r="C64" s="57" t="s">
        <v>9609</v>
      </c>
      <c r="D64" s="57">
        <v>0</v>
      </c>
      <c r="E64" s="57">
        <v>0</v>
      </c>
      <c r="F64" s="57">
        <v>0</v>
      </c>
      <c r="G64" s="57">
        <f t="shared" si="1"/>
        <v>0</v>
      </c>
      <c r="H64" s="57">
        <v>0</v>
      </c>
      <c r="I64" s="57">
        <f t="shared" si="2"/>
        <v>0</v>
      </c>
      <c r="J64" s="57">
        <v>0</v>
      </c>
      <c r="K64" s="57">
        <f t="shared" si="3"/>
        <v>0</v>
      </c>
      <c r="L64" s="57">
        <v>0</v>
      </c>
      <c r="M64" s="57">
        <v>0</v>
      </c>
      <c r="N64" s="57">
        <v>0</v>
      </c>
      <c r="O64" s="57">
        <f t="shared" si="4"/>
        <v>0</v>
      </c>
      <c r="P64" s="57">
        <v>0</v>
      </c>
      <c r="Q64" s="57">
        <f t="shared" si="5"/>
        <v>0</v>
      </c>
      <c r="R64" s="57">
        <v>0</v>
      </c>
      <c r="S64" s="57">
        <f t="shared" si="6"/>
        <v>0</v>
      </c>
      <c r="T64" s="57">
        <v>0</v>
      </c>
      <c r="U64" s="57">
        <v>0</v>
      </c>
      <c r="V64" s="57">
        <v>0</v>
      </c>
      <c r="W64" s="57">
        <f t="shared" si="7"/>
        <v>0</v>
      </c>
      <c r="X64" s="57">
        <v>0</v>
      </c>
      <c r="Y64" s="57">
        <f t="shared" si="8"/>
        <v>0</v>
      </c>
      <c r="Z64" s="57">
        <v>0</v>
      </c>
      <c r="AA64" s="57">
        <f t="shared" si="9"/>
        <v>0</v>
      </c>
      <c r="AB64" s="189">
        <f t="shared" si="10"/>
        <v>0</v>
      </c>
      <c r="AC64" s="58">
        <f t="shared" si="11"/>
        <v>0</v>
      </c>
      <c r="AD64" s="58">
        <f t="shared" si="12"/>
        <v>0</v>
      </c>
      <c r="AE64" s="193">
        <f t="shared" si="13"/>
        <v>0</v>
      </c>
      <c r="AF64" s="197">
        <f t="shared" si="18"/>
        <v>0</v>
      </c>
      <c r="AG64" s="197" t="b">
        <f t="shared" si="17"/>
        <v>1</v>
      </c>
      <c r="AH64" t="s">
        <v>9604</v>
      </c>
      <c r="AI64" s="59">
        <v>0</v>
      </c>
      <c r="AJ64" s="59">
        <v>0</v>
      </c>
      <c r="AK64" s="59">
        <f t="shared" si="14"/>
        <v>0</v>
      </c>
      <c r="AL64" s="59"/>
      <c r="AM64" s="24">
        <v>0</v>
      </c>
      <c r="AN64" s="24">
        <f t="shared" si="15"/>
        <v>0</v>
      </c>
      <c r="AO64" s="24"/>
      <c r="AP64" s="24"/>
      <c r="AQ64" s="24"/>
      <c r="AR64" s="24"/>
      <c r="AS64" s="24"/>
      <c r="AT64" s="24"/>
      <c r="AU64" s="24"/>
      <c r="AV64" s="24"/>
      <c r="AW64" s="24"/>
      <c r="AX64" s="24"/>
      <c r="AY64" s="24"/>
      <c r="AZ64" s="24"/>
      <c r="BA64" s="24"/>
      <c r="BB64" s="24"/>
    </row>
    <row r="65" spans="1:54" ht="14.25" customHeight="1">
      <c r="A65" s="24"/>
      <c r="B65" s="56">
        <v>1719</v>
      </c>
      <c r="C65" s="57" t="s">
        <v>9610</v>
      </c>
      <c r="D65" s="57">
        <v>0</v>
      </c>
      <c r="E65" s="57">
        <v>0</v>
      </c>
      <c r="F65" s="57">
        <v>0</v>
      </c>
      <c r="G65" s="57">
        <f t="shared" si="1"/>
        <v>0</v>
      </c>
      <c r="H65" s="57">
        <v>0</v>
      </c>
      <c r="I65" s="57">
        <f t="shared" si="2"/>
        <v>0</v>
      </c>
      <c r="J65" s="57">
        <v>0</v>
      </c>
      <c r="K65" s="57">
        <f t="shared" si="3"/>
        <v>0</v>
      </c>
      <c r="L65" s="57">
        <v>0</v>
      </c>
      <c r="M65" s="57">
        <v>0</v>
      </c>
      <c r="N65" s="57">
        <v>0</v>
      </c>
      <c r="O65" s="57">
        <f t="shared" si="4"/>
        <v>0</v>
      </c>
      <c r="P65" s="57">
        <v>0</v>
      </c>
      <c r="Q65" s="57">
        <f t="shared" si="5"/>
        <v>0</v>
      </c>
      <c r="R65" s="57">
        <v>0</v>
      </c>
      <c r="S65" s="57">
        <f t="shared" si="6"/>
        <v>0</v>
      </c>
      <c r="T65" s="57">
        <v>0</v>
      </c>
      <c r="U65" s="57">
        <v>0</v>
      </c>
      <c r="V65" s="57">
        <v>0</v>
      </c>
      <c r="W65" s="57">
        <f t="shared" si="7"/>
        <v>0</v>
      </c>
      <c r="X65" s="57">
        <v>0</v>
      </c>
      <c r="Y65" s="57">
        <f t="shared" si="8"/>
        <v>0</v>
      </c>
      <c r="Z65" s="57">
        <v>0</v>
      </c>
      <c r="AA65" s="57">
        <f t="shared" si="9"/>
        <v>0</v>
      </c>
      <c r="AB65" s="189">
        <f t="shared" si="10"/>
        <v>0</v>
      </c>
      <c r="AC65" s="58">
        <f t="shared" si="11"/>
        <v>0</v>
      </c>
      <c r="AD65" s="58">
        <f t="shared" si="12"/>
        <v>0</v>
      </c>
      <c r="AE65" s="193">
        <f t="shared" si="13"/>
        <v>0</v>
      </c>
      <c r="AF65" s="197">
        <f t="shared" si="18"/>
        <v>0</v>
      </c>
      <c r="AG65" s="197" t="b">
        <f t="shared" si="17"/>
        <v>1</v>
      </c>
      <c r="AH65" t="s">
        <v>9604</v>
      </c>
      <c r="AI65" s="59">
        <v>0</v>
      </c>
      <c r="AJ65" s="59">
        <v>0</v>
      </c>
      <c r="AK65" s="59">
        <f t="shared" si="14"/>
        <v>0</v>
      </c>
      <c r="AL65" s="59"/>
      <c r="AM65" s="24">
        <v>0</v>
      </c>
      <c r="AN65" s="24">
        <f t="shared" si="15"/>
        <v>0</v>
      </c>
      <c r="AO65" s="24"/>
      <c r="AP65" s="24"/>
      <c r="AQ65" s="24"/>
      <c r="AR65" s="24"/>
      <c r="AS65" s="24"/>
      <c r="AT65" s="24"/>
      <c r="AU65" s="24"/>
      <c r="AV65" s="24"/>
      <c r="AW65" s="24"/>
      <c r="AX65" s="24"/>
      <c r="AY65" s="24"/>
      <c r="AZ65" s="24"/>
      <c r="BA65" s="24"/>
      <c r="BB65" s="24"/>
    </row>
    <row r="66" spans="1:54" ht="14.25" customHeight="1">
      <c r="A66" s="24"/>
      <c r="B66" s="56">
        <v>2111</v>
      </c>
      <c r="C66" s="57" t="s">
        <v>9611</v>
      </c>
      <c r="D66" s="57">
        <v>0</v>
      </c>
      <c r="E66" s="57">
        <v>0</v>
      </c>
      <c r="F66" s="57">
        <v>0</v>
      </c>
      <c r="G66" s="57">
        <f t="shared" si="1"/>
        <v>0</v>
      </c>
      <c r="H66" s="57">
        <v>0</v>
      </c>
      <c r="I66" s="57">
        <f t="shared" si="2"/>
        <v>0</v>
      </c>
      <c r="J66" s="57">
        <v>0</v>
      </c>
      <c r="K66" s="57">
        <f t="shared" si="3"/>
        <v>0</v>
      </c>
      <c r="L66" s="57">
        <v>0</v>
      </c>
      <c r="M66" s="57">
        <v>0</v>
      </c>
      <c r="N66" s="57">
        <v>0</v>
      </c>
      <c r="O66" s="57">
        <f t="shared" si="4"/>
        <v>0</v>
      </c>
      <c r="P66" s="57">
        <v>0</v>
      </c>
      <c r="Q66" s="57">
        <f t="shared" si="5"/>
        <v>0</v>
      </c>
      <c r="R66" s="57">
        <v>0</v>
      </c>
      <c r="S66" s="57">
        <f t="shared" si="6"/>
        <v>0</v>
      </c>
      <c r="T66" s="57">
        <v>0</v>
      </c>
      <c r="U66" s="57">
        <v>0</v>
      </c>
      <c r="V66" s="57">
        <v>0</v>
      </c>
      <c r="W66" s="57">
        <f t="shared" si="7"/>
        <v>0</v>
      </c>
      <c r="X66" s="57">
        <v>0</v>
      </c>
      <c r="Y66" s="57">
        <f t="shared" si="8"/>
        <v>0</v>
      </c>
      <c r="Z66" s="57">
        <v>0</v>
      </c>
      <c r="AA66" s="57">
        <f t="shared" si="9"/>
        <v>0</v>
      </c>
      <c r="AB66" s="189">
        <f t="shared" si="10"/>
        <v>0</v>
      </c>
      <c r="AC66" s="58">
        <f t="shared" si="11"/>
        <v>0</v>
      </c>
      <c r="AD66" s="58">
        <f t="shared" si="12"/>
        <v>0</v>
      </c>
      <c r="AE66" s="193">
        <f t="shared" si="13"/>
        <v>0</v>
      </c>
      <c r="AF66" s="197">
        <f t="shared" si="18"/>
        <v>0</v>
      </c>
      <c r="AG66" s="197" t="b">
        <f t="shared" si="17"/>
        <v>1</v>
      </c>
      <c r="AH66" t="s">
        <v>9612</v>
      </c>
      <c r="AI66" s="59">
        <v>0</v>
      </c>
      <c r="AJ66" s="59">
        <v>0</v>
      </c>
      <c r="AK66" s="59">
        <f t="shared" si="14"/>
        <v>0</v>
      </c>
      <c r="AL66" s="59"/>
      <c r="AM66" s="24">
        <v>0</v>
      </c>
      <c r="AN66" s="24">
        <f t="shared" si="15"/>
        <v>0</v>
      </c>
      <c r="AO66" s="24"/>
      <c r="AP66" s="24"/>
      <c r="AQ66" s="24"/>
      <c r="AR66" s="24"/>
      <c r="AS66" s="24"/>
      <c r="AT66" s="24"/>
      <c r="AU66" s="24"/>
      <c r="AV66" s="24"/>
      <c r="AW66" s="24"/>
      <c r="AX66" s="24"/>
      <c r="AY66" s="24"/>
      <c r="AZ66" s="24"/>
      <c r="BA66" s="24"/>
      <c r="BB66" s="24"/>
    </row>
    <row r="67" spans="1:54" ht="14.25" customHeight="1">
      <c r="A67" s="24"/>
      <c r="B67" s="56">
        <v>2121</v>
      </c>
      <c r="C67" s="57" t="s">
        <v>9613</v>
      </c>
      <c r="D67" s="57">
        <v>0</v>
      </c>
      <c r="E67" s="57">
        <v>0</v>
      </c>
      <c r="F67" s="57">
        <v>0</v>
      </c>
      <c r="G67" s="57">
        <f t="shared" si="1"/>
        <v>0</v>
      </c>
      <c r="H67" s="57">
        <v>0</v>
      </c>
      <c r="I67" s="57">
        <f t="shared" si="2"/>
        <v>0</v>
      </c>
      <c r="J67" s="57">
        <v>0</v>
      </c>
      <c r="K67" s="57">
        <f t="shared" si="3"/>
        <v>0</v>
      </c>
      <c r="L67" s="57">
        <v>0</v>
      </c>
      <c r="M67" s="57">
        <v>0</v>
      </c>
      <c r="N67" s="57">
        <v>0</v>
      </c>
      <c r="O67" s="57">
        <f t="shared" si="4"/>
        <v>0</v>
      </c>
      <c r="P67" s="57">
        <v>0</v>
      </c>
      <c r="Q67" s="57">
        <f t="shared" si="5"/>
        <v>0</v>
      </c>
      <c r="R67" s="57">
        <v>0</v>
      </c>
      <c r="S67" s="57">
        <f t="shared" si="6"/>
        <v>0</v>
      </c>
      <c r="T67" s="57">
        <v>0</v>
      </c>
      <c r="U67" s="57">
        <v>0</v>
      </c>
      <c r="V67" s="57">
        <v>0</v>
      </c>
      <c r="W67" s="57">
        <f t="shared" si="7"/>
        <v>0</v>
      </c>
      <c r="X67" s="57">
        <v>0</v>
      </c>
      <c r="Y67" s="57">
        <f t="shared" si="8"/>
        <v>0</v>
      </c>
      <c r="Z67" s="57">
        <v>0</v>
      </c>
      <c r="AA67" s="57">
        <f t="shared" si="9"/>
        <v>0</v>
      </c>
      <c r="AB67" s="189">
        <f t="shared" si="10"/>
        <v>0</v>
      </c>
      <c r="AC67" s="58">
        <f t="shared" si="11"/>
        <v>0</v>
      </c>
      <c r="AD67" s="58">
        <f t="shared" si="12"/>
        <v>0</v>
      </c>
      <c r="AE67" s="193">
        <f t="shared" si="13"/>
        <v>0</v>
      </c>
      <c r="AF67" s="197">
        <f t="shared" si="18"/>
        <v>0</v>
      </c>
      <c r="AG67" s="197" t="b">
        <f t="shared" si="17"/>
        <v>1</v>
      </c>
      <c r="AH67" t="s">
        <v>9612</v>
      </c>
      <c r="AI67" s="59">
        <v>0</v>
      </c>
      <c r="AJ67" s="59">
        <v>0</v>
      </c>
      <c r="AK67" s="59">
        <f t="shared" si="14"/>
        <v>0</v>
      </c>
      <c r="AL67" s="59"/>
      <c r="AM67" s="24">
        <v>0</v>
      </c>
      <c r="AN67" s="24">
        <f t="shared" si="15"/>
        <v>0</v>
      </c>
      <c r="AO67" s="24"/>
      <c r="AP67" s="24"/>
      <c r="AQ67" s="24"/>
      <c r="AR67" s="24"/>
      <c r="AS67" s="24"/>
      <c r="AT67" s="24"/>
      <c r="AU67" s="24"/>
      <c r="AV67" s="24"/>
      <c r="AW67" s="24"/>
      <c r="AX67" s="24"/>
      <c r="AY67" s="24"/>
      <c r="AZ67" s="24"/>
      <c r="BA67" s="24"/>
      <c r="BB67" s="24"/>
    </row>
    <row r="68" spans="1:54" ht="14.25" customHeight="1">
      <c r="A68" s="24"/>
      <c r="B68" s="56">
        <v>2131</v>
      </c>
      <c r="C68" s="57" t="s">
        <v>9614</v>
      </c>
      <c r="D68" s="57">
        <v>0</v>
      </c>
      <c r="E68" s="57">
        <v>0</v>
      </c>
      <c r="F68" s="57">
        <v>0</v>
      </c>
      <c r="G68" s="57">
        <f t="shared" si="1"/>
        <v>0</v>
      </c>
      <c r="H68" s="57">
        <v>0</v>
      </c>
      <c r="I68" s="57">
        <f t="shared" si="2"/>
        <v>0</v>
      </c>
      <c r="J68" s="57">
        <v>0</v>
      </c>
      <c r="K68" s="57">
        <f t="shared" si="3"/>
        <v>0</v>
      </c>
      <c r="L68" s="57">
        <v>0</v>
      </c>
      <c r="M68" s="57">
        <v>0</v>
      </c>
      <c r="N68" s="57">
        <v>0</v>
      </c>
      <c r="O68" s="57">
        <f t="shared" si="4"/>
        <v>0</v>
      </c>
      <c r="P68" s="57">
        <v>0</v>
      </c>
      <c r="Q68" s="57">
        <f t="shared" si="5"/>
        <v>0</v>
      </c>
      <c r="R68" s="57">
        <v>0</v>
      </c>
      <c r="S68" s="57">
        <f t="shared" si="6"/>
        <v>0</v>
      </c>
      <c r="T68" s="57">
        <v>0</v>
      </c>
      <c r="U68" s="57">
        <v>0</v>
      </c>
      <c r="V68" s="57">
        <v>0</v>
      </c>
      <c r="W68" s="57">
        <f t="shared" si="7"/>
        <v>0</v>
      </c>
      <c r="X68" s="57">
        <v>0</v>
      </c>
      <c r="Y68" s="57">
        <f t="shared" si="8"/>
        <v>0</v>
      </c>
      <c r="Z68" s="57">
        <v>0</v>
      </c>
      <c r="AA68" s="57">
        <f t="shared" si="9"/>
        <v>0</v>
      </c>
      <c r="AB68" s="189">
        <f t="shared" si="10"/>
        <v>0</v>
      </c>
      <c r="AC68" s="58">
        <f t="shared" si="11"/>
        <v>0</v>
      </c>
      <c r="AD68" s="58">
        <f t="shared" si="12"/>
        <v>0</v>
      </c>
      <c r="AE68" s="193">
        <f t="shared" si="13"/>
        <v>0</v>
      </c>
      <c r="AF68" s="197">
        <f t="shared" si="18"/>
        <v>0</v>
      </c>
      <c r="AG68" s="197" t="b">
        <f t="shared" si="17"/>
        <v>1</v>
      </c>
      <c r="AH68" t="s">
        <v>9612</v>
      </c>
      <c r="AI68" s="59">
        <v>0</v>
      </c>
      <c r="AJ68" s="59">
        <v>0</v>
      </c>
      <c r="AK68" s="59">
        <f t="shared" si="14"/>
        <v>0</v>
      </c>
      <c r="AL68" s="59"/>
      <c r="AM68" s="24">
        <v>0</v>
      </c>
      <c r="AN68" s="24">
        <f t="shared" si="15"/>
        <v>0</v>
      </c>
      <c r="AO68" s="24"/>
      <c r="AP68" s="24"/>
      <c r="AQ68" s="24"/>
      <c r="AR68" s="24"/>
      <c r="AS68" s="24"/>
      <c r="AT68" s="24"/>
      <c r="AU68" s="24"/>
      <c r="AV68" s="24"/>
      <c r="AW68" s="24"/>
      <c r="AX68" s="24"/>
      <c r="AY68" s="24"/>
      <c r="AZ68" s="24"/>
      <c r="BA68" s="24"/>
      <c r="BB68" s="24"/>
    </row>
    <row r="69" spans="1:54" ht="14.25" customHeight="1">
      <c r="A69" s="24"/>
      <c r="B69" s="56">
        <v>2141</v>
      </c>
      <c r="C69" s="57" t="s">
        <v>9615</v>
      </c>
      <c r="D69" s="57">
        <v>0</v>
      </c>
      <c r="E69" s="57">
        <v>0</v>
      </c>
      <c r="F69" s="57">
        <v>0</v>
      </c>
      <c r="G69" s="57">
        <f t="shared" si="1"/>
        <v>0</v>
      </c>
      <c r="H69" s="57">
        <v>0</v>
      </c>
      <c r="I69" s="57">
        <f t="shared" si="2"/>
        <v>0</v>
      </c>
      <c r="J69" s="57">
        <v>0</v>
      </c>
      <c r="K69" s="57">
        <f t="shared" si="3"/>
        <v>0</v>
      </c>
      <c r="L69" s="57">
        <v>0</v>
      </c>
      <c r="M69" s="57">
        <v>0</v>
      </c>
      <c r="N69" s="57">
        <v>0</v>
      </c>
      <c r="O69" s="57">
        <f t="shared" si="4"/>
        <v>0</v>
      </c>
      <c r="P69" s="57">
        <v>0</v>
      </c>
      <c r="Q69" s="57">
        <f t="shared" si="5"/>
        <v>0</v>
      </c>
      <c r="R69" s="57">
        <v>0</v>
      </c>
      <c r="S69" s="57">
        <f t="shared" si="6"/>
        <v>0</v>
      </c>
      <c r="T69" s="57">
        <v>0</v>
      </c>
      <c r="U69" s="57">
        <v>0</v>
      </c>
      <c r="V69" s="57">
        <v>0</v>
      </c>
      <c r="W69" s="57">
        <f t="shared" si="7"/>
        <v>0</v>
      </c>
      <c r="X69" s="57">
        <v>0</v>
      </c>
      <c r="Y69" s="57">
        <f t="shared" si="8"/>
        <v>0</v>
      </c>
      <c r="Z69" s="57">
        <v>0</v>
      </c>
      <c r="AA69" s="57">
        <f t="shared" si="9"/>
        <v>0</v>
      </c>
      <c r="AB69" s="189">
        <f t="shared" si="10"/>
        <v>0</v>
      </c>
      <c r="AC69" s="58">
        <f t="shared" si="11"/>
        <v>0</v>
      </c>
      <c r="AD69" s="58">
        <f t="shared" si="12"/>
        <v>0</v>
      </c>
      <c r="AE69" s="193">
        <f t="shared" si="13"/>
        <v>0</v>
      </c>
      <c r="AF69" s="197">
        <f t="shared" si="18"/>
        <v>0</v>
      </c>
      <c r="AG69" s="197" t="b">
        <f t="shared" si="17"/>
        <v>1</v>
      </c>
      <c r="AH69" t="s">
        <v>9612</v>
      </c>
      <c r="AI69" s="59">
        <v>0</v>
      </c>
      <c r="AJ69" s="59">
        <v>0</v>
      </c>
      <c r="AK69" s="59">
        <f t="shared" si="14"/>
        <v>0</v>
      </c>
      <c r="AL69" s="59"/>
      <c r="AM69" s="24">
        <v>0</v>
      </c>
      <c r="AN69" s="24">
        <f t="shared" si="15"/>
        <v>0</v>
      </c>
      <c r="AO69" s="24"/>
      <c r="AP69" s="24"/>
      <c r="AQ69" s="24"/>
      <c r="AR69" s="24"/>
      <c r="AS69" s="24"/>
      <c r="AT69" s="24"/>
      <c r="AU69" s="24"/>
      <c r="AV69" s="24"/>
      <c r="AW69" s="24"/>
      <c r="AX69" s="24"/>
      <c r="AY69" s="24"/>
      <c r="AZ69" s="24"/>
      <c r="BA69" s="24"/>
      <c r="BB69" s="24"/>
    </row>
    <row r="70" spans="1:54" ht="14.25" customHeight="1">
      <c r="A70" s="24"/>
      <c r="B70" s="56">
        <v>2151</v>
      </c>
      <c r="C70" s="57" t="s">
        <v>718</v>
      </c>
      <c r="D70" s="57">
        <v>0</v>
      </c>
      <c r="E70" s="57">
        <v>0</v>
      </c>
      <c r="F70" s="57">
        <v>0</v>
      </c>
      <c r="G70" s="57">
        <f t="shared" si="1"/>
        <v>0</v>
      </c>
      <c r="H70" s="57">
        <v>0</v>
      </c>
      <c r="I70" s="57">
        <f t="shared" si="2"/>
        <v>0</v>
      </c>
      <c r="J70" s="57">
        <v>0</v>
      </c>
      <c r="K70" s="57">
        <f t="shared" si="3"/>
        <v>0</v>
      </c>
      <c r="L70" s="57">
        <v>0</v>
      </c>
      <c r="M70" s="57">
        <v>0</v>
      </c>
      <c r="N70" s="57">
        <v>0</v>
      </c>
      <c r="O70" s="57">
        <f t="shared" si="4"/>
        <v>0</v>
      </c>
      <c r="P70" s="57">
        <v>0</v>
      </c>
      <c r="Q70" s="57">
        <f t="shared" si="5"/>
        <v>0</v>
      </c>
      <c r="R70" s="57">
        <v>0</v>
      </c>
      <c r="S70" s="57">
        <f t="shared" si="6"/>
        <v>0</v>
      </c>
      <c r="T70" s="57">
        <v>0</v>
      </c>
      <c r="U70" s="57">
        <v>0</v>
      </c>
      <c r="V70" s="57">
        <v>0</v>
      </c>
      <c r="W70" s="57">
        <f t="shared" si="7"/>
        <v>0</v>
      </c>
      <c r="X70" s="57">
        <v>0</v>
      </c>
      <c r="Y70" s="57">
        <f t="shared" si="8"/>
        <v>0</v>
      </c>
      <c r="Z70" s="57">
        <v>0</v>
      </c>
      <c r="AA70" s="57">
        <f t="shared" si="9"/>
        <v>0</v>
      </c>
      <c r="AB70" s="189">
        <f t="shared" si="10"/>
        <v>0</v>
      </c>
      <c r="AC70" s="58">
        <f t="shared" si="11"/>
        <v>0</v>
      </c>
      <c r="AD70" s="58">
        <f t="shared" si="12"/>
        <v>0</v>
      </c>
      <c r="AE70" s="193">
        <f t="shared" si="13"/>
        <v>0</v>
      </c>
      <c r="AF70" s="197">
        <f t="shared" si="18"/>
        <v>0</v>
      </c>
      <c r="AG70" s="197" t="b">
        <f t="shared" si="17"/>
        <v>1</v>
      </c>
      <c r="AH70" t="s">
        <v>9612</v>
      </c>
      <c r="AI70" s="59">
        <v>0</v>
      </c>
      <c r="AJ70" s="59">
        <v>0</v>
      </c>
      <c r="AK70" s="59">
        <f t="shared" si="14"/>
        <v>0</v>
      </c>
      <c r="AL70" s="59"/>
      <c r="AM70" s="24">
        <v>0</v>
      </c>
      <c r="AN70" s="24">
        <f t="shared" si="15"/>
        <v>0</v>
      </c>
      <c r="AO70" s="24"/>
      <c r="AP70" s="24"/>
      <c r="AQ70" s="24"/>
      <c r="AR70" s="24"/>
      <c r="AS70" s="24"/>
      <c r="AT70" s="24"/>
      <c r="AU70" s="24"/>
      <c r="AV70" s="24"/>
      <c r="AW70" s="24"/>
      <c r="AX70" s="24"/>
      <c r="AY70" s="24"/>
      <c r="AZ70" s="24"/>
      <c r="BA70" s="24"/>
      <c r="BB70" s="24"/>
    </row>
    <row r="71" spans="1:54" ht="14.25" customHeight="1">
      <c r="A71" s="24"/>
      <c r="B71" s="56">
        <v>2161</v>
      </c>
      <c r="C71" s="57" t="s">
        <v>1879</v>
      </c>
      <c r="D71" s="57">
        <v>0</v>
      </c>
      <c r="E71" s="57">
        <v>0</v>
      </c>
      <c r="F71" s="57">
        <v>0</v>
      </c>
      <c r="G71" s="57">
        <f t="shared" si="1"/>
        <v>0</v>
      </c>
      <c r="H71" s="57">
        <v>0</v>
      </c>
      <c r="I71" s="57">
        <f t="shared" si="2"/>
        <v>0</v>
      </c>
      <c r="J71" s="57">
        <v>0</v>
      </c>
      <c r="K71" s="57">
        <f t="shared" si="3"/>
        <v>0</v>
      </c>
      <c r="L71" s="57">
        <v>0</v>
      </c>
      <c r="M71" s="57">
        <v>0</v>
      </c>
      <c r="N71" s="57">
        <v>0</v>
      </c>
      <c r="O71" s="57">
        <f t="shared" si="4"/>
        <v>0</v>
      </c>
      <c r="P71" s="57">
        <v>0</v>
      </c>
      <c r="Q71" s="57">
        <f t="shared" si="5"/>
        <v>0</v>
      </c>
      <c r="R71" s="57">
        <v>0</v>
      </c>
      <c r="S71" s="57">
        <f t="shared" si="6"/>
        <v>0</v>
      </c>
      <c r="T71" s="57">
        <v>0</v>
      </c>
      <c r="U71" s="57">
        <v>0</v>
      </c>
      <c r="V71" s="57">
        <v>0</v>
      </c>
      <c r="W71" s="57">
        <f t="shared" si="7"/>
        <v>0</v>
      </c>
      <c r="X71" s="57">
        <v>0</v>
      </c>
      <c r="Y71" s="57">
        <f t="shared" si="8"/>
        <v>0</v>
      </c>
      <c r="Z71" s="57">
        <v>0</v>
      </c>
      <c r="AA71" s="57">
        <f t="shared" si="9"/>
        <v>0</v>
      </c>
      <c r="AB71" s="189">
        <f t="shared" si="10"/>
        <v>0</v>
      </c>
      <c r="AC71" s="58">
        <f t="shared" si="11"/>
        <v>0</v>
      </c>
      <c r="AD71" s="58">
        <f t="shared" si="12"/>
        <v>0</v>
      </c>
      <c r="AE71" s="193">
        <f t="shared" si="13"/>
        <v>0</v>
      </c>
      <c r="AF71" s="197">
        <f t="shared" si="18"/>
        <v>0</v>
      </c>
      <c r="AG71" s="197" t="b">
        <f t="shared" si="17"/>
        <v>1</v>
      </c>
      <c r="AH71" t="s">
        <v>9612</v>
      </c>
      <c r="AI71" s="59">
        <v>0</v>
      </c>
      <c r="AJ71" s="59">
        <v>0</v>
      </c>
      <c r="AK71" s="59">
        <f t="shared" si="14"/>
        <v>0</v>
      </c>
      <c r="AL71" s="59"/>
      <c r="AM71" s="24">
        <v>0</v>
      </c>
      <c r="AN71" s="24">
        <f t="shared" si="15"/>
        <v>0</v>
      </c>
      <c r="AO71" s="24"/>
      <c r="AP71" s="24"/>
      <c r="AQ71" s="24"/>
      <c r="AR71" s="24"/>
      <c r="AS71" s="24"/>
      <c r="AT71" s="24"/>
      <c r="AU71" s="24"/>
      <c r="AV71" s="24"/>
      <c r="AW71" s="24"/>
      <c r="AX71" s="24"/>
      <c r="AY71" s="24"/>
      <c r="AZ71" s="24"/>
      <c r="BA71" s="24"/>
      <c r="BB71" s="24"/>
    </row>
    <row r="72" spans="1:54" ht="14.25" customHeight="1">
      <c r="A72" s="24"/>
      <c r="B72" s="56">
        <v>2171</v>
      </c>
      <c r="C72" s="57" t="s">
        <v>1881</v>
      </c>
      <c r="D72" s="57">
        <v>0</v>
      </c>
      <c r="E72" s="57">
        <v>0</v>
      </c>
      <c r="F72" s="57">
        <v>0</v>
      </c>
      <c r="G72" s="57">
        <f t="shared" si="1"/>
        <v>0</v>
      </c>
      <c r="H72" s="57">
        <v>0</v>
      </c>
      <c r="I72" s="57">
        <f t="shared" si="2"/>
        <v>0</v>
      </c>
      <c r="J72" s="57">
        <v>0</v>
      </c>
      <c r="K72" s="57">
        <f t="shared" si="3"/>
        <v>0</v>
      </c>
      <c r="L72" s="57">
        <v>0</v>
      </c>
      <c r="M72" s="57">
        <v>0</v>
      </c>
      <c r="N72" s="57">
        <v>0</v>
      </c>
      <c r="O72" s="57">
        <f t="shared" si="4"/>
        <v>0</v>
      </c>
      <c r="P72" s="57">
        <v>0</v>
      </c>
      <c r="Q72" s="57">
        <f t="shared" si="5"/>
        <v>0</v>
      </c>
      <c r="R72" s="57">
        <v>0</v>
      </c>
      <c r="S72" s="57">
        <f t="shared" si="6"/>
        <v>0</v>
      </c>
      <c r="T72" s="57">
        <v>0</v>
      </c>
      <c r="U72" s="57">
        <v>0</v>
      </c>
      <c r="V72" s="57">
        <v>0</v>
      </c>
      <c r="W72" s="57">
        <f t="shared" si="7"/>
        <v>0</v>
      </c>
      <c r="X72" s="57">
        <v>0</v>
      </c>
      <c r="Y72" s="57">
        <f t="shared" si="8"/>
        <v>0</v>
      </c>
      <c r="Z72" s="57">
        <v>0</v>
      </c>
      <c r="AA72" s="57">
        <f t="shared" si="9"/>
        <v>0</v>
      </c>
      <c r="AB72" s="189">
        <f t="shared" si="10"/>
        <v>0</v>
      </c>
      <c r="AC72" s="58">
        <f t="shared" si="11"/>
        <v>0</v>
      </c>
      <c r="AD72" s="58">
        <f t="shared" si="12"/>
        <v>0</v>
      </c>
      <c r="AE72" s="193">
        <f t="shared" si="13"/>
        <v>0</v>
      </c>
      <c r="AF72" s="197">
        <f t="shared" si="18"/>
        <v>0</v>
      </c>
      <c r="AG72" s="197" t="b">
        <f t="shared" si="17"/>
        <v>1</v>
      </c>
      <c r="AH72" t="s">
        <v>9612</v>
      </c>
      <c r="AI72" s="59">
        <v>0</v>
      </c>
      <c r="AJ72" s="59">
        <v>0</v>
      </c>
      <c r="AK72" s="59">
        <f t="shared" si="14"/>
        <v>0</v>
      </c>
      <c r="AL72" s="59"/>
      <c r="AM72" s="24">
        <v>0</v>
      </c>
      <c r="AN72" s="24">
        <f t="shared" si="15"/>
        <v>0</v>
      </c>
      <c r="AO72" s="24"/>
      <c r="AP72" s="24"/>
      <c r="AQ72" s="24"/>
      <c r="AR72" s="24"/>
      <c r="AS72" s="24"/>
      <c r="AT72" s="24"/>
      <c r="AU72" s="24"/>
      <c r="AV72" s="24"/>
      <c r="AW72" s="24"/>
      <c r="AX72" s="24"/>
      <c r="AY72" s="24"/>
      <c r="AZ72" s="24"/>
      <c r="BA72" s="24"/>
      <c r="BB72" s="24"/>
    </row>
    <row r="73" spans="1:54" ht="14.25" customHeight="1">
      <c r="A73" s="24"/>
      <c r="B73" s="56">
        <v>2181</v>
      </c>
      <c r="C73" s="57" t="s">
        <v>9616</v>
      </c>
      <c r="D73" s="57">
        <v>0</v>
      </c>
      <c r="E73" s="57">
        <v>0</v>
      </c>
      <c r="F73" s="57">
        <v>0</v>
      </c>
      <c r="G73" s="57">
        <f t="shared" si="1"/>
        <v>0</v>
      </c>
      <c r="H73" s="57">
        <v>0</v>
      </c>
      <c r="I73" s="57">
        <f t="shared" si="2"/>
        <v>0</v>
      </c>
      <c r="J73" s="57">
        <v>0</v>
      </c>
      <c r="K73" s="57">
        <f t="shared" si="3"/>
        <v>0</v>
      </c>
      <c r="L73" s="57">
        <v>0</v>
      </c>
      <c r="M73" s="57">
        <v>0</v>
      </c>
      <c r="N73" s="57">
        <v>0</v>
      </c>
      <c r="O73" s="57">
        <f t="shared" si="4"/>
        <v>0</v>
      </c>
      <c r="P73" s="57">
        <v>0</v>
      </c>
      <c r="Q73" s="57">
        <f t="shared" si="5"/>
        <v>0</v>
      </c>
      <c r="R73" s="57">
        <v>0</v>
      </c>
      <c r="S73" s="57">
        <f t="shared" si="6"/>
        <v>0</v>
      </c>
      <c r="T73" s="57">
        <v>0</v>
      </c>
      <c r="U73" s="57">
        <v>0</v>
      </c>
      <c r="V73" s="57">
        <v>0</v>
      </c>
      <c r="W73" s="57">
        <f t="shared" si="7"/>
        <v>0</v>
      </c>
      <c r="X73" s="57">
        <v>0</v>
      </c>
      <c r="Y73" s="57">
        <f t="shared" si="8"/>
        <v>0</v>
      </c>
      <c r="Z73" s="57">
        <v>0</v>
      </c>
      <c r="AA73" s="57">
        <f t="shared" si="9"/>
        <v>0</v>
      </c>
      <c r="AB73" s="189">
        <f t="shared" si="10"/>
        <v>0</v>
      </c>
      <c r="AC73" s="58">
        <f t="shared" ref="AC73:AC136" si="19">G73+O73+W73</f>
        <v>0</v>
      </c>
      <c r="AD73" s="58">
        <f t="shared" ref="AD73:AD136" si="20">H73+P73+X73</f>
        <v>0</v>
      </c>
      <c r="AE73" s="193">
        <f t="shared" si="13"/>
        <v>0</v>
      </c>
      <c r="AF73" s="197">
        <f t="shared" si="18"/>
        <v>0</v>
      </c>
      <c r="AG73" s="197" t="b">
        <f t="shared" si="17"/>
        <v>1</v>
      </c>
      <c r="AH73" t="s">
        <v>9612</v>
      </c>
      <c r="AI73" s="59">
        <v>0</v>
      </c>
      <c r="AJ73" s="59">
        <v>0</v>
      </c>
      <c r="AK73" s="59">
        <f t="shared" si="14"/>
        <v>0</v>
      </c>
      <c r="AL73" s="59"/>
      <c r="AM73" s="24">
        <v>0</v>
      </c>
      <c r="AN73" s="24">
        <f t="shared" si="15"/>
        <v>0</v>
      </c>
      <c r="AO73" s="24"/>
      <c r="AP73" s="24"/>
      <c r="AQ73" s="24"/>
      <c r="AR73" s="24"/>
      <c r="AS73" s="24"/>
      <c r="AT73" s="24"/>
      <c r="AU73" s="24"/>
      <c r="AV73" s="24"/>
      <c r="AW73" s="24"/>
      <c r="AX73" s="24"/>
      <c r="AY73" s="24"/>
      <c r="AZ73" s="24"/>
      <c r="BA73" s="24"/>
      <c r="BB73" s="24"/>
    </row>
    <row r="74" spans="1:54" ht="14.25" customHeight="1">
      <c r="A74" s="24"/>
      <c r="B74" s="56">
        <v>2182</v>
      </c>
      <c r="C74" s="57" t="s">
        <v>9617</v>
      </c>
      <c r="D74" s="57">
        <v>0</v>
      </c>
      <c r="E74" s="57">
        <v>0</v>
      </c>
      <c r="F74" s="57">
        <v>0</v>
      </c>
      <c r="G74" s="57">
        <f t="shared" si="1"/>
        <v>0</v>
      </c>
      <c r="H74" s="57">
        <v>0</v>
      </c>
      <c r="I74" s="57">
        <f t="shared" si="2"/>
        <v>0</v>
      </c>
      <c r="J74" s="57">
        <v>0</v>
      </c>
      <c r="K74" s="57">
        <f t="shared" si="3"/>
        <v>0</v>
      </c>
      <c r="L74" s="57">
        <v>0</v>
      </c>
      <c r="M74" s="57">
        <v>0</v>
      </c>
      <c r="N74" s="57">
        <v>0</v>
      </c>
      <c r="O74" s="57">
        <f t="shared" si="4"/>
        <v>0</v>
      </c>
      <c r="P74" s="57">
        <v>0</v>
      </c>
      <c r="Q74" s="57">
        <f t="shared" si="5"/>
        <v>0</v>
      </c>
      <c r="R74" s="57">
        <v>0</v>
      </c>
      <c r="S74" s="57">
        <f t="shared" si="6"/>
        <v>0</v>
      </c>
      <c r="T74" s="57">
        <v>0</v>
      </c>
      <c r="U74" s="57">
        <v>0</v>
      </c>
      <c r="V74" s="57">
        <v>0</v>
      </c>
      <c r="W74" s="57">
        <f t="shared" si="7"/>
        <v>0</v>
      </c>
      <c r="X74" s="57">
        <v>0</v>
      </c>
      <c r="Y74" s="57">
        <f t="shared" si="8"/>
        <v>0</v>
      </c>
      <c r="Z74" s="57">
        <v>0</v>
      </c>
      <c r="AA74" s="57">
        <f t="shared" si="9"/>
        <v>0</v>
      </c>
      <c r="AB74" s="189">
        <f t="shared" si="10"/>
        <v>0</v>
      </c>
      <c r="AC74" s="58">
        <f t="shared" si="19"/>
        <v>0</v>
      </c>
      <c r="AD74" s="58">
        <f t="shared" si="20"/>
        <v>0</v>
      </c>
      <c r="AE74" s="193">
        <f t="shared" si="13"/>
        <v>0</v>
      </c>
      <c r="AF74" s="197">
        <f t="shared" si="18"/>
        <v>0</v>
      </c>
      <c r="AG74" s="197" t="b">
        <f t="shared" si="17"/>
        <v>1</v>
      </c>
      <c r="AH74" t="s">
        <v>9612</v>
      </c>
      <c r="AI74" s="59">
        <v>0</v>
      </c>
      <c r="AJ74" s="59">
        <v>0</v>
      </c>
      <c r="AK74" s="59">
        <f t="shared" si="14"/>
        <v>0</v>
      </c>
      <c r="AL74" s="59"/>
      <c r="AM74" s="24">
        <v>0</v>
      </c>
      <c r="AN74" s="24">
        <f t="shared" si="15"/>
        <v>0</v>
      </c>
      <c r="AO74" s="24"/>
      <c r="AP74" s="24"/>
      <c r="AQ74" s="24"/>
      <c r="AR74" s="24"/>
      <c r="AS74" s="24"/>
      <c r="AT74" s="24"/>
      <c r="AU74" s="24"/>
      <c r="AV74" s="24"/>
      <c r="AW74" s="24"/>
      <c r="AX74" s="24"/>
      <c r="AY74" s="24"/>
      <c r="AZ74" s="24"/>
      <c r="BA74" s="24"/>
      <c r="BB74" s="24"/>
    </row>
    <row r="75" spans="1:54" ht="14.25" customHeight="1">
      <c r="A75" s="24"/>
      <c r="B75" s="56">
        <v>2183</v>
      </c>
      <c r="C75" s="57" t="s">
        <v>9618</v>
      </c>
      <c r="D75" s="57">
        <v>0</v>
      </c>
      <c r="E75" s="57">
        <v>0</v>
      </c>
      <c r="F75" s="57">
        <v>0</v>
      </c>
      <c r="G75" s="57">
        <f t="shared" si="1"/>
        <v>0</v>
      </c>
      <c r="H75" s="57">
        <v>0</v>
      </c>
      <c r="I75" s="57">
        <f t="shared" si="2"/>
        <v>0</v>
      </c>
      <c r="J75" s="57">
        <v>0</v>
      </c>
      <c r="K75" s="57">
        <f t="shared" si="3"/>
        <v>0</v>
      </c>
      <c r="L75" s="57">
        <v>0</v>
      </c>
      <c r="M75" s="57">
        <v>0</v>
      </c>
      <c r="N75" s="57">
        <v>0</v>
      </c>
      <c r="O75" s="57">
        <f t="shared" si="4"/>
        <v>0</v>
      </c>
      <c r="P75" s="57">
        <v>0</v>
      </c>
      <c r="Q75" s="57">
        <f t="shared" si="5"/>
        <v>0</v>
      </c>
      <c r="R75" s="57">
        <v>0</v>
      </c>
      <c r="S75" s="57">
        <f t="shared" si="6"/>
        <v>0</v>
      </c>
      <c r="T75" s="57">
        <v>0</v>
      </c>
      <c r="U75" s="57">
        <v>0</v>
      </c>
      <c r="V75" s="57">
        <v>0</v>
      </c>
      <c r="W75" s="57">
        <f t="shared" si="7"/>
        <v>0</v>
      </c>
      <c r="X75" s="57">
        <v>0</v>
      </c>
      <c r="Y75" s="57">
        <f t="shared" si="8"/>
        <v>0</v>
      </c>
      <c r="Z75" s="57">
        <v>0</v>
      </c>
      <c r="AA75" s="57">
        <f t="shared" si="9"/>
        <v>0</v>
      </c>
      <c r="AB75" s="189">
        <f t="shared" si="10"/>
        <v>0</v>
      </c>
      <c r="AC75" s="58">
        <f t="shared" si="19"/>
        <v>0</v>
      </c>
      <c r="AD75" s="58">
        <f t="shared" si="20"/>
        <v>0</v>
      </c>
      <c r="AE75" s="193">
        <f t="shared" si="13"/>
        <v>0</v>
      </c>
      <c r="AF75" s="197">
        <f t="shared" si="18"/>
        <v>0</v>
      </c>
      <c r="AG75" s="197" t="b">
        <f t="shared" si="17"/>
        <v>1</v>
      </c>
      <c r="AH75" t="s">
        <v>9612</v>
      </c>
      <c r="AI75" s="59">
        <v>0</v>
      </c>
      <c r="AJ75" s="59">
        <v>0</v>
      </c>
      <c r="AK75" s="59">
        <f t="shared" si="14"/>
        <v>0</v>
      </c>
      <c r="AL75" s="59"/>
      <c r="AM75" s="24">
        <v>0</v>
      </c>
      <c r="AN75" s="24">
        <f t="shared" si="15"/>
        <v>0</v>
      </c>
      <c r="AO75" s="24"/>
      <c r="AP75" s="24"/>
      <c r="AQ75" s="24"/>
      <c r="AR75" s="24"/>
      <c r="AS75" s="24"/>
      <c r="AT75" s="24"/>
      <c r="AU75" s="24"/>
      <c r="AV75" s="24"/>
      <c r="AW75" s="24"/>
      <c r="AX75" s="24"/>
      <c r="AY75" s="24"/>
      <c r="AZ75" s="24"/>
      <c r="BA75" s="24"/>
      <c r="BB75" s="24"/>
    </row>
    <row r="76" spans="1:54" ht="14.25" customHeight="1">
      <c r="A76" s="24"/>
      <c r="B76" s="56">
        <v>2211</v>
      </c>
      <c r="C76" s="57" t="s">
        <v>9619</v>
      </c>
      <c r="D76" s="57">
        <v>0</v>
      </c>
      <c r="E76" s="57">
        <v>0</v>
      </c>
      <c r="F76" s="57">
        <v>0</v>
      </c>
      <c r="G76" s="57">
        <f t="shared" si="1"/>
        <v>0</v>
      </c>
      <c r="H76" s="57">
        <v>0</v>
      </c>
      <c r="I76" s="57">
        <f t="shared" si="2"/>
        <v>0</v>
      </c>
      <c r="J76" s="57">
        <v>0</v>
      </c>
      <c r="K76" s="57">
        <f t="shared" si="3"/>
        <v>0</v>
      </c>
      <c r="L76" s="57">
        <v>0</v>
      </c>
      <c r="M76" s="57">
        <v>0</v>
      </c>
      <c r="N76" s="57">
        <v>0</v>
      </c>
      <c r="O76" s="57">
        <f t="shared" si="4"/>
        <v>0</v>
      </c>
      <c r="P76" s="57">
        <v>0</v>
      </c>
      <c r="Q76" s="57">
        <f t="shared" si="5"/>
        <v>0</v>
      </c>
      <c r="R76" s="57">
        <v>0</v>
      </c>
      <c r="S76" s="57">
        <f t="shared" si="6"/>
        <v>0</v>
      </c>
      <c r="T76" s="57">
        <v>0</v>
      </c>
      <c r="U76" s="57">
        <v>0</v>
      </c>
      <c r="V76" s="57">
        <v>0</v>
      </c>
      <c r="W76" s="57">
        <f t="shared" si="7"/>
        <v>0</v>
      </c>
      <c r="X76" s="57">
        <v>0</v>
      </c>
      <c r="Y76" s="57">
        <f t="shared" si="8"/>
        <v>0</v>
      </c>
      <c r="Z76" s="57">
        <v>0</v>
      </c>
      <c r="AA76" s="57">
        <f t="shared" si="9"/>
        <v>0</v>
      </c>
      <c r="AB76" s="189">
        <f t="shared" si="10"/>
        <v>0</v>
      </c>
      <c r="AC76" s="58">
        <f t="shared" si="19"/>
        <v>0</v>
      </c>
      <c r="AD76" s="58">
        <f t="shared" si="20"/>
        <v>0</v>
      </c>
      <c r="AE76" s="193">
        <f t="shared" si="13"/>
        <v>0</v>
      </c>
      <c r="AF76" s="197">
        <f t="shared" si="18"/>
        <v>0</v>
      </c>
      <c r="AG76" s="197" t="b">
        <f t="shared" si="17"/>
        <v>1</v>
      </c>
      <c r="AH76" t="s">
        <v>9620</v>
      </c>
      <c r="AI76" s="59">
        <v>0</v>
      </c>
      <c r="AJ76" s="59">
        <v>0</v>
      </c>
      <c r="AK76" s="59">
        <f t="shared" si="14"/>
        <v>0</v>
      </c>
      <c r="AL76" s="59"/>
      <c r="AM76" s="24">
        <v>0</v>
      </c>
      <c r="AN76" s="24">
        <f t="shared" si="15"/>
        <v>0</v>
      </c>
      <c r="AO76" s="24"/>
      <c r="AP76" s="24"/>
      <c r="AQ76" s="24"/>
      <c r="AR76" s="24"/>
      <c r="AS76" s="24"/>
      <c r="AT76" s="24"/>
      <c r="AU76" s="24"/>
      <c r="AV76" s="24"/>
      <c r="AW76" s="24"/>
      <c r="AX76" s="24"/>
      <c r="AY76" s="24"/>
      <c r="AZ76" s="24"/>
      <c r="BA76" s="24"/>
      <c r="BB76" s="24"/>
    </row>
    <row r="77" spans="1:54" ht="14.25" customHeight="1">
      <c r="A77" s="24"/>
      <c r="B77" s="56">
        <v>2212</v>
      </c>
      <c r="C77" s="57" t="s">
        <v>9621</v>
      </c>
      <c r="D77" s="57">
        <v>0</v>
      </c>
      <c r="E77" s="57">
        <v>0</v>
      </c>
      <c r="F77" s="57">
        <v>0</v>
      </c>
      <c r="G77" s="57">
        <f t="shared" si="1"/>
        <v>0</v>
      </c>
      <c r="H77" s="57">
        <v>0</v>
      </c>
      <c r="I77" s="57">
        <f t="shared" si="2"/>
        <v>0</v>
      </c>
      <c r="J77" s="57">
        <v>0</v>
      </c>
      <c r="K77" s="57">
        <f t="shared" si="3"/>
        <v>0</v>
      </c>
      <c r="L77" s="57">
        <v>0</v>
      </c>
      <c r="M77" s="57">
        <v>0</v>
      </c>
      <c r="N77" s="57">
        <v>0</v>
      </c>
      <c r="O77" s="57">
        <f t="shared" si="4"/>
        <v>0</v>
      </c>
      <c r="P77" s="57">
        <v>0</v>
      </c>
      <c r="Q77" s="57">
        <f t="shared" si="5"/>
        <v>0</v>
      </c>
      <c r="R77" s="57">
        <v>0</v>
      </c>
      <c r="S77" s="57">
        <f t="shared" si="6"/>
        <v>0</v>
      </c>
      <c r="T77" s="57">
        <v>0</v>
      </c>
      <c r="U77" s="57">
        <v>0</v>
      </c>
      <c r="V77" s="57">
        <v>0</v>
      </c>
      <c r="W77" s="57">
        <f t="shared" si="7"/>
        <v>0</v>
      </c>
      <c r="X77" s="57">
        <v>0</v>
      </c>
      <c r="Y77" s="57">
        <f t="shared" si="8"/>
        <v>0</v>
      </c>
      <c r="Z77" s="57">
        <v>0</v>
      </c>
      <c r="AA77" s="57">
        <f t="shared" si="9"/>
        <v>0</v>
      </c>
      <c r="AB77" s="189">
        <f t="shared" si="10"/>
        <v>0</v>
      </c>
      <c r="AC77" s="58">
        <f t="shared" si="19"/>
        <v>0</v>
      </c>
      <c r="AD77" s="58">
        <f t="shared" si="20"/>
        <v>0</v>
      </c>
      <c r="AE77" s="193">
        <f t="shared" si="13"/>
        <v>0</v>
      </c>
      <c r="AF77" s="197">
        <f t="shared" si="18"/>
        <v>0</v>
      </c>
      <c r="AG77" s="197" t="b">
        <f t="shared" si="17"/>
        <v>1</v>
      </c>
      <c r="AH77" t="s">
        <v>9620</v>
      </c>
      <c r="AI77" s="59">
        <v>0</v>
      </c>
      <c r="AJ77" s="59">
        <v>0</v>
      </c>
      <c r="AK77" s="59">
        <f t="shared" si="14"/>
        <v>0</v>
      </c>
      <c r="AL77" s="59"/>
      <c r="AM77" s="24">
        <v>0</v>
      </c>
      <c r="AN77" s="24">
        <f t="shared" si="15"/>
        <v>0</v>
      </c>
      <c r="AO77" s="24"/>
      <c r="AP77" s="24"/>
      <c r="AQ77" s="24"/>
      <c r="AR77" s="24"/>
      <c r="AS77" s="24"/>
      <c r="AT77" s="24"/>
      <c r="AU77" s="24"/>
      <c r="AV77" s="24"/>
      <c r="AW77" s="24"/>
      <c r="AX77" s="24"/>
      <c r="AY77" s="24"/>
      <c r="AZ77" s="24"/>
      <c r="BA77" s="24"/>
      <c r="BB77" s="24"/>
    </row>
    <row r="78" spans="1:54" ht="14.25" customHeight="1">
      <c r="A78" s="24"/>
      <c r="B78" s="56">
        <v>2213</v>
      </c>
      <c r="C78" s="57" t="s">
        <v>9622</v>
      </c>
      <c r="D78" s="57">
        <v>0</v>
      </c>
      <c r="E78" s="57">
        <v>0</v>
      </c>
      <c r="F78" s="57">
        <v>0</v>
      </c>
      <c r="G78" s="57">
        <f t="shared" si="1"/>
        <v>0</v>
      </c>
      <c r="H78" s="57">
        <v>0</v>
      </c>
      <c r="I78" s="57">
        <f t="shared" si="2"/>
        <v>0</v>
      </c>
      <c r="J78" s="57">
        <v>0</v>
      </c>
      <c r="K78" s="57">
        <f t="shared" si="3"/>
        <v>0</v>
      </c>
      <c r="L78" s="57">
        <v>0</v>
      </c>
      <c r="M78" s="57">
        <v>0</v>
      </c>
      <c r="N78" s="57">
        <v>0</v>
      </c>
      <c r="O78" s="57">
        <f t="shared" si="4"/>
        <v>0</v>
      </c>
      <c r="P78" s="57">
        <v>0</v>
      </c>
      <c r="Q78" s="57">
        <f t="shared" si="5"/>
        <v>0</v>
      </c>
      <c r="R78" s="57">
        <v>0</v>
      </c>
      <c r="S78" s="57">
        <f t="shared" si="6"/>
        <v>0</v>
      </c>
      <c r="T78" s="57">
        <v>0</v>
      </c>
      <c r="U78" s="57">
        <v>0</v>
      </c>
      <c r="V78" s="57">
        <v>0</v>
      </c>
      <c r="W78" s="57">
        <f t="shared" si="7"/>
        <v>0</v>
      </c>
      <c r="X78" s="57">
        <v>0</v>
      </c>
      <c r="Y78" s="57">
        <f t="shared" si="8"/>
        <v>0</v>
      </c>
      <c r="Z78" s="57">
        <v>0</v>
      </c>
      <c r="AA78" s="57">
        <f t="shared" si="9"/>
        <v>0</v>
      </c>
      <c r="AB78" s="189">
        <f t="shared" si="10"/>
        <v>0</v>
      </c>
      <c r="AC78" s="58">
        <f t="shared" si="19"/>
        <v>0</v>
      </c>
      <c r="AD78" s="58">
        <f t="shared" si="20"/>
        <v>0</v>
      </c>
      <c r="AE78" s="193">
        <f t="shared" si="13"/>
        <v>0</v>
      </c>
      <c r="AF78" s="197">
        <f t="shared" si="18"/>
        <v>0</v>
      </c>
      <c r="AG78" s="197" t="b">
        <f t="shared" si="17"/>
        <v>1</v>
      </c>
      <c r="AH78" t="s">
        <v>9620</v>
      </c>
      <c r="AI78" s="59">
        <v>0</v>
      </c>
      <c r="AJ78" s="59">
        <v>0</v>
      </c>
      <c r="AK78" s="59">
        <f t="shared" si="14"/>
        <v>0</v>
      </c>
      <c r="AL78" s="59"/>
      <c r="AM78" s="24">
        <v>0</v>
      </c>
      <c r="AN78" s="24">
        <f t="shared" si="15"/>
        <v>0</v>
      </c>
      <c r="AO78" s="24"/>
      <c r="AP78" s="24"/>
      <c r="AQ78" s="24"/>
      <c r="AR78" s="24"/>
      <c r="AS78" s="24"/>
      <c r="AT78" s="24"/>
      <c r="AU78" s="24"/>
      <c r="AV78" s="24"/>
      <c r="AW78" s="24"/>
      <c r="AX78" s="24"/>
      <c r="AY78" s="24"/>
      <c r="AZ78" s="24"/>
      <c r="BA78" s="24"/>
      <c r="BB78" s="24"/>
    </row>
    <row r="79" spans="1:54" ht="14.25" customHeight="1">
      <c r="A79" s="24"/>
      <c r="B79" s="56">
        <v>2214</v>
      </c>
      <c r="C79" s="57" t="s">
        <v>9623</v>
      </c>
      <c r="D79" s="57">
        <v>0</v>
      </c>
      <c r="E79" s="57">
        <v>0</v>
      </c>
      <c r="F79" s="57">
        <v>0</v>
      </c>
      <c r="G79" s="57">
        <f t="shared" si="1"/>
        <v>0</v>
      </c>
      <c r="H79" s="57">
        <v>0</v>
      </c>
      <c r="I79" s="57">
        <f t="shared" si="2"/>
        <v>0</v>
      </c>
      <c r="J79" s="57">
        <v>0</v>
      </c>
      <c r="K79" s="57">
        <f t="shared" si="3"/>
        <v>0</v>
      </c>
      <c r="L79" s="57">
        <v>0</v>
      </c>
      <c r="M79" s="57">
        <v>0</v>
      </c>
      <c r="N79" s="57">
        <v>0</v>
      </c>
      <c r="O79" s="57">
        <f t="shared" si="4"/>
        <v>0</v>
      </c>
      <c r="P79" s="57">
        <v>0</v>
      </c>
      <c r="Q79" s="57">
        <f t="shared" si="5"/>
        <v>0</v>
      </c>
      <c r="R79" s="57">
        <v>0</v>
      </c>
      <c r="S79" s="57">
        <f t="shared" si="6"/>
        <v>0</v>
      </c>
      <c r="T79" s="57">
        <v>0</v>
      </c>
      <c r="U79" s="57">
        <v>0</v>
      </c>
      <c r="V79" s="57">
        <v>0</v>
      </c>
      <c r="W79" s="57">
        <f t="shared" si="7"/>
        <v>0</v>
      </c>
      <c r="X79" s="57">
        <v>0</v>
      </c>
      <c r="Y79" s="57">
        <f t="shared" si="8"/>
        <v>0</v>
      </c>
      <c r="Z79" s="57">
        <v>0</v>
      </c>
      <c r="AA79" s="57">
        <f t="shared" si="9"/>
        <v>0</v>
      </c>
      <c r="AB79" s="189">
        <f t="shared" si="10"/>
        <v>0</v>
      </c>
      <c r="AC79" s="58">
        <f t="shared" si="19"/>
        <v>0</v>
      </c>
      <c r="AD79" s="58">
        <f t="shared" si="20"/>
        <v>0</v>
      </c>
      <c r="AE79" s="193">
        <f t="shared" si="13"/>
        <v>0</v>
      </c>
      <c r="AF79" s="197">
        <f t="shared" si="18"/>
        <v>0</v>
      </c>
      <c r="AG79" s="197" t="b">
        <f t="shared" si="17"/>
        <v>1</v>
      </c>
      <c r="AH79" t="s">
        <v>9620</v>
      </c>
      <c r="AI79" s="59">
        <v>0</v>
      </c>
      <c r="AJ79" s="59">
        <v>0</v>
      </c>
      <c r="AK79" s="59">
        <f t="shared" si="14"/>
        <v>0</v>
      </c>
      <c r="AL79" s="59">
        <v>0</v>
      </c>
      <c r="AM79" s="24">
        <v>0</v>
      </c>
      <c r="AN79" s="24">
        <f t="shared" si="15"/>
        <v>0</v>
      </c>
      <c r="AO79" s="24" t="s">
        <v>9519</v>
      </c>
      <c r="AP79" s="24"/>
      <c r="AQ79" s="24"/>
      <c r="AR79" s="24"/>
      <c r="AS79" s="24"/>
      <c r="AT79" s="24"/>
      <c r="AU79" s="24"/>
      <c r="AV79" s="24"/>
      <c r="AW79" s="24"/>
      <c r="AX79" s="24"/>
      <c r="AY79" s="24"/>
      <c r="AZ79" s="24"/>
      <c r="BA79" s="24"/>
      <c r="BB79" s="24"/>
    </row>
    <row r="80" spans="1:54" ht="14.25" customHeight="1">
      <c r="A80" s="24"/>
      <c r="B80" s="56">
        <v>2215</v>
      </c>
      <c r="C80" s="57" t="s">
        <v>9624</v>
      </c>
      <c r="D80" s="57">
        <v>0</v>
      </c>
      <c r="E80" s="57">
        <v>0</v>
      </c>
      <c r="F80" s="57">
        <v>0</v>
      </c>
      <c r="G80" s="57">
        <f t="shared" si="1"/>
        <v>0</v>
      </c>
      <c r="H80" s="57">
        <v>0</v>
      </c>
      <c r="I80" s="57">
        <f t="shared" si="2"/>
        <v>0</v>
      </c>
      <c r="J80" s="57">
        <v>0</v>
      </c>
      <c r="K80" s="57">
        <f t="shared" si="3"/>
        <v>0</v>
      </c>
      <c r="L80" s="57">
        <v>0</v>
      </c>
      <c r="M80" s="57">
        <v>0</v>
      </c>
      <c r="N80" s="57">
        <v>0</v>
      </c>
      <c r="O80" s="57">
        <f t="shared" si="4"/>
        <v>0</v>
      </c>
      <c r="P80" s="57">
        <v>0</v>
      </c>
      <c r="Q80" s="57">
        <f t="shared" si="5"/>
        <v>0</v>
      </c>
      <c r="R80" s="57">
        <v>0</v>
      </c>
      <c r="S80" s="57">
        <f t="shared" si="6"/>
        <v>0</v>
      </c>
      <c r="T80" s="57">
        <v>0</v>
      </c>
      <c r="U80" s="57">
        <v>0</v>
      </c>
      <c r="V80" s="57">
        <v>0</v>
      </c>
      <c r="W80" s="57">
        <f t="shared" si="7"/>
        <v>0</v>
      </c>
      <c r="X80" s="57">
        <v>0</v>
      </c>
      <c r="Y80" s="57">
        <f t="shared" si="8"/>
        <v>0</v>
      </c>
      <c r="Z80" s="57">
        <v>0</v>
      </c>
      <c r="AA80" s="57">
        <f t="shared" si="9"/>
        <v>0</v>
      </c>
      <c r="AB80" s="189">
        <f t="shared" si="10"/>
        <v>0</v>
      </c>
      <c r="AC80" s="58">
        <f t="shared" si="19"/>
        <v>0</v>
      </c>
      <c r="AD80" s="58">
        <f t="shared" si="20"/>
        <v>0</v>
      </c>
      <c r="AE80" s="193">
        <f t="shared" si="13"/>
        <v>0</v>
      </c>
      <c r="AF80" s="197">
        <f t="shared" si="18"/>
        <v>0</v>
      </c>
      <c r="AG80" s="197" t="b">
        <f t="shared" si="17"/>
        <v>1</v>
      </c>
      <c r="AH80" t="s">
        <v>9620</v>
      </c>
      <c r="AI80" s="59">
        <v>0</v>
      </c>
      <c r="AJ80" s="59">
        <v>0</v>
      </c>
      <c r="AK80" s="59">
        <f t="shared" si="14"/>
        <v>0</v>
      </c>
      <c r="AL80" s="59"/>
      <c r="AM80" s="24">
        <v>0</v>
      </c>
      <c r="AN80" s="24">
        <f t="shared" si="15"/>
        <v>0</v>
      </c>
      <c r="AO80" s="24"/>
      <c r="AP80" s="24"/>
      <c r="AQ80" s="24"/>
      <c r="AR80" s="24"/>
      <c r="AS80" s="24"/>
      <c r="AT80" s="24"/>
      <c r="AU80" s="24"/>
      <c r="AV80" s="24"/>
      <c r="AW80" s="24"/>
      <c r="AX80" s="24"/>
      <c r="AY80" s="24"/>
      <c r="AZ80" s="24"/>
      <c r="BA80" s="24"/>
      <c r="BB80" s="24"/>
    </row>
    <row r="81" spans="1:54" ht="14.25" customHeight="1">
      <c r="A81" s="24"/>
      <c r="B81" s="56">
        <v>2216</v>
      </c>
      <c r="C81" s="57" t="s">
        <v>9625</v>
      </c>
      <c r="D81" s="57">
        <v>0</v>
      </c>
      <c r="E81" s="57">
        <v>0</v>
      </c>
      <c r="F81" s="57">
        <v>0</v>
      </c>
      <c r="G81" s="57">
        <f t="shared" si="1"/>
        <v>0</v>
      </c>
      <c r="H81" s="57">
        <v>0</v>
      </c>
      <c r="I81" s="57">
        <f t="shared" si="2"/>
        <v>0</v>
      </c>
      <c r="J81" s="57">
        <v>0</v>
      </c>
      <c r="K81" s="57">
        <f t="shared" si="3"/>
        <v>0</v>
      </c>
      <c r="L81" s="57">
        <v>0</v>
      </c>
      <c r="M81" s="57">
        <v>0</v>
      </c>
      <c r="N81" s="57">
        <v>0</v>
      </c>
      <c r="O81" s="57">
        <f t="shared" si="4"/>
        <v>0</v>
      </c>
      <c r="P81" s="57">
        <v>0</v>
      </c>
      <c r="Q81" s="57">
        <f t="shared" si="5"/>
        <v>0</v>
      </c>
      <c r="R81" s="57">
        <v>0</v>
      </c>
      <c r="S81" s="57">
        <f t="shared" si="6"/>
        <v>0</v>
      </c>
      <c r="T81" s="57">
        <v>0</v>
      </c>
      <c r="U81" s="57">
        <v>0</v>
      </c>
      <c r="V81" s="57">
        <v>0</v>
      </c>
      <c r="W81" s="57">
        <f t="shared" si="7"/>
        <v>0</v>
      </c>
      <c r="X81" s="57">
        <v>0</v>
      </c>
      <c r="Y81" s="57">
        <f t="shared" si="8"/>
        <v>0</v>
      </c>
      <c r="Z81" s="57">
        <v>0</v>
      </c>
      <c r="AA81" s="57">
        <f t="shared" si="9"/>
        <v>0</v>
      </c>
      <c r="AB81" s="189">
        <f t="shared" si="10"/>
        <v>0</v>
      </c>
      <c r="AC81" s="58">
        <f t="shared" si="19"/>
        <v>0</v>
      </c>
      <c r="AD81" s="58">
        <f t="shared" si="20"/>
        <v>0</v>
      </c>
      <c r="AE81" s="193">
        <f t="shared" si="13"/>
        <v>0</v>
      </c>
      <c r="AF81" s="197">
        <f t="shared" si="18"/>
        <v>0</v>
      </c>
      <c r="AG81" s="197" t="b">
        <f t="shared" si="17"/>
        <v>1</v>
      </c>
      <c r="AH81" t="s">
        <v>9620</v>
      </c>
      <c r="AI81" s="59">
        <v>0</v>
      </c>
      <c r="AJ81" s="59">
        <v>0</v>
      </c>
      <c r="AK81" s="59">
        <f t="shared" si="14"/>
        <v>0</v>
      </c>
      <c r="AL81" s="59"/>
      <c r="AM81" s="24">
        <v>0</v>
      </c>
      <c r="AN81" s="24">
        <f t="shared" si="15"/>
        <v>0</v>
      </c>
      <c r="AO81" s="24"/>
      <c r="AP81" s="24"/>
      <c r="AQ81" s="24"/>
      <c r="AR81" s="24"/>
      <c r="AS81" s="24"/>
      <c r="AT81" s="24"/>
      <c r="AU81" s="24"/>
      <c r="AV81" s="24"/>
      <c r="AW81" s="24"/>
      <c r="AX81" s="24"/>
      <c r="AY81" s="24"/>
      <c r="AZ81" s="24"/>
      <c r="BA81" s="24"/>
      <c r="BB81" s="24"/>
    </row>
    <row r="82" spans="1:54" ht="14.25" customHeight="1">
      <c r="A82" s="24"/>
      <c r="B82" s="56">
        <v>2221</v>
      </c>
      <c r="C82" s="57" t="s">
        <v>9626</v>
      </c>
      <c r="D82" s="57">
        <v>0</v>
      </c>
      <c r="E82" s="57">
        <v>0</v>
      </c>
      <c r="F82" s="57">
        <v>0</v>
      </c>
      <c r="G82" s="57">
        <f t="shared" si="1"/>
        <v>0</v>
      </c>
      <c r="H82" s="57">
        <v>0</v>
      </c>
      <c r="I82" s="57">
        <f t="shared" si="2"/>
        <v>0</v>
      </c>
      <c r="J82" s="57">
        <v>0</v>
      </c>
      <c r="K82" s="57">
        <f t="shared" si="3"/>
        <v>0</v>
      </c>
      <c r="L82" s="57">
        <v>0</v>
      </c>
      <c r="M82" s="57">
        <v>0</v>
      </c>
      <c r="N82" s="57">
        <v>0</v>
      </c>
      <c r="O82" s="57">
        <f t="shared" si="4"/>
        <v>0</v>
      </c>
      <c r="P82" s="57">
        <v>0</v>
      </c>
      <c r="Q82" s="57">
        <f t="shared" si="5"/>
        <v>0</v>
      </c>
      <c r="R82" s="57">
        <v>0</v>
      </c>
      <c r="S82" s="57">
        <f t="shared" si="6"/>
        <v>0</v>
      </c>
      <c r="T82" s="57">
        <v>0</v>
      </c>
      <c r="U82" s="57">
        <v>0</v>
      </c>
      <c r="V82" s="57">
        <v>0</v>
      </c>
      <c r="W82" s="57">
        <f t="shared" si="7"/>
        <v>0</v>
      </c>
      <c r="X82" s="57">
        <v>0</v>
      </c>
      <c r="Y82" s="57">
        <f t="shared" si="8"/>
        <v>0</v>
      </c>
      <c r="Z82" s="57">
        <v>0</v>
      </c>
      <c r="AA82" s="57">
        <f t="shared" si="9"/>
        <v>0</v>
      </c>
      <c r="AB82" s="189">
        <f t="shared" si="10"/>
        <v>0</v>
      </c>
      <c r="AC82" s="58">
        <f t="shared" si="19"/>
        <v>0</v>
      </c>
      <c r="AD82" s="58">
        <f t="shared" si="20"/>
        <v>0</v>
      </c>
      <c r="AE82" s="193">
        <f t="shared" si="13"/>
        <v>0</v>
      </c>
      <c r="AF82" s="197">
        <f t="shared" si="18"/>
        <v>0</v>
      </c>
      <c r="AG82" s="197" t="b">
        <f t="shared" si="17"/>
        <v>1</v>
      </c>
      <c r="AH82" t="s">
        <v>9620</v>
      </c>
      <c r="AI82" s="59">
        <v>0</v>
      </c>
      <c r="AJ82" s="59">
        <v>0</v>
      </c>
      <c r="AK82" s="59">
        <f t="shared" si="14"/>
        <v>0</v>
      </c>
      <c r="AL82" s="59"/>
      <c r="AM82" s="24">
        <v>0</v>
      </c>
      <c r="AN82" s="24">
        <f t="shared" si="15"/>
        <v>0</v>
      </c>
      <c r="AO82" s="24"/>
      <c r="AP82" s="24"/>
      <c r="AQ82" s="24"/>
      <c r="AR82" s="24"/>
      <c r="AS82" s="24"/>
      <c r="AT82" s="24"/>
      <c r="AU82" s="24"/>
      <c r="AV82" s="24"/>
      <c r="AW82" s="24"/>
      <c r="AX82" s="24"/>
      <c r="AY82" s="24"/>
      <c r="AZ82" s="24"/>
      <c r="BA82" s="24"/>
      <c r="BB82" s="24"/>
    </row>
    <row r="83" spans="1:54" ht="14.25" customHeight="1">
      <c r="A83" s="24"/>
      <c r="B83" s="56">
        <v>2231</v>
      </c>
      <c r="C83" s="57" t="s">
        <v>786</v>
      </c>
      <c r="D83" s="57">
        <v>0</v>
      </c>
      <c r="E83" s="57">
        <v>0</v>
      </c>
      <c r="F83" s="57">
        <v>0</v>
      </c>
      <c r="G83" s="57">
        <f t="shared" si="1"/>
        <v>0</v>
      </c>
      <c r="H83" s="57">
        <v>0</v>
      </c>
      <c r="I83" s="57">
        <f t="shared" si="2"/>
        <v>0</v>
      </c>
      <c r="J83" s="57">
        <v>0</v>
      </c>
      <c r="K83" s="57">
        <f t="shared" si="3"/>
        <v>0</v>
      </c>
      <c r="L83" s="57">
        <v>0</v>
      </c>
      <c r="M83" s="57">
        <v>0</v>
      </c>
      <c r="N83" s="57">
        <v>0</v>
      </c>
      <c r="O83" s="57">
        <f t="shared" si="4"/>
        <v>0</v>
      </c>
      <c r="P83" s="57">
        <v>0</v>
      </c>
      <c r="Q83" s="57">
        <f t="shared" si="5"/>
        <v>0</v>
      </c>
      <c r="R83" s="57">
        <v>0</v>
      </c>
      <c r="S83" s="57">
        <f t="shared" si="6"/>
        <v>0</v>
      </c>
      <c r="T83" s="57">
        <v>0</v>
      </c>
      <c r="U83" s="57">
        <v>0</v>
      </c>
      <c r="V83" s="57">
        <v>0</v>
      </c>
      <c r="W83" s="57">
        <f t="shared" si="7"/>
        <v>0</v>
      </c>
      <c r="X83" s="57">
        <v>0</v>
      </c>
      <c r="Y83" s="57">
        <f t="shared" si="8"/>
        <v>0</v>
      </c>
      <c r="Z83" s="57">
        <v>0</v>
      </c>
      <c r="AA83" s="57">
        <f t="shared" si="9"/>
        <v>0</v>
      </c>
      <c r="AB83" s="189">
        <f t="shared" si="10"/>
        <v>0</v>
      </c>
      <c r="AC83" s="58">
        <f t="shared" si="19"/>
        <v>0</v>
      </c>
      <c r="AD83" s="58">
        <f t="shared" si="20"/>
        <v>0</v>
      </c>
      <c r="AE83" s="193">
        <f t="shared" si="13"/>
        <v>0</v>
      </c>
      <c r="AF83" s="197">
        <f t="shared" si="18"/>
        <v>0</v>
      </c>
      <c r="AG83" s="197" t="b">
        <f t="shared" si="17"/>
        <v>1</v>
      </c>
      <c r="AH83" t="s">
        <v>9620</v>
      </c>
      <c r="AI83" s="59">
        <v>0</v>
      </c>
      <c r="AJ83" s="59">
        <v>0</v>
      </c>
      <c r="AK83" s="59">
        <f t="shared" si="14"/>
        <v>0</v>
      </c>
      <c r="AL83" s="59"/>
      <c r="AM83" s="24">
        <v>0</v>
      </c>
      <c r="AN83" s="24">
        <f t="shared" si="15"/>
        <v>0</v>
      </c>
      <c r="AO83" s="24"/>
      <c r="AP83" s="24"/>
      <c r="AQ83" s="24"/>
      <c r="AR83" s="24"/>
      <c r="AS83" s="24"/>
      <c r="AT83" s="24"/>
      <c r="AU83" s="24"/>
      <c r="AV83" s="24"/>
      <c r="AW83" s="24"/>
      <c r="AX83" s="24"/>
      <c r="AY83" s="24"/>
      <c r="AZ83" s="24"/>
      <c r="BA83" s="24"/>
      <c r="BB83" s="24"/>
    </row>
    <row r="84" spans="1:54" ht="14.25" customHeight="1">
      <c r="A84" s="24"/>
      <c r="B84" s="56">
        <v>2311</v>
      </c>
      <c r="C84" s="57" t="s">
        <v>9627</v>
      </c>
      <c r="D84" s="57">
        <v>0</v>
      </c>
      <c r="E84" s="57">
        <v>0</v>
      </c>
      <c r="F84" s="57">
        <v>0</v>
      </c>
      <c r="G84" s="57">
        <f t="shared" si="1"/>
        <v>0</v>
      </c>
      <c r="H84" s="57">
        <v>0</v>
      </c>
      <c r="I84" s="57">
        <f t="shared" si="2"/>
        <v>0</v>
      </c>
      <c r="J84" s="57">
        <v>0</v>
      </c>
      <c r="K84" s="57">
        <f t="shared" si="3"/>
        <v>0</v>
      </c>
      <c r="L84" s="57">
        <v>0</v>
      </c>
      <c r="M84" s="57">
        <v>0</v>
      </c>
      <c r="N84" s="57">
        <v>0</v>
      </c>
      <c r="O84" s="57">
        <f t="shared" si="4"/>
        <v>0</v>
      </c>
      <c r="P84" s="57">
        <v>0</v>
      </c>
      <c r="Q84" s="57">
        <f t="shared" si="5"/>
        <v>0</v>
      </c>
      <c r="R84" s="57">
        <v>0</v>
      </c>
      <c r="S84" s="57">
        <f t="shared" si="6"/>
        <v>0</v>
      </c>
      <c r="T84" s="57">
        <v>0</v>
      </c>
      <c r="U84" s="57">
        <v>0</v>
      </c>
      <c r="V84" s="57">
        <v>0</v>
      </c>
      <c r="W84" s="57">
        <f t="shared" si="7"/>
        <v>0</v>
      </c>
      <c r="X84" s="57">
        <v>0</v>
      </c>
      <c r="Y84" s="57">
        <f t="shared" si="8"/>
        <v>0</v>
      </c>
      <c r="Z84" s="57">
        <v>0</v>
      </c>
      <c r="AA84" s="57">
        <f t="shared" si="9"/>
        <v>0</v>
      </c>
      <c r="AB84" s="189">
        <f t="shared" si="10"/>
        <v>0</v>
      </c>
      <c r="AC84" s="58">
        <f t="shared" si="19"/>
        <v>0</v>
      </c>
      <c r="AD84" s="58">
        <f t="shared" si="20"/>
        <v>0</v>
      </c>
      <c r="AE84" s="193">
        <f t="shared" si="13"/>
        <v>0</v>
      </c>
      <c r="AF84" s="197">
        <f t="shared" si="18"/>
        <v>0</v>
      </c>
      <c r="AG84" s="197" t="b">
        <f t="shared" si="17"/>
        <v>1</v>
      </c>
      <c r="AH84" t="s">
        <v>9628</v>
      </c>
      <c r="AI84" s="59">
        <v>0</v>
      </c>
      <c r="AJ84" s="59">
        <v>0</v>
      </c>
      <c r="AK84" s="59">
        <f t="shared" si="14"/>
        <v>0</v>
      </c>
      <c r="AL84" s="59"/>
      <c r="AM84" s="24">
        <v>0</v>
      </c>
      <c r="AN84" s="24">
        <f t="shared" si="15"/>
        <v>0</v>
      </c>
      <c r="AO84" s="24"/>
      <c r="AP84" s="24"/>
      <c r="AQ84" s="24"/>
      <c r="AR84" s="24"/>
      <c r="AS84" s="24"/>
      <c r="AT84" s="24"/>
      <c r="AU84" s="24"/>
      <c r="AV84" s="24"/>
      <c r="AW84" s="24"/>
      <c r="AX84" s="24"/>
      <c r="AY84" s="24"/>
      <c r="AZ84" s="24"/>
      <c r="BA84" s="24"/>
      <c r="BB84" s="24"/>
    </row>
    <row r="85" spans="1:54" ht="14.25" customHeight="1">
      <c r="A85" s="24"/>
      <c r="B85" s="56">
        <v>2321</v>
      </c>
      <c r="C85" s="57" t="s">
        <v>9629</v>
      </c>
      <c r="D85" s="57">
        <v>0</v>
      </c>
      <c r="E85" s="57">
        <v>0</v>
      </c>
      <c r="F85" s="57">
        <v>0</v>
      </c>
      <c r="G85" s="57">
        <f t="shared" si="1"/>
        <v>0</v>
      </c>
      <c r="H85" s="57">
        <v>0</v>
      </c>
      <c r="I85" s="57">
        <f t="shared" si="2"/>
        <v>0</v>
      </c>
      <c r="J85" s="57">
        <v>0</v>
      </c>
      <c r="K85" s="57">
        <f t="shared" si="3"/>
        <v>0</v>
      </c>
      <c r="L85" s="57">
        <v>0</v>
      </c>
      <c r="M85" s="57">
        <v>0</v>
      </c>
      <c r="N85" s="57">
        <v>0</v>
      </c>
      <c r="O85" s="57">
        <f t="shared" si="4"/>
        <v>0</v>
      </c>
      <c r="P85" s="57">
        <v>0</v>
      </c>
      <c r="Q85" s="57">
        <f t="shared" si="5"/>
        <v>0</v>
      </c>
      <c r="R85" s="57">
        <v>0</v>
      </c>
      <c r="S85" s="57">
        <f t="shared" si="6"/>
        <v>0</v>
      </c>
      <c r="T85" s="57">
        <v>0</v>
      </c>
      <c r="U85" s="57">
        <v>0</v>
      </c>
      <c r="V85" s="57">
        <v>0</v>
      </c>
      <c r="W85" s="57">
        <f t="shared" si="7"/>
        <v>0</v>
      </c>
      <c r="X85" s="57">
        <v>0</v>
      </c>
      <c r="Y85" s="57">
        <f t="shared" si="8"/>
        <v>0</v>
      </c>
      <c r="Z85" s="57">
        <v>0</v>
      </c>
      <c r="AA85" s="57">
        <f t="shared" si="9"/>
        <v>0</v>
      </c>
      <c r="AB85" s="189">
        <f t="shared" si="10"/>
        <v>0</v>
      </c>
      <c r="AC85" s="58">
        <f t="shared" si="19"/>
        <v>0</v>
      </c>
      <c r="AD85" s="58">
        <f t="shared" si="20"/>
        <v>0</v>
      </c>
      <c r="AE85" s="193">
        <f t="shared" si="13"/>
        <v>0</v>
      </c>
      <c r="AF85" s="197">
        <f t="shared" si="18"/>
        <v>0</v>
      </c>
      <c r="AG85" s="197" t="b">
        <f t="shared" si="17"/>
        <v>1</v>
      </c>
      <c r="AH85" t="s">
        <v>9628</v>
      </c>
      <c r="AI85" s="59">
        <v>0</v>
      </c>
      <c r="AJ85" s="59">
        <v>0</v>
      </c>
      <c r="AK85" s="59">
        <f t="shared" si="14"/>
        <v>0</v>
      </c>
      <c r="AL85" s="59"/>
      <c r="AM85" s="24">
        <v>0</v>
      </c>
      <c r="AN85" s="24">
        <f t="shared" si="15"/>
        <v>0</v>
      </c>
      <c r="AO85" s="24"/>
      <c r="AP85" s="24"/>
      <c r="AQ85" s="24"/>
      <c r="AR85" s="24"/>
      <c r="AS85" s="24"/>
      <c r="AT85" s="24"/>
      <c r="AU85" s="24"/>
      <c r="AV85" s="24"/>
      <c r="AW85" s="24"/>
      <c r="AX85" s="24"/>
      <c r="AY85" s="24"/>
      <c r="AZ85" s="24"/>
      <c r="BA85" s="24"/>
      <c r="BB85" s="24"/>
    </row>
    <row r="86" spans="1:54" ht="14.25" customHeight="1">
      <c r="A86" s="24"/>
      <c r="B86" s="56">
        <v>2331</v>
      </c>
      <c r="C86" s="57" t="s">
        <v>9630</v>
      </c>
      <c r="D86" s="57">
        <v>0</v>
      </c>
      <c r="E86" s="57">
        <v>0</v>
      </c>
      <c r="F86" s="57">
        <v>0</v>
      </c>
      <c r="G86" s="57">
        <f t="shared" si="1"/>
        <v>0</v>
      </c>
      <c r="H86" s="57">
        <v>0</v>
      </c>
      <c r="I86" s="57">
        <f t="shared" si="2"/>
        <v>0</v>
      </c>
      <c r="J86" s="57">
        <v>0</v>
      </c>
      <c r="K86" s="57">
        <f t="shared" si="3"/>
        <v>0</v>
      </c>
      <c r="L86" s="57">
        <v>0</v>
      </c>
      <c r="M86" s="57">
        <v>0</v>
      </c>
      <c r="N86" s="57">
        <v>0</v>
      </c>
      <c r="O86" s="57">
        <f t="shared" si="4"/>
        <v>0</v>
      </c>
      <c r="P86" s="57">
        <v>0</v>
      </c>
      <c r="Q86" s="57">
        <f t="shared" si="5"/>
        <v>0</v>
      </c>
      <c r="R86" s="57">
        <v>0</v>
      </c>
      <c r="S86" s="57">
        <f t="shared" si="6"/>
        <v>0</v>
      </c>
      <c r="T86" s="57">
        <v>0</v>
      </c>
      <c r="U86" s="57">
        <v>0</v>
      </c>
      <c r="V86" s="57">
        <v>0</v>
      </c>
      <c r="W86" s="57">
        <f t="shared" si="7"/>
        <v>0</v>
      </c>
      <c r="X86" s="57">
        <v>0</v>
      </c>
      <c r="Y86" s="57">
        <f t="shared" si="8"/>
        <v>0</v>
      </c>
      <c r="Z86" s="57">
        <v>0</v>
      </c>
      <c r="AA86" s="57">
        <f t="shared" si="9"/>
        <v>0</v>
      </c>
      <c r="AB86" s="189">
        <f t="shared" si="10"/>
        <v>0</v>
      </c>
      <c r="AC86" s="58">
        <f t="shared" si="19"/>
        <v>0</v>
      </c>
      <c r="AD86" s="58">
        <f t="shared" si="20"/>
        <v>0</v>
      </c>
      <c r="AE86" s="193">
        <f t="shared" si="13"/>
        <v>0</v>
      </c>
      <c r="AF86" s="197">
        <f t="shared" si="18"/>
        <v>0</v>
      </c>
      <c r="AG86" s="197" t="b">
        <f t="shared" si="17"/>
        <v>1</v>
      </c>
      <c r="AH86" t="s">
        <v>9628</v>
      </c>
      <c r="AI86" s="59">
        <v>0</v>
      </c>
      <c r="AJ86" s="59">
        <v>0</v>
      </c>
      <c r="AK86" s="59">
        <f t="shared" si="14"/>
        <v>0</v>
      </c>
      <c r="AL86" s="59"/>
      <c r="AM86" s="24">
        <v>0</v>
      </c>
      <c r="AN86" s="24">
        <f t="shared" si="15"/>
        <v>0</v>
      </c>
      <c r="AO86" s="24"/>
      <c r="AP86" s="24"/>
      <c r="AQ86" s="24"/>
      <c r="AR86" s="24"/>
      <c r="AS86" s="24"/>
      <c r="AT86" s="24"/>
      <c r="AU86" s="24"/>
      <c r="AV86" s="24"/>
      <c r="AW86" s="24"/>
      <c r="AX86" s="24"/>
      <c r="AY86" s="24"/>
      <c r="AZ86" s="24"/>
      <c r="BA86" s="24"/>
      <c r="BB86" s="24"/>
    </row>
    <row r="87" spans="1:54" ht="15.75" customHeight="1">
      <c r="A87" s="24"/>
      <c r="B87" s="56">
        <v>2341</v>
      </c>
      <c r="C87" s="57" t="s">
        <v>9631</v>
      </c>
      <c r="D87" s="57">
        <v>0</v>
      </c>
      <c r="E87" s="57">
        <v>0</v>
      </c>
      <c r="F87" s="57">
        <v>0</v>
      </c>
      <c r="G87" s="57">
        <f t="shared" si="1"/>
        <v>0</v>
      </c>
      <c r="H87" s="57">
        <v>0</v>
      </c>
      <c r="I87" s="57">
        <f t="shared" si="2"/>
        <v>0</v>
      </c>
      <c r="J87" s="57">
        <v>0</v>
      </c>
      <c r="K87" s="57">
        <f t="shared" si="3"/>
        <v>0</v>
      </c>
      <c r="L87" s="57">
        <v>0</v>
      </c>
      <c r="M87" s="57">
        <v>0</v>
      </c>
      <c r="N87" s="57">
        <v>0</v>
      </c>
      <c r="O87" s="57">
        <f t="shared" si="4"/>
        <v>0</v>
      </c>
      <c r="P87" s="57">
        <v>0</v>
      </c>
      <c r="Q87" s="57">
        <f t="shared" si="5"/>
        <v>0</v>
      </c>
      <c r="R87" s="57">
        <v>0</v>
      </c>
      <c r="S87" s="57">
        <f t="shared" si="6"/>
        <v>0</v>
      </c>
      <c r="T87" s="57">
        <v>0</v>
      </c>
      <c r="U87" s="57">
        <v>0</v>
      </c>
      <c r="V87" s="57">
        <v>0</v>
      </c>
      <c r="W87" s="57">
        <f t="shared" si="7"/>
        <v>0</v>
      </c>
      <c r="X87" s="57">
        <v>0</v>
      </c>
      <c r="Y87" s="57">
        <f t="shared" si="8"/>
        <v>0</v>
      </c>
      <c r="Z87" s="57">
        <v>0</v>
      </c>
      <c r="AA87" s="57">
        <f t="shared" si="9"/>
        <v>0</v>
      </c>
      <c r="AB87" s="189">
        <f t="shared" si="10"/>
        <v>0</v>
      </c>
      <c r="AC87" s="58">
        <f t="shared" si="19"/>
        <v>0</v>
      </c>
      <c r="AD87" s="58">
        <f t="shared" si="20"/>
        <v>0</v>
      </c>
      <c r="AE87" s="193">
        <f t="shared" si="13"/>
        <v>0</v>
      </c>
      <c r="AF87" s="197">
        <f t="shared" si="18"/>
        <v>0</v>
      </c>
      <c r="AG87" s="197" t="b">
        <f t="shared" si="17"/>
        <v>1</v>
      </c>
      <c r="AH87" t="s">
        <v>9628</v>
      </c>
      <c r="AI87" s="59">
        <v>0</v>
      </c>
      <c r="AJ87" s="59">
        <v>0</v>
      </c>
      <c r="AK87" s="59">
        <f t="shared" si="14"/>
        <v>0</v>
      </c>
      <c r="AL87" s="59"/>
      <c r="AM87" s="24">
        <v>0</v>
      </c>
      <c r="AN87" s="24">
        <f t="shared" si="15"/>
        <v>0</v>
      </c>
      <c r="AO87" s="24"/>
      <c r="AP87" s="24"/>
      <c r="AQ87" s="24"/>
      <c r="AR87" s="24"/>
      <c r="AS87" s="24"/>
      <c r="AT87" s="24"/>
      <c r="AU87" s="24"/>
      <c r="AV87" s="24"/>
      <c r="AW87" s="24"/>
      <c r="AX87" s="24"/>
      <c r="AY87" s="24"/>
      <c r="AZ87" s="24"/>
      <c r="BA87" s="24"/>
      <c r="BB87" s="24"/>
    </row>
    <row r="88" spans="1:54" ht="11.25" customHeight="1">
      <c r="A88" s="24"/>
      <c r="B88" s="56">
        <v>2351</v>
      </c>
      <c r="C88" s="57" t="s">
        <v>9632</v>
      </c>
      <c r="D88" s="57">
        <v>0</v>
      </c>
      <c r="E88" s="57">
        <v>0</v>
      </c>
      <c r="F88" s="57">
        <v>0</v>
      </c>
      <c r="G88" s="57">
        <f t="shared" si="1"/>
        <v>0</v>
      </c>
      <c r="H88" s="57">
        <v>0</v>
      </c>
      <c r="I88" s="57">
        <f t="shared" si="2"/>
        <v>0</v>
      </c>
      <c r="J88" s="57">
        <v>0</v>
      </c>
      <c r="K88" s="57">
        <f t="shared" si="3"/>
        <v>0</v>
      </c>
      <c r="L88" s="57">
        <v>0</v>
      </c>
      <c r="M88" s="57">
        <v>0</v>
      </c>
      <c r="N88" s="57">
        <v>0</v>
      </c>
      <c r="O88" s="57">
        <f t="shared" si="4"/>
        <v>0</v>
      </c>
      <c r="P88" s="57">
        <v>0</v>
      </c>
      <c r="Q88" s="57">
        <f t="shared" si="5"/>
        <v>0</v>
      </c>
      <c r="R88" s="57">
        <v>0</v>
      </c>
      <c r="S88" s="57">
        <f t="shared" si="6"/>
        <v>0</v>
      </c>
      <c r="T88" s="57">
        <v>0</v>
      </c>
      <c r="U88" s="57">
        <v>0</v>
      </c>
      <c r="V88" s="57">
        <v>0</v>
      </c>
      <c r="W88" s="57">
        <f t="shared" si="7"/>
        <v>0</v>
      </c>
      <c r="X88" s="57">
        <v>0</v>
      </c>
      <c r="Y88" s="57">
        <f t="shared" si="8"/>
        <v>0</v>
      </c>
      <c r="Z88" s="57">
        <v>0</v>
      </c>
      <c r="AA88" s="57">
        <f t="shared" si="9"/>
        <v>0</v>
      </c>
      <c r="AB88" s="189">
        <f t="shared" si="10"/>
        <v>0</v>
      </c>
      <c r="AC88" s="58">
        <f t="shared" si="19"/>
        <v>0</v>
      </c>
      <c r="AD88" s="58">
        <f t="shared" si="20"/>
        <v>0</v>
      </c>
      <c r="AE88" s="193">
        <f t="shared" si="13"/>
        <v>0</v>
      </c>
      <c r="AF88" s="197">
        <f t="shared" si="18"/>
        <v>0</v>
      </c>
      <c r="AG88" s="197" t="b">
        <f t="shared" si="17"/>
        <v>1</v>
      </c>
      <c r="AH88" t="s">
        <v>9628</v>
      </c>
      <c r="AI88" s="59">
        <v>0</v>
      </c>
      <c r="AJ88" s="59">
        <v>0</v>
      </c>
      <c r="AK88" s="59">
        <f t="shared" si="14"/>
        <v>0</v>
      </c>
      <c r="AL88" s="59"/>
      <c r="AM88" s="24">
        <v>0</v>
      </c>
      <c r="AN88" s="24">
        <f t="shared" si="15"/>
        <v>0</v>
      </c>
      <c r="AO88" s="24"/>
      <c r="AP88" s="24"/>
      <c r="AQ88" s="24"/>
      <c r="AR88" s="24"/>
      <c r="AS88" s="24"/>
      <c r="AT88" s="24"/>
      <c r="AU88" s="24"/>
      <c r="AV88" s="24"/>
      <c r="AW88" s="24"/>
      <c r="AX88" s="24"/>
      <c r="AY88" s="24"/>
      <c r="AZ88" s="24"/>
      <c r="BA88" s="24"/>
      <c r="BB88" s="24"/>
    </row>
    <row r="89" spans="1:54" ht="11.25" customHeight="1">
      <c r="A89" s="24"/>
      <c r="B89" s="56">
        <v>2361</v>
      </c>
      <c r="C89" s="57" t="s">
        <v>9633</v>
      </c>
      <c r="D89" s="57">
        <v>0</v>
      </c>
      <c r="E89" s="57">
        <v>0</v>
      </c>
      <c r="F89" s="57">
        <v>0</v>
      </c>
      <c r="G89" s="57">
        <f t="shared" si="1"/>
        <v>0</v>
      </c>
      <c r="H89" s="57">
        <v>0</v>
      </c>
      <c r="I89" s="57">
        <f t="shared" si="2"/>
        <v>0</v>
      </c>
      <c r="J89" s="57">
        <v>0</v>
      </c>
      <c r="K89" s="57">
        <f t="shared" si="3"/>
        <v>0</v>
      </c>
      <c r="L89" s="57">
        <v>0</v>
      </c>
      <c r="M89" s="57">
        <v>0</v>
      </c>
      <c r="N89" s="57">
        <v>0</v>
      </c>
      <c r="O89" s="57">
        <f t="shared" si="4"/>
        <v>0</v>
      </c>
      <c r="P89" s="57">
        <v>0</v>
      </c>
      <c r="Q89" s="57">
        <f t="shared" si="5"/>
        <v>0</v>
      </c>
      <c r="R89" s="57">
        <v>0</v>
      </c>
      <c r="S89" s="57">
        <f t="shared" si="6"/>
        <v>0</v>
      </c>
      <c r="T89" s="57">
        <v>0</v>
      </c>
      <c r="U89" s="57">
        <v>0</v>
      </c>
      <c r="V89" s="57">
        <v>0</v>
      </c>
      <c r="W89" s="57">
        <f t="shared" si="7"/>
        <v>0</v>
      </c>
      <c r="X89" s="57">
        <v>0</v>
      </c>
      <c r="Y89" s="57">
        <f t="shared" si="8"/>
        <v>0</v>
      </c>
      <c r="Z89" s="57">
        <v>0</v>
      </c>
      <c r="AA89" s="57">
        <f t="shared" si="9"/>
        <v>0</v>
      </c>
      <c r="AB89" s="189">
        <f t="shared" si="10"/>
        <v>0</v>
      </c>
      <c r="AC89" s="58">
        <f t="shared" si="19"/>
        <v>0</v>
      </c>
      <c r="AD89" s="58">
        <f t="shared" si="20"/>
        <v>0</v>
      </c>
      <c r="AE89" s="193">
        <f t="shared" si="13"/>
        <v>0</v>
      </c>
      <c r="AF89" s="197">
        <f t="shared" si="18"/>
        <v>0</v>
      </c>
      <c r="AG89" s="197" t="b">
        <f t="shared" si="17"/>
        <v>1</v>
      </c>
      <c r="AH89" t="s">
        <v>9628</v>
      </c>
      <c r="AI89" s="59">
        <v>0</v>
      </c>
      <c r="AJ89" s="59">
        <v>0</v>
      </c>
      <c r="AK89" s="59">
        <f t="shared" si="14"/>
        <v>0</v>
      </c>
      <c r="AL89" s="59"/>
      <c r="AM89" s="24">
        <v>0</v>
      </c>
      <c r="AN89" s="24">
        <f t="shared" si="15"/>
        <v>0</v>
      </c>
      <c r="AO89" s="24"/>
      <c r="AP89" s="24"/>
      <c r="AQ89" s="24"/>
      <c r="AR89" s="24"/>
      <c r="AS89" s="24"/>
      <c r="AT89" s="24"/>
      <c r="AU89" s="24"/>
      <c r="AV89" s="24"/>
      <c r="AW89" s="24"/>
      <c r="AX89" s="24"/>
      <c r="AY89" s="24"/>
      <c r="AZ89" s="24"/>
      <c r="BA89" s="24"/>
      <c r="BB89" s="24"/>
    </row>
    <row r="90" spans="1:54" ht="11.25" customHeight="1">
      <c r="A90" s="24"/>
      <c r="B90" s="56">
        <v>2371</v>
      </c>
      <c r="C90" s="57" t="s">
        <v>9634</v>
      </c>
      <c r="D90" s="57">
        <v>0</v>
      </c>
      <c r="E90" s="57">
        <v>0</v>
      </c>
      <c r="F90" s="57">
        <v>0</v>
      </c>
      <c r="G90" s="57">
        <f t="shared" si="1"/>
        <v>0</v>
      </c>
      <c r="H90" s="57">
        <v>0</v>
      </c>
      <c r="I90" s="57">
        <f t="shared" si="2"/>
        <v>0</v>
      </c>
      <c r="J90" s="57">
        <v>0</v>
      </c>
      <c r="K90" s="57">
        <f t="shared" si="3"/>
        <v>0</v>
      </c>
      <c r="L90" s="57">
        <v>0</v>
      </c>
      <c r="M90" s="57">
        <v>0</v>
      </c>
      <c r="N90" s="57">
        <v>0</v>
      </c>
      <c r="O90" s="57">
        <f t="shared" si="4"/>
        <v>0</v>
      </c>
      <c r="P90" s="57">
        <v>0</v>
      </c>
      <c r="Q90" s="57">
        <f t="shared" si="5"/>
        <v>0</v>
      </c>
      <c r="R90" s="57">
        <v>0</v>
      </c>
      <c r="S90" s="57">
        <f t="shared" si="6"/>
        <v>0</v>
      </c>
      <c r="T90" s="57">
        <v>0</v>
      </c>
      <c r="U90" s="57">
        <v>0</v>
      </c>
      <c r="V90" s="57">
        <v>0</v>
      </c>
      <c r="W90" s="57">
        <f t="shared" si="7"/>
        <v>0</v>
      </c>
      <c r="X90" s="57">
        <v>0</v>
      </c>
      <c r="Y90" s="57">
        <f t="shared" si="8"/>
        <v>0</v>
      </c>
      <c r="Z90" s="57">
        <v>0</v>
      </c>
      <c r="AA90" s="57">
        <f t="shared" si="9"/>
        <v>0</v>
      </c>
      <c r="AB90" s="189">
        <f t="shared" si="10"/>
        <v>0</v>
      </c>
      <c r="AC90" s="58">
        <f t="shared" si="19"/>
        <v>0</v>
      </c>
      <c r="AD90" s="58">
        <f t="shared" si="20"/>
        <v>0</v>
      </c>
      <c r="AE90" s="193">
        <f t="shared" si="13"/>
        <v>0</v>
      </c>
      <c r="AF90" s="197">
        <f t="shared" si="18"/>
        <v>0</v>
      </c>
      <c r="AG90" s="197" t="b">
        <f t="shared" si="17"/>
        <v>1</v>
      </c>
      <c r="AH90" t="s">
        <v>9628</v>
      </c>
      <c r="AI90" s="59">
        <v>0</v>
      </c>
      <c r="AJ90" s="59">
        <v>0</v>
      </c>
      <c r="AK90" s="59">
        <f t="shared" si="14"/>
        <v>0</v>
      </c>
      <c r="AL90" s="59"/>
      <c r="AM90" s="24">
        <v>0</v>
      </c>
      <c r="AN90" s="24">
        <f t="shared" si="15"/>
        <v>0</v>
      </c>
      <c r="AO90" s="24"/>
      <c r="AP90" s="24"/>
      <c r="AQ90" s="24"/>
      <c r="AR90" s="24"/>
      <c r="AS90" s="24"/>
      <c r="AT90" s="24"/>
      <c r="AU90" s="24"/>
      <c r="AV90" s="24"/>
      <c r="AW90" s="24"/>
      <c r="AX90" s="24"/>
      <c r="AY90" s="24"/>
      <c r="AZ90" s="24"/>
      <c r="BA90" s="24"/>
      <c r="BB90" s="24"/>
    </row>
    <row r="91" spans="1:54" ht="11.25" customHeight="1">
      <c r="A91" s="24"/>
      <c r="B91" s="56">
        <v>2381</v>
      </c>
      <c r="C91" s="57" t="s">
        <v>9635</v>
      </c>
      <c r="D91" s="57">
        <v>0</v>
      </c>
      <c r="E91" s="57">
        <v>0</v>
      </c>
      <c r="F91" s="57">
        <v>0</v>
      </c>
      <c r="G91" s="57">
        <f t="shared" si="1"/>
        <v>0</v>
      </c>
      <c r="H91" s="57">
        <v>0</v>
      </c>
      <c r="I91" s="57">
        <f t="shared" si="2"/>
        <v>0</v>
      </c>
      <c r="J91" s="57">
        <v>0</v>
      </c>
      <c r="K91" s="57">
        <f t="shared" si="3"/>
        <v>0</v>
      </c>
      <c r="L91" s="57">
        <v>0</v>
      </c>
      <c r="M91" s="57">
        <v>0</v>
      </c>
      <c r="N91" s="57">
        <v>0</v>
      </c>
      <c r="O91" s="57">
        <f t="shared" si="4"/>
        <v>0</v>
      </c>
      <c r="P91" s="57">
        <v>0</v>
      </c>
      <c r="Q91" s="57">
        <f t="shared" si="5"/>
        <v>0</v>
      </c>
      <c r="R91" s="57">
        <v>0</v>
      </c>
      <c r="S91" s="57">
        <f t="shared" si="6"/>
        <v>0</v>
      </c>
      <c r="T91" s="57">
        <v>0</v>
      </c>
      <c r="U91" s="57">
        <v>0</v>
      </c>
      <c r="V91" s="57">
        <v>0</v>
      </c>
      <c r="W91" s="57">
        <f t="shared" si="7"/>
        <v>0</v>
      </c>
      <c r="X91" s="57">
        <v>0</v>
      </c>
      <c r="Y91" s="57">
        <f t="shared" si="8"/>
        <v>0</v>
      </c>
      <c r="Z91" s="57">
        <v>0</v>
      </c>
      <c r="AA91" s="57">
        <f t="shared" si="9"/>
        <v>0</v>
      </c>
      <c r="AB91" s="189">
        <f t="shared" si="10"/>
        <v>0</v>
      </c>
      <c r="AC91" s="58">
        <f t="shared" si="19"/>
        <v>0</v>
      </c>
      <c r="AD91" s="58">
        <f t="shared" si="20"/>
        <v>0</v>
      </c>
      <c r="AE91" s="193">
        <f t="shared" si="13"/>
        <v>0</v>
      </c>
      <c r="AF91" s="197">
        <f t="shared" si="18"/>
        <v>0</v>
      </c>
      <c r="AG91" s="197" t="b">
        <f t="shared" si="17"/>
        <v>1</v>
      </c>
      <c r="AH91" t="s">
        <v>9628</v>
      </c>
      <c r="AI91" s="59">
        <v>0</v>
      </c>
      <c r="AJ91" s="59">
        <v>0</v>
      </c>
      <c r="AK91" s="59">
        <f t="shared" si="14"/>
        <v>0</v>
      </c>
      <c r="AL91" s="59"/>
      <c r="AM91" s="24">
        <v>0</v>
      </c>
      <c r="AN91" s="24">
        <f t="shared" si="15"/>
        <v>0</v>
      </c>
      <c r="AO91" s="24"/>
      <c r="AP91" s="24"/>
      <c r="AQ91" s="24"/>
      <c r="AR91" s="24"/>
      <c r="AS91" s="24"/>
      <c r="AT91" s="24"/>
      <c r="AU91" s="24"/>
      <c r="AV91" s="24"/>
      <c r="AW91" s="24"/>
      <c r="AX91" s="24"/>
      <c r="AY91" s="24"/>
      <c r="AZ91" s="24"/>
      <c r="BA91" s="24"/>
      <c r="BB91" s="24"/>
    </row>
    <row r="92" spans="1:54" ht="11.25" customHeight="1">
      <c r="A92" s="24"/>
      <c r="B92" s="56">
        <v>2391</v>
      </c>
      <c r="C92" s="57" t="s">
        <v>9636</v>
      </c>
      <c r="D92" s="57">
        <v>0</v>
      </c>
      <c r="E92" s="57">
        <v>0</v>
      </c>
      <c r="F92" s="57">
        <v>0</v>
      </c>
      <c r="G92" s="57">
        <f t="shared" si="1"/>
        <v>0</v>
      </c>
      <c r="H92" s="57">
        <v>0</v>
      </c>
      <c r="I92" s="57">
        <f t="shared" si="2"/>
        <v>0</v>
      </c>
      <c r="J92" s="57">
        <v>0</v>
      </c>
      <c r="K92" s="57">
        <f t="shared" si="3"/>
        <v>0</v>
      </c>
      <c r="L92" s="57">
        <v>0</v>
      </c>
      <c r="M92" s="57">
        <v>0</v>
      </c>
      <c r="N92" s="57">
        <v>0</v>
      </c>
      <c r="O92" s="57">
        <f t="shared" si="4"/>
        <v>0</v>
      </c>
      <c r="P92" s="57">
        <v>0</v>
      </c>
      <c r="Q92" s="57">
        <f t="shared" si="5"/>
        <v>0</v>
      </c>
      <c r="R92" s="57">
        <v>0</v>
      </c>
      <c r="S92" s="57">
        <f t="shared" si="6"/>
        <v>0</v>
      </c>
      <c r="T92" s="57">
        <v>0</v>
      </c>
      <c r="U92" s="57">
        <v>0</v>
      </c>
      <c r="V92" s="57">
        <v>0</v>
      </c>
      <c r="W92" s="57">
        <f t="shared" si="7"/>
        <v>0</v>
      </c>
      <c r="X92" s="57">
        <v>0</v>
      </c>
      <c r="Y92" s="57">
        <f t="shared" si="8"/>
        <v>0</v>
      </c>
      <c r="Z92" s="57">
        <v>0</v>
      </c>
      <c r="AA92" s="57">
        <f t="shared" si="9"/>
        <v>0</v>
      </c>
      <c r="AB92" s="189">
        <f t="shared" si="10"/>
        <v>0</v>
      </c>
      <c r="AC92" s="58">
        <f t="shared" si="19"/>
        <v>0</v>
      </c>
      <c r="AD92" s="58">
        <f t="shared" si="20"/>
        <v>0</v>
      </c>
      <c r="AE92" s="193">
        <f t="shared" si="13"/>
        <v>0</v>
      </c>
      <c r="AF92" s="197">
        <f t="shared" si="18"/>
        <v>0</v>
      </c>
      <c r="AG92" s="197" t="b">
        <f t="shared" si="17"/>
        <v>1</v>
      </c>
      <c r="AH92" t="s">
        <v>9628</v>
      </c>
      <c r="AI92" s="59">
        <v>0</v>
      </c>
      <c r="AJ92" s="59">
        <v>0</v>
      </c>
      <c r="AK92" s="59">
        <f t="shared" si="14"/>
        <v>0</v>
      </c>
      <c r="AL92" s="59"/>
      <c r="AM92" s="24">
        <v>0</v>
      </c>
      <c r="AN92" s="24">
        <f t="shared" si="15"/>
        <v>0</v>
      </c>
      <c r="AO92" s="24"/>
      <c r="AP92" s="24"/>
      <c r="AQ92" s="24"/>
      <c r="AR92" s="24"/>
      <c r="AS92" s="24"/>
      <c r="AT92" s="24"/>
      <c r="AU92" s="24"/>
      <c r="AV92" s="24"/>
      <c r="AW92" s="24"/>
      <c r="AX92" s="24"/>
      <c r="AY92" s="24"/>
      <c r="AZ92" s="24"/>
      <c r="BA92" s="24"/>
      <c r="BB92" s="24"/>
    </row>
    <row r="93" spans="1:54" ht="11.25" customHeight="1">
      <c r="A93" s="24"/>
      <c r="B93" s="56">
        <v>2411</v>
      </c>
      <c r="C93" s="57" t="s">
        <v>9637</v>
      </c>
      <c r="D93" s="57">
        <v>0</v>
      </c>
      <c r="E93" s="57">
        <v>0</v>
      </c>
      <c r="F93" s="57">
        <v>0</v>
      </c>
      <c r="G93" s="57">
        <f t="shared" si="1"/>
        <v>0</v>
      </c>
      <c r="H93" s="57">
        <v>0</v>
      </c>
      <c r="I93" s="57">
        <f t="shared" si="2"/>
        <v>0</v>
      </c>
      <c r="J93" s="57">
        <v>0</v>
      </c>
      <c r="K93" s="57">
        <f t="shared" si="3"/>
        <v>0</v>
      </c>
      <c r="L93" s="57">
        <v>0</v>
      </c>
      <c r="M93" s="57">
        <v>0</v>
      </c>
      <c r="N93" s="57">
        <v>0</v>
      </c>
      <c r="O93" s="57">
        <f t="shared" si="4"/>
        <v>0</v>
      </c>
      <c r="P93" s="57">
        <v>0</v>
      </c>
      <c r="Q93" s="57">
        <f t="shared" si="5"/>
        <v>0</v>
      </c>
      <c r="R93" s="57">
        <v>0</v>
      </c>
      <c r="S93" s="57">
        <f t="shared" si="6"/>
        <v>0</v>
      </c>
      <c r="T93" s="57">
        <v>0</v>
      </c>
      <c r="U93" s="57">
        <v>0</v>
      </c>
      <c r="V93" s="57">
        <v>0</v>
      </c>
      <c r="W93" s="57">
        <f t="shared" si="7"/>
        <v>0</v>
      </c>
      <c r="X93" s="57">
        <v>0</v>
      </c>
      <c r="Y93" s="57">
        <f t="shared" si="8"/>
        <v>0</v>
      </c>
      <c r="Z93" s="57">
        <v>0</v>
      </c>
      <c r="AA93" s="57">
        <f t="shared" si="9"/>
        <v>0</v>
      </c>
      <c r="AB93" s="189">
        <f t="shared" si="10"/>
        <v>0</v>
      </c>
      <c r="AC93" s="58">
        <f t="shared" si="19"/>
        <v>0</v>
      </c>
      <c r="AD93" s="58">
        <f t="shared" si="20"/>
        <v>0</v>
      </c>
      <c r="AE93" s="193">
        <f t="shared" si="13"/>
        <v>0</v>
      </c>
      <c r="AF93" s="197">
        <f t="shared" si="18"/>
        <v>0</v>
      </c>
      <c r="AG93" s="197" t="b">
        <f t="shared" si="17"/>
        <v>1</v>
      </c>
      <c r="AH93" t="s">
        <v>9638</v>
      </c>
      <c r="AI93" s="59">
        <v>0</v>
      </c>
      <c r="AJ93" s="59">
        <v>0</v>
      </c>
      <c r="AK93" s="59">
        <f t="shared" si="14"/>
        <v>0</v>
      </c>
      <c r="AL93" s="59"/>
      <c r="AM93" s="24">
        <v>0</v>
      </c>
      <c r="AN93" s="24">
        <f t="shared" si="15"/>
        <v>0</v>
      </c>
      <c r="AO93" s="24"/>
      <c r="AP93" s="24"/>
      <c r="AQ93" s="24"/>
      <c r="AR93" s="24"/>
      <c r="AS93" s="24"/>
      <c r="AT93" s="24"/>
      <c r="AU93" s="24"/>
      <c r="AV93" s="24"/>
      <c r="AW93" s="24"/>
      <c r="AX93" s="24"/>
      <c r="AY93" s="24"/>
      <c r="AZ93" s="24"/>
      <c r="BA93" s="24"/>
      <c r="BB93" s="24"/>
    </row>
    <row r="94" spans="1:54" ht="11.25" customHeight="1">
      <c r="A94" s="24"/>
      <c r="B94" s="56">
        <v>2421</v>
      </c>
      <c r="C94" s="57" t="s">
        <v>9639</v>
      </c>
      <c r="D94" s="57">
        <v>0</v>
      </c>
      <c r="E94" s="57">
        <v>0</v>
      </c>
      <c r="F94" s="57">
        <v>0</v>
      </c>
      <c r="G94" s="57">
        <f t="shared" si="1"/>
        <v>0</v>
      </c>
      <c r="H94" s="57">
        <v>0</v>
      </c>
      <c r="I94" s="57">
        <f t="shared" si="2"/>
        <v>0</v>
      </c>
      <c r="J94" s="57">
        <v>0</v>
      </c>
      <c r="K94" s="57">
        <f t="shared" si="3"/>
        <v>0</v>
      </c>
      <c r="L94" s="57">
        <v>0</v>
      </c>
      <c r="M94" s="57">
        <v>0</v>
      </c>
      <c r="N94" s="57">
        <v>0</v>
      </c>
      <c r="O94" s="57">
        <f t="shared" si="4"/>
        <v>0</v>
      </c>
      <c r="P94" s="57">
        <v>0</v>
      </c>
      <c r="Q94" s="57">
        <f t="shared" si="5"/>
        <v>0</v>
      </c>
      <c r="R94" s="57">
        <v>0</v>
      </c>
      <c r="S94" s="57">
        <f t="shared" si="6"/>
        <v>0</v>
      </c>
      <c r="T94" s="57">
        <v>0</v>
      </c>
      <c r="U94" s="57">
        <v>0</v>
      </c>
      <c r="V94" s="57">
        <v>0</v>
      </c>
      <c r="W94" s="57">
        <f t="shared" si="7"/>
        <v>0</v>
      </c>
      <c r="X94" s="57">
        <v>0</v>
      </c>
      <c r="Y94" s="57">
        <f t="shared" si="8"/>
        <v>0</v>
      </c>
      <c r="Z94" s="57">
        <v>0</v>
      </c>
      <c r="AA94" s="57">
        <f t="shared" si="9"/>
        <v>0</v>
      </c>
      <c r="AB94" s="189">
        <f t="shared" si="10"/>
        <v>0</v>
      </c>
      <c r="AC94" s="58">
        <f t="shared" si="19"/>
        <v>0</v>
      </c>
      <c r="AD94" s="58">
        <f t="shared" si="20"/>
        <v>0</v>
      </c>
      <c r="AE94" s="193">
        <f t="shared" si="13"/>
        <v>0</v>
      </c>
      <c r="AF94" s="197">
        <f t="shared" si="18"/>
        <v>0</v>
      </c>
      <c r="AG94" s="197" t="b">
        <f t="shared" si="17"/>
        <v>1</v>
      </c>
      <c r="AH94" t="s">
        <v>9638</v>
      </c>
      <c r="AI94" s="59">
        <v>0</v>
      </c>
      <c r="AJ94" s="59">
        <v>0</v>
      </c>
      <c r="AK94" s="59">
        <f t="shared" si="14"/>
        <v>0</v>
      </c>
      <c r="AL94" s="59"/>
      <c r="AM94" s="24">
        <v>0</v>
      </c>
      <c r="AN94" s="24">
        <f t="shared" si="15"/>
        <v>0</v>
      </c>
      <c r="AO94" s="24"/>
      <c r="AP94" s="24"/>
      <c r="AQ94" s="24"/>
      <c r="AR94" s="24"/>
      <c r="AS94" s="24"/>
      <c r="AT94" s="24"/>
      <c r="AU94" s="24"/>
      <c r="AV94" s="24"/>
      <c r="AW94" s="24"/>
      <c r="AX94" s="24"/>
      <c r="AY94" s="24"/>
      <c r="AZ94" s="24"/>
      <c r="BA94" s="24"/>
      <c r="BB94" s="24"/>
    </row>
    <row r="95" spans="1:54" ht="11.25" customHeight="1">
      <c r="A95" s="24"/>
      <c r="B95" s="56">
        <v>2431</v>
      </c>
      <c r="C95" s="57" t="s">
        <v>9640</v>
      </c>
      <c r="D95" s="57">
        <v>0</v>
      </c>
      <c r="E95" s="57">
        <v>0</v>
      </c>
      <c r="F95" s="57">
        <v>0</v>
      </c>
      <c r="G95" s="57">
        <f t="shared" si="1"/>
        <v>0</v>
      </c>
      <c r="H95" s="57">
        <v>0</v>
      </c>
      <c r="I95" s="57">
        <f t="shared" si="2"/>
        <v>0</v>
      </c>
      <c r="J95" s="57">
        <v>0</v>
      </c>
      <c r="K95" s="57">
        <f t="shared" si="3"/>
        <v>0</v>
      </c>
      <c r="L95" s="57">
        <v>0</v>
      </c>
      <c r="M95" s="57">
        <v>0</v>
      </c>
      <c r="N95" s="57">
        <v>0</v>
      </c>
      <c r="O95" s="57">
        <f t="shared" si="4"/>
        <v>0</v>
      </c>
      <c r="P95" s="57">
        <v>0</v>
      </c>
      <c r="Q95" s="57">
        <f t="shared" si="5"/>
        <v>0</v>
      </c>
      <c r="R95" s="57">
        <v>0</v>
      </c>
      <c r="S95" s="57">
        <f t="shared" si="6"/>
        <v>0</v>
      </c>
      <c r="T95" s="57">
        <v>0</v>
      </c>
      <c r="U95" s="57">
        <v>0</v>
      </c>
      <c r="V95" s="57">
        <v>0</v>
      </c>
      <c r="W95" s="57">
        <f t="shared" si="7"/>
        <v>0</v>
      </c>
      <c r="X95" s="57">
        <v>0</v>
      </c>
      <c r="Y95" s="57">
        <f t="shared" si="8"/>
        <v>0</v>
      </c>
      <c r="Z95" s="57">
        <v>0</v>
      </c>
      <c r="AA95" s="57">
        <f t="shared" si="9"/>
        <v>0</v>
      </c>
      <c r="AB95" s="189">
        <f t="shared" si="10"/>
        <v>0</v>
      </c>
      <c r="AC95" s="58">
        <f t="shared" si="19"/>
        <v>0</v>
      </c>
      <c r="AD95" s="58">
        <f t="shared" si="20"/>
        <v>0</v>
      </c>
      <c r="AE95" s="193">
        <f t="shared" si="13"/>
        <v>0</v>
      </c>
      <c r="AF95" s="197">
        <f t="shared" si="18"/>
        <v>0</v>
      </c>
      <c r="AG95" s="197" t="b">
        <f t="shared" si="17"/>
        <v>1</v>
      </c>
      <c r="AH95" t="s">
        <v>9638</v>
      </c>
      <c r="AI95" s="59">
        <v>0</v>
      </c>
      <c r="AJ95" s="59">
        <v>0</v>
      </c>
      <c r="AK95" s="59">
        <f t="shared" si="14"/>
        <v>0</v>
      </c>
      <c r="AL95" s="59"/>
      <c r="AM95" s="24">
        <v>0</v>
      </c>
      <c r="AN95" s="24">
        <f t="shared" si="15"/>
        <v>0</v>
      </c>
      <c r="AO95" s="24"/>
      <c r="AP95" s="24"/>
      <c r="AQ95" s="24"/>
      <c r="AR95" s="24"/>
      <c r="AS95" s="24"/>
      <c r="AT95" s="24"/>
      <c r="AU95" s="24"/>
      <c r="AV95" s="24"/>
      <c r="AW95" s="24"/>
      <c r="AX95" s="24"/>
      <c r="AY95" s="24"/>
      <c r="AZ95" s="24"/>
      <c r="BA95" s="24"/>
      <c r="BB95" s="24"/>
    </row>
    <row r="96" spans="1:54" ht="11.25" customHeight="1">
      <c r="A96" s="24"/>
      <c r="B96" s="56">
        <v>2441</v>
      </c>
      <c r="C96" s="57" t="s">
        <v>1886</v>
      </c>
      <c r="D96" s="57">
        <v>0</v>
      </c>
      <c r="E96" s="57">
        <v>0</v>
      </c>
      <c r="F96" s="57">
        <v>0</v>
      </c>
      <c r="G96" s="57">
        <f t="shared" si="1"/>
        <v>0</v>
      </c>
      <c r="H96" s="57">
        <v>0</v>
      </c>
      <c r="I96" s="57">
        <f t="shared" si="2"/>
        <v>0</v>
      </c>
      <c r="J96" s="57">
        <v>0</v>
      </c>
      <c r="K96" s="57">
        <f t="shared" si="3"/>
        <v>0</v>
      </c>
      <c r="L96" s="57">
        <v>0</v>
      </c>
      <c r="M96" s="57">
        <v>0</v>
      </c>
      <c r="N96" s="57">
        <v>0</v>
      </c>
      <c r="O96" s="57">
        <f t="shared" si="4"/>
        <v>0</v>
      </c>
      <c r="P96" s="57">
        <v>0</v>
      </c>
      <c r="Q96" s="57">
        <f t="shared" si="5"/>
        <v>0</v>
      </c>
      <c r="R96" s="57">
        <v>0</v>
      </c>
      <c r="S96" s="57">
        <f t="shared" si="6"/>
        <v>0</v>
      </c>
      <c r="T96" s="57">
        <v>0</v>
      </c>
      <c r="U96" s="57">
        <v>0</v>
      </c>
      <c r="V96" s="57">
        <v>0</v>
      </c>
      <c r="W96" s="57">
        <f t="shared" si="7"/>
        <v>0</v>
      </c>
      <c r="X96" s="57">
        <v>0</v>
      </c>
      <c r="Y96" s="57">
        <f t="shared" si="8"/>
        <v>0</v>
      </c>
      <c r="Z96" s="57">
        <v>0</v>
      </c>
      <c r="AA96" s="57">
        <f t="shared" si="9"/>
        <v>0</v>
      </c>
      <c r="AB96" s="189">
        <f t="shared" si="10"/>
        <v>0</v>
      </c>
      <c r="AC96" s="58">
        <f t="shared" si="19"/>
        <v>0</v>
      </c>
      <c r="AD96" s="58">
        <f t="shared" si="20"/>
        <v>0</v>
      </c>
      <c r="AE96" s="193">
        <f t="shared" si="13"/>
        <v>0</v>
      </c>
      <c r="AF96" s="197">
        <f t="shared" si="18"/>
        <v>0</v>
      </c>
      <c r="AG96" s="197" t="b">
        <f t="shared" si="17"/>
        <v>1</v>
      </c>
      <c r="AH96" t="s">
        <v>9638</v>
      </c>
      <c r="AI96" s="59">
        <v>0</v>
      </c>
      <c r="AJ96" s="59">
        <v>0</v>
      </c>
      <c r="AK96" s="59">
        <f t="shared" si="14"/>
        <v>0</v>
      </c>
      <c r="AL96" s="59"/>
      <c r="AM96" s="24">
        <v>0</v>
      </c>
      <c r="AN96" s="24">
        <f t="shared" si="15"/>
        <v>0</v>
      </c>
      <c r="AO96" s="24"/>
      <c r="AP96" s="24"/>
      <c r="AQ96" s="24"/>
      <c r="AR96" s="24"/>
      <c r="AS96" s="24"/>
      <c r="AT96" s="24"/>
      <c r="AU96" s="24"/>
      <c r="AV96" s="24"/>
      <c r="AW96" s="24"/>
      <c r="AX96" s="24"/>
      <c r="AY96" s="24"/>
      <c r="AZ96" s="24"/>
      <c r="BA96" s="24"/>
      <c r="BB96" s="24"/>
    </row>
    <row r="97" spans="1:54" ht="11.25" customHeight="1">
      <c r="A97" s="24"/>
      <c r="B97" s="56">
        <v>2451</v>
      </c>
      <c r="C97" s="57" t="s">
        <v>9641</v>
      </c>
      <c r="D97" s="57">
        <v>0</v>
      </c>
      <c r="E97" s="57">
        <v>0</v>
      </c>
      <c r="F97" s="57">
        <v>0</v>
      </c>
      <c r="G97" s="57">
        <f t="shared" si="1"/>
        <v>0</v>
      </c>
      <c r="H97" s="57">
        <v>0</v>
      </c>
      <c r="I97" s="57">
        <f t="shared" si="2"/>
        <v>0</v>
      </c>
      <c r="J97" s="57">
        <v>0</v>
      </c>
      <c r="K97" s="57">
        <f t="shared" si="3"/>
        <v>0</v>
      </c>
      <c r="L97" s="57">
        <v>0</v>
      </c>
      <c r="M97" s="57">
        <v>0</v>
      </c>
      <c r="N97" s="57">
        <v>0</v>
      </c>
      <c r="O97" s="57">
        <f t="shared" si="4"/>
        <v>0</v>
      </c>
      <c r="P97" s="57">
        <v>0</v>
      </c>
      <c r="Q97" s="57">
        <f t="shared" si="5"/>
        <v>0</v>
      </c>
      <c r="R97" s="57">
        <v>0</v>
      </c>
      <c r="S97" s="57">
        <f t="shared" si="6"/>
        <v>0</v>
      </c>
      <c r="T97" s="57">
        <v>0</v>
      </c>
      <c r="U97" s="57">
        <v>0</v>
      </c>
      <c r="V97" s="57">
        <v>0</v>
      </c>
      <c r="W97" s="57">
        <f t="shared" si="7"/>
        <v>0</v>
      </c>
      <c r="X97" s="57">
        <v>0</v>
      </c>
      <c r="Y97" s="57">
        <f t="shared" si="8"/>
        <v>0</v>
      </c>
      <c r="Z97" s="57">
        <v>0</v>
      </c>
      <c r="AA97" s="57">
        <f t="shared" si="9"/>
        <v>0</v>
      </c>
      <c r="AB97" s="189">
        <f t="shared" si="10"/>
        <v>0</v>
      </c>
      <c r="AC97" s="58">
        <f t="shared" si="19"/>
        <v>0</v>
      </c>
      <c r="AD97" s="58">
        <f t="shared" si="20"/>
        <v>0</v>
      </c>
      <c r="AE97" s="193">
        <f t="shared" si="13"/>
        <v>0</v>
      </c>
      <c r="AF97" s="197">
        <f t="shared" si="18"/>
        <v>0</v>
      </c>
      <c r="AG97" s="197" t="b">
        <f t="shared" si="17"/>
        <v>1</v>
      </c>
      <c r="AH97" t="s">
        <v>9638</v>
      </c>
      <c r="AI97" s="59">
        <v>0</v>
      </c>
      <c r="AJ97" s="59">
        <v>0</v>
      </c>
      <c r="AK97" s="59">
        <f t="shared" si="14"/>
        <v>0</v>
      </c>
      <c r="AL97" s="59"/>
      <c r="AM97" s="24">
        <v>0</v>
      </c>
      <c r="AN97" s="24">
        <f t="shared" si="15"/>
        <v>0</v>
      </c>
      <c r="AO97" s="24"/>
      <c r="AP97" s="24"/>
      <c r="AQ97" s="24"/>
      <c r="AR97" s="24"/>
      <c r="AS97" s="24"/>
      <c r="AT97" s="24"/>
      <c r="AU97" s="24"/>
      <c r="AV97" s="24"/>
      <c r="AW97" s="24"/>
      <c r="AX97" s="24"/>
      <c r="AY97" s="24"/>
      <c r="AZ97" s="24"/>
      <c r="BA97" s="24"/>
      <c r="BB97" s="24"/>
    </row>
    <row r="98" spans="1:54" ht="11.25" customHeight="1">
      <c r="A98" s="24"/>
      <c r="B98" s="56">
        <v>2461</v>
      </c>
      <c r="C98" s="57" t="s">
        <v>1888</v>
      </c>
      <c r="D98" s="57">
        <v>0</v>
      </c>
      <c r="E98" s="57">
        <v>0</v>
      </c>
      <c r="F98" s="57">
        <v>0</v>
      </c>
      <c r="G98" s="57">
        <f t="shared" si="1"/>
        <v>0</v>
      </c>
      <c r="H98" s="57">
        <v>0</v>
      </c>
      <c r="I98" s="57">
        <f t="shared" si="2"/>
        <v>0</v>
      </c>
      <c r="J98" s="57">
        <v>0</v>
      </c>
      <c r="K98" s="57">
        <f t="shared" si="3"/>
        <v>0</v>
      </c>
      <c r="L98" s="57">
        <v>0</v>
      </c>
      <c r="M98" s="57">
        <v>0</v>
      </c>
      <c r="N98" s="57">
        <v>0</v>
      </c>
      <c r="O98" s="57">
        <f t="shared" si="4"/>
        <v>0</v>
      </c>
      <c r="P98" s="57">
        <v>0</v>
      </c>
      <c r="Q98" s="57">
        <f t="shared" si="5"/>
        <v>0</v>
      </c>
      <c r="R98" s="57">
        <v>0</v>
      </c>
      <c r="S98" s="57">
        <f t="shared" si="6"/>
        <v>0</v>
      </c>
      <c r="T98" s="57">
        <v>0</v>
      </c>
      <c r="U98" s="57">
        <v>0</v>
      </c>
      <c r="V98" s="57">
        <v>0</v>
      </c>
      <c r="W98" s="57">
        <f t="shared" si="7"/>
        <v>0</v>
      </c>
      <c r="X98" s="57">
        <v>0</v>
      </c>
      <c r="Y98" s="57">
        <f t="shared" si="8"/>
        <v>0</v>
      </c>
      <c r="Z98" s="57">
        <v>0</v>
      </c>
      <c r="AA98" s="57">
        <f t="shared" si="9"/>
        <v>0</v>
      </c>
      <c r="AB98" s="189">
        <f t="shared" si="10"/>
        <v>0</v>
      </c>
      <c r="AC98" s="58">
        <f t="shared" si="19"/>
        <v>0</v>
      </c>
      <c r="AD98" s="58">
        <f t="shared" si="20"/>
        <v>0</v>
      </c>
      <c r="AE98" s="193">
        <f t="shared" si="13"/>
        <v>0</v>
      </c>
      <c r="AF98" s="197">
        <f t="shared" si="18"/>
        <v>0</v>
      </c>
      <c r="AG98" s="197" t="b">
        <f t="shared" si="17"/>
        <v>1</v>
      </c>
      <c r="AH98" t="s">
        <v>9638</v>
      </c>
      <c r="AI98" s="59">
        <v>0</v>
      </c>
      <c r="AJ98" s="59">
        <v>0</v>
      </c>
      <c r="AK98" s="59">
        <f t="shared" si="14"/>
        <v>0</v>
      </c>
      <c r="AL98" s="59"/>
      <c r="AM98" s="24">
        <v>0</v>
      </c>
      <c r="AN98" s="24">
        <f t="shared" si="15"/>
        <v>0</v>
      </c>
      <c r="AO98" s="24"/>
      <c r="AP98" s="24"/>
      <c r="AQ98" s="24"/>
      <c r="AR98" s="24"/>
      <c r="AS98" s="24"/>
      <c r="AT98" s="24"/>
      <c r="AU98" s="24"/>
      <c r="AV98" s="24"/>
      <c r="AW98" s="24"/>
      <c r="AX98" s="24"/>
      <c r="AY98" s="24"/>
      <c r="AZ98" s="24"/>
      <c r="BA98" s="24"/>
      <c r="BB98" s="24"/>
    </row>
    <row r="99" spans="1:54" ht="11.25" customHeight="1">
      <c r="A99" s="24"/>
      <c r="B99" s="56">
        <v>2471</v>
      </c>
      <c r="C99" s="57" t="s">
        <v>9642</v>
      </c>
      <c r="D99" s="57">
        <v>0</v>
      </c>
      <c r="E99" s="57">
        <v>0</v>
      </c>
      <c r="F99" s="57">
        <v>0</v>
      </c>
      <c r="G99" s="57">
        <f t="shared" si="1"/>
        <v>0</v>
      </c>
      <c r="H99" s="57">
        <v>0</v>
      </c>
      <c r="I99" s="57">
        <f t="shared" si="2"/>
        <v>0</v>
      </c>
      <c r="J99" s="57">
        <v>0</v>
      </c>
      <c r="K99" s="57">
        <f t="shared" si="3"/>
        <v>0</v>
      </c>
      <c r="L99" s="57">
        <v>0</v>
      </c>
      <c r="M99" s="57">
        <v>0</v>
      </c>
      <c r="N99" s="57">
        <v>0</v>
      </c>
      <c r="O99" s="57">
        <f t="shared" si="4"/>
        <v>0</v>
      </c>
      <c r="P99" s="57">
        <v>0</v>
      </c>
      <c r="Q99" s="57">
        <f t="shared" si="5"/>
        <v>0</v>
      </c>
      <c r="R99" s="57">
        <v>0</v>
      </c>
      <c r="S99" s="57">
        <f t="shared" si="6"/>
        <v>0</v>
      </c>
      <c r="T99" s="57">
        <v>0</v>
      </c>
      <c r="U99" s="57">
        <v>0</v>
      </c>
      <c r="V99" s="57">
        <v>0</v>
      </c>
      <c r="W99" s="57">
        <f t="shared" si="7"/>
        <v>0</v>
      </c>
      <c r="X99" s="57">
        <v>0</v>
      </c>
      <c r="Y99" s="57">
        <f t="shared" si="8"/>
        <v>0</v>
      </c>
      <c r="Z99" s="57">
        <v>0</v>
      </c>
      <c r="AA99" s="57">
        <f t="shared" si="9"/>
        <v>0</v>
      </c>
      <c r="AB99" s="189">
        <f t="shared" si="10"/>
        <v>0</v>
      </c>
      <c r="AC99" s="58">
        <f t="shared" si="19"/>
        <v>0</v>
      </c>
      <c r="AD99" s="58">
        <f t="shared" si="20"/>
        <v>0</v>
      </c>
      <c r="AE99" s="193">
        <f t="shared" si="13"/>
        <v>0</v>
      </c>
      <c r="AF99" s="197">
        <f t="shared" si="18"/>
        <v>0</v>
      </c>
      <c r="AG99" s="197" t="b">
        <f t="shared" si="17"/>
        <v>1</v>
      </c>
      <c r="AH99" t="s">
        <v>9638</v>
      </c>
      <c r="AI99" s="59">
        <v>0</v>
      </c>
      <c r="AJ99" s="59">
        <v>0</v>
      </c>
      <c r="AK99" s="59">
        <f t="shared" si="14"/>
        <v>0</v>
      </c>
      <c r="AL99" s="59"/>
      <c r="AM99" s="24">
        <v>0</v>
      </c>
      <c r="AN99" s="24">
        <f t="shared" si="15"/>
        <v>0</v>
      </c>
      <c r="AO99" s="24"/>
      <c r="AP99" s="24"/>
      <c r="AQ99" s="24"/>
      <c r="AR99" s="24"/>
      <c r="AS99" s="24"/>
      <c r="AT99" s="24"/>
      <c r="AU99" s="24"/>
      <c r="AV99" s="24"/>
      <c r="AW99" s="24"/>
      <c r="AX99" s="24"/>
      <c r="AY99" s="24"/>
      <c r="AZ99" s="24"/>
      <c r="BA99" s="24"/>
      <c r="BB99" s="24"/>
    </row>
    <row r="100" spans="1:54" ht="11.25" customHeight="1">
      <c r="A100" s="24"/>
      <c r="B100" s="56">
        <v>2481</v>
      </c>
      <c r="C100" s="57" t="s">
        <v>1890</v>
      </c>
      <c r="D100" s="57">
        <v>0</v>
      </c>
      <c r="E100" s="57">
        <v>0</v>
      </c>
      <c r="F100" s="57">
        <v>0</v>
      </c>
      <c r="G100" s="57">
        <f t="shared" si="1"/>
        <v>0</v>
      </c>
      <c r="H100" s="57">
        <v>0</v>
      </c>
      <c r="I100" s="57">
        <f t="shared" si="2"/>
        <v>0</v>
      </c>
      <c r="J100" s="57">
        <v>0</v>
      </c>
      <c r="K100" s="57">
        <f t="shared" si="3"/>
        <v>0</v>
      </c>
      <c r="L100" s="57">
        <v>0</v>
      </c>
      <c r="M100" s="57">
        <v>0</v>
      </c>
      <c r="N100" s="57">
        <v>0</v>
      </c>
      <c r="O100" s="57">
        <f t="shared" si="4"/>
        <v>0</v>
      </c>
      <c r="P100" s="57">
        <v>0</v>
      </c>
      <c r="Q100" s="57">
        <f t="shared" si="5"/>
        <v>0</v>
      </c>
      <c r="R100" s="57">
        <v>0</v>
      </c>
      <c r="S100" s="57">
        <f t="shared" si="6"/>
        <v>0</v>
      </c>
      <c r="T100" s="57">
        <v>0</v>
      </c>
      <c r="U100" s="57">
        <v>0</v>
      </c>
      <c r="V100" s="57">
        <v>0</v>
      </c>
      <c r="W100" s="57">
        <f t="shared" si="7"/>
        <v>0</v>
      </c>
      <c r="X100" s="57">
        <v>0</v>
      </c>
      <c r="Y100" s="57">
        <f t="shared" si="8"/>
        <v>0</v>
      </c>
      <c r="Z100" s="57">
        <v>0</v>
      </c>
      <c r="AA100" s="57">
        <f t="shared" si="9"/>
        <v>0</v>
      </c>
      <c r="AB100" s="189">
        <f t="shared" si="10"/>
        <v>0</v>
      </c>
      <c r="AC100" s="58">
        <f t="shared" si="19"/>
        <v>0</v>
      </c>
      <c r="AD100" s="58">
        <f t="shared" si="20"/>
        <v>0</v>
      </c>
      <c r="AE100" s="193">
        <f t="shared" si="13"/>
        <v>0</v>
      </c>
      <c r="AF100" s="197">
        <f t="shared" si="18"/>
        <v>0</v>
      </c>
      <c r="AG100" s="197" t="b">
        <f t="shared" si="17"/>
        <v>1</v>
      </c>
      <c r="AH100" t="s">
        <v>9638</v>
      </c>
      <c r="AI100" s="59">
        <v>0</v>
      </c>
      <c r="AJ100" s="59">
        <v>0</v>
      </c>
      <c r="AK100" s="59">
        <f t="shared" si="14"/>
        <v>0</v>
      </c>
      <c r="AL100" s="59"/>
      <c r="AM100" s="24">
        <v>0</v>
      </c>
      <c r="AN100" s="24">
        <f t="shared" si="15"/>
        <v>0</v>
      </c>
      <c r="AO100" s="24"/>
      <c r="AP100" s="24"/>
      <c r="AQ100" s="24"/>
      <c r="AR100" s="24"/>
      <c r="AS100" s="24"/>
      <c r="AT100" s="24"/>
      <c r="AU100" s="24"/>
      <c r="AV100" s="24"/>
      <c r="AW100" s="24"/>
      <c r="AX100" s="24"/>
      <c r="AY100" s="24"/>
      <c r="AZ100" s="24"/>
      <c r="BA100" s="24"/>
      <c r="BB100" s="24"/>
    </row>
    <row r="101" spans="1:54" ht="11.25" customHeight="1">
      <c r="A101" s="24"/>
      <c r="B101" s="56">
        <v>2491</v>
      </c>
      <c r="C101" s="57" t="s">
        <v>9643</v>
      </c>
      <c r="D101" s="57">
        <v>0</v>
      </c>
      <c r="E101" s="57">
        <v>0</v>
      </c>
      <c r="F101" s="57">
        <v>0</v>
      </c>
      <c r="G101" s="57">
        <f t="shared" si="1"/>
        <v>0</v>
      </c>
      <c r="H101" s="57">
        <v>0</v>
      </c>
      <c r="I101" s="57">
        <f t="shared" si="2"/>
        <v>0</v>
      </c>
      <c r="J101" s="57">
        <v>0</v>
      </c>
      <c r="K101" s="57">
        <f t="shared" si="3"/>
        <v>0</v>
      </c>
      <c r="L101" s="57">
        <v>0</v>
      </c>
      <c r="M101" s="57">
        <v>0</v>
      </c>
      <c r="N101" s="57">
        <v>0</v>
      </c>
      <c r="O101" s="57">
        <f t="shared" si="4"/>
        <v>0</v>
      </c>
      <c r="P101" s="57">
        <v>0</v>
      </c>
      <c r="Q101" s="57">
        <f t="shared" si="5"/>
        <v>0</v>
      </c>
      <c r="R101" s="57">
        <v>0</v>
      </c>
      <c r="S101" s="57">
        <f t="shared" si="6"/>
        <v>0</v>
      </c>
      <c r="T101" s="57">
        <v>0</v>
      </c>
      <c r="U101" s="57">
        <v>0</v>
      </c>
      <c r="V101" s="57">
        <v>0</v>
      </c>
      <c r="W101" s="57">
        <f t="shared" si="7"/>
        <v>0</v>
      </c>
      <c r="X101" s="57">
        <v>0</v>
      </c>
      <c r="Y101" s="57">
        <f t="shared" si="8"/>
        <v>0</v>
      </c>
      <c r="Z101" s="57">
        <v>0</v>
      </c>
      <c r="AA101" s="57">
        <f t="shared" si="9"/>
        <v>0</v>
      </c>
      <c r="AB101" s="189">
        <f t="shared" si="10"/>
        <v>0</v>
      </c>
      <c r="AC101" s="58">
        <f t="shared" si="19"/>
        <v>0</v>
      </c>
      <c r="AD101" s="58">
        <f t="shared" si="20"/>
        <v>0</v>
      </c>
      <c r="AE101" s="193">
        <f t="shared" si="13"/>
        <v>0</v>
      </c>
      <c r="AF101" s="197">
        <f t="shared" si="18"/>
        <v>0</v>
      </c>
      <c r="AG101" s="197" t="b">
        <f t="shared" si="17"/>
        <v>1</v>
      </c>
      <c r="AH101" t="s">
        <v>9638</v>
      </c>
      <c r="AI101" s="59">
        <v>0</v>
      </c>
      <c r="AJ101" s="59">
        <v>0</v>
      </c>
      <c r="AK101" s="59">
        <f t="shared" si="14"/>
        <v>0</v>
      </c>
      <c r="AL101" s="59"/>
      <c r="AM101" s="24">
        <v>0</v>
      </c>
      <c r="AN101" s="24">
        <f t="shared" si="15"/>
        <v>0</v>
      </c>
      <c r="AO101" s="24"/>
      <c r="AP101" s="24"/>
      <c r="AQ101" s="24"/>
      <c r="AR101" s="24"/>
      <c r="AS101" s="24"/>
      <c r="AT101" s="24"/>
      <c r="AU101" s="24"/>
      <c r="AV101" s="24"/>
      <c r="AW101" s="24"/>
      <c r="AX101" s="24"/>
      <c r="AY101" s="24"/>
      <c r="AZ101" s="24"/>
      <c r="BA101" s="24"/>
      <c r="BB101" s="24"/>
    </row>
    <row r="102" spans="1:54" ht="11.25" customHeight="1">
      <c r="A102" s="24"/>
      <c r="B102" s="56">
        <v>2511</v>
      </c>
      <c r="C102" s="57" t="s">
        <v>9644</v>
      </c>
      <c r="D102" s="57">
        <v>0</v>
      </c>
      <c r="E102" s="57">
        <v>0</v>
      </c>
      <c r="F102" s="57">
        <v>0</v>
      </c>
      <c r="G102" s="57">
        <f t="shared" si="1"/>
        <v>0</v>
      </c>
      <c r="H102" s="57">
        <v>0</v>
      </c>
      <c r="I102" s="57">
        <f t="shared" si="2"/>
        <v>0</v>
      </c>
      <c r="J102" s="57">
        <v>0</v>
      </c>
      <c r="K102" s="57">
        <f t="shared" si="3"/>
        <v>0</v>
      </c>
      <c r="L102" s="57">
        <v>0</v>
      </c>
      <c r="M102" s="57">
        <v>0</v>
      </c>
      <c r="N102" s="57">
        <v>0</v>
      </c>
      <c r="O102" s="57">
        <f t="shared" si="4"/>
        <v>0</v>
      </c>
      <c r="P102" s="57">
        <v>0</v>
      </c>
      <c r="Q102" s="57">
        <f t="shared" si="5"/>
        <v>0</v>
      </c>
      <c r="R102" s="57">
        <v>0</v>
      </c>
      <c r="S102" s="57">
        <f t="shared" si="6"/>
        <v>0</v>
      </c>
      <c r="T102" s="57">
        <v>0</v>
      </c>
      <c r="U102" s="57">
        <v>0</v>
      </c>
      <c r="V102" s="57">
        <v>0</v>
      </c>
      <c r="W102" s="57">
        <f t="shared" si="7"/>
        <v>0</v>
      </c>
      <c r="X102" s="57">
        <v>0</v>
      </c>
      <c r="Y102" s="57">
        <f t="shared" si="8"/>
        <v>0</v>
      </c>
      <c r="Z102" s="57">
        <v>0</v>
      </c>
      <c r="AA102" s="57">
        <f t="shared" si="9"/>
        <v>0</v>
      </c>
      <c r="AB102" s="189">
        <f t="shared" si="10"/>
        <v>0</v>
      </c>
      <c r="AC102" s="58">
        <f t="shared" si="19"/>
        <v>0</v>
      </c>
      <c r="AD102" s="58">
        <f t="shared" si="20"/>
        <v>0</v>
      </c>
      <c r="AE102" s="193">
        <f t="shared" si="13"/>
        <v>0</v>
      </c>
      <c r="AF102" s="197">
        <f t="shared" si="18"/>
        <v>0</v>
      </c>
      <c r="AG102" s="197" t="b">
        <f t="shared" si="17"/>
        <v>1</v>
      </c>
      <c r="AH102" t="s">
        <v>9645</v>
      </c>
      <c r="AI102" s="59">
        <v>0</v>
      </c>
      <c r="AJ102" s="59">
        <v>0</v>
      </c>
      <c r="AK102" s="59">
        <f t="shared" si="14"/>
        <v>0</v>
      </c>
      <c r="AL102" s="59"/>
      <c r="AM102" s="24">
        <v>0</v>
      </c>
      <c r="AN102" s="24">
        <f t="shared" si="15"/>
        <v>0</v>
      </c>
      <c r="AO102" s="24"/>
      <c r="AP102" s="24"/>
      <c r="AQ102" s="24"/>
      <c r="AR102" s="24"/>
      <c r="AS102" s="24"/>
      <c r="AT102" s="24"/>
      <c r="AU102" s="24"/>
      <c r="AV102" s="24"/>
      <c r="AW102" s="24"/>
      <c r="AX102" s="24"/>
      <c r="AY102" s="24"/>
      <c r="AZ102" s="24"/>
      <c r="BA102" s="24"/>
      <c r="BB102" s="24"/>
    </row>
    <row r="103" spans="1:54" ht="11.25" customHeight="1">
      <c r="A103" s="24"/>
      <c r="B103" s="60">
        <v>2521</v>
      </c>
      <c r="C103" s="57" t="s">
        <v>9646</v>
      </c>
      <c r="D103" s="57">
        <v>0</v>
      </c>
      <c r="E103" s="57">
        <v>0</v>
      </c>
      <c r="F103" s="57">
        <v>0</v>
      </c>
      <c r="G103" s="57">
        <f t="shared" si="1"/>
        <v>0</v>
      </c>
      <c r="H103" s="57">
        <v>0</v>
      </c>
      <c r="I103" s="57">
        <f t="shared" si="2"/>
        <v>0</v>
      </c>
      <c r="J103" s="57">
        <v>0</v>
      </c>
      <c r="K103" s="57">
        <f t="shared" si="3"/>
        <v>0</v>
      </c>
      <c r="L103" s="57">
        <v>0</v>
      </c>
      <c r="M103" s="57">
        <v>0</v>
      </c>
      <c r="N103" s="57">
        <v>0</v>
      </c>
      <c r="O103" s="57">
        <f t="shared" si="4"/>
        <v>0</v>
      </c>
      <c r="P103" s="57">
        <v>0</v>
      </c>
      <c r="Q103" s="57">
        <f t="shared" si="5"/>
        <v>0</v>
      </c>
      <c r="R103" s="57">
        <v>0</v>
      </c>
      <c r="S103" s="57">
        <f t="shared" si="6"/>
        <v>0</v>
      </c>
      <c r="T103" s="57">
        <v>0</v>
      </c>
      <c r="U103" s="57">
        <v>0</v>
      </c>
      <c r="V103" s="57">
        <v>0</v>
      </c>
      <c r="W103" s="57">
        <f t="shared" si="7"/>
        <v>0</v>
      </c>
      <c r="X103" s="57">
        <v>0</v>
      </c>
      <c r="Y103" s="57">
        <f t="shared" si="8"/>
        <v>0</v>
      </c>
      <c r="Z103" s="57">
        <v>0</v>
      </c>
      <c r="AA103" s="57">
        <f t="shared" si="9"/>
        <v>0</v>
      </c>
      <c r="AB103" s="189">
        <f t="shared" si="10"/>
        <v>0</v>
      </c>
      <c r="AC103" s="58">
        <f t="shared" si="19"/>
        <v>0</v>
      </c>
      <c r="AD103" s="58">
        <f t="shared" si="20"/>
        <v>0</v>
      </c>
      <c r="AE103" s="193">
        <f t="shared" si="13"/>
        <v>0</v>
      </c>
      <c r="AF103" s="197">
        <f t="shared" si="18"/>
        <v>0</v>
      </c>
      <c r="AG103" s="197" t="b">
        <f t="shared" si="17"/>
        <v>1</v>
      </c>
      <c r="AH103" t="s">
        <v>9645</v>
      </c>
      <c r="AI103" s="59">
        <v>0</v>
      </c>
      <c r="AJ103" s="59">
        <v>0</v>
      </c>
      <c r="AK103" s="59">
        <f t="shared" si="14"/>
        <v>0</v>
      </c>
      <c r="AL103" s="59"/>
      <c r="AM103" s="24">
        <v>0</v>
      </c>
      <c r="AN103" s="24">
        <f t="shared" si="15"/>
        <v>0</v>
      </c>
      <c r="AO103" s="24"/>
      <c r="AP103" s="24"/>
      <c r="AQ103" s="24"/>
      <c r="AR103" s="24"/>
      <c r="AS103" s="24"/>
      <c r="AT103" s="24"/>
      <c r="AU103" s="24"/>
      <c r="AV103" s="24"/>
      <c r="AW103" s="24"/>
      <c r="AX103" s="24"/>
      <c r="AY103" s="24"/>
      <c r="AZ103" s="24"/>
      <c r="BA103" s="24"/>
      <c r="BB103" s="24"/>
    </row>
    <row r="104" spans="1:54" ht="11.25" customHeight="1">
      <c r="A104" s="24"/>
      <c r="B104" s="56">
        <v>2531</v>
      </c>
      <c r="C104" s="57" t="s">
        <v>860</v>
      </c>
      <c r="D104" s="57">
        <v>0</v>
      </c>
      <c r="E104" s="57">
        <v>0</v>
      </c>
      <c r="F104" s="57">
        <v>0</v>
      </c>
      <c r="G104" s="57">
        <f t="shared" si="1"/>
        <v>0</v>
      </c>
      <c r="H104" s="57">
        <v>0</v>
      </c>
      <c r="I104" s="57">
        <f t="shared" si="2"/>
        <v>0</v>
      </c>
      <c r="J104" s="57">
        <v>0</v>
      </c>
      <c r="K104" s="57">
        <f t="shared" si="3"/>
        <v>0</v>
      </c>
      <c r="L104" s="57">
        <v>0</v>
      </c>
      <c r="M104" s="57">
        <v>0</v>
      </c>
      <c r="N104" s="57">
        <v>0</v>
      </c>
      <c r="O104" s="57">
        <f t="shared" si="4"/>
        <v>0</v>
      </c>
      <c r="P104" s="57">
        <v>0</v>
      </c>
      <c r="Q104" s="57">
        <f t="shared" si="5"/>
        <v>0</v>
      </c>
      <c r="R104" s="57">
        <v>0</v>
      </c>
      <c r="S104" s="57">
        <f t="shared" si="6"/>
        <v>0</v>
      </c>
      <c r="T104" s="57">
        <v>0</v>
      </c>
      <c r="U104" s="57">
        <v>0</v>
      </c>
      <c r="V104" s="57">
        <v>0</v>
      </c>
      <c r="W104" s="57">
        <f t="shared" si="7"/>
        <v>0</v>
      </c>
      <c r="X104" s="57">
        <v>0</v>
      </c>
      <c r="Y104" s="57">
        <f t="shared" si="8"/>
        <v>0</v>
      </c>
      <c r="Z104" s="57">
        <v>0</v>
      </c>
      <c r="AA104" s="57">
        <f t="shared" si="9"/>
        <v>0</v>
      </c>
      <c r="AB104" s="189">
        <f t="shared" si="10"/>
        <v>0</v>
      </c>
      <c r="AC104" s="58">
        <f t="shared" si="19"/>
        <v>0</v>
      </c>
      <c r="AD104" s="58">
        <f t="shared" si="20"/>
        <v>0</v>
      </c>
      <c r="AE104" s="193">
        <f t="shared" si="13"/>
        <v>0</v>
      </c>
      <c r="AF104" s="197">
        <f t="shared" si="18"/>
        <v>0</v>
      </c>
      <c r="AG104" s="197" t="b">
        <f t="shared" si="17"/>
        <v>1</v>
      </c>
      <c r="AH104" t="s">
        <v>9645</v>
      </c>
      <c r="AI104" s="59">
        <v>0</v>
      </c>
      <c r="AJ104" s="59">
        <v>0</v>
      </c>
      <c r="AK104" s="59">
        <f t="shared" si="14"/>
        <v>0</v>
      </c>
      <c r="AL104" s="59"/>
      <c r="AM104" s="24">
        <v>0</v>
      </c>
      <c r="AN104" s="24">
        <f t="shared" si="15"/>
        <v>0</v>
      </c>
      <c r="AO104" s="24"/>
      <c r="AP104" s="24"/>
      <c r="AQ104" s="24"/>
      <c r="AR104" s="24"/>
      <c r="AS104" s="24"/>
      <c r="AT104" s="24"/>
      <c r="AU104" s="24"/>
      <c r="AV104" s="24"/>
      <c r="AW104" s="24"/>
      <c r="AX104" s="24"/>
      <c r="AY104" s="24"/>
      <c r="AZ104" s="24"/>
      <c r="BA104" s="24"/>
      <c r="BB104" s="24"/>
    </row>
    <row r="105" spans="1:54" ht="11.25" customHeight="1">
      <c r="A105" s="24"/>
      <c r="B105" s="56">
        <v>2541</v>
      </c>
      <c r="C105" s="57" t="s">
        <v>9647</v>
      </c>
      <c r="D105" s="57">
        <v>0</v>
      </c>
      <c r="E105" s="57">
        <v>0</v>
      </c>
      <c r="F105" s="57">
        <v>0</v>
      </c>
      <c r="G105" s="57">
        <f t="shared" si="1"/>
        <v>0</v>
      </c>
      <c r="H105" s="57">
        <v>0</v>
      </c>
      <c r="I105" s="57">
        <f t="shared" si="2"/>
        <v>0</v>
      </c>
      <c r="J105" s="57">
        <v>0</v>
      </c>
      <c r="K105" s="57">
        <f t="shared" si="3"/>
        <v>0</v>
      </c>
      <c r="L105" s="57">
        <v>0</v>
      </c>
      <c r="M105" s="57">
        <v>0</v>
      </c>
      <c r="N105" s="57">
        <v>0</v>
      </c>
      <c r="O105" s="57">
        <f t="shared" si="4"/>
        <v>0</v>
      </c>
      <c r="P105" s="57">
        <v>0</v>
      </c>
      <c r="Q105" s="57">
        <f t="shared" si="5"/>
        <v>0</v>
      </c>
      <c r="R105" s="57">
        <v>0</v>
      </c>
      <c r="S105" s="57">
        <f t="shared" si="6"/>
        <v>0</v>
      </c>
      <c r="T105" s="57">
        <v>0</v>
      </c>
      <c r="U105" s="57">
        <v>0</v>
      </c>
      <c r="V105" s="57">
        <v>0</v>
      </c>
      <c r="W105" s="57">
        <f t="shared" si="7"/>
        <v>0</v>
      </c>
      <c r="X105" s="57">
        <v>0</v>
      </c>
      <c r="Y105" s="57">
        <f t="shared" si="8"/>
        <v>0</v>
      </c>
      <c r="Z105" s="57">
        <v>0</v>
      </c>
      <c r="AA105" s="57">
        <f t="shared" si="9"/>
        <v>0</v>
      </c>
      <c r="AB105" s="189">
        <f t="shared" si="10"/>
        <v>0</v>
      </c>
      <c r="AC105" s="58">
        <f t="shared" si="19"/>
        <v>0</v>
      </c>
      <c r="AD105" s="58">
        <f t="shared" si="20"/>
        <v>0</v>
      </c>
      <c r="AE105" s="193">
        <f t="shared" si="13"/>
        <v>0</v>
      </c>
      <c r="AF105" s="197">
        <f t="shared" si="18"/>
        <v>0</v>
      </c>
      <c r="AG105" s="197" t="b">
        <f t="shared" si="17"/>
        <v>1</v>
      </c>
      <c r="AH105" t="s">
        <v>9645</v>
      </c>
      <c r="AI105" s="59">
        <v>0</v>
      </c>
      <c r="AJ105" s="59">
        <v>0</v>
      </c>
      <c r="AK105" s="59">
        <f t="shared" si="14"/>
        <v>0</v>
      </c>
      <c r="AL105" s="59"/>
      <c r="AM105" s="24">
        <v>0</v>
      </c>
      <c r="AN105" s="24">
        <f t="shared" si="15"/>
        <v>0</v>
      </c>
      <c r="AO105" s="24"/>
      <c r="AP105" s="24"/>
      <c r="AQ105" s="24"/>
      <c r="AR105" s="24"/>
      <c r="AS105" s="24"/>
      <c r="AT105" s="24"/>
      <c r="AU105" s="24"/>
      <c r="AV105" s="24"/>
      <c r="AW105" s="24"/>
      <c r="AX105" s="24"/>
      <c r="AY105" s="24"/>
      <c r="AZ105" s="24"/>
      <c r="BA105" s="24"/>
      <c r="BB105" s="24"/>
    </row>
    <row r="106" spans="1:54" ht="11.25" customHeight="1">
      <c r="A106" s="24"/>
      <c r="B106" s="56">
        <v>2551</v>
      </c>
      <c r="C106" s="57" t="s">
        <v>9648</v>
      </c>
      <c r="D106" s="57">
        <v>0</v>
      </c>
      <c r="E106" s="57">
        <v>0</v>
      </c>
      <c r="F106" s="57">
        <v>0</v>
      </c>
      <c r="G106" s="57">
        <f t="shared" si="1"/>
        <v>0</v>
      </c>
      <c r="H106" s="57">
        <v>0</v>
      </c>
      <c r="I106" s="57">
        <f t="shared" si="2"/>
        <v>0</v>
      </c>
      <c r="J106" s="57">
        <v>0</v>
      </c>
      <c r="K106" s="57">
        <f t="shared" si="3"/>
        <v>0</v>
      </c>
      <c r="L106" s="57">
        <v>0</v>
      </c>
      <c r="M106" s="57">
        <v>0</v>
      </c>
      <c r="N106" s="57">
        <v>0</v>
      </c>
      <c r="O106" s="57">
        <f t="shared" si="4"/>
        <v>0</v>
      </c>
      <c r="P106" s="57">
        <v>0</v>
      </c>
      <c r="Q106" s="57">
        <f t="shared" si="5"/>
        <v>0</v>
      </c>
      <c r="R106" s="57">
        <v>0</v>
      </c>
      <c r="S106" s="57">
        <f t="shared" si="6"/>
        <v>0</v>
      </c>
      <c r="T106" s="57">
        <v>0</v>
      </c>
      <c r="U106" s="57">
        <v>0</v>
      </c>
      <c r="V106" s="57">
        <v>0</v>
      </c>
      <c r="W106" s="57">
        <f t="shared" si="7"/>
        <v>0</v>
      </c>
      <c r="X106" s="57">
        <v>0</v>
      </c>
      <c r="Y106" s="57">
        <f t="shared" si="8"/>
        <v>0</v>
      </c>
      <c r="Z106" s="57">
        <v>0</v>
      </c>
      <c r="AA106" s="57">
        <f t="shared" si="9"/>
        <v>0</v>
      </c>
      <c r="AB106" s="189">
        <f t="shared" si="10"/>
        <v>0</v>
      </c>
      <c r="AC106" s="58">
        <f t="shared" si="19"/>
        <v>0</v>
      </c>
      <c r="AD106" s="58">
        <f t="shared" si="20"/>
        <v>0</v>
      </c>
      <c r="AE106" s="193">
        <f t="shared" si="13"/>
        <v>0</v>
      </c>
      <c r="AF106" s="197">
        <f t="shared" si="18"/>
        <v>0</v>
      </c>
      <c r="AG106" s="197" t="b">
        <f t="shared" si="17"/>
        <v>1</v>
      </c>
      <c r="AH106" t="s">
        <v>9645</v>
      </c>
      <c r="AI106" s="59">
        <v>0</v>
      </c>
      <c r="AJ106" s="59">
        <v>0</v>
      </c>
      <c r="AK106" s="59">
        <f t="shared" si="14"/>
        <v>0</v>
      </c>
      <c r="AL106" s="59"/>
      <c r="AM106" s="24">
        <v>0</v>
      </c>
      <c r="AN106" s="24">
        <f t="shared" si="15"/>
        <v>0</v>
      </c>
      <c r="AO106" s="24"/>
      <c r="AP106" s="24"/>
      <c r="AQ106" s="24"/>
      <c r="AR106" s="24"/>
      <c r="AS106" s="24"/>
      <c r="AT106" s="24"/>
      <c r="AU106" s="24"/>
      <c r="AV106" s="24"/>
      <c r="AW106" s="24"/>
      <c r="AX106" s="24"/>
      <c r="AY106" s="24"/>
      <c r="AZ106" s="24"/>
      <c r="BA106" s="24"/>
      <c r="BB106" s="24"/>
    </row>
    <row r="107" spans="1:54" ht="11.25" customHeight="1">
      <c r="A107" s="24"/>
      <c r="B107" s="56">
        <v>2561</v>
      </c>
      <c r="C107" s="57" t="s">
        <v>9649</v>
      </c>
      <c r="D107" s="57">
        <v>0</v>
      </c>
      <c r="E107" s="57">
        <v>0</v>
      </c>
      <c r="F107" s="57">
        <v>0</v>
      </c>
      <c r="G107" s="57">
        <f t="shared" si="1"/>
        <v>0</v>
      </c>
      <c r="H107" s="57">
        <v>0</v>
      </c>
      <c r="I107" s="57">
        <f t="shared" si="2"/>
        <v>0</v>
      </c>
      <c r="J107" s="57">
        <v>0</v>
      </c>
      <c r="K107" s="57">
        <f t="shared" si="3"/>
        <v>0</v>
      </c>
      <c r="L107" s="57">
        <v>0</v>
      </c>
      <c r="M107" s="57">
        <v>0</v>
      </c>
      <c r="N107" s="57">
        <v>0</v>
      </c>
      <c r="O107" s="57">
        <f t="shared" si="4"/>
        <v>0</v>
      </c>
      <c r="P107" s="57">
        <v>0</v>
      </c>
      <c r="Q107" s="57">
        <f t="shared" si="5"/>
        <v>0</v>
      </c>
      <c r="R107" s="57">
        <v>0</v>
      </c>
      <c r="S107" s="57">
        <f t="shared" si="6"/>
        <v>0</v>
      </c>
      <c r="T107" s="57">
        <v>0</v>
      </c>
      <c r="U107" s="57">
        <v>0</v>
      </c>
      <c r="V107" s="57">
        <v>0</v>
      </c>
      <c r="W107" s="57">
        <f t="shared" si="7"/>
        <v>0</v>
      </c>
      <c r="X107" s="57">
        <v>0</v>
      </c>
      <c r="Y107" s="57">
        <f t="shared" si="8"/>
        <v>0</v>
      </c>
      <c r="Z107" s="57">
        <v>0</v>
      </c>
      <c r="AA107" s="57">
        <f t="shared" si="9"/>
        <v>0</v>
      </c>
      <c r="AB107" s="189">
        <f t="shared" si="10"/>
        <v>0</v>
      </c>
      <c r="AC107" s="58">
        <f t="shared" si="19"/>
        <v>0</v>
      </c>
      <c r="AD107" s="58">
        <f t="shared" si="20"/>
        <v>0</v>
      </c>
      <c r="AE107" s="193">
        <f t="shared" si="13"/>
        <v>0</v>
      </c>
      <c r="AF107" s="197">
        <f t="shared" si="18"/>
        <v>0</v>
      </c>
      <c r="AG107" s="197" t="b">
        <f t="shared" si="17"/>
        <v>1</v>
      </c>
      <c r="AH107" t="s">
        <v>9645</v>
      </c>
      <c r="AI107" s="59">
        <v>0</v>
      </c>
      <c r="AJ107" s="59">
        <v>0</v>
      </c>
      <c r="AK107" s="59">
        <f t="shared" si="14"/>
        <v>0</v>
      </c>
      <c r="AL107" s="59"/>
      <c r="AM107" s="24">
        <v>0</v>
      </c>
      <c r="AN107" s="24">
        <f t="shared" si="15"/>
        <v>0</v>
      </c>
      <c r="AO107" s="24"/>
      <c r="AP107" s="24"/>
      <c r="AQ107" s="24"/>
      <c r="AR107" s="24"/>
      <c r="AS107" s="24"/>
      <c r="AT107" s="24"/>
      <c r="AU107" s="24"/>
      <c r="AV107" s="24"/>
      <c r="AW107" s="24"/>
      <c r="AX107" s="24"/>
      <c r="AY107" s="24"/>
      <c r="AZ107" s="24"/>
      <c r="BA107" s="24"/>
      <c r="BB107" s="24"/>
    </row>
    <row r="108" spans="1:54" ht="11.25" customHeight="1">
      <c r="A108" s="24"/>
      <c r="B108" s="56">
        <v>2592</v>
      </c>
      <c r="C108" s="57" t="s">
        <v>9650</v>
      </c>
      <c r="D108" s="57">
        <v>0</v>
      </c>
      <c r="E108" s="57">
        <v>0</v>
      </c>
      <c r="F108" s="57">
        <v>0</v>
      </c>
      <c r="G108" s="57">
        <f t="shared" si="1"/>
        <v>0</v>
      </c>
      <c r="H108" s="57">
        <v>0</v>
      </c>
      <c r="I108" s="57">
        <f t="shared" si="2"/>
        <v>0</v>
      </c>
      <c r="J108" s="57">
        <v>0</v>
      </c>
      <c r="K108" s="57">
        <f t="shared" si="3"/>
        <v>0</v>
      </c>
      <c r="L108" s="57">
        <v>0</v>
      </c>
      <c r="M108" s="57">
        <v>0</v>
      </c>
      <c r="N108" s="57">
        <v>0</v>
      </c>
      <c r="O108" s="57">
        <f t="shared" si="4"/>
        <v>0</v>
      </c>
      <c r="P108" s="57">
        <v>0</v>
      </c>
      <c r="Q108" s="57">
        <f t="shared" si="5"/>
        <v>0</v>
      </c>
      <c r="R108" s="57">
        <v>0</v>
      </c>
      <c r="S108" s="57">
        <f t="shared" si="6"/>
        <v>0</v>
      </c>
      <c r="T108" s="57">
        <v>0</v>
      </c>
      <c r="U108" s="57">
        <v>0</v>
      </c>
      <c r="V108" s="57">
        <v>0</v>
      </c>
      <c r="W108" s="57">
        <f t="shared" si="7"/>
        <v>0</v>
      </c>
      <c r="X108" s="57">
        <v>0</v>
      </c>
      <c r="Y108" s="57">
        <f t="shared" si="8"/>
        <v>0</v>
      </c>
      <c r="Z108" s="57">
        <v>0</v>
      </c>
      <c r="AA108" s="57">
        <f t="shared" si="9"/>
        <v>0</v>
      </c>
      <c r="AB108" s="189">
        <f t="shared" si="10"/>
        <v>0</v>
      </c>
      <c r="AC108" s="58">
        <f t="shared" si="19"/>
        <v>0</v>
      </c>
      <c r="AD108" s="58">
        <f t="shared" si="20"/>
        <v>0</v>
      </c>
      <c r="AE108" s="193">
        <f t="shared" si="13"/>
        <v>0</v>
      </c>
      <c r="AF108" s="197">
        <f t="shared" si="18"/>
        <v>0</v>
      </c>
      <c r="AG108" s="197" t="b">
        <f t="shared" si="17"/>
        <v>1</v>
      </c>
      <c r="AH108" t="s">
        <v>9645</v>
      </c>
      <c r="AI108" s="59">
        <v>0</v>
      </c>
      <c r="AJ108" s="59">
        <v>0</v>
      </c>
      <c r="AK108" s="59">
        <f t="shared" si="14"/>
        <v>0</v>
      </c>
      <c r="AL108" s="59"/>
      <c r="AM108" s="24">
        <v>0</v>
      </c>
      <c r="AN108" s="24">
        <f t="shared" si="15"/>
        <v>0</v>
      </c>
      <c r="AO108" s="24"/>
      <c r="AP108" s="24"/>
      <c r="AQ108" s="24"/>
      <c r="AR108" s="24"/>
      <c r="AS108" s="24"/>
      <c r="AT108" s="24"/>
      <c r="AU108" s="24"/>
      <c r="AV108" s="24"/>
      <c r="AW108" s="24"/>
      <c r="AX108" s="24"/>
      <c r="AY108" s="24"/>
      <c r="AZ108" s="24"/>
      <c r="BA108" s="24"/>
      <c r="BB108" s="24"/>
    </row>
    <row r="109" spans="1:54" ht="11.25" customHeight="1">
      <c r="A109" s="24"/>
      <c r="B109" s="56">
        <v>2611</v>
      </c>
      <c r="C109" s="57" t="s">
        <v>9651</v>
      </c>
      <c r="D109" s="57">
        <v>0</v>
      </c>
      <c r="E109" s="57">
        <v>0</v>
      </c>
      <c r="F109" s="57">
        <v>0</v>
      </c>
      <c r="G109" s="57">
        <f t="shared" si="1"/>
        <v>0</v>
      </c>
      <c r="H109" s="57">
        <v>0</v>
      </c>
      <c r="I109" s="57">
        <f t="shared" si="2"/>
        <v>0</v>
      </c>
      <c r="J109" s="57">
        <v>0</v>
      </c>
      <c r="K109" s="57">
        <f t="shared" si="3"/>
        <v>0</v>
      </c>
      <c r="L109" s="57">
        <v>0</v>
      </c>
      <c r="M109" s="57">
        <v>0</v>
      </c>
      <c r="N109" s="57">
        <v>0</v>
      </c>
      <c r="O109" s="57">
        <f t="shared" si="4"/>
        <v>0</v>
      </c>
      <c r="P109" s="57">
        <v>0</v>
      </c>
      <c r="Q109" s="57">
        <f t="shared" si="5"/>
        <v>0</v>
      </c>
      <c r="R109" s="57">
        <v>0</v>
      </c>
      <c r="S109" s="57">
        <f t="shared" si="6"/>
        <v>0</v>
      </c>
      <c r="T109" s="57">
        <v>0</v>
      </c>
      <c r="U109" s="57">
        <v>0</v>
      </c>
      <c r="V109" s="57">
        <v>0</v>
      </c>
      <c r="W109" s="57">
        <f t="shared" si="7"/>
        <v>0</v>
      </c>
      <c r="X109" s="57">
        <v>0</v>
      </c>
      <c r="Y109" s="57">
        <f t="shared" si="8"/>
        <v>0</v>
      </c>
      <c r="Z109" s="57">
        <v>0</v>
      </c>
      <c r="AA109" s="57">
        <f t="shared" si="9"/>
        <v>0</v>
      </c>
      <c r="AB109" s="189">
        <f t="shared" si="10"/>
        <v>0</v>
      </c>
      <c r="AC109" s="58">
        <f t="shared" si="19"/>
        <v>0</v>
      </c>
      <c r="AD109" s="58">
        <f t="shared" si="20"/>
        <v>0</v>
      </c>
      <c r="AE109" s="193">
        <f t="shared" si="13"/>
        <v>0</v>
      </c>
      <c r="AF109" s="197">
        <f t="shared" si="18"/>
        <v>0</v>
      </c>
      <c r="AG109" s="197" t="b">
        <f t="shared" si="17"/>
        <v>1</v>
      </c>
      <c r="AH109" t="s">
        <v>9652</v>
      </c>
      <c r="AI109" s="59">
        <v>0</v>
      </c>
      <c r="AJ109" s="59">
        <v>0</v>
      </c>
      <c r="AK109" s="59">
        <f t="shared" si="14"/>
        <v>0</v>
      </c>
      <c r="AL109" s="59"/>
      <c r="AM109" s="24">
        <v>0</v>
      </c>
      <c r="AN109" s="24">
        <f t="shared" si="15"/>
        <v>0</v>
      </c>
      <c r="AO109" s="24"/>
      <c r="AP109" s="24"/>
      <c r="AQ109" s="24"/>
      <c r="AR109" s="24"/>
      <c r="AS109" s="24"/>
      <c r="AT109" s="24"/>
      <c r="AU109" s="24"/>
      <c r="AV109" s="24"/>
      <c r="AW109" s="24"/>
      <c r="AX109" s="24"/>
      <c r="AY109" s="24"/>
      <c r="AZ109" s="24"/>
      <c r="BA109" s="24"/>
      <c r="BB109" s="24"/>
    </row>
    <row r="110" spans="1:54" ht="11.25" customHeight="1">
      <c r="A110" s="24"/>
      <c r="B110" s="56">
        <v>2612</v>
      </c>
      <c r="C110" s="57" t="s">
        <v>9653</v>
      </c>
      <c r="D110" s="57">
        <v>0</v>
      </c>
      <c r="E110" s="57">
        <v>0</v>
      </c>
      <c r="F110" s="57">
        <v>0</v>
      </c>
      <c r="G110" s="57">
        <f t="shared" si="1"/>
        <v>0</v>
      </c>
      <c r="H110" s="57">
        <v>0</v>
      </c>
      <c r="I110" s="57">
        <f t="shared" si="2"/>
        <v>0</v>
      </c>
      <c r="J110" s="57">
        <v>0</v>
      </c>
      <c r="K110" s="57">
        <f t="shared" si="3"/>
        <v>0</v>
      </c>
      <c r="L110" s="57">
        <v>0</v>
      </c>
      <c r="M110" s="57">
        <v>0</v>
      </c>
      <c r="N110" s="57">
        <v>0</v>
      </c>
      <c r="O110" s="57">
        <f t="shared" si="4"/>
        <v>0</v>
      </c>
      <c r="P110" s="57">
        <v>0</v>
      </c>
      <c r="Q110" s="57">
        <f t="shared" si="5"/>
        <v>0</v>
      </c>
      <c r="R110" s="57">
        <v>0</v>
      </c>
      <c r="S110" s="57">
        <f t="shared" si="6"/>
        <v>0</v>
      </c>
      <c r="T110" s="57">
        <v>0</v>
      </c>
      <c r="U110" s="57">
        <v>0</v>
      </c>
      <c r="V110" s="57">
        <v>0</v>
      </c>
      <c r="W110" s="57">
        <f t="shared" si="7"/>
        <v>0</v>
      </c>
      <c r="X110" s="57">
        <v>0</v>
      </c>
      <c r="Y110" s="57">
        <f t="shared" si="8"/>
        <v>0</v>
      </c>
      <c r="Z110" s="57">
        <v>0</v>
      </c>
      <c r="AA110" s="57">
        <f t="shared" si="9"/>
        <v>0</v>
      </c>
      <c r="AB110" s="189">
        <f t="shared" si="10"/>
        <v>0</v>
      </c>
      <c r="AC110" s="58">
        <f t="shared" si="19"/>
        <v>0</v>
      </c>
      <c r="AD110" s="58">
        <f t="shared" si="20"/>
        <v>0</v>
      </c>
      <c r="AE110" s="193">
        <f t="shared" si="13"/>
        <v>0</v>
      </c>
      <c r="AF110" s="197">
        <f t="shared" si="18"/>
        <v>0</v>
      </c>
      <c r="AG110" s="197" t="b">
        <f t="shared" si="17"/>
        <v>1</v>
      </c>
      <c r="AH110" t="s">
        <v>9652</v>
      </c>
      <c r="AI110" s="59">
        <v>0</v>
      </c>
      <c r="AJ110" s="59">
        <v>0</v>
      </c>
      <c r="AK110" s="59">
        <f t="shared" si="14"/>
        <v>0</v>
      </c>
      <c r="AL110" s="59"/>
      <c r="AM110" s="24">
        <v>0</v>
      </c>
      <c r="AN110" s="24">
        <f t="shared" si="15"/>
        <v>0</v>
      </c>
      <c r="AO110" s="24"/>
      <c r="AP110" s="24"/>
      <c r="AQ110" s="24"/>
      <c r="AR110" s="24"/>
      <c r="AS110" s="24"/>
      <c r="AT110" s="24"/>
      <c r="AU110" s="24"/>
      <c r="AV110" s="24"/>
      <c r="AW110" s="24"/>
      <c r="AX110" s="24"/>
      <c r="AY110" s="24"/>
      <c r="AZ110" s="24"/>
      <c r="BA110" s="24"/>
      <c r="BB110" s="24"/>
    </row>
    <row r="111" spans="1:54" ht="11.25" customHeight="1">
      <c r="A111" s="24"/>
      <c r="B111" s="56">
        <v>2613</v>
      </c>
      <c r="C111" s="57" t="s">
        <v>9654</v>
      </c>
      <c r="D111" s="57">
        <v>0</v>
      </c>
      <c r="E111" s="57">
        <v>0</v>
      </c>
      <c r="F111" s="57">
        <v>0</v>
      </c>
      <c r="G111" s="57">
        <f t="shared" si="1"/>
        <v>0</v>
      </c>
      <c r="H111" s="57">
        <v>0</v>
      </c>
      <c r="I111" s="57">
        <f t="shared" si="2"/>
        <v>0</v>
      </c>
      <c r="J111" s="57">
        <v>0</v>
      </c>
      <c r="K111" s="57">
        <f t="shared" si="3"/>
        <v>0</v>
      </c>
      <c r="L111" s="57">
        <v>0</v>
      </c>
      <c r="M111" s="57">
        <v>0</v>
      </c>
      <c r="N111" s="57">
        <v>0</v>
      </c>
      <c r="O111" s="57">
        <f t="shared" si="4"/>
        <v>0</v>
      </c>
      <c r="P111" s="57">
        <v>0</v>
      </c>
      <c r="Q111" s="57">
        <f t="shared" si="5"/>
        <v>0</v>
      </c>
      <c r="R111" s="57">
        <v>0</v>
      </c>
      <c r="S111" s="57">
        <f t="shared" si="6"/>
        <v>0</v>
      </c>
      <c r="T111" s="57">
        <v>0</v>
      </c>
      <c r="U111" s="57">
        <v>0</v>
      </c>
      <c r="V111" s="57">
        <v>0</v>
      </c>
      <c r="W111" s="57">
        <f t="shared" si="7"/>
        <v>0</v>
      </c>
      <c r="X111" s="57">
        <v>0</v>
      </c>
      <c r="Y111" s="57">
        <f t="shared" si="8"/>
        <v>0</v>
      </c>
      <c r="Z111" s="57">
        <v>0</v>
      </c>
      <c r="AA111" s="57">
        <f t="shared" si="9"/>
        <v>0</v>
      </c>
      <c r="AB111" s="189">
        <f t="shared" si="10"/>
        <v>0</v>
      </c>
      <c r="AC111" s="58">
        <f t="shared" si="19"/>
        <v>0</v>
      </c>
      <c r="AD111" s="58">
        <f t="shared" si="20"/>
        <v>0</v>
      </c>
      <c r="AE111" s="193">
        <f t="shared" si="13"/>
        <v>0</v>
      </c>
      <c r="AF111" s="197">
        <f t="shared" si="18"/>
        <v>0</v>
      </c>
      <c r="AG111" s="197" t="b">
        <f t="shared" si="17"/>
        <v>1</v>
      </c>
      <c r="AH111" t="s">
        <v>9652</v>
      </c>
      <c r="AI111" s="59">
        <v>0</v>
      </c>
      <c r="AJ111" s="59">
        <v>0</v>
      </c>
      <c r="AK111" s="59">
        <f t="shared" si="14"/>
        <v>0</v>
      </c>
      <c r="AL111" s="59"/>
      <c r="AM111" s="24">
        <v>0</v>
      </c>
      <c r="AN111" s="24">
        <f t="shared" si="15"/>
        <v>0</v>
      </c>
      <c r="AO111" s="24"/>
      <c r="AP111" s="24"/>
      <c r="AQ111" s="24"/>
      <c r="AR111" s="24"/>
      <c r="AS111" s="24"/>
      <c r="AT111" s="24"/>
      <c r="AU111" s="24"/>
      <c r="AV111" s="24"/>
      <c r="AW111" s="24"/>
      <c r="AX111" s="24"/>
      <c r="AY111" s="24"/>
      <c r="AZ111" s="24"/>
      <c r="BA111" s="24"/>
      <c r="BB111" s="24"/>
    </row>
    <row r="112" spans="1:54" ht="11.25" customHeight="1">
      <c r="A112" s="24"/>
      <c r="B112" s="56">
        <v>2614</v>
      </c>
      <c r="C112" s="57" t="s">
        <v>9655</v>
      </c>
      <c r="D112" s="57">
        <v>0</v>
      </c>
      <c r="E112" s="57">
        <v>0</v>
      </c>
      <c r="F112" s="57">
        <v>0</v>
      </c>
      <c r="G112" s="57">
        <f t="shared" si="1"/>
        <v>0</v>
      </c>
      <c r="H112" s="57">
        <v>0</v>
      </c>
      <c r="I112" s="57">
        <f t="shared" si="2"/>
        <v>0</v>
      </c>
      <c r="J112" s="57">
        <v>0</v>
      </c>
      <c r="K112" s="57">
        <f t="shared" si="3"/>
        <v>0</v>
      </c>
      <c r="L112" s="57">
        <v>0</v>
      </c>
      <c r="M112" s="57">
        <v>0</v>
      </c>
      <c r="N112" s="57">
        <v>0</v>
      </c>
      <c r="O112" s="57">
        <f t="shared" si="4"/>
        <v>0</v>
      </c>
      <c r="P112" s="57">
        <v>0</v>
      </c>
      <c r="Q112" s="57">
        <f t="shared" si="5"/>
        <v>0</v>
      </c>
      <c r="R112" s="57">
        <v>0</v>
      </c>
      <c r="S112" s="57">
        <f t="shared" si="6"/>
        <v>0</v>
      </c>
      <c r="T112" s="57">
        <v>0</v>
      </c>
      <c r="U112" s="57">
        <v>0</v>
      </c>
      <c r="V112" s="57">
        <v>0</v>
      </c>
      <c r="W112" s="57">
        <f t="shared" si="7"/>
        <v>0</v>
      </c>
      <c r="X112" s="57">
        <v>0</v>
      </c>
      <c r="Y112" s="57">
        <f t="shared" si="8"/>
        <v>0</v>
      </c>
      <c r="Z112" s="57">
        <v>0</v>
      </c>
      <c r="AA112" s="57">
        <f t="shared" si="9"/>
        <v>0</v>
      </c>
      <c r="AB112" s="189">
        <f t="shared" si="10"/>
        <v>0</v>
      </c>
      <c r="AC112" s="58">
        <f t="shared" si="19"/>
        <v>0</v>
      </c>
      <c r="AD112" s="58">
        <f t="shared" si="20"/>
        <v>0</v>
      </c>
      <c r="AE112" s="193">
        <f t="shared" si="13"/>
        <v>0</v>
      </c>
      <c r="AF112" s="197">
        <f t="shared" si="18"/>
        <v>0</v>
      </c>
      <c r="AG112" s="197" t="b">
        <f t="shared" si="17"/>
        <v>1</v>
      </c>
      <c r="AH112" t="s">
        <v>9652</v>
      </c>
      <c r="AI112" s="59">
        <v>0</v>
      </c>
      <c r="AJ112" s="59">
        <v>0</v>
      </c>
      <c r="AK112" s="59">
        <f t="shared" si="14"/>
        <v>0</v>
      </c>
      <c r="AL112" s="59"/>
      <c r="AM112" s="24">
        <v>0</v>
      </c>
      <c r="AN112" s="24">
        <f t="shared" si="15"/>
        <v>0</v>
      </c>
      <c r="AO112" s="24"/>
      <c r="AP112" s="24"/>
      <c r="AQ112" s="24"/>
      <c r="AR112" s="24"/>
      <c r="AS112" s="24"/>
      <c r="AT112" s="24"/>
      <c r="AU112" s="24"/>
      <c r="AV112" s="24"/>
      <c r="AW112" s="24"/>
      <c r="AX112" s="24"/>
      <c r="AY112" s="24"/>
      <c r="AZ112" s="24"/>
      <c r="BA112" s="24"/>
      <c r="BB112" s="24"/>
    </row>
    <row r="113" spans="1:54" ht="11.25" customHeight="1">
      <c r="A113" s="24"/>
      <c r="B113" s="56">
        <v>2711</v>
      </c>
      <c r="C113" s="57" t="s">
        <v>9656</v>
      </c>
      <c r="D113" s="57">
        <v>0</v>
      </c>
      <c r="E113" s="57">
        <v>0</v>
      </c>
      <c r="F113" s="57">
        <v>0</v>
      </c>
      <c r="G113" s="57">
        <f t="shared" si="1"/>
        <v>0</v>
      </c>
      <c r="H113" s="57">
        <v>0</v>
      </c>
      <c r="I113" s="57">
        <f t="shared" si="2"/>
        <v>0</v>
      </c>
      <c r="J113" s="57">
        <v>0</v>
      </c>
      <c r="K113" s="57">
        <f t="shared" si="3"/>
        <v>0</v>
      </c>
      <c r="L113" s="57">
        <v>0</v>
      </c>
      <c r="M113" s="57">
        <v>0</v>
      </c>
      <c r="N113" s="57">
        <v>0</v>
      </c>
      <c r="O113" s="57">
        <f t="shared" si="4"/>
        <v>0</v>
      </c>
      <c r="P113" s="57">
        <v>0</v>
      </c>
      <c r="Q113" s="57">
        <f t="shared" si="5"/>
        <v>0</v>
      </c>
      <c r="R113" s="57">
        <v>0</v>
      </c>
      <c r="S113" s="57">
        <f t="shared" si="6"/>
        <v>0</v>
      </c>
      <c r="T113" s="57">
        <v>0</v>
      </c>
      <c r="U113" s="57">
        <v>0</v>
      </c>
      <c r="V113" s="57">
        <v>0</v>
      </c>
      <c r="W113" s="57">
        <f t="shared" si="7"/>
        <v>0</v>
      </c>
      <c r="X113" s="57">
        <v>0</v>
      </c>
      <c r="Y113" s="57">
        <f t="shared" si="8"/>
        <v>0</v>
      </c>
      <c r="Z113" s="57">
        <v>0</v>
      </c>
      <c r="AA113" s="57">
        <f t="shared" si="9"/>
        <v>0</v>
      </c>
      <c r="AB113" s="189">
        <f t="shared" si="10"/>
        <v>0</v>
      </c>
      <c r="AC113" s="58">
        <f t="shared" si="19"/>
        <v>0</v>
      </c>
      <c r="AD113" s="58">
        <f t="shared" si="20"/>
        <v>0</v>
      </c>
      <c r="AE113" s="193">
        <f t="shared" si="13"/>
        <v>0</v>
      </c>
      <c r="AF113" s="197">
        <f t="shared" si="18"/>
        <v>0</v>
      </c>
      <c r="AG113" s="197" t="b">
        <f t="shared" si="17"/>
        <v>1</v>
      </c>
      <c r="AH113" t="s">
        <v>9657</v>
      </c>
      <c r="AI113" s="59">
        <v>0</v>
      </c>
      <c r="AJ113" s="59">
        <v>0</v>
      </c>
      <c r="AK113" s="59">
        <f t="shared" si="14"/>
        <v>0</v>
      </c>
      <c r="AL113" s="59"/>
      <c r="AM113" s="24">
        <v>0</v>
      </c>
      <c r="AN113" s="24">
        <f t="shared" si="15"/>
        <v>0</v>
      </c>
      <c r="AO113" s="24"/>
      <c r="AP113" s="24"/>
      <c r="AQ113" s="24"/>
      <c r="AR113" s="24"/>
      <c r="AS113" s="24"/>
      <c r="AT113" s="24"/>
      <c r="AU113" s="24"/>
      <c r="AV113" s="24"/>
      <c r="AW113" s="24"/>
      <c r="AX113" s="24"/>
      <c r="AY113" s="24"/>
      <c r="AZ113" s="24"/>
      <c r="BA113" s="24"/>
      <c r="BB113" s="24"/>
    </row>
    <row r="114" spans="1:54" ht="11.25" customHeight="1">
      <c r="A114" s="24"/>
      <c r="B114" s="56">
        <v>2721</v>
      </c>
      <c r="C114" s="57" t="s">
        <v>1895</v>
      </c>
      <c r="D114" s="57">
        <v>0</v>
      </c>
      <c r="E114" s="57">
        <v>0</v>
      </c>
      <c r="F114" s="57">
        <v>0</v>
      </c>
      <c r="G114" s="57">
        <f t="shared" si="1"/>
        <v>0</v>
      </c>
      <c r="H114" s="57">
        <v>0</v>
      </c>
      <c r="I114" s="57">
        <f t="shared" si="2"/>
        <v>0</v>
      </c>
      <c r="J114" s="57">
        <v>0</v>
      </c>
      <c r="K114" s="57">
        <f t="shared" si="3"/>
        <v>0</v>
      </c>
      <c r="L114" s="57">
        <v>0</v>
      </c>
      <c r="M114" s="57">
        <v>0</v>
      </c>
      <c r="N114" s="57">
        <v>0</v>
      </c>
      <c r="O114" s="57">
        <f t="shared" si="4"/>
        <v>0</v>
      </c>
      <c r="P114" s="57">
        <v>0</v>
      </c>
      <c r="Q114" s="57">
        <f t="shared" si="5"/>
        <v>0</v>
      </c>
      <c r="R114" s="57">
        <v>0</v>
      </c>
      <c r="S114" s="57">
        <f t="shared" si="6"/>
        <v>0</v>
      </c>
      <c r="T114" s="57">
        <v>0</v>
      </c>
      <c r="U114" s="57">
        <v>0</v>
      </c>
      <c r="V114" s="57">
        <v>0</v>
      </c>
      <c r="W114" s="57">
        <f t="shared" si="7"/>
        <v>0</v>
      </c>
      <c r="X114" s="57">
        <v>0</v>
      </c>
      <c r="Y114" s="57">
        <f t="shared" si="8"/>
        <v>0</v>
      </c>
      <c r="Z114" s="57">
        <v>0</v>
      </c>
      <c r="AA114" s="57">
        <f t="shared" si="9"/>
        <v>0</v>
      </c>
      <c r="AB114" s="189">
        <f t="shared" si="10"/>
        <v>0</v>
      </c>
      <c r="AC114" s="58">
        <f t="shared" si="19"/>
        <v>0</v>
      </c>
      <c r="AD114" s="58">
        <f t="shared" si="20"/>
        <v>0</v>
      </c>
      <c r="AE114" s="193">
        <f t="shared" si="13"/>
        <v>0</v>
      </c>
      <c r="AF114" s="197">
        <f t="shared" si="18"/>
        <v>0</v>
      </c>
      <c r="AG114" s="197" t="b">
        <f t="shared" si="17"/>
        <v>1</v>
      </c>
      <c r="AH114" t="s">
        <v>9657</v>
      </c>
      <c r="AI114" s="59">
        <v>0</v>
      </c>
      <c r="AJ114" s="59">
        <v>0</v>
      </c>
      <c r="AK114" s="59">
        <f t="shared" si="14"/>
        <v>0</v>
      </c>
      <c r="AL114" s="59"/>
      <c r="AM114" s="24">
        <v>0</v>
      </c>
      <c r="AN114" s="24">
        <f t="shared" si="15"/>
        <v>0</v>
      </c>
      <c r="AO114" s="24"/>
      <c r="AP114" s="24"/>
      <c r="AQ114" s="24"/>
      <c r="AR114" s="24"/>
      <c r="AS114" s="24"/>
      <c r="AT114" s="24"/>
      <c r="AU114" s="24"/>
      <c r="AV114" s="24"/>
      <c r="AW114" s="24"/>
      <c r="AX114" s="24"/>
      <c r="AY114" s="24"/>
      <c r="AZ114" s="24"/>
      <c r="BA114" s="24"/>
      <c r="BB114" s="24"/>
    </row>
    <row r="115" spans="1:54" ht="11.25" customHeight="1">
      <c r="A115" s="24"/>
      <c r="B115" s="56">
        <v>2731</v>
      </c>
      <c r="C115" s="57" t="s">
        <v>9658</v>
      </c>
      <c r="D115" s="57">
        <v>0</v>
      </c>
      <c r="E115" s="57">
        <v>0</v>
      </c>
      <c r="F115" s="57">
        <v>0</v>
      </c>
      <c r="G115" s="57">
        <f t="shared" si="1"/>
        <v>0</v>
      </c>
      <c r="H115" s="57">
        <v>0</v>
      </c>
      <c r="I115" s="57">
        <f t="shared" si="2"/>
        <v>0</v>
      </c>
      <c r="J115" s="57">
        <v>0</v>
      </c>
      <c r="K115" s="57">
        <f t="shared" si="3"/>
        <v>0</v>
      </c>
      <c r="L115" s="57">
        <v>0</v>
      </c>
      <c r="M115" s="57">
        <v>0</v>
      </c>
      <c r="N115" s="57">
        <v>0</v>
      </c>
      <c r="O115" s="57">
        <f t="shared" si="4"/>
        <v>0</v>
      </c>
      <c r="P115" s="57">
        <v>0</v>
      </c>
      <c r="Q115" s="57">
        <f t="shared" si="5"/>
        <v>0</v>
      </c>
      <c r="R115" s="57">
        <v>0</v>
      </c>
      <c r="S115" s="57">
        <f t="shared" si="6"/>
        <v>0</v>
      </c>
      <c r="T115" s="57">
        <v>0</v>
      </c>
      <c r="U115" s="57">
        <v>0</v>
      </c>
      <c r="V115" s="57">
        <v>0</v>
      </c>
      <c r="W115" s="57">
        <f t="shared" si="7"/>
        <v>0</v>
      </c>
      <c r="X115" s="57">
        <v>0</v>
      </c>
      <c r="Y115" s="57">
        <f t="shared" si="8"/>
        <v>0</v>
      </c>
      <c r="Z115" s="57">
        <v>0</v>
      </c>
      <c r="AA115" s="57">
        <f t="shared" si="9"/>
        <v>0</v>
      </c>
      <c r="AB115" s="189">
        <f t="shared" si="10"/>
        <v>0</v>
      </c>
      <c r="AC115" s="58">
        <f t="shared" si="19"/>
        <v>0</v>
      </c>
      <c r="AD115" s="58">
        <f t="shared" si="20"/>
        <v>0</v>
      </c>
      <c r="AE115" s="193">
        <f t="shared" si="13"/>
        <v>0</v>
      </c>
      <c r="AF115" s="197">
        <f t="shared" si="18"/>
        <v>0</v>
      </c>
      <c r="AG115" s="197" t="b">
        <f t="shared" si="17"/>
        <v>1</v>
      </c>
      <c r="AH115" t="s">
        <v>9657</v>
      </c>
      <c r="AI115" s="59">
        <v>0</v>
      </c>
      <c r="AJ115" s="59">
        <v>0</v>
      </c>
      <c r="AK115" s="59">
        <f t="shared" si="14"/>
        <v>0</v>
      </c>
      <c r="AL115" s="59"/>
      <c r="AM115" s="24">
        <v>0</v>
      </c>
      <c r="AN115" s="24">
        <f t="shared" si="15"/>
        <v>0</v>
      </c>
      <c r="AO115" s="24"/>
      <c r="AP115" s="24"/>
      <c r="AQ115" s="24"/>
      <c r="AR115" s="24"/>
      <c r="AS115" s="24"/>
      <c r="AT115" s="24"/>
      <c r="AU115" s="24"/>
      <c r="AV115" s="24"/>
      <c r="AW115" s="24"/>
      <c r="AX115" s="24"/>
      <c r="AY115" s="24"/>
      <c r="AZ115" s="24"/>
      <c r="BA115" s="24"/>
      <c r="BB115" s="24"/>
    </row>
    <row r="116" spans="1:54" ht="11.25" customHeight="1">
      <c r="A116" s="24"/>
      <c r="B116" s="56">
        <v>2741</v>
      </c>
      <c r="C116" s="57" t="s">
        <v>9659</v>
      </c>
      <c r="D116" s="57">
        <v>0</v>
      </c>
      <c r="E116" s="57">
        <v>0</v>
      </c>
      <c r="F116" s="57">
        <v>0</v>
      </c>
      <c r="G116" s="57">
        <f t="shared" si="1"/>
        <v>0</v>
      </c>
      <c r="H116" s="57">
        <v>0</v>
      </c>
      <c r="I116" s="57">
        <f t="shared" si="2"/>
        <v>0</v>
      </c>
      <c r="J116" s="57">
        <v>0</v>
      </c>
      <c r="K116" s="57">
        <f t="shared" si="3"/>
        <v>0</v>
      </c>
      <c r="L116" s="57">
        <v>0</v>
      </c>
      <c r="M116" s="57">
        <v>0</v>
      </c>
      <c r="N116" s="57">
        <v>0</v>
      </c>
      <c r="O116" s="57">
        <f t="shared" si="4"/>
        <v>0</v>
      </c>
      <c r="P116" s="57">
        <v>0</v>
      </c>
      <c r="Q116" s="57">
        <f t="shared" si="5"/>
        <v>0</v>
      </c>
      <c r="R116" s="57">
        <v>0</v>
      </c>
      <c r="S116" s="57">
        <f t="shared" si="6"/>
        <v>0</v>
      </c>
      <c r="T116" s="57">
        <v>0</v>
      </c>
      <c r="U116" s="57">
        <v>0</v>
      </c>
      <c r="V116" s="57">
        <v>0</v>
      </c>
      <c r="W116" s="57">
        <f t="shared" si="7"/>
        <v>0</v>
      </c>
      <c r="X116" s="57">
        <v>0</v>
      </c>
      <c r="Y116" s="57">
        <f t="shared" si="8"/>
        <v>0</v>
      </c>
      <c r="Z116" s="57">
        <v>0</v>
      </c>
      <c r="AA116" s="57">
        <f t="shared" si="9"/>
        <v>0</v>
      </c>
      <c r="AB116" s="189">
        <f t="shared" si="10"/>
        <v>0</v>
      </c>
      <c r="AC116" s="58">
        <f t="shared" si="19"/>
        <v>0</v>
      </c>
      <c r="AD116" s="58">
        <f t="shared" si="20"/>
        <v>0</v>
      </c>
      <c r="AE116" s="193">
        <f t="shared" si="13"/>
        <v>0</v>
      </c>
      <c r="AF116" s="197">
        <f t="shared" si="18"/>
        <v>0</v>
      </c>
      <c r="AG116" s="197" t="b">
        <f t="shared" si="17"/>
        <v>1</v>
      </c>
      <c r="AH116" t="s">
        <v>9657</v>
      </c>
      <c r="AI116" s="59">
        <v>0</v>
      </c>
      <c r="AJ116" s="59">
        <v>0</v>
      </c>
      <c r="AK116" s="59">
        <f t="shared" si="14"/>
        <v>0</v>
      </c>
      <c r="AL116" s="59"/>
      <c r="AM116" s="24">
        <v>0</v>
      </c>
      <c r="AN116" s="24">
        <f t="shared" si="15"/>
        <v>0</v>
      </c>
      <c r="AO116" s="24"/>
      <c r="AP116" s="24"/>
      <c r="AQ116" s="24"/>
      <c r="AR116" s="24"/>
      <c r="AS116" s="24"/>
      <c r="AT116" s="24"/>
      <c r="AU116" s="24"/>
      <c r="AV116" s="24"/>
      <c r="AW116" s="24"/>
      <c r="AX116" s="24"/>
      <c r="AY116" s="24"/>
      <c r="AZ116" s="24"/>
      <c r="BA116" s="24"/>
      <c r="BB116" s="24"/>
    </row>
    <row r="117" spans="1:54" ht="11.25" customHeight="1">
      <c r="A117" s="24"/>
      <c r="B117" s="56">
        <v>2751</v>
      </c>
      <c r="C117" s="57" t="s">
        <v>9660</v>
      </c>
      <c r="D117" s="57">
        <v>0</v>
      </c>
      <c r="E117" s="57">
        <v>0</v>
      </c>
      <c r="F117" s="57">
        <v>0</v>
      </c>
      <c r="G117" s="57">
        <f t="shared" si="1"/>
        <v>0</v>
      </c>
      <c r="H117" s="57">
        <v>0</v>
      </c>
      <c r="I117" s="57">
        <f t="shared" si="2"/>
        <v>0</v>
      </c>
      <c r="J117" s="57">
        <v>0</v>
      </c>
      <c r="K117" s="57">
        <f t="shared" si="3"/>
        <v>0</v>
      </c>
      <c r="L117" s="57">
        <v>0</v>
      </c>
      <c r="M117" s="57">
        <v>0</v>
      </c>
      <c r="N117" s="57">
        <v>0</v>
      </c>
      <c r="O117" s="57">
        <f t="shared" si="4"/>
        <v>0</v>
      </c>
      <c r="P117" s="57">
        <v>0</v>
      </c>
      <c r="Q117" s="57">
        <f t="shared" si="5"/>
        <v>0</v>
      </c>
      <c r="R117" s="57">
        <v>0</v>
      </c>
      <c r="S117" s="57">
        <f t="shared" si="6"/>
        <v>0</v>
      </c>
      <c r="T117" s="57">
        <v>0</v>
      </c>
      <c r="U117" s="57">
        <v>0</v>
      </c>
      <c r="V117" s="57">
        <v>0</v>
      </c>
      <c r="W117" s="57">
        <f t="shared" si="7"/>
        <v>0</v>
      </c>
      <c r="X117" s="57">
        <v>0</v>
      </c>
      <c r="Y117" s="57">
        <f t="shared" si="8"/>
        <v>0</v>
      </c>
      <c r="Z117" s="57">
        <v>0</v>
      </c>
      <c r="AA117" s="57">
        <f t="shared" si="9"/>
        <v>0</v>
      </c>
      <c r="AB117" s="189">
        <f t="shared" si="10"/>
        <v>0</v>
      </c>
      <c r="AC117" s="58">
        <f t="shared" si="19"/>
        <v>0</v>
      </c>
      <c r="AD117" s="58">
        <f t="shared" si="20"/>
        <v>0</v>
      </c>
      <c r="AE117" s="193">
        <f t="shared" si="13"/>
        <v>0</v>
      </c>
      <c r="AF117" s="197">
        <f t="shared" si="18"/>
        <v>0</v>
      </c>
      <c r="AG117" s="197" t="b">
        <f t="shared" si="17"/>
        <v>1</v>
      </c>
      <c r="AH117" t="s">
        <v>9657</v>
      </c>
      <c r="AI117" s="59">
        <v>0</v>
      </c>
      <c r="AJ117" s="59">
        <v>0</v>
      </c>
      <c r="AK117" s="59">
        <f t="shared" si="14"/>
        <v>0</v>
      </c>
      <c r="AL117" s="59"/>
      <c r="AM117" s="24">
        <v>0</v>
      </c>
      <c r="AN117" s="24">
        <f t="shared" si="15"/>
        <v>0</v>
      </c>
      <c r="AO117" s="24"/>
      <c r="AP117" s="24"/>
      <c r="AQ117" s="24"/>
      <c r="AR117" s="24"/>
      <c r="AS117" s="24"/>
      <c r="AT117" s="24"/>
      <c r="AU117" s="24"/>
      <c r="AV117" s="24"/>
      <c r="AW117" s="24"/>
      <c r="AX117" s="24"/>
      <c r="AY117" s="24"/>
      <c r="AZ117" s="24"/>
      <c r="BA117" s="24"/>
      <c r="BB117" s="24"/>
    </row>
    <row r="118" spans="1:54" ht="11.25" customHeight="1">
      <c r="A118" s="24"/>
      <c r="B118" s="56">
        <v>2811</v>
      </c>
      <c r="C118" s="57" t="s">
        <v>9661</v>
      </c>
      <c r="D118" s="57">
        <v>0</v>
      </c>
      <c r="E118" s="57">
        <v>0</v>
      </c>
      <c r="F118" s="57">
        <v>0</v>
      </c>
      <c r="G118" s="57">
        <f t="shared" si="1"/>
        <v>0</v>
      </c>
      <c r="H118" s="57">
        <v>0</v>
      </c>
      <c r="I118" s="57">
        <f t="shared" si="2"/>
        <v>0</v>
      </c>
      <c r="J118" s="57">
        <v>0</v>
      </c>
      <c r="K118" s="57">
        <f t="shared" si="3"/>
        <v>0</v>
      </c>
      <c r="L118" s="57">
        <v>0</v>
      </c>
      <c r="M118" s="57">
        <v>0</v>
      </c>
      <c r="N118" s="57">
        <v>0</v>
      </c>
      <c r="O118" s="57">
        <f t="shared" si="4"/>
        <v>0</v>
      </c>
      <c r="P118" s="57">
        <v>0</v>
      </c>
      <c r="Q118" s="57">
        <f t="shared" si="5"/>
        <v>0</v>
      </c>
      <c r="R118" s="57">
        <v>0</v>
      </c>
      <c r="S118" s="57">
        <f t="shared" si="6"/>
        <v>0</v>
      </c>
      <c r="T118" s="57">
        <v>0</v>
      </c>
      <c r="U118" s="57">
        <v>0</v>
      </c>
      <c r="V118" s="57">
        <v>0</v>
      </c>
      <c r="W118" s="57">
        <f t="shared" si="7"/>
        <v>0</v>
      </c>
      <c r="X118" s="57">
        <v>0</v>
      </c>
      <c r="Y118" s="57">
        <f t="shared" si="8"/>
        <v>0</v>
      </c>
      <c r="Z118" s="57">
        <v>0</v>
      </c>
      <c r="AA118" s="57">
        <f t="shared" si="9"/>
        <v>0</v>
      </c>
      <c r="AB118" s="189">
        <f t="shared" si="10"/>
        <v>0</v>
      </c>
      <c r="AC118" s="58">
        <f t="shared" si="19"/>
        <v>0</v>
      </c>
      <c r="AD118" s="58">
        <f t="shared" si="20"/>
        <v>0</v>
      </c>
      <c r="AE118" s="193">
        <f t="shared" si="13"/>
        <v>0</v>
      </c>
      <c r="AF118" s="197">
        <f t="shared" si="18"/>
        <v>0</v>
      </c>
      <c r="AG118" s="197" t="b">
        <f t="shared" si="17"/>
        <v>1</v>
      </c>
      <c r="AH118" t="s">
        <v>9662</v>
      </c>
      <c r="AI118" s="59">
        <v>0</v>
      </c>
      <c r="AJ118" s="59">
        <v>0</v>
      </c>
      <c r="AK118" s="59">
        <f t="shared" si="14"/>
        <v>0</v>
      </c>
      <c r="AL118" s="59"/>
      <c r="AM118" s="24">
        <v>0</v>
      </c>
      <c r="AN118" s="24">
        <f t="shared" si="15"/>
        <v>0</v>
      </c>
      <c r="AO118" s="24"/>
      <c r="AP118" s="24"/>
      <c r="AQ118" s="24"/>
      <c r="AR118" s="24"/>
      <c r="AS118" s="24"/>
      <c r="AT118" s="24"/>
      <c r="AU118" s="24"/>
      <c r="AV118" s="24"/>
      <c r="AW118" s="24"/>
      <c r="AX118" s="24"/>
      <c r="AY118" s="24"/>
      <c r="AZ118" s="24"/>
      <c r="BA118" s="24"/>
      <c r="BB118" s="24"/>
    </row>
    <row r="119" spans="1:54" ht="11.25" customHeight="1">
      <c r="A119" s="24"/>
      <c r="B119" s="56">
        <v>2821</v>
      </c>
      <c r="C119" s="57" t="s">
        <v>9663</v>
      </c>
      <c r="D119" s="57">
        <v>0</v>
      </c>
      <c r="E119" s="57">
        <v>0</v>
      </c>
      <c r="F119" s="57">
        <v>0</v>
      </c>
      <c r="G119" s="57">
        <f t="shared" si="1"/>
        <v>0</v>
      </c>
      <c r="H119" s="57">
        <v>0</v>
      </c>
      <c r="I119" s="57">
        <f t="shared" si="2"/>
        <v>0</v>
      </c>
      <c r="J119" s="57">
        <v>0</v>
      </c>
      <c r="K119" s="57">
        <f t="shared" si="3"/>
        <v>0</v>
      </c>
      <c r="L119" s="57">
        <v>0</v>
      </c>
      <c r="M119" s="57">
        <v>0</v>
      </c>
      <c r="N119" s="57">
        <v>0</v>
      </c>
      <c r="O119" s="57">
        <f t="shared" si="4"/>
        <v>0</v>
      </c>
      <c r="P119" s="57">
        <v>0</v>
      </c>
      <c r="Q119" s="57">
        <f t="shared" si="5"/>
        <v>0</v>
      </c>
      <c r="R119" s="57">
        <v>0</v>
      </c>
      <c r="S119" s="57">
        <f t="shared" si="6"/>
        <v>0</v>
      </c>
      <c r="T119" s="57">
        <v>0</v>
      </c>
      <c r="U119" s="57">
        <v>0</v>
      </c>
      <c r="V119" s="57">
        <v>0</v>
      </c>
      <c r="W119" s="57">
        <f t="shared" si="7"/>
        <v>0</v>
      </c>
      <c r="X119" s="57">
        <v>0</v>
      </c>
      <c r="Y119" s="57">
        <f t="shared" si="8"/>
        <v>0</v>
      </c>
      <c r="Z119" s="57">
        <v>0</v>
      </c>
      <c r="AA119" s="57">
        <f t="shared" si="9"/>
        <v>0</v>
      </c>
      <c r="AB119" s="189">
        <f t="shared" si="10"/>
        <v>0</v>
      </c>
      <c r="AC119" s="58">
        <f t="shared" si="19"/>
        <v>0</v>
      </c>
      <c r="AD119" s="58">
        <f t="shared" si="20"/>
        <v>0</v>
      </c>
      <c r="AE119" s="193">
        <f t="shared" si="13"/>
        <v>0</v>
      </c>
      <c r="AF119" s="197">
        <f t="shared" si="18"/>
        <v>0</v>
      </c>
      <c r="AG119" s="197" t="b">
        <f t="shared" si="17"/>
        <v>1</v>
      </c>
      <c r="AH119" t="s">
        <v>9662</v>
      </c>
      <c r="AI119" s="59">
        <v>0</v>
      </c>
      <c r="AJ119" s="59">
        <v>0</v>
      </c>
      <c r="AK119" s="59">
        <f t="shared" si="14"/>
        <v>0</v>
      </c>
      <c r="AL119" s="59"/>
      <c r="AM119" s="24">
        <v>0</v>
      </c>
      <c r="AN119" s="24">
        <f t="shared" si="15"/>
        <v>0</v>
      </c>
      <c r="AO119" s="24"/>
      <c r="AP119" s="24"/>
      <c r="AQ119" s="24"/>
      <c r="AR119" s="24"/>
      <c r="AS119" s="24"/>
      <c r="AT119" s="24"/>
      <c r="AU119" s="24"/>
      <c r="AV119" s="24"/>
      <c r="AW119" s="24"/>
      <c r="AX119" s="24"/>
      <c r="AY119" s="24"/>
      <c r="AZ119" s="24"/>
      <c r="BA119" s="24"/>
      <c r="BB119" s="24"/>
    </row>
    <row r="120" spans="1:54" ht="11.25" customHeight="1">
      <c r="A120" s="24"/>
      <c r="B120" s="56">
        <v>2831</v>
      </c>
      <c r="C120" s="57" t="s">
        <v>9664</v>
      </c>
      <c r="D120" s="57">
        <v>0</v>
      </c>
      <c r="E120" s="57">
        <v>0</v>
      </c>
      <c r="F120" s="57">
        <v>0</v>
      </c>
      <c r="G120" s="57">
        <f t="shared" si="1"/>
        <v>0</v>
      </c>
      <c r="H120" s="57">
        <v>0</v>
      </c>
      <c r="I120" s="57">
        <f t="shared" si="2"/>
        <v>0</v>
      </c>
      <c r="J120" s="57">
        <v>0</v>
      </c>
      <c r="K120" s="57">
        <f t="shared" si="3"/>
        <v>0</v>
      </c>
      <c r="L120" s="57">
        <v>0</v>
      </c>
      <c r="M120" s="57">
        <v>0</v>
      </c>
      <c r="N120" s="57">
        <v>0</v>
      </c>
      <c r="O120" s="57">
        <f t="shared" si="4"/>
        <v>0</v>
      </c>
      <c r="P120" s="57">
        <v>0</v>
      </c>
      <c r="Q120" s="57">
        <f t="shared" si="5"/>
        <v>0</v>
      </c>
      <c r="R120" s="57">
        <v>0</v>
      </c>
      <c r="S120" s="57">
        <f t="shared" si="6"/>
        <v>0</v>
      </c>
      <c r="T120" s="57">
        <v>0</v>
      </c>
      <c r="U120" s="57">
        <v>0</v>
      </c>
      <c r="V120" s="57">
        <v>0</v>
      </c>
      <c r="W120" s="57">
        <f t="shared" si="7"/>
        <v>0</v>
      </c>
      <c r="X120" s="57">
        <v>0</v>
      </c>
      <c r="Y120" s="57">
        <f t="shared" si="8"/>
        <v>0</v>
      </c>
      <c r="Z120" s="57">
        <v>0</v>
      </c>
      <c r="AA120" s="57">
        <f t="shared" si="9"/>
        <v>0</v>
      </c>
      <c r="AB120" s="189">
        <f t="shared" si="10"/>
        <v>0</v>
      </c>
      <c r="AC120" s="58">
        <f t="shared" si="19"/>
        <v>0</v>
      </c>
      <c r="AD120" s="58">
        <f t="shared" si="20"/>
        <v>0</v>
      </c>
      <c r="AE120" s="193">
        <f t="shared" si="13"/>
        <v>0</v>
      </c>
      <c r="AF120" s="197">
        <f t="shared" si="18"/>
        <v>0</v>
      </c>
      <c r="AG120" s="197" t="b">
        <f t="shared" si="17"/>
        <v>1</v>
      </c>
      <c r="AH120" t="s">
        <v>9662</v>
      </c>
      <c r="AI120" s="59">
        <v>0</v>
      </c>
      <c r="AJ120" s="59">
        <v>0</v>
      </c>
      <c r="AK120" s="59">
        <f t="shared" si="14"/>
        <v>0</v>
      </c>
      <c r="AL120" s="59"/>
      <c r="AM120" s="24">
        <v>0</v>
      </c>
      <c r="AN120" s="24">
        <f t="shared" si="15"/>
        <v>0</v>
      </c>
      <c r="AO120" s="24"/>
      <c r="AP120" s="24"/>
      <c r="AQ120" s="24"/>
      <c r="AR120" s="24"/>
      <c r="AS120" s="24"/>
      <c r="AT120" s="24"/>
      <c r="AU120" s="24"/>
      <c r="AV120" s="24"/>
      <c r="AW120" s="24"/>
      <c r="AX120" s="24"/>
      <c r="AY120" s="24"/>
      <c r="AZ120" s="24"/>
      <c r="BA120" s="24"/>
      <c r="BB120" s="24"/>
    </row>
    <row r="121" spans="1:54" ht="9.75" customHeight="1">
      <c r="A121" s="24"/>
      <c r="B121" s="56">
        <v>2911</v>
      </c>
      <c r="C121" s="57" t="s">
        <v>920</v>
      </c>
      <c r="D121" s="57">
        <v>0</v>
      </c>
      <c r="E121" s="57">
        <v>0</v>
      </c>
      <c r="F121" s="57">
        <v>0</v>
      </c>
      <c r="G121" s="57">
        <f t="shared" si="1"/>
        <v>0</v>
      </c>
      <c r="H121" s="57">
        <v>0</v>
      </c>
      <c r="I121" s="57">
        <f t="shared" si="2"/>
        <v>0</v>
      </c>
      <c r="J121" s="57">
        <v>0</v>
      </c>
      <c r="K121" s="57">
        <f t="shared" si="3"/>
        <v>0</v>
      </c>
      <c r="L121" s="57">
        <v>0</v>
      </c>
      <c r="M121" s="57">
        <v>0</v>
      </c>
      <c r="N121" s="57">
        <v>0</v>
      </c>
      <c r="O121" s="57">
        <f t="shared" si="4"/>
        <v>0</v>
      </c>
      <c r="P121" s="57">
        <v>0</v>
      </c>
      <c r="Q121" s="57">
        <f t="shared" si="5"/>
        <v>0</v>
      </c>
      <c r="R121" s="57">
        <v>0</v>
      </c>
      <c r="S121" s="57">
        <f t="shared" si="6"/>
        <v>0</v>
      </c>
      <c r="T121" s="57">
        <v>0</v>
      </c>
      <c r="U121" s="57">
        <v>0</v>
      </c>
      <c r="V121" s="57">
        <v>0</v>
      </c>
      <c r="W121" s="57">
        <f t="shared" si="7"/>
        <v>0</v>
      </c>
      <c r="X121" s="57">
        <v>0</v>
      </c>
      <c r="Y121" s="57">
        <f t="shared" si="8"/>
        <v>0</v>
      </c>
      <c r="Z121" s="57">
        <v>0</v>
      </c>
      <c r="AA121" s="57">
        <f t="shared" si="9"/>
        <v>0</v>
      </c>
      <c r="AB121" s="189">
        <f t="shared" si="10"/>
        <v>0</v>
      </c>
      <c r="AC121" s="58">
        <f t="shared" si="19"/>
        <v>0</v>
      </c>
      <c r="AD121" s="58">
        <f t="shared" si="20"/>
        <v>0</v>
      </c>
      <c r="AE121" s="193">
        <f t="shared" si="13"/>
        <v>0</v>
      </c>
      <c r="AF121" s="197">
        <f t="shared" si="18"/>
        <v>0</v>
      </c>
      <c r="AG121" s="197" t="b">
        <f t="shared" si="17"/>
        <v>1</v>
      </c>
      <c r="AH121" t="s">
        <v>9665</v>
      </c>
      <c r="AI121" s="59">
        <v>0</v>
      </c>
      <c r="AJ121" s="59">
        <v>0</v>
      </c>
      <c r="AK121" s="59">
        <f t="shared" si="14"/>
        <v>0</v>
      </c>
      <c r="AL121" s="59"/>
      <c r="AM121" s="24">
        <v>0</v>
      </c>
      <c r="AN121" s="24">
        <f t="shared" si="15"/>
        <v>0</v>
      </c>
      <c r="AO121" s="24"/>
      <c r="AP121" s="24"/>
      <c r="AQ121" s="24"/>
      <c r="AR121" s="24"/>
      <c r="AS121" s="24"/>
      <c r="AT121" s="24"/>
      <c r="AU121" s="24"/>
      <c r="AV121" s="24"/>
      <c r="AW121" s="24"/>
      <c r="AX121" s="24"/>
      <c r="AY121" s="24"/>
      <c r="AZ121" s="24"/>
      <c r="BA121" s="24"/>
      <c r="BB121" s="24"/>
    </row>
    <row r="122" spans="1:54" ht="9.75" customHeight="1">
      <c r="A122" s="24"/>
      <c r="B122" s="60">
        <v>2921</v>
      </c>
      <c r="C122" s="57" t="s">
        <v>1898</v>
      </c>
      <c r="D122" s="57">
        <v>0</v>
      </c>
      <c r="E122" s="57">
        <v>0</v>
      </c>
      <c r="F122" s="57">
        <v>0</v>
      </c>
      <c r="G122" s="57">
        <f t="shared" si="1"/>
        <v>0</v>
      </c>
      <c r="H122" s="57">
        <v>0</v>
      </c>
      <c r="I122" s="57">
        <f t="shared" si="2"/>
        <v>0</v>
      </c>
      <c r="J122" s="57">
        <v>0</v>
      </c>
      <c r="K122" s="57">
        <f t="shared" si="3"/>
        <v>0</v>
      </c>
      <c r="L122" s="57">
        <v>0</v>
      </c>
      <c r="M122" s="57">
        <v>0</v>
      </c>
      <c r="N122" s="57">
        <v>0</v>
      </c>
      <c r="O122" s="57">
        <f t="shared" si="4"/>
        <v>0</v>
      </c>
      <c r="P122" s="57">
        <v>0</v>
      </c>
      <c r="Q122" s="57">
        <f t="shared" si="5"/>
        <v>0</v>
      </c>
      <c r="R122" s="57">
        <v>0</v>
      </c>
      <c r="S122" s="57">
        <f t="shared" si="6"/>
        <v>0</v>
      </c>
      <c r="T122" s="57">
        <v>0</v>
      </c>
      <c r="U122" s="57">
        <v>0</v>
      </c>
      <c r="V122" s="57">
        <v>0</v>
      </c>
      <c r="W122" s="57">
        <f t="shared" si="7"/>
        <v>0</v>
      </c>
      <c r="X122" s="57">
        <v>0</v>
      </c>
      <c r="Y122" s="57">
        <f t="shared" si="8"/>
        <v>0</v>
      </c>
      <c r="Z122" s="57">
        <v>0</v>
      </c>
      <c r="AA122" s="57">
        <f t="shared" si="9"/>
        <v>0</v>
      </c>
      <c r="AB122" s="189">
        <f t="shared" si="10"/>
        <v>0</v>
      </c>
      <c r="AC122" s="58">
        <f t="shared" si="19"/>
        <v>0</v>
      </c>
      <c r="AD122" s="58">
        <f t="shared" si="20"/>
        <v>0</v>
      </c>
      <c r="AE122" s="193">
        <f t="shared" si="13"/>
        <v>0</v>
      </c>
      <c r="AF122" s="197">
        <f t="shared" si="18"/>
        <v>0</v>
      </c>
      <c r="AG122" s="197" t="b">
        <f t="shared" si="17"/>
        <v>1</v>
      </c>
      <c r="AH122" t="s">
        <v>9665</v>
      </c>
      <c r="AI122" s="59">
        <v>0</v>
      </c>
      <c r="AJ122" s="59">
        <v>0</v>
      </c>
      <c r="AK122" s="59">
        <f t="shared" si="14"/>
        <v>0</v>
      </c>
      <c r="AL122" s="59"/>
      <c r="AM122" s="24">
        <v>0</v>
      </c>
      <c r="AN122" s="24">
        <f t="shared" si="15"/>
        <v>0</v>
      </c>
      <c r="AO122" s="24"/>
      <c r="AP122" s="24"/>
      <c r="AQ122" s="24"/>
      <c r="AR122" s="24"/>
      <c r="AS122" s="24"/>
      <c r="AT122" s="24"/>
      <c r="AU122" s="24"/>
      <c r="AV122" s="24"/>
      <c r="AW122" s="24"/>
      <c r="AX122" s="24"/>
      <c r="AY122" s="24"/>
      <c r="AZ122" s="24"/>
      <c r="BA122" s="24"/>
      <c r="BB122" s="24"/>
    </row>
    <row r="123" spans="1:54" ht="9.75" customHeight="1">
      <c r="A123" s="24"/>
      <c r="B123" s="56">
        <v>2931</v>
      </c>
      <c r="C123" s="57" t="s">
        <v>9666</v>
      </c>
      <c r="D123" s="57">
        <v>0</v>
      </c>
      <c r="E123" s="57">
        <v>0</v>
      </c>
      <c r="F123" s="57">
        <v>0</v>
      </c>
      <c r="G123" s="57">
        <f t="shared" si="1"/>
        <v>0</v>
      </c>
      <c r="H123" s="57">
        <v>0</v>
      </c>
      <c r="I123" s="57">
        <f t="shared" si="2"/>
        <v>0</v>
      </c>
      <c r="J123" s="57">
        <v>0</v>
      </c>
      <c r="K123" s="57">
        <f t="shared" si="3"/>
        <v>0</v>
      </c>
      <c r="L123" s="57">
        <v>0</v>
      </c>
      <c r="M123" s="57">
        <v>0</v>
      </c>
      <c r="N123" s="57">
        <v>0</v>
      </c>
      <c r="O123" s="57">
        <f t="shared" si="4"/>
        <v>0</v>
      </c>
      <c r="P123" s="57">
        <v>0</v>
      </c>
      <c r="Q123" s="57">
        <f t="shared" si="5"/>
        <v>0</v>
      </c>
      <c r="R123" s="57">
        <v>0</v>
      </c>
      <c r="S123" s="57">
        <f t="shared" si="6"/>
        <v>0</v>
      </c>
      <c r="T123" s="57">
        <v>0</v>
      </c>
      <c r="U123" s="57">
        <v>0</v>
      </c>
      <c r="V123" s="57">
        <v>0</v>
      </c>
      <c r="W123" s="57">
        <f t="shared" si="7"/>
        <v>0</v>
      </c>
      <c r="X123" s="57">
        <v>0</v>
      </c>
      <c r="Y123" s="57">
        <f t="shared" si="8"/>
        <v>0</v>
      </c>
      <c r="Z123" s="57">
        <v>0</v>
      </c>
      <c r="AA123" s="57">
        <f t="shared" si="9"/>
        <v>0</v>
      </c>
      <c r="AB123" s="189">
        <f t="shared" si="10"/>
        <v>0</v>
      </c>
      <c r="AC123" s="58">
        <f t="shared" si="19"/>
        <v>0</v>
      </c>
      <c r="AD123" s="58">
        <f t="shared" si="20"/>
        <v>0</v>
      </c>
      <c r="AE123" s="193">
        <f t="shared" si="13"/>
        <v>0</v>
      </c>
      <c r="AF123" s="197">
        <f t="shared" si="18"/>
        <v>0</v>
      </c>
      <c r="AG123" s="197" t="b">
        <f t="shared" si="17"/>
        <v>1</v>
      </c>
      <c r="AH123" t="s">
        <v>9665</v>
      </c>
      <c r="AI123" s="59">
        <v>0</v>
      </c>
      <c r="AJ123" s="59">
        <v>0</v>
      </c>
      <c r="AK123" s="59">
        <f t="shared" si="14"/>
        <v>0</v>
      </c>
      <c r="AL123" s="59"/>
      <c r="AM123" s="24">
        <v>0</v>
      </c>
      <c r="AN123" s="24">
        <f t="shared" si="15"/>
        <v>0</v>
      </c>
      <c r="AO123" s="24"/>
      <c r="AP123" s="24"/>
      <c r="AQ123" s="24"/>
      <c r="AR123" s="24"/>
      <c r="AS123" s="24"/>
      <c r="AT123" s="24"/>
      <c r="AU123" s="24"/>
      <c r="AV123" s="24"/>
      <c r="AW123" s="24"/>
      <c r="AX123" s="24"/>
      <c r="AY123" s="24"/>
      <c r="AZ123" s="24"/>
      <c r="BA123" s="24"/>
      <c r="BB123" s="24"/>
    </row>
    <row r="124" spans="1:54" ht="9.75" customHeight="1">
      <c r="A124" s="24"/>
      <c r="B124" s="56">
        <v>2941</v>
      </c>
      <c r="C124" s="57" t="s">
        <v>9667</v>
      </c>
      <c r="D124" s="57">
        <v>0</v>
      </c>
      <c r="E124" s="57">
        <v>0</v>
      </c>
      <c r="F124" s="57">
        <v>0</v>
      </c>
      <c r="G124" s="57">
        <f t="shared" si="1"/>
        <v>0</v>
      </c>
      <c r="H124" s="57">
        <v>0</v>
      </c>
      <c r="I124" s="57">
        <f t="shared" si="2"/>
        <v>0</v>
      </c>
      <c r="J124" s="57">
        <v>0</v>
      </c>
      <c r="K124" s="57">
        <f t="shared" si="3"/>
        <v>0</v>
      </c>
      <c r="L124" s="57">
        <v>0</v>
      </c>
      <c r="M124" s="57">
        <v>0</v>
      </c>
      <c r="N124" s="57">
        <v>0</v>
      </c>
      <c r="O124" s="57">
        <f t="shared" si="4"/>
        <v>0</v>
      </c>
      <c r="P124" s="57">
        <v>0</v>
      </c>
      <c r="Q124" s="57">
        <f t="shared" si="5"/>
        <v>0</v>
      </c>
      <c r="R124" s="57">
        <v>0</v>
      </c>
      <c r="S124" s="57">
        <f t="shared" si="6"/>
        <v>0</v>
      </c>
      <c r="T124" s="57">
        <v>0</v>
      </c>
      <c r="U124" s="57">
        <v>0</v>
      </c>
      <c r="V124" s="57">
        <v>0</v>
      </c>
      <c r="W124" s="57">
        <f t="shared" si="7"/>
        <v>0</v>
      </c>
      <c r="X124" s="57">
        <v>0</v>
      </c>
      <c r="Y124" s="57">
        <f t="shared" si="8"/>
        <v>0</v>
      </c>
      <c r="Z124" s="57">
        <v>0</v>
      </c>
      <c r="AA124" s="57">
        <f t="shared" si="9"/>
        <v>0</v>
      </c>
      <c r="AB124" s="189">
        <f t="shared" si="10"/>
        <v>0</v>
      </c>
      <c r="AC124" s="58">
        <f t="shared" si="19"/>
        <v>0</v>
      </c>
      <c r="AD124" s="58">
        <f t="shared" si="20"/>
        <v>0</v>
      </c>
      <c r="AE124" s="193">
        <f t="shared" si="13"/>
        <v>0</v>
      </c>
      <c r="AF124" s="197">
        <f t="shared" si="18"/>
        <v>0</v>
      </c>
      <c r="AG124" s="197" t="b">
        <f t="shared" si="17"/>
        <v>1</v>
      </c>
      <c r="AH124" t="s">
        <v>9665</v>
      </c>
      <c r="AI124" s="59">
        <v>0</v>
      </c>
      <c r="AJ124" s="59">
        <v>0</v>
      </c>
      <c r="AK124" s="59">
        <f t="shared" si="14"/>
        <v>0</v>
      </c>
      <c r="AL124" s="59"/>
      <c r="AM124" s="24">
        <v>0</v>
      </c>
      <c r="AN124" s="24">
        <f t="shared" si="15"/>
        <v>0</v>
      </c>
      <c r="AO124" s="24"/>
      <c r="AP124" s="24"/>
      <c r="AQ124" s="24"/>
      <c r="AR124" s="24"/>
      <c r="AS124" s="24"/>
      <c r="AT124" s="24"/>
      <c r="AU124" s="24"/>
      <c r="AV124" s="24"/>
      <c r="AW124" s="24"/>
      <c r="AX124" s="24"/>
      <c r="AY124" s="24"/>
      <c r="AZ124" s="24"/>
      <c r="BA124" s="24"/>
      <c r="BB124" s="24"/>
    </row>
    <row r="125" spans="1:54" ht="9.75" customHeight="1">
      <c r="A125" s="24"/>
      <c r="B125" s="56">
        <v>2951</v>
      </c>
      <c r="C125" s="57" t="s">
        <v>9668</v>
      </c>
      <c r="D125" s="57">
        <v>0</v>
      </c>
      <c r="E125" s="57">
        <v>0</v>
      </c>
      <c r="F125" s="57">
        <v>0</v>
      </c>
      <c r="G125" s="57">
        <f t="shared" si="1"/>
        <v>0</v>
      </c>
      <c r="H125" s="57">
        <v>0</v>
      </c>
      <c r="I125" s="57">
        <f t="shared" si="2"/>
        <v>0</v>
      </c>
      <c r="J125" s="57">
        <v>0</v>
      </c>
      <c r="K125" s="57">
        <f t="shared" si="3"/>
        <v>0</v>
      </c>
      <c r="L125" s="57">
        <v>0</v>
      </c>
      <c r="M125" s="57">
        <v>0</v>
      </c>
      <c r="N125" s="57">
        <v>0</v>
      </c>
      <c r="O125" s="57">
        <f t="shared" si="4"/>
        <v>0</v>
      </c>
      <c r="P125" s="57">
        <v>0</v>
      </c>
      <c r="Q125" s="57">
        <f t="shared" si="5"/>
        <v>0</v>
      </c>
      <c r="R125" s="57">
        <v>0</v>
      </c>
      <c r="S125" s="57">
        <f t="shared" si="6"/>
        <v>0</v>
      </c>
      <c r="T125" s="57">
        <v>0</v>
      </c>
      <c r="U125" s="57">
        <v>0</v>
      </c>
      <c r="V125" s="57">
        <v>0</v>
      </c>
      <c r="W125" s="57">
        <f t="shared" si="7"/>
        <v>0</v>
      </c>
      <c r="X125" s="57">
        <v>0</v>
      </c>
      <c r="Y125" s="57">
        <f t="shared" si="8"/>
        <v>0</v>
      </c>
      <c r="Z125" s="57">
        <v>0</v>
      </c>
      <c r="AA125" s="57">
        <f t="shared" si="9"/>
        <v>0</v>
      </c>
      <c r="AB125" s="189">
        <f t="shared" si="10"/>
        <v>0</v>
      </c>
      <c r="AC125" s="58">
        <f t="shared" si="19"/>
        <v>0</v>
      </c>
      <c r="AD125" s="58">
        <f t="shared" si="20"/>
        <v>0</v>
      </c>
      <c r="AE125" s="193">
        <f t="shared" si="13"/>
        <v>0</v>
      </c>
      <c r="AF125" s="197">
        <f t="shared" si="18"/>
        <v>0</v>
      </c>
      <c r="AG125" s="197" t="b">
        <f t="shared" si="17"/>
        <v>1</v>
      </c>
      <c r="AH125" t="s">
        <v>9665</v>
      </c>
      <c r="AI125" s="59">
        <v>0</v>
      </c>
      <c r="AJ125" s="59">
        <v>0</v>
      </c>
      <c r="AK125" s="59">
        <f t="shared" si="14"/>
        <v>0</v>
      </c>
      <c r="AL125" s="59"/>
      <c r="AM125" s="24">
        <v>0</v>
      </c>
      <c r="AN125" s="24">
        <f t="shared" si="15"/>
        <v>0</v>
      </c>
      <c r="AO125" s="24"/>
      <c r="AP125" s="24"/>
      <c r="AQ125" s="24"/>
      <c r="AR125" s="24"/>
      <c r="AS125" s="24"/>
      <c r="AT125" s="24"/>
      <c r="AU125" s="24"/>
      <c r="AV125" s="24"/>
      <c r="AW125" s="24"/>
      <c r="AX125" s="24"/>
      <c r="AY125" s="24"/>
      <c r="AZ125" s="24"/>
      <c r="BA125" s="24"/>
      <c r="BB125" s="24"/>
    </row>
    <row r="126" spans="1:54" ht="9.75" customHeight="1">
      <c r="A126" s="24"/>
      <c r="B126" s="56">
        <v>2961</v>
      </c>
      <c r="C126" s="57" t="s">
        <v>9669</v>
      </c>
      <c r="D126" s="57">
        <v>0</v>
      </c>
      <c r="E126" s="57">
        <v>0</v>
      </c>
      <c r="F126" s="57">
        <v>0</v>
      </c>
      <c r="G126" s="57">
        <f t="shared" si="1"/>
        <v>0</v>
      </c>
      <c r="H126" s="57">
        <v>0</v>
      </c>
      <c r="I126" s="57">
        <f t="shared" si="2"/>
        <v>0</v>
      </c>
      <c r="J126" s="57">
        <v>0</v>
      </c>
      <c r="K126" s="57">
        <f t="shared" si="3"/>
        <v>0</v>
      </c>
      <c r="L126" s="57">
        <v>0</v>
      </c>
      <c r="M126" s="57">
        <v>0</v>
      </c>
      <c r="N126" s="57">
        <v>0</v>
      </c>
      <c r="O126" s="57">
        <f t="shared" si="4"/>
        <v>0</v>
      </c>
      <c r="P126" s="57">
        <v>0</v>
      </c>
      <c r="Q126" s="57">
        <f t="shared" si="5"/>
        <v>0</v>
      </c>
      <c r="R126" s="57">
        <v>0</v>
      </c>
      <c r="S126" s="57">
        <f t="shared" si="6"/>
        <v>0</v>
      </c>
      <c r="T126" s="57">
        <v>0</v>
      </c>
      <c r="U126" s="57">
        <v>0</v>
      </c>
      <c r="V126" s="57">
        <v>0</v>
      </c>
      <c r="W126" s="57">
        <f t="shared" si="7"/>
        <v>0</v>
      </c>
      <c r="X126" s="57">
        <v>0</v>
      </c>
      <c r="Y126" s="57">
        <f t="shared" si="8"/>
        <v>0</v>
      </c>
      <c r="Z126" s="57">
        <v>0</v>
      </c>
      <c r="AA126" s="57">
        <f t="shared" si="9"/>
        <v>0</v>
      </c>
      <c r="AB126" s="189">
        <f t="shared" si="10"/>
        <v>0</v>
      </c>
      <c r="AC126" s="58">
        <f t="shared" si="19"/>
        <v>0</v>
      </c>
      <c r="AD126" s="58">
        <f t="shared" si="20"/>
        <v>0</v>
      </c>
      <c r="AE126" s="193">
        <f t="shared" si="13"/>
        <v>0</v>
      </c>
      <c r="AF126" s="197">
        <f t="shared" si="18"/>
        <v>0</v>
      </c>
      <c r="AG126" s="197" t="b">
        <f t="shared" si="17"/>
        <v>1</v>
      </c>
      <c r="AH126" t="s">
        <v>9665</v>
      </c>
      <c r="AI126" s="59">
        <v>0</v>
      </c>
      <c r="AJ126" s="59">
        <v>0</v>
      </c>
      <c r="AK126" s="59">
        <f t="shared" si="14"/>
        <v>0</v>
      </c>
      <c r="AL126" s="59"/>
      <c r="AM126" s="24">
        <v>0</v>
      </c>
      <c r="AN126" s="24">
        <f t="shared" si="15"/>
        <v>0</v>
      </c>
      <c r="AO126" s="24"/>
      <c r="AP126" s="24"/>
      <c r="AQ126" s="24"/>
      <c r="AR126" s="24"/>
      <c r="AS126" s="24"/>
      <c r="AT126" s="24"/>
      <c r="AU126" s="24"/>
      <c r="AV126" s="24"/>
      <c r="AW126" s="24"/>
      <c r="AX126" s="24"/>
      <c r="AY126" s="24"/>
      <c r="AZ126" s="24"/>
      <c r="BA126" s="24"/>
      <c r="BB126" s="24"/>
    </row>
    <row r="127" spans="1:54" ht="9.75" customHeight="1">
      <c r="A127" s="24"/>
      <c r="B127" s="56">
        <v>2971</v>
      </c>
      <c r="C127" s="57" t="s">
        <v>9670</v>
      </c>
      <c r="D127" s="57">
        <v>0</v>
      </c>
      <c r="E127" s="57">
        <v>0</v>
      </c>
      <c r="F127" s="57">
        <v>0</v>
      </c>
      <c r="G127" s="57">
        <f t="shared" si="1"/>
        <v>0</v>
      </c>
      <c r="H127" s="57">
        <v>0</v>
      </c>
      <c r="I127" s="57">
        <f t="shared" si="2"/>
        <v>0</v>
      </c>
      <c r="J127" s="57">
        <v>0</v>
      </c>
      <c r="K127" s="57">
        <f t="shared" si="3"/>
        <v>0</v>
      </c>
      <c r="L127" s="57">
        <v>0</v>
      </c>
      <c r="M127" s="57">
        <v>0</v>
      </c>
      <c r="N127" s="57">
        <v>0</v>
      </c>
      <c r="O127" s="57">
        <f t="shared" si="4"/>
        <v>0</v>
      </c>
      <c r="P127" s="57">
        <v>0</v>
      </c>
      <c r="Q127" s="57">
        <f t="shared" si="5"/>
        <v>0</v>
      </c>
      <c r="R127" s="57">
        <v>0</v>
      </c>
      <c r="S127" s="57">
        <f t="shared" si="6"/>
        <v>0</v>
      </c>
      <c r="T127" s="57">
        <v>0</v>
      </c>
      <c r="U127" s="57">
        <v>0</v>
      </c>
      <c r="V127" s="57">
        <v>0</v>
      </c>
      <c r="W127" s="57">
        <f t="shared" si="7"/>
        <v>0</v>
      </c>
      <c r="X127" s="57">
        <v>0</v>
      </c>
      <c r="Y127" s="57">
        <f t="shared" si="8"/>
        <v>0</v>
      </c>
      <c r="Z127" s="57">
        <v>0</v>
      </c>
      <c r="AA127" s="57">
        <f t="shared" si="9"/>
        <v>0</v>
      </c>
      <c r="AB127" s="189">
        <f t="shared" si="10"/>
        <v>0</v>
      </c>
      <c r="AC127" s="58">
        <f t="shared" si="19"/>
        <v>0</v>
      </c>
      <c r="AD127" s="58">
        <f t="shared" si="20"/>
        <v>0</v>
      </c>
      <c r="AE127" s="193">
        <f t="shared" si="13"/>
        <v>0</v>
      </c>
      <c r="AF127" s="197">
        <f t="shared" si="18"/>
        <v>0</v>
      </c>
      <c r="AG127" s="197" t="b">
        <f t="shared" si="17"/>
        <v>1</v>
      </c>
      <c r="AH127" t="s">
        <v>9665</v>
      </c>
      <c r="AI127" s="59">
        <v>0</v>
      </c>
      <c r="AJ127" s="59">
        <v>0</v>
      </c>
      <c r="AK127" s="59">
        <f t="shared" si="14"/>
        <v>0</v>
      </c>
      <c r="AL127" s="59"/>
      <c r="AM127" s="24">
        <v>0</v>
      </c>
      <c r="AN127" s="24">
        <f t="shared" si="15"/>
        <v>0</v>
      </c>
      <c r="AO127" s="24"/>
      <c r="AP127" s="24"/>
      <c r="AQ127" s="24"/>
      <c r="AR127" s="24"/>
      <c r="AS127" s="24"/>
      <c r="AT127" s="24"/>
      <c r="AU127" s="24"/>
      <c r="AV127" s="24"/>
      <c r="AW127" s="24"/>
      <c r="AX127" s="24"/>
      <c r="AY127" s="24"/>
      <c r="AZ127" s="24"/>
      <c r="BA127" s="24"/>
      <c r="BB127" s="24"/>
    </row>
    <row r="128" spans="1:54" ht="9.75" customHeight="1">
      <c r="A128" s="24"/>
      <c r="B128" s="56">
        <v>2981</v>
      </c>
      <c r="C128" s="57" t="s">
        <v>9671</v>
      </c>
      <c r="D128" s="57">
        <v>0</v>
      </c>
      <c r="E128" s="57">
        <v>0</v>
      </c>
      <c r="F128" s="57">
        <v>0</v>
      </c>
      <c r="G128" s="57">
        <f t="shared" si="1"/>
        <v>0</v>
      </c>
      <c r="H128" s="57">
        <v>0</v>
      </c>
      <c r="I128" s="57">
        <f t="shared" si="2"/>
        <v>0</v>
      </c>
      <c r="J128" s="57">
        <v>0</v>
      </c>
      <c r="K128" s="57">
        <f t="shared" si="3"/>
        <v>0</v>
      </c>
      <c r="L128" s="57">
        <v>0</v>
      </c>
      <c r="M128" s="57">
        <v>0</v>
      </c>
      <c r="N128" s="57">
        <v>0</v>
      </c>
      <c r="O128" s="57">
        <f t="shared" si="4"/>
        <v>0</v>
      </c>
      <c r="P128" s="57">
        <v>0</v>
      </c>
      <c r="Q128" s="57">
        <f t="shared" si="5"/>
        <v>0</v>
      </c>
      <c r="R128" s="57">
        <v>0</v>
      </c>
      <c r="S128" s="57">
        <f t="shared" si="6"/>
        <v>0</v>
      </c>
      <c r="T128" s="57">
        <v>0</v>
      </c>
      <c r="U128" s="57">
        <v>0</v>
      </c>
      <c r="V128" s="57">
        <v>0</v>
      </c>
      <c r="W128" s="57">
        <f t="shared" si="7"/>
        <v>0</v>
      </c>
      <c r="X128" s="57">
        <v>0</v>
      </c>
      <c r="Y128" s="57">
        <f t="shared" si="8"/>
        <v>0</v>
      </c>
      <c r="Z128" s="57">
        <v>0</v>
      </c>
      <c r="AA128" s="57">
        <f t="shared" si="9"/>
        <v>0</v>
      </c>
      <c r="AB128" s="189">
        <f t="shared" si="10"/>
        <v>0</v>
      </c>
      <c r="AC128" s="58">
        <f t="shared" si="19"/>
        <v>0</v>
      </c>
      <c r="AD128" s="58">
        <f t="shared" si="20"/>
        <v>0</v>
      </c>
      <c r="AE128" s="193">
        <f t="shared" si="13"/>
        <v>0</v>
      </c>
      <c r="AF128" s="197">
        <f t="shared" si="18"/>
        <v>0</v>
      </c>
      <c r="AG128" s="197" t="b">
        <f t="shared" si="17"/>
        <v>1</v>
      </c>
      <c r="AH128" t="s">
        <v>9665</v>
      </c>
      <c r="AI128" s="59">
        <v>0</v>
      </c>
      <c r="AJ128" s="59">
        <v>0</v>
      </c>
      <c r="AK128" s="59">
        <f t="shared" si="14"/>
        <v>0</v>
      </c>
      <c r="AL128" s="59"/>
      <c r="AM128" s="24">
        <v>0</v>
      </c>
      <c r="AN128" s="24">
        <f t="shared" si="15"/>
        <v>0</v>
      </c>
      <c r="AO128" s="24"/>
      <c r="AP128" s="24"/>
      <c r="AQ128" s="24"/>
      <c r="AR128" s="24"/>
      <c r="AS128" s="24"/>
      <c r="AT128" s="24"/>
      <c r="AU128" s="24"/>
      <c r="AV128" s="24"/>
      <c r="AW128" s="24"/>
      <c r="AX128" s="24"/>
      <c r="AY128" s="24"/>
      <c r="AZ128" s="24"/>
      <c r="BA128" s="24"/>
      <c r="BB128" s="24"/>
    </row>
    <row r="129" spans="1:54" ht="9.75" customHeight="1">
      <c r="A129" s="24"/>
      <c r="B129" s="56">
        <v>2991</v>
      </c>
      <c r="C129" s="57" t="s">
        <v>9672</v>
      </c>
      <c r="D129" s="57">
        <v>0</v>
      </c>
      <c r="E129" s="57">
        <v>0</v>
      </c>
      <c r="F129" s="57">
        <v>0</v>
      </c>
      <c r="G129" s="57">
        <f t="shared" si="1"/>
        <v>0</v>
      </c>
      <c r="H129" s="57">
        <v>0</v>
      </c>
      <c r="I129" s="57">
        <f t="shared" si="2"/>
        <v>0</v>
      </c>
      <c r="J129" s="57">
        <v>0</v>
      </c>
      <c r="K129" s="57">
        <f t="shared" si="3"/>
        <v>0</v>
      </c>
      <c r="L129" s="57">
        <v>0</v>
      </c>
      <c r="M129" s="57">
        <v>0</v>
      </c>
      <c r="N129" s="57">
        <v>0</v>
      </c>
      <c r="O129" s="57">
        <f t="shared" si="4"/>
        <v>0</v>
      </c>
      <c r="P129" s="57">
        <v>0</v>
      </c>
      <c r="Q129" s="57">
        <f t="shared" si="5"/>
        <v>0</v>
      </c>
      <c r="R129" s="57">
        <v>0</v>
      </c>
      <c r="S129" s="57">
        <f t="shared" si="6"/>
        <v>0</v>
      </c>
      <c r="T129" s="57">
        <v>0</v>
      </c>
      <c r="U129" s="57">
        <v>0</v>
      </c>
      <c r="V129" s="57">
        <v>0</v>
      </c>
      <c r="W129" s="57">
        <f t="shared" si="7"/>
        <v>0</v>
      </c>
      <c r="X129" s="57">
        <v>0</v>
      </c>
      <c r="Y129" s="57">
        <f t="shared" si="8"/>
        <v>0</v>
      </c>
      <c r="Z129" s="57">
        <v>0</v>
      </c>
      <c r="AA129" s="57">
        <f t="shared" si="9"/>
        <v>0</v>
      </c>
      <c r="AB129" s="189">
        <f t="shared" si="10"/>
        <v>0</v>
      </c>
      <c r="AC129" s="58">
        <f t="shared" si="19"/>
        <v>0</v>
      </c>
      <c r="AD129" s="58">
        <f t="shared" si="20"/>
        <v>0</v>
      </c>
      <c r="AE129" s="193">
        <f t="shared" si="13"/>
        <v>0</v>
      </c>
      <c r="AF129" s="197">
        <f t="shared" si="18"/>
        <v>0</v>
      </c>
      <c r="AG129" s="197" t="b">
        <f t="shared" si="17"/>
        <v>1</v>
      </c>
      <c r="AH129" t="s">
        <v>9665</v>
      </c>
      <c r="AI129" s="59">
        <v>0</v>
      </c>
      <c r="AJ129" s="59">
        <v>0</v>
      </c>
      <c r="AK129" s="59">
        <f t="shared" si="14"/>
        <v>0</v>
      </c>
      <c r="AL129" s="59"/>
      <c r="AM129" s="24">
        <v>0</v>
      </c>
      <c r="AN129" s="24">
        <f t="shared" si="15"/>
        <v>0</v>
      </c>
      <c r="AO129" s="24"/>
      <c r="AP129" s="24"/>
      <c r="AQ129" s="24"/>
      <c r="AR129" s="24"/>
      <c r="AS129" s="24"/>
      <c r="AT129" s="24"/>
      <c r="AU129" s="24"/>
      <c r="AV129" s="24"/>
      <c r="AW129" s="24"/>
      <c r="AX129" s="24"/>
      <c r="AY129" s="24"/>
      <c r="AZ129" s="24"/>
      <c r="BA129" s="24"/>
      <c r="BB129" s="24"/>
    </row>
    <row r="130" spans="1:54" ht="9.75" customHeight="1">
      <c r="A130" s="24"/>
      <c r="B130" s="56">
        <v>3111</v>
      </c>
      <c r="C130" s="57" t="s">
        <v>975</v>
      </c>
      <c r="D130" s="57">
        <v>0</v>
      </c>
      <c r="E130" s="57">
        <v>0</v>
      </c>
      <c r="F130" s="57">
        <v>0</v>
      </c>
      <c r="G130" s="57">
        <f t="shared" si="1"/>
        <v>0</v>
      </c>
      <c r="H130" s="57">
        <v>0</v>
      </c>
      <c r="I130" s="57">
        <f t="shared" si="2"/>
        <v>0</v>
      </c>
      <c r="J130" s="57">
        <v>0</v>
      </c>
      <c r="K130" s="57">
        <f t="shared" si="3"/>
        <v>0</v>
      </c>
      <c r="L130" s="57">
        <v>0</v>
      </c>
      <c r="M130" s="57">
        <v>0</v>
      </c>
      <c r="N130" s="57">
        <v>0</v>
      </c>
      <c r="O130" s="57">
        <f t="shared" si="4"/>
        <v>0</v>
      </c>
      <c r="P130" s="57">
        <v>0</v>
      </c>
      <c r="Q130" s="57">
        <f t="shared" si="5"/>
        <v>0</v>
      </c>
      <c r="R130" s="57">
        <v>0</v>
      </c>
      <c r="S130" s="57">
        <f t="shared" si="6"/>
        <v>0</v>
      </c>
      <c r="T130" s="57">
        <v>0</v>
      </c>
      <c r="U130" s="57">
        <v>0</v>
      </c>
      <c r="V130" s="57">
        <v>0</v>
      </c>
      <c r="W130" s="57">
        <f t="shared" si="7"/>
        <v>0</v>
      </c>
      <c r="X130" s="57">
        <v>0</v>
      </c>
      <c r="Y130" s="57">
        <f t="shared" si="8"/>
        <v>0</v>
      </c>
      <c r="Z130" s="57">
        <v>0</v>
      </c>
      <c r="AA130" s="57">
        <f t="shared" si="9"/>
        <v>0</v>
      </c>
      <c r="AB130" s="189">
        <f t="shared" si="10"/>
        <v>0</v>
      </c>
      <c r="AC130" s="58">
        <f t="shared" si="19"/>
        <v>0</v>
      </c>
      <c r="AD130" s="58">
        <f t="shared" si="20"/>
        <v>0</v>
      </c>
      <c r="AE130" s="193">
        <f t="shared" si="13"/>
        <v>0</v>
      </c>
      <c r="AF130" s="197">
        <f t="shared" si="18"/>
        <v>0</v>
      </c>
      <c r="AG130" s="197" t="b">
        <f t="shared" si="17"/>
        <v>1</v>
      </c>
      <c r="AH130" t="s">
        <v>9673</v>
      </c>
      <c r="AI130" s="59">
        <v>0</v>
      </c>
      <c r="AJ130" s="59">
        <v>0</v>
      </c>
      <c r="AK130" s="59">
        <f t="shared" si="14"/>
        <v>0</v>
      </c>
      <c r="AL130" s="59"/>
      <c r="AM130" s="24">
        <v>0</v>
      </c>
      <c r="AN130" s="24">
        <f t="shared" si="15"/>
        <v>0</v>
      </c>
      <c r="AO130" s="24"/>
      <c r="AP130" s="24"/>
      <c r="AQ130" s="24"/>
      <c r="AR130" s="24"/>
      <c r="AS130" s="24"/>
      <c r="AT130" s="24"/>
      <c r="AU130" s="24"/>
      <c r="AV130" s="24"/>
      <c r="AW130" s="24"/>
      <c r="AX130" s="24"/>
      <c r="AY130" s="24"/>
      <c r="AZ130" s="24"/>
      <c r="BA130" s="24"/>
      <c r="BB130" s="24"/>
    </row>
    <row r="131" spans="1:54" ht="9.75" customHeight="1">
      <c r="A131" s="24"/>
      <c r="B131" s="56">
        <v>3112</v>
      </c>
      <c r="C131" s="57" t="s">
        <v>9674</v>
      </c>
      <c r="D131" s="57">
        <v>0</v>
      </c>
      <c r="E131" s="57">
        <v>0</v>
      </c>
      <c r="F131" s="57">
        <v>0</v>
      </c>
      <c r="G131" s="57">
        <f t="shared" si="1"/>
        <v>0</v>
      </c>
      <c r="H131" s="57">
        <v>0</v>
      </c>
      <c r="I131" s="57">
        <f t="shared" si="2"/>
        <v>0</v>
      </c>
      <c r="J131" s="57">
        <v>0</v>
      </c>
      <c r="K131" s="57">
        <f t="shared" si="3"/>
        <v>0</v>
      </c>
      <c r="L131" s="57">
        <v>0</v>
      </c>
      <c r="M131" s="57">
        <v>0</v>
      </c>
      <c r="N131" s="57">
        <v>0</v>
      </c>
      <c r="O131" s="57">
        <f t="shared" si="4"/>
        <v>0</v>
      </c>
      <c r="P131" s="57">
        <v>0</v>
      </c>
      <c r="Q131" s="57">
        <f t="shared" si="5"/>
        <v>0</v>
      </c>
      <c r="R131" s="57">
        <v>0</v>
      </c>
      <c r="S131" s="57">
        <f t="shared" si="6"/>
        <v>0</v>
      </c>
      <c r="T131" s="57">
        <v>0</v>
      </c>
      <c r="U131" s="57">
        <v>0</v>
      </c>
      <c r="V131" s="57">
        <v>0</v>
      </c>
      <c r="W131" s="57">
        <f t="shared" si="7"/>
        <v>0</v>
      </c>
      <c r="X131" s="57">
        <v>0</v>
      </c>
      <c r="Y131" s="57">
        <f t="shared" si="8"/>
        <v>0</v>
      </c>
      <c r="Z131" s="57">
        <v>0</v>
      </c>
      <c r="AA131" s="57">
        <f t="shared" si="9"/>
        <v>0</v>
      </c>
      <c r="AB131" s="189">
        <f t="shared" si="10"/>
        <v>0</v>
      </c>
      <c r="AC131" s="58">
        <f t="shared" si="19"/>
        <v>0</v>
      </c>
      <c r="AD131" s="58">
        <f t="shared" si="20"/>
        <v>0</v>
      </c>
      <c r="AE131" s="193">
        <f t="shared" si="13"/>
        <v>0</v>
      </c>
      <c r="AF131" s="197">
        <f t="shared" si="18"/>
        <v>0</v>
      </c>
      <c r="AG131" s="197" t="b">
        <f t="shared" si="17"/>
        <v>1</v>
      </c>
      <c r="AH131" t="s">
        <v>9673</v>
      </c>
      <c r="AI131" s="59">
        <v>0</v>
      </c>
      <c r="AJ131" s="59">
        <v>0</v>
      </c>
      <c r="AK131" s="59">
        <f t="shared" si="14"/>
        <v>0</v>
      </c>
      <c r="AL131" s="59"/>
      <c r="AM131" s="24">
        <v>0</v>
      </c>
      <c r="AN131" s="24">
        <f t="shared" si="15"/>
        <v>0</v>
      </c>
      <c r="AO131" s="24"/>
      <c r="AP131" s="24"/>
      <c r="AQ131" s="24"/>
      <c r="AR131" s="24"/>
      <c r="AS131" s="24"/>
      <c r="AT131" s="24"/>
      <c r="AU131" s="24"/>
      <c r="AV131" s="24"/>
      <c r="AW131" s="24"/>
      <c r="AX131" s="24"/>
      <c r="AY131" s="24"/>
      <c r="AZ131" s="24"/>
      <c r="BA131" s="24"/>
      <c r="BB131" s="24"/>
    </row>
    <row r="132" spans="1:54" ht="9.75" customHeight="1">
      <c r="A132" s="24"/>
      <c r="B132" s="56">
        <v>3113</v>
      </c>
      <c r="C132" s="57" t="s">
        <v>9675</v>
      </c>
      <c r="D132" s="57">
        <v>0</v>
      </c>
      <c r="E132" s="57">
        <v>0</v>
      </c>
      <c r="F132" s="57">
        <v>0</v>
      </c>
      <c r="G132" s="57">
        <f t="shared" si="1"/>
        <v>0</v>
      </c>
      <c r="H132" s="57">
        <v>0</v>
      </c>
      <c r="I132" s="57">
        <f t="shared" si="2"/>
        <v>0</v>
      </c>
      <c r="J132" s="57">
        <v>0</v>
      </c>
      <c r="K132" s="57">
        <f t="shared" si="3"/>
        <v>0</v>
      </c>
      <c r="L132" s="57">
        <v>0</v>
      </c>
      <c r="M132" s="57">
        <v>0</v>
      </c>
      <c r="N132" s="57">
        <v>0</v>
      </c>
      <c r="O132" s="57">
        <f t="shared" si="4"/>
        <v>0</v>
      </c>
      <c r="P132" s="57">
        <v>0</v>
      </c>
      <c r="Q132" s="57">
        <f t="shared" si="5"/>
        <v>0</v>
      </c>
      <c r="R132" s="57">
        <v>0</v>
      </c>
      <c r="S132" s="57">
        <f t="shared" si="6"/>
        <v>0</v>
      </c>
      <c r="T132" s="57">
        <v>0</v>
      </c>
      <c r="U132" s="57">
        <v>0</v>
      </c>
      <c r="V132" s="57">
        <v>0</v>
      </c>
      <c r="W132" s="57">
        <f t="shared" si="7"/>
        <v>0</v>
      </c>
      <c r="X132" s="57">
        <v>0</v>
      </c>
      <c r="Y132" s="57">
        <f t="shared" si="8"/>
        <v>0</v>
      </c>
      <c r="Z132" s="57">
        <v>0</v>
      </c>
      <c r="AA132" s="57">
        <f t="shared" si="9"/>
        <v>0</v>
      </c>
      <c r="AB132" s="189">
        <f t="shared" si="10"/>
        <v>0</v>
      </c>
      <c r="AC132" s="58">
        <f t="shared" si="19"/>
        <v>0</v>
      </c>
      <c r="AD132" s="58">
        <f t="shared" si="20"/>
        <v>0</v>
      </c>
      <c r="AE132" s="193">
        <f t="shared" si="13"/>
        <v>0</v>
      </c>
      <c r="AF132" s="197">
        <f t="shared" si="18"/>
        <v>0</v>
      </c>
      <c r="AG132" s="197" t="b">
        <f t="shared" si="17"/>
        <v>1</v>
      </c>
      <c r="AH132" t="s">
        <v>9673</v>
      </c>
      <c r="AI132" s="59">
        <v>0</v>
      </c>
      <c r="AJ132" s="59">
        <v>0</v>
      </c>
      <c r="AK132" s="59">
        <f t="shared" si="14"/>
        <v>0</v>
      </c>
      <c r="AL132" s="59"/>
      <c r="AM132" s="24">
        <v>0</v>
      </c>
      <c r="AN132" s="24">
        <f t="shared" si="15"/>
        <v>0</v>
      </c>
      <c r="AO132" s="24"/>
      <c r="AP132" s="24"/>
      <c r="AQ132" s="24"/>
      <c r="AR132" s="24"/>
      <c r="AS132" s="24"/>
      <c r="AT132" s="24"/>
      <c r="AU132" s="24"/>
      <c r="AV132" s="24"/>
      <c r="AW132" s="24"/>
      <c r="AX132" s="24"/>
      <c r="AY132" s="24"/>
      <c r="AZ132" s="24"/>
      <c r="BA132" s="24"/>
      <c r="BB132" s="24"/>
    </row>
    <row r="133" spans="1:54" ht="9.75" customHeight="1">
      <c r="A133" s="24"/>
      <c r="B133" s="56">
        <v>3121</v>
      </c>
      <c r="C133" s="57" t="s">
        <v>9676</v>
      </c>
      <c r="D133" s="57">
        <v>0</v>
      </c>
      <c r="E133" s="57">
        <v>0</v>
      </c>
      <c r="F133" s="57">
        <v>0</v>
      </c>
      <c r="G133" s="57">
        <f t="shared" si="1"/>
        <v>0</v>
      </c>
      <c r="H133" s="57">
        <v>0</v>
      </c>
      <c r="I133" s="57">
        <f t="shared" si="2"/>
        <v>0</v>
      </c>
      <c r="J133" s="57">
        <v>0</v>
      </c>
      <c r="K133" s="57">
        <f t="shared" si="3"/>
        <v>0</v>
      </c>
      <c r="L133" s="57">
        <v>0</v>
      </c>
      <c r="M133" s="57">
        <v>0</v>
      </c>
      <c r="N133" s="57">
        <v>0</v>
      </c>
      <c r="O133" s="57">
        <f t="shared" si="4"/>
        <v>0</v>
      </c>
      <c r="P133" s="57">
        <v>0</v>
      </c>
      <c r="Q133" s="57">
        <f t="shared" si="5"/>
        <v>0</v>
      </c>
      <c r="R133" s="57">
        <v>0</v>
      </c>
      <c r="S133" s="57">
        <f t="shared" si="6"/>
        <v>0</v>
      </c>
      <c r="T133" s="57">
        <v>0</v>
      </c>
      <c r="U133" s="57">
        <v>0</v>
      </c>
      <c r="V133" s="57">
        <v>0</v>
      </c>
      <c r="W133" s="57">
        <f t="shared" si="7"/>
        <v>0</v>
      </c>
      <c r="X133" s="57">
        <v>0</v>
      </c>
      <c r="Y133" s="57">
        <f t="shared" si="8"/>
        <v>0</v>
      </c>
      <c r="Z133" s="57">
        <v>0</v>
      </c>
      <c r="AA133" s="57">
        <f t="shared" si="9"/>
        <v>0</v>
      </c>
      <c r="AB133" s="189">
        <f t="shared" si="10"/>
        <v>0</v>
      </c>
      <c r="AC133" s="58">
        <f t="shared" si="19"/>
        <v>0</v>
      </c>
      <c r="AD133" s="58">
        <f t="shared" si="20"/>
        <v>0</v>
      </c>
      <c r="AE133" s="193">
        <f t="shared" si="13"/>
        <v>0</v>
      </c>
      <c r="AF133" s="197">
        <f t="shared" si="18"/>
        <v>0</v>
      </c>
      <c r="AG133" s="197" t="b">
        <f t="shared" si="17"/>
        <v>1</v>
      </c>
      <c r="AH133" t="s">
        <v>9673</v>
      </c>
      <c r="AI133" s="59">
        <v>0</v>
      </c>
      <c r="AJ133" s="59">
        <v>0</v>
      </c>
      <c r="AK133" s="59">
        <f t="shared" si="14"/>
        <v>0</v>
      </c>
      <c r="AL133" s="59"/>
      <c r="AM133" s="24">
        <v>0</v>
      </c>
      <c r="AN133" s="24">
        <f t="shared" si="15"/>
        <v>0</v>
      </c>
      <c r="AO133" s="24"/>
      <c r="AP133" s="24"/>
      <c r="AQ133" s="24"/>
      <c r="AR133" s="24"/>
      <c r="AS133" s="24"/>
      <c r="AT133" s="24"/>
      <c r="AU133" s="24"/>
      <c r="AV133" s="24"/>
      <c r="AW133" s="24"/>
      <c r="AX133" s="24"/>
      <c r="AY133" s="24"/>
      <c r="AZ133" s="24"/>
      <c r="BA133" s="24"/>
      <c r="BB133" s="24"/>
    </row>
    <row r="134" spans="1:54" ht="9.75" customHeight="1">
      <c r="A134" s="24"/>
      <c r="B134" s="56">
        <v>3131</v>
      </c>
      <c r="C134" s="57" t="s">
        <v>1001</v>
      </c>
      <c r="D134" s="57">
        <v>0</v>
      </c>
      <c r="E134" s="57">
        <v>0</v>
      </c>
      <c r="F134" s="57">
        <v>0</v>
      </c>
      <c r="G134" s="57">
        <f t="shared" si="1"/>
        <v>0</v>
      </c>
      <c r="H134" s="57">
        <v>0</v>
      </c>
      <c r="I134" s="57">
        <f t="shared" si="2"/>
        <v>0</v>
      </c>
      <c r="J134" s="57">
        <v>0</v>
      </c>
      <c r="K134" s="57">
        <f t="shared" si="3"/>
        <v>0</v>
      </c>
      <c r="L134" s="57">
        <v>0</v>
      </c>
      <c r="M134" s="57">
        <v>0</v>
      </c>
      <c r="N134" s="57">
        <v>0</v>
      </c>
      <c r="O134" s="57">
        <f t="shared" si="4"/>
        <v>0</v>
      </c>
      <c r="P134" s="57">
        <v>0</v>
      </c>
      <c r="Q134" s="57">
        <f t="shared" si="5"/>
        <v>0</v>
      </c>
      <c r="R134" s="57">
        <v>0</v>
      </c>
      <c r="S134" s="57">
        <f t="shared" si="6"/>
        <v>0</v>
      </c>
      <c r="T134" s="57">
        <v>0</v>
      </c>
      <c r="U134" s="57">
        <v>0</v>
      </c>
      <c r="V134" s="57">
        <v>0</v>
      </c>
      <c r="W134" s="57">
        <f t="shared" si="7"/>
        <v>0</v>
      </c>
      <c r="X134" s="57">
        <v>0</v>
      </c>
      <c r="Y134" s="57">
        <f t="shared" si="8"/>
        <v>0</v>
      </c>
      <c r="Z134" s="57">
        <v>0</v>
      </c>
      <c r="AA134" s="57">
        <f t="shared" si="9"/>
        <v>0</v>
      </c>
      <c r="AB134" s="189">
        <f t="shared" si="10"/>
        <v>0</v>
      </c>
      <c r="AC134" s="58">
        <f t="shared" si="19"/>
        <v>0</v>
      </c>
      <c r="AD134" s="58">
        <f t="shared" si="20"/>
        <v>0</v>
      </c>
      <c r="AE134" s="193">
        <f t="shared" si="13"/>
        <v>0</v>
      </c>
      <c r="AF134" s="197">
        <f t="shared" si="18"/>
        <v>0</v>
      </c>
      <c r="AG134" s="197" t="b">
        <f t="shared" si="17"/>
        <v>1</v>
      </c>
      <c r="AH134" t="s">
        <v>9673</v>
      </c>
      <c r="AI134" s="59">
        <v>0</v>
      </c>
      <c r="AJ134" s="59">
        <v>0</v>
      </c>
      <c r="AK134" s="59">
        <f t="shared" si="14"/>
        <v>0</v>
      </c>
      <c r="AL134" s="59"/>
      <c r="AM134" s="24">
        <v>0</v>
      </c>
      <c r="AN134" s="24">
        <f t="shared" si="15"/>
        <v>0</v>
      </c>
      <c r="AO134" s="24"/>
      <c r="AP134" s="24"/>
      <c r="AQ134" s="24"/>
      <c r="AR134" s="24"/>
      <c r="AS134" s="24"/>
      <c r="AT134" s="24"/>
      <c r="AU134" s="24"/>
      <c r="AV134" s="24"/>
      <c r="AW134" s="24"/>
      <c r="AX134" s="24"/>
      <c r="AY134" s="24"/>
      <c r="AZ134" s="24"/>
      <c r="BA134" s="24"/>
      <c r="BB134" s="24"/>
    </row>
    <row r="135" spans="1:54" ht="9.75" customHeight="1">
      <c r="A135" s="24"/>
      <c r="B135" s="56">
        <v>3141</v>
      </c>
      <c r="C135" s="57" t="s">
        <v>2082</v>
      </c>
      <c r="D135" s="57">
        <v>0</v>
      </c>
      <c r="E135" s="57">
        <v>0</v>
      </c>
      <c r="F135" s="57">
        <v>0</v>
      </c>
      <c r="G135" s="57">
        <f t="shared" si="1"/>
        <v>0</v>
      </c>
      <c r="H135" s="57">
        <v>0</v>
      </c>
      <c r="I135" s="57">
        <f t="shared" si="2"/>
        <v>0</v>
      </c>
      <c r="J135" s="57">
        <v>0</v>
      </c>
      <c r="K135" s="57">
        <f t="shared" si="3"/>
        <v>0</v>
      </c>
      <c r="L135" s="57">
        <v>0</v>
      </c>
      <c r="M135" s="57">
        <v>0</v>
      </c>
      <c r="N135" s="57">
        <v>0</v>
      </c>
      <c r="O135" s="57">
        <f t="shared" si="4"/>
        <v>0</v>
      </c>
      <c r="P135" s="57">
        <v>0</v>
      </c>
      <c r="Q135" s="57">
        <f t="shared" si="5"/>
        <v>0</v>
      </c>
      <c r="R135" s="57">
        <v>0</v>
      </c>
      <c r="S135" s="57">
        <f t="shared" si="6"/>
        <v>0</v>
      </c>
      <c r="T135" s="57">
        <v>0</v>
      </c>
      <c r="U135" s="57">
        <v>0</v>
      </c>
      <c r="V135" s="57">
        <v>0</v>
      </c>
      <c r="W135" s="57">
        <f t="shared" si="7"/>
        <v>0</v>
      </c>
      <c r="X135" s="57">
        <v>0</v>
      </c>
      <c r="Y135" s="57">
        <f t="shared" si="8"/>
        <v>0</v>
      </c>
      <c r="Z135" s="57">
        <v>0</v>
      </c>
      <c r="AA135" s="57">
        <f t="shared" si="9"/>
        <v>0</v>
      </c>
      <c r="AB135" s="189">
        <f t="shared" si="10"/>
        <v>0</v>
      </c>
      <c r="AC135" s="58">
        <f t="shared" si="19"/>
        <v>0</v>
      </c>
      <c r="AD135" s="58">
        <f t="shared" si="20"/>
        <v>0</v>
      </c>
      <c r="AE135" s="193">
        <f t="shared" si="13"/>
        <v>0</v>
      </c>
      <c r="AF135" s="197">
        <f t="shared" si="18"/>
        <v>0</v>
      </c>
      <c r="AG135" s="197" t="b">
        <f t="shared" si="17"/>
        <v>1</v>
      </c>
      <c r="AH135" t="s">
        <v>9673</v>
      </c>
      <c r="AI135" s="59">
        <v>0</v>
      </c>
      <c r="AJ135" s="59">
        <v>0</v>
      </c>
      <c r="AK135" s="59">
        <f t="shared" si="14"/>
        <v>0</v>
      </c>
      <c r="AL135" s="59"/>
      <c r="AM135" s="24">
        <v>0</v>
      </c>
      <c r="AN135" s="24">
        <f t="shared" si="15"/>
        <v>0</v>
      </c>
      <c r="AO135" s="24"/>
      <c r="AP135" s="24"/>
      <c r="AQ135" s="24"/>
      <c r="AR135" s="24"/>
      <c r="AS135" s="24"/>
      <c r="AT135" s="24"/>
      <c r="AU135" s="24"/>
      <c r="AV135" s="24"/>
      <c r="AW135" s="24"/>
      <c r="AX135" s="24"/>
      <c r="AY135" s="24"/>
      <c r="AZ135" s="24"/>
      <c r="BA135" s="24"/>
      <c r="BB135" s="24"/>
    </row>
    <row r="136" spans="1:54" ht="9.75" customHeight="1">
      <c r="A136" s="24"/>
      <c r="B136" s="56">
        <v>3151</v>
      </c>
      <c r="C136" s="57" t="s">
        <v>9677</v>
      </c>
      <c r="D136" s="57">
        <v>0</v>
      </c>
      <c r="E136" s="57">
        <v>0</v>
      </c>
      <c r="F136" s="57">
        <v>0</v>
      </c>
      <c r="G136" s="57">
        <f t="shared" si="1"/>
        <v>0</v>
      </c>
      <c r="H136" s="57">
        <v>0</v>
      </c>
      <c r="I136" s="57">
        <f t="shared" si="2"/>
        <v>0</v>
      </c>
      <c r="J136" s="57">
        <v>0</v>
      </c>
      <c r="K136" s="57">
        <f t="shared" si="3"/>
        <v>0</v>
      </c>
      <c r="L136" s="57">
        <v>0</v>
      </c>
      <c r="M136" s="57">
        <v>0</v>
      </c>
      <c r="N136" s="57">
        <v>0</v>
      </c>
      <c r="O136" s="57">
        <f t="shared" si="4"/>
        <v>0</v>
      </c>
      <c r="P136" s="57">
        <v>0</v>
      </c>
      <c r="Q136" s="57">
        <f t="shared" si="5"/>
        <v>0</v>
      </c>
      <c r="R136" s="57">
        <v>0</v>
      </c>
      <c r="S136" s="57">
        <f t="shared" si="6"/>
        <v>0</v>
      </c>
      <c r="T136" s="57">
        <v>0</v>
      </c>
      <c r="U136" s="57">
        <v>0</v>
      </c>
      <c r="V136" s="57">
        <v>0</v>
      </c>
      <c r="W136" s="57">
        <f t="shared" si="7"/>
        <v>0</v>
      </c>
      <c r="X136" s="57">
        <v>0</v>
      </c>
      <c r="Y136" s="57">
        <f t="shared" si="8"/>
        <v>0</v>
      </c>
      <c r="Z136" s="57">
        <v>0</v>
      </c>
      <c r="AA136" s="57">
        <f t="shared" si="9"/>
        <v>0</v>
      </c>
      <c r="AB136" s="189">
        <f t="shared" si="10"/>
        <v>0</v>
      </c>
      <c r="AC136" s="58">
        <f t="shared" si="19"/>
        <v>0</v>
      </c>
      <c r="AD136" s="58">
        <f t="shared" si="20"/>
        <v>0</v>
      </c>
      <c r="AE136" s="193">
        <f t="shared" si="13"/>
        <v>0</v>
      </c>
      <c r="AF136" s="197">
        <f t="shared" si="18"/>
        <v>0</v>
      </c>
      <c r="AG136" s="197" t="b">
        <f t="shared" si="17"/>
        <v>1</v>
      </c>
      <c r="AH136" t="s">
        <v>9673</v>
      </c>
      <c r="AI136" s="59">
        <v>0</v>
      </c>
      <c r="AJ136" s="59">
        <v>0</v>
      </c>
      <c r="AK136" s="59">
        <f t="shared" si="14"/>
        <v>0</v>
      </c>
      <c r="AL136" s="59"/>
      <c r="AM136" s="24">
        <v>0</v>
      </c>
      <c r="AN136" s="24">
        <f t="shared" si="15"/>
        <v>0</v>
      </c>
      <c r="AO136" s="24"/>
      <c r="AP136" s="24"/>
      <c r="AQ136" s="24"/>
      <c r="AR136" s="24"/>
      <c r="AS136" s="24"/>
      <c r="AT136" s="24"/>
      <c r="AU136" s="24"/>
      <c r="AV136" s="24"/>
      <c r="AW136" s="24"/>
      <c r="AX136" s="24"/>
      <c r="AY136" s="24"/>
      <c r="AZ136" s="24"/>
      <c r="BA136" s="24"/>
      <c r="BB136" s="24"/>
    </row>
    <row r="137" spans="1:54" ht="9.75" customHeight="1">
      <c r="A137" s="24"/>
      <c r="B137" s="56">
        <v>3161</v>
      </c>
      <c r="C137" s="57" t="s">
        <v>9678</v>
      </c>
      <c r="D137" s="57">
        <v>0</v>
      </c>
      <c r="E137" s="57">
        <v>0</v>
      </c>
      <c r="F137" s="57">
        <v>0</v>
      </c>
      <c r="G137" s="57">
        <f t="shared" si="1"/>
        <v>0</v>
      </c>
      <c r="H137" s="57">
        <v>0</v>
      </c>
      <c r="I137" s="57">
        <f t="shared" si="2"/>
        <v>0</v>
      </c>
      <c r="J137" s="57">
        <v>0</v>
      </c>
      <c r="K137" s="57">
        <f t="shared" si="3"/>
        <v>0</v>
      </c>
      <c r="L137" s="57">
        <v>0</v>
      </c>
      <c r="M137" s="57">
        <v>0</v>
      </c>
      <c r="N137" s="57">
        <v>0</v>
      </c>
      <c r="O137" s="57">
        <f t="shared" si="4"/>
        <v>0</v>
      </c>
      <c r="P137" s="57">
        <v>0</v>
      </c>
      <c r="Q137" s="57">
        <f t="shared" si="5"/>
        <v>0</v>
      </c>
      <c r="R137" s="57">
        <v>0</v>
      </c>
      <c r="S137" s="57">
        <f t="shared" si="6"/>
        <v>0</v>
      </c>
      <c r="T137" s="57">
        <v>0</v>
      </c>
      <c r="U137" s="57">
        <v>0</v>
      </c>
      <c r="V137" s="57">
        <v>0</v>
      </c>
      <c r="W137" s="57">
        <f t="shared" si="7"/>
        <v>0</v>
      </c>
      <c r="X137" s="57">
        <v>0</v>
      </c>
      <c r="Y137" s="57">
        <f t="shared" si="8"/>
        <v>0</v>
      </c>
      <c r="Z137" s="57">
        <v>0</v>
      </c>
      <c r="AA137" s="57">
        <f t="shared" si="9"/>
        <v>0</v>
      </c>
      <c r="AB137" s="189">
        <f t="shared" si="10"/>
        <v>0</v>
      </c>
      <c r="AC137" s="58">
        <f t="shared" ref="AC137:AC200" si="21">G137+O137+W137</f>
        <v>0</v>
      </c>
      <c r="AD137" s="58">
        <f t="shared" ref="AD137:AD200" si="22">H137+P137+X137</f>
        <v>0</v>
      </c>
      <c r="AE137" s="193">
        <f t="shared" si="13"/>
        <v>0</v>
      </c>
      <c r="AF137" s="197">
        <f t="shared" si="18"/>
        <v>0</v>
      </c>
      <c r="AG137" s="197" t="b">
        <f t="shared" si="17"/>
        <v>1</v>
      </c>
      <c r="AH137" t="s">
        <v>9673</v>
      </c>
      <c r="AI137" s="59">
        <v>0</v>
      </c>
      <c r="AJ137" s="59">
        <v>0</v>
      </c>
      <c r="AK137" s="59">
        <f t="shared" si="14"/>
        <v>0</v>
      </c>
      <c r="AL137" s="59"/>
      <c r="AM137" s="24">
        <v>0</v>
      </c>
      <c r="AN137" s="24">
        <f t="shared" si="15"/>
        <v>0</v>
      </c>
      <c r="AO137" s="24"/>
      <c r="AP137" s="24"/>
      <c r="AQ137" s="24"/>
      <c r="AR137" s="24"/>
      <c r="AS137" s="24"/>
      <c r="AT137" s="24"/>
      <c r="AU137" s="24"/>
      <c r="AV137" s="24"/>
      <c r="AW137" s="24"/>
      <c r="AX137" s="24"/>
      <c r="AY137" s="24"/>
      <c r="AZ137" s="24"/>
      <c r="BA137" s="24"/>
      <c r="BB137" s="24"/>
    </row>
    <row r="138" spans="1:54" ht="9.75" customHeight="1">
      <c r="A138" s="24"/>
      <c r="B138" s="61">
        <v>3171</v>
      </c>
      <c r="C138" s="57" t="s">
        <v>9679</v>
      </c>
      <c r="D138" s="57">
        <v>0</v>
      </c>
      <c r="E138" s="57">
        <v>0</v>
      </c>
      <c r="F138" s="57">
        <v>0</v>
      </c>
      <c r="G138" s="57">
        <f t="shared" si="1"/>
        <v>0</v>
      </c>
      <c r="H138" s="57">
        <v>0</v>
      </c>
      <c r="I138" s="57">
        <f t="shared" si="2"/>
        <v>0</v>
      </c>
      <c r="J138" s="57">
        <v>0</v>
      </c>
      <c r="K138" s="57">
        <f t="shared" si="3"/>
        <v>0</v>
      </c>
      <c r="L138" s="57">
        <v>0</v>
      </c>
      <c r="M138" s="57">
        <v>0</v>
      </c>
      <c r="N138" s="57">
        <v>0</v>
      </c>
      <c r="O138" s="57">
        <f t="shared" si="4"/>
        <v>0</v>
      </c>
      <c r="P138" s="57">
        <v>0</v>
      </c>
      <c r="Q138" s="57">
        <f t="shared" si="5"/>
        <v>0</v>
      </c>
      <c r="R138" s="57">
        <v>0</v>
      </c>
      <c r="S138" s="57">
        <f t="shared" si="6"/>
        <v>0</v>
      </c>
      <c r="T138" s="57">
        <v>0</v>
      </c>
      <c r="U138" s="57">
        <v>0</v>
      </c>
      <c r="V138" s="57">
        <v>0</v>
      </c>
      <c r="W138" s="57">
        <f t="shared" si="7"/>
        <v>0</v>
      </c>
      <c r="X138" s="57">
        <v>0</v>
      </c>
      <c r="Y138" s="57">
        <f t="shared" si="8"/>
        <v>0</v>
      </c>
      <c r="Z138" s="57">
        <v>0</v>
      </c>
      <c r="AA138" s="57">
        <f t="shared" si="9"/>
        <v>0</v>
      </c>
      <c r="AB138" s="189">
        <f t="shared" si="10"/>
        <v>0</v>
      </c>
      <c r="AC138" s="58">
        <f t="shared" si="21"/>
        <v>0</v>
      </c>
      <c r="AD138" s="58">
        <f t="shared" si="22"/>
        <v>0</v>
      </c>
      <c r="AE138" s="193">
        <f t="shared" si="13"/>
        <v>0</v>
      </c>
      <c r="AF138" s="197">
        <f t="shared" si="18"/>
        <v>0</v>
      </c>
      <c r="AG138" s="197" t="b">
        <f t="shared" si="17"/>
        <v>1</v>
      </c>
      <c r="AH138" t="s">
        <v>9673</v>
      </c>
      <c r="AI138" s="59">
        <v>0</v>
      </c>
      <c r="AJ138" s="59">
        <v>0</v>
      </c>
      <c r="AK138" s="59">
        <f t="shared" si="14"/>
        <v>0</v>
      </c>
      <c r="AL138" s="59"/>
      <c r="AM138" s="24">
        <v>0</v>
      </c>
      <c r="AN138" s="24">
        <f t="shared" si="15"/>
        <v>0</v>
      </c>
      <c r="AO138" s="24"/>
      <c r="AP138" s="24"/>
      <c r="AQ138" s="24"/>
      <c r="AR138" s="24"/>
      <c r="AS138" s="24"/>
      <c r="AT138" s="24"/>
      <c r="AU138" s="24"/>
      <c r="AV138" s="24"/>
      <c r="AW138" s="24"/>
      <c r="AX138" s="24"/>
      <c r="AY138" s="24"/>
      <c r="AZ138" s="24"/>
      <c r="BA138" s="24"/>
      <c r="BB138" s="24"/>
    </row>
    <row r="139" spans="1:54" ht="9.75" customHeight="1">
      <c r="A139" s="24"/>
      <c r="B139" s="60">
        <v>3181</v>
      </c>
      <c r="C139" s="57" t="s">
        <v>1027</v>
      </c>
      <c r="D139" s="57">
        <v>0</v>
      </c>
      <c r="E139" s="57">
        <v>0</v>
      </c>
      <c r="F139" s="57">
        <v>0</v>
      </c>
      <c r="G139" s="57">
        <f t="shared" si="1"/>
        <v>0</v>
      </c>
      <c r="H139" s="57">
        <v>0</v>
      </c>
      <c r="I139" s="57">
        <f t="shared" si="2"/>
        <v>0</v>
      </c>
      <c r="J139" s="57">
        <v>0</v>
      </c>
      <c r="K139" s="57">
        <f t="shared" si="3"/>
        <v>0</v>
      </c>
      <c r="L139" s="57">
        <v>0</v>
      </c>
      <c r="M139" s="57">
        <v>0</v>
      </c>
      <c r="N139" s="57">
        <v>0</v>
      </c>
      <c r="O139" s="57">
        <f t="shared" si="4"/>
        <v>0</v>
      </c>
      <c r="P139" s="57">
        <v>0</v>
      </c>
      <c r="Q139" s="57">
        <f t="shared" si="5"/>
        <v>0</v>
      </c>
      <c r="R139" s="57">
        <v>0</v>
      </c>
      <c r="S139" s="57">
        <f t="shared" si="6"/>
        <v>0</v>
      </c>
      <c r="T139" s="57">
        <v>0</v>
      </c>
      <c r="U139" s="57">
        <v>0</v>
      </c>
      <c r="V139" s="57">
        <v>0</v>
      </c>
      <c r="W139" s="57">
        <f t="shared" si="7"/>
        <v>0</v>
      </c>
      <c r="X139" s="57">
        <v>0</v>
      </c>
      <c r="Y139" s="57">
        <f t="shared" si="8"/>
        <v>0</v>
      </c>
      <c r="Z139" s="57">
        <v>0</v>
      </c>
      <c r="AA139" s="57">
        <f t="shared" si="9"/>
        <v>0</v>
      </c>
      <c r="AB139" s="189">
        <f t="shared" si="10"/>
        <v>0</v>
      </c>
      <c r="AC139" s="58">
        <f t="shared" si="21"/>
        <v>0</v>
      </c>
      <c r="AD139" s="58">
        <f t="shared" si="22"/>
        <v>0</v>
      </c>
      <c r="AE139" s="193">
        <f t="shared" si="13"/>
        <v>0</v>
      </c>
      <c r="AF139" s="197">
        <f t="shared" si="18"/>
        <v>0</v>
      </c>
      <c r="AG139" s="197" t="b">
        <f t="shared" si="17"/>
        <v>1</v>
      </c>
      <c r="AH139" t="s">
        <v>9673</v>
      </c>
      <c r="AI139" s="59">
        <v>0</v>
      </c>
      <c r="AJ139" s="59">
        <v>0</v>
      </c>
      <c r="AK139" s="59">
        <f t="shared" si="14"/>
        <v>0</v>
      </c>
      <c r="AL139" s="59"/>
      <c r="AM139" s="24">
        <v>0</v>
      </c>
      <c r="AN139" s="24">
        <f t="shared" si="15"/>
        <v>0</v>
      </c>
      <c r="AO139" s="24"/>
      <c r="AP139" s="24"/>
      <c r="AQ139" s="24"/>
      <c r="AR139" s="24"/>
      <c r="AS139" s="24"/>
      <c r="AT139" s="24"/>
      <c r="AU139" s="24"/>
      <c r="AV139" s="24"/>
      <c r="AW139" s="24"/>
      <c r="AX139" s="24"/>
      <c r="AY139" s="24"/>
      <c r="AZ139" s="24"/>
      <c r="BA139" s="24"/>
      <c r="BB139" s="24"/>
    </row>
    <row r="140" spans="1:54" ht="9.75" customHeight="1">
      <c r="A140" s="24"/>
      <c r="B140" s="56">
        <v>3182</v>
      </c>
      <c r="C140" s="57" t="s">
        <v>9680</v>
      </c>
      <c r="D140" s="57">
        <v>0</v>
      </c>
      <c r="E140" s="57">
        <v>0</v>
      </c>
      <c r="F140" s="57">
        <v>0</v>
      </c>
      <c r="G140" s="57">
        <f t="shared" si="1"/>
        <v>0</v>
      </c>
      <c r="H140" s="57">
        <v>0</v>
      </c>
      <c r="I140" s="57">
        <f t="shared" si="2"/>
        <v>0</v>
      </c>
      <c r="J140" s="57">
        <v>0</v>
      </c>
      <c r="K140" s="57">
        <f t="shared" si="3"/>
        <v>0</v>
      </c>
      <c r="L140" s="57">
        <v>0</v>
      </c>
      <c r="M140" s="57">
        <v>0</v>
      </c>
      <c r="N140" s="57">
        <v>0</v>
      </c>
      <c r="O140" s="57">
        <f t="shared" si="4"/>
        <v>0</v>
      </c>
      <c r="P140" s="57">
        <v>0</v>
      </c>
      <c r="Q140" s="57">
        <f t="shared" si="5"/>
        <v>0</v>
      </c>
      <c r="R140" s="57">
        <v>0</v>
      </c>
      <c r="S140" s="57">
        <f t="shared" si="6"/>
        <v>0</v>
      </c>
      <c r="T140" s="57">
        <v>0</v>
      </c>
      <c r="U140" s="57">
        <v>0</v>
      </c>
      <c r="V140" s="57">
        <v>0</v>
      </c>
      <c r="W140" s="57">
        <f t="shared" si="7"/>
        <v>0</v>
      </c>
      <c r="X140" s="57">
        <v>0</v>
      </c>
      <c r="Y140" s="57">
        <f t="shared" si="8"/>
        <v>0</v>
      </c>
      <c r="Z140" s="57">
        <v>0</v>
      </c>
      <c r="AA140" s="57">
        <f t="shared" si="9"/>
        <v>0</v>
      </c>
      <c r="AB140" s="189">
        <f t="shared" si="10"/>
        <v>0</v>
      </c>
      <c r="AC140" s="58">
        <f t="shared" si="21"/>
        <v>0</v>
      </c>
      <c r="AD140" s="58">
        <f t="shared" si="22"/>
        <v>0</v>
      </c>
      <c r="AE140" s="193">
        <f t="shared" si="13"/>
        <v>0</v>
      </c>
      <c r="AF140" s="197">
        <f t="shared" si="18"/>
        <v>0</v>
      </c>
      <c r="AG140" s="197" t="b">
        <f t="shared" si="17"/>
        <v>1</v>
      </c>
      <c r="AH140" t="s">
        <v>9673</v>
      </c>
      <c r="AI140" s="59">
        <v>0</v>
      </c>
      <c r="AJ140" s="59">
        <v>0</v>
      </c>
      <c r="AK140" s="59">
        <f t="shared" si="14"/>
        <v>0</v>
      </c>
      <c r="AL140" s="59"/>
      <c r="AM140" s="24">
        <v>0</v>
      </c>
      <c r="AN140" s="24">
        <f t="shared" si="15"/>
        <v>0</v>
      </c>
      <c r="AO140" s="24"/>
      <c r="AP140" s="24"/>
      <c r="AQ140" s="24"/>
      <c r="AR140" s="24"/>
      <c r="AS140" s="24"/>
      <c r="AT140" s="24"/>
      <c r="AU140" s="24"/>
      <c r="AV140" s="24"/>
      <c r="AW140" s="24"/>
      <c r="AX140" s="24"/>
      <c r="AY140" s="24"/>
      <c r="AZ140" s="24"/>
      <c r="BA140" s="24"/>
      <c r="BB140" s="24"/>
    </row>
    <row r="141" spans="1:54" ht="9.75" customHeight="1">
      <c r="A141" s="24"/>
      <c r="B141" s="56">
        <v>3191</v>
      </c>
      <c r="C141" s="57" t="s">
        <v>9681</v>
      </c>
      <c r="D141" s="57">
        <v>0</v>
      </c>
      <c r="E141" s="57">
        <v>0</v>
      </c>
      <c r="F141" s="57">
        <v>0</v>
      </c>
      <c r="G141" s="57">
        <f t="shared" si="1"/>
        <v>0</v>
      </c>
      <c r="H141" s="57">
        <v>0</v>
      </c>
      <c r="I141" s="57">
        <f t="shared" si="2"/>
        <v>0</v>
      </c>
      <c r="J141" s="57">
        <v>0</v>
      </c>
      <c r="K141" s="57">
        <f t="shared" si="3"/>
        <v>0</v>
      </c>
      <c r="L141" s="57">
        <v>0</v>
      </c>
      <c r="M141" s="57">
        <v>0</v>
      </c>
      <c r="N141" s="57">
        <v>0</v>
      </c>
      <c r="O141" s="57">
        <f t="shared" si="4"/>
        <v>0</v>
      </c>
      <c r="P141" s="57">
        <v>0</v>
      </c>
      <c r="Q141" s="57">
        <f t="shared" si="5"/>
        <v>0</v>
      </c>
      <c r="R141" s="57">
        <v>0</v>
      </c>
      <c r="S141" s="57">
        <f t="shared" si="6"/>
        <v>0</v>
      </c>
      <c r="T141" s="57">
        <v>0</v>
      </c>
      <c r="U141" s="57">
        <v>0</v>
      </c>
      <c r="V141" s="57">
        <v>0</v>
      </c>
      <c r="W141" s="57">
        <f t="shared" si="7"/>
        <v>0</v>
      </c>
      <c r="X141" s="57">
        <v>0</v>
      </c>
      <c r="Y141" s="57">
        <f t="shared" si="8"/>
        <v>0</v>
      </c>
      <c r="Z141" s="57">
        <v>0</v>
      </c>
      <c r="AA141" s="57">
        <f t="shared" si="9"/>
        <v>0</v>
      </c>
      <c r="AB141" s="189">
        <f t="shared" si="10"/>
        <v>0</v>
      </c>
      <c r="AC141" s="58">
        <f t="shared" si="21"/>
        <v>0</v>
      </c>
      <c r="AD141" s="58">
        <f t="shared" si="22"/>
        <v>0</v>
      </c>
      <c r="AE141" s="193">
        <f t="shared" si="13"/>
        <v>0</v>
      </c>
      <c r="AF141" s="197">
        <f t="shared" si="18"/>
        <v>0</v>
      </c>
      <c r="AG141" s="197" t="b">
        <f t="shared" si="17"/>
        <v>1</v>
      </c>
      <c r="AH141" t="s">
        <v>9673</v>
      </c>
      <c r="AI141" s="59">
        <v>0</v>
      </c>
      <c r="AJ141" s="59">
        <v>0</v>
      </c>
      <c r="AK141" s="59">
        <f t="shared" si="14"/>
        <v>0</v>
      </c>
      <c r="AL141" s="59"/>
      <c r="AM141" s="24">
        <v>0</v>
      </c>
      <c r="AN141" s="24">
        <f t="shared" si="15"/>
        <v>0</v>
      </c>
      <c r="AO141" s="24"/>
      <c r="AP141" s="24"/>
      <c r="AQ141" s="24"/>
      <c r="AR141" s="24"/>
      <c r="AS141" s="24"/>
      <c r="AT141" s="24"/>
      <c r="AU141" s="24"/>
      <c r="AV141" s="24"/>
      <c r="AW141" s="24"/>
      <c r="AX141" s="24"/>
      <c r="AY141" s="24"/>
      <c r="AZ141" s="24"/>
      <c r="BA141" s="24"/>
      <c r="BB141" s="24"/>
    </row>
    <row r="142" spans="1:54" ht="9.75" customHeight="1">
      <c r="A142" s="24"/>
      <c r="B142" s="56">
        <v>3192</v>
      </c>
      <c r="C142" s="57" t="s">
        <v>9682</v>
      </c>
      <c r="D142" s="57">
        <v>0</v>
      </c>
      <c r="E142" s="57">
        <v>0</v>
      </c>
      <c r="F142" s="57">
        <v>0</v>
      </c>
      <c r="G142" s="57">
        <f t="shared" si="1"/>
        <v>0</v>
      </c>
      <c r="H142" s="57">
        <v>0</v>
      </c>
      <c r="I142" s="57">
        <f t="shared" si="2"/>
        <v>0</v>
      </c>
      <c r="J142" s="57">
        <v>0</v>
      </c>
      <c r="K142" s="57">
        <f t="shared" si="3"/>
        <v>0</v>
      </c>
      <c r="L142" s="57">
        <v>0</v>
      </c>
      <c r="M142" s="57">
        <v>0</v>
      </c>
      <c r="N142" s="57">
        <v>0</v>
      </c>
      <c r="O142" s="57">
        <f t="shared" si="4"/>
        <v>0</v>
      </c>
      <c r="P142" s="57">
        <v>0</v>
      </c>
      <c r="Q142" s="57">
        <f t="shared" si="5"/>
        <v>0</v>
      </c>
      <c r="R142" s="57">
        <v>0</v>
      </c>
      <c r="S142" s="57">
        <f t="shared" si="6"/>
        <v>0</v>
      </c>
      <c r="T142" s="57">
        <v>0</v>
      </c>
      <c r="U142" s="57">
        <v>0</v>
      </c>
      <c r="V142" s="57">
        <v>0</v>
      </c>
      <c r="W142" s="57">
        <f t="shared" si="7"/>
        <v>0</v>
      </c>
      <c r="X142" s="57">
        <v>0</v>
      </c>
      <c r="Y142" s="57">
        <f t="shared" si="8"/>
        <v>0</v>
      </c>
      <c r="Z142" s="57">
        <v>0</v>
      </c>
      <c r="AA142" s="57">
        <f t="shared" si="9"/>
        <v>0</v>
      </c>
      <c r="AB142" s="189">
        <f t="shared" si="10"/>
        <v>0</v>
      </c>
      <c r="AC142" s="58">
        <f t="shared" si="21"/>
        <v>0</v>
      </c>
      <c r="AD142" s="58">
        <f t="shared" si="22"/>
        <v>0</v>
      </c>
      <c r="AE142" s="193">
        <f t="shared" si="13"/>
        <v>0</v>
      </c>
      <c r="AF142" s="197">
        <f t="shared" si="18"/>
        <v>0</v>
      </c>
      <c r="AG142" s="197" t="b">
        <f t="shared" si="17"/>
        <v>1</v>
      </c>
      <c r="AH142" t="s">
        <v>9673</v>
      </c>
      <c r="AI142" s="59">
        <v>0</v>
      </c>
      <c r="AJ142" s="59">
        <v>0</v>
      </c>
      <c r="AK142" s="59">
        <f t="shared" si="14"/>
        <v>0</v>
      </c>
      <c r="AL142" s="59"/>
      <c r="AM142" s="24">
        <v>0</v>
      </c>
      <c r="AN142" s="24">
        <f t="shared" si="15"/>
        <v>0</v>
      </c>
      <c r="AO142" s="24"/>
      <c r="AP142" s="24"/>
      <c r="AQ142" s="24"/>
      <c r="AR142" s="24"/>
      <c r="AS142" s="24"/>
      <c r="AT142" s="24"/>
      <c r="AU142" s="24"/>
      <c r="AV142" s="24"/>
      <c r="AW142" s="24"/>
      <c r="AX142" s="24"/>
      <c r="AY142" s="24"/>
      <c r="AZ142" s="24"/>
      <c r="BA142" s="24"/>
      <c r="BB142" s="24"/>
    </row>
    <row r="143" spans="1:54" ht="9.75" customHeight="1">
      <c r="A143" s="24"/>
      <c r="B143" s="56">
        <v>3193</v>
      </c>
      <c r="C143" s="57" t="s">
        <v>9683</v>
      </c>
      <c r="D143" s="57">
        <v>0</v>
      </c>
      <c r="E143" s="57">
        <v>0</v>
      </c>
      <c r="F143" s="57">
        <v>0</v>
      </c>
      <c r="G143" s="57">
        <f t="shared" si="1"/>
        <v>0</v>
      </c>
      <c r="H143" s="57">
        <v>0</v>
      </c>
      <c r="I143" s="57">
        <f t="shared" si="2"/>
        <v>0</v>
      </c>
      <c r="J143" s="57">
        <v>0</v>
      </c>
      <c r="K143" s="57">
        <f t="shared" si="3"/>
        <v>0</v>
      </c>
      <c r="L143" s="57">
        <v>0</v>
      </c>
      <c r="M143" s="57">
        <v>0</v>
      </c>
      <c r="N143" s="57">
        <v>0</v>
      </c>
      <c r="O143" s="57">
        <f t="shared" si="4"/>
        <v>0</v>
      </c>
      <c r="P143" s="57">
        <v>0</v>
      </c>
      <c r="Q143" s="57">
        <f t="shared" si="5"/>
        <v>0</v>
      </c>
      <c r="R143" s="57">
        <v>0</v>
      </c>
      <c r="S143" s="57">
        <f t="shared" si="6"/>
        <v>0</v>
      </c>
      <c r="T143" s="57">
        <v>0</v>
      </c>
      <c r="U143" s="57">
        <v>0</v>
      </c>
      <c r="V143" s="57">
        <v>0</v>
      </c>
      <c r="W143" s="57">
        <f t="shared" si="7"/>
        <v>0</v>
      </c>
      <c r="X143" s="57">
        <v>0</v>
      </c>
      <c r="Y143" s="57">
        <f t="shared" si="8"/>
        <v>0</v>
      </c>
      <c r="Z143" s="57">
        <v>0</v>
      </c>
      <c r="AA143" s="57">
        <f t="shared" si="9"/>
        <v>0</v>
      </c>
      <c r="AB143" s="189">
        <f t="shared" si="10"/>
        <v>0</v>
      </c>
      <c r="AC143" s="58">
        <f t="shared" si="21"/>
        <v>0</v>
      </c>
      <c r="AD143" s="58">
        <f t="shared" si="22"/>
        <v>0</v>
      </c>
      <c r="AE143" s="193">
        <f t="shared" si="13"/>
        <v>0</v>
      </c>
      <c r="AF143" s="197">
        <f t="shared" si="18"/>
        <v>0</v>
      </c>
      <c r="AG143" s="197" t="b">
        <f t="shared" si="17"/>
        <v>1</v>
      </c>
      <c r="AH143" t="s">
        <v>9673</v>
      </c>
      <c r="AI143" s="59">
        <v>0</v>
      </c>
      <c r="AJ143" s="59">
        <v>0</v>
      </c>
      <c r="AK143" s="59">
        <f t="shared" si="14"/>
        <v>0</v>
      </c>
      <c r="AL143" s="59"/>
      <c r="AM143" s="24">
        <v>0</v>
      </c>
      <c r="AN143" s="24">
        <f t="shared" si="15"/>
        <v>0</v>
      </c>
      <c r="AO143" s="24"/>
      <c r="AP143" s="24"/>
      <c r="AQ143" s="24"/>
      <c r="AR143" s="24"/>
      <c r="AS143" s="24"/>
      <c r="AT143" s="24"/>
      <c r="AU143" s="24"/>
      <c r="AV143" s="24"/>
      <c r="AW143" s="24"/>
      <c r="AX143" s="24"/>
      <c r="AY143" s="24"/>
      <c r="AZ143" s="24"/>
      <c r="BA143" s="24"/>
      <c r="BB143" s="24"/>
    </row>
    <row r="144" spans="1:54" ht="9.75" customHeight="1">
      <c r="A144" s="24"/>
      <c r="B144" s="56">
        <v>3211</v>
      </c>
      <c r="C144" s="57" t="s">
        <v>9684</v>
      </c>
      <c r="D144" s="57">
        <v>0</v>
      </c>
      <c r="E144" s="57">
        <v>0</v>
      </c>
      <c r="F144" s="57">
        <v>0</v>
      </c>
      <c r="G144" s="57">
        <f t="shared" si="1"/>
        <v>0</v>
      </c>
      <c r="H144" s="57">
        <v>0</v>
      </c>
      <c r="I144" s="57">
        <f t="shared" si="2"/>
        <v>0</v>
      </c>
      <c r="J144" s="57">
        <v>0</v>
      </c>
      <c r="K144" s="57">
        <f t="shared" si="3"/>
        <v>0</v>
      </c>
      <c r="L144" s="57">
        <v>0</v>
      </c>
      <c r="M144" s="57">
        <v>0</v>
      </c>
      <c r="N144" s="57">
        <v>0</v>
      </c>
      <c r="O144" s="57">
        <f t="shared" si="4"/>
        <v>0</v>
      </c>
      <c r="P144" s="57">
        <v>0</v>
      </c>
      <c r="Q144" s="57">
        <f t="shared" si="5"/>
        <v>0</v>
      </c>
      <c r="R144" s="57">
        <v>0</v>
      </c>
      <c r="S144" s="57">
        <f t="shared" si="6"/>
        <v>0</v>
      </c>
      <c r="T144" s="57">
        <v>0</v>
      </c>
      <c r="U144" s="57">
        <v>0</v>
      </c>
      <c r="V144" s="57">
        <v>0</v>
      </c>
      <c r="W144" s="57">
        <f t="shared" si="7"/>
        <v>0</v>
      </c>
      <c r="X144" s="57">
        <v>0</v>
      </c>
      <c r="Y144" s="57">
        <f t="shared" si="8"/>
        <v>0</v>
      </c>
      <c r="Z144" s="57">
        <v>0</v>
      </c>
      <c r="AA144" s="57">
        <f t="shared" si="9"/>
        <v>0</v>
      </c>
      <c r="AB144" s="189">
        <f t="shared" si="10"/>
        <v>0</v>
      </c>
      <c r="AC144" s="58">
        <f t="shared" si="21"/>
        <v>0</v>
      </c>
      <c r="AD144" s="58">
        <f t="shared" si="22"/>
        <v>0</v>
      </c>
      <c r="AE144" s="193">
        <f t="shared" si="13"/>
        <v>0</v>
      </c>
      <c r="AF144" s="197">
        <f t="shared" si="18"/>
        <v>0</v>
      </c>
      <c r="AG144" s="197" t="b">
        <f t="shared" si="17"/>
        <v>1</v>
      </c>
      <c r="AH144" t="s">
        <v>9685</v>
      </c>
      <c r="AI144" s="59">
        <v>0</v>
      </c>
      <c r="AJ144" s="59">
        <v>0</v>
      </c>
      <c r="AK144" s="59">
        <f t="shared" si="14"/>
        <v>0</v>
      </c>
      <c r="AL144" s="59"/>
      <c r="AM144" s="24">
        <v>0</v>
      </c>
      <c r="AN144" s="24">
        <f t="shared" si="15"/>
        <v>0</v>
      </c>
      <c r="AO144" s="24"/>
      <c r="AP144" s="24"/>
      <c r="AQ144" s="24"/>
      <c r="AR144" s="24"/>
      <c r="AS144" s="24"/>
      <c r="AT144" s="24"/>
      <c r="AU144" s="24"/>
      <c r="AV144" s="24"/>
      <c r="AW144" s="24"/>
      <c r="AX144" s="24"/>
      <c r="AY144" s="24"/>
      <c r="AZ144" s="24"/>
      <c r="BA144" s="24"/>
      <c r="BB144" s="24"/>
    </row>
    <row r="145" spans="1:54" ht="9.75" customHeight="1">
      <c r="A145" s="24"/>
      <c r="B145" s="56">
        <v>3221</v>
      </c>
      <c r="C145" s="57" t="s">
        <v>1915</v>
      </c>
      <c r="D145" s="57">
        <v>0</v>
      </c>
      <c r="E145" s="57">
        <v>0</v>
      </c>
      <c r="F145" s="57">
        <v>0</v>
      </c>
      <c r="G145" s="57">
        <f t="shared" si="1"/>
        <v>0</v>
      </c>
      <c r="H145" s="57">
        <v>0</v>
      </c>
      <c r="I145" s="57">
        <f t="shared" si="2"/>
        <v>0</v>
      </c>
      <c r="J145" s="57">
        <v>0</v>
      </c>
      <c r="K145" s="57">
        <f t="shared" si="3"/>
        <v>0</v>
      </c>
      <c r="L145" s="57">
        <v>0</v>
      </c>
      <c r="M145" s="57">
        <v>0</v>
      </c>
      <c r="N145" s="57">
        <v>0</v>
      </c>
      <c r="O145" s="57">
        <f t="shared" si="4"/>
        <v>0</v>
      </c>
      <c r="P145" s="57">
        <v>0</v>
      </c>
      <c r="Q145" s="57">
        <f t="shared" si="5"/>
        <v>0</v>
      </c>
      <c r="R145" s="57">
        <v>0</v>
      </c>
      <c r="S145" s="57">
        <f t="shared" si="6"/>
        <v>0</v>
      </c>
      <c r="T145" s="57">
        <v>0</v>
      </c>
      <c r="U145" s="57">
        <v>0</v>
      </c>
      <c r="V145" s="57">
        <v>0</v>
      </c>
      <c r="W145" s="57">
        <f t="shared" si="7"/>
        <v>0</v>
      </c>
      <c r="X145" s="57">
        <v>0</v>
      </c>
      <c r="Y145" s="57">
        <f t="shared" si="8"/>
        <v>0</v>
      </c>
      <c r="Z145" s="57">
        <v>0</v>
      </c>
      <c r="AA145" s="57">
        <f t="shared" si="9"/>
        <v>0</v>
      </c>
      <c r="AB145" s="189">
        <f t="shared" si="10"/>
        <v>0</v>
      </c>
      <c r="AC145" s="58">
        <f t="shared" si="21"/>
        <v>0</v>
      </c>
      <c r="AD145" s="58">
        <f t="shared" si="22"/>
        <v>0</v>
      </c>
      <c r="AE145" s="193">
        <f t="shared" si="13"/>
        <v>0</v>
      </c>
      <c r="AF145" s="197">
        <f t="shared" si="18"/>
        <v>0</v>
      </c>
      <c r="AG145" s="197" t="b">
        <f t="shared" si="17"/>
        <v>1</v>
      </c>
      <c r="AH145" t="s">
        <v>9685</v>
      </c>
      <c r="AI145" s="59">
        <v>0</v>
      </c>
      <c r="AJ145" s="59">
        <v>0</v>
      </c>
      <c r="AK145" s="59">
        <f t="shared" si="14"/>
        <v>0</v>
      </c>
      <c r="AL145" s="59"/>
      <c r="AM145" s="24">
        <v>0</v>
      </c>
      <c r="AN145" s="24">
        <f t="shared" si="15"/>
        <v>0</v>
      </c>
      <c r="AO145" s="24"/>
      <c r="AP145" s="24"/>
      <c r="AQ145" s="24"/>
      <c r="AR145" s="24"/>
      <c r="AS145" s="24"/>
      <c r="AT145" s="24"/>
      <c r="AU145" s="24"/>
      <c r="AV145" s="24"/>
      <c r="AW145" s="24"/>
      <c r="AX145" s="24"/>
      <c r="AY145" s="24"/>
      <c r="AZ145" s="24"/>
      <c r="BA145" s="24"/>
      <c r="BB145" s="24"/>
    </row>
    <row r="146" spans="1:54" ht="9.75" customHeight="1">
      <c r="A146" s="24"/>
      <c r="B146" s="56">
        <v>3231</v>
      </c>
      <c r="C146" s="57" t="s">
        <v>9686</v>
      </c>
      <c r="D146" s="57">
        <v>0</v>
      </c>
      <c r="E146" s="57">
        <v>0</v>
      </c>
      <c r="F146" s="57">
        <v>0</v>
      </c>
      <c r="G146" s="57">
        <f t="shared" si="1"/>
        <v>0</v>
      </c>
      <c r="H146" s="57">
        <v>0</v>
      </c>
      <c r="I146" s="57">
        <f t="shared" si="2"/>
        <v>0</v>
      </c>
      <c r="J146" s="57">
        <v>0</v>
      </c>
      <c r="K146" s="57">
        <f t="shared" si="3"/>
        <v>0</v>
      </c>
      <c r="L146" s="57">
        <v>0</v>
      </c>
      <c r="M146" s="57">
        <v>0</v>
      </c>
      <c r="N146" s="57">
        <v>0</v>
      </c>
      <c r="O146" s="57">
        <f t="shared" si="4"/>
        <v>0</v>
      </c>
      <c r="P146" s="57">
        <v>0</v>
      </c>
      <c r="Q146" s="57">
        <f t="shared" si="5"/>
        <v>0</v>
      </c>
      <c r="R146" s="57">
        <v>0</v>
      </c>
      <c r="S146" s="57">
        <f t="shared" si="6"/>
        <v>0</v>
      </c>
      <c r="T146" s="57">
        <v>0</v>
      </c>
      <c r="U146" s="57">
        <v>0</v>
      </c>
      <c r="V146" s="57">
        <v>0</v>
      </c>
      <c r="W146" s="57">
        <f t="shared" si="7"/>
        <v>0</v>
      </c>
      <c r="X146" s="57">
        <v>0</v>
      </c>
      <c r="Y146" s="57">
        <f t="shared" si="8"/>
        <v>0</v>
      </c>
      <c r="Z146" s="57">
        <v>0</v>
      </c>
      <c r="AA146" s="57">
        <f t="shared" si="9"/>
        <v>0</v>
      </c>
      <c r="AB146" s="189">
        <f t="shared" si="10"/>
        <v>0</v>
      </c>
      <c r="AC146" s="58">
        <f t="shared" si="21"/>
        <v>0</v>
      </c>
      <c r="AD146" s="58">
        <f t="shared" si="22"/>
        <v>0</v>
      </c>
      <c r="AE146" s="193">
        <f t="shared" si="13"/>
        <v>0</v>
      </c>
      <c r="AF146" s="197">
        <f t="shared" si="18"/>
        <v>0</v>
      </c>
      <c r="AG146" s="197" t="b">
        <f t="shared" si="17"/>
        <v>1</v>
      </c>
      <c r="AH146" t="s">
        <v>9685</v>
      </c>
      <c r="AI146" s="59">
        <v>0</v>
      </c>
      <c r="AJ146" s="59">
        <v>0</v>
      </c>
      <c r="AK146" s="59">
        <f t="shared" si="14"/>
        <v>0</v>
      </c>
      <c r="AL146" s="59"/>
      <c r="AM146" s="24">
        <v>0</v>
      </c>
      <c r="AN146" s="24">
        <f t="shared" si="15"/>
        <v>0</v>
      </c>
      <c r="AO146" s="24"/>
      <c r="AP146" s="24"/>
      <c r="AQ146" s="24"/>
      <c r="AR146" s="24"/>
      <c r="AS146" s="24"/>
      <c r="AT146" s="24"/>
      <c r="AU146" s="24"/>
      <c r="AV146" s="24"/>
      <c r="AW146" s="24"/>
      <c r="AX146" s="24"/>
      <c r="AY146" s="24"/>
      <c r="AZ146" s="24"/>
      <c r="BA146" s="24"/>
      <c r="BB146" s="24"/>
    </row>
    <row r="147" spans="1:54" ht="9.75" customHeight="1">
      <c r="A147" s="24"/>
      <c r="B147" s="56">
        <v>3232</v>
      </c>
      <c r="C147" s="57" t="s">
        <v>9687</v>
      </c>
      <c r="D147" s="57">
        <v>0</v>
      </c>
      <c r="E147" s="57">
        <v>0</v>
      </c>
      <c r="F147" s="57">
        <v>0</v>
      </c>
      <c r="G147" s="57">
        <f t="shared" si="1"/>
        <v>0</v>
      </c>
      <c r="H147" s="57">
        <v>0</v>
      </c>
      <c r="I147" s="57">
        <f t="shared" si="2"/>
        <v>0</v>
      </c>
      <c r="J147" s="57">
        <v>0</v>
      </c>
      <c r="K147" s="57">
        <f t="shared" si="3"/>
        <v>0</v>
      </c>
      <c r="L147" s="57">
        <v>0</v>
      </c>
      <c r="M147" s="57">
        <v>0</v>
      </c>
      <c r="N147" s="57">
        <v>0</v>
      </c>
      <c r="O147" s="57">
        <f t="shared" si="4"/>
        <v>0</v>
      </c>
      <c r="P147" s="57">
        <v>0</v>
      </c>
      <c r="Q147" s="57">
        <f t="shared" si="5"/>
        <v>0</v>
      </c>
      <c r="R147" s="57">
        <v>0</v>
      </c>
      <c r="S147" s="57">
        <f t="shared" si="6"/>
        <v>0</v>
      </c>
      <c r="T147" s="57">
        <v>0</v>
      </c>
      <c r="U147" s="57">
        <v>0</v>
      </c>
      <c r="V147" s="57">
        <v>0</v>
      </c>
      <c r="W147" s="57">
        <f t="shared" si="7"/>
        <v>0</v>
      </c>
      <c r="X147" s="57">
        <v>0</v>
      </c>
      <c r="Y147" s="57">
        <f t="shared" si="8"/>
        <v>0</v>
      </c>
      <c r="Z147" s="57">
        <v>0</v>
      </c>
      <c r="AA147" s="57">
        <f t="shared" si="9"/>
        <v>0</v>
      </c>
      <c r="AB147" s="189">
        <f t="shared" si="10"/>
        <v>0</v>
      </c>
      <c r="AC147" s="58">
        <f t="shared" si="21"/>
        <v>0</v>
      </c>
      <c r="AD147" s="58">
        <f t="shared" si="22"/>
        <v>0</v>
      </c>
      <c r="AE147" s="193">
        <f t="shared" si="13"/>
        <v>0</v>
      </c>
      <c r="AF147" s="197">
        <f t="shared" si="18"/>
        <v>0</v>
      </c>
      <c r="AG147" s="197" t="b">
        <f t="shared" si="17"/>
        <v>1</v>
      </c>
      <c r="AH147" t="s">
        <v>9685</v>
      </c>
      <c r="AI147" s="59">
        <v>0</v>
      </c>
      <c r="AJ147" s="59">
        <v>0</v>
      </c>
      <c r="AK147" s="59">
        <f t="shared" si="14"/>
        <v>0</v>
      </c>
      <c r="AL147" s="59"/>
      <c r="AM147" s="24">
        <v>0</v>
      </c>
      <c r="AN147" s="24">
        <f t="shared" si="15"/>
        <v>0</v>
      </c>
      <c r="AO147" s="24"/>
      <c r="AP147" s="24"/>
      <c r="AQ147" s="24"/>
      <c r="AR147" s="24"/>
      <c r="AS147" s="24"/>
      <c r="AT147" s="24"/>
      <c r="AU147" s="24"/>
      <c r="AV147" s="24"/>
      <c r="AW147" s="24"/>
      <c r="AX147" s="24"/>
      <c r="AY147" s="24"/>
      <c r="AZ147" s="24"/>
      <c r="BA147" s="24"/>
      <c r="BB147" s="24"/>
    </row>
    <row r="148" spans="1:54" ht="9.75" customHeight="1">
      <c r="A148" s="24"/>
      <c r="B148" s="56">
        <v>3233</v>
      </c>
      <c r="C148" s="57" t="s">
        <v>9688</v>
      </c>
      <c r="D148" s="57">
        <v>0</v>
      </c>
      <c r="E148" s="57">
        <v>0</v>
      </c>
      <c r="F148" s="57">
        <v>0</v>
      </c>
      <c r="G148" s="57">
        <f t="shared" si="1"/>
        <v>0</v>
      </c>
      <c r="H148" s="57">
        <v>0</v>
      </c>
      <c r="I148" s="57">
        <f t="shared" si="2"/>
        <v>0</v>
      </c>
      <c r="J148" s="57">
        <v>0</v>
      </c>
      <c r="K148" s="57">
        <f t="shared" si="3"/>
        <v>0</v>
      </c>
      <c r="L148" s="57">
        <v>0</v>
      </c>
      <c r="M148" s="57">
        <v>0</v>
      </c>
      <c r="N148" s="57">
        <v>0</v>
      </c>
      <c r="O148" s="57">
        <f t="shared" si="4"/>
        <v>0</v>
      </c>
      <c r="P148" s="57">
        <v>0</v>
      </c>
      <c r="Q148" s="57">
        <f t="shared" si="5"/>
        <v>0</v>
      </c>
      <c r="R148" s="57">
        <v>0</v>
      </c>
      <c r="S148" s="57">
        <f t="shared" si="6"/>
        <v>0</v>
      </c>
      <c r="T148" s="57">
        <v>0</v>
      </c>
      <c r="U148" s="57">
        <v>0</v>
      </c>
      <c r="V148" s="57">
        <v>0</v>
      </c>
      <c r="W148" s="57">
        <f t="shared" si="7"/>
        <v>0</v>
      </c>
      <c r="X148" s="57">
        <v>0</v>
      </c>
      <c r="Y148" s="57">
        <f t="shared" si="8"/>
        <v>0</v>
      </c>
      <c r="Z148" s="57">
        <v>0</v>
      </c>
      <c r="AA148" s="57">
        <f t="shared" si="9"/>
        <v>0</v>
      </c>
      <c r="AB148" s="189">
        <f t="shared" si="10"/>
        <v>0</v>
      </c>
      <c r="AC148" s="58">
        <f t="shared" si="21"/>
        <v>0</v>
      </c>
      <c r="AD148" s="58">
        <f t="shared" si="22"/>
        <v>0</v>
      </c>
      <c r="AE148" s="193">
        <f t="shared" si="13"/>
        <v>0</v>
      </c>
      <c r="AF148" s="197">
        <f t="shared" si="18"/>
        <v>0</v>
      </c>
      <c r="AG148" s="197" t="b">
        <f t="shared" si="17"/>
        <v>1</v>
      </c>
      <c r="AH148" t="s">
        <v>9685</v>
      </c>
      <c r="AI148" s="59">
        <v>0</v>
      </c>
      <c r="AJ148" s="59">
        <v>0</v>
      </c>
      <c r="AK148" s="59">
        <f t="shared" si="14"/>
        <v>0</v>
      </c>
      <c r="AL148" s="59"/>
      <c r="AM148" s="24">
        <v>0</v>
      </c>
      <c r="AN148" s="24">
        <f t="shared" si="15"/>
        <v>0</v>
      </c>
      <c r="AO148" s="24"/>
      <c r="AP148" s="24"/>
      <c r="AQ148" s="24"/>
      <c r="AR148" s="24"/>
      <c r="AS148" s="24"/>
      <c r="AT148" s="24"/>
      <c r="AU148" s="24"/>
      <c r="AV148" s="24"/>
      <c r="AW148" s="24"/>
      <c r="AX148" s="24"/>
      <c r="AY148" s="24"/>
      <c r="AZ148" s="24"/>
      <c r="BA148" s="24"/>
      <c r="BB148" s="24"/>
    </row>
    <row r="149" spans="1:54" ht="9.75" customHeight="1">
      <c r="A149" s="24"/>
      <c r="B149" s="56">
        <v>3241</v>
      </c>
      <c r="C149" s="57" t="s">
        <v>9689</v>
      </c>
      <c r="D149" s="57">
        <v>0</v>
      </c>
      <c r="E149" s="57">
        <v>0</v>
      </c>
      <c r="F149" s="57">
        <v>0</v>
      </c>
      <c r="G149" s="57">
        <f t="shared" si="1"/>
        <v>0</v>
      </c>
      <c r="H149" s="57">
        <v>0</v>
      </c>
      <c r="I149" s="57">
        <f t="shared" si="2"/>
        <v>0</v>
      </c>
      <c r="J149" s="57">
        <v>0</v>
      </c>
      <c r="K149" s="57">
        <f t="shared" si="3"/>
        <v>0</v>
      </c>
      <c r="L149" s="57">
        <v>0</v>
      </c>
      <c r="M149" s="57">
        <v>0</v>
      </c>
      <c r="N149" s="57">
        <v>0</v>
      </c>
      <c r="O149" s="57">
        <f t="shared" si="4"/>
        <v>0</v>
      </c>
      <c r="P149" s="57">
        <v>0</v>
      </c>
      <c r="Q149" s="57">
        <f t="shared" si="5"/>
        <v>0</v>
      </c>
      <c r="R149" s="57">
        <v>0</v>
      </c>
      <c r="S149" s="57">
        <f t="shared" si="6"/>
        <v>0</v>
      </c>
      <c r="T149" s="57">
        <v>0</v>
      </c>
      <c r="U149" s="57">
        <v>0</v>
      </c>
      <c r="V149" s="57">
        <v>0</v>
      </c>
      <c r="W149" s="57">
        <f t="shared" si="7"/>
        <v>0</v>
      </c>
      <c r="X149" s="57">
        <v>0</v>
      </c>
      <c r="Y149" s="57">
        <f t="shared" si="8"/>
        <v>0</v>
      </c>
      <c r="Z149" s="57">
        <v>0</v>
      </c>
      <c r="AA149" s="57">
        <f t="shared" si="9"/>
        <v>0</v>
      </c>
      <c r="AB149" s="189">
        <f t="shared" si="10"/>
        <v>0</v>
      </c>
      <c r="AC149" s="58">
        <f t="shared" si="21"/>
        <v>0</v>
      </c>
      <c r="AD149" s="58">
        <f t="shared" si="22"/>
        <v>0</v>
      </c>
      <c r="AE149" s="193">
        <f t="shared" si="13"/>
        <v>0</v>
      </c>
      <c r="AF149" s="197">
        <f t="shared" si="18"/>
        <v>0</v>
      </c>
      <c r="AG149" s="197" t="b">
        <f t="shared" si="17"/>
        <v>1</v>
      </c>
      <c r="AH149" t="s">
        <v>9685</v>
      </c>
      <c r="AI149" s="59">
        <v>0</v>
      </c>
      <c r="AJ149" s="59">
        <v>0</v>
      </c>
      <c r="AK149" s="59">
        <f t="shared" si="14"/>
        <v>0</v>
      </c>
      <c r="AL149" s="59"/>
      <c r="AM149" s="24">
        <v>0</v>
      </c>
      <c r="AN149" s="24">
        <f t="shared" si="15"/>
        <v>0</v>
      </c>
      <c r="AO149" s="24"/>
      <c r="AP149" s="24"/>
      <c r="AQ149" s="24"/>
      <c r="AR149" s="24"/>
      <c r="AS149" s="24"/>
      <c r="AT149" s="24"/>
      <c r="AU149" s="24"/>
      <c r="AV149" s="24"/>
      <c r="AW149" s="24"/>
      <c r="AX149" s="24"/>
      <c r="AY149" s="24"/>
      <c r="AZ149" s="24"/>
      <c r="BA149" s="24"/>
      <c r="BB149" s="24"/>
    </row>
    <row r="150" spans="1:54" ht="9.75" customHeight="1">
      <c r="A150" s="24"/>
      <c r="B150" s="56">
        <v>3251</v>
      </c>
      <c r="C150" s="57" t="s">
        <v>9690</v>
      </c>
      <c r="D150" s="57">
        <v>0</v>
      </c>
      <c r="E150" s="57">
        <v>0</v>
      </c>
      <c r="F150" s="57">
        <v>0</v>
      </c>
      <c r="G150" s="57">
        <f t="shared" si="1"/>
        <v>0</v>
      </c>
      <c r="H150" s="57">
        <v>0</v>
      </c>
      <c r="I150" s="57">
        <f t="shared" si="2"/>
        <v>0</v>
      </c>
      <c r="J150" s="57">
        <v>0</v>
      </c>
      <c r="K150" s="57">
        <f t="shared" si="3"/>
        <v>0</v>
      </c>
      <c r="L150" s="57">
        <v>0</v>
      </c>
      <c r="M150" s="57">
        <v>0</v>
      </c>
      <c r="N150" s="57">
        <v>0</v>
      </c>
      <c r="O150" s="57">
        <f t="shared" si="4"/>
        <v>0</v>
      </c>
      <c r="P150" s="57">
        <v>0</v>
      </c>
      <c r="Q150" s="57">
        <f t="shared" si="5"/>
        <v>0</v>
      </c>
      <c r="R150" s="57">
        <v>0</v>
      </c>
      <c r="S150" s="57">
        <f t="shared" si="6"/>
        <v>0</v>
      </c>
      <c r="T150" s="57">
        <v>0</v>
      </c>
      <c r="U150" s="57">
        <v>0</v>
      </c>
      <c r="V150" s="57">
        <v>0</v>
      </c>
      <c r="W150" s="57">
        <f t="shared" si="7"/>
        <v>0</v>
      </c>
      <c r="X150" s="57">
        <v>0</v>
      </c>
      <c r="Y150" s="57">
        <f t="shared" si="8"/>
        <v>0</v>
      </c>
      <c r="Z150" s="57">
        <v>0</v>
      </c>
      <c r="AA150" s="57">
        <f t="shared" si="9"/>
        <v>0</v>
      </c>
      <c r="AB150" s="189">
        <f t="shared" si="10"/>
        <v>0</v>
      </c>
      <c r="AC150" s="58">
        <f t="shared" si="21"/>
        <v>0</v>
      </c>
      <c r="AD150" s="58">
        <f t="shared" si="22"/>
        <v>0</v>
      </c>
      <c r="AE150" s="193">
        <f t="shared" si="13"/>
        <v>0</v>
      </c>
      <c r="AF150" s="197">
        <f t="shared" si="18"/>
        <v>0</v>
      </c>
      <c r="AG150" s="197" t="b">
        <f t="shared" si="17"/>
        <v>1</v>
      </c>
      <c r="AH150" t="s">
        <v>9685</v>
      </c>
      <c r="AI150" s="59">
        <v>0</v>
      </c>
      <c r="AJ150" s="59">
        <v>0</v>
      </c>
      <c r="AK150" s="59">
        <f t="shared" si="14"/>
        <v>0</v>
      </c>
      <c r="AL150" s="59"/>
      <c r="AM150" s="24">
        <v>0</v>
      </c>
      <c r="AN150" s="24">
        <f t="shared" si="15"/>
        <v>0</v>
      </c>
      <c r="AO150" s="24"/>
      <c r="AP150" s="24"/>
      <c r="AQ150" s="24"/>
      <c r="AR150" s="24"/>
      <c r="AS150" s="24"/>
      <c r="AT150" s="24"/>
      <c r="AU150" s="24"/>
      <c r="AV150" s="24"/>
      <c r="AW150" s="24"/>
      <c r="AX150" s="24"/>
      <c r="AY150" s="24"/>
      <c r="AZ150" s="24"/>
      <c r="BA150" s="24"/>
      <c r="BB150" s="24"/>
    </row>
    <row r="151" spans="1:54" ht="9.75" customHeight="1">
      <c r="A151" s="24"/>
      <c r="B151" s="60">
        <v>3252</v>
      </c>
      <c r="C151" s="57" t="s">
        <v>9691</v>
      </c>
      <c r="D151" s="57">
        <v>0</v>
      </c>
      <c r="E151" s="57">
        <v>0</v>
      </c>
      <c r="F151" s="57">
        <v>0</v>
      </c>
      <c r="G151" s="57">
        <f t="shared" si="1"/>
        <v>0</v>
      </c>
      <c r="H151" s="57">
        <v>0</v>
      </c>
      <c r="I151" s="57">
        <f t="shared" si="2"/>
        <v>0</v>
      </c>
      <c r="J151" s="57">
        <v>0</v>
      </c>
      <c r="K151" s="57">
        <f t="shared" si="3"/>
        <v>0</v>
      </c>
      <c r="L151" s="57">
        <v>0</v>
      </c>
      <c r="M151" s="57">
        <v>0</v>
      </c>
      <c r="N151" s="57">
        <v>0</v>
      </c>
      <c r="O151" s="57">
        <f t="shared" si="4"/>
        <v>0</v>
      </c>
      <c r="P151" s="57">
        <v>0</v>
      </c>
      <c r="Q151" s="57">
        <f t="shared" si="5"/>
        <v>0</v>
      </c>
      <c r="R151" s="57">
        <v>0</v>
      </c>
      <c r="S151" s="57">
        <f t="shared" si="6"/>
        <v>0</v>
      </c>
      <c r="T151" s="57">
        <v>0</v>
      </c>
      <c r="U151" s="57">
        <v>0</v>
      </c>
      <c r="V151" s="57">
        <v>0</v>
      </c>
      <c r="W151" s="57">
        <f t="shared" si="7"/>
        <v>0</v>
      </c>
      <c r="X151" s="57">
        <v>0</v>
      </c>
      <c r="Y151" s="57">
        <f t="shared" si="8"/>
        <v>0</v>
      </c>
      <c r="Z151" s="57">
        <v>0</v>
      </c>
      <c r="AA151" s="57">
        <f t="shared" si="9"/>
        <v>0</v>
      </c>
      <c r="AB151" s="189">
        <f t="shared" si="10"/>
        <v>0</v>
      </c>
      <c r="AC151" s="58">
        <f t="shared" si="21"/>
        <v>0</v>
      </c>
      <c r="AD151" s="58">
        <f t="shared" si="22"/>
        <v>0</v>
      </c>
      <c r="AE151" s="193">
        <f t="shared" si="13"/>
        <v>0</v>
      </c>
      <c r="AF151" s="197">
        <f t="shared" si="18"/>
        <v>0</v>
      </c>
      <c r="AG151" s="197" t="b">
        <f t="shared" si="17"/>
        <v>1</v>
      </c>
      <c r="AH151" t="s">
        <v>9685</v>
      </c>
      <c r="AI151" s="59">
        <v>0</v>
      </c>
      <c r="AJ151" s="59">
        <v>0</v>
      </c>
      <c r="AK151" s="59">
        <f t="shared" si="14"/>
        <v>0</v>
      </c>
      <c r="AL151" s="59"/>
      <c r="AM151" s="24">
        <v>0</v>
      </c>
      <c r="AN151" s="24">
        <f t="shared" si="15"/>
        <v>0</v>
      </c>
      <c r="AO151" s="24"/>
      <c r="AP151" s="24"/>
      <c r="AQ151" s="24"/>
      <c r="AR151" s="24"/>
      <c r="AS151" s="24"/>
      <c r="AT151" s="24"/>
      <c r="AU151" s="24"/>
      <c r="AV151" s="24"/>
      <c r="AW151" s="24"/>
      <c r="AX151" s="24"/>
      <c r="AY151" s="24"/>
      <c r="AZ151" s="24"/>
      <c r="BA151" s="24"/>
      <c r="BB151" s="24"/>
    </row>
    <row r="152" spans="1:54" ht="9.75" customHeight="1">
      <c r="A152" s="24"/>
      <c r="B152" s="56">
        <v>3253</v>
      </c>
      <c r="C152" s="57" t="s">
        <v>9692</v>
      </c>
      <c r="D152" s="57">
        <v>0</v>
      </c>
      <c r="E152" s="57">
        <v>0</v>
      </c>
      <c r="F152" s="57">
        <v>0</v>
      </c>
      <c r="G152" s="57">
        <f t="shared" si="1"/>
        <v>0</v>
      </c>
      <c r="H152" s="57">
        <v>0</v>
      </c>
      <c r="I152" s="57">
        <f t="shared" si="2"/>
        <v>0</v>
      </c>
      <c r="J152" s="57">
        <v>0</v>
      </c>
      <c r="K152" s="57">
        <f t="shared" si="3"/>
        <v>0</v>
      </c>
      <c r="L152" s="57">
        <v>0</v>
      </c>
      <c r="M152" s="57">
        <v>0</v>
      </c>
      <c r="N152" s="57">
        <v>0</v>
      </c>
      <c r="O152" s="57">
        <f t="shared" si="4"/>
        <v>0</v>
      </c>
      <c r="P152" s="57">
        <v>0</v>
      </c>
      <c r="Q152" s="57">
        <f t="shared" si="5"/>
        <v>0</v>
      </c>
      <c r="R152" s="57">
        <v>0</v>
      </c>
      <c r="S152" s="57">
        <f t="shared" si="6"/>
        <v>0</v>
      </c>
      <c r="T152" s="57">
        <v>0</v>
      </c>
      <c r="U152" s="57">
        <v>0</v>
      </c>
      <c r="V152" s="57">
        <v>0</v>
      </c>
      <c r="W152" s="57">
        <f t="shared" si="7"/>
        <v>0</v>
      </c>
      <c r="X152" s="57">
        <v>0</v>
      </c>
      <c r="Y152" s="57">
        <f t="shared" si="8"/>
        <v>0</v>
      </c>
      <c r="Z152" s="57">
        <v>0</v>
      </c>
      <c r="AA152" s="57">
        <f t="shared" si="9"/>
        <v>0</v>
      </c>
      <c r="AB152" s="189">
        <f t="shared" si="10"/>
        <v>0</v>
      </c>
      <c r="AC152" s="58">
        <f t="shared" si="21"/>
        <v>0</v>
      </c>
      <c r="AD152" s="58">
        <f t="shared" si="22"/>
        <v>0</v>
      </c>
      <c r="AE152" s="193">
        <f t="shared" si="13"/>
        <v>0</v>
      </c>
      <c r="AF152" s="197">
        <f t="shared" si="18"/>
        <v>0</v>
      </c>
      <c r="AG152" s="197" t="b">
        <f t="shared" si="17"/>
        <v>1</v>
      </c>
      <c r="AH152" t="s">
        <v>9685</v>
      </c>
      <c r="AI152" s="59">
        <v>0</v>
      </c>
      <c r="AJ152" s="59">
        <v>0</v>
      </c>
      <c r="AK152" s="59">
        <f t="shared" si="14"/>
        <v>0</v>
      </c>
      <c r="AL152" s="59"/>
      <c r="AM152" s="24">
        <v>0</v>
      </c>
      <c r="AN152" s="24">
        <f t="shared" si="15"/>
        <v>0</v>
      </c>
      <c r="AO152" s="24"/>
      <c r="AP152" s="24"/>
      <c r="AQ152" s="24"/>
      <c r="AR152" s="24"/>
      <c r="AS152" s="24"/>
      <c r="AT152" s="24"/>
      <c r="AU152" s="24"/>
      <c r="AV152" s="24"/>
      <c r="AW152" s="24"/>
      <c r="AX152" s="24"/>
      <c r="AY152" s="24"/>
      <c r="AZ152" s="24"/>
      <c r="BA152" s="24"/>
      <c r="BB152" s="24"/>
    </row>
    <row r="153" spans="1:54" ht="9.75" customHeight="1">
      <c r="A153" s="24"/>
      <c r="B153" s="56">
        <v>3254</v>
      </c>
      <c r="C153" s="57" t="s">
        <v>9693</v>
      </c>
      <c r="D153" s="57">
        <v>0</v>
      </c>
      <c r="E153" s="57">
        <v>0</v>
      </c>
      <c r="F153" s="57">
        <v>0</v>
      </c>
      <c r="G153" s="57">
        <f t="shared" si="1"/>
        <v>0</v>
      </c>
      <c r="H153" s="57">
        <v>0</v>
      </c>
      <c r="I153" s="57">
        <f t="shared" si="2"/>
        <v>0</v>
      </c>
      <c r="J153" s="57">
        <v>0</v>
      </c>
      <c r="K153" s="57">
        <f t="shared" si="3"/>
        <v>0</v>
      </c>
      <c r="L153" s="57">
        <v>0</v>
      </c>
      <c r="M153" s="57">
        <v>0</v>
      </c>
      <c r="N153" s="57">
        <v>0</v>
      </c>
      <c r="O153" s="57">
        <f t="shared" si="4"/>
        <v>0</v>
      </c>
      <c r="P153" s="57">
        <v>0</v>
      </c>
      <c r="Q153" s="57">
        <f t="shared" si="5"/>
        <v>0</v>
      </c>
      <c r="R153" s="57">
        <v>0</v>
      </c>
      <c r="S153" s="57">
        <f t="shared" si="6"/>
        <v>0</v>
      </c>
      <c r="T153" s="57">
        <v>0</v>
      </c>
      <c r="U153" s="57">
        <v>0</v>
      </c>
      <c r="V153" s="57">
        <v>0</v>
      </c>
      <c r="W153" s="57">
        <f t="shared" si="7"/>
        <v>0</v>
      </c>
      <c r="X153" s="57">
        <v>0</v>
      </c>
      <c r="Y153" s="57">
        <f t="shared" si="8"/>
        <v>0</v>
      </c>
      <c r="Z153" s="57">
        <v>0</v>
      </c>
      <c r="AA153" s="57">
        <f t="shared" si="9"/>
        <v>0</v>
      </c>
      <c r="AB153" s="189">
        <f t="shared" si="10"/>
        <v>0</v>
      </c>
      <c r="AC153" s="58">
        <f t="shared" si="21"/>
        <v>0</v>
      </c>
      <c r="AD153" s="58">
        <f t="shared" si="22"/>
        <v>0</v>
      </c>
      <c r="AE153" s="193">
        <f t="shared" si="13"/>
        <v>0</v>
      </c>
      <c r="AF153" s="197">
        <f t="shared" si="18"/>
        <v>0</v>
      </c>
      <c r="AG153" s="197" t="b">
        <f t="shared" si="17"/>
        <v>1</v>
      </c>
      <c r="AH153" t="s">
        <v>9685</v>
      </c>
      <c r="AI153" s="59">
        <v>0</v>
      </c>
      <c r="AJ153" s="59">
        <v>0</v>
      </c>
      <c r="AK153" s="59">
        <f t="shared" si="14"/>
        <v>0</v>
      </c>
      <c r="AL153" s="59"/>
      <c r="AM153" s="24">
        <v>0</v>
      </c>
      <c r="AN153" s="24">
        <f t="shared" si="15"/>
        <v>0</v>
      </c>
      <c r="AO153" s="24"/>
      <c r="AP153" s="24"/>
      <c r="AQ153" s="24"/>
      <c r="AR153" s="24"/>
      <c r="AS153" s="24"/>
      <c r="AT153" s="24"/>
      <c r="AU153" s="24"/>
      <c r="AV153" s="24"/>
      <c r="AW153" s="24"/>
      <c r="AX153" s="24"/>
      <c r="AY153" s="24"/>
      <c r="AZ153" s="24"/>
      <c r="BA153" s="24"/>
      <c r="BB153" s="24"/>
    </row>
    <row r="154" spans="1:54" ht="9.75" customHeight="1">
      <c r="A154" s="24"/>
      <c r="B154" s="56">
        <v>3261</v>
      </c>
      <c r="C154" s="57" t="s">
        <v>9694</v>
      </c>
      <c r="D154" s="57">
        <v>0</v>
      </c>
      <c r="E154" s="57">
        <v>0</v>
      </c>
      <c r="F154" s="57">
        <v>0</v>
      </c>
      <c r="G154" s="57">
        <f t="shared" si="1"/>
        <v>0</v>
      </c>
      <c r="H154" s="57">
        <v>0</v>
      </c>
      <c r="I154" s="57">
        <f t="shared" si="2"/>
        <v>0</v>
      </c>
      <c r="J154" s="57">
        <v>0</v>
      </c>
      <c r="K154" s="57">
        <f t="shared" si="3"/>
        <v>0</v>
      </c>
      <c r="L154" s="57">
        <v>0</v>
      </c>
      <c r="M154" s="57">
        <v>0</v>
      </c>
      <c r="N154" s="57">
        <v>0</v>
      </c>
      <c r="O154" s="57">
        <f t="shared" si="4"/>
        <v>0</v>
      </c>
      <c r="P154" s="57">
        <v>0</v>
      </c>
      <c r="Q154" s="57">
        <f t="shared" si="5"/>
        <v>0</v>
      </c>
      <c r="R154" s="57">
        <v>0</v>
      </c>
      <c r="S154" s="57">
        <f t="shared" si="6"/>
        <v>0</v>
      </c>
      <c r="T154" s="57">
        <v>0</v>
      </c>
      <c r="U154" s="57">
        <v>0</v>
      </c>
      <c r="V154" s="57">
        <v>0</v>
      </c>
      <c r="W154" s="57">
        <f t="shared" si="7"/>
        <v>0</v>
      </c>
      <c r="X154" s="57">
        <v>0</v>
      </c>
      <c r="Y154" s="57">
        <f t="shared" si="8"/>
        <v>0</v>
      </c>
      <c r="Z154" s="57">
        <v>0</v>
      </c>
      <c r="AA154" s="57">
        <f t="shared" si="9"/>
        <v>0</v>
      </c>
      <c r="AB154" s="189">
        <f t="shared" si="10"/>
        <v>0</v>
      </c>
      <c r="AC154" s="58">
        <f t="shared" si="21"/>
        <v>0</v>
      </c>
      <c r="AD154" s="58">
        <f t="shared" si="22"/>
        <v>0</v>
      </c>
      <c r="AE154" s="193">
        <f t="shared" si="13"/>
        <v>0</v>
      </c>
      <c r="AF154" s="197">
        <f t="shared" si="18"/>
        <v>0</v>
      </c>
      <c r="AG154" s="197" t="b">
        <f t="shared" si="17"/>
        <v>1</v>
      </c>
      <c r="AH154" t="s">
        <v>9685</v>
      </c>
      <c r="AI154" s="59">
        <v>0</v>
      </c>
      <c r="AJ154" s="59">
        <v>0</v>
      </c>
      <c r="AK154" s="59">
        <f t="shared" si="14"/>
        <v>0</v>
      </c>
      <c r="AL154" s="59"/>
      <c r="AM154" s="24">
        <v>0</v>
      </c>
      <c r="AN154" s="24">
        <f t="shared" si="15"/>
        <v>0</v>
      </c>
      <c r="AO154" s="24"/>
      <c r="AP154" s="24"/>
      <c r="AQ154" s="24"/>
      <c r="AR154" s="24"/>
      <c r="AS154" s="24"/>
      <c r="AT154" s="24"/>
      <c r="AU154" s="24"/>
      <c r="AV154" s="24"/>
      <c r="AW154" s="24"/>
      <c r="AX154" s="24"/>
      <c r="AY154" s="24"/>
      <c r="AZ154" s="24"/>
      <c r="BA154" s="24"/>
      <c r="BB154" s="24"/>
    </row>
    <row r="155" spans="1:54" ht="9.75" customHeight="1">
      <c r="A155" s="24"/>
      <c r="B155" s="56">
        <v>3271</v>
      </c>
      <c r="C155" s="57" t="s">
        <v>1917</v>
      </c>
      <c r="D155" s="57">
        <v>0</v>
      </c>
      <c r="E155" s="57">
        <v>0</v>
      </c>
      <c r="F155" s="57">
        <v>0</v>
      </c>
      <c r="G155" s="57">
        <f t="shared" si="1"/>
        <v>0</v>
      </c>
      <c r="H155" s="57">
        <v>0</v>
      </c>
      <c r="I155" s="57">
        <f t="shared" si="2"/>
        <v>0</v>
      </c>
      <c r="J155" s="57">
        <v>0</v>
      </c>
      <c r="K155" s="57">
        <f t="shared" si="3"/>
        <v>0</v>
      </c>
      <c r="L155" s="57">
        <v>0</v>
      </c>
      <c r="M155" s="57">
        <v>0</v>
      </c>
      <c r="N155" s="57">
        <v>0</v>
      </c>
      <c r="O155" s="57">
        <f t="shared" si="4"/>
        <v>0</v>
      </c>
      <c r="P155" s="57">
        <v>0</v>
      </c>
      <c r="Q155" s="57">
        <f t="shared" si="5"/>
        <v>0</v>
      </c>
      <c r="R155" s="57">
        <v>0</v>
      </c>
      <c r="S155" s="57">
        <f t="shared" si="6"/>
        <v>0</v>
      </c>
      <c r="T155" s="57">
        <v>0</v>
      </c>
      <c r="U155" s="57">
        <v>0</v>
      </c>
      <c r="V155" s="57">
        <v>0</v>
      </c>
      <c r="W155" s="57">
        <f t="shared" si="7"/>
        <v>0</v>
      </c>
      <c r="X155" s="57">
        <v>0</v>
      </c>
      <c r="Y155" s="57">
        <f t="shared" si="8"/>
        <v>0</v>
      </c>
      <c r="Z155" s="57">
        <v>0</v>
      </c>
      <c r="AA155" s="57">
        <f t="shared" si="9"/>
        <v>0</v>
      </c>
      <c r="AB155" s="189">
        <f t="shared" si="10"/>
        <v>0</v>
      </c>
      <c r="AC155" s="58">
        <f t="shared" si="21"/>
        <v>0</v>
      </c>
      <c r="AD155" s="58">
        <f t="shared" si="22"/>
        <v>0</v>
      </c>
      <c r="AE155" s="193">
        <f t="shared" si="13"/>
        <v>0</v>
      </c>
      <c r="AF155" s="197">
        <f t="shared" si="18"/>
        <v>0</v>
      </c>
      <c r="AG155" s="197" t="b">
        <f t="shared" si="17"/>
        <v>1</v>
      </c>
      <c r="AH155" t="s">
        <v>9685</v>
      </c>
      <c r="AI155" s="59">
        <v>0</v>
      </c>
      <c r="AJ155" s="59">
        <v>0</v>
      </c>
      <c r="AK155" s="59">
        <f t="shared" si="14"/>
        <v>0</v>
      </c>
      <c r="AL155" s="59"/>
      <c r="AM155" s="24">
        <v>0</v>
      </c>
      <c r="AN155" s="24">
        <f t="shared" si="15"/>
        <v>0</v>
      </c>
      <c r="AO155" s="24"/>
      <c r="AP155" s="24"/>
      <c r="AQ155" s="24"/>
      <c r="AR155" s="24"/>
      <c r="AS155" s="24"/>
      <c r="AT155" s="24"/>
      <c r="AU155" s="24"/>
      <c r="AV155" s="24"/>
      <c r="AW155" s="24"/>
      <c r="AX155" s="24"/>
      <c r="AY155" s="24"/>
      <c r="AZ155" s="24"/>
      <c r="BA155" s="24"/>
      <c r="BB155" s="24"/>
    </row>
    <row r="156" spans="1:54" ht="9.75" customHeight="1">
      <c r="A156" s="24"/>
      <c r="B156" s="56">
        <v>3281</v>
      </c>
      <c r="C156" s="57" t="s">
        <v>9695</v>
      </c>
      <c r="D156" s="57">
        <v>0</v>
      </c>
      <c r="E156" s="57">
        <v>0</v>
      </c>
      <c r="F156" s="57">
        <v>0</v>
      </c>
      <c r="G156" s="57">
        <f t="shared" si="1"/>
        <v>0</v>
      </c>
      <c r="H156" s="57">
        <v>0</v>
      </c>
      <c r="I156" s="57">
        <f t="shared" si="2"/>
        <v>0</v>
      </c>
      <c r="J156" s="57">
        <v>0</v>
      </c>
      <c r="K156" s="57">
        <f t="shared" si="3"/>
        <v>0</v>
      </c>
      <c r="L156" s="57">
        <v>0</v>
      </c>
      <c r="M156" s="57">
        <v>0</v>
      </c>
      <c r="N156" s="57">
        <v>0</v>
      </c>
      <c r="O156" s="57">
        <f t="shared" si="4"/>
        <v>0</v>
      </c>
      <c r="P156" s="57">
        <v>0</v>
      </c>
      <c r="Q156" s="57">
        <f t="shared" si="5"/>
        <v>0</v>
      </c>
      <c r="R156" s="57">
        <v>0</v>
      </c>
      <c r="S156" s="57">
        <f t="shared" si="6"/>
        <v>0</v>
      </c>
      <c r="T156" s="57">
        <v>0</v>
      </c>
      <c r="U156" s="57">
        <v>0</v>
      </c>
      <c r="V156" s="57">
        <v>0</v>
      </c>
      <c r="W156" s="57">
        <f t="shared" si="7"/>
        <v>0</v>
      </c>
      <c r="X156" s="57">
        <v>0</v>
      </c>
      <c r="Y156" s="57">
        <f t="shared" si="8"/>
        <v>0</v>
      </c>
      <c r="Z156" s="57">
        <v>0</v>
      </c>
      <c r="AA156" s="57">
        <f t="shared" si="9"/>
        <v>0</v>
      </c>
      <c r="AB156" s="189">
        <f t="shared" si="10"/>
        <v>0</v>
      </c>
      <c r="AC156" s="58">
        <f t="shared" si="21"/>
        <v>0</v>
      </c>
      <c r="AD156" s="58">
        <f t="shared" si="22"/>
        <v>0</v>
      </c>
      <c r="AE156" s="193">
        <f t="shared" si="13"/>
        <v>0</v>
      </c>
      <c r="AF156" s="197">
        <f t="shared" si="18"/>
        <v>0</v>
      </c>
      <c r="AG156" s="197" t="b">
        <f t="shared" si="17"/>
        <v>1</v>
      </c>
      <c r="AH156" t="s">
        <v>9685</v>
      </c>
      <c r="AI156" s="59">
        <v>0</v>
      </c>
      <c r="AJ156" s="59">
        <v>0</v>
      </c>
      <c r="AK156" s="59">
        <f t="shared" si="14"/>
        <v>0</v>
      </c>
      <c r="AL156" s="59"/>
      <c r="AM156" s="24">
        <v>0</v>
      </c>
      <c r="AN156" s="24">
        <f t="shared" si="15"/>
        <v>0</v>
      </c>
      <c r="AO156" s="24"/>
      <c r="AP156" s="24"/>
      <c r="AQ156" s="24"/>
      <c r="AR156" s="24"/>
      <c r="AS156" s="24"/>
      <c r="AT156" s="24"/>
      <c r="AU156" s="24"/>
      <c r="AV156" s="24"/>
      <c r="AW156" s="24"/>
      <c r="AX156" s="24"/>
      <c r="AY156" s="24"/>
      <c r="AZ156" s="24"/>
      <c r="BA156" s="24"/>
      <c r="BB156" s="24"/>
    </row>
    <row r="157" spans="1:54" ht="16.5" customHeight="1">
      <c r="A157" s="24"/>
      <c r="B157" s="60">
        <v>3291</v>
      </c>
      <c r="C157" s="57" t="s">
        <v>9696</v>
      </c>
      <c r="D157" s="57">
        <v>0</v>
      </c>
      <c r="E157" s="57">
        <v>0</v>
      </c>
      <c r="F157" s="57">
        <v>0</v>
      </c>
      <c r="G157" s="57">
        <f t="shared" si="1"/>
        <v>0</v>
      </c>
      <c r="H157" s="57">
        <v>0</v>
      </c>
      <c r="I157" s="57">
        <f t="shared" si="2"/>
        <v>0</v>
      </c>
      <c r="J157" s="57">
        <v>0</v>
      </c>
      <c r="K157" s="57">
        <f t="shared" si="3"/>
        <v>0</v>
      </c>
      <c r="L157" s="57">
        <v>0</v>
      </c>
      <c r="M157" s="57">
        <v>0</v>
      </c>
      <c r="N157" s="57">
        <v>0</v>
      </c>
      <c r="O157" s="57">
        <f t="shared" si="4"/>
        <v>0</v>
      </c>
      <c r="P157" s="57">
        <v>0</v>
      </c>
      <c r="Q157" s="57">
        <f t="shared" si="5"/>
        <v>0</v>
      </c>
      <c r="R157" s="57">
        <v>0</v>
      </c>
      <c r="S157" s="57">
        <f t="shared" si="6"/>
        <v>0</v>
      </c>
      <c r="T157" s="57">
        <v>0</v>
      </c>
      <c r="U157" s="57">
        <v>0</v>
      </c>
      <c r="V157" s="57">
        <v>0</v>
      </c>
      <c r="W157" s="57">
        <f t="shared" si="7"/>
        <v>0</v>
      </c>
      <c r="X157" s="57">
        <v>0</v>
      </c>
      <c r="Y157" s="57">
        <f t="shared" si="8"/>
        <v>0</v>
      </c>
      <c r="Z157" s="57">
        <v>0</v>
      </c>
      <c r="AA157" s="57">
        <f t="shared" si="9"/>
        <v>0</v>
      </c>
      <c r="AB157" s="189">
        <f t="shared" si="10"/>
        <v>0</v>
      </c>
      <c r="AC157" s="58">
        <f t="shared" si="21"/>
        <v>0</v>
      </c>
      <c r="AD157" s="58">
        <f t="shared" si="22"/>
        <v>0</v>
      </c>
      <c r="AE157" s="193">
        <f t="shared" si="13"/>
        <v>0</v>
      </c>
      <c r="AF157" s="197">
        <f t="shared" si="18"/>
        <v>0</v>
      </c>
      <c r="AG157" s="197" t="b">
        <f t="shared" si="17"/>
        <v>1</v>
      </c>
      <c r="AH157" t="s">
        <v>9685</v>
      </c>
      <c r="AI157" s="59">
        <v>0</v>
      </c>
      <c r="AJ157" s="59">
        <v>0</v>
      </c>
      <c r="AK157" s="59">
        <f t="shared" si="14"/>
        <v>0</v>
      </c>
      <c r="AL157" s="59"/>
      <c r="AM157" s="24">
        <v>0</v>
      </c>
      <c r="AN157" s="24">
        <f t="shared" si="15"/>
        <v>0</v>
      </c>
      <c r="AO157" s="24"/>
      <c r="AP157" s="24"/>
      <c r="AQ157" s="24"/>
      <c r="AR157" s="24"/>
      <c r="AS157" s="24"/>
      <c r="AT157" s="24"/>
      <c r="AU157" s="24"/>
      <c r="AV157" s="24"/>
      <c r="AW157" s="24"/>
      <c r="AX157" s="24"/>
      <c r="AY157" s="24"/>
      <c r="AZ157" s="24"/>
      <c r="BA157" s="24"/>
      <c r="BB157" s="24"/>
    </row>
    <row r="158" spans="1:54" ht="16.5" customHeight="1">
      <c r="A158" s="24"/>
      <c r="B158" s="56">
        <v>3292</v>
      </c>
      <c r="C158" s="57" t="s">
        <v>9697</v>
      </c>
      <c r="D158" s="57">
        <v>0</v>
      </c>
      <c r="E158" s="57">
        <v>0</v>
      </c>
      <c r="F158" s="57">
        <v>0</v>
      </c>
      <c r="G158" s="57">
        <f t="shared" si="1"/>
        <v>0</v>
      </c>
      <c r="H158" s="57">
        <v>0</v>
      </c>
      <c r="I158" s="57">
        <f t="shared" si="2"/>
        <v>0</v>
      </c>
      <c r="J158" s="57">
        <v>0</v>
      </c>
      <c r="K158" s="57">
        <f t="shared" si="3"/>
        <v>0</v>
      </c>
      <c r="L158" s="57">
        <v>0</v>
      </c>
      <c r="M158" s="57">
        <v>0</v>
      </c>
      <c r="N158" s="57">
        <v>0</v>
      </c>
      <c r="O158" s="57">
        <f t="shared" si="4"/>
        <v>0</v>
      </c>
      <c r="P158" s="57">
        <v>0</v>
      </c>
      <c r="Q158" s="57">
        <f t="shared" si="5"/>
        <v>0</v>
      </c>
      <c r="R158" s="57">
        <v>0</v>
      </c>
      <c r="S158" s="57">
        <f t="shared" si="6"/>
        <v>0</v>
      </c>
      <c r="T158" s="57">
        <v>0</v>
      </c>
      <c r="U158" s="57">
        <v>0</v>
      </c>
      <c r="V158" s="57">
        <v>0</v>
      </c>
      <c r="W158" s="57">
        <f t="shared" si="7"/>
        <v>0</v>
      </c>
      <c r="X158" s="57">
        <v>0</v>
      </c>
      <c r="Y158" s="57">
        <f t="shared" si="8"/>
        <v>0</v>
      </c>
      <c r="Z158" s="57">
        <v>0</v>
      </c>
      <c r="AA158" s="57">
        <f t="shared" si="9"/>
        <v>0</v>
      </c>
      <c r="AB158" s="189">
        <f t="shared" si="10"/>
        <v>0</v>
      </c>
      <c r="AC158" s="58">
        <f t="shared" si="21"/>
        <v>0</v>
      </c>
      <c r="AD158" s="58">
        <f t="shared" si="22"/>
        <v>0</v>
      </c>
      <c r="AE158" s="193">
        <f t="shared" si="13"/>
        <v>0</v>
      </c>
      <c r="AF158" s="197">
        <f t="shared" si="18"/>
        <v>0</v>
      </c>
      <c r="AG158" s="197" t="b">
        <f t="shared" si="17"/>
        <v>1</v>
      </c>
      <c r="AH158" t="s">
        <v>9685</v>
      </c>
      <c r="AI158" s="59">
        <v>0</v>
      </c>
      <c r="AJ158" s="59">
        <v>0</v>
      </c>
      <c r="AK158" s="59">
        <f t="shared" si="14"/>
        <v>0</v>
      </c>
      <c r="AL158" s="59"/>
      <c r="AM158" s="24">
        <v>0</v>
      </c>
      <c r="AN158" s="24">
        <f t="shared" si="15"/>
        <v>0</v>
      </c>
      <c r="AO158" s="24"/>
      <c r="AP158" s="24"/>
      <c r="AQ158" s="24"/>
      <c r="AR158" s="24"/>
      <c r="AS158" s="24"/>
      <c r="AT158" s="24"/>
      <c r="AU158" s="24"/>
      <c r="AV158" s="24"/>
      <c r="AW158" s="24"/>
      <c r="AX158" s="24"/>
      <c r="AY158" s="24"/>
      <c r="AZ158" s="24"/>
      <c r="BA158" s="24"/>
      <c r="BB158" s="24"/>
    </row>
    <row r="159" spans="1:54" ht="16.5" customHeight="1">
      <c r="A159" s="24"/>
      <c r="B159" s="56">
        <v>3293</v>
      </c>
      <c r="C159" s="57" t="s">
        <v>9698</v>
      </c>
      <c r="D159" s="57">
        <v>0</v>
      </c>
      <c r="E159" s="57">
        <v>0</v>
      </c>
      <c r="F159" s="57">
        <v>0</v>
      </c>
      <c r="G159" s="57">
        <f t="shared" si="1"/>
        <v>0</v>
      </c>
      <c r="H159" s="57">
        <v>0</v>
      </c>
      <c r="I159" s="57">
        <f t="shared" si="2"/>
        <v>0</v>
      </c>
      <c r="J159" s="57">
        <v>0</v>
      </c>
      <c r="K159" s="57">
        <f t="shared" si="3"/>
        <v>0</v>
      </c>
      <c r="L159" s="57">
        <v>0</v>
      </c>
      <c r="M159" s="57">
        <v>0</v>
      </c>
      <c r="N159" s="57">
        <v>0</v>
      </c>
      <c r="O159" s="57">
        <f t="shared" si="4"/>
        <v>0</v>
      </c>
      <c r="P159" s="57">
        <v>0</v>
      </c>
      <c r="Q159" s="57">
        <f t="shared" si="5"/>
        <v>0</v>
      </c>
      <c r="R159" s="57">
        <v>0</v>
      </c>
      <c r="S159" s="57">
        <f t="shared" si="6"/>
        <v>0</v>
      </c>
      <c r="T159" s="57">
        <v>0</v>
      </c>
      <c r="U159" s="57">
        <v>0</v>
      </c>
      <c r="V159" s="57">
        <v>0</v>
      </c>
      <c r="W159" s="57">
        <f t="shared" si="7"/>
        <v>0</v>
      </c>
      <c r="X159" s="57">
        <v>0</v>
      </c>
      <c r="Y159" s="57">
        <f t="shared" si="8"/>
        <v>0</v>
      </c>
      <c r="Z159" s="57">
        <v>0</v>
      </c>
      <c r="AA159" s="57">
        <f t="shared" si="9"/>
        <v>0</v>
      </c>
      <c r="AB159" s="189">
        <f t="shared" si="10"/>
        <v>0</v>
      </c>
      <c r="AC159" s="58">
        <f t="shared" si="21"/>
        <v>0</v>
      </c>
      <c r="AD159" s="58">
        <f t="shared" si="22"/>
        <v>0</v>
      </c>
      <c r="AE159" s="193">
        <f t="shared" si="13"/>
        <v>0</v>
      </c>
      <c r="AF159" s="197">
        <f t="shared" si="18"/>
        <v>0</v>
      </c>
      <c r="AG159" s="197" t="b">
        <f t="shared" si="17"/>
        <v>1</v>
      </c>
      <c r="AH159" t="s">
        <v>9685</v>
      </c>
      <c r="AI159" s="59">
        <v>0</v>
      </c>
      <c r="AJ159" s="59">
        <v>0</v>
      </c>
      <c r="AK159" s="59">
        <f t="shared" si="14"/>
        <v>0</v>
      </c>
      <c r="AL159" s="59"/>
      <c r="AM159" s="24">
        <v>0</v>
      </c>
      <c r="AN159" s="24">
        <f t="shared" si="15"/>
        <v>0</v>
      </c>
      <c r="AO159" s="24"/>
      <c r="AP159" s="24"/>
      <c r="AQ159" s="24"/>
      <c r="AR159" s="24"/>
      <c r="AS159" s="24"/>
      <c r="AT159" s="24"/>
      <c r="AU159" s="24"/>
      <c r="AV159" s="24"/>
      <c r="AW159" s="24"/>
      <c r="AX159" s="24"/>
      <c r="AY159" s="24"/>
      <c r="AZ159" s="24"/>
      <c r="BA159" s="24"/>
      <c r="BB159" s="24"/>
    </row>
    <row r="160" spans="1:54" ht="16.5" customHeight="1">
      <c r="A160" s="24"/>
      <c r="B160" s="61">
        <v>3311</v>
      </c>
      <c r="C160" s="57" t="s">
        <v>9699</v>
      </c>
      <c r="D160" s="57">
        <v>0</v>
      </c>
      <c r="E160" s="57">
        <v>0</v>
      </c>
      <c r="F160" s="57">
        <v>0</v>
      </c>
      <c r="G160" s="57">
        <f t="shared" si="1"/>
        <v>0</v>
      </c>
      <c r="H160" s="57">
        <v>0</v>
      </c>
      <c r="I160" s="57">
        <f t="shared" si="2"/>
        <v>0</v>
      </c>
      <c r="J160" s="57">
        <v>0</v>
      </c>
      <c r="K160" s="57">
        <f t="shared" si="3"/>
        <v>0</v>
      </c>
      <c r="L160" s="57">
        <v>0</v>
      </c>
      <c r="M160" s="57">
        <v>0</v>
      </c>
      <c r="N160" s="57">
        <v>0</v>
      </c>
      <c r="O160" s="57">
        <f t="shared" si="4"/>
        <v>0</v>
      </c>
      <c r="P160" s="57">
        <v>0</v>
      </c>
      <c r="Q160" s="57">
        <f t="shared" si="5"/>
        <v>0</v>
      </c>
      <c r="R160" s="57">
        <v>0</v>
      </c>
      <c r="S160" s="57">
        <f t="shared" si="6"/>
        <v>0</v>
      </c>
      <c r="T160" s="57">
        <v>0</v>
      </c>
      <c r="U160" s="57">
        <v>0</v>
      </c>
      <c r="V160" s="57">
        <v>0</v>
      </c>
      <c r="W160" s="57">
        <f t="shared" si="7"/>
        <v>0</v>
      </c>
      <c r="X160" s="57">
        <v>0</v>
      </c>
      <c r="Y160" s="57">
        <f t="shared" si="8"/>
        <v>0</v>
      </c>
      <c r="Z160" s="57">
        <v>0</v>
      </c>
      <c r="AA160" s="57">
        <f t="shared" si="9"/>
        <v>0</v>
      </c>
      <c r="AB160" s="189">
        <f t="shared" si="10"/>
        <v>0</v>
      </c>
      <c r="AC160" s="58">
        <f t="shared" si="21"/>
        <v>0</v>
      </c>
      <c r="AD160" s="58">
        <f t="shared" si="22"/>
        <v>0</v>
      </c>
      <c r="AE160" s="193">
        <f t="shared" si="13"/>
        <v>0</v>
      </c>
      <c r="AF160" s="197">
        <f t="shared" si="18"/>
        <v>0</v>
      </c>
      <c r="AG160" s="197" t="b">
        <f t="shared" si="17"/>
        <v>1</v>
      </c>
      <c r="AH160" t="s">
        <v>9700</v>
      </c>
      <c r="AI160" s="59">
        <v>0</v>
      </c>
      <c r="AJ160" s="59">
        <v>0</v>
      </c>
      <c r="AK160" s="59">
        <f t="shared" si="14"/>
        <v>0</v>
      </c>
      <c r="AL160" s="59"/>
      <c r="AM160" s="24">
        <v>0</v>
      </c>
      <c r="AN160" s="24">
        <f t="shared" si="15"/>
        <v>0</v>
      </c>
      <c r="AO160" s="24"/>
      <c r="AP160" s="24"/>
      <c r="AQ160" s="24"/>
      <c r="AR160" s="24"/>
      <c r="AS160" s="24"/>
      <c r="AT160" s="24"/>
      <c r="AU160" s="24"/>
      <c r="AV160" s="24"/>
      <c r="AW160" s="24"/>
      <c r="AX160" s="24"/>
      <c r="AY160" s="24"/>
      <c r="AZ160" s="24"/>
      <c r="BA160" s="24"/>
      <c r="BB160" s="24"/>
    </row>
    <row r="161" spans="1:54" ht="16.5" customHeight="1">
      <c r="A161" s="24"/>
      <c r="B161" s="56">
        <v>3321</v>
      </c>
      <c r="C161" s="57" t="s">
        <v>9701</v>
      </c>
      <c r="D161" s="57">
        <v>0</v>
      </c>
      <c r="E161" s="57">
        <v>0</v>
      </c>
      <c r="F161" s="57">
        <v>0</v>
      </c>
      <c r="G161" s="57">
        <f t="shared" si="1"/>
        <v>0</v>
      </c>
      <c r="H161" s="57">
        <v>0</v>
      </c>
      <c r="I161" s="57">
        <f t="shared" si="2"/>
        <v>0</v>
      </c>
      <c r="J161" s="57">
        <v>0</v>
      </c>
      <c r="K161" s="57">
        <f t="shared" si="3"/>
        <v>0</v>
      </c>
      <c r="L161" s="57">
        <v>0</v>
      </c>
      <c r="M161" s="57">
        <v>0</v>
      </c>
      <c r="N161" s="57">
        <v>0</v>
      </c>
      <c r="O161" s="57">
        <f t="shared" si="4"/>
        <v>0</v>
      </c>
      <c r="P161" s="57">
        <v>0</v>
      </c>
      <c r="Q161" s="57">
        <f t="shared" si="5"/>
        <v>0</v>
      </c>
      <c r="R161" s="57">
        <v>0</v>
      </c>
      <c r="S161" s="57">
        <f t="shared" si="6"/>
        <v>0</v>
      </c>
      <c r="T161" s="57">
        <v>0</v>
      </c>
      <c r="U161" s="57">
        <v>0</v>
      </c>
      <c r="V161" s="57">
        <v>0</v>
      </c>
      <c r="W161" s="57">
        <f t="shared" si="7"/>
        <v>0</v>
      </c>
      <c r="X161" s="57">
        <v>0</v>
      </c>
      <c r="Y161" s="57">
        <f t="shared" si="8"/>
        <v>0</v>
      </c>
      <c r="Z161" s="57">
        <v>0</v>
      </c>
      <c r="AA161" s="57">
        <f t="shared" si="9"/>
        <v>0</v>
      </c>
      <c r="AB161" s="189">
        <f t="shared" si="10"/>
        <v>0</v>
      </c>
      <c r="AC161" s="58">
        <f t="shared" si="21"/>
        <v>0</v>
      </c>
      <c r="AD161" s="58">
        <f t="shared" si="22"/>
        <v>0</v>
      </c>
      <c r="AE161" s="193">
        <f t="shared" si="13"/>
        <v>0</v>
      </c>
      <c r="AF161" s="197">
        <f t="shared" si="18"/>
        <v>0</v>
      </c>
      <c r="AG161" s="197" t="b">
        <f t="shared" si="17"/>
        <v>1</v>
      </c>
      <c r="AH161" t="s">
        <v>9700</v>
      </c>
      <c r="AI161" s="59">
        <v>0</v>
      </c>
      <c r="AJ161" s="59">
        <v>0</v>
      </c>
      <c r="AK161" s="59">
        <f t="shared" si="14"/>
        <v>0</v>
      </c>
      <c r="AL161" s="59"/>
      <c r="AM161" s="24">
        <v>0</v>
      </c>
      <c r="AN161" s="24">
        <f t="shared" si="15"/>
        <v>0</v>
      </c>
      <c r="AO161" s="24"/>
      <c r="AP161" s="24"/>
      <c r="AQ161" s="24"/>
      <c r="AR161" s="24"/>
      <c r="AS161" s="24"/>
      <c r="AT161" s="24"/>
      <c r="AU161" s="24"/>
      <c r="AV161" s="24"/>
      <c r="AW161" s="24"/>
      <c r="AX161" s="24"/>
      <c r="AY161" s="24"/>
      <c r="AZ161" s="24"/>
      <c r="BA161" s="24"/>
      <c r="BB161" s="24"/>
    </row>
    <row r="162" spans="1:54" ht="16.5" customHeight="1">
      <c r="A162" s="24"/>
      <c r="B162" s="56">
        <v>3331</v>
      </c>
      <c r="C162" s="57" t="s">
        <v>9702</v>
      </c>
      <c r="D162" s="57">
        <v>0</v>
      </c>
      <c r="E162" s="57">
        <v>0</v>
      </c>
      <c r="F162" s="57">
        <v>0</v>
      </c>
      <c r="G162" s="57">
        <f t="shared" si="1"/>
        <v>0</v>
      </c>
      <c r="H162" s="57">
        <v>0</v>
      </c>
      <c r="I162" s="57">
        <f t="shared" si="2"/>
        <v>0</v>
      </c>
      <c r="J162" s="57">
        <v>0</v>
      </c>
      <c r="K162" s="57">
        <f t="shared" si="3"/>
        <v>0</v>
      </c>
      <c r="L162" s="57">
        <v>0</v>
      </c>
      <c r="M162" s="57">
        <v>0</v>
      </c>
      <c r="N162" s="57">
        <v>0</v>
      </c>
      <c r="O162" s="57">
        <f t="shared" si="4"/>
        <v>0</v>
      </c>
      <c r="P162" s="57">
        <v>0</v>
      </c>
      <c r="Q162" s="57">
        <f t="shared" si="5"/>
        <v>0</v>
      </c>
      <c r="R162" s="57">
        <v>0</v>
      </c>
      <c r="S162" s="57">
        <f t="shared" si="6"/>
        <v>0</v>
      </c>
      <c r="T162" s="57">
        <v>0</v>
      </c>
      <c r="U162" s="57">
        <v>0</v>
      </c>
      <c r="V162" s="57">
        <v>0</v>
      </c>
      <c r="W162" s="57">
        <f t="shared" si="7"/>
        <v>0</v>
      </c>
      <c r="X162" s="57">
        <v>0</v>
      </c>
      <c r="Y162" s="57">
        <f t="shared" si="8"/>
        <v>0</v>
      </c>
      <c r="Z162" s="57">
        <v>0</v>
      </c>
      <c r="AA162" s="57">
        <f t="shared" si="9"/>
        <v>0</v>
      </c>
      <c r="AB162" s="189">
        <f t="shared" si="10"/>
        <v>0</v>
      </c>
      <c r="AC162" s="58">
        <f t="shared" si="21"/>
        <v>0</v>
      </c>
      <c r="AD162" s="58">
        <f t="shared" si="22"/>
        <v>0</v>
      </c>
      <c r="AE162" s="193">
        <f t="shared" si="13"/>
        <v>0</v>
      </c>
      <c r="AF162" s="197">
        <f t="shared" si="18"/>
        <v>0</v>
      </c>
      <c r="AG162" s="197" t="b">
        <f t="shared" si="17"/>
        <v>1</v>
      </c>
      <c r="AH162" t="s">
        <v>9700</v>
      </c>
      <c r="AI162" s="59">
        <v>0</v>
      </c>
      <c r="AJ162" s="59">
        <v>0</v>
      </c>
      <c r="AK162" s="59">
        <f t="shared" si="14"/>
        <v>0</v>
      </c>
      <c r="AL162" s="59"/>
      <c r="AM162" s="24">
        <v>0</v>
      </c>
      <c r="AN162" s="24">
        <f t="shared" si="15"/>
        <v>0</v>
      </c>
      <c r="AO162" s="24"/>
      <c r="AP162" s="24"/>
      <c r="AQ162" s="24"/>
      <c r="AR162" s="24"/>
      <c r="AS162" s="24"/>
      <c r="AT162" s="24"/>
      <c r="AU162" s="24"/>
      <c r="AV162" s="24"/>
      <c r="AW162" s="24"/>
      <c r="AX162" s="24"/>
      <c r="AY162" s="24"/>
      <c r="AZ162" s="24"/>
      <c r="BA162" s="24"/>
      <c r="BB162" s="24"/>
    </row>
    <row r="163" spans="1:54" ht="16.5" customHeight="1">
      <c r="A163" s="24"/>
      <c r="B163" s="56">
        <v>3341</v>
      </c>
      <c r="C163" s="57" t="s">
        <v>9703</v>
      </c>
      <c r="D163" s="57">
        <v>0</v>
      </c>
      <c r="E163" s="57">
        <v>0</v>
      </c>
      <c r="F163" s="57">
        <v>0</v>
      </c>
      <c r="G163" s="57">
        <f t="shared" si="1"/>
        <v>0</v>
      </c>
      <c r="H163" s="57">
        <v>0</v>
      </c>
      <c r="I163" s="57">
        <f t="shared" si="2"/>
        <v>0</v>
      </c>
      <c r="J163" s="57">
        <v>0</v>
      </c>
      <c r="K163" s="57">
        <f t="shared" si="3"/>
        <v>0</v>
      </c>
      <c r="L163" s="57">
        <v>0</v>
      </c>
      <c r="M163" s="57">
        <v>0</v>
      </c>
      <c r="N163" s="57">
        <v>0</v>
      </c>
      <c r="O163" s="57">
        <f t="shared" si="4"/>
        <v>0</v>
      </c>
      <c r="P163" s="57">
        <v>0</v>
      </c>
      <c r="Q163" s="57">
        <f t="shared" si="5"/>
        <v>0</v>
      </c>
      <c r="R163" s="57">
        <v>0</v>
      </c>
      <c r="S163" s="57">
        <f t="shared" si="6"/>
        <v>0</v>
      </c>
      <c r="T163" s="57">
        <v>0</v>
      </c>
      <c r="U163" s="57">
        <v>0</v>
      </c>
      <c r="V163" s="57">
        <v>0</v>
      </c>
      <c r="W163" s="57">
        <f t="shared" si="7"/>
        <v>0</v>
      </c>
      <c r="X163" s="57">
        <v>0</v>
      </c>
      <c r="Y163" s="57">
        <f t="shared" si="8"/>
        <v>0</v>
      </c>
      <c r="Z163" s="57">
        <v>0</v>
      </c>
      <c r="AA163" s="57">
        <f t="shared" si="9"/>
        <v>0</v>
      </c>
      <c r="AB163" s="189">
        <f t="shared" si="10"/>
        <v>0</v>
      </c>
      <c r="AC163" s="58">
        <f t="shared" si="21"/>
        <v>0</v>
      </c>
      <c r="AD163" s="58">
        <f t="shared" si="22"/>
        <v>0</v>
      </c>
      <c r="AE163" s="193">
        <f t="shared" si="13"/>
        <v>0</v>
      </c>
      <c r="AF163" s="197">
        <f t="shared" si="18"/>
        <v>0</v>
      </c>
      <c r="AG163" s="197" t="b">
        <f t="shared" si="17"/>
        <v>1</v>
      </c>
      <c r="AH163" t="s">
        <v>9700</v>
      </c>
      <c r="AI163" s="59">
        <v>0</v>
      </c>
      <c r="AJ163" s="59">
        <v>0</v>
      </c>
      <c r="AK163" s="59">
        <f t="shared" si="14"/>
        <v>0</v>
      </c>
      <c r="AL163" s="59"/>
      <c r="AM163" s="24">
        <v>0</v>
      </c>
      <c r="AN163" s="24">
        <f t="shared" si="15"/>
        <v>0</v>
      </c>
      <c r="AO163" s="24"/>
      <c r="AP163" s="24"/>
      <c r="AQ163" s="24"/>
      <c r="AR163" s="24"/>
      <c r="AS163" s="24"/>
      <c r="AT163" s="24"/>
      <c r="AU163" s="24"/>
      <c r="AV163" s="24"/>
      <c r="AW163" s="24"/>
      <c r="AX163" s="24"/>
      <c r="AY163" s="24"/>
      <c r="AZ163" s="24"/>
      <c r="BA163" s="24"/>
      <c r="BB163" s="24"/>
    </row>
    <row r="164" spans="1:54" ht="16.5" customHeight="1">
      <c r="A164" s="24"/>
      <c r="B164" s="56">
        <v>3342</v>
      </c>
      <c r="C164" s="57" t="s">
        <v>1921</v>
      </c>
      <c r="D164" s="57">
        <v>0</v>
      </c>
      <c r="E164" s="57">
        <v>0</v>
      </c>
      <c r="F164" s="57">
        <v>0</v>
      </c>
      <c r="G164" s="57">
        <f t="shared" si="1"/>
        <v>0</v>
      </c>
      <c r="H164" s="57">
        <v>0</v>
      </c>
      <c r="I164" s="57">
        <f t="shared" si="2"/>
        <v>0</v>
      </c>
      <c r="J164" s="57">
        <v>0</v>
      </c>
      <c r="K164" s="57">
        <f t="shared" si="3"/>
        <v>0</v>
      </c>
      <c r="L164" s="57">
        <v>0</v>
      </c>
      <c r="M164" s="57">
        <v>0</v>
      </c>
      <c r="N164" s="57">
        <v>0</v>
      </c>
      <c r="O164" s="57">
        <f t="shared" si="4"/>
        <v>0</v>
      </c>
      <c r="P164" s="57">
        <v>0</v>
      </c>
      <c r="Q164" s="57">
        <f t="shared" si="5"/>
        <v>0</v>
      </c>
      <c r="R164" s="57">
        <v>0</v>
      </c>
      <c r="S164" s="57">
        <f t="shared" si="6"/>
        <v>0</v>
      </c>
      <c r="T164" s="57">
        <v>0</v>
      </c>
      <c r="U164" s="57">
        <v>0</v>
      </c>
      <c r="V164" s="57">
        <v>0</v>
      </c>
      <c r="W164" s="57">
        <f t="shared" si="7"/>
        <v>0</v>
      </c>
      <c r="X164" s="57">
        <v>0</v>
      </c>
      <c r="Y164" s="57">
        <f t="shared" si="8"/>
        <v>0</v>
      </c>
      <c r="Z164" s="57">
        <v>0</v>
      </c>
      <c r="AA164" s="57">
        <f t="shared" si="9"/>
        <v>0</v>
      </c>
      <c r="AB164" s="189">
        <f t="shared" si="10"/>
        <v>0</v>
      </c>
      <c r="AC164" s="58">
        <f t="shared" si="21"/>
        <v>0</v>
      </c>
      <c r="AD164" s="58">
        <f t="shared" si="22"/>
        <v>0</v>
      </c>
      <c r="AE164" s="193">
        <f t="shared" si="13"/>
        <v>0</v>
      </c>
      <c r="AF164" s="197">
        <f t="shared" si="18"/>
        <v>0</v>
      </c>
      <c r="AG164" s="197" t="b">
        <f t="shared" si="17"/>
        <v>1</v>
      </c>
      <c r="AH164" t="s">
        <v>9700</v>
      </c>
      <c r="AI164" s="59">
        <v>0</v>
      </c>
      <c r="AJ164" s="59">
        <v>0</v>
      </c>
      <c r="AK164" s="59">
        <f t="shared" si="14"/>
        <v>0</v>
      </c>
      <c r="AL164" s="59"/>
      <c r="AM164" s="24">
        <v>0</v>
      </c>
      <c r="AN164" s="24">
        <f t="shared" si="15"/>
        <v>0</v>
      </c>
      <c r="AO164" s="24"/>
      <c r="AP164" s="24"/>
      <c r="AQ164" s="24"/>
      <c r="AR164" s="24"/>
      <c r="AS164" s="24"/>
      <c r="AT164" s="24"/>
      <c r="AU164" s="24"/>
      <c r="AV164" s="24"/>
      <c r="AW164" s="24"/>
      <c r="AX164" s="24"/>
      <c r="AY164" s="24"/>
      <c r="AZ164" s="24"/>
      <c r="BA164" s="24"/>
      <c r="BB164" s="24"/>
    </row>
    <row r="165" spans="1:54" ht="16.5" customHeight="1">
      <c r="A165" s="24"/>
      <c r="B165" s="56">
        <v>3351</v>
      </c>
      <c r="C165" s="57" t="s">
        <v>9704</v>
      </c>
      <c r="D165" s="57">
        <v>0</v>
      </c>
      <c r="E165" s="57">
        <v>0</v>
      </c>
      <c r="F165" s="57">
        <v>0</v>
      </c>
      <c r="G165" s="57">
        <f t="shared" si="1"/>
        <v>0</v>
      </c>
      <c r="H165" s="57">
        <v>0</v>
      </c>
      <c r="I165" s="57">
        <f t="shared" si="2"/>
        <v>0</v>
      </c>
      <c r="J165" s="57">
        <v>0</v>
      </c>
      <c r="K165" s="57">
        <f t="shared" si="3"/>
        <v>0</v>
      </c>
      <c r="L165" s="57">
        <v>0</v>
      </c>
      <c r="M165" s="57">
        <v>0</v>
      </c>
      <c r="N165" s="57">
        <v>0</v>
      </c>
      <c r="O165" s="57">
        <f t="shared" si="4"/>
        <v>0</v>
      </c>
      <c r="P165" s="57">
        <v>0</v>
      </c>
      <c r="Q165" s="57">
        <f t="shared" si="5"/>
        <v>0</v>
      </c>
      <c r="R165" s="57">
        <v>0</v>
      </c>
      <c r="S165" s="57">
        <f t="shared" si="6"/>
        <v>0</v>
      </c>
      <c r="T165" s="57">
        <v>0</v>
      </c>
      <c r="U165" s="57">
        <v>0</v>
      </c>
      <c r="V165" s="57">
        <v>0</v>
      </c>
      <c r="W165" s="57">
        <f t="shared" si="7"/>
        <v>0</v>
      </c>
      <c r="X165" s="57">
        <v>0</v>
      </c>
      <c r="Y165" s="57">
        <f t="shared" si="8"/>
        <v>0</v>
      </c>
      <c r="Z165" s="57">
        <v>0</v>
      </c>
      <c r="AA165" s="57">
        <f t="shared" si="9"/>
        <v>0</v>
      </c>
      <c r="AB165" s="189">
        <f t="shared" si="10"/>
        <v>0</v>
      </c>
      <c r="AC165" s="58">
        <f t="shared" si="21"/>
        <v>0</v>
      </c>
      <c r="AD165" s="58">
        <f t="shared" si="22"/>
        <v>0</v>
      </c>
      <c r="AE165" s="193">
        <f t="shared" si="13"/>
        <v>0</v>
      </c>
      <c r="AF165" s="197">
        <f t="shared" si="18"/>
        <v>0</v>
      </c>
      <c r="AG165" s="197" t="b">
        <f t="shared" si="17"/>
        <v>1</v>
      </c>
      <c r="AH165" t="s">
        <v>9700</v>
      </c>
      <c r="AI165" s="59">
        <v>0</v>
      </c>
      <c r="AJ165" s="59">
        <v>0</v>
      </c>
      <c r="AK165" s="59">
        <f t="shared" si="14"/>
        <v>0</v>
      </c>
      <c r="AL165" s="59"/>
      <c r="AM165" s="24">
        <v>0</v>
      </c>
      <c r="AN165" s="24">
        <f t="shared" si="15"/>
        <v>0</v>
      </c>
      <c r="AO165" s="24"/>
      <c r="AP165" s="24"/>
      <c r="AQ165" s="24"/>
      <c r="AR165" s="24"/>
      <c r="AS165" s="24"/>
      <c r="AT165" s="24"/>
      <c r="AU165" s="24"/>
      <c r="AV165" s="24"/>
      <c r="AW165" s="24"/>
      <c r="AX165" s="24"/>
      <c r="AY165" s="24"/>
      <c r="AZ165" s="24"/>
      <c r="BA165" s="24"/>
      <c r="BB165" s="24"/>
    </row>
    <row r="166" spans="1:54" ht="16.5" customHeight="1">
      <c r="A166" s="24"/>
      <c r="B166" s="56">
        <v>3361</v>
      </c>
      <c r="C166" s="57" t="s">
        <v>9705</v>
      </c>
      <c r="D166" s="57">
        <v>0</v>
      </c>
      <c r="E166" s="57">
        <v>0</v>
      </c>
      <c r="F166" s="57">
        <v>0</v>
      </c>
      <c r="G166" s="57">
        <f t="shared" si="1"/>
        <v>0</v>
      </c>
      <c r="H166" s="57">
        <v>0</v>
      </c>
      <c r="I166" s="57">
        <f t="shared" si="2"/>
        <v>0</v>
      </c>
      <c r="J166" s="57">
        <v>0</v>
      </c>
      <c r="K166" s="57">
        <f t="shared" si="3"/>
        <v>0</v>
      </c>
      <c r="L166" s="57">
        <v>0</v>
      </c>
      <c r="M166" s="57">
        <v>0</v>
      </c>
      <c r="N166" s="57">
        <v>0</v>
      </c>
      <c r="O166" s="57">
        <f t="shared" si="4"/>
        <v>0</v>
      </c>
      <c r="P166" s="57">
        <v>0</v>
      </c>
      <c r="Q166" s="57">
        <f t="shared" si="5"/>
        <v>0</v>
      </c>
      <c r="R166" s="57">
        <v>0</v>
      </c>
      <c r="S166" s="57">
        <f t="shared" si="6"/>
        <v>0</v>
      </c>
      <c r="T166" s="57">
        <v>0</v>
      </c>
      <c r="U166" s="57">
        <v>0</v>
      </c>
      <c r="V166" s="57">
        <v>0</v>
      </c>
      <c r="W166" s="57">
        <f t="shared" si="7"/>
        <v>0</v>
      </c>
      <c r="X166" s="57">
        <v>0</v>
      </c>
      <c r="Y166" s="57">
        <f t="shared" si="8"/>
        <v>0</v>
      </c>
      <c r="Z166" s="57">
        <v>0</v>
      </c>
      <c r="AA166" s="57">
        <f t="shared" si="9"/>
        <v>0</v>
      </c>
      <c r="AB166" s="189">
        <f t="shared" si="10"/>
        <v>0</v>
      </c>
      <c r="AC166" s="58">
        <f t="shared" si="21"/>
        <v>0</v>
      </c>
      <c r="AD166" s="58">
        <f t="shared" si="22"/>
        <v>0</v>
      </c>
      <c r="AE166" s="193">
        <f t="shared" si="13"/>
        <v>0</v>
      </c>
      <c r="AF166" s="197">
        <f t="shared" si="18"/>
        <v>0</v>
      </c>
      <c r="AG166" s="197" t="b">
        <f t="shared" si="17"/>
        <v>1</v>
      </c>
      <c r="AH166" t="s">
        <v>9700</v>
      </c>
      <c r="AI166" s="59">
        <v>0</v>
      </c>
      <c r="AJ166" s="59">
        <v>0</v>
      </c>
      <c r="AK166" s="59">
        <f t="shared" si="14"/>
        <v>0</v>
      </c>
      <c r="AL166" s="59"/>
      <c r="AM166" s="24">
        <v>0</v>
      </c>
      <c r="AN166" s="24">
        <f t="shared" si="15"/>
        <v>0</v>
      </c>
      <c r="AO166" s="24"/>
      <c r="AP166" s="24"/>
      <c r="AQ166" s="24"/>
      <c r="AR166" s="24"/>
      <c r="AS166" s="24"/>
      <c r="AT166" s="24"/>
      <c r="AU166" s="24"/>
      <c r="AV166" s="24"/>
      <c r="AW166" s="24"/>
      <c r="AX166" s="24"/>
      <c r="AY166" s="24"/>
      <c r="AZ166" s="24"/>
      <c r="BA166" s="24"/>
      <c r="BB166" s="24"/>
    </row>
    <row r="167" spans="1:54" ht="16.5" customHeight="1">
      <c r="A167" s="24"/>
      <c r="B167" s="61">
        <v>3362</v>
      </c>
      <c r="C167" s="57" t="s">
        <v>9706</v>
      </c>
      <c r="D167" s="57">
        <v>0</v>
      </c>
      <c r="E167" s="57">
        <v>0</v>
      </c>
      <c r="F167" s="57">
        <v>0</v>
      </c>
      <c r="G167" s="57">
        <f t="shared" si="1"/>
        <v>0</v>
      </c>
      <c r="H167" s="57">
        <v>0</v>
      </c>
      <c r="I167" s="57">
        <f t="shared" si="2"/>
        <v>0</v>
      </c>
      <c r="J167" s="57">
        <v>0</v>
      </c>
      <c r="K167" s="57">
        <f t="shared" si="3"/>
        <v>0</v>
      </c>
      <c r="L167" s="57">
        <v>0</v>
      </c>
      <c r="M167" s="57">
        <v>0</v>
      </c>
      <c r="N167" s="57">
        <v>0</v>
      </c>
      <c r="O167" s="57">
        <f t="shared" si="4"/>
        <v>0</v>
      </c>
      <c r="P167" s="57">
        <v>0</v>
      </c>
      <c r="Q167" s="57">
        <f t="shared" si="5"/>
        <v>0</v>
      </c>
      <c r="R167" s="57">
        <v>0</v>
      </c>
      <c r="S167" s="57">
        <f t="shared" si="6"/>
        <v>0</v>
      </c>
      <c r="T167" s="57">
        <v>0</v>
      </c>
      <c r="U167" s="57">
        <v>0</v>
      </c>
      <c r="V167" s="57">
        <v>0</v>
      </c>
      <c r="W167" s="57">
        <f t="shared" si="7"/>
        <v>0</v>
      </c>
      <c r="X167" s="57">
        <v>0</v>
      </c>
      <c r="Y167" s="57">
        <f t="shared" si="8"/>
        <v>0</v>
      </c>
      <c r="Z167" s="57">
        <v>0</v>
      </c>
      <c r="AA167" s="57">
        <f t="shared" si="9"/>
        <v>0</v>
      </c>
      <c r="AB167" s="189">
        <f t="shared" si="10"/>
        <v>0</v>
      </c>
      <c r="AC167" s="58">
        <f t="shared" si="21"/>
        <v>0</v>
      </c>
      <c r="AD167" s="58">
        <f t="shared" si="22"/>
        <v>0</v>
      </c>
      <c r="AE167" s="193">
        <f t="shared" si="13"/>
        <v>0</v>
      </c>
      <c r="AF167" s="197">
        <f t="shared" si="18"/>
        <v>0</v>
      </c>
      <c r="AG167" s="197" t="b">
        <f t="shared" si="17"/>
        <v>1</v>
      </c>
      <c r="AH167" t="s">
        <v>9700</v>
      </c>
      <c r="AI167" s="59">
        <v>0</v>
      </c>
      <c r="AJ167" s="59">
        <v>0</v>
      </c>
      <c r="AK167" s="59">
        <f t="shared" si="14"/>
        <v>0</v>
      </c>
      <c r="AL167" s="59">
        <v>0</v>
      </c>
      <c r="AM167" s="24">
        <v>0</v>
      </c>
      <c r="AN167" s="24">
        <f t="shared" si="15"/>
        <v>0</v>
      </c>
      <c r="AO167" s="62" t="s">
        <v>9707</v>
      </c>
      <c r="AP167" s="24"/>
      <c r="AQ167" s="24"/>
      <c r="AR167" s="24"/>
      <c r="AS167" s="24"/>
      <c r="AT167" s="24"/>
      <c r="AU167" s="24"/>
      <c r="AV167" s="24"/>
      <c r="AW167" s="24"/>
      <c r="AX167" s="24"/>
      <c r="AY167" s="24"/>
      <c r="AZ167" s="24"/>
      <c r="BA167" s="24"/>
      <c r="BB167" s="24"/>
    </row>
    <row r="168" spans="1:54" ht="16.5" customHeight="1">
      <c r="A168" s="24"/>
      <c r="B168" s="56">
        <v>3363</v>
      </c>
      <c r="C168" s="57" t="s">
        <v>9708</v>
      </c>
      <c r="D168" s="57">
        <v>0</v>
      </c>
      <c r="E168" s="57">
        <v>0</v>
      </c>
      <c r="F168" s="57">
        <v>0</v>
      </c>
      <c r="G168" s="57">
        <f t="shared" si="1"/>
        <v>0</v>
      </c>
      <c r="H168" s="57">
        <v>0</v>
      </c>
      <c r="I168" s="57">
        <f t="shared" si="2"/>
        <v>0</v>
      </c>
      <c r="J168" s="57">
        <v>0</v>
      </c>
      <c r="K168" s="57">
        <f t="shared" si="3"/>
        <v>0</v>
      </c>
      <c r="L168" s="57">
        <v>0</v>
      </c>
      <c r="M168" s="57">
        <v>0</v>
      </c>
      <c r="N168" s="57">
        <v>0</v>
      </c>
      <c r="O168" s="57">
        <f t="shared" si="4"/>
        <v>0</v>
      </c>
      <c r="P168" s="57">
        <v>0</v>
      </c>
      <c r="Q168" s="57">
        <f t="shared" si="5"/>
        <v>0</v>
      </c>
      <c r="R168" s="57">
        <v>0</v>
      </c>
      <c r="S168" s="57">
        <f t="shared" si="6"/>
        <v>0</v>
      </c>
      <c r="T168" s="57">
        <v>0</v>
      </c>
      <c r="U168" s="57">
        <v>0</v>
      </c>
      <c r="V168" s="57">
        <v>0</v>
      </c>
      <c r="W168" s="57">
        <f t="shared" si="7"/>
        <v>0</v>
      </c>
      <c r="X168" s="57">
        <v>0</v>
      </c>
      <c r="Y168" s="57">
        <f t="shared" si="8"/>
        <v>0</v>
      </c>
      <c r="Z168" s="57">
        <v>0</v>
      </c>
      <c r="AA168" s="57">
        <f t="shared" si="9"/>
        <v>0</v>
      </c>
      <c r="AB168" s="189">
        <f t="shared" si="10"/>
        <v>0</v>
      </c>
      <c r="AC168" s="58">
        <f t="shared" si="21"/>
        <v>0</v>
      </c>
      <c r="AD168" s="58">
        <f t="shared" si="22"/>
        <v>0</v>
      </c>
      <c r="AE168" s="193">
        <f t="shared" si="13"/>
        <v>0</v>
      </c>
      <c r="AF168" s="197">
        <f t="shared" si="18"/>
        <v>0</v>
      </c>
      <c r="AG168" s="197" t="b">
        <f t="shared" si="17"/>
        <v>1</v>
      </c>
      <c r="AH168" t="s">
        <v>9700</v>
      </c>
      <c r="AI168" s="59">
        <v>0</v>
      </c>
      <c r="AJ168" s="59">
        <v>0</v>
      </c>
      <c r="AK168" s="59">
        <f t="shared" si="14"/>
        <v>0</v>
      </c>
      <c r="AL168" s="59"/>
      <c r="AM168" s="24">
        <v>0</v>
      </c>
      <c r="AN168" s="24">
        <f t="shared" si="15"/>
        <v>0</v>
      </c>
      <c r="AO168" s="24"/>
      <c r="AP168" s="24"/>
      <c r="AQ168" s="24"/>
      <c r="AR168" s="24"/>
      <c r="AS168" s="24"/>
      <c r="AT168" s="24"/>
      <c r="AU168" s="24"/>
      <c r="AV168" s="24"/>
      <c r="AW168" s="24"/>
      <c r="AX168" s="24"/>
      <c r="AY168" s="24"/>
      <c r="AZ168" s="24"/>
      <c r="BA168" s="24"/>
      <c r="BB168" s="24"/>
    </row>
    <row r="169" spans="1:54" ht="16.5" customHeight="1">
      <c r="A169" s="24"/>
      <c r="B169" s="56">
        <v>3364</v>
      </c>
      <c r="C169" s="57" t="s">
        <v>2103</v>
      </c>
      <c r="D169" s="57">
        <v>0</v>
      </c>
      <c r="E169" s="57">
        <v>0</v>
      </c>
      <c r="F169" s="57">
        <v>0</v>
      </c>
      <c r="G169" s="57">
        <f t="shared" si="1"/>
        <v>0</v>
      </c>
      <c r="H169" s="57">
        <v>0</v>
      </c>
      <c r="I169" s="57">
        <f t="shared" si="2"/>
        <v>0</v>
      </c>
      <c r="J169" s="57">
        <v>0</v>
      </c>
      <c r="K169" s="57">
        <f t="shared" si="3"/>
        <v>0</v>
      </c>
      <c r="L169" s="57">
        <v>0</v>
      </c>
      <c r="M169" s="57">
        <v>0</v>
      </c>
      <c r="N169" s="57">
        <v>0</v>
      </c>
      <c r="O169" s="57">
        <f t="shared" si="4"/>
        <v>0</v>
      </c>
      <c r="P169" s="57">
        <v>0</v>
      </c>
      <c r="Q169" s="57">
        <f t="shared" si="5"/>
        <v>0</v>
      </c>
      <c r="R169" s="57">
        <v>0</v>
      </c>
      <c r="S169" s="57">
        <f t="shared" si="6"/>
        <v>0</v>
      </c>
      <c r="T169" s="57">
        <v>0</v>
      </c>
      <c r="U169" s="57">
        <v>0</v>
      </c>
      <c r="V169" s="57">
        <v>0</v>
      </c>
      <c r="W169" s="57">
        <f t="shared" si="7"/>
        <v>0</v>
      </c>
      <c r="X169" s="57">
        <v>0</v>
      </c>
      <c r="Y169" s="57">
        <f t="shared" si="8"/>
        <v>0</v>
      </c>
      <c r="Z169" s="57">
        <v>0</v>
      </c>
      <c r="AA169" s="57">
        <f t="shared" si="9"/>
        <v>0</v>
      </c>
      <c r="AB169" s="189">
        <f t="shared" si="10"/>
        <v>0</v>
      </c>
      <c r="AC169" s="58">
        <f t="shared" si="21"/>
        <v>0</v>
      </c>
      <c r="AD169" s="58">
        <f t="shared" si="22"/>
        <v>0</v>
      </c>
      <c r="AE169" s="193">
        <f t="shared" si="13"/>
        <v>0</v>
      </c>
      <c r="AF169" s="197">
        <f t="shared" si="18"/>
        <v>0</v>
      </c>
      <c r="AG169" s="197" t="b">
        <f t="shared" si="17"/>
        <v>1</v>
      </c>
      <c r="AH169" t="s">
        <v>9700</v>
      </c>
      <c r="AI169" s="59">
        <v>0</v>
      </c>
      <c r="AJ169" s="59">
        <v>0</v>
      </c>
      <c r="AK169" s="59">
        <f t="shared" si="14"/>
        <v>0</v>
      </c>
      <c r="AL169" s="59"/>
      <c r="AM169" s="24">
        <v>0</v>
      </c>
      <c r="AN169" s="24">
        <f t="shared" si="15"/>
        <v>0</v>
      </c>
      <c r="AO169" s="24"/>
      <c r="AP169" s="24"/>
      <c r="AQ169" s="24"/>
      <c r="AR169" s="24"/>
      <c r="AS169" s="24"/>
      <c r="AT169" s="24"/>
      <c r="AU169" s="24"/>
      <c r="AV169" s="24"/>
      <c r="AW169" s="24"/>
      <c r="AX169" s="24"/>
      <c r="AY169" s="24"/>
      <c r="AZ169" s="24"/>
      <c r="BA169" s="24"/>
      <c r="BB169" s="24"/>
    </row>
    <row r="170" spans="1:54" ht="16.5" customHeight="1">
      <c r="A170" s="24"/>
      <c r="B170" s="56">
        <v>3365</v>
      </c>
      <c r="C170" s="57" t="s">
        <v>9709</v>
      </c>
      <c r="D170" s="57">
        <v>0</v>
      </c>
      <c r="E170" s="57">
        <v>0</v>
      </c>
      <c r="F170" s="57">
        <v>0</v>
      </c>
      <c r="G170" s="57">
        <f t="shared" si="1"/>
        <v>0</v>
      </c>
      <c r="H170" s="57">
        <v>0</v>
      </c>
      <c r="I170" s="57">
        <f t="shared" si="2"/>
        <v>0</v>
      </c>
      <c r="J170" s="57">
        <v>0</v>
      </c>
      <c r="K170" s="57">
        <f t="shared" si="3"/>
        <v>0</v>
      </c>
      <c r="L170" s="57">
        <v>0</v>
      </c>
      <c r="M170" s="57">
        <v>0</v>
      </c>
      <c r="N170" s="57">
        <v>0</v>
      </c>
      <c r="O170" s="57">
        <f t="shared" si="4"/>
        <v>0</v>
      </c>
      <c r="P170" s="57">
        <v>0</v>
      </c>
      <c r="Q170" s="57">
        <f t="shared" si="5"/>
        <v>0</v>
      </c>
      <c r="R170" s="57">
        <v>0</v>
      </c>
      <c r="S170" s="57">
        <f t="shared" si="6"/>
        <v>0</v>
      </c>
      <c r="T170" s="57">
        <v>0</v>
      </c>
      <c r="U170" s="57">
        <v>0</v>
      </c>
      <c r="V170" s="57">
        <v>0</v>
      </c>
      <c r="W170" s="57">
        <f t="shared" si="7"/>
        <v>0</v>
      </c>
      <c r="X170" s="57">
        <v>0</v>
      </c>
      <c r="Y170" s="57">
        <f t="shared" si="8"/>
        <v>0</v>
      </c>
      <c r="Z170" s="57">
        <v>0</v>
      </c>
      <c r="AA170" s="57">
        <f t="shared" si="9"/>
        <v>0</v>
      </c>
      <c r="AB170" s="189">
        <f t="shared" si="10"/>
        <v>0</v>
      </c>
      <c r="AC170" s="58">
        <f t="shared" si="21"/>
        <v>0</v>
      </c>
      <c r="AD170" s="58">
        <f t="shared" si="22"/>
        <v>0</v>
      </c>
      <c r="AE170" s="193">
        <f t="shared" si="13"/>
        <v>0</v>
      </c>
      <c r="AF170" s="197">
        <f t="shared" si="18"/>
        <v>0</v>
      </c>
      <c r="AG170" s="197" t="b">
        <f t="shared" si="17"/>
        <v>1</v>
      </c>
      <c r="AH170" t="s">
        <v>9700</v>
      </c>
      <c r="AI170" s="59">
        <v>0</v>
      </c>
      <c r="AJ170" s="59">
        <v>0</v>
      </c>
      <c r="AK170" s="59">
        <f t="shared" si="14"/>
        <v>0</v>
      </c>
      <c r="AL170" s="59"/>
      <c r="AM170" s="24">
        <v>0</v>
      </c>
      <c r="AN170" s="24">
        <f t="shared" si="15"/>
        <v>0</v>
      </c>
      <c r="AO170" s="24"/>
      <c r="AP170" s="24"/>
      <c r="AQ170" s="24"/>
      <c r="AR170" s="24"/>
      <c r="AS170" s="24"/>
      <c r="AT170" s="24"/>
      <c r="AU170" s="24"/>
      <c r="AV170" s="24"/>
      <c r="AW170" s="24"/>
      <c r="AX170" s="24"/>
      <c r="AY170" s="24"/>
      <c r="AZ170" s="24"/>
      <c r="BA170" s="24"/>
      <c r="BB170" s="24"/>
    </row>
    <row r="171" spans="1:54" ht="16.5" customHeight="1">
      <c r="A171" s="24"/>
      <c r="B171" s="56">
        <v>3366</v>
      </c>
      <c r="C171" s="57" t="s">
        <v>9710</v>
      </c>
      <c r="D171" s="57">
        <v>0</v>
      </c>
      <c r="E171" s="57">
        <v>0</v>
      </c>
      <c r="F171" s="57">
        <v>0</v>
      </c>
      <c r="G171" s="57">
        <f t="shared" si="1"/>
        <v>0</v>
      </c>
      <c r="H171" s="57">
        <v>0</v>
      </c>
      <c r="I171" s="57">
        <f t="shared" si="2"/>
        <v>0</v>
      </c>
      <c r="J171" s="57">
        <v>0</v>
      </c>
      <c r="K171" s="57">
        <f t="shared" si="3"/>
        <v>0</v>
      </c>
      <c r="L171" s="57">
        <v>0</v>
      </c>
      <c r="M171" s="57">
        <v>0</v>
      </c>
      <c r="N171" s="57">
        <v>0</v>
      </c>
      <c r="O171" s="57">
        <f t="shared" si="4"/>
        <v>0</v>
      </c>
      <c r="P171" s="57">
        <v>0</v>
      </c>
      <c r="Q171" s="57">
        <f t="shared" si="5"/>
        <v>0</v>
      </c>
      <c r="R171" s="57">
        <v>0</v>
      </c>
      <c r="S171" s="57">
        <f t="shared" si="6"/>
        <v>0</v>
      </c>
      <c r="T171" s="57">
        <v>0</v>
      </c>
      <c r="U171" s="57">
        <v>0</v>
      </c>
      <c r="V171" s="57">
        <v>0</v>
      </c>
      <c r="W171" s="57">
        <f t="shared" si="7"/>
        <v>0</v>
      </c>
      <c r="X171" s="57">
        <v>0</v>
      </c>
      <c r="Y171" s="57">
        <f t="shared" si="8"/>
        <v>0</v>
      </c>
      <c r="Z171" s="57">
        <v>0</v>
      </c>
      <c r="AA171" s="57">
        <f t="shared" si="9"/>
        <v>0</v>
      </c>
      <c r="AB171" s="189">
        <f t="shared" si="10"/>
        <v>0</v>
      </c>
      <c r="AC171" s="58">
        <f t="shared" si="21"/>
        <v>0</v>
      </c>
      <c r="AD171" s="58">
        <f t="shared" si="22"/>
        <v>0</v>
      </c>
      <c r="AE171" s="193">
        <f t="shared" si="13"/>
        <v>0</v>
      </c>
      <c r="AF171" s="197">
        <f t="shared" si="18"/>
        <v>0</v>
      </c>
      <c r="AG171" s="197" t="b">
        <f t="shared" si="17"/>
        <v>1</v>
      </c>
      <c r="AH171" t="s">
        <v>9700</v>
      </c>
      <c r="AI171" s="59">
        <v>0</v>
      </c>
      <c r="AJ171" s="59">
        <v>0</v>
      </c>
      <c r="AK171" s="59">
        <f t="shared" si="14"/>
        <v>0</v>
      </c>
      <c r="AL171" s="59"/>
      <c r="AM171" s="24">
        <v>0</v>
      </c>
      <c r="AN171" s="24">
        <f t="shared" si="15"/>
        <v>0</v>
      </c>
      <c r="AO171" s="24"/>
      <c r="AP171" s="24"/>
      <c r="AQ171" s="24"/>
      <c r="AR171" s="24"/>
      <c r="AS171" s="24"/>
      <c r="AT171" s="24"/>
      <c r="AU171" s="24"/>
      <c r="AV171" s="24"/>
      <c r="AW171" s="24"/>
      <c r="AX171" s="24"/>
      <c r="AY171" s="24"/>
      <c r="AZ171" s="24"/>
      <c r="BA171" s="24"/>
      <c r="BB171" s="24"/>
    </row>
    <row r="172" spans="1:54" ht="16.5" customHeight="1">
      <c r="A172" s="24"/>
      <c r="B172" s="56">
        <v>3371</v>
      </c>
      <c r="C172" s="57" t="s">
        <v>9711</v>
      </c>
      <c r="D172" s="57">
        <v>0</v>
      </c>
      <c r="E172" s="57">
        <v>0</v>
      </c>
      <c r="F172" s="57">
        <v>0</v>
      </c>
      <c r="G172" s="57">
        <f t="shared" si="1"/>
        <v>0</v>
      </c>
      <c r="H172" s="57">
        <v>0</v>
      </c>
      <c r="I172" s="57">
        <f t="shared" si="2"/>
        <v>0</v>
      </c>
      <c r="J172" s="57">
        <v>0</v>
      </c>
      <c r="K172" s="57">
        <f t="shared" si="3"/>
        <v>0</v>
      </c>
      <c r="L172" s="57">
        <v>0</v>
      </c>
      <c r="M172" s="57">
        <v>0</v>
      </c>
      <c r="N172" s="57">
        <v>0</v>
      </c>
      <c r="O172" s="57">
        <f t="shared" si="4"/>
        <v>0</v>
      </c>
      <c r="P172" s="57">
        <v>0</v>
      </c>
      <c r="Q172" s="57">
        <f t="shared" si="5"/>
        <v>0</v>
      </c>
      <c r="R172" s="57">
        <v>0</v>
      </c>
      <c r="S172" s="57">
        <f t="shared" si="6"/>
        <v>0</v>
      </c>
      <c r="T172" s="57">
        <v>0</v>
      </c>
      <c r="U172" s="57">
        <v>0</v>
      </c>
      <c r="V172" s="57">
        <v>0</v>
      </c>
      <c r="W172" s="57">
        <f t="shared" si="7"/>
        <v>0</v>
      </c>
      <c r="X172" s="57">
        <v>0</v>
      </c>
      <c r="Y172" s="57">
        <f t="shared" si="8"/>
        <v>0</v>
      </c>
      <c r="Z172" s="57">
        <v>0</v>
      </c>
      <c r="AA172" s="57">
        <f t="shared" si="9"/>
        <v>0</v>
      </c>
      <c r="AB172" s="189">
        <f t="shared" si="10"/>
        <v>0</v>
      </c>
      <c r="AC172" s="58">
        <f t="shared" si="21"/>
        <v>0</v>
      </c>
      <c r="AD172" s="58">
        <f t="shared" si="22"/>
        <v>0</v>
      </c>
      <c r="AE172" s="193">
        <f t="shared" si="13"/>
        <v>0</v>
      </c>
      <c r="AF172" s="197">
        <f t="shared" si="18"/>
        <v>0</v>
      </c>
      <c r="AG172" s="197" t="b">
        <f t="shared" si="17"/>
        <v>1</v>
      </c>
      <c r="AH172" t="s">
        <v>9700</v>
      </c>
      <c r="AI172" s="59">
        <v>0</v>
      </c>
      <c r="AJ172" s="59">
        <v>0</v>
      </c>
      <c r="AK172" s="59">
        <f t="shared" si="14"/>
        <v>0</v>
      </c>
      <c r="AL172" s="59"/>
      <c r="AM172" s="24">
        <v>0</v>
      </c>
      <c r="AN172" s="24">
        <f t="shared" si="15"/>
        <v>0</v>
      </c>
      <c r="AO172" s="24"/>
      <c r="AP172" s="24"/>
      <c r="AQ172" s="24"/>
      <c r="AR172" s="24"/>
      <c r="AS172" s="24"/>
      <c r="AT172" s="24"/>
      <c r="AU172" s="24"/>
      <c r="AV172" s="24"/>
      <c r="AW172" s="24"/>
      <c r="AX172" s="24"/>
      <c r="AY172" s="24"/>
      <c r="AZ172" s="24"/>
      <c r="BA172" s="24"/>
      <c r="BB172" s="24"/>
    </row>
    <row r="173" spans="1:54" ht="16.5" customHeight="1">
      <c r="A173" s="24"/>
      <c r="B173" s="56">
        <v>3381</v>
      </c>
      <c r="C173" s="57" t="s">
        <v>2105</v>
      </c>
      <c r="D173" s="57">
        <v>0</v>
      </c>
      <c r="E173" s="57">
        <v>0</v>
      </c>
      <c r="F173" s="57">
        <v>0</v>
      </c>
      <c r="G173" s="57">
        <f t="shared" si="1"/>
        <v>0</v>
      </c>
      <c r="H173" s="57">
        <v>0</v>
      </c>
      <c r="I173" s="57">
        <f t="shared" si="2"/>
        <v>0</v>
      </c>
      <c r="J173" s="57">
        <v>0</v>
      </c>
      <c r="K173" s="57">
        <f t="shared" si="3"/>
        <v>0</v>
      </c>
      <c r="L173" s="57">
        <v>0</v>
      </c>
      <c r="M173" s="57">
        <v>0</v>
      </c>
      <c r="N173" s="57">
        <v>0</v>
      </c>
      <c r="O173" s="57">
        <f t="shared" si="4"/>
        <v>0</v>
      </c>
      <c r="P173" s="57">
        <v>0</v>
      </c>
      <c r="Q173" s="57">
        <f t="shared" si="5"/>
        <v>0</v>
      </c>
      <c r="R173" s="57">
        <v>0</v>
      </c>
      <c r="S173" s="57">
        <f t="shared" si="6"/>
        <v>0</v>
      </c>
      <c r="T173" s="57">
        <v>0</v>
      </c>
      <c r="U173" s="57">
        <v>0</v>
      </c>
      <c r="V173" s="57">
        <v>0</v>
      </c>
      <c r="W173" s="57">
        <f t="shared" si="7"/>
        <v>0</v>
      </c>
      <c r="X173" s="57">
        <v>0</v>
      </c>
      <c r="Y173" s="57">
        <f t="shared" si="8"/>
        <v>0</v>
      </c>
      <c r="Z173" s="57">
        <v>0</v>
      </c>
      <c r="AA173" s="57">
        <f t="shared" si="9"/>
        <v>0</v>
      </c>
      <c r="AB173" s="189">
        <f t="shared" si="10"/>
        <v>0</v>
      </c>
      <c r="AC173" s="58">
        <f t="shared" si="21"/>
        <v>0</v>
      </c>
      <c r="AD173" s="58">
        <f t="shared" si="22"/>
        <v>0</v>
      </c>
      <c r="AE173" s="193">
        <f t="shared" si="13"/>
        <v>0</v>
      </c>
      <c r="AF173" s="197">
        <f t="shared" si="18"/>
        <v>0</v>
      </c>
      <c r="AG173" s="197" t="b">
        <f t="shared" si="17"/>
        <v>1</v>
      </c>
      <c r="AH173" t="s">
        <v>9700</v>
      </c>
      <c r="AI173" s="59">
        <v>0</v>
      </c>
      <c r="AJ173" s="59">
        <v>0</v>
      </c>
      <c r="AK173" s="59">
        <f t="shared" si="14"/>
        <v>0</v>
      </c>
      <c r="AL173" s="59"/>
      <c r="AM173" s="24">
        <v>0</v>
      </c>
      <c r="AN173" s="24">
        <f t="shared" si="15"/>
        <v>0</v>
      </c>
      <c r="AO173" s="24"/>
      <c r="AP173" s="24"/>
      <c r="AQ173" s="24"/>
      <c r="AR173" s="24"/>
      <c r="AS173" s="24"/>
      <c r="AT173" s="24"/>
      <c r="AU173" s="24"/>
      <c r="AV173" s="24"/>
      <c r="AW173" s="24"/>
      <c r="AX173" s="24"/>
      <c r="AY173" s="24"/>
      <c r="AZ173" s="24"/>
      <c r="BA173" s="24"/>
      <c r="BB173" s="24"/>
    </row>
    <row r="174" spans="1:54" ht="16.5" customHeight="1">
      <c r="A174" s="24"/>
      <c r="B174" s="56">
        <v>3391</v>
      </c>
      <c r="C174" s="57" t="s">
        <v>9712</v>
      </c>
      <c r="D174" s="57">
        <v>0</v>
      </c>
      <c r="E174" s="57">
        <v>0</v>
      </c>
      <c r="F174" s="57">
        <v>0</v>
      </c>
      <c r="G174" s="57">
        <f t="shared" si="1"/>
        <v>0</v>
      </c>
      <c r="H174" s="57">
        <v>0</v>
      </c>
      <c r="I174" s="57">
        <f t="shared" si="2"/>
        <v>0</v>
      </c>
      <c r="J174" s="57">
        <v>0</v>
      </c>
      <c r="K174" s="57">
        <f t="shared" si="3"/>
        <v>0</v>
      </c>
      <c r="L174" s="57">
        <v>0</v>
      </c>
      <c r="M174" s="57">
        <v>0</v>
      </c>
      <c r="N174" s="57">
        <v>0</v>
      </c>
      <c r="O174" s="57">
        <f t="shared" si="4"/>
        <v>0</v>
      </c>
      <c r="P174" s="57">
        <v>0</v>
      </c>
      <c r="Q174" s="57">
        <f t="shared" si="5"/>
        <v>0</v>
      </c>
      <c r="R174" s="57">
        <v>0</v>
      </c>
      <c r="S174" s="57">
        <f t="shared" si="6"/>
        <v>0</v>
      </c>
      <c r="T174" s="57">
        <v>0</v>
      </c>
      <c r="U174" s="57">
        <v>0</v>
      </c>
      <c r="V174" s="57">
        <v>0</v>
      </c>
      <c r="W174" s="57">
        <f t="shared" si="7"/>
        <v>0</v>
      </c>
      <c r="X174" s="57">
        <v>0</v>
      </c>
      <c r="Y174" s="57">
        <f t="shared" si="8"/>
        <v>0</v>
      </c>
      <c r="Z174" s="57">
        <v>0</v>
      </c>
      <c r="AA174" s="57">
        <f t="shared" si="9"/>
        <v>0</v>
      </c>
      <c r="AB174" s="189">
        <f t="shared" si="10"/>
        <v>0</v>
      </c>
      <c r="AC174" s="58">
        <f t="shared" si="21"/>
        <v>0</v>
      </c>
      <c r="AD174" s="58">
        <f t="shared" si="22"/>
        <v>0</v>
      </c>
      <c r="AE174" s="193">
        <f t="shared" si="13"/>
        <v>0</v>
      </c>
      <c r="AF174" s="197">
        <f t="shared" si="18"/>
        <v>0</v>
      </c>
      <c r="AG174" s="197" t="b">
        <f t="shared" si="17"/>
        <v>1</v>
      </c>
      <c r="AH174" t="s">
        <v>9700</v>
      </c>
      <c r="AI174" s="59">
        <v>0</v>
      </c>
      <c r="AJ174" s="59">
        <v>0</v>
      </c>
      <c r="AK174" s="59">
        <f t="shared" si="14"/>
        <v>0</v>
      </c>
      <c r="AL174" s="59"/>
      <c r="AM174" s="24">
        <v>0</v>
      </c>
      <c r="AN174" s="24">
        <f t="shared" si="15"/>
        <v>0</v>
      </c>
      <c r="AO174" s="24"/>
      <c r="AP174" s="24"/>
      <c r="AQ174" s="24"/>
      <c r="AR174" s="24"/>
      <c r="AS174" s="24"/>
      <c r="AT174" s="24"/>
      <c r="AU174" s="24"/>
      <c r="AV174" s="24"/>
      <c r="AW174" s="24"/>
      <c r="AX174" s="24"/>
      <c r="AY174" s="24"/>
      <c r="AZ174" s="24"/>
      <c r="BA174" s="24"/>
      <c r="BB174" s="24"/>
    </row>
    <row r="175" spans="1:54" ht="16.5" customHeight="1">
      <c r="A175" s="24"/>
      <c r="B175" s="61">
        <v>3411</v>
      </c>
      <c r="C175" s="57" t="s">
        <v>1145</v>
      </c>
      <c r="D175" s="57">
        <v>0</v>
      </c>
      <c r="E175" s="57">
        <v>0</v>
      </c>
      <c r="F175" s="57">
        <v>0</v>
      </c>
      <c r="G175" s="57">
        <f t="shared" si="1"/>
        <v>0</v>
      </c>
      <c r="H175" s="57">
        <v>0</v>
      </c>
      <c r="I175" s="57">
        <f t="shared" si="2"/>
        <v>0</v>
      </c>
      <c r="J175" s="57">
        <v>0</v>
      </c>
      <c r="K175" s="57">
        <f t="shared" si="3"/>
        <v>0</v>
      </c>
      <c r="L175" s="57">
        <v>0</v>
      </c>
      <c r="M175" s="57">
        <v>0</v>
      </c>
      <c r="N175" s="57">
        <v>0</v>
      </c>
      <c r="O175" s="57">
        <f t="shared" si="4"/>
        <v>0</v>
      </c>
      <c r="P175" s="57">
        <v>0</v>
      </c>
      <c r="Q175" s="57">
        <f t="shared" si="5"/>
        <v>0</v>
      </c>
      <c r="R175" s="57">
        <v>0</v>
      </c>
      <c r="S175" s="57">
        <f t="shared" si="6"/>
        <v>0</v>
      </c>
      <c r="T175" s="57">
        <v>0</v>
      </c>
      <c r="U175" s="57">
        <v>0</v>
      </c>
      <c r="V175" s="57">
        <v>0</v>
      </c>
      <c r="W175" s="57">
        <f t="shared" si="7"/>
        <v>0</v>
      </c>
      <c r="X175" s="57">
        <v>0</v>
      </c>
      <c r="Y175" s="57">
        <f t="shared" si="8"/>
        <v>0</v>
      </c>
      <c r="Z175" s="57">
        <v>0</v>
      </c>
      <c r="AA175" s="57">
        <f t="shared" si="9"/>
        <v>0</v>
      </c>
      <c r="AB175" s="189">
        <f t="shared" si="10"/>
        <v>0</v>
      </c>
      <c r="AC175" s="58">
        <f t="shared" si="21"/>
        <v>0</v>
      </c>
      <c r="AD175" s="58">
        <f t="shared" si="22"/>
        <v>0</v>
      </c>
      <c r="AE175" s="193">
        <f t="shared" si="13"/>
        <v>0</v>
      </c>
      <c r="AF175" s="197">
        <f t="shared" si="18"/>
        <v>0</v>
      </c>
      <c r="AG175" s="197" t="b">
        <f t="shared" si="17"/>
        <v>1</v>
      </c>
      <c r="AH175" t="s">
        <v>9713</v>
      </c>
      <c r="AI175" s="59">
        <v>0</v>
      </c>
      <c r="AJ175" s="59">
        <v>0</v>
      </c>
      <c r="AK175" s="59">
        <f t="shared" si="14"/>
        <v>0</v>
      </c>
      <c r="AL175" s="59"/>
      <c r="AM175" s="24">
        <v>0</v>
      </c>
      <c r="AN175" s="24">
        <f t="shared" si="15"/>
        <v>0</v>
      </c>
      <c r="AO175" s="24"/>
      <c r="AP175" s="24"/>
      <c r="AQ175" s="24"/>
      <c r="AR175" s="24"/>
      <c r="AS175" s="24"/>
      <c r="AT175" s="24"/>
      <c r="AU175" s="24"/>
      <c r="AV175" s="24"/>
      <c r="AW175" s="24"/>
      <c r="AX175" s="24"/>
      <c r="AY175" s="24"/>
      <c r="AZ175" s="24"/>
      <c r="BA175" s="24"/>
      <c r="BB175" s="24"/>
    </row>
    <row r="176" spans="1:54" ht="16.5" customHeight="1">
      <c r="A176" s="24"/>
      <c r="B176" s="56">
        <v>3421</v>
      </c>
      <c r="C176" s="57" t="s">
        <v>9714</v>
      </c>
      <c r="D176" s="57">
        <v>0</v>
      </c>
      <c r="E176" s="57">
        <v>0</v>
      </c>
      <c r="F176" s="57">
        <v>0</v>
      </c>
      <c r="G176" s="57">
        <f t="shared" si="1"/>
        <v>0</v>
      </c>
      <c r="H176" s="57">
        <v>0</v>
      </c>
      <c r="I176" s="57">
        <f t="shared" si="2"/>
        <v>0</v>
      </c>
      <c r="J176" s="57">
        <v>0</v>
      </c>
      <c r="K176" s="57">
        <f t="shared" si="3"/>
        <v>0</v>
      </c>
      <c r="L176" s="57">
        <v>0</v>
      </c>
      <c r="M176" s="57">
        <v>0</v>
      </c>
      <c r="N176" s="57">
        <v>0</v>
      </c>
      <c r="O176" s="57">
        <f t="shared" si="4"/>
        <v>0</v>
      </c>
      <c r="P176" s="57">
        <v>0</v>
      </c>
      <c r="Q176" s="57">
        <f t="shared" si="5"/>
        <v>0</v>
      </c>
      <c r="R176" s="57">
        <v>0</v>
      </c>
      <c r="S176" s="57">
        <f t="shared" si="6"/>
        <v>0</v>
      </c>
      <c r="T176" s="57">
        <v>0</v>
      </c>
      <c r="U176" s="57">
        <v>0</v>
      </c>
      <c r="V176" s="57">
        <v>0</v>
      </c>
      <c r="W176" s="57">
        <f t="shared" si="7"/>
        <v>0</v>
      </c>
      <c r="X176" s="57">
        <v>0</v>
      </c>
      <c r="Y176" s="57">
        <f t="shared" si="8"/>
        <v>0</v>
      </c>
      <c r="Z176" s="57">
        <v>0</v>
      </c>
      <c r="AA176" s="57">
        <f t="shared" si="9"/>
        <v>0</v>
      </c>
      <c r="AB176" s="189">
        <f t="shared" si="10"/>
        <v>0</v>
      </c>
      <c r="AC176" s="58">
        <f t="shared" si="21"/>
        <v>0</v>
      </c>
      <c r="AD176" s="58">
        <f t="shared" si="22"/>
        <v>0</v>
      </c>
      <c r="AE176" s="193">
        <f t="shared" si="13"/>
        <v>0</v>
      </c>
      <c r="AF176" s="197">
        <f t="shared" si="18"/>
        <v>0</v>
      </c>
      <c r="AG176" s="197" t="b">
        <f t="shared" si="17"/>
        <v>1</v>
      </c>
      <c r="AH176" t="s">
        <v>9713</v>
      </c>
      <c r="AI176" s="59">
        <v>0</v>
      </c>
      <c r="AJ176" s="59">
        <v>0</v>
      </c>
      <c r="AK176" s="59">
        <f t="shared" si="14"/>
        <v>0</v>
      </c>
      <c r="AL176" s="59"/>
      <c r="AM176" s="24">
        <v>0</v>
      </c>
      <c r="AN176" s="24">
        <f t="shared" si="15"/>
        <v>0</v>
      </c>
      <c r="AO176" s="24"/>
      <c r="AP176" s="24"/>
      <c r="AQ176" s="24"/>
      <c r="AR176" s="24"/>
      <c r="AS176" s="24"/>
      <c r="AT176" s="24"/>
      <c r="AU176" s="24"/>
      <c r="AV176" s="24"/>
      <c r="AW176" s="24"/>
      <c r="AX176" s="24"/>
      <c r="AY176" s="24"/>
      <c r="AZ176" s="24"/>
      <c r="BA176" s="24"/>
      <c r="BB176" s="24"/>
    </row>
    <row r="177" spans="1:54" ht="16.5" customHeight="1">
      <c r="A177" s="24"/>
      <c r="B177" s="56">
        <v>3431</v>
      </c>
      <c r="C177" s="57" t="s">
        <v>9715</v>
      </c>
      <c r="D177" s="57">
        <v>0</v>
      </c>
      <c r="E177" s="57">
        <v>0</v>
      </c>
      <c r="F177" s="57">
        <v>0</v>
      </c>
      <c r="G177" s="57">
        <f t="shared" si="1"/>
        <v>0</v>
      </c>
      <c r="H177" s="57">
        <v>0</v>
      </c>
      <c r="I177" s="57">
        <f t="shared" si="2"/>
        <v>0</v>
      </c>
      <c r="J177" s="57">
        <v>0</v>
      </c>
      <c r="K177" s="57">
        <f t="shared" si="3"/>
        <v>0</v>
      </c>
      <c r="L177" s="57">
        <v>0</v>
      </c>
      <c r="M177" s="57">
        <v>0</v>
      </c>
      <c r="N177" s="57">
        <v>0</v>
      </c>
      <c r="O177" s="57">
        <f t="shared" si="4"/>
        <v>0</v>
      </c>
      <c r="P177" s="57">
        <v>0</v>
      </c>
      <c r="Q177" s="57">
        <f t="shared" si="5"/>
        <v>0</v>
      </c>
      <c r="R177" s="57">
        <v>0</v>
      </c>
      <c r="S177" s="57">
        <f t="shared" si="6"/>
        <v>0</v>
      </c>
      <c r="T177" s="57">
        <v>0</v>
      </c>
      <c r="U177" s="57">
        <v>0</v>
      </c>
      <c r="V177" s="57">
        <v>0</v>
      </c>
      <c r="W177" s="57">
        <f t="shared" si="7"/>
        <v>0</v>
      </c>
      <c r="X177" s="57">
        <v>0</v>
      </c>
      <c r="Y177" s="57">
        <f t="shared" si="8"/>
        <v>0</v>
      </c>
      <c r="Z177" s="57">
        <v>0</v>
      </c>
      <c r="AA177" s="57">
        <f t="shared" si="9"/>
        <v>0</v>
      </c>
      <c r="AB177" s="189">
        <f t="shared" si="10"/>
        <v>0</v>
      </c>
      <c r="AC177" s="58">
        <f t="shared" si="21"/>
        <v>0</v>
      </c>
      <c r="AD177" s="58">
        <f t="shared" si="22"/>
        <v>0</v>
      </c>
      <c r="AE177" s="193">
        <f t="shared" si="13"/>
        <v>0</v>
      </c>
      <c r="AF177" s="197">
        <f t="shared" si="18"/>
        <v>0</v>
      </c>
      <c r="AG177" s="197" t="b">
        <f t="shared" si="17"/>
        <v>1</v>
      </c>
      <c r="AH177" t="s">
        <v>9713</v>
      </c>
      <c r="AI177" s="59">
        <v>0</v>
      </c>
      <c r="AJ177" s="59">
        <v>0</v>
      </c>
      <c r="AK177" s="59">
        <f t="shared" si="14"/>
        <v>0</v>
      </c>
      <c r="AL177" s="59"/>
      <c r="AM177" s="24">
        <v>0</v>
      </c>
      <c r="AN177" s="24">
        <f t="shared" si="15"/>
        <v>0</v>
      </c>
      <c r="AO177" s="24"/>
      <c r="AP177" s="24"/>
      <c r="AQ177" s="24"/>
      <c r="AR177" s="24"/>
      <c r="AS177" s="24"/>
      <c r="AT177" s="24"/>
      <c r="AU177" s="24"/>
      <c r="AV177" s="24"/>
      <c r="AW177" s="24"/>
      <c r="AX177" s="24"/>
      <c r="AY177" s="24"/>
      <c r="AZ177" s="24"/>
      <c r="BA177" s="24"/>
      <c r="BB177" s="24"/>
    </row>
    <row r="178" spans="1:54" ht="16.5" customHeight="1">
      <c r="A178" s="24"/>
      <c r="B178" s="56">
        <v>3441</v>
      </c>
      <c r="C178" s="57" t="s">
        <v>9716</v>
      </c>
      <c r="D178" s="57">
        <v>0</v>
      </c>
      <c r="E178" s="57">
        <v>0</v>
      </c>
      <c r="F178" s="57">
        <v>0</v>
      </c>
      <c r="G178" s="57">
        <f t="shared" si="1"/>
        <v>0</v>
      </c>
      <c r="H178" s="57">
        <v>0</v>
      </c>
      <c r="I178" s="57">
        <f t="shared" si="2"/>
        <v>0</v>
      </c>
      <c r="J178" s="57">
        <v>0</v>
      </c>
      <c r="K178" s="57">
        <f t="shared" si="3"/>
        <v>0</v>
      </c>
      <c r="L178" s="57">
        <v>0</v>
      </c>
      <c r="M178" s="57">
        <v>0</v>
      </c>
      <c r="N178" s="57">
        <v>0</v>
      </c>
      <c r="O178" s="57">
        <f t="shared" si="4"/>
        <v>0</v>
      </c>
      <c r="P178" s="57">
        <v>0</v>
      </c>
      <c r="Q178" s="57">
        <f t="shared" si="5"/>
        <v>0</v>
      </c>
      <c r="R178" s="57">
        <v>0</v>
      </c>
      <c r="S178" s="57">
        <f t="shared" si="6"/>
        <v>0</v>
      </c>
      <c r="T178" s="57">
        <v>0</v>
      </c>
      <c r="U178" s="57">
        <v>0</v>
      </c>
      <c r="V178" s="57">
        <v>0</v>
      </c>
      <c r="W178" s="57">
        <f t="shared" si="7"/>
        <v>0</v>
      </c>
      <c r="X178" s="57">
        <v>0</v>
      </c>
      <c r="Y178" s="57">
        <f t="shared" si="8"/>
        <v>0</v>
      </c>
      <c r="Z178" s="57">
        <v>0</v>
      </c>
      <c r="AA178" s="57">
        <f t="shared" si="9"/>
        <v>0</v>
      </c>
      <c r="AB178" s="189">
        <f t="shared" si="10"/>
        <v>0</v>
      </c>
      <c r="AC178" s="58">
        <f t="shared" si="21"/>
        <v>0</v>
      </c>
      <c r="AD178" s="58">
        <f t="shared" si="22"/>
        <v>0</v>
      </c>
      <c r="AE178" s="193">
        <f t="shared" si="13"/>
        <v>0</v>
      </c>
      <c r="AF178" s="197">
        <f t="shared" si="18"/>
        <v>0</v>
      </c>
      <c r="AG178" s="197" t="b">
        <f t="shared" si="17"/>
        <v>1</v>
      </c>
      <c r="AH178" t="s">
        <v>9713</v>
      </c>
      <c r="AI178" s="59">
        <v>0</v>
      </c>
      <c r="AJ178" s="59">
        <v>0</v>
      </c>
      <c r="AK178" s="59">
        <f t="shared" si="14"/>
        <v>0</v>
      </c>
      <c r="AL178" s="59"/>
      <c r="AM178" s="24">
        <v>0</v>
      </c>
      <c r="AN178" s="24">
        <f t="shared" si="15"/>
        <v>0</v>
      </c>
      <c r="AO178" s="24"/>
      <c r="AP178" s="24"/>
      <c r="AQ178" s="24"/>
      <c r="AR178" s="24"/>
      <c r="AS178" s="24"/>
      <c r="AT178" s="24"/>
      <c r="AU178" s="24"/>
      <c r="AV178" s="24"/>
      <c r="AW178" s="24"/>
      <c r="AX178" s="24"/>
      <c r="AY178" s="24"/>
      <c r="AZ178" s="24"/>
      <c r="BA178" s="24"/>
      <c r="BB178" s="24"/>
    </row>
    <row r="179" spans="1:54" ht="16.5" customHeight="1">
      <c r="A179" s="24"/>
      <c r="B179" s="56">
        <v>3451</v>
      </c>
      <c r="C179" s="57" t="s">
        <v>9717</v>
      </c>
      <c r="D179" s="57">
        <v>0</v>
      </c>
      <c r="E179" s="57">
        <v>0</v>
      </c>
      <c r="F179" s="57">
        <v>0</v>
      </c>
      <c r="G179" s="57">
        <f t="shared" si="1"/>
        <v>0</v>
      </c>
      <c r="H179" s="57">
        <v>0</v>
      </c>
      <c r="I179" s="57">
        <f t="shared" si="2"/>
        <v>0</v>
      </c>
      <c r="J179" s="57">
        <v>0</v>
      </c>
      <c r="K179" s="57">
        <f t="shared" si="3"/>
        <v>0</v>
      </c>
      <c r="L179" s="57">
        <v>0</v>
      </c>
      <c r="M179" s="57">
        <v>0</v>
      </c>
      <c r="N179" s="57">
        <v>0</v>
      </c>
      <c r="O179" s="57">
        <f t="shared" si="4"/>
        <v>0</v>
      </c>
      <c r="P179" s="57">
        <v>0</v>
      </c>
      <c r="Q179" s="57">
        <f t="shared" si="5"/>
        <v>0</v>
      </c>
      <c r="R179" s="57">
        <v>0</v>
      </c>
      <c r="S179" s="57">
        <f t="shared" si="6"/>
        <v>0</v>
      </c>
      <c r="T179" s="57">
        <v>0</v>
      </c>
      <c r="U179" s="57">
        <v>0</v>
      </c>
      <c r="V179" s="57">
        <v>0</v>
      </c>
      <c r="W179" s="57">
        <f t="shared" si="7"/>
        <v>0</v>
      </c>
      <c r="X179" s="57">
        <v>0</v>
      </c>
      <c r="Y179" s="57">
        <f t="shared" si="8"/>
        <v>0</v>
      </c>
      <c r="Z179" s="57">
        <v>0</v>
      </c>
      <c r="AA179" s="57">
        <f t="shared" si="9"/>
        <v>0</v>
      </c>
      <c r="AB179" s="189">
        <f t="shared" si="10"/>
        <v>0</v>
      </c>
      <c r="AC179" s="58">
        <f t="shared" si="21"/>
        <v>0</v>
      </c>
      <c r="AD179" s="58">
        <f t="shared" si="22"/>
        <v>0</v>
      </c>
      <c r="AE179" s="193">
        <f t="shared" si="13"/>
        <v>0</v>
      </c>
      <c r="AF179" s="197">
        <f t="shared" si="18"/>
        <v>0</v>
      </c>
      <c r="AG179" s="197" t="b">
        <f t="shared" si="17"/>
        <v>1</v>
      </c>
      <c r="AH179" t="s">
        <v>9713</v>
      </c>
      <c r="AI179" s="59">
        <v>0</v>
      </c>
      <c r="AJ179" s="59">
        <v>0</v>
      </c>
      <c r="AK179" s="59">
        <f t="shared" si="14"/>
        <v>0</v>
      </c>
      <c r="AL179" s="59"/>
      <c r="AM179" s="24">
        <v>0</v>
      </c>
      <c r="AN179" s="24">
        <f t="shared" si="15"/>
        <v>0</v>
      </c>
      <c r="AO179" s="24"/>
      <c r="AP179" s="24"/>
      <c r="AQ179" s="24"/>
      <c r="AR179" s="24"/>
      <c r="AS179" s="24"/>
      <c r="AT179" s="24"/>
      <c r="AU179" s="24"/>
      <c r="AV179" s="24"/>
      <c r="AW179" s="24"/>
      <c r="AX179" s="24"/>
      <c r="AY179" s="24"/>
      <c r="AZ179" s="24"/>
      <c r="BA179" s="24"/>
      <c r="BB179" s="24"/>
    </row>
    <row r="180" spans="1:54" ht="16.5" customHeight="1">
      <c r="A180" s="24"/>
      <c r="B180" s="56">
        <v>3461</v>
      </c>
      <c r="C180" s="57" t="s">
        <v>9718</v>
      </c>
      <c r="D180" s="57">
        <v>0</v>
      </c>
      <c r="E180" s="57">
        <v>0</v>
      </c>
      <c r="F180" s="57">
        <v>0</v>
      </c>
      <c r="G180" s="57">
        <f t="shared" si="1"/>
        <v>0</v>
      </c>
      <c r="H180" s="57">
        <v>0</v>
      </c>
      <c r="I180" s="57">
        <f t="shared" si="2"/>
        <v>0</v>
      </c>
      <c r="J180" s="57">
        <v>0</v>
      </c>
      <c r="K180" s="57">
        <f t="shared" si="3"/>
        <v>0</v>
      </c>
      <c r="L180" s="57">
        <v>0</v>
      </c>
      <c r="M180" s="57">
        <v>0</v>
      </c>
      <c r="N180" s="57">
        <v>0</v>
      </c>
      <c r="O180" s="57">
        <f t="shared" si="4"/>
        <v>0</v>
      </c>
      <c r="P180" s="57">
        <v>0</v>
      </c>
      <c r="Q180" s="57">
        <f t="shared" si="5"/>
        <v>0</v>
      </c>
      <c r="R180" s="57">
        <v>0</v>
      </c>
      <c r="S180" s="57">
        <f t="shared" si="6"/>
        <v>0</v>
      </c>
      <c r="T180" s="57">
        <v>0</v>
      </c>
      <c r="U180" s="57">
        <v>0</v>
      </c>
      <c r="V180" s="57">
        <v>0</v>
      </c>
      <c r="W180" s="57">
        <f t="shared" si="7"/>
        <v>0</v>
      </c>
      <c r="X180" s="57">
        <v>0</v>
      </c>
      <c r="Y180" s="57">
        <f t="shared" si="8"/>
        <v>0</v>
      </c>
      <c r="Z180" s="57">
        <v>0</v>
      </c>
      <c r="AA180" s="57">
        <f t="shared" si="9"/>
        <v>0</v>
      </c>
      <c r="AB180" s="189">
        <f t="shared" si="10"/>
        <v>0</v>
      </c>
      <c r="AC180" s="58">
        <f t="shared" si="21"/>
        <v>0</v>
      </c>
      <c r="AD180" s="58">
        <f t="shared" si="22"/>
        <v>0</v>
      </c>
      <c r="AE180" s="193">
        <f t="shared" si="13"/>
        <v>0</v>
      </c>
      <c r="AF180" s="197">
        <f t="shared" si="18"/>
        <v>0</v>
      </c>
      <c r="AG180" s="197" t="b">
        <f t="shared" si="17"/>
        <v>1</v>
      </c>
      <c r="AH180" t="s">
        <v>9713</v>
      </c>
      <c r="AI180" s="59">
        <v>0</v>
      </c>
      <c r="AJ180" s="59">
        <v>0</v>
      </c>
      <c r="AK180" s="59">
        <f t="shared" si="14"/>
        <v>0</v>
      </c>
      <c r="AL180" s="59"/>
      <c r="AM180" s="24">
        <v>0</v>
      </c>
      <c r="AN180" s="24">
        <f t="shared" si="15"/>
        <v>0</v>
      </c>
      <c r="AO180" s="24"/>
      <c r="AP180" s="24"/>
      <c r="AQ180" s="24"/>
      <c r="AR180" s="24"/>
      <c r="AS180" s="24"/>
      <c r="AT180" s="24"/>
      <c r="AU180" s="24"/>
      <c r="AV180" s="24"/>
      <c r="AW180" s="24"/>
      <c r="AX180" s="24"/>
      <c r="AY180" s="24"/>
      <c r="AZ180" s="24"/>
      <c r="BA180" s="24"/>
      <c r="BB180" s="24"/>
    </row>
    <row r="181" spans="1:54" ht="16.5" customHeight="1">
      <c r="A181" s="24"/>
      <c r="B181" s="56">
        <v>3471</v>
      </c>
      <c r="C181" s="57" t="s">
        <v>1156</v>
      </c>
      <c r="D181" s="57">
        <v>0</v>
      </c>
      <c r="E181" s="57">
        <v>0</v>
      </c>
      <c r="F181" s="57">
        <v>0</v>
      </c>
      <c r="G181" s="57">
        <f t="shared" si="1"/>
        <v>0</v>
      </c>
      <c r="H181" s="57">
        <v>0</v>
      </c>
      <c r="I181" s="57">
        <f t="shared" si="2"/>
        <v>0</v>
      </c>
      <c r="J181" s="57">
        <v>0</v>
      </c>
      <c r="K181" s="57">
        <f t="shared" si="3"/>
        <v>0</v>
      </c>
      <c r="L181" s="57">
        <v>0</v>
      </c>
      <c r="M181" s="57">
        <v>0</v>
      </c>
      <c r="N181" s="57">
        <v>0</v>
      </c>
      <c r="O181" s="57">
        <f t="shared" si="4"/>
        <v>0</v>
      </c>
      <c r="P181" s="57">
        <v>0</v>
      </c>
      <c r="Q181" s="57">
        <f t="shared" si="5"/>
        <v>0</v>
      </c>
      <c r="R181" s="57">
        <v>0</v>
      </c>
      <c r="S181" s="57">
        <f t="shared" si="6"/>
        <v>0</v>
      </c>
      <c r="T181" s="57">
        <v>0</v>
      </c>
      <c r="U181" s="57">
        <v>0</v>
      </c>
      <c r="V181" s="57">
        <v>0</v>
      </c>
      <c r="W181" s="57">
        <f t="shared" si="7"/>
        <v>0</v>
      </c>
      <c r="X181" s="57">
        <v>0</v>
      </c>
      <c r="Y181" s="57">
        <f t="shared" si="8"/>
        <v>0</v>
      </c>
      <c r="Z181" s="57">
        <v>0</v>
      </c>
      <c r="AA181" s="57">
        <f t="shared" si="9"/>
        <v>0</v>
      </c>
      <c r="AB181" s="189">
        <f t="shared" si="10"/>
        <v>0</v>
      </c>
      <c r="AC181" s="58">
        <f t="shared" si="21"/>
        <v>0</v>
      </c>
      <c r="AD181" s="58">
        <f t="shared" si="22"/>
        <v>0</v>
      </c>
      <c r="AE181" s="193">
        <f t="shared" si="13"/>
        <v>0</v>
      </c>
      <c r="AF181" s="197">
        <f t="shared" si="18"/>
        <v>0</v>
      </c>
      <c r="AG181" s="197" t="b">
        <f t="shared" si="17"/>
        <v>1</v>
      </c>
      <c r="AH181" t="s">
        <v>9713</v>
      </c>
      <c r="AI181" s="59">
        <v>0</v>
      </c>
      <c r="AJ181" s="59">
        <v>0</v>
      </c>
      <c r="AK181" s="59">
        <f t="shared" si="14"/>
        <v>0</v>
      </c>
      <c r="AL181" s="59"/>
      <c r="AM181" s="24">
        <v>0</v>
      </c>
      <c r="AN181" s="24">
        <f t="shared" si="15"/>
        <v>0</v>
      </c>
      <c r="AO181" s="24"/>
      <c r="AP181" s="24"/>
      <c r="AQ181" s="24"/>
      <c r="AR181" s="24"/>
      <c r="AS181" s="24"/>
      <c r="AT181" s="24"/>
      <c r="AU181" s="24"/>
      <c r="AV181" s="24"/>
      <c r="AW181" s="24"/>
      <c r="AX181" s="24"/>
      <c r="AY181" s="24"/>
      <c r="AZ181" s="24"/>
      <c r="BA181" s="24"/>
      <c r="BB181" s="24"/>
    </row>
    <row r="182" spans="1:54" ht="16.5" customHeight="1">
      <c r="A182" s="24"/>
      <c r="B182" s="56">
        <v>3481</v>
      </c>
      <c r="C182" s="57" t="s">
        <v>9719</v>
      </c>
      <c r="D182" s="57">
        <v>0</v>
      </c>
      <c r="E182" s="57">
        <v>0</v>
      </c>
      <c r="F182" s="57">
        <v>0</v>
      </c>
      <c r="G182" s="57">
        <f t="shared" si="1"/>
        <v>0</v>
      </c>
      <c r="H182" s="57">
        <v>0</v>
      </c>
      <c r="I182" s="57">
        <f t="shared" si="2"/>
        <v>0</v>
      </c>
      <c r="J182" s="57">
        <v>0</v>
      </c>
      <c r="K182" s="57">
        <f t="shared" si="3"/>
        <v>0</v>
      </c>
      <c r="L182" s="57">
        <v>0</v>
      </c>
      <c r="M182" s="57">
        <v>0</v>
      </c>
      <c r="N182" s="57">
        <v>0</v>
      </c>
      <c r="O182" s="57">
        <f t="shared" si="4"/>
        <v>0</v>
      </c>
      <c r="P182" s="57">
        <v>0</v>
      </c>
      <c r="Q182" s="57">
        <f t="shared" si="5"/>
        <v>0</v>
      </c>
      <c r="R182" s="57">
        <v>0</v>
      </c>
      <c r="S182" s="57">
        <f t="shared" si="6"/>
        <v>0</v>
      </c>
      <c r="T182" s="57">
        <v>0</v>
      </c>
      <c r="U182" s="57">
        <v>0</v>
      </c>
      <c r="V182" s="57">
        <v>0</v>
      </c>
      <c r="W182" s="57">
        <f t="shared" si="7"/>
        <v>0</v>
      </c>
      <c r="X182" s="57">
        <v>0</v>
      </c>
      <c r="Y182" s="57">
        <f t="shared" si="8"/>
        <v>0</v>
      </c>
      <c r="Z182" s="57">
        <v>0</v>
      </c>
      <c r="AA182" s="57">
        <f t="shared" si="9"/>
        <v>0</v>
      </c>
      <c r="AB182" s="189">
        <f t="shared" si="10"/>
        <v>0</v>
      </c>
      <c r="AC182" s="58">
        <f t="shared" si="21"/>
        <v>0</v>
      </c>
      <c r="AD182" s="58">
        <f t="shared" si="22"/>
        <v>0</v>
      </c>
      <c r="AE182" s="193">
        <f t="shared" si="13"/>
        <v>0</v>
      </c>
      <c r="AF182" s="197">
        <f t="shared" si="18"/>
        <v>0</v>
      </c>
      <c r="AG182" s="197" t="b">
        <f t="shared" si="17"/>
        <v>1</v>
      </c>
      <c r="AH182" t="s">
        <v>9713</v>
      </c>
      <c r="AI182" s="59">
        <v>0</v>
      </c>
      <c r="AJ182" s="59">
        <v>0</v>
      </c>
      <c r="AK182" s="59">
        <f t="shared" si="14"/>
        <v>0</v>
      </c>
      <c r="AL182" s="59"/>
      <c r="AM182" s="24">
        <v>0</v>
      </c>
      <c r="AN182" s="24">
        <f t="shared" si="15"/>
        <v>0</v>
      </c>
      <c r="AO182" s="24"/>
      <c r="AP182" s="24"/>
      <c r="AQ182" s="24"/>
      <c r="AR182" s="24"/>
      <c r="AS182" s="24"/>
      <c r="AT182" s="24"/>
      <c r="AU182" s="24"/>
      <c r="AV182" s="24"/>
      <c r="AW182" s="24"/>
      <c r="AX182" s="24"/>
      <c r="AY182" s="24"/>
      <c r="AZ182" s="24"/>
      <c r="BA182" s="24"/>
      <c r="BB182" s="24"/>
    </row>
    <row r="183" spans="1:54" ht="16.5" customHeight="1">
      <c r="A183" s="24"/>
      <c r="B183" s="56">
        <v>3491</v>
      </c>
      <c r="C183" s="57" t="s">
        <v>9720</v>
      </c>
      <c r="D183" s="57">
        <v>0</v>
      </c>
      <c r="E183" s="57">
        <v>0</v>
      </c>
      <c r="F183" s="57">
        <v>0</v>
      </c>
      <c r="G183" s="57">
        <f t="shared" si="1"/>
        <v>0</v>
      </c>
      <c r="H183" s="57">
        <v>0</v>
      </c>
      <c r="I183" s="57">
        <f t="shared" si="2"/>
        <v>0</v>
      </c>
      <c r="J183" s="57">
        <v>0</v>
      </c>
      <c r="K183" s="57">
        <f t="shared" si="3"/>
        <v>0</v>
      </c>
      <c r="L183" s="57">
        <v>0</v>
      </c>
      <c r="M183" s="57">
        <v>0</v>
      </c>
      <c r="N183" s="57">
        <v>0</v>
      </c>
      <c r="O183" s="57">
        <f t="shared" si="4"/>
        <v>0</v>
      </c>
      <c r="P183" s="57">
        <v>0</v>
      </c>
      <c r="Q183" s="57">
        <f t="shared" si="5"/>
        <v>0</v>
      </c>
      <c r="R183" s="57">
        <v>0</v>
      </c>
      <c r="S183" s="57">
        <f t="shared" si="6"/>
        <v>0</v>
      </c>
      <c r="T183" s="57">
        <v>0</v>
      </c>
      <c r="U183" s="57">
        <v>0</v>
      </c>
      <c r="V183" s="57">
        <v>0</v>
      </c>
      <c r="W183" s="57">
        <f t="shared" si="7"/>
        <v>0</v>
      </c>
      <c r="X183" s="57">
        <v>0</v>
      </c>
      <c r="Y183" s="57">
        <f t="shared" si="8"/>
        <v>0</v>
      </c>
      <c r="Z183" s="57">
        <v>0</v>
      </c>
      <c r="AA183" s="57">
        <f t="shared" si="9"/>
        <v>0</v>
      </c>
      <c r="AB183" s="189">
        <f t="shared" si="10"/>
        <v>0</v>
      </c>
      <c r="AC183" s="58">
        <f t="shared" si="21"/>
        <v>0</v>
      </c>
      <c r="AD183" s="58">
        <f t="shared" si="22"/>
        <v>0</v>
      </c>
      <c r="AE183" s="193">
        <f t="shared" si="13"/>
        <v>0</v>
      </c>
      <c r="AF183" s="197">
        <f t="shared" si="18"/>
        <v>0</v>
      </c>
      <c r="AG183" s="197" t="b">
        <f t="shared" si="17"/>
        <v>1</v>
      </c>
      <c r="AH183" t="s">
        <v>9713</v>
      </c>
      <c r="AI183" s="59">
        <v>0</v>
      </c>
      <c r="AJ183" s="59">
        <v>0</v>
      </c>
      <c r="AK183" s="59">
        <f t="shared" si="14"/>
        <v>0</v>
      </c>
      <c r="AL183" s="59"/>
      <c r="AM183" s="24">
        <v>0</v>
      </c>
      <c r="AN183" s="24">
        <f t="shared" si="15"/>
        <v>0</v>
      </c>
      <c r="AO183" s="24"/>
      <c r="AP183" s="24"/>
      <c r="AQ183" s="24"/>
      <c r="AR183" s="24"/>
      <c r="AS183" s="24"/>
      <c r="AT183" s="24"/>
      <c r="AU183" s="24"/>
      <c r="AV183" s="24"/>
      <c r="AW183" s="24"/>
      <c r="AX183" s="24"/>
      <c r="AY183" s="24"/>
      <c r="AZ183" s="24"/>
      <c r="BA183" s="24"/>
      <c r="BB183" s="24"/>
    </row>
    <row r="184" spans="1:54" ht="16.5" customHeight="1">
      <c r="A184" s="24"/>
      <c r="B184" s="56">
        <v>3511</v>
      </c>
      <c r="C184" s="57" t="s">
        <v>9721</v>
      </c>
      <c r="D184" s="57">
        <v>0</v>
      </c>
      <c r="E184" s="57">
        <v>0</v>
      </c>
      <c r="F184" s="57">
        <v>0</v>
      </c>
      <c r="G184" s="57">
        <f t="shared" si="1"/>
        <v>0</v>
      </c>
      <c r="H184" s="57">
        <v>0</v>
      </c>
      <c r="I184" s="57">
        <f t="shared" si="2"/>
        <v>0</v>
      </c>
      <c r="J184" s="57">
        <v>0</v>
      </c>
      <c r="K184" s="57">
        <f t="shared" si="3"/>
        <v>0</v>
      </c>
      <c r="L184" s="57">
        <v>0</v>
      </c>
      <c r="M184" s="57">
        <v>0</v>
      </c>
      <c r="N184" s="57">
        <v>0</v>
      </c>
      <c r="O184" s="57">
        <f t="shared" si="4"/>
        <v>0</v>
      </c>
      <c r="P184" s="57">
        <v>0</v>
      </c>
      <c r="Q184" s="57">
        <f t="shared" si="5"/>
        <v>0</v>
      </c>
      <c r="R184" s="57">
        <v>0</v>
      </c>
      <c r="S184" s="57">
        <f t="shared" si="6"/>
        <v>0</v>
      </c>
      <c r="T184" s="57">
        <v>0</v>
      </c>
      <c r="U184" s="57">
        <v>0</v>
      </c>
      <c r="V184" s="57">
        <v>0</v>
      </c>
      <c r="W184" s="57">
        <f t="shared" si="7"/>
        <v>0</v>
      </c>
      <c r="X184" s="57">
        <v>0</v>
      </c>
      <c r="Y184" s="57">
        <f t="shared" si="8"/>
        <v>0</v>
      </c>
      <c r="Z184" s="57">
        <v>0</v>
      </c>
      <c r="AA184" s="57">
        <f t="shared" si="9"/>
        <v>0</v>
      </c>
      <c r="AB184" s="189">
        <f t="shared" si="10"/>
        <v>0</v>
      </c>
      <c r="AC184" s="58">
        <f t="shared" si="21"/>
        <v>0</v>
      </c>
      <c r="AD184" s="58">
        <f t="shared" si="22"/>
        <v>0</v>
      </c>
      <c r="AE184" s="193">
        <f t="shared" si="13"/>
        <v>0</v>
      </c>
      <c r="AF184" s="197">
        <f t="shared" si="18"/>
        <v>0</v>
      </c>
      <c r="AG184" s="197" t="b">
        <f t="shared" si="17"/>
        <v>1</v>
      </c>
      <c r="AH184" t="s">
        <v>9722</v>
      </c>
      <c r="AI184" s="59">
        <v>0</v>
      </c>
      <c r="AJ184" s="59">
        <v>0</v>
      </c>
      <c r="AK184" s="59">
        <f t="shared" si="14"/>
        <v>0</v>
      </c>
      <c r="AL184" s="59"/>
      <c r="AM184" s="24">
        <v>0</v>
      </c>
      <c r="AN184" s="24">
        <f t="shared" si="15"/>
        <v>0</v>
      </c>
      <c r="AO184" s="24"/>
      <c r="AP184" s="24"/>
      <c r="AQ184" s="24"/>
      <c r="AR184" s="24"/>
      <c r="AS184" s="24"/>
      <c r="AT184" s="24"/>
      <c r="AU184" s="24"/>
      <c r="AV184" s="24"/>
      <c r="AW184" s="24"/>
      <c r="AX184" s="24"/>
      <c r="AY184" s="24"/>
      <c r="AZ184" s="24"/>
      <c r="BA184" s="24"/>
      <c r="BB184" s="24"/>
    </row>
    <row r="185" spans="1:54" ht="16.5" customHeight="1">
      <c r="A185" s="24"/>
      <c r="B185" s="56">
        <v>3512</v>
      </c>
      <c r="C185" s="57" t="s">
        <v>9723</v>
      </c>
      <c r="D185" s="57">
        <v>0</v>
      </c>
      <c r="E185" s="57">
        <v>0</v>
      </c>
      <c r="F185" s="57">
        <v>0</v>
      </c>
      <c r="G185" s="57">
        <f t="shared" si="1"/>
        <v>0</v>
      </c>
      <c r="H185" s="57">
        <v>0</v>
      </c>
      <c r="I185" s="57">
        <f t="shared" si="2"/>
        <v>0</v>
      </c>
      <c r="J185" s="57">
        <v>0</v>
      </c>
      <c r="K185" s="57">
        <f t="shared" si="3"/>
        <v>0</v>
      </c>
      <c r="L185" s="57">
        <v>0</v>
      </c>
      <c r="M185" s="57">
        <v>0</v>
      </c>
      <c r="N185" s="57">
        <v>0</v>
      </c>
      <c r="O185" s="57">
        <f t="shared" si="4"/>
        <v>0</v>
      </c>
      <c r="P185" s="57">
        <v>0</v>
      </c>
      <c r="Q185" s="57">
        <f t="shared" si="5"/>
        <v>0</v>
      </c>
      <c r="R185" s="57">
        <v>0</v>
      </c>
      <c r="S185" s="57">
        <f t="shared" si="6"/>
        <v>0</v>
      </c>
      <c r="T185" s="57">
        <v>0</v>
      </c>
      <c r="U185" s="57">
        <v>0</v>
      </c>
      <c r="V185" s="57">
        <v>0</v>
      </c>
      <c r="W185" s="57">
        <f t="shared" si="7"/>
        <v>0</v>
      </c>
      <c r="X185" s="57">
        <v>0</v>
      </c>
      <c r="Y185" s="57">
        <f t="shared" si="8"/>
        <v>0</v>
      </c>
      <c r="Z185" s="57">
        <v>0</v>
      </c>
      <c r="AA185" s="57">
        <f t="shared" si="9"/>
        <v>0</v>
      </c>
      <c r="AB185" s="189">
        <f t="shared" si="10"/>
        <v>0</v>
      </c>
      <c r="AC185" s="58">
        <f t="shared" si="21"/>
        <v>0</v>
      </c>
      <c r="AD185" s="58">
        <f t="shared" si="22"/>
        <v>0</v>
      </c>
      <c r="AE185" s="193">
        <f t="shared" si="13"/>
        <v>0</v>
      </c>
      <c r="AF185" s="197">
        <f t="shared" si="18"/>
        <v>0</v>
      </c>
      <c r="AG185" s="197" t="b">
        <f t="shared" si="17"/>
        <v>1</v>
      </c>
      <c r="AH185" t="s">
        <v>9722</v>
      </c>
      <c r="AI185" s="59">
        <v>0</v>
      </c>
      <c r="AJ185" s="59">
        <v>0</v>
      </c>
      <c r="AK185" s="59">
        <f t="shared" si="14"/>
        <v>0</v>
      </c>
      <c r="AL185" s="59"/>
      <c r="AM185" s="24">
        <v>0</v>
      </c>
      <c r="AN185" s="24">
        <f t="shared" si="15"/>
        <v>0</v>
      </c>
      <c r="AO185" s="24"/>
      <c r="AP185" s="24"/>
      <c r="AQ185" s="24"/>
      <c r="AR185" s="24"/>
      <c r="AS185" s="24"/>
      <c r="AT185" s="24"/>
      <c r="AU185" s="24"/>
      <c r="AV185" s="24"/>
      <c r="AW185" s="24"/>
      <c r="AX185" s="24"/>
      <c r="AY185" s="24"/>
      <c r="AZ185" s="24"/>
      <c r="BA185" s="24"/>
      <c r="BB185" s="24"/>
    </row>
    <row r="186" spans="1:54" ht="16.5" customHeight="1">
      <c r="A186" s="24"/>
      <c r="B186" s="56">
        <v>3521</v>
      </c>
      <c r="C186" s="57" t="s">
        <v>9724</v>
      </c>
      <c r="D186" s="57">
        <v>0</v>
      </c>
      <c r="E186" s="57">
        <v>0</v>
      </c>
      <c r="F186" s="57">
        <v>0</v>
      </c>
      <c r="G186" s="57">
        <f t="shared" si="1"/>
        <v>0</v>
      </c>
      <c r="H186" s="57">
        <v>0</v>
      </c>
      <c r="I186" s="57">
        <f t="shared" si="2"/>
        <v>0</v>
      </c>
      <c r="J186" s="57">
        <v>0</v>
      </c>
      <c r="K186" s="57">
        <f t="shared" si="3"/>
        <v>0</v>
      </c>
      <c r="L186" s="57">
        <v>0</v>
      </c>
      <c r="M186" s="57">
        <v>0</v>
      </c>
      <c r="N186" s="57">
        <v>0</v>
      </c>
      <c r="O186" s="57">
        <f t="shared" si="4"/>
        <v>0</v>
      </c>
      <c r="P186" s="57">
        <v>0</v>
      </c>
      <c r="Q186" s="57">
        <f t="shared" si="5"/>
        <v>0</v>
      </c>
      <c r="R186" s="57">
        <v>0</v>
      </c>
      <c r="S186" s="57">
        <f t="shared" si="6"/>
        <v>0</v>
      </c>
      <c r="T186" s="57">
        <v>0</v>
      </c>
      <c r="U186" s="57">
        <v>0</v>
      </c>
      <c r="V186" s="57">
        <v>0</v>
      </c>
      <c r="W186" s="57">
        <f t="shared" si="7"/>
        <v>0</v>
      </c>
      <c r="X186" s="57">
        <v>0</v>
      </c>
      <c r="Y186" s="57">
        <f t="shared" si="8"/>
        <v>0</v>
      </c>
      <c r="Z186" s="57">
        <v>0</v>
      </c>
      <c r="AA186" s="57">
        <f t="shared" si="9"/>
        <v>0</v>
      </c>
      <c r="AB186" s="189">
        <f t="shared" si="10"/>
        <v>0</v>
      </c>
      <c r="AC186" s="58">
        <f t="shared" si="21"/>
        <v>0</v>
      </c>
      <c r="AD186" s="58">
        <f t="shared" si="22"/>
        <v>0</v>
      </c>
      <c r="AE186" s="193">
        <f t="shared" si="13"/>
        <v>0</v>
      </c>
      <c r="AF186" s="197">
        <f t="shared" si="18"/>
        <v>0</v>
      </c>
      <c r="AG186" s="197" t="b">
        <f t="shared" si="17"/>
        <v>1</v>
      </c>
      <c r="AH186" t="s">
        <v>9722</v>
      </c>
      <c r="AI186" s="59">
        <v>0</v>
      </c>
      <c r="AJ186" s="59">
        <v>0</v>
      </c>
      <c r="AK186" s="59">
        <f t="shared" si="14"/>
        <v>0</v>
      </c>
      <c r="AL186" s="59"/>
      <c r="AM186" s="24">
        <v>0</v>
      </c>
      <c r="AN186" s="24">
        <f t="shared" si="15"/>
        <v>0</v>
      </c>
      <c r="AO186" s="24"/>
      <c r="AP186" s="24"/>
      <c r="AQ186" s="24"/>
      <c r="AR186" s="24"/>
      <c r="AS186" s="24"/>
      <c r="AT186" s="24"/>
      <c r="AU186" s="24"/>
      <c r="AV186" s="24"/>
      <c r="AW186" s="24"/>
      <c r="AX186" s="24"/>
      <c r="AY186" s="24"/>
      <c r="AZ186" s="24"/>
      <c r="BA186" s="24"/>
      <c r="BB186" s="24"/>
    </row>
    <row r="187" spans="1:54" ht="16.5" customHeight="1">
      <c r="A187" s="24"/>
      <c r="B187" s="56">
        <v>3531</v>
      </c>
      <c r="C187" s="57" t="s">
        <v>9725</v>
      </c>
      <c r="D187" s="57">
        <v>0</v>
      </c>
      <c r="E187" s="57">
        <v>0</v>
      </c>
      <c r="F187" s="57">
        <v>0</v>
      </c>
      <c r="G187" s="57">
        <f t="shared" si="1"/>
        <v>0</v>
      </c>
      <c r="H187" s="57">
        <v>0</v>
      </c>
      <c r="I187" s="57">
        <f t="shared" si="2"/>
        <v>0</v>
      </c>
      <c r="J187" s="57">
        <v>0</v>
      </c>
      <c r="K187" s="57">
        <f t="shared" si="3"/>
        <v>0</v>
      </c>
      <c r="L187" s="57">
        <v>0</v>
      </c>
      <c r="M187" s="57">
        <v>0</v>
      </c>
      <c r="N187" s="57">
        <v>0</v>
      </c>
      <c r="O187" s="57">
        <f t="shared" si="4"/>
        <v>0</v>
      </c>
      <c r="P187" s="57">
        <v>0</v>
      </c>
      <c r="Q187" s="57">
        <f t="shared" si="5"/>
        <v>0</v>
      </c>
      <c r="R187" s="57">
        <v>0</v>
      </c>
      <c r="S187" s="57">
        <f t="shared" si="6"/>
        <v>0</v>
      </c>
      <c r="T187" s="57">
        <v>0</v>
      </c>
      <c r="U187" s="57">
        <v>0</v>
      </c>
      <c r="V187" s="57">
        <v>0</v>
      </c>
      <c r="W187" s="57">
        <f t="shared" si="7"/>
        <v>0</v>
      </c>
      <c r="X187" s="57">
        <v>0</v>
      </c>
      <c r="Y187" s="57">
        <f t="shared" si="8"/>
        <v>0</v>
      </c>
      <c r="Z187" s="57">
        <v>0</v>
      </c>
      <c r="AA187" s="57">
        <f t="shared" si="9"/>
        <v>0</v>
      </c>
      <c r="AB187" s="189">
        <f t="shared" si="10"/>
        <v>0</v>
      </c>
      <c r="AC187" s="58">
        <f t="shared" si="21"/>
        <v>0</v>
      </c>
      <c r="AD187" s="58">
        <f t="shared" si="22"/>
        <v>0</v>
      </c>
      <c r="AE187" s="193">
        <f t="shared" si="13"/>
        <v>0</v>
      </c>
      <c r="AF187" s="197">
        <f t="shared" si="18"/>
        <v>0</v>
      </c>
      <c r="AG187" s="197" t="b">
        <f t="shared" si="17"/>
        <v>1</v>
      </c>
      <c r="AH187" t="s">
        <v>9722</v>
      </c>
      <c r="AI187" s="59">
        <v>0</v>
      </c>
      <c r="AJ187" s="59">
        <v>0</v>
      </c>
      <c r="AK187" s="59">
        <f t="shared" si="14"/>
        <v>0</v>
      </c>
      <c r="AL187" s="59"/>
      <c r="AM187" s="24">
        <v>0</v>
      </c>
      <c r="AN187" s="24">
        <f t="shared" si="15"/>
        <v>0</v>
      </c>
      <c r="AO187" s="24"/>
      <c r="AP187" s="24"/>
      <c r="AQ187" s="24"/>
      <c r="AR187" s="24"/>
      <c r="AS187" s="24"/>
      <c r="AT187" s="24"/>
      <c r="AU187" s="24"/>
      <c r="AV187" s="24"/>
      <c r="AW187" s="24"/>
      <c r="AX187" s="24"/>
      <c r="AY187" s="24"/>
      <c r="AZ187" s="24"/>
      <c r="BA187" s="24"/>
      <c r="BB187" s="24"/>
    </row>
    <row r="188" spans="1:54" ht="16.5" customHeight="1">
      <c r="A188" s="24"/>
      <c r="B188" s="56">
        <v>3541</v>
      </c>
      <c r="C188" s="57" t="s">
        <v>9726</v>
      </c>
      <c r="D188" s="57">
        <v>0</v>
      </c>
      <c r="E188" s="57">
        <v>0</v>
      </c>
      <c r="F188" s="57">
        <v>0</v>
      </c>
      <c r="G188" s="57">
        <f t="shared" si="1"/>
        <v>0</v>
      </c>
      <c r="H188" s="57">
        <v>0</v>
      </c>
      <c r="I188" s="57">
        <f t="shared" si="2"/>
        <v>0</v>
      </c>
      <c r="J188" s="57">
        <v>0</v>
      </c>
      <c r="K188" s="57">
        <f t="shared" si="3"/>
        <v>0</v>
      </c>
      <c r="L188" s="57">
        <v>0</v>
      </c>
      <c r="M188" s="57">
        <v>0</v>
      </c>
      <c r="N188" s="57">
        <v>0</v>
      </c>
      <c r="O188" s="57">
        <f t="shared" si="4"/>
        <v>0</v>
      </c>
      <c r="P188" s="57">
        <v>0</v>
      </c>
      <c r="Q188" s="57">
        <f t="shared" si="5"/>
        <v>0</v>
      </c>
      <c r="R188" s="57">
        <v>0</v>
      </c>
      <c r="S188" s="57">
        <f t="shared" si="6"/>
        <v>0</v>
      </c>
      <c r="T188" s="57">
        <v>0</v>
      </c>
      <c r="U188" s="57">
        <v>0</v>
      </c>
      <c r="V188" s="57">
        <v>0</v>
      </c>
      <c r="W188" s="57">
        <f t="shared" si="7"/>
        <v>0</v>
      </c>
      <c r="X188" s="57">
        <v>0</v>
      </c>
      <c r="Y188" s="57">
        <f t="shared" si="8"/>
        <v>0</v>
      </c>
      <c r="Z188" s="57">
        <v>0</v>
      </c>
      <c r="AA188" s="57">
        <f t="shared" si="9"/>
        <v>0</v>
      </c>
      <c r="AB188" s="189">
        <f t="shared" si="10"/>
        <v>0</v>
      </c>
      <c r="AC188" s="58">
        <f t="shared" si="21"/>
        <v>0</v>
      </c>
      <c r="AD188" s="58">
        <f t="shared" si="22"/>
        <v>0</v>
      </c>
      <c r="AE188" s="193">
        <f t="shared" si="13"/>
        <v>0</v>
      </c>
      <c r="AF188" s="197">
        <f t="shared" si="18"/>
        <v>0</v>
      </c>
      <c r="AG188" s="197" t="b">
        <f t="shared" si="17"/>
        <v>1</v>
      </c>
      <c r="AH188" t="s">
        <v>9722</v>
      </c>
      <c r="AI188" s="59">
        <v>0</v>
      </c>
      <c r="AJ188" s="59">
        <v>0</v>
      </c>
      <c r="AK188" s="59">
        <f t="shared" si="14"/>
        <v>0</v>
      </c>
      <c r="AL188" s="59"/>
      <c r="AM188" s="24">
        <v>0</v>
      </c>
      <c r="AN188" s="24">
        <f t="shared" si="15"/>
        <v>0</v>
      </c>
      <c r="AO188" s="24"/>
      <c r="AP188" s="24"/>
      <c r="AQ188" s="24"/>
      <c r="AR188" s="24"/>
      <c r="AS188" s="24"/>
      <c r="AT188" s="24"/>
      <c r="AU188" s="24"/>
      <c r="AV188" s="24"/>
      <c r="AW188" s="24"/>
      <c r="AX188" s="24"/>
      <c r="AY188" s="24"/>
      <c r="AZ188" s="24"/>
      <c r="BA188" s="24"/>
      <c r="BB188" s="24"/>
    </row>
    <row r="189" spans="1:54" ht="16.5" customHeight="1">
      <c r="A189" s="24"/>
      <c r="B189" s="56">
        <v>3551</v>
      </c>
      <c r="C189" s="57" t="s">
        <v>9727</v>
      </c>
      <c r="D189" s="57">
        <v>0</v>
      </c>
      <c r="E189" s="57">
        <v>0</v>
      </c>
      <c r="F189" s="57">
        <v>0</v>
      </c>
      <c r="G189" s="57">
        <f t="shared" si="1"/>
        <v>0</v>
      </c>
      <c r="H189" s="57">
        <v>0</v>
      </c>
      <c r="I189" s="57">
        <f t="shared" si="2"/>
        <v>0</v>
      </c>
      <c r="J189" s="57">
        <v>0</v>
      </c>
      <c r="K189" s="57">
        <f t="shared" si="3"/>
        <v>0</v>
      </c>
      <c r="L189" s="57">
        <v>0</v>
      </c>
      <c r="M189" s="57">
        <v>0</v>
      </c>
      <c r="N189" s="57">
        <v>0</v>
      </c>
      <c r="O189" s="57">
        <f t="shared" si="4"/>
        <v>0</v>
      </c>
      <c r="P189" s="57">
        <v>0</v>
      </c>
      <c r="Q189" s="57">
        <f t="shared" si="5"/>
        <v>0</v>
      </c>
      <c r="R189" s="57">
        <v>0</v>
      </c>
      <c r="S189" s="57">
        <f t="shared" si="6"/>
        <v>0</v>
      </c>
      <c r="T189" s="57">
        <v>0</v>
      </c>
      <c r="U189" s="57">
        <v>0</v>
      </c>
      <c r="V189" s="57">
        <v>0</v>
      </c>
      <c r="W189" s="57">
        <f t="shared" si="7"/>
        <v>0</v>
      </c>
      <c r="X189" s="57">
        <v>0</v>
      </c>
      <c r="Y189" s="57">
        <f t="shared" si="8"/>
        <v>0</v>
      </c>
      <c r="Z189" s="57">
        <v>0</v>
      </c>
      <c r="AA189" s="57">
        <f t="shared" si="9"/>
        <v>0</v>
      </c>
      <c r="AB189" s="189">
        <f t="shared" si="10"/>
        <v>0</v>
      </c>
      <c r="AC189" s="58">
        <f t="shared" si="21"/>
        <v>0</v>
      </c>
      <c r="AD189" s="58">
        <f t="shared" si="22"/>
        <v>0</v>
      </c>
      <c r="AE189" s="193">
        <f t="shared" si="13"/>
        <v>0</v>
      </c>
      <c r="AF189" s="197">
        <f t="shared" si="18"/>
        <v>0</v>
      </c>
      <c r="AG189" s="197" t="b">
        <f t="shared" si="17"/>
        <v>1</v>
      </c>
      <c r="AH189" t="s">
        <v>9722</v>
      </c>
      <c r="AI189" s="59">
        <v>0</v>
      </c>
      <c r="AJ189" s="59">
        <v>0</v>
      </c>
      <c r="AK189" s="59">
        <f t="shared" si="14"/>
        <v>0</v>
      </c>
      <c r="AL189" s="59"/>
      <c r="AM189" s="24">
        <v>0</v>
      </c>
      <c r="AN189" s="24">
        <f t="shared" si="15"/>
        <v>0</v>
      </c>
      <c r="AO189" s="24"/>
      <c r="AP189" s="24"/>
      <c r="AQ189" s="24"/>
      <c r="AR189" s="24"/>
      <c r="AS189" s="24"/>
      <c r="AT189" s="24"/>
      <c r="AU189" s="24"/>
      <c r="AV189" s="24"/>
      <c r="AW189" s="24"/>
      <c r="AX189" s="24"/>
      <c r="AY189" s="24"/>
      <c r="AZ189" s="24"/>
      <c r="BA189" s="24"/>
      <c r="BB189" s="24"/>
    </row>
    <row r="190" spans="1:54" ht="16.5" customHeight="1">
      <c r="A190" s="24"/>
      <c r="B190" s="56">
        <v>3561</v>
      </c>
      <c r="C190" s="57" t="s">
        <v>9728</v>
      </c>
      <c r="D190" s="57">
        <v>0</v>
      </c>
      <c r="E190" s="57">
        <v>0</v>
      </c>
      <c r="F190" s="57">
        <v>0</v>
      </c>
      <c r="G190" s="57">
        <f t="shared" si="1"/>
        <v>0</v>
      </c>
      <c r="H190" s="57">
        <v>0</v>
      </c>
      <c r="I190" s="57">
        <f t="shared" si="2"/>
        <v>0</v>
      </c>
      <c r="J190" s="57">
        <v>0</v>
      </c>
      <c r="K190" s="57">
        <f t="shared" si="3"/>
        <v>0</v>
      </c>
      <c r="L190" s="57">
        <v>0</v>
      </c>
      <c r="M190" s="57">
        <v>0</v>
      </c>
      <c r="N190" s="57">
        <v>0</v>
      </c>
      <c r="O190" s="57">
        <f t="shared" si="4"/>
        <v>0</v>
      </c>
      <c r="P190" s="57">
        <v>0</v>
      </c>
      <c r="Q190" s="57">
        <f t="shared" si="5"/>
        <v>0</v>
      </c>
      <c r="R190" s="57">
        <v>0</v>
      </c>
      <c r="S190" s="57">
        <f t="shared" si="6"/>
        <v>0</v>
      </c>
      <c r="T190" s="57">
        <v>0</v>
      </c>
      <c r="U190" s="57">
        <v>0</v>
      </c>
      <c r="V190" s="57">
        <v>0</v>
      </c>
      <c r="W190" s="57">
        <f t="shared" si="7"/>
        <v>0</v>
      </c>
      <c r="X190" s="57">
        <v>0</v>
      </c>
      <c r="Y190" s="57">
        <f t="shared" si="8"/>
        <v>0</v>
      </c>
      <c r="Z190" s="57">
        <v>0</v>
      </c>
      <c r="AA190" s="57">
        <f t="shared" si="9"/>
        <v>0</v>
      </c>
      <c r="AB190" s="189">
        <f t="shared" si="10"/>
        <v>0</v>
      </c>
      <c r="AC190" s="58">
        <f t="shared" si="21"/>
        <v>0</v>
      </c>
      <c r="AD190" s="58">
        <f t="shared" si="22"/>
        <v>0</v>
      </c>
      <c r="AE190" s="193">
        <f t="shared" si="13"/>
        <v>0</v>
      </c>
      <c r="AF190" s="197">
        <f t="shared" si="18"/>
        <v>0</v>
      </c>
      <c r="AG190" s="197" t="b">
        <f t="shared" si="17"/>
        <v>1</v>
      </c>
      <c r="AH190" t="s">
        <v>9722</v>
      </c>
      <c r="AI190" s="59">
        <v>0</v>
      </c>
      <c r="AJ190" s="59">
        <v>0</v>
      </c>
      <c r="AK190" s="59">
        <f t="shared" si="14"/>
        <v>0</v>
      </c>
      <c r="AL190" s="59"/>
      <c r="AM190" s="24">
        <v>0</v>
      </c>
      <c r="AN190" s="24">
        <f t="shared" si="15"/>
        <v>0</v>
      </c>
      <c r="AO190" s="24"/>
      <c r="AP190" s="24"/>
      <c r="AQ190" s="24"/>
      <c r="AR190" s="24"/>
      <c r="AS190" s="24"/>
      <c r="AT190" s="24"/>
      <c r="AU190" s="24"/>
      <c r="AV190" s="24"/>
      <c r="AW190" s="24"/>
      <c r="AX190" s="24"/>
      <c r="AY190" s="24"/>
      <c r="AZ190" s="24"/>
      <c r="BA190" s="24"/>
      <c r="BB190" s="24"/>
    </row>
    <row r="191" spans="1:54" ht="16.5" customHeight="1">
      <c r="A191" s="24"/>
      <c r="B191" s="56">
        <v>3571</v>
      </c>
      <c r="C191" s="57" t="s">
        <v>9729</v>
      </c>
      <c r="D191" s="57">
        <v>0</v>
      </c>
      <c r="E191" s="57">
        <v>0</v>
      </c>
      <c r="F191" s="57">
        <v>0</v>
      </c>
      <c r="G191" s="57">
        <f t="shared" si="1"/>
        <v>0</v>
      </c>
      <c r="H191" s="57">
        <v>0</v>
      </c>
      <c r="I191" s="57">
        <f t="shared" si="2"/>
        <v>0</v>
      </c>
      <c r="J191" s="57">
        <v>0</v>
      </c>
      <c r="K191" s="57">
        <f t="shared" si="3"/>
        <v>0</v>
      </c>
      <c r="L191" s="57">
        <v>0</v>
      </c>
      <c r="M191" s="57">
        <v>0</v>
      </c>
      <c r="N191" s="57">
        <v>0</v>
      </c>
      <c r="O191" s="57">
        <f t="shared" si="4"/>
        <v>0</v>
      </c>
      <c r="P191" s="57">
        <v>0</v>
      </c>
      <c r="Q191" s="57">
        <f t="shared" si="5"/>
        <v>0</v>
      </c>
      <c r="R191" s="57">
        <v>0</v>
      </c>
      <c r="S191" s="57">
        <f t="shared" si="6"/>
        <v>0</v>
      </c>
      <c r="T191" s="57">
        <v>0</v>
      </c>
      <c r="U191" s="57">
        <v>0</v>
      </c>
      <c r="V191" s="57">
        <v>0</v>
      </c>
      <c r="W191" s="57">
        <f t="shared" si="7"/>
        <v>0</v>
      </c>
      <c r="X191" s="57">
        <v>0</v>
      </c>
      <c r="Y191" s="57">
        <f t="shared" si="8"/>
        <v>0</v>
      </c>
      <c r="Z191" s="57">
        <v>0</v>
      </c>
      <c r="AA191" s="57">
        <f t="shared" si="9"/>
        <v>0</v>
      </c>
      <c r="AB191" s="189">
        <f t="shared" si="10"/>
        <v>0</v>
      </c>
      <c r="AC191" s="58">
        <f t="shared" si="21"/>
        <v>0</v>
      </c>
      <c r="AD191" s="58">
        <f t="shared" si="22"/>
        <v>0</v>
      </c>
      <c r="AE191" s="193">
        <f t="shared" si="13"/>
        <v>0</v>
      </c>
      <c r="AF191" s="197">
        <f t="shared" si="18"/>
        <v>0</v>
      </c>
      <c r="AG191" s="197" t="b">
        <f t="shared" si="17"/>
        <v>1</v>
      </c>
      <c r="AH191" t="s">
        <v>9722</v>
      </c>
      <c r="AI191" s="59">
        <v>0</v>
      </c>
      <c r="AJ191" s="59">
        <v>0</v>
      </c>
      <c r="AK191" s="59">
        <f t="shared" si="14"/>
        <v>0</v>
      </c>
      <c r="AL191" s="59"/>
      <c r="AM191" s="24">
        <v>0</v>
      </c>
      <c r="AN191" s="24">
        <f t="shared" si="15"/>
        <v>0</v>
      </c>
      <c r="AO191" s="24"/>
      <c r="AP191" s="24"/>
      <c r="AQ191" s="24"/>
      <c r="AR191" s="24"/>
      <c r="AS191" s="24"/>
      <c r="AT191" s="24"/>
      <c r="AU191" s="24"/>
      <c r="AV191" s="24"/>
      <c r="AW191" s="24"/>
      <c r="AX191" s="24"/>
      <c r="AY191" s="24"/>
      <c r="AZ191" s="24"/>
      <c r="BA191" s="24"/>
      <c r="BB191" s="24"/>
    </row>
    <row r="192" spans="1:54" ht="16.5" customHeight="1">
      <c r="A192" s="24"/>
      <c r="B192" s="56">
        <v>3572</v>
      </c>
      <c r="C192" s="57" t="s">
        <v>9730</v>
      </c>
      <c r="D192" s="57">
        <v>0</v>
      </c>
      <c r="E192" s="57">
        <v>0</v>
      </c>
      <c r="F192" s="57">
        <v>0</v>
      </c>
      <c r="G192" s="57">
        <f t="shared" si="1"/>
        <v>0</v>
      </c>
      <c r="H192" s="57">
        <v>0</v>
      </c>
      <c r="I192" s="57">
        <f t="shared" si="2"/>
        <v>0</v>
      </c>
      <c r="J192" s="57">
        <v>0</v>
      </c>
      <c r="K192" s="57">
        <f t="shared" si="3"/>
        <v>0</v>
      </c>
      <c r="L192" s="57">
        <v>0</v>
      </c>
      <c r="M192" s="57">
        <v>0</v>
      </c>
      <c r="N192" s="57">
        <v>0</v>
      </c>
      <c r="O192" s="57">
        <f t="shared" si="4"/>
        <v>0</v>
      </c>
      <c r="P192" s="57">
        <v>0</v>
      </c>
      <c r="Q192" s="57">
        <f t="shared" si="5"/>
        <v>0</v>
      </c>
      <c r="R192" s="57">
        <v>0</v>
      </c>
      <c r="S192" s="57">
        <f t="shared" si="6"/>
        <v>0</v>
      </c>
      <c r="T192" s="57">
        <v>0</v>
      </c>
      <c r="U192" s="57">
        <v>0</v>
      </c>
      <c r="V192" s="57">
        <v>0</v>
      </c>
      <c r="W192" s="57">
        <f t="shared" si="7"/>
        <v>0</v>
      </c>
      <c r="X192" s="57">
        <v>0</v>
      </c>
      <c r="Y192" s="57">
        <f t="shared" si="8"/>
        <v>0</v>
      </c>
      <c r="Z192" s="57">
        <v>0</v>
      </c>
      <c r="AA192" s="57">
        <f t="shared" si="9"/>
        <v>0</v>
      </c>
      <c r="AB192" s="189">
        <f t="shared" si="10"/>
        <v>0</v>
      </c>
      <c r="AC192" s="58">
        <f t="shared" si="21"/>
        <v>0</v>
      </c>
      <c r="AD192" s="58">
        <f t="shared" si="22"/>
        <v>0</v>
      </c>
      <c r="AE192" s="193">
        <f t="shared" si="13"/>
        <v>0</v>
      </c>
      <c r="AF192" s="197">
        <f t="shared" si="18"/>
        <v>0</v>
      </c>
      <c r="AG192" s="197" t="b">
        <f t="shared" si="17"/>
        <v>1</v>
      </c>
      <c r="AH192" t="s">
        <v>9722</v>
      </c>
      <c r="AI192" s="59">
        <v>0</v>
      </c>
      <c r="AJ192" s="59">
        <v>0</v>
      </c>
      <c r="AK192" s="59">
        <f t="shared" si="14"/>
        <v>0</v>
      </c>
      <c r="AL192" s="59"/>
      <c r="AM192" s="24">
        <v>0</v>
      </c>
      <c r="AN192" s="24">
        <f t="shared" si="15"/>
        <v>0</v>
      </c>
      <c r="AO192" s="24"/>
      <c r="AP192" s="24"/>
      <c r="AQ192" s="24"/>
      <c r="AR192" s="24"/>
      <c r="AS192" s="24"/>
      <c r="AT192" s="24"/>
      <c r="AU192" s="24"/>
      <c r="AV192" s="24"/>
      <c r="AW192" s="24"/>
      <c r="AX192" s="24"/>
      <c r="AY192" s="24"/>
      <c r="AZ192" s="24"/>
      <c r="BA192" s="24"/>
      <c r="BB192" s="24"/>
    </row>
    <row r="193" spans="1:54" ht="16.5" customHeight="1">
      <c r="A193" s="24"/>
      <c r="B193" s="56">
        <v>3573</v>
      </c>
      <c r="C193" s="57" t="s">
        <v>9731</v>
      </c>
      <c r="D193" s="57">
        <v>0</v>
      </c>
      <c r="E193" s="57">
        <v>0</v>
      </c>
      <c r="F193" s="57">
        <v>0</v>
      </c>
      <c r="G193" s="57">
        <f t="shared" si="1"/>
        <v>0</v>
      </c>
      <c r="H193" s="57">
        <v>0</v>
      </c>
      <c r="I193" s="57">
        <f t="shared" si="2"/>
        <v>0</v>
      </c>
      <c r="J193" s="57">
        <v>0</v>
      </c>
      <c r="K193" s="57">
        <f t="shared" si="3"/>
        <v>0</v>
      </c>
      <c r="L193" s="57">
        <v>0</v>
      </c>
      <c r="M193" s="57">
        <v>0</v>
      </c>
      <c r="N193" s="57">
        <v>0</v>
      </c>
      <c r="O193" s="57">
        <f t="shared" si="4"/>
        <v>0</v>
      </c>
      <c r="P193" s="57">
        <v>0</v>
      </c>
      <c r="Q193" s="57">
        <f t="shared" si="5"/>
        <v>0</v>
      </c>
      <c r="R193" s="57">
        <v>0</v>
      </c>
      <c r="S193" s="57">
        <f t="shared" si="6"/>
        <v>0</v>
      </c>
      <c r="T193" s="57">
        <v>0</v>
      </c>
      <c r="U193" s="57">
        <v>0</v>
      </c>
      <c r="V193" s="57">
        <v>0</v>
      </c>
      <c r="W193" s="57">
        <f t="shared" si="7"/>
        <v>0</v>
      </c>
      <c r="X193" s="57">
        <v>0</v>
      </c>
      <c r="Y193" s="57">
        <f t="shared" si="8"/>
        <v>0</v>
      </c>
      <c r="Z193" s="57">
        <v>0</v>
      </c>
      <c r="AA193" s="57">
        <f t="shared" si="9"/>
        <v>0</v>
      </c>
      <c r="AB193" s="189">
        <f t="shared" si="10"/>
        <v>0</v>
      </c>
      <c r="AC193" s="58">
        <f t="shared" si="21"/>
        <v>0</v>
      </c>
      <c r="AD193" s="58">
        <f t="shared" si="22"/>
        <v>0</v>
      </c>
      <c r="AE193" s="193">
        <f t="shared" si="13"/>
        <v>0</v>
      </c>
      <c r="AF193" s="197">
        <f t="shared" si="18"/>
        <v>0</v>
      </c>
      <c r="AG193" s="197" t="b">
        <f t="shared" si="17"/>
        <v>1</v>
      </c>
      <c r="AH193" t="s">
        <v>9722</v>
      </c>
      <c r="AI193" s="59">
        <v>0</v>
      </c>
      <c r="AJ193" s="59">
        <v>0</v>
      </c>
      <c r="AK193" s="59">
        <f t="shared" si="14"/>
        <v>0</v>
      </c>
      <c r="AL193" s="59"/>
      <c r="AM193" s="24">
        <v>0</v>
      </c>
      <c r="AN193" s="24">
        <f t="shared" si="15"/>
        <v>0</v>
      </c>
      <c r="AO193" s="24"/>
      <c r="AP193" s="24"/>
      <c r="AQ193" s="24"/>
      <c r="AR193" s="24"/>
      <c r="AS193" s="24"/>
      <c r="AT193" s="24"/>
      <c r="AU193" s="24"/>
      <c r="AV193" s="24"/>
      <c r="AW193" s="24"/>
      <c r="AX193" s="24"/>
      <c r="AY193" s="24"/>
      <c r="AZ193" s="24"/>
      <c r="BA193" s="24"/>
      <c r="BB193" s="24"/>
    </row>
    <row r="194" spans="1:54" ht="16.5" customHeight="1">
      <c r="A194" s="24"/>
      <c r="B194" s="56">
        <v>3581</v>
      </c>
      <c r="C194" s="57" t="s">
        <v>1208</v>
      </c>
      <c r="D194" s="57">
        <v>0</v>
      </c>
      <c r="E194" s="57">
        <v>0</v>
      </c>
      <c r="F194" s="57">
        <v>0</v>
      </c>
      <c r="G194" s="57">
        <f t="shared" si="1"/>
        <v>0</v>
      </c>
      <c r="H194" s="57">
        <v>0</v>
      </c>
      <c r="I194" s="57">
        <f t="shared" si="2"/>
        <v>0</v>
      </c>
      <c r="J194" s="57">
        <v>0</v>
      </c>
      <c r="K194" s="57">
        <f t="shared" si="3"/>
        <v>0</v>
      </c>
      <c r="L194" s="57">
        <v>0</v>
      </c>
      <c r="M194" s="57">
        <v>0</v>
      </c>
      <c r="N194" s="57">
        <v>0</v>
      </c>
      <c r="O194" s="57">
        <f t="shared" si="4"/>
        <v>0</v>
      </c>
      <c r="P194" s="57">
        <v>0</v>
      </c>
      <c r="Q194" s="57">
        <f t="shared" si="5"/>
        <v>0</v>
      </c>
      <c r="R194" s="57">
        <v>0</v>
      </c>
      <c r="S194" s="57">
        <f t="shared" si="6"/>
        <v>0</v>
      </c>
      <c r="T194" s="57">
        <v>0</v>
      </c>
      <c r="U194" s="57">
        <v>0</v>
      </c>
      <c r="V194" s="57">
        <v>0</v>
      </c>
      <c r="W194" s="57">
        <f t="shared" si="7"/>
        <v>0</v>
      </c>
      <c r="X194" s="57">
        <v>0</v>
      </c>
      <c r="Y194" s="57">
        <f t="shared" si="8"/>
        <v>0</v>
      </c>
      <c r="Z194" s="57">
        <v>0</v>
      </c>
      <c r="AA194" s="57">
        <f t="shared" si="9"/>
        <v>0</v>
      </c>
      <c r="AB194" s="189">
        <f t="shared" si="10"/>
        <v>0</v>
      </c>
      <c r="AC194" s="58">
        <f t="shared" si="21"/>
        <v>0</v>
      </c>
      <c r="AD194" s="58">
        <f t="shared" si="22"/>
        <v>0</v>
      </c>
      <c r="AE194" s="193">
        <f t="shared" si="13"/>
        <v>0</v>
      </c>
      <c r="AF194" s="197">
        <f t="shared" si="18"/>
        <v>0</v>
      </c>
      <c r="AG194" s="197" t="b">
        <f t="shared" si="17"/>
        <v>1</v>
      </c>
      <c r="AH194" t="s">
        <v>9722</v>
      </c>
      <c r="AI194" s="59">
        <v>0</v>
      </c>
      <c r="AJ194" s="59">
        <v>0</v>
      </c>
      <c r="AK194" s="59">
        <f t="shared" si="14"/>
        <v>0</v>
      </c>
      <c r="AL194" s="59"/>
      <c r="AM194" s="24">
        <v>0</v>
      </c>
      <c r="AN194" s="24">
        <f t="shared" si="15"/>
        <v>0</v>
      </c>
      <c r="AO194" s="24"/>
      <c r="AP194" s="24"/>
      <c r="AQ194" s="24"/>
      <c r="AR194" s="24"/>
      <c r="AS194" s="24"/>
      <c r="AT194" s="24"/>
      <c r="AU194" s="24"/>
      <c r="AV194" s="24"/>
      <c r="AW194" s="24"/>
      <c r="AX194" s="24"/>
      <c r="AY194" s="24"/>
      <c r="AZ194" s="24"/>
      <c r="BA194" s="24"/>
      <c r="BB194" s="24"/>
    </row>
    <row r="195" spans="1:54" ht="16.5" customHeight="1">
      <c r="A195" s="24"/>
      <c r="B195" s="60">
        <v>3591</v>
      </c>
      <c r="C195" s="57" t="s">
        <v>9732</v>
      </c>
      <c r="D195" s="57">
        <v>0</v>
      </c>
      <c r="E195" s="57">
        <v>0</v>
      </c>
      <c r="F195" s="57">
        <v>0</v>
      </c>
      <c r="G195" s="57">
        <f t="shared" si="1"/>
        <v>0</v>
      </c>
      <c r="H195" s="57">
        <v>0</v>
      </c>
      <c r="I195" s="57">
        <f t="shared" si="2"/>
        <v>0</v>
      </c>
      <c r="J195" s="57">
        <v>0</v>
      </c>
      <c r="K195" s="57">
        <f t="shared" si="3"/>
        <v>0</v>
      </c>
      <c r="L195" s="57">
        <v>0</v>
      </c>
      <c r="M195" s="57">
        <v>0</v>
      </c>
      <c r="N195" s="57">
        <v>0</v>
      </c>
      <c r="O195" s="57">
        <f t="shared" si="4"/>
        <v>0</v>
      </c>
      <c r="P195" s="57">
        <v>0</v>
      </c>
      <c r="Q195" s="57">
        <f t="shared" si="5"/>
        <v>0</v>
      </c>
      <c r="R195" s="57">
        <v>0</v>
      </c>
      <c r="S195" s="57">
        <f t="shared" si="6"/>
        <v>0</v>
      </c>
      <c r="T195" s="57">
        <v>0</v>
      </c>
      <c r="U195" s="57">
        <v>0</v>
      </c>
      <c r="V195" s="57">
        <v>0</v>
      </c>
      <c r="W195" s="57">
        <f t="shared" si="7"/>
        <v>0</v>
      </c>
      <c r="X195" s="57">
        <v>0</v>
      </c>
      <c r="Y195" s="57">
        <f t="shared" si="8"/>
        <v>0</v>
      </c>
      <c r="Z195" s="57">
        <v>0</v>
      </c>
      <c r="AA195" s="57">
        <f t="shared" si="9"/>
        <v>0</v>
      </c>
      <c r="AB195" s="189">
        <f t="shared" si="10"/>
        <v>0</v>
      </c>
      <c r="AC195" s="58">
        <f t="shared" si="21"/>
        <v>0</v>
      </c>
      <c r="AD195" s="58">
        <f t="shared" si="22"/>
        <v>0</v>
      </c>
      <c r="AE195" s="193">
        <f t="shared" si="13"/>
        <v>0</v>
      </c>
      <c r="AF195" s="197">
        <f t="shared" si="18"/>
        <v>0</v>
      </c>
      <c r="AG195" s="197" t="b">
        <f t="shared" si="17"/>
        <v>1</v>
      </c>
      <c r="AH195" t="s">
        <v>9722</v>
      </c>
      <c r="AI195" s="59">
        <v>0</v>
      </c>
      <c r="AJ195" s="59">
        <v>0</v>
      </c>
      <c r="AK195" s="59">
        <f t="shared" si="14"/>
        <v>0</v>
      </c>
      <c r="AL195" s="59"/>
      <c r="AM195" s="24">
        <v>0</v>
      </c>
      <c r="AN195" s="24">
        <f t="shared" si="15"/>
        <v>0</v>
      </c>
      <c r="AO195" s="24"/>
      <c r="AP195" s="24"/>
      <c r="AQ195" s="24"/>
      <c r="AR195" s="24"/>
      <c r="AS195" s="24"/>
      <c r="AT195" s="24"/>
      <c r="AU195" s="24"/>
      <c r="AV195" s="24"/>
      <c r="AW195" s="24"/>
      <c r="AX195" s="24"/>
      <c r="AY195" s="24"/>
      <c r="AZ195" s="24"/>
      <c r="BA195" s="24"/>
      <c r="BB195" s="24"/>
    </row>
    <row r="196" spans="1:54" ht="18" customHeight="1">
      <c r="A196" s="24"/>
      <c r="B196" s="56">
        <v>3611</v>
      </c>
      <c r="C196" s="57" t="s">
        <v>9733</v>
      </c>
      <c r="D196" s="57">
        <v>0</v>
      </c>
      <c r="E196" s="57">
        <v>0</v>
      </c>
      <c r="F196" s="57">
        <v>0</v>
      </c>
      <c r="G196" s="57">
        <f t="shared" si="1"/>
        <v>0</v>
      </c>
      <c r="H196" s="57">
        <v>0</v>
      </c>
      <c r="I196" s="57">
        <f t="shared" si="2"/>
        <v>0</v>
      </c>
      <c r="J196" s="57">
        <v>0</v>
      </c>
      <c r="K196" s="57">
        <f t="shared" si="3"/>
        <v>0</v>
      </c>
      <c r="L196" s="57">
        <v>0</v>
      </c>
      <c r="M196" s="57">
        <v>0</v>
      </c>
      <c r="N196" s="57">
        <v>0</v>
      </c>
      <c r="O196" s="57">
        <f t="shared" si="4"/>
        <v>0</v>
      </c>
      <c r="P196" s="57">
        <v>0</v>
      </c>
      <c r="Q196" s="57">
        <f t="shared" si="5"/>
        <v>0</v>
      </c>
      <c r="R196" s="57">
        <v>0</v>
      </c>
      <c r="S196" s="57">
        <f t="shared" si="6"/>
        <v>0</v>
      </c>
      <c r="T196" s="57">
        <v>0</v>
      </c>
      <c r="U196" s="57">
        <v>0</v>
      </c>
      <c r="V196" s="57">
        <v>0</v>
      </c>
      <c r="W196" s="57">
        <f t="shared" si="7"/>
        <v>0</v>
      </c>
      <c r="X196" s="57">
        <v>0</v>
      </c>
      <c r="Y196" s="57">
        <f t="shared" si="8"/>
        <v>0</v>
      </c>
      <c r="Z196" s="57">
        <v>0</v>
      </c>
      <c r="AA196" s="57">
        <f t="shared" si="9"/>
        <v>0</v>
      </c>
      <c r="AB196" s="189">
        <f t="shared" si="10"/>
        <v>0</v>
      </c>
      <c r="AC196" s="58">
        <f t="shared" si="21"/>
        <v>0</v>
      </c>
      <c r="AD196" s="58">
        <f t="shared" si="22"/>
        <v>0</v>
      </c>
      <c r="AE196" s="193">
        <f t="shared" si="13"/>
        <v>0</v>
      </c>
      <c r="AF196" s="197">
        <f t="shared" si="18"/>
        <v>0</v>
      </c>
      <c r="AG196" s="197" t="b">
        <f t="shared" si="17"/>
        <v>1</v>
      </c>
      <c r="AH196" t="s">
        <v>2576</v>
      </c>
      <c r="AI196" s="59">
        <v>0</v>
      </c>
      <c r="AJ196" s="59">
        <v>0</v>
      </c>
      <c r="AK196" s="59">
        <f t="shared" si="14"/>
        <v>0</v>
      </c>
      <c r="AL196" s="59"/>
      <c r="AM196" s="24">
        <v>0</v>
      </c>
      <c r="AN196" s="24">
        <f t="shared" si="15"/>
        <v>0</v>
      </c>
      <c r="AO196" s="24"/>
      <c r="AP196" s="24"/>
      <c r="AQ196" s="24"/>
      <c r="AR196" s="24"/>
      <c r="AS196" s="24"/>
      <c r="AT196" s="24"/>
      <c r="AU196" s="24"/>
      <c r="AV196" s="24"/>
      <c r="AW196" s="24"/>
      <c r="AX196" s="24"/>
      <c r="AY196" s="24"/>
      <c r="AZ196" s="24"/>
      <c r="BA196" s="24"/>
      <c r="BB196" s="24"/>
    </row>
    <row r="197" spans="1:54" ht="18" customHeight="1">
      <c r="A197" s="24"/>
      <c r="B197" s="56">
        <v>3621</v>
      </c>
      <c r="C197" s="57" t="s">
        <v>9734</v>
      </c>
      <c r="D197" s="57">
        <v>0</v>
      </c>
      <c r="E197" s="57">
        <v>0</v>
      </c>
      <c r="F197" s="57">
        <v>0</v>
      </c>
      <c r="G197" s="57">
        <f t="shared" si="1"/>
        <v>0</v>
      </c>
      <c r="H197" s="57">
        <v>0</v>
      </c>
      <c r="I197" s="57">
        <f t="shared" si="2"/>
        <v>0</v>
      </c>
      <c r="J197" s="57">
        <v>0</v>
      </c>
      <c r="K197" s="57">
        <f t="shared" si="3"/>
        <v>0</v>
      </c>
      <c r="L197" s="57">
        <v>0</v>
      </c>
      <c r="M197" s="57">
        <v>0</v>
      </c>
      <c r="N197" s="57">
        <v>0</v>
      </c>
      <c r="O197" s="57">
        <f t="shared" si="4"/>
        <v>0</v>
      </c>
      <c r="P197" s="57">
        <v>0</v>
      </c>
      <c r="Q197" s="57">
        <f t="shared" si="5"/>
        <v>0</v>
      </c>
      <c r="R197" s="57">
        <v>0</v>
      </c>
      <c r="S197" s="57">
        <f t="shared" si="6"/>
        <v>0</v>
      </c>
      <c r="T197" s="57">
        <v>0</v>
      </c>
      <c r="U197" s="57">
        <v>0</v>
      </c>
      <c r="V197" s="57">
        <v>0</v>
      </c>
      <c r="W197" s="57">
        <f t="shared" si="7"/>
        <v>0</v>
      </c>
      <c r="X197" s="57">
        <v>0</v>
      </c>
      <c r="Y197" s="57">
        <f t="shared" si="8"/>
        <v>0</v>
      </c>
      <c r="Z197" s="57">
        <v>0</v>
      </c>
      <c r="AA197" s="57">
        <f t="shared" si="9"/>
        <v>0</v>
      </c>
      <c r="AB197" s="189">
        <f t="shared" si="10"/>
        <v>0</v>
      </c>
      <c r="AC197" s="58">
        <f t="shared" si="21"/>
        <v>0</v>
      </c>
      <c r="AD197" s="58">
        <f t="shared" si="22"/>
        <v>0</v>
      </c>
      <c r="AE197" s="193">
        <f t="shared" si="13"/>
        <v>0</v>
      </c>
      <c r="AF197" s="197">
        <f t="shared" si="18"/>
        <v>0</v>
      </c>
      <c r="AG197" s="197" t="b">
        <f t="shared" si="17"/>
        <v>1</v>
      </c>
      <c r="AH197" t="s">
        <v>9735</v>
      </c>
      <c r="AI197" s="59">
        <v>0</v>
      </c>
      <c r="AJ197" s="59">
        <v>0</v>
      </c>
      <c r="AK197" s="59">
        <f t="shared" si="14"/>
        <v>0</v>
      </c>
      <c r="AL197" s="59"/>
      <c r="AM197" s="24">
        <v>0</v>
      </c>
      <c r="AN197" s="24">
        <f t="shared" si="15"/>
        <v>0</v>
      </c>
      <c r="AO197" s="24"/>
      <c r="AP197" s="24"/>
      <c r="AQ197" s="24"/>
      <c r="AR197" s="24"/>
      <c r="AS197" s="24"/>
      <c r="AT197" s="24"/>
      <c r="AU197" s="24"/>
      <c r="AV197" s="24"/>
      <c r="AW197" s="24"/>
      <c r="AX197" s="24"/>
      <c r="AY197" s="24"/>
      <c r="AZ197" s="24"/>
      <c r="BA197" s="24"/>
      <c r="BB197" s="24"/>
    </row>
    <row r="198" spans="1:54" ht="18" customHeight="1">
      <c r="A198" s="24"/>
      <c r="B198" s="56">
        <v>3631</v>
      </c>
      <c r="C198" s="57" t="s">
        <v>9736</v>
      </c>
      <c r="D198" s="57">
        <v>0</v>
      </c>
      <c r="E198" s="57">
        <v>0</v>
      </c>
      <c r="F198" s="57">
        <v>0</v>
      </c>
      <c r="G198" s="57">
        <f t="shared" si="1"/>
        <v>0</v>
      </c>
      <c r="H198" s="57">
        <v>0</v>
      </c>
      <c r="I198" s="57">
        <f t="shared" si="2"/>
        <v>0</v>
      </c>
      <c r="J198" s="57">
        <v>0</v>
      </c>
      <c r="K198" s="57">
        <f t="shared" si="3"/>
        <v>0</v>
      </c>
      <c r="L198" s="57">
        <v>0</v>
      </c>
      <c r="M198" s="57">
        <v>0</v>
      </c>
      <c r="N198" s="57">
        <v>0</v>
      </c>
      <c r="O198" s="57">
        <f t="shared" si="4"/>
        <v>0</v>
      </c>
      <c r="P198" s="57">
        <v>0</v>
      </c>
      <c r="Q198" s="57">
        <f t="shared" si="5"/>
        <v>0</v>
      </c>
      <c r="R198" s="57">
        <v>0</v>
      </c>
      <c r="S198" s="57">
        <f t="shared" si="6"/>
        <v>0</v>
      </c>
      <c r="T198" s="57">
        <v>0</v>
      </c>
      <c r="U198" s="57">
        <v>0</v>
      </c>
      <c r="V198" s="57">
        <v>0</v>
      </c>
      <c r="W198" s="57">
        <f t="shared" si="7"/>
        <v>0</v>
      </c>
      <c r="X198" s="57">
        <v>0</v>
      </c>
      <c r="Y198" s="57">
        <f t="shared" si="8"/>
        <v>0</v>
      </c>
      <c r="Z198" s="57">
        <v>0</v>
      </c>
      <c r="AA198" s="57">
        <f t="shared" si="9"/>
        <v>0</v>
      </c>
      <c r="AB198" s="189">
        <f t="shared" si="10"/>
        <v>0</v>
      </c>
      <c r="AC198" s="58">
        <f t="shared" si="21"/>
        <v>0</v>
      </c>
      <c r="AD198" s="58">
        <f t="shared" si="22"/>
        <v>0</v>
      </c>
      <c r="AE198" s="193">
        <f t="shared" si="13"/>
        <v>0</v>
      </c>
      <c r="AF198" s="197">
        <f t="shared" si="18"/>
        <v>0</v>
      </c>
      <c r="AG198" s="197" t="b">
        <f t="shared" si="17"/>
        <v>1</v>
      </c>
      <c r="AH198" t="s">
        <v>9735</v>
      </c>
      <c r="AI198" s="59">
        <v>0</v>
      </c>
      <c r="AJ198" s="59">
        <v>0</v>
      </c>
      <c r="AK198" s="59">
        <f t="shared" si="14"/>
        <v>0</v>
      </c>
      <c r="AL198" s="59"/>
      <c r="AM198" s="24">
        <v>0</v>
      </c>
      <c r="AN198" s="24">
        <f t="shared" si="15"/>
        <v>0</v>
      </c>
      <c r="AO198" s="24"/>
      <c r="AP198" s="24"/>
      <c r="AQ198" s="24"/>
      <c r="AR198" s="24"/>
      <c r="AS198" s="24"/>
      <c r="AT198" s="24"/>
      <c r="AU198" s="24"/>
      <c r="AV198" s="24"/>
      <c r="AW198" s="24"/>
      <c r="AX198" s="24"/>
      <c r="AY198" s="24"/>
      <c r="AZ198" s="24"/>
      <c r="BA198" s="24"/>
      <c r="BB198" s="24"/>
    </row>
    <row r="199" spans="1:54" ht="18" customHeight="1">
      <c r="A199" s="24"/>
      <c r="B199" s="56">
        <v>3641</v>
      </c>
      <c r="C199" s="57" t="s">
        <v>9737</v>
      </c>
      <c r="D199" s="57">
        <v>0</v>
      </c>
      <c r="E199" s="57">
        <v>0</v>
      </c>
      <c r="F199" s="57">
        <v>0</v>
      </c>
      <c r="G199" s="57">
        <f t="shared" si="1"/>
        <v>0</v>
      </c>
      <c r="H199" s="57">
        <v>0</v>
      </c>
      <c r="I199" s="57">
        <f t="shared" si="2"/>
        <v>0</v>
      </c>
      <c r="J199" s="57">
        <v>0</v>
      </c>
      <c r="K199" s="57">
        <f t="shared" si="3"/>
        <v>0</v>
      </c>
      <c r="L199" s="57">
        <v>0</v>
      </c>
      <c r="M199" s="57">
        <v>0</v>
      </c>
      <c r="N199" s="57">
        <v>0</v>
      </c>
      <c r="O199" s="57">
        <f t="shared" si="4"/>
        <v>0</v>
      </c>
      <c r="P199" s="57">
        <v>0</v>
      </c>
      <c r="Q199" s="57">
        <f t="shared" si="5"/>
        <v>0</v>
      </c>
      <c r="R199" s="57">
        <v>0</v>
      </c>
      <c r="S199" s="57">
        <f t="shared" si="6"/>
        <v>0</v>
      </c>
      <c r="T199" s="57">
        <v>0</v>
      </c>
      <c r="U199" s="57">
        <v>0</v>
      </c>
      <c r="V199" s="57">
        <v>0</v>
      </c>
      <c r="W199" s="57">
        <f t="shared" si="7"/>
        <v>0</v>
      </c>
      <c r="X199" s="57">
        <v>0</v>
      </c>
      <c r="Y199" s="57">
        <f t="shared" si="8"/>
        <v>0</v>
      </c>
      <c r="Z199" s="57">
        <v>0</v>
      </c>
      <c r="AA199" s="57">
        <f t="shared" si="9"/>
        <v>0</v>
      </c>
      <c r="AB199" s="189">
        <f t="shared" si="10"/>
        <v>0</v>
      </c>
      <c r="AC199" s="58">
        <f t="shared" si="21"/>
        <v>0</v>
      </c>
      <c r="AD199" s="58">
        <f t="shared" si="22"/>
        <v>0</v>
      </c>
      <c r="AE199" s="193">
        <f t="shared" si="13"/>
        <v>0</v>
      </c>
      <c r="AF199" s="197">
        <f t="shared" si="18"/>
        <v>0</v>
      </c>
      <c r="AG199" s="197" t="b">
        <f t="shared" si="17"/>
        <v>1</v>
      </c>
      <c r="AH199" t="s">
        <v>9735</v>
      </c>
      <c r="AI199" s="59">
        <v>0</v>
      </c>
      <c r="AJ199" s="59">
        <v>0</v>
      </c>
      <c r="AK199" s="59">
        <f t="shared" si="14"/>
        <v>0</v>
      </c>
      <c r="AL199" s="59"/>
      <c r="AM199" s="24">
        <v>0</v>
      </c>
      <c r="AN199" s="24">
        <f t="shared" si="15"/>
        <v>0</v>
      </c>
      <c r="AO199" s="24"/>
      <c r="AP199" s="24"/>
      <c r="AQ199" s="24"/>
      <c r="AR199" s="24"/>
      <c r="AS199" s="24"/>
      <c r="AT199" s="24"/>
      <c r="AU199" s="24"/>
      <c r="AV199" s="24"/>
      <c r="AW199" s="24"/>
      <c r="AX199" s="24"/>
      <c r="AY199" s="24"/>
      <c r="AZ199" s="24"/>
      <c r="BA199" s="24"/>
      <c r="BB199" s="24"/>
    </row>
    <row r="200" spans="1:54" ht="18" customHeight="1">
      <c r="A200" s="24"/>
      <c r="B200" s="56">
        <v>3651</v>
      </c>
      <c r="C200" s="57" t="s">
        <v>9738</v>
      </c>
      <c r="D200" s="57">
        <v>0</v>
      </c>
      <c r="E200" s="57">
        <v>0</v>
      </c>
      <c r="F200" s="57">
        <v>0</v>
      </c>
      <c r="G200" s="57">
        <f t="shared" si="1"/>
        <v>0</v>
      </c>
      <c r="H200" s="57">
        <v>0</v>
      </c>
      <c r="I200" s="57">
        <f t="shared" si="2"/>
        <v>0</v>
      </c>
      <c r="J200" s="57">
        <v>0</v>
      </c>
      <c r="K200" s="57">
        <f t="shared" si="3"/>
        <v>0</v>
      </c>
      <c r="L200" s="57">
        <v>0</v>
      </c>
      <c r="M200" s="57">
        <v>0</v>
      </c>
      <c r="N200" s="57">
        <v>0</v>
      </c>
      <c r="O200" s="57">
        <f t="shared" si="4"/>
        <v>0</v>
      </c>
      <c r="P200" s="57">
        <v>0</v>
      </c>
      <c r="Q200" s="57">
        <f t="shared" si="5"/>
        <v>0</v>
      </c>
      <c r="R200" s="57">
        <v>0</v>
      </c>
      <c r="S200" s="57">
        <f t="shared" si="6"/>
        <v>0</v>
      </c>
      <c r="T200" s="57">
        <v>0</v>
      </c>
      <c r="U200" s="57">
        <v>0</v>
      </c>
      <c r="V200" s="57">
        <v>0</v>
      </c>
      <c r="W200" s="57">
        <f t="shared" si="7"/>
        <v>0</v>
      </c>
      <c r="X200" s="57">
        <v>0</v>
      </c>
      <c r="Y200" s="57">
        <f t="shared" si="8"/>
        <v>0</v>
      </c>
      <c r="Z200" s="57">
        <v>0</v>
      </c>
      <c r="AA200" s="57">
        <f t="shared" si="9"/>
        <v>0</v>
      </c>
      <c r="AB200" s="189">
        <f t="shared" si="10"/>
        <v>0</v>
      </c>
      <c r="AC200" s="58">
        <f t="shared" si="21"/>
        <v>0</v>
      </c>
      <c r="AD200" s="58">
        <f t="shared" si="22"/>
        <v>0</v>
      </c>
      <c r="AE200" s="193">
        <f t="shared" si="13"/>
        <v>0</v>
      </c>
      <c r="AF200" s="197">
        <f t="shared" si="18"/>
        <v>0</v>
      </c>
      <c r="AG200" s="197" t="b">
        <f t="shared" si="17"/>
        <v>1</v>
      </c>
      <c r="AH200" t="s">
        <v>9735</v>
      </c>
      <c r="AI200" s="59">
        <v>0</v>
      </c>
      <c r="AJ200" s="59">
        <v>0</v>
      </c>
      <c r="AK200" s="59">
        <f t="shared" si="14"/>
        <v>0</v>
      </c>
      <c r="AL200" s="59"/>
      <c r="AM200" s="24">
        <v>0</v>
      </c>
      <c r="AN200" s="24">
        <f t="shared" si="15"/>
        <v>0</v>
      </c>
      <c r="AO200" s="24"/>
      <c r="AP200" s="24"/>
      <c r="AQ200" s="24"/>
      <c r="AR200" s="24"/>
      <c r="AS200" s="24"/>
      <c r="AT200" s="24"/>
      <c r="AU200" s="24"/>
      <c r="AV200" s="24"/>
      <c r="AW200" s="24"/>
      <c r="AX200" s="24"/>
      <c r="AY200" s="24"/>
      <c r="AZ200" s="24"/>
      <c r="BA200" s="24"/>
      <c r="BB200" s="24"/>
    </row>
    <row r="201" spans="1:54" ht="18" customHeight="1">
      <c r="A201" s="24"/>
      <c r="B201" s="56">
        <v>3661</v>
      </c>
      <c r="C201" s="57" t="s">
        <v>9739</v>
      </c>
      <c r="D201" s="57">
        <v>0</v>
      </c>
      <c r="E201" s="57">
        <v>0</v>
      </c>
      <c r="F201" s="57">
        <v>0</v>
      </c>
      <c r="G201" s="57">
        <f t="shared" si="1"/>
        <v>0</v>
      </c>
      <c r="H201" s="57">
        <v>0</v>
      </c>
      <c r="I201" s="57">
        <f t="shared" si="2"/>
        <v>0</v>
      </c>
      <c r="J201" s="57">
        <v>0</v>
      </c>
      <c r="K201" s="57">
        <f t="shared" si="3"/>
        <v>0</v>
      </c>
      <c r="L201" s="57">
        <v>0</v>
      </c>
      <c r="M201" s="57">
        <v>0</v>
      </c>
      <c r="N201" s="57">
        <v>0</v>
      </c>
      <c r="O201" s="57">
        <f t="shared" si="4"/>
        <v>0</v>
      </c>
      <c r="P201" s="57">
        <v>0</v>
      </c>
      <c r="Q201" s="57">
        <f t="shared" si="5"/>
        <v>0</v>
      </c>
      <c r="R201" s="57">
        <v>0</v>
      </c>
      <c r="S201" s="57">
        <f t="shared" si="6"/>
        <v>0</v>
      </c>
      <c r="T201" s="57">
        <v>0</v>
      </c>
      <c r="U201" s="57">
        <v>0</v>
      </c>
      <c r="V201" s="57">
        <v>0</v>
      </c>
      <c r="W201" s="57">
        <f t="shared" si="7"/>
        <v>0</v>
      </c>
      <c r="X201" s="57">
        <v>0</v>
      </c>
      <c r="Y201" s="57">
        <f t="shared" si="8"/>
        <v>0</v>
      </c>
      <c r="Z201" s="57">
        <v>0</v>
      </c>
      <c r="AA201" s="57">
        <f t="shared" si="9"/>
        <v>0</v>
      </c>
      <c r="AB201" s="189">
        <f t="shared" si="10"/>
        <v>0</v>
      </c>
      <c r="AC201" s="58">
        <f t="shared" ref="AC201:AC264" si="23">G201+O201+W201</f>
        <v>0</v>
      </c>
      <c r="AD201" s="58">
        <f t="shared" ref="AD201:AD264" si="24">H201+P201+X201</f>
        <v>0</v>
      </c>
      <c r="AE201" s="193">
        <f t="shared" si="13"/>
        <v>0</v>
      </c>
      <c r="AF201" s="197">
        <f t="shared" si="18"/>
        <v>0</v>
      </c>
      <c r="AG201" s="197" t="b">
        <f t="shared" si="17"/>
        <v>1</v>
      </c>
      <c r="AH201" t="s">
        <v>9735</v>
      </c>
      <c r="AI201" s="59">
        <v>0</v>
      </c>
      <c r="AJ201" s="59">
        <v>0</v>
      </c>
      <c r="AK201" s="59">
        <f t="shared" si="14"/>
        <v>0</v>
      </c>
      <c r="AL201" s="59"/>
      <c r="AM201" s="24">
        <v>0</v>
      </c>
      <c r="AN201" s="24">
        <f t="shared" si="15"/>
        <v>0</v>
      </c>
      <c r="AO201" s="24"/>
      <c r="AP201" s="24"/>
      <c r="AQ201" s="24"/>
      <c r="AR201" s="24"/>
      <c r="AS201" s="24"/>
      <c r="AT201" s="24"/>
      <c r="AU201" s="24"/>
      <c r="AV201" s="24"/>
      <c r="AW201" s="24"/>
      <c r="AX201" s="24"/>
      <c r="AY201" s="24"/>
      <c r="AZ201" s="24"/>
      <c r="BA201" s="24"/>
      <c r="BB201" s="24"/>
    </row>
    <row r="202" spans="1:54" ht="18" customHeight="1">
      <c r="A202" s="24"/>
      <c r="B202" s="56">
        <v>3691</v>
      </c>
      <c r="C202" s="57" t="s">
        <v>2118</v>
      </c>
      <c r="D202" s="57">
        <v>0</v>
      </c>
      <c r="E202" s="57">
        <v>0</v>
      </c>
      <c r="F202" s="57">
        <v>0</v>
      </c>
      <c r="G202" s="57">
        <f t="shared" si="1"/>
        <v>0</v>
      </c>
      <c r="H202" s="57">
        <v>0</v>
      </c>
      <c r="I202" s="57">
        <f t="shared" si="2"/>
        <v>0</v>
      </c>
      <c r="J202" s="57">
        <v>0</v>
      </c>
      <c r="K202" s="57">
        <f t="shared" si="3"/>
        <v>0</v>
      </c>
      <c r="L202" s="57">
        <v>0</v>
      </c>
      <c r="M202" s="57">
        <v>0</v>
      </c>
      <c r="N202" s="57">
        <v>0</v>
      </c>
      <c r="O202" s="57">
        <f t="shared" si="4"/>
        <v>0</v>
      </c>
      <c r="P202" s="57">
        <v>0</v>
      </c>
      <c r="Q202" s="57">
        <f t="shared" si="5"/>
        <v>0</v>
      </c>
      <c r="R202" s="57">
        <v>0</v>
      </c>
      <c r="S202" s="57">
        <f t="shared" si="6"/>
        <v>0</v>
      </c>
      <c r="T202" s="57">
        <v>0</v>
      </c>
      <c r="U202" s="57">
        <v>0</v>
      </c>
      <c r="V202" s="57">
        <v>0</v>
      </c>
      <c r="W202" s="57">
        <f t="shared" si="7"/>
        <v>0</v>
      </c>
      <c r="X202" s="57">
        <v>0</v>
      </c>
      <c r="Y202" s="57">
        <f t="shared" si="8"/>
        <v>0</v>
      </c>
      <c r="Z202" s="57">
        <v>0</v>
      </c>
      <c r="AA202" s="57">
        <f t="shared" si="9"/>
        <v>0</v>
      </c>
      <c r="AB202" s="189">
        <f t="shared" si="10"/>
        <v>0</v>
      </c>
      <c r="AC202" s="58">
        <f t="shared" si="23"/>
        <v>0</v>
      </c>
      <c r="AD202" s="58">
        <f t="shared" si="24"/>
        <v>0</v>
      </c>
      <c r="AE202" s="193">
        <f t="shared" si="13"/>
        <v>0</v>
      </c>
      <c r="AF202" s="197">
        <f t="shared" si="18"/>
        <v>0</v>
      </c>
      <c r="AG202" s="197" t="b">
        <f t="shared" si="17"/>
        <v>1</v>
      </c>
      <c r="AH202" t="s">
        <v>9735</v>
      </c>
      <c r="AI202" s="59">
        <v>0</v>
      </c>
      <c r="AJ202" s="59">
        <v>0</v>
      </c>
      <c r="AK202" s="59">
        <f t="shared" si="14"/>
        <v>0</v>
      </c>
      <c r="AL202" s="59"/>
      <c r="AM202" s="24">
        <v>0</v>
      </c>
      <c r="AN202" s="24">
        <f t="shared" si="15"/>
        <v>0</v>
      </c>
      <c r="AO202" s="24"/>
      <c r="AP202" s="24"/>
      <c r="AQ202" s="24"/>
      <c r="AR202" s="24"/>
      <c r="AS202" s="24"/>
      <c r="AT202" s="24"/>
      <c r="AU202" s="24"/>
      <c r="AV202" s="24"/>
      <c r="AW202" s="24"/>
      <c r="AX202" s="24"/>
      <c r="AY202" s="24"/>
      <c r="AZ202" s="24"/>
      <c r="BA202" s="24"/>
      <c r="BB202" s="24"/>
    </row>
    <row r="203" spans="1:54" ht="18" customHeight="1">
      <c r="A203" s="24"/>
      <c r="B203" s="56">
        <v>3711</v>
      </c>
      <c r="C203" s="57" t="s">
        <v>1952</v>
      </c>
      <c r="D203" s="57">
        <v>0</v>
      </c>
      <c r="E203" s="57">
        <v>0</v>
      </c>
      <c r="F203" s="57">
        <v>0</v>
      </c>
      <c r="G203" s="57">
        <f t="shared" si="1"/>
        <v>0</v>
      </c>
      <c r="H203" s="57">
        <v>0</v>
      </c>
      <c r="I203" s="57">
        <f t="shared" si="2"/>
        <v>0</v>
      </c>
      <c r="J203" s="57">
        <v>0</v>
      </c>
      <c r="K203" s="57">
        <f t="shared" si="3"/>
        <v>0</v>
      </c>
      <c r="L203" s="57">
        <v>0</v>
      </c>
      <c r="M203" s="57">
        <v>0</v>
      </c>
      <c r="N203" s="57">
        <v>0</v>
      </c>
      <c r="O203" s="57">
        <f t="shared" si="4"/>
        <v>0</v>
      </c>
      <c r="P203" s="57">
        <v>0</v>
      </c>
      <c r="Q203" s="57">
        <f t="shared" si="5"/>
        <v>0</v>
      </c>
      <c r="R203" s="57">
        <v>0</v>
      </c>
      <c r="S203" s="57">
        <f t="shared" si="6"/>
        <v>0</v>
      </c>
      <c r="T203" s="57">
        <v>0</v>
      </c>
      <c r="U203" s="57">
        <v>0</v>
      </c>
      <c r="V203" s="57">
        <v>0</v>
      </c>
      <c r="W203" s="57">
        <f t="shared" si="7"/>
        <v>0</v>
      </c>
      <c r="X203" s="57">
        <v>0</v>
      </c>
      <c r="Y203" s="57">
        <f t="shared" si="8"/>
        <v>0</v>
      </c>
      <c r="Z203" s="57">
        <v>0</v>
      </c>
      <c r="AA203" s="57">
        <f t="shared" si="9"/>
        <v>0</v>
      </c>
      <c r="AB203" s="189">
        <f t="shared" si="10"/>
        <v>0</v>
      </c>
      <c r="AC203" s="58">
        <f t="shared" si="23"/>
        <v>0</v>
      </c>
      <c r="AD203" s="58">
        <f t="shared" si="24"/>
        <v>0</v>
      </c>
      <c r="AE203" s="193">
        <f t="shared" si="13"/>
        <v>0</v>
      </c>
      <c r="AF203" s="197">
        <f t="shared" si="18"/>
        <v>0</v>
      </c>
      <c r="AG203" s="197" t="b">
        <f t="shared" si="17"/>
        <v>1</v>
      </c>
      <c r="AH203" t="s">
        <v>9740</v>
      </c>
      <c r="AI203" s="59">
        <v>0</v>
      </c>
      <c r="AJ203" s="59">
        <v>0</v>
      </c>
      <c r="AK203" s="59">
        <f t="shared" si="14"/>
        <v>0</v>
      </c>
      <c r="AL203" s="59"/>
      <c r="AM203" s="24">
        <v>0</v>
      </c>
      <c r="AN203" s="24">
        <f t="shared" si="15"/>
        <v>0</v>
      </c>
      <c r="AO203" s="24"/>
      <c r="AP203" s="24"/>
      <c r="AQ203" s="24"/>
      <c r="AR203" s="24"/>
      <c r="AS203" s="24"/>
      <c r="AT203" s="24"/>
      <c r="AU203" s="24"/>
      <c r="AV203" s="24"/>
      <c r="AW203" s="24"/>
      <c r="AX203" s="24"/>
      <c r="AY203" s="24"/>
      <c r="AZ203" s="24"/>
      <c r="BA203" s="24"/>
      <c r="BB203" s="24"/>
    </row>
    <row r="204" spans="1:54" ht="18" customHeight="1">
      <c r="A204" s="24"/>
      <c r="B204" s="56">
        <v>3712</v>
      </c>
      <c r="C204" s="57" t="s">
        <v>9741</v>
      </c>
      <c r="D204" s="57">
        <v>0</v>
      </c>
      <c r="E204" s="57">
        <v>0</v>
      </c>
      <c r="F204" s="57">
        <v>0</v>
      </c>
      <c r="G204" s="57">
        <f t="shared" si="1"/>
        <v>0</v>
      </c>
      <c r="H204" s="57">
        <v>0</v>
      </c>
      <c r="I204" s="57">
        <f t="shared" si="2"/>
        <v>0</v>
      </c>
      <c r="J204" s="57">
        <v>0</v>
      </c>
      <c r="K204" s="57">
        <f t="shared" si="3"/>
        <v>0</v>
      </c>
      <c r="L204" s="57">
        <v>0</v>
      </c>
      <c r="M204" s="57">
        <v>0</v>
      </c>
      <c r="N204" s="57">
        <v>0</v>
      </c>
      <c r="O204" s="57">
        <f t="shared" si="4"/>
        <v>0</v>
      </c>
      <c r="P204" s="57">
        <v>0</v>
      </c>
      <c r="Q204" s="57">
        <f t="shared" si="5"/>
        <v>0</v>
      </c>
      <c r="R204" s="57">
        <v>0</v>
      </c>
      <c r="S204" s="57">
        <f t="shared" si="6"/>
        <v>0</v>
      </c>
      <c r="T204" s="57">
        <v>0</v>
      </c>
      <c r="U204" s="57">
        <v>0</v>
      </c>
      <c r="V204" s="57">
        <v>0</v>
      </c>
      <c r="W204" s="57">
        <f t="shared" si="7"/>
        <v>0</v>
      </c>
      <c r="X204" s="57">
        <v>0</v>
      </c>
      <c r="Y204" s="57">
        <f t="shared" si="8"/>
        <v>0</v>
      </c>
      <c r="Z204" s="57">
        <v>0</v>
      </c>
      <c r="AA204" s="57">
        <f t="shared" si="9"/>
        <v>0</v>
      </c>
      <c r="AB204" s="189">
        <f t="shared" si="10"/>
        <v>0</v>
      </c>
      <c r="AC204" s="58">
        <f t="shared" si="23"/>
        <v>0</v>
      </c>
      <c r="AD204" s="58">
        <f t="shared" si="24"/>
        <v>0</v>
      </c>
      <c r="AE204" s="193">
        <f t="shared" si="13"/>
        <v>0</v>
      </c>
      <c r="AF204" s="197">
        <f t="shared" si="18"/>
        <v>0</v>
      </c>
      <c r="AG204" s="197" t="b">
        <f t="shared" si="17"/>
        <v>1</v>
      </c>
      <c r="AH204" t="s">
        <v>9740</v>
      </c>
      <c r="AI204" s="59">
        <v>0</v>
      </c>
      <c r="AJ204" s="59">
        <v>0</v>
      </c>
      <c r="AK204" s="59">
        <f t="shared" si="14"/>
        <v>0</v>
      </c>
      <c r="AL204" s="59"/>
      <c r="AM204" s="24">
        <v>0</v>
      </c>
      <c r="AN204" s="24">
        <f t="shared" si="15"/>
        <v>0</v>
      </c>
      <c r="AO204" s="24"/>
      <c r="AP204" s="24"/>
      <c r="AQ204" s="24"/>
      <c r="AR204" s="24"/>
      <c r="AS204" s="24"/>
      <c r="AT204" s="24"/>
      <c r="AU204" s="24"/>
      <c r="AV204" s="24"/>
      <c r="AW204" s="24"/>
      <c r="AX204" s="24"/>
      <c r="AY204" s="24"/>
      <c r="AZ204" s="24"/>
      <c r="BA204" s="24"/>
      <c r="BB204" s="24"/>
    </row>
    <row r="205" spans="1:54" ht="18" customHeight="1">
      <c r="A205" s="24"/>
      <c r="B205" s="56">
        <v>3721</v>
      </c>
      <c r="C205" s="57" t="s">
        <v>2124</v>
      </c>
      <c r="D205" s="57">
        <v>0</v>
      </c>
      <c r="E205" s="57">
        <v>0</v>
      </c>
      <c r="F205" s="57">
        <v>0</v>
      </c>
      <c r="G205" s="57">
        <f t="shared" si="1"/>
        <v>0</v>
      </c>
      <c r="H205" s="57">
        <v>0</v>
      </c>
      <c r="I205" s="57">
        <f t="shared" si="2"/>
        <v>0</v>
      </c>
      <c r="J205" s="57">
        <v>0</v>
      </c>
      <c r="K205" s="57">
        <f t="shared" si="3"/>
        <v>0</v>
      </c>
      <c r="L205" s="57">
        <v>0</v>
      </c>
      <c r="M205" s="57">
        <v>0</v>
      </c>
      <c r="N205" s="57">
        <v>0</v>
      </c>
      <c r="O205" s="57">
        <f t="shared" si="4"/>
        <v>0</v>
      </c>
      <c r="P205" s="57">
        <v>0</v>
      </c>
      <c r="Q205" s="57">
        <f t="shared" si="5"/>
        <v>0</v>
      </c>
      <c r="R205" s="57">
        <v>0</v>
      </c>
      <c r="S205" s="57">
        <f t="shared" si="6"/>
        <v>0</v>
      </c>
      <c r="T205" s="57">
        <v>0</v>
      </c>
      <c r="U205" s="57">
        <v>0</v>
      </c>
      <c r="V205" s="57">
        <v>0</v>
      </c>
      <c r="W205" s="57">
        <f t="shared" si="7"/>
        <v>0</v>
      </c>
      <c r="X205" s="57">
        <v>0</v>
      </c>
      <c r="Y205" s="57">
        <f t="shared" si="8"/>
        <v>0</v>
      </c>
      <c r="Z205" s="57">
        <v>0</v>
      </c>
      <c r="AA205" s="57">
        <f t="shared" si="9"/>
        <v>0</v>
      </c>
      <c r="AB205" s="189">
        <f t="shared" si="10"/>
        <v>0</v>
      </c>
      <c r="AC205" s="58">
        <f t="shared" si="23"/>
        <v>0</v>
      </c>
      <c r="AD205" s="58">
        <f t="shared" si="24"/>
        <v>0</v>
      </c>
      <c r="AE205" s="193">
        <f t="shared" si="13"/>
        <v>0</v>
      </c>
      <c r="AF205" s="197">
        <f t="shared" si="18"/>
        <v>0</v>
      </c>
      <c r="AG205" s="197" t="b">
        <f t="shared" si="17"/>
        <v>1</v>
      </c>
      <c r="AH205" t="s">
        <v>9740</v>
      </c>
      <c r="AI205" s="59">
        <v>0</v>
      </c>
      <c r="AJ205" s="59">
        <v>0</v>
      </c>
      <c r="AK205" s="59">
        <f t="shared" si="14"/>
        <v>0</v>
      </c>
      <c r="AL205" s="59"/>
      <c r="AM205" s="24">
        <v>0</v>
      </c>
      <c r="AN205" s="24">
        <f t="shared" si="15"/>
        <v>0</v>
      </c>
      <c r="AO205" s="24"/>
      <c r="AP205" s="24"/>
      <c r="AQ205" s="24"/>
      <c r="AR205" s="24"/>
      <c r="AS205" s="24"/>
      <c r="AT205" s="24"/>
      <c r="AU205" s="24"/>
      <c r="AV205" s="24"/>
      <c r="AW205" s="24"/>
      <c r="AX205" s="24"/>
      <c r="AY205" s="24"/>
      <c r="AZ205" s="24"/>
      <c r="BA205" s="24"/>
      <c r="BB205" s="24"/>
    </row>
    <row r="206" spans="1:54" ht="18" customHeight="1">
      <c r="A206" s="24"/>
      <c r="B206" s="56">
        <v>3722</v>
      </c>
      <c r="C206" s="57" t="s">
        <v>9742</v>
      </c>
      <c r="D206" s="57">
        <v>0</v>
      </c>
      <c r="E206" s="57">
        <v>0</v>
      </c>
      <c r="F206" s="57">
        <v>0</v>
      </c>
      <c r="G206" s="57">
        <f t="shared" si="1"/>
        <v>0</v>
      </c>
      <c r="H206" s="57">
        <v>0</v>
      </c>
      <c r="I206" s="57">
        <f t="shared" si="2"/>
        <v>0</v>
      </c>
      <c r="J206" s="57">
        <v>0</v>
      </c>
      <c r="K206" s="57">
        <f t="shared" si="3"/>
        <v>0</v>
      </c>
      <c r="L206" s="57">
        <v>0</v>
      </c>
      <c r="M206" s="57">
        <v>0</v>
      </c>
      <c r="N206" s="57">
        <v>0</v>
      </c>
      <c r="O206" s="57">
        <f t="shared" si="4"/>
        <v>0</v>
      </c>
      <c r="P206" s="57">
        <v>0</v>
      </c>
      <c r="Q206" s="57">
        <f t="shared" si="5"/>
        <v>0</v>
      </c>
      <c r="R206" s="57">
        <v>0</v>
      </c>
      <c r="S206" s="57">
        <f t="shared" si="6"/>
        <v>0</v>
      </c>
      <c r="T206" s="57">
        <v>0</v>
      </c>
      <c r="U206" s="57">
        <v>0</v>
      </c>
      <c r="V206" s="57">
        <v>0</v>
      </c>
      <c r="W206" s="57">
        <f t="shared" si="7"/>
        <v>0</v>
      </c>
      <c r="X206" s="57">
        <v>0</v>
      </c>
      <c r="Y206" s="57">
        <f t="shared" si="8"/>
        <v>0</v>
      </c>
      <c r="Z206" s="57">
        <v>0</v>
      </c>
      <c r="AA206" s="57">
        <f t="shared" si="9"/>
        <v>0</v>
      </c>
      <c r="AB206" s="189">
        <f t="shared" si="10"/>
        <v>0</v>
      </c>
      <c r="AC206" s="58">
        <f t="shared" si="23"/>
        <v>0</v>
      </c>
      <c r="AD206" s="58">
        <f t="shared" si="24"/>
        <v>0</v>
      </c>
      <c r="AE206" s="193">
        <f t="shared" si="13"/>
        <v>0</v>
      </c>
      <c r="AF206" s="197">
        <f t="shared" si="18"/>
        <v>0</v>
      </c>
      <c r="AG206" s="197" t="b">
        <f t="shared" si="17"/>
        <v>1</v>
      </c>
      <c r="AH206" t="s">
        <v>9740</v>
      </c>
      <c r="AI206" s="59">
        <v>0</v>
      </c>
      <c r="AJ206" s="59">
        <v>0</v>
      </c>
      <c r="AK206" s="59">
        <f t="shared" si="14"/>
        <v>0</v>
      </c>
      <c r="AL206" s="59"/>
      <c r="AM206" s="24">
        <v>0</v>
      </c>
      <c r="AN206" s="24">
        <f t="shared" si="15"/>
        <v>0</v>
      </c>
      <c r="AO206" s="24"/>
      <c r="AP206" s="24"/>
      <c r="AQ206" s="24"/>
      <c r="AR206" s="24"/>
      <c r="AS206" s="24"/>
      <c r="AT206" s="24"/>
      <c r="AU206" s="24"/>
      <c r="AV206" s="24"/>
      <c r="AW206" s="24"/>
      <c r="AX206" s="24"/>
      <c r="AY206" s="24"/>
      <c r="AZ206" s="24"/>
      <c r="BA206" s="24"/>
      <c r="BB206" s="24"/>
    </row>
    <row r="207" spans="1:54" ht="18" customHeight="1">
      <c r="A207" s="24"/>
      <c r="B207" s="56">
        <v>3731</v>
      </c>
      <c r="C207" s="57" t="s">
        <v>9743</v>
      </c>
      <c r="D207" s="57">
        <v>0</v>
      </c>
      <c r="E207" s="57">
        <v>0</v>
      </c>
      <c r="F207" s="57">
        <v>0</v>
      </c>
      <c r="G207" s="57">
        <f t="shared" si="1"/>
        <v>0</v>
      </c>
      <c r="H207" s="57">
        <v>0</v>
      </c>
      <c r="I207" s="57">
        <f t="shared" si="2"/>
        <v>0</v>
      </c>
      <c r="J207" s="57">
        <v>0</v>
      </c>
      <c r="K207" s="57">
        <f t="shared" si="3"/>
        <v>0</v>
      </c>
      <c r="L207" s="57">
        <v>0</v>
      </c>
      <c r="M207" s="57">
        <v>0</v>
      </c>
      <c r="N207" s="57">
        <v>0</v>
      </c>
      <c r="O207" s="57">
        <f t="shared" si="4"/>
        <v>0</v>
      </c>
      <c r="P207" s="57">
        <v>0</v>
      </c>
      <c r="Q207" s="57">
        <f t="shared" si="5"/>
        <v>0</v>
      </c>
      <c r="R207" s="57">
        <v>0</v>
      </c>
      <c r="S207" s="57">
        <f t="shared" si="6"/>
        <v>0</v>
      </c>
      <c r="T207" s="57">
        <v>0</v>
      </c>
      <c r="U207" s="57">
        <v>0</v>
      </c>
      <c r="V207" s="57">
        <v>0</v>
      </c>
      <c r="W207" s="57">
        <f t="shared" si="7"/>
        <v>0</v>
      </c>
      <c r="X207" s="57">
        <v>0</v>
      </c>
      <c r="Y207" s="57">
        <f t="shared" si="8"/>
        <v>0</v>
      </c>
      <c r="Z207" s="57">
        <v>0</v>
      </c>
      <c r="AA207" s="57">
        <f t="shared" si="9"/>
        <v>0</v>
      </c>
      <c r="AB207" s="189">
        <f t="shared" si="10"/>
        <v>0</v>
      </c>
      <c r="AC207" s="58">
        <f t="shared" si="23"/>
        <v>0</v>
      </c>
      <c r="AD207" s="58">
        <f t="shared" si="24"/>
        <v>0</v>
      </c>
      <c r="AE207" s="193">
        <f t="shared" si="13"/>
        <v>0</v>
      </c>
      <c r="AF207" s="197">
        <f t="shared" si="18"/>
        <v>0</v>
      </c>
      <c r="AG207" s="197" t="b">
        <f t="shared" si="17"/>
        <v>1</v>
      </c>
      <c r="AH207" t="s">
        <v>9740</v>
      </c>
      <c r="AI207" s="59">
        <v>0</v>
      </c>
      <c r="AJ207" s="59">
        <v>0</v>
      </c>
      <c r="AK207" s="59">
        <f t="shared" si="14"/>
        <v>0</v>
      </c>
      <c r="AL207" s="59"/>
      <c r="AM207" s="24">
        <v>0</v>
      </c>
      <c r="AN207" s="24">
        <f t="shared" si="15"/>
        <v>0</v>
      </c>
      <c r="AO207" s="24"/>
      <c r="AP207" s="24"/>
      <c r="AQ207" s="24"/>
      <c r="AR207" s="24"/>
      <c r="AS207" s="24"/>
      <c r="AT207" s="24"/>
      <c r="AU207" s="24"/>
      <c r="AV207" s="24"/>
      <c r="AW207" s="24"/>
      <c r="AX207" s="24"/>
      <c r="AY207" s="24"/>
      <c r="AZ207" s="24"/>
      <c r="BA207" s="24"/>
      <c r="BB207" s="24"/>
    </row>
    <row r="208" spans="1:54" ht="18" customHeight="1">
      <c r="A208" s="24"/>
      <c r="B208" s="56">
        <v>3741</v>
      </c>
      <c r="C208" s="57" t="s">
        <v>9744</v>
      </c>
      <c r="D208" s="57">
        <v>0</v>
      </c>
      <c r="E208" s="57">
        <v>0</v>
      </c>
      <c r="F208" s="57">
        <v>0</v>
      </c>
      <c r="G208" s="57">
        <f t="shared" si="1"/>
        <v>0</v>
      </c>
      <c r="H208" s="57">
        <v>0</v>
      </c>
      <c r="I208" s="57">
        <f t="shared" si="2"/>
        <v>0</v>
      </c>
      <c r="J208" s="57">
        <v>0</v>
      </c>
      <c r="K208" s="57">
        <f t="shared" si="3"/>
        <v>0</v>
      </c>
      <c r="L208" s="57">
        <v>0</v>
      </c>
      <c r="M208" s="57">
        <v>0</v>
      </c>
      <c r="N208" s="57">
        <v>0</v>
      </c>
      <c r="O208" s="57">
        <f t="shared" si="4"/>
        <v>0</v>
      </c>
      <c r="P208" s="57">
        <v>0</v>
      </c>
      <c r="Q208" s="57">
        <f t="shared" si="5"/>
        <v>0</v>
      </c>
      <c r="R208" s="57">
        <v>0</v>
      </c>
      <c r="S208" s="57">
        <f t="shared" si="6"/>
        <v>0</v>
      </c>
      <c r="T208" s="57">
        <v>0</v>
      </c>
      <c r="U208" s="57">
        <v>0</v>
      </c>
      <c r="V208" s="57">
        <v>0</v>
      </c>
      <c r="W208" s="57">
        <f t="shared" si="7"/>
        <v>0</v>
      </c>
      <c r="X208" s="57">
        <v>0</v>
      </c>
      <c r="Y208" s="57">
        <f t="shared" si="8"/>
        <v>0</v>
      </c>
      <c r="Z208" s="57">
        <v>0</v>
      </c>
      <c r="AA208" s="57">
        <f t="shared" si="9"/>
        <v>0</v>
      </c>
      <c r="AB208" s="189">
        <f t="shared" si="10"/>
        <v>0</v>
      </c>
      <c r="AC208" s="58">
        <f t="shared" si="23"/>
        <v>0</v>
      </c>
      <c r="AD208" s="58">
        <f t="shared" si="24"/>
        <v>0</v>
      </c>
      <c r="AE208" s="193">
        <f t="shared" si="13"/>
        <v>0</v>
      </c>
      <c r="AF208" s="197">
        <f t="shared" si="18"/>
        <v>0</v>
      </c>
      <c r="AG208" s="197" t="b">
        <f t="shared" si="17"/>
        <v>1</v>
      </c>
      <c r="AH208" t="s">
        <v>9740</v>
      </c>
      <c r="AI208" s="59">
        <v>0</v>
      </c>
      <c r="AJ208" s="59">
        <v>0</v>
      </c>
      <c r="AK208" s="59">
        <f t="shared" si="14"/>
        <v>0</v>
      </c>
      <c r="AL208" s="59"/>
      <c r="AM208" s="24">
        <v>0</v>
      </c>
      <c r="AN208" s="24">
        <f t="shared" si="15"/>
        <v>0</v>
      </c>
      <c r="AO208" s="24"/>
      <c r="AP208" s="24"/>
      <c r="AQ208" s="24"/>
      <c r="AR208" s="24"/>
      <c r="AS208" s="24"/>
      <c r="AT208" s="24"/>
      <c r="AU208" s="24"/>
      <c r="AV208" s="24"/>
      <c r="AW208" s="24"/>
      <c r="AX208" s="24"/>
      <c r="AY208" s="24"/>
      <c r="AZ208" s="24"/>
      <c r="BA208" s="24"/>
      <c r="BB208" s="24"/>
    </row>
    <row r="209" spans="1:54" ht="18" customHeight="1">
      <c r="A209" s="24"/>
      <c r="B209" s="56">
        <v>3751</v>
      </c>
      <c r="C209" s="57" t="s">
        <v>1956</v>
      </c>
      <c r="D209" s="57">
        <v>0</v>
      </c>
      <c r="E209" s="57">
        <v>0</v>
      </c>
      <c r="F209" s="57">
        <v>0</v>
      </c>
      <c r="G209" s="57">
        <f t="shared" si="1"/>
        <v>0</v>
      </c>
      <c r="H209" s="57">
        <v>0</v>
      </c>
      <c r="I209" s="57">
        <f t="shared" si="2"/>
        <v>0</v>
      </c>
      <c r="J209" s="57">
        <v>0</v>
      </c>
      <c r="K209" s="57">
        <f t="shared" si="3"/>
        <v>0</v>
      </c>
      <c r="L209" s="57">
        <v>0</v>
      </c>
      <c r="M209" s="57">
        <v>0</v>
      </c>
      <c r="N209" s="57">
        <v>0</v>
      </c>
      <c r="O209" s="57">
        <f t="shared" si="4"/>
        <v>0</v>
      </c>
      <c r="P209" s="57">
        <v>0</v>
      </c>
      <c r="Q209" s="57">
        <f t="shared" si="5"/>
        <v>0</v>
      </c>
      <c r="R209" s="57">
        <v>0</v>
      </c>
      <c r="S209" s="57">
        <f t="shared" si="6"/>
        <v>0</v>
      </c>
      <c r="T209" s="57">
        <v>0</v>
      </c>
      <c r="U209" s="57">
        <v>0</v>
      </c>
      <c r="V209" s="57">
        <v>0</v>
      </c>
      <c r="W209" s="57">
        <f t="shared" si="7"/>
        <v>0</v>
      </c>
      <c r="X209" s="57">
        <v>0</v>
      </c>
      <c r="Y209" s="57">
        <f t="shared" si="8"/>
        <v>0</v>
      </c>
      <c r="Z209" s="57">
        <v>0</v>
      </c>
      <c r="AA209" s="57">
        <f t="shared" si="9"/>
        <v>0</v>
      </c>
      <c r="AB209" s="189">
        <f t="shared" si="10"/>
        <v>0</v>
      </c>
      <c r="AC209" s="58">
        <f t="shared" si="23"/>
        <v>0</v>
      </c>
      <c r="AD209" s="58">
        <f t="shared" si="24"/>
        <v>0</v>
      </c>
      <c r="AE209" s="193">
        <f t="shared" si="13"/>
        <v>0</v>
      </c>
      <c r="AF209" s="197">
        <f t="shared" si="18"/>
        <v>0</v>
      </c>
      <c r="AG209" s="197" t="b">
        <f t="shared" si="17"/>
        <v>1</v>
      </c>
      <c r="AH209" t="s">
        <v>9740</v>
      </c>
      <c r="AI209" s="59">
        <v>0</v>
      </c>
      <c r="AJ209" s="59">
        <v>0</v>
      </c>
      <c r="AK209" s="59">
        <f t="shared" si="14"/>
        <v>0</v>
      </c>
      <c r="AL209" s="59"/>
      <c r="AM209" s="24">
        <v>0</v>
      </c>
      <c r="AN209" s="24">
        <f t="shared" si="15"/>
        <v>0</v>
      </c>
      <c r="AO209" s="24"/>
      <c r="AP209" s="24"/>
      <c r="AQ209" s="24"/>
      <c r="AR209" s="24"/>
      <c r="AS209" s="24"/>
      <c r="AT209" s="24"/>
      <c r="AU209" s="24"/>
      <c r="AV209" s="24"/>
      <c r="AW209" s="24"/>
      <c r="AX209" s="24"/>
      <c r="AY209" s="24"/>
      <c r="AZ209" s="24"/>
      <c r="BA209" s="24"/>
      <c r="BB209" s="24"/>
    </row>
    <row r="210" spans="1:54" ht="18" customHeight="1">
      <c r="A210" s="24"/>
      <c r="B210" s="56">
        <v>3761</v>
      </c>
      <c r="C210" s="57" t="s">
        <v>9745</v>
      </c>
      <c r="D210" s="57">
        <v>0</v>
      </c>
      <c r="E210" s="57">
        <v>0</v>
      </c>
      <c r="F210" s="57">
        <v>0</v>
      </c>
      <c r="G210" s="57">
        <f t="shared" si="1"/>
        <v>0</v>
      </c>
      <c r="H210" s="57">
        <v>0</v>
      </c>
      <c r="I210" s="57">
        <f t="shared" si="2"/>
        <v>0</v>
      </c>
      <c r="J210" s="57">
        <v>0</v>
      </c>
      <c r="K210" s="57">
        <f t="shared" si="3"/>
        <v>0</v>
      </c>
      <c r="L210" s="57">
        <v>0</v>
      </c>
      <c r="M210" s="57">
        <v>0</v>
      </c>
      <c r="N210" s="57">
        <v>0</v>
      </c>
      <c r="O210" s="57">
        <f t="shared" si="4"/>
        <v>0</v>
      </c>
      <c r="P210" s="57">
        <v>0</v>
      </c>
      <c r="Q210" s="57">
        <f t="shared" si="5"/>
        <v>0</v>
      </c>
      <c r="R210" s="57">
        <v>0</v>
      </c>
      <c r="S210" s="57">
        <f t="shared" si="6"/>
        <v>0</v>
      </c>
      <c r="T210" s="57">
        <v>0</v>
      </c>
      <c r="U210" s="57">
        <v>0</v>
      </c>
      <c r="V210" s="57">
        <v>0</v>
      </c>
      <c r="W210" s="57">
        <f t="shared" si="7"/>
        <v>0</v>
      </c>
      <c r="X210" s="57">
        <v>0</v>
      </c>
      <c r="Y210" s="57">
        <f t="shared" si="8"/>
        <v>0</v>
      </c>
      <c r="Z210" s="57">
        <v>0</v>
      </c>
      <c r="AA210" s="57">
        <f t="shared" si="9"/>
        <v>0</v>
      </c>
      <c r="AB210" s="189">
        <f t="shared" si="10"/>
        <v>0</v>
      </c>
      <c r="AC210" s="58">
        <f t="shared" si="23"/>
        <v>0</v>
      </c>
      <c r="AD210" s="58">
        <f t="shared" si="24"/>
        <v>0</v>
      </c>
      <c r="AE210" s="193">
        <f t="shared" si="13"/>
        <v>0</v>
      </c>
      <c r="AF210" s="197">
        <f t="shared" si="18"/>
        <v>0</v>
      </c>
      <c r="AG210" s="197" t="b">
        <f t="shared" si="17"/>
        <v>1</v>
      </c>
      <c r="AH210" t="s">
        <v>9740</v>
      </c>
      <c r="AI210" s="59">
        <v>0</v>
      </c>
      <c r="AJ210" s="59">
        <v>0</v>
      </c>
      <c r="AK210" s="59">
        <f t="shared" si="14"/>
        <v>0</v>
      </c>
      <c r="AL210" s="59"/>
      <c r="AM210" s="24">
        <v>0</v>
      </c>
      <c r="AN210" s="24">
        <f t="shared" si="15"/>
        <v>0</v>
      </c>
      <c r="AO210" s="24"/>
      <c r="AP210" s="24"/>
      <c r="AQ210" s="24"/>
      <c r="AR210" s="24"/>
      <c r="AS210" s="24"/>
      <c r="AT210" s="24"/>
      <c r="AU210" s="24"/>
      <c r="AV210" s="24"/>
      <c r="AW210" s="24"/>
      <c r="AX210" s="24"/>
      <c r="AY210" s="24"/>
      <c r="AZ210" s="24"/>
      <c r="BA210" s="24"/>
      <c r="BB210" s="24"/>
    </row>
    <row r="211" spans="1:54" ht="18" customHeight="1">
      <c r="A211" s="24"/>
      <c r="B211" s="56">
        <v>3771</v>
      </c>
      <c r="C211" s="57" t="s">
        <v>9746</v>
      </c>
      <c r="D211" s="57">
        <v>0</v>
      </c>
      <c r="E211" s="57">
        <v>0</v>
      </c>
      <c r="F211" s="57">
        <v>0</v>
      </c>
      <c r="G211" s="57">
        <f t="shared" si="1"/>
        <v>0</v>
      </c>
      <c r="H211" s="57">
        <v>0</v>
      </c>
      <c r="I211" s="57">
        <f t="shared" si="2"/>
        <v>0</v>
      </c>
      <c r="J211" s="57">
        <v>0</v>
      </c>
      <c r="K211" s="57">
        <f t="shared" si="3"/>
        <v>0</v>
      </c>
      <c r="L211" s="57">
        <v>0</v>
      </c>
      <c r="M211" s="57">
        <v>0</v>
      </c>
      <c r="N211" s="57">
        <v>0</v>
      </c>
      <c r="O211" s="57">
        <f t="shared" si="4"/>
        <v>0</v>
      </c>
      <c r="P211" s="57">
        <v>0</v>
      </c>
      <c r="Q211" s="57">
        <f t="shared" si="5"/>
        <v>0</v>
      </c>
      <c r="R211" s="57">
        <v>0</v>
      </c>
      <c r="S211" s="57">
        <f t="shared" si="6"/>
        <v>0</v>
      </c>
      <c r="T211" s="57">
        <v>0</v>
      </c>
      <c r="U211" s="57">
        <v>0</v>
      </c>
      <c r="V211" s="57">
        <v>0</v>
      </c>
      <c r="W211" s="57">
        <f t="shared" si="7"/>
        <v>0</v>
      </c>
      <c r="X211" s="57">
        <v>0</v>
      </c>
      <c r="Y211" s="57">
        <f t="shared" si="8"/>
        <v>0</v>
      </c>
      <c r="Z211" s="57">
        <v>0</v>
      </c>
      <c r="AA211" s="57">
        <f t="shared" si="9"/>
        <v>0</v>
      </c>
      <c r="AB211" s="189">
        <f t="shared" si="10"/>
        <v>0</v>
      </c>
      <c r="AC211" s="58">
        <f t="shared" si="23"/>
        <v>0</v>
      </c>
      <c r="AD211" s="58">
        <f t="shared" si="24"/>
        <v>0</v>
      </c>
      <c r="AE211" s="193">
        <f t="shared" si="13"/>
        <v>0</v>
      </c>
      <c r="AF211" s="197">
        <f t="shared" si="18"/>
        <v>0</v>
      </c>
      <c r="AG211" s="197" t="b">
        <f t="shared" si="17"/>
        <v>1</v>
      </c>
      <c r="AH211" t="s">
        <v>9740</v>
      </c>
      <c r="AI211" s="59">
        <v>0</v>
      </c>
      <c r="AJ211" s="59">
        <v>0</v>
      </c>
      <c r="AK211" s="59">
        <f t="shared" si="14"/>
        <v>0</v>
      </c>
      <c r="AL211" s="59"/>
      <c r="AM211" s="24">
        <v>0</v>
      </c>
      <c r="AN211" s="24">
        <f t="shared" si="15"/>
        <v>0</v>
      </c>
      <c r="AO211" s="24"/>
      <c r="AP211" s="24"/>
      <c r="AQ211" s="24"/>
      <c r="AR211" s="24"/>
      <c r="AS211" s="24"/>
      <c r="AT211" s="24"/>
      <c r="AU211" s="24"/>
      <c r="AV211" s="24"/>
      <c r="AW211" s="24"/>
      <c r="AX211" s="24"/>
      <c r="AY211" s="24"/>
      <c r="AZ211" s="24"/>
      <c r="BA211" s="24"/>
      <c r="BB211" s="24"/>
    </row>
    <row r="212" spans="1:54" ht="18" customHeight="1">
      <c r="A212" s="24"/>
      <c r="B212" s="56">
        <v>3781</v>
      </c>
      <c r="C212" s="57" t="s">
        <v>9747</v>
      </c>
      <c r="D212" s="57">
        <v>0</v>
      </c>
      <c r="E212" s="57">
        <v>0</v>
      </c>
      <c r="F212" s="57">
        <v>0</v>
      </c>
      <c r="G212" s="57">
        <f t="shared" si="1"/>
        <v>0</v>
      </c>
      <c r="H212" s="57">
        <v>0</v>
      </c>
      <c r="I212" s="57">
        <f t="shared" si="2"/>
        <v>0</v>
      </c>
      <c r="J212" s="57">
        <v>0</v>
      </c>
      <c r="K212" s="57">
        <f t="shared" si="3"/>
        <v>0</v>
      </c>
      <c r="L212" s="57">
        <v>0</v>
      </c>
      <c r="M212" s="57">
        <v>0</v>
      </c>
      <c r="N212" s="57">
        <v>0</v>
      </c>
      <c r="O212" s="57">
        <f t="shared" si="4"/>
        <v>0</v>
      </c>
      <c r="P212" s="57">
        <v>0</v>
      </c>
      <c r="Q212" s="57">
        <f t="shared" si="5"/>
        <v>0</v>
      </c>
      <c r="R212" s="57">
        <v>0</v>
      </c>
      <c r="S212" s="57">
        <f t="shared" si="6"/>
        <v>0</v>
      </c>
      <c r="T212" s="57">
        <v>0</v>
      </c>
      <c r="U212" s="57">
        <v>0</v>
      </c>
      <c r="V212" s="57">
        <v>0</v>
      </c>
      <c r="W212" s="57">
        <f t="shared" si="7"/>
        <v>0</v>
      </c>
      <c r="X212" s="57">
        <v>0</v>
      </c>
      <c r="Y212" s="57">
        <f t="shared" si="8"/>
        <v>0</v>
      </c>
      <c r="Z212" s="57">
        <v>0</v>
      </c>
      <c r="AA212" s="57">
        <f t="shared" si="9"/>
        <v>0</v>
      </c>
      <c r="AB212" s="189">
        <f t="shared" si="10"/>
        <v>0</v>
      </c>
      <c r="AC212" s="58">
        <f t="shared" si="23"/>
        <v>0</v>
      </c>
      <c r="AD212" s="58">
        <f t="shared" si="24"/>
        <v>0</v>
      </c>
      <c r="AE212" s="193">
        <f t="shared" si="13"/>
        <v>0</v>
      </c>
      <c r="AF212" s="197">
        <f t="shared" si="18"/>
        <v>0</v>
      </c>
      <c r="AG212" s="197" t="b">
        <f t="shared" si="17"/>
        <v>1</v>
      </c>
      <c r="AH212" t="s">
        <v>9740</v>
      </c>
      <c r="AI212" s="59">
        <v>0</v>
      </c>
      <c r="AJ212" s="59">
        <v>0</v>
      </c>
      <c r="AK212" s="59">
        <f t="shared" si="14"/>
        <v>0</v>
      </c>
      <c r="AL212" s="59"/>
      <c r="AM212" s="24">
        <v>0</v>
      </c>
      <c r="AN212" s="24">
        <f t="shared" si="15"/>
        <v>0</v>
      </c>
      <c r="AO212" s="24"/>
      <c r="AP212" s="24"/>
      <c r="AQ212" s="24"/>
      <c r="AR212" s="24"/>
      <c r="AS212" s="24"/>
      <c r="AT212" s="24"/>
      <c r="AU212" s="24"/>
      <c r="AV212" s="24"/>
      <c r="AW212" s="24"/>
      <c r="AX212" s="24"/>
      <c r="AY212" s="24"/>
      <c r="AZ212" s="24"/>
      <c r="BA212" s="24"/>
      <c r="BB212" s="24"/>
    </row>
    <row r="213" spans="1:54" ht="18.75" customHeight="1">
      <c r="A213" s="24"/>
      <c r="B213" s="56">
        <v>3782</v>
      </c>
      <c r="C213" s="57" t="s">
        <v>9748</v>
      </c>
      <c r="D213" s="57">
        <v>0</v>
      </c>
      <c r="E213" s="57">
        <v>0</v>
      </c>
      <c r="F213" s="57">
        <v>0</v>
      </c>
      <c r="G213" s="57">
        <f t="shared" si="1"/>
        <v>0</v>
      </c>
      <c r="H213" s="57">
        <v>0</v>
      </c>
      <c r="I213" s="57">
        <f t="shared" si="2"/>
        <v>0</v>
      </c>
      <c r="J213" s="57">
        <v>0</v>
      </c>
      <c r="K213" s="57">
        <f t="shared" si="3"/>
        <v>0</v>
      </c>
      <c r="L213" s="57">
        <v>0</v>
      </c>
      <c r="M213" s="57">
        <v>0</v>
      </c>
      <c r="N213" s="57">
        <v>0</v>
      </c>
      <c r="O213" s="57">
        <f t="shared" si="4"/>
        <v>0</v>
      </c>
      <c r="P213" s="57">
        <v>0</v>
      </c>
      <c r="Q213" s="57">
        <f t="shared" si="5"/>
        <v>0</v>
      </c>
      <c r="R213" s="57">
        <v>0</v>
      </c>
      <c r="S213" s="57">
        <f t="shared" si="6"/>
        <v>0</v>
      </c>
      <c r="T213" s="57">
        <v>0</v>
      </c>
      <c r="U213" s="57">
        <v>0</v>
      </c>
      <c r="V213" s="57">
        <v>0</v>
      </c>
      <c r="W213" s="57">
        <f t="shared" si="7"/>
        <v>0</v>
      </c>
      <c r="X213" s="57">
        <v>0</v>
      </c>
      <c r="Y213" s="57">
        <f t="shared" si="8"/>
        <v>0</v>
      </c>
      <c r="Z213" s="57">
        <v>0</v>
      </c>
      <c r="AA213" s="57">
        <f t="shared" si="9"/>
        <v>0</v>
      </c>
      <c r="AB213" s="189">
        <f t="shared" si="10"/>
        <v>0</v>
      </c>
      <c r="AC213" s="58">
        <f t="shared" si="23"/>
        <v>0</v>
      </c>
      <c r="AD213" s="58">
        <f t="shared" si="24"/>
        <v>0</v>
      </c>
      <c r="AE213" s="193">
        <f t="shared" si="13"/>
        <v>0</v>
      </c>
      <c r="AF213" s="197">
        <f t="shared" si="18"/>
        <v>0</v>
      </c>
      <c r="AG213" s="197" t="b">
        <f t="shared" si="17"/>
        <v>1</v>
      </c>
      <c r="AH213" t="s">
        <v>9740</v>
      </c>
      <c r="AI213" s="59">
        <v>0</v>
      </c>
      <c r="AJ213" s="59">
        <v>0</v>
      </c>
      <c r="AK213" s="59">
        <f t="shared" si="14"/>
        <v>0</v>
      </c>
      <c r="AL213" s="59"/>
      <c r="AM213" s="24">
        <v>0</v>
      </c>
      <c r="AN213" s="24">
        <f t="shared" si="15"/>
        <v>0</v>
      </c>
      <c r="AO213" s="24"/>
      <c r="AP213" s="24"/>
      <c r="AQ213" s="24"/>
      <c r="AR213" s="24"/>
      <c r="AS213" s="24"/>
      <c r="AT213" s="24"/>
      <c r="AU213" s="24"/>
      <c r="AV213" s="24"/>
      <c r="AW213" s="24"/>
      <c r="AX213" s="24"/>
      <c r="AY213" s="24"/>
      <c r="AZ213" s="24"/>
      <c r="BA213" s="24"/>
      <c r="BB213" s="24"/>
    </row>
    <row r="214" spans="1:54" ht="18.75" customHeight="1">
      <c r="A214" s="24"/>
      <c r="B214" s="56">
        <v>3791</v>
      </c>
      <c r="C214" s="57" t="s">
        <v>1958</v>
      </c>
      <c r="D214" s="57">
        <v>0</v>
      </c>
      <c r="E214" s="57">
        <v>0</v>
      </c>
      <c r="F214" s="57">
        <v>0</v>
      </c>
      <c r="G214" s="57">
        <f t="shared" si="1"/>
        <v>0</v>
      </c>
      <c r="H214" s="57">
        <v>0</v>
      </c>
      <c r="I214" s="57">
        <f t="shared" si="2"/>
        <v>0</v>
      </c>
      <c r="J214" s="57">
        <v>0</v>
      </c>
      <c r="K214" s="57">
        <f t="shared" si="3"/>
        <v>0</v>
      </c>
      <c r="L214" s="57">
        <v>0</v>
      </c>
      <c r="M214" s="57">
        <v>0</v>
      </c>
      <c r="N214" s="57">
        <v>0</v>
      </c>
      <c r="O214" s="57">
        <f t="shared" si="4"/>
        <v>0</v>
      </c>
      <c r="P214" s="57">
        <v>0</v>
      </c>
      <c r="Q214" s="57">
        <f t="shared" si="5"/>
        <v>0</v>
      </c>
      <c r="R214" s="57">
        <v>0</v>
      </c>
      <c r="S214" s="57">
        <f t="shared" si="6"/>
        <v>0</v>
      </c>
      <c r="T214" s="57">
        <v>0</v>
      </c>
      <c r="U214" s="57">
        <v>0</v>
      </c>
      <c r="V214" s="57">
        <v>0</v>
      </c>
      <c r="W214" s="57">
        <f t="shared" si="7"/>
        <v>0</v>
      </c>
      <c r="X214" s="57">
        <v>0</v>
      </c>
      <c r="Y214" s="57">
        <f t="shared" si="8"/>
        <v>0</v>
      </c>
      <c r="Z214" s="57">
        <v>0</v>
      </c>
      <c r="AA214" s="57">
        <f t="shared" si="9"/>
        <v>0</v>
      </c>
      <c r="AB214" s="189">
        <f t="shared" si="10"/>
        <v>0</v>
      </c>
      <c r="AC214" s="58">
        <f t="shared" si="23"/>
        <v>0</v>
      </c>
      <c r="AD214" s="58">
        <f t="shared" si="24"/>
        <v>0</v>
      </c>
      <c r="AE214" s="193">
        <f t="shared" si="13"/>
        <v>0</v>
      </c>
      <c r="AF214" s="197">
        <f t="shared" si="18"/>
        <v>0</v>
      </c>
      <c r="AG214" s="197" t="b">
        <f t="shared" si="17"/>
        <v>1</v>
      </c>
      <c r="AH214" t="s">
        <v>9740</v>
      </c>
      <c r="AI214" s="59">
        <v>0</v>
      </c>
      <c r="AJ214" s="59">
        <v>0</v>
      </c>
      <c r="AK214" s="59">
        <f t="shared" si="14"/>
        <v>0</v>
      </c>
      <c r="AL214" s="59"/>
      <c r="AM214" s="24">
        <v>0</v>
      </c>
      <c r="AN214" s="24">
        <f t="shared" si="15"/>
        <v>0</v>
      </c>
      <c r="AO214" s="24"/>
      <c r="AP214" s="24"/>
      <c r="AQ214" s="24"/>
      <c r="AR214" s="24"/>
      <c r="AS214" s="24"/>
      <c r="AT214" s="24"/>
      <c r="AU214" s="24"/>
      <c r="AV214" s="24"/>
      <c r="AW214" s="24"/>
      <c r="AX214" s="24"/>
      <c r="AY214" s="24"/>
      <c r="AZ214" s="24"/>
      <c r="BA214" s="24"/>
      <c r="BB214" s="24"/>
    </row>
    <row r="215" spans="1:54" ht="18.75" customHeight="1">
      <c r="A215" s="24"/>
      <c r="B215" s="56">
        <v>3792</v>
      </c>
      <c r="C215" s="57" t="s">
        <v>9749</v>
      </c>
      <c r="D215" s="57">
        <v>0</v>
      </c>
      <c r="E215" s="57">
        <v>0</v>
      </c>
      <c r="F215" s="57">
        <v>0</v>
      </c>
      <c r="G215" s="57">
        <f t="shared" si="1"/>
        <v>0</v>
      </c>
      <c r="H215" s="57">
        <v>0</v>
      </c>
      <c r="I215" s="57">
        <f t="shared" si="2"/>
        <v>0</v>
      </c>
      <c r="J215" s="57">
        <v>0</v>
      </c>
      <c r="K215" s="57">
        <f t="shared" si="3"/>
        <v>0</v>
      </c>
      <c r="L215" s="57">
        <v>0</v>
      </c>
      <c r="M215" s="57">
        <v>0</v>
      </c>
      <c r="N215" s="57">
        <v>0</v>
      </c>
      <c r="O215" s="57">
        <f t="shared" si="4"/>
        <v>0</v>
      </c>
      <c r="P215" s="57">
        <v>0</v>
      </c>
      <c r="Q215" s="57">
        <f t="shared" si="5"/>
        <v>0</v>
      </c>
      <c r="R215" s="57">
        <v>0</v>
      </c>
      <c r="S215" s="57">
        <f t="shared" si="6"/>
        <v>0</v>
      </c>
      <c r="T215" s="57">
        <v>0</v>
      </c>
      <c r="U215" s="57">
        <v>0</v>
      </c>
      <c r="V215" s="57">
        <v>0</v>
      </c>
      <c r="W215" s="57">
        <f t="shared" si="7"/>
        <v>0</v>
      </c>
      <c r="X215" s="57">
        <v>0</v>
      </c>
      <c r="Y215" s="57">
        <f t="shared" si="8"/>
        <v>0</v>
      </c>
      <c r="Z215" s="57">
        <v>0</v>
      </c>
      <c r="AA215" s="57">
        <f t="shared" si="9"/>
        <v>0</v>
      </c>
      <c r="AB215" s="189">
        <f t="shared" si="10"/>
        <v>0</v>
      </c>
      <c r="AC215" s="58">
        <f t="shared" si="23"/>
        <v>0</v>
      </c>
      <c r="AD215" s="58">
        <f t="shared" si="24"/>
        <v>0</v>
      </c>
      <c r="AE215" s="193">
        <f t="shared" si="13"/>
        <v>0</v>
      </c>
      <c r="AF215" s="197">
        <f t="shared" si="18"/>
        <v>0</v>
      </c>
      <c r="AG215" s="197" t="b">
        <f t="shared" si="17"/>
        <v>1</v>
      </c>
      <c r="AH215" t="s">
        <v>9740</v>
      </c>
      <c r="AI215" s="59">
        <v>0</v>
      </c>
      <c r="AJ215" s="59">
        <v>0</v>
      </c>
      <c r="AK215" s="59">
        <f t="shared" si="14"/>
        <v>0</v>
      </c>
      <c r="AL215" s="59"/>
      <c r="AM215" s="24">
        <v>0</v>
      </c>
      <c r="AN215" s="24">
        <f t="shared" si="15"/>
        <v>0</v>
      </c>
      <c r="AO215" s="24"/>
      <c r="AP215" s="24"/>
      <c r="AQ215" s="24"/>
      <c r="AR215" s="24"/>
      <c r="AS215" s="24"/>
      <c r="AT215" s="24"/>
      <c r="AU215" s="24"/>
      <c r="AV215" s="24"/>
      <c r="AW215" s="24"/>
      <c r="AX215" s="24"/>
      <c r="AY215" s="24"/>
      <c r="AZ215" s="24"/>
      <c r="BA215" s="24"/>
      <c r="BB215" s="24"/>
    </row>
    <row r="216" spans="1:54" ht="18.75" customHeight="1">
      <c r="A216" s="24"/>
      <c r="B216" s="56">
        <v>3811</v>
      </c>
      <c r="C216" s="57" t="s">
        <v>9750</v>
      </c>
      <c r="D216" s="57">
        <v>0</v>
      </c>
      <c r="E216" s="57">
        <v>0</v>
      </c>
      <c r="F216" s="57">
        <v>0</v>
      </c>
      <c r="G216" s="57">
        <f t="shared" si="1"/>
        <v>0</v>
      </c>
      <c r="H216" s="57">
        <v>0</v>
      </c>
      <c r="I216" s="57">
        <f t="shared" si="2"/>
        <v>0</v>
      </c>
      <c r="J216" s="57">
        <v>0</v>
      </c>
      <c r="K216" s="57">
        <f t="shared" si="3"/>
        <v>0</v>
      </c>
      <c r="L216" s="57">
        <v>0</v>
      </c>
      <c r="M216" s="57">
        <v>0</v>
      </c>
      <c r="N216" s="57">
        <v>0</v>
      </c>
      <c r="O216" s="57">
        <f t="shared" si="4"/>
        <v>0</v>
      </c>
      <c r="P216" s="57">
        <v>0</v>
      </c>
      <c r="Q216" s="57">
        <f t="shared" si="5"/>
        <v>0</v>
      </c>
      <c r="R216" s="57">
        <v>0</v>
      </c>
      <c r="S216" s="57">
        <f t="shared" si="6"/>
        <v>0</v>
      </c>
      <c r="T216" s="57">
        <v>0</v>
      </c>
      <c r="U216" s="57">
        <v>0</v>
      </c>
      <c r="V216" s="57">
        <v>0</v>
      </c>
      <c r="W216" s="57">
        <f t="shared" si="7"/>
        <v>0</v>
      </c>
      <c r="X216" s="57">
        <v>0</v>
      </c>
      <c r="Y216" s="57">
        <f t="shared" si="8"/>
        <v>0</v>
      </c>
      <c r="Z216" s="57">
        <v>0</v>
      </c>
      <c r="AA216" s="57">
        <f t="shared" si="9"/>
        <v>0</v>
      </c>
      <c r="AB216" s="189">
        <f t="shared" si="10"/>
        <v>0</v>
      </c>
      <c r="AC216" s="58">
        <f t="shared" si="23"/>
        <v>0</v>
      </c>
      <c r="AD216" s="58">
        <f t="shared" si="24"/>
        <v>0</v>
      </c>
      <c r="AE216" s="193">
        <f t="shared" si="13"/>
        <v>0</v>
      </c>
      <c r="AF216" s="197">
        <f t="shared" si="18"/>
        <v>0</v>
      </c>
      <c r="AG216" s="197" t="b">
        <f t="shared" si="17"/>
        <v>1</v>
      </c>
      <c r="AH216" t="s">
        <v>9751</v>
      </c>
      <c r="AI216" s="59">
        <v>0</v>
      </c>
      <c r="AJ216" s="59">
        <v>0</v>
      </c>
      <c r="AK216" s="59">
        <f t="shared" si="14"/>
        <v>0</v>
      </c>
      <c r="AL216" s="59"/>
      <c r="AM216" s="24">
        <v>0</v>
      </c>
      <c r="AN216" s="24">
        <f t="shared" si="15"/>
        <v>0</v>
      </c>
      <c r="AO216" s="24"/>
      <c r="AP216" s="24"/>
      <c r="AQ216" s="24"/>
      <c r="AR216" s="24"/>
      <c r="AS216" s="24"/>
      <c r="AT216" s="24"/>
      <c r="AU216" s="24"/>
      <c r="AV216" s="24"/>
      <c r="AW216" s="24"/>
      <c r="AX216" s="24"/>
      <c r="AY216" s="24"/>
      <c r="AZ216" s="24"/>
      <c r="BA216" s="24"/>
      <c r="BB216" s="24"/>
    </row>
    <row r="217" spans="1:54" ht="18.75" customHeight="1">
      <c r="A217" s="24"/>
      <c r="B217" s="56">
        <v>3821</v>
      </c>
      <c r="C217" s="57" t="s">
        <v>9752</v>
      </c>
      <c r="D217" s="57">
        <v>0</v>
      </c>
      <c r="E217" s="57">
        <v>0</v>
      </c>
      <c r="F217" s="57">
        <v>0</v>
      </c>
      <c r="G217" s="57">
        <f t="shared" si="1"/>
        <v>0</v>
      </c>
      <c r="H217" s="57">
        <v>0</v>
      </c>
      <c r="I217" s="57">
        <f t="shared" si="2"/>
        <v>0</v>
      </c>
      <c r="J217" s="57">
        <v>0</v>
      </c>
      <c r="K217" s="57">
        <f t="shared" si="3"/>
        <v>0</v>
      </c>
      <c r="L217" s="57">
        <v>0</v>
      </c>
      <c r="M217" s="57">
        <v>0</v>
      </c>
      <c r="N217" s="57">
        <v>0</v>
      </c>
      <c r="O217" s="57">
        <f t="shared" si="4"/>
        <v>0</v>
      </c>
      <c r="P217" s="57">
        <v>0</v>
      </c>
      <c r="Q217" s="57">
        <f t="shared" si="5"/>
        <v>0</v>
      </c>
      <c r="R217" s="57">
        <v>0</v>
      </c>
      <c r="S217" s="57">
        <f t="shared" si="6"/>
        <v>0</v>
      </c>
      <c r="T217" s="57">
        <v>0</v>
      </c>
      <c r="U217" s="57">
        <v>0</v>
      </c>
      <c r="V217" s="57">
        <v>0</v>
      </c>
      <c r="W217" s="57">
        <f t="shared" si="7"/>
        <v>0</v>
      </c>
      <c r="X217" s="57">
        <v>0</v>
      </c>
      <c r="Y217" s="57">
        <f t="shared" si="8"/>
        <v>0</v>
      </c>
      <c r="Z217" s="57">
        <v>0</v>
      </c>
      <c r="AA217" s="57">
        <f t="shared" si="9"/>
        <v>0</v>
      </c>
      <c r="AB217" s="189">
        <f t="shared" si="10"/>
        <v>0</v>
      </c>
      <c r="AC217" s="58">
        <f t="shared" si="23"/>
        <v>0</v>
      </c>
      <c r="AD217" s="58">
        <f t="shared" si="24"/>
        <v>0</v>
      </c>
      <c r="AE217" s="193">
        <f t="shared" si="13"/>
        <v>0</v>
      </c>
      <c r="AF217" s="197">
        <f t="shared" si="18"/>
        <v>0</v>
      </c>
      <c r="AG217" s="197" t="b">
        <f t="shared" si="17"/>
        <v>1</v>
      </c>
      <c r="AH217" t="s">
        <v>9751</v>
      </c>
      <c r="AI217" s="59">
        <v>0</v>
      </c>
      <c r="AJ217" s="59">
        <v>0</v>
      </c>
      <c r="AK217" s="59">
        <f t="shared" si="14"/>
        <v>0</v>
      </c>
      <c r="AL217" s="59"/>
      <c r="AM217" s="24">
        <v>0</v>
      </c>
      <c r="AN217" s="24">
        <f t="shared" si="15"/>
        <v>0</v>
      </c>
      <c r="AO217" s="24"/>
      <c r="AP217" s="24"/>
      <c r="AQ217" s="24"/>
      <c r="AR217" s="24"/>
      <c r="AS217" s="24"/>
      <c r="AT217" s="24"/>
      <c r="AU217" s="24"/>
      <c r="AV217" s="24"/>
      <c r="AW217" s="24"/>
      <c r="AX217" s="24"/>
      <c r="AY217" s="24"/>
      <c r="AZ217" s="24"/>
      <c r="BA217" s="24"/>
      <c r="BB217" s="24"/>
    </row>
    <row r="218" spans="1:54" ht="18.75" customHeight="1">
      <c r="A218" s="24"/>
      <c r="B218" s="56">
        <v>3822</v>
      </c>
      <c r="C218" s="57" t="s">
        <v>9753</v>
      </c>
      <c r="D218" s="57">
        <v>0</v>
      </c>
      <c r="E218" s="57">
        <v>0</v>
      </c>
      <c r="F218" s="57">
        <v>0</v>
      </c>
      <c r="G218" s="57">
        <f t="shared" si="1"/>
        <v>0</v>
      </c>
      <c r="H218" s="57">
        <v>0</v>
      </c>
      <c r="I218" s="57">
        <f t="shared" si="2"/>
        <v>0</v>
      </c>
      <c r="J218" s="57">
        <v>0</v>
      </c>
      <c r="K218" s="57">
        <f t="shared" si="3"/>
        <v>0</v>
      </c>
      <c r="L218" s="57">
        <v>0</v>
      </c>
      <c r="M218" s="57">
        <v>0</v>
      </c>
      <c r="N218" s="57">
        <v>0</v>
      </c>
      <c r="O218" s="57">
        <f t="shared" si="4"/>
        <v>0</v>
      </c>
      <c r="P218" s="57">
        <v>0</v>
      </c>
      <c r="Q218" s="57">
        <f t="shared" si="5"/>
        <v>0</v>
      </c>
      <c r="R218" s="57">
        <v>0</v>
      </c>
      <c r="S218" s="57">
        <f t="shared" si="6"/>
        <v>0</v>
      </c>
      <c r="T218" s="57">
        <v>0</v>
      </c>
      <c r="U218" s="57">
        <v>0</v>
      </c>
      <c r="V218" s="57">
        <v>0</v>
      </c>
      <c r="W218" s="57">
        <f t="shared" si="7"/>
        <v>0</v>
      </c>
      <c r="X218" s="57">
        <v>0</v>
      </c>
      <c r="Y218" s="57">
        <f t="shared" si="8"/>
        <v>0</v>
      </c>
      <c r="Z218" s="57">
        <v>0</v>
      </c>
      <c r="AA218" s="57">
        <f t="shared" si="9"/>
        <v>0</v>
      </c>
      <c r="AB218" s="189">
        <f t="shared" si="10"/>
        <v>0</v>
      </c>
      <c r="AC218" s="58">
        <f t="shared" si="23"/>
        <v>0</v>
      </c>
      <c r="AD218" s="58">
        <f t="shared" si="24"/>
        <v>0</v>
      </c>
      <c r="AE218" s="193">
        <f t="shared" si="13"/>
        <v>0</v>
      </c>
      <c r="AF218" s="197">
        <f t="shared" si="18"/>
        <v>0</v>
      </c>
      <c r="AG218" s="197" t="b">
        <f t="shared" si="17"/>
        <v>1</v>
      </c>
      <c r="AH218" t="s">
        <v>9751</v>
      </c>
      <c r="AI218" s="59">
        <v>0</v>
      </c>
      <c r="AJ218" s="59">
        <v>0</v>
      </c>
      <c r="AK218" s="59">
        <f t="shared" si="14"/>
        <v>0</v>
      </c>
      <c r="AL218" s="59"/>
      <c r="AM218" s="24">
        <v>0</v>
      </c>
      <c r="AN218" s="24">
        <f t="shared" si="15"/>
        <v>0</v>
      </c>
      <c r="AO218" s="24"/>
      <c r="AP218" s="24"/>
      <c r="AQ218" s="24"/>
      <c r="AR218" s="24"/>
      <c r="AS218" s="24"/>
      <c r="AT218" s="24"/>
      <c r="AU218" s="24"/>
      <c r="AV218" s="24"/>
      <c r="AW218" s="24"/>
      <c r="AX218" s="24"/>
      <c r="AY218" s="24"/>
      <c r="AZ218" s="24"/>
      <c r="BA218" s="24"/>
      <c r="BB218" s="24"/>
    </row>
    <row r="219" spans="1:54" ht="18.75" customHeight="1">
      <c r="A219" s="24"/>
      <c r="B219" s="56">
        <v>3831</v>
      </c>
      <c r="C219" s="57" t="s">
        <v>1309</v>
      </c>
      <c r="D219" s="57">
        <v>0</v>
      </c>
      <c r="E219" s="57">
        <v>0</v>
      </c>
      <c r="F219" s="57">
        <v>0</v>
      </c>
      <c r="G219" s="57">
        <f t="shared" si="1"/>
        <v>0</v>
      </c>
      <c r="H219" s="57">
        <v>0</v>
      </c>
      <c r="I219" s="57">
        <f t="shared" si="2"/>
        <v>0</v>
      </c>
      <c r="J219" s="57">
        <v>0</v>
      </c>
      <c r="K219" s="57">
        <f t="shared" si="3"/>
        <v>0</v>
      </c>
      <c r="L219" s="57">
        <v>0</v>
      </c>
      <c r="M219" s="57">
        <v>0</v>
      </c>
      <c r="N219" s="57">
        <v>0</v>
      </c>
      <c r="O219" s="57">
        <f t="shared" si="4"/>
        <v>0</v>
      </c>
      <c r="P219" s="57">
        <v>0</v>
      </c>
      <c r="Q219" s="57">
        <f t="shared" si="5"/>
        <v>0</v>
      </c>
      <c r="R219" s="57">
        <v>0</v>
      </c>
      <c r="S219" s="57">
        <f t="shared" si="6"/>
        <v>0</v>
      </c>
      <c r="T219" s="57">
        <v>0</v>
      </c>
      <c r="U219" s="57">
        <v>0</v>
      </c>
      <c r="V219" s="57">
        <v>0</v>
      </c>
      <c r="W219" s="57">
        <f t="shared" si="7"/>
        <v>0</v>
      </c>
      <c r="X219" s="57">
        <v>0</v>
      </c>
      <c r="Y219" s="57">
        <f t="shared" si="8"/>
        <v>0</v>
      </c>
      <c r="Z219" s="57">
        <v>0</v>
      </c>
      <c r="AA219" s="57">
        <f t="shared" si="9"/>
        <v>0</v>
      </c>
      <c r="AB219" s="189">
        <f t="shared" si="10"/>
        <v>0</v>
      </c>
      <c r="AC219" s="58">
        <f t="shared" si="23"/>
        <v>0</v>
      </c>
      <c r="AD219" s="58">
        <f t="shared" si="24"/>
        <v>0</v>
      </c>
      <c r="AE219" s="193">
        <f t="shared" si="13"/>
        <v>0</v>
      </c>
      <c r="AF219" s="197">
        <f t="shared" si="18"/>
        <v>0</v>
      </c>
      <c r="AG219" s="197" t="b">
        <f t="shared" si="17"/>
        <v>1</v>
      </c>
      <c r="AH219" t="s">
        <v>9751</v>
      </c>
      <c r="AI219" s="59">
        <v>0</v>
      </c>
      <c r="AJ219" s="59">
        <v>0</v>
      </c>
      <c r="AK219" s="59">
        <f t="shared" si="14"/>
        <v>0</v>
      </c>
      <c r="AL219" s="59"/>
      <c r="AM219" s="24">
        <v>0</v>
      </c>
      <c r="AN219" s="24">
        <f t="shared" si="15"/>
        <v>0</v>
      </c>
      <c r="AO219" s="24"/>
      <c r="AP219" s="24"/>
      <c r="AQ219" s="24"/>
      <c r="AR219" s="24"/>
      <c r="AS219" s="24"/>
      <c r="AT219" s="24"/>
      <c r="AU219" s="24"/>
      <c r="AV219" s="24"/>
      <c r="AW219" s="24"/>
      <c r="AX219" s="24"/>
      <c r="AY219" s="24"/>
      <c r="AZ219" s="24"/>
      <c r="BA219" s="24"/>
      <c r="BB219" s="24"/>
    </row>
    <row r="220" spans="1:54" ht="18.75" customHeight="1">
      <c r="A220" s="24"/>
      <c r="B220" s="56">
        <v>3841</v>
      </c>
      <c r="C220" s="57" t="s">
        <v>9754</v>
      </c>
      <c r="D220" s="57">
        <v>0</v>
      </c>
      <c r="E220" s="57">
        <v>0</v>
      </c>
      <c r="F220" s="57">
        <v>0</v>
      </c>
      <c r="G220" s="57">
        <f t="shared" si="1"/>
        <v>0</v>
      </c>
      <c r="H220" s="57">
        <v>0</v>
      </c>
      <c r="I220" s="57">
        <f t="shared" si="2"/>
        <v>0</v>
      </c>
      <c r="J220" s="57">
        <v>0</v>
      </c>
      <c r="K220" s="57">
        <f t="shared" si="3"/>
        <v>0</v>
      </c>
      <c r="L220" s="57">
        <v>0</v>
      </c>
      <c r="M220" s="57">
        <v>0</v>
      </c>
      <c r="N220" s="57">
        <v>0</v>
      </c>
      <c r="O220" s="57">
        <f t="shared" si="4"/>
        <v>0</v>
      </c>
      <c r="P220" s="57">
        <v>0</v>
      </c>
      <c r="Q220" s="57">
        <f t="shared" si="5"/>
        <v>0</v>
      </c>
      <c r="R220" s="57">
        <v>0</v>
      </c>
      <c r="S220" s="57">
        <f t="shared" si="6"/>
        <v>0</v>
      </c>
      <c r="T220" s="57">
        <v>0</v>
      </c>
      <c r="U220" s="57">
        <v>0</v>
      </c>
      <c r="V220" s="57">
        <v>0</v>
      </c>
      <c r="W220" s="57">
        <f t="shared" si="7"/>
        <v>0</v>
      </c>
      <c r="X220" s="57">
        <v>0</v>
      </c>
      <c r="Y220" s="57">
        <f t="shared" si="8"/>
        <v>0</v>
      </c>
      <c r="Z220" s="57">
        <v>0</v>
      </c>
      <c r="AA220" s="57">
        <f t="shared" si="9"/>
        <v>0</v>
      </c>
      <c r="AB220" s="189">
        <f t="shared" si="10"/>
        <v>0</v>
      </c>
      <c r="AC220" s="58">
        <f t="shared" si="23"/>
        <v>0</v>
      </c>
      <c r="AD220" s="58">
        <f t="shared" si="24"/>
        <v>0</v>
      </c>
      <c r="AE220" s="193">
        <f t="shared" si="13"/>
        <v>0</v>
      </c>
      <c r="AF220" s="197">
        <f t="shared" si="18"/>
        <v>0</v>
      </c>
      <c r="AG220" s="197" t="b">
        <f t="shared" si="17"/>
        <v>1</v>
      </c>
      <c r="AH220" t="s">
        <v>9751</v>
      </c>
      <c r="AI220" s="59">
        <v>0</v>
      </c>
      <c r="AJ220" s="59">
        <v>0</v>
      </c>
      <c r="AK220" s="59">
        <f t="shared" si="14"/>
        <v>0</v>
      </c>
      <c r="AL220" s="59"/>
      <c r="AM220" s="24">
        <v>0</v>
      </c>
      <c r="AN220" s="24">
        <f t="shared" si="15"/>
        <v>0</v>
      </c>
      <c r="AO220" s="24"/>
      <c r="AP220" s="24"/>
      <c r="AQ220" s="24"/>
      <c r="AR220" s="24"/>
      <c r="AS220" s="24"/>
      <c r="AT220" s="24"/>
      <c r="AU220" s="24"/>
      <c r="AV220" s="24"/>
      <c r="AW220" s="24"/>
      <c r="AX220" s="24"/>
      <c r="AY220" s="24"/>
      <c r="AZ220" s="24"/>
      <c r="BA220" s="24"/>
      <c r="BB220" s="24"/>
    </row>
    <row r="221" spans="1:54" ht="18.75" customHeight="1">
      <c r="A221" s="24"/>
      <c r="B221" s="56">
        <v>3851</v>
      </c>
      <c r="C221" s="57" t="s">
        <v>9755</v>
      </c>
      <c r="D221" s="57">
        <v>0</v>
      </c>
      <c r="E221" s="57">
        <v>0</v>
      </c>
      <c r="F221" s="57">
        <v>0</v>
      </c>
      <c r="G221" s="57">
        <f t="shared" si="1"/>
        <v>0</v>
      </c>
      <c r="H221" s="57">
        <v>0</v>
      </c>
      <c r="I221" s="57">
        <f t="shared" si="2"/>
        <v>0</v>
      </c>
      <c r="J221" s="57">
        <v>0</v>
      </c>
      <c r="K221" s="57">
        <f t="shared" si="3"/>
        <v>0</v>
      </c>
      <c r="L221" s="57">
        <v>0</v>
      </c>
      <c r="M221" s="57">
        <v>0</v>
      </c>
      <c r="N221" s="57">
        <v>0</v>
      </c>
      <c r="O221" s="57">
        <f t="shared" si="4"/>
        <v>0</v>
      </c>
      <c r="P221" s="57">
        <v>0</v>
      </c>
      <c r="Q221" s="57">
        <f t="shared" si="5"/>
        <v>0</v>
      </c>
      <c r="R221" s="57">
        <v>0</v>
      </c>
      <c r="S221" s="57">
        <f t="shared" si="6"/>
        <v>0</v>
      </c>
      <c r="T221" s="57">
        <v>0</v>
      </c>
      <c r="U221" s="57">
        <v>0</v>
      </c>
      <c r="V221" s="57">
        <v>0</v>
      </c>
      <c r="W221" s="57">
        <f t="shared" si="7"/>
        <v>0</v>
      </c>
      <c r="X221" s="57">
        <v>0</v>
      </c>
      <c r="Y221" s="57">
        <f t="shared" si="8"/>
        <v>0</v>
      </c>
      <c r="Z221" s="57">
        <v>0</v>
      </c>
      <c r="AA221" s="57">
        <f t="shared" si="9"/>
        <v>0</v>
      </c>
      <c r="AB221" s="189">
        <f t="shared" si="10"/>
        <v>0</v>
      </c>
      <c r="AC221" s="58">
        <f t="shared" si="23"/>
        <v>0</v>
      </c>
      <c r="AD221" s="58">
        <f t="shared" si="24"/>
        <v>0</v>
      </c>
      <c r="AE221" s="193">
        <f t="shared" si="13"/>
        <v>0</v>
      </c>
      <c r="AF221" s="197">
        <f t="shared" si="18"/>
        <v>0</v>
      </c>
      <c r="AG221" s="197" t="b">
        <f t="shared" si="17"/>
        <v>1</v>
      </c>
      <c r="AH221" t="s">
        <v>9751</v>
      </c>
      <c r="AI221" s="59">
        <v>0</v>
      </c>
      <c r="AJ221" s="59">
        <v>0</v>
      </c>
      <c r="AK221" s="59">
        <f t="shared" si="14"/>
        <v>0</v>
      </c>
      <c r="AL221" s="59"/>
      <c r="AM221" s="24">
        <v>0</v>
      </c>
      <c r="AN221" s="24">
        <f t="shared" si="15"/>
        <v>0</v>
      </c>
      <c r="AO221" s="24"/>
      <c r="AP221" s="24"/>
      <c r="AQ221" s="24"/>
      <c r="AR221" s="24"/>
      <c r="AS221" s="24"/>
      <c r="AT221" s="24"/>
      <c r="AU221" s="24"/>
      <c r="AV221" s="24"/>
      <c r="AW221" s="24"/>
      <c r="AX221" s="24"/>
      <c r="AY221" s="24"/>
      <c r="AZ221" s="24"/>
      <c r="BA221" s="24"/>
      <c r="BB221" s="24"/>
    </row>
    <row r="222" spans="1:54" ht="18.75" customHeight="1">
      <c r="A222" s="24"/>
      <c r="B222" s="56">
        <v>3911</v>
      </c>
      <c r="C222" s="57" t="s">
        <v>9756</v>
      </c>
      <c r="D222" s="57">
        <v>0</v>
      </c>
      <c r="E222" s="57">
        <v>0</v>
      </c>
      <c r="F222" s="57">
        <v>0</v>
      </c>
      <c r="G222" s="57">
        <f t="shared" si="1"/>
        <v>0</v>
      </c>
      <c r="H222" s="57">
        <v>0</v>
      </c>
      <c r="I222" s="57">
        <f t="shared" si="2"/>
        <v>0</v>
      </c>
      <c r="J222" s="57">
        <v>0</v>
      </c>
      <c r="K222" s="57">
        <f t="shared" si="3"/>
        <v>0</v>
      </c>
      <c r="L222" s="57">
        <v>0</v>
      </c>
      <c r="M222" s="57">
        <v>0</v>
      </c>
      <c r="N222" s="57">
        <v>0</v>
      </c>
      <c r="O222" s="57">
        <f t="shared" si="4"/>
        <v>0</v>
      </c>
      <c r="P222" s="57">
        <v>0</v>
      </c>
      <c r="Q222" s="57">
        <f t="shared" si="5"/>
        <v>0</v>
      </c>
      <c r="R222" s="57">
        <v>0</v>
      </c>
      <c r="S222" s="57">
        <f t="shared" si="6"/>
        <v>0</v>
      </c>
      <c r="T222" s="57">
        <v>0</v>
      </c>
      <c r="U222" s="57">
        <v>0</v>
      </c>
      <c r="V222" s="57">
        <v>0</v>
      </c>
      <c r="W222" s="57">
        <f t="shared" si="7"/>
        <v>0</v>
      </c>
      <c r="X222" s="57">
        <v>0</v>
      </c>
      <c r="Y222" s="57">
        <f t="shared" si="8"/>
        <v>0</v>
      </c>
      <c r="Z222" s="57">
        <v>0</v>
      </c>
      <c r="AA222" s="57">
        <f t="shared" si="9"/>
        <v>0</v>
      </c>
      <c r="AB222" s="189">
        <f t="shared" si="10"/>
        <v>0</v>
      </c>
      <c r="AC222" s="58">
        <f t="shared" si="23"/>
        <v>0</v>
      </c>
      <c r="AD222" s="58">
        <f t="shared" si="24"/>
        <v>0</v>
      </c>
      <c r="AE222" s="193">
        <f t="shared" si="13"/>
        <v>0</v>
      </c>
      <c r="AF222" s="197">
        <f t="shared" si="18"/>
        <v>0</v>
      </c>
      <c r="AG222" s="197" t="b">
        <f t="shared" si="17"/>
        <v>1</v>
      </c>
      <c r="AH222" t="s">
        <v>9757</v>
      </c>
      <c r="AI222" s="59">
        <v>0</v>
      </c>
      <c r="AJ222" s="59">
        <v>0</v>
      </c>
      <c r="AK222" s="59">
        <f t="shared" si="14"/>
        <v>0</v>
      </c>
      <c r="AL222" s="59"/>
      <c r="AM222" s="24">
        <v>0</v>
      </c>
      <c r="AN222" s="24">
        <f t="shared" si="15"/>
        <v>0</v>
      </c>
      <c r="AO222" s="24"/>
      <c r="AP222" s="24"/>
      <c r="AQ222" s="24"/>
      <c r="AR222" s="24"/>
      <c r="AS222" s="24"/>
      <c r="AT222" s="24"/>
      <c r="AU222" s="24"/>
      <c r="AV222" s="24"/>
      <c r="AW222" s="24"/>
      <c r="AX222" s="24"/>
      <c r="AY222" s="24"/>
      <c r="AZ222" s="24"/>
      <c r="BA222" s="24"/>
      <c r="BB222" s="24"/>
    </row>
    <row r="223" spans="1:54" ht="18.75" customHeight="1">
      <c r="A223" s="24"/>
      <c r="B223" s="60">
        <v>3921</v>
      </c>
      <c r="C223" s="57" t="s">
        <v>1317</v>
      </c>
      <c r="D223" s="57">
        <v>0</v>
      </c>
      <c r="E223" s="57">
        <v>0</v>
      </c>
      <c r="F223" s="57">
        <v>0</v>
      </c>
      <c r="G223" s="57">
        <f t="shared" si="1"/>
        <v>0</v>
      </c>
      <c r="H223" s="57">
        <v>0</v>
      </c>
      <c r="I223" s="57">
        <f t="shared" si="2"/>
        <v>0</v>
      </c>
      <c r="J223" s="57">
        <v>0</v>
      </c>
      <c r="K223" s="57">
        <f t="shared" si="3"/>
        <v>0</v>
      </c>
      <c r="L223" s="57">
        <v>0</v>
      </c>
      <c r="M223" s="57">
        <v>0</v>
      </c>
      <c r="N223" s="57">
        <v>0</v>
      </c>
      <c r="O223" s="57">
        <f t="shared" si="4"/>
        <v>0</v>
      </c>
      <c r="P223" s="57">
        <v>0</v>
      </c>
      <c r="Q223" s="57">
        <f t="shared" si="5"/>
        <v>0</v>
      </c>
      <c r="R223" s="57">
        <v>0</v>
      </c>
      <c r="S223" s="57">
        <f t="shared" si="6"/>
        <v>0</v>
      </c>
      <c r="T223" s="57">
        <v>0</v>
      </c>
      <c r="U223" s="57">
        <v>0</v>
      </c>
      <c r="V223" s="57">
        <v>0</v>
      </c>
      <c r="W223" s="57">
        <f t="shared" si="7"/>
        <v>0</v>
      </c>
      <c r="X223" s="57">
        <v>0</v>
      </c>
      <c r="Y223" s="57">
        <f t="shared" si="8"/>
        <v>0</v>
      </c>
      <c r="Z223" s="57">
        <v>0</v>
      </c>
      <c r="AA223" s="57">
        <f t="shared" si="9"/>
        <v>0</v>
      </c>
      <c r="AB223" s="189">
        <f t="shared" si="10"/>
        <v>0</v>
      </c>
      <c r="AC223" s="58">
        <f t="shared" si="23"/>
        <v>0</v>
      </c>
      <c r="AD223" s="58">
        <f t="shared" si="24"/>
        <v>0</v>
      </c>
      <c r="AE223" s="193">
        <f t="shared" si="13"/>
        <v>0</v>
      </c>
      <c r="AF223" s="197">
        <f t="shared" si="18"/>
        <v>0</v>
      </c>
      <c r="AG223" s="197" t="b">
        <f t="shared" si="17"/>
        <v>1</v>
      </c>
      <c r="AH223" t="s">
        <v>9757</v>
      </c>
      <c r="AI223" s="59">
        <v>0</v>
      </c>
      <c r="AJ223" s="59">
        <v>0</v>
      </c>
      <c r="AK223" s="59">
        <f t="shared" si="14"/>
        <v>0</v>
      </c>
      <c r="AL223" s="59"/>
      <c r="AM223" s="24">
        <v>0</v>
      </c>
      <c r="AN223" s="24">
        <f t="shared" si="15"/>
        <v>0</v>
      </c>
      <c r="AO223" s="24"/>
      <c r="AP223" s="24"/>
      <c r="AQ223" s="24"/>
      <c r="AR223" s="24"/>
      <c r="AS223" s="24"/>
      <c r="AT223" s="24"/>
      <c r="AU223" s="24"/>
      <c r="AV223" s="24"/>
      <c r="AW223" s="24"/>
      <c r="AX223" s="24"/>
      <c r="AY223" s="24"/>
      <c r="AZ223" s="24"/>
      <c r="BA223" s="24"/>
      <c r="BB223" s="24"/>
    </row>
    <row r="224" spans="1:54" ht="18.75" customHeight="1">
      <c r="A224" s="24"/>
      <c r="B224" s="56">
        <v>3922</v>
      </c>
      <c r="C224" s="57" t="s">
        <v>9758</v>
      </c>
      <c r="D224" s="57">
        <v>0</v>
      </c>
      <c r="E224" s="57">
        <v>0</v>
      </c>
      <c r="F224" s="57">
        <v>0</v>
      </c>
      <c r="G224" s="57">
        <f t="shared" si="1"/>
        <v>0</v>
      </c>
      <c r="H224" s="57">
        <v>0</v>
      </c>
      <c r="I224" s="57">
        <f t="shared" si="2"/>
        <v>0</v>
      </c>
      <c r="J224" s="57">
        <v>0</v>
      </c>
      <c r="K224" s="57">
        <f t="shared" si="3"/>
        <v>0</v>
      </c>
      <c r="L224" s="57">
        <v>0</v>
      </c>
      <c r="M224" s="57">
        <v>0</v>
      </c>
      <c r="N224" s="57">
        <v>0</v>
      </c>
      <c r="O224" s="57">
        <f t="shared" si="4"/>
        <v>0</v>
      </c>
      <c r="P224" s="57">
        <v>0</v>
      </c>
      <c r="Q224" s="57">
        <f t="shared" si="5"/>
        <v>0</v>
      </c>
      <c r="R224" s="57">
        <v>0</v>
      </c>
      <c r="S224" s="57">
        <f t="shared" si="6"/>
        <v>0</v>
      </c>
      <c r="T224" s="57">
        <v>0</v>
      </c>
      <c r="U224" s="57">
        <v>0</v>
      </c>
      <c r="V224" s="57">
        <v>0</v>
      </c>
      <c r="W224" s="57">
        <f t="shared" si="7"/>
        <v>0</v>
      </c>
      <c r="X224" s="57">
        <v>0</v>
      </c>
      <c r="Y224" s="57">
        <f t="shared" si="8"/>
        <v>0</v>
      </c>
      <c r="Z224" s="57">
        <v>0</v>
      </c>
      <c r="AA224" s="57">
        <f t="shared" si="9"/>
        <v>0</v>
      </c>
      <c r="AB224" s="189">
        <f t="shared" si="10"/>
        <v>0</v>
      </c>
      <c r="AC224" s="58">
        <f t="shared" si="23"/>
        <v>0</v>
      </c>
      <c r="AD224" s="58">
        <f t="shared" si="24"/>
        <v>0</v>
      </c>
      <c r="AE224" s="193">
        <f t="shared" si="13"/>
        <v>0</v>
      </c>
      <c r="AF224" s="197">
        <f t="shared" si="18"/>
        <v>0</v>
      </c>
      <c r="AG224" s="197" t="b">
        <f t="shared" si="17"/>
        <v>1</v>
      </c>
      <c r="AH224" t="s">
        <v>9757</v>
      </c>
      <c r="AI224" s="59">
        <v>0</v>
      </c>
      <c r="AJ224" s="59">
        <v>0</v>
      </c>
      <c r="AK224" s="59">
        <f t="shared" si="14"/>
        <v>0</v>
      </c>
      <c r="AL224" s="59"/>
      <c r="AM224" s="24">
        <v>0</v>
      </c>
      <c r="AN224" s="24">
        <f t="shared" si="15"/>
        <v>0</v>
      </c>
      <c r="AO224" s="24"/>
      <c r="AP224" s="24"/>
      <c r="AQ224" s="24"/>
      <c r="AR224" s="24"/>
      <c r="AS224" s="24"/>
      <c r="AT224" s="24"/>
      <c r="AU224" s="24"/>
      <c r="AV224" s="24"/>
      <c r="AW224" s="24"/>
      <c r="AX224" s="24"/>
      <c r="AY224" s="24"/>
      <c r="AZ224" s="24"/>
      <c r="BA224" s="24"/>
      <c r="BB224" s="24"/>
    </row>
    <row r="225" spans="1:54" ht="18.75" customHeight="1">
      <c r="A225" s="24"/>
      <c r="B225" s="56">
        <v>3931</v>
      </c>
      <c r="C225" s="57" t="s">
        <v>9759</v>
      </c>
      <c r="D225" s="57">
        <v>0</v>
      </c>
      <c r="E225" s="57">
        <v>0</v>
      </c>
      <c r="F225" s="57">
        <v>0</v>
      </c>
      <c r="G225" s="57">
        <f t="shared" si="1"/>
        <v>0</v>
      </c>
      <c r="H225" s="57">
        <v>0</v>
      </c>
      <c r="I225" s="57">
        <f t="shared" si="2"/>
        <v>0</v>
      </c>
      <c r="J225" s="57">
        <v>0</v>
      </c>
      <c r="K225" s="57">
        <f t="shared" si="3"/>
        <v>0</v>
      </c>
      <c r="L225" s="57">
        <v>0</v>
      </c>
      <c r="M225" s="57">
        <v>0</v>
      </c>
      <c r="N225" s="57">
        <v>0</v>
      </c>
      <c r="O225" s="57">
        <f t="shared" si="4"/>
        <v>0</v>
      </c>
      <c r="P225" s="57">
        <v>0</v>
      </c>
      <c r="Q225" s="57">
        <f t="shared" si="5"/>
        <v>0</v>
      </c>
      <c r="R225" s="57">
        <v>0</v>
      </c>
      <c r="S225" s="57">
        <f t="shared" si="6"/>
        <v>0</v>
      </c>
      <c r="T225" s="57">
        <v>0</v>
      </c>
      <c r="U225" s="57">
        <v>0</v>
      </c>
      <c r="V225" s="57">
        <v>0</v>
      </c>
      <c r="W225" s="57">
        <f t="shared" si="7"/>
        <v>0</v>
      </c>
      <c r="X225" s="57">
        <v>0</v>
      </c>
      <c r="Y225" s="57">
        <f t="shared" si="8"/>
        <v>0</v>
      </c>
      <c r="Z225" s="57">
        <v>0</v>
      </c>
      <c r="AA225" s="57">
        <f t="shared" si="9"/>
        <v>0</v>
      </c>
      <c r="AB225" s="189">
        <f t="shared" si="10"/>
        <v>0</v>
      </c>
      <c r="AC225" s="58">
        <f t="shared" si="23"/>
        <v>0</v>
      </c>
      <c r="AD225" s="58">
        <f t="shared" si="24"/>
        <v>0</v>
      </c>
      <c r="AE225" s="193">
        <f t="shared" si="13"/>
        <v>0</v>
      </c>
      <c r="AF225" s="197">
        <f t="shared" si="18"/>
        <v>0</v>
      </c>
      <c r="AG225" s="197" t="b">
        <f t="shared" si="17"/>
        <v>1</v>
      </c>
      <c r="AH225" t="s">
        <v>9757</v>
      </c>
      <c r="AI225" s="59">
        <v>0</v>
      </c>
      <c r="AJ225" s="59">
        <v>0</v>
      </c>
      <c r="AK225" s="59">
        <f t="shared" si="14"/>
        <v>0</v>
      </c>
      <c r="AL225" s="59"/>
      <c r="AM225" s="24">
        <v>0</v>
      </c>
      <c r="AN225" s="24">
        <f t="shared" si="15"/>
        <v>0</v>
      </c>
      <c r="AO225" s="24"/>
      <c r="AP225" s="24"/>
      <c r="AQ225" s="24"/>
      <c r="AR225" s="24"/>
      <c r="AS225" s="24"/>
      <c r="AT225" s="24"/>
      <c r="AU225" s="24"/>
      <c r="AV225" s="24"/>
      <c r="AW225" s="24"/>
      <c r="AX225" s="24"/>
      <c r="AY225" s="24"/>
      <c r="AZ225" s="24"/>
      <c r="BA225" s="24"/>
      <c r="BB225" s="24"/>
    </row>
    <row r="226" spans="1:54" ht="18.75" customHeight="1">
      <c r="A226" s="24"/>
      <c r="B226" s="56">
        <v>3941</v>
      </c>
      <c r="C226" s="57" t="s">
        <v>1963</v>
      </c>
      <c r="D226" s="57">
        <v>0</v>
      </c>
      <c r="E226" s="57">
        <v>0</v>
      </c>
      <c r="F226" s="57">
        <v>0</v>
      </c>
      <c r="G226" s="57">
        <f t="shared" si="1"/>
        <v>0</v>
      </c>
      <c r="H226" s="57">
        <v>0</v>
      </c>
      <c r="I226" s="57">
        <f t="shared" si="2"/>
        <v>0</v>
      </c>
      <c r="J226" s="57">
        <v>0</v>
      </c>
      <c r="K226" s="57">
        <f t="shared" si="3"/>
        <v>0</v>
      </c>
      <c r="L226" s="57">
        <v>0</v>
      </c>
      <c r="M226" s="57">
        <v>0</v>
      </c>
      <c r="N226" s="57">
        <v>0</v>
      </c>
      <c r="O226" s="57">
        <f t="shared" si="4"/>
        <v>0</v>
      </c>
      <c r="P226" s="57">
        <v>0</v>
      </c>
      <c r="Q226" s="57">
        <f t="shared" si="5"/>
        <v>0</v>
      </c>
      <c r="R226" s="57">
        <v>0</v>
      </c>
      <c r="S226" s="57">
        <f t="shared" si="6"/>
        <v>0</v>
      </c>
      <c r="T226" s="57">
        <v>0</v>
      </c>
      <c r="U226" s="57">
        <v>0</v>
      </c>
      <c r="V226" s="57">
        <v>0</v>
      </c>
      <c r="W226" s="57">
        <f t="shared" si="7"/>
        <v>0</v>
      </c>
      <c r="X226" s="57">
        <v>0</v>
      </c>
      <c r="Y226" s="57">
        <f t="shared" si="8"/>
        <v>0</v>
      </c>
      <c r="Z226" s="57">
        <v>0</v>
      </c>
      <c r="AA226" s="57">
        <f t="shared" si="9"/>
        <v>0</v>
      </c>
      <c r="AB226" s="189">
        <f t="shared" si="10"/>
        <v>0</v>
      </c>
      <c r="AC226" s="58">
        <f t="shared" si="23"/>
        <v>0</v>
      </c>
      <c r="AD226" s="58">
        <f t="shared" si="24"/>
        <v>0</v>
      </c>
      <c r="AE226" s="193">
        <f t="shared" si="13"/>
        <v>0</v>
      </c>
      <c r="AF226" s="197">
        <f t="shared" si="18"/>
        <v>0</v>
      </c>
      <c r="AG226" s="197" t="b">
        <f t="shared" si="17"/>
        <v>1</v>
      </c>
      <c r="AH226" t="s">
        <v>9757</v>
      </c>
      <c r="AI226" s="59">
        <v>0</v>
      </c>
      <c r="AJ226" s="59">
        <v>0</v>
      </c>
      <c r="AK226" s="59">
        <f t="shared" si="14"/>
        <v>0</v>
      </c>
      <c r="AL226" s="59"/>
      <c r="AM226" s="24">
        <v>0</v>
      </c>
      <c r="AN226" s="24">
        <f t="shared" si="15"/>
        <v>0</v>
      </c>
      <c r="AO226" s="24"/>
      <c r="AP226" s="24"/>
      <c r="AQ226" s="24"/>
      <c r="AR226" s="24"/>
      <c r="AS226" s="24"/>
      <c r="AT226" s="24"/>
      <c r="AU226" s="24"/>
      <c r="AV226" s="24"/>
      <c r="AW226" s="24"/>
      <c r="AX226" s="24"/>
      <c r="AY226" s="24"/>
      <c r="AZ226" s="24"/>
      <c r="BA226" s="24"/>
      <c r="BB226" s="24"/>
    </row>
    <row r="227" spans="1:54" ht="18.75" customHeight="1">
      <c r="A227" s="24"/>
      <c r="B227" s="56">
        <v>3942</v>
      </c>
      <c r="C227" s="57" t="s">
        <v>9760</v>
      </c>
      <c r="D227" s="57">
        <v>0</v>
      </c>
      <c r="E227" s="57">
        <v>0</v>
      </c>
      <c r="F227" s="57">
        <v>0</v>
      </c>
      <c r="G227" s="57">
        <f t="shared" si="1"/>
        <v>0</v>
      </c>
      <c r="H227" s="57">
        <v>0</v>
      </c>
      <c r="I227" s="57">
        <f t="shared" si="2"/>
        <v>0</v>
      </c>
      <c r="J227" s="57">
        <v>0</v>
      </c>
      <c r="K227" s="57">
        <f t="shared" si="3"/>
        <v>0</v>
      </c>
      <c r="L227" s="57">
        <v>0</v>
      </c>
      <c r="M227" s="57">
        <v>0</v>
      </c>
      <c r="N227" s="57">
        <v>0</v>
      </c>
      <c r="O227" s="57">
        <f t="shared" si="4"/>
        <v>0</v>
      </c>
      <c r="P227" s="57">
        <v>0</v>
      </c>
      <c r="Q227" s="57">
        <f t="shared" si="5"/>
        <v>0</v>
      </c>
      <c r="R227" s="57">
        <v>0</v>
      </c>
      <c r="S227" s="57">
        <f t="shared" si="6"/>
        <v>0</v>
      </c>
      <c r="T227" s="57">
        <v>0</v>
      </c>
      <c r="U227" s="57">
        <v>0</v>
      </c>
      <c r="V227" s="57">
        <v>0</v>
      </c>
      <c r="W227" s="57">
        <f t="shared" si="7"/>
        <v>0</v>
      </c>
      <c r="X227" s="57">
        <v>0</v>
      </c>
      <c r="Y227" s="57">
        <f t="shared" si="8"/>
        <v>0</v>
      </c>
      <c r="Z227" s="57">
        <v>0</v>
      </c>
      <c r="AA227" s="57">
        <f t="shared" si="9"/>
        <v>0</v>
      </c>
      <c r="AB227" s="189">
        <f t="shared" si="10"/>
        <v>0</v>
      </c>
      <c r="AC227" s="58">
        <f t="shared" si="23"/>
        <v>0</v>
      </c>
      <c r="AD227" s="58">
        <f t="shared" si="24"/>
        <v>0</v>
      </c>
      <c r="AE227" s="193">
        <f t="shared" si="13"/>
        <v>0</v>
      </c>
      <c r="AF227" s="197">
        <f t="shared" si="18"/>
        <v>0</v>
      </c>
      <c r="AG227" s="197" t="b">
        <f t="shared" si="17"/>
        <v>1</v>
      </c>
      <c r="AH227" t="s">
        <v>9757</v>
      </c>
      <c r="AI227" s="59">
        <v>0</v>
      </c>
      <c r="AJ227" s="59">
        <v>0</v>
      </c>
      <c r="AK227" s="59">
        <f t="shared" si="14"/>
        <v>0</v>
      </c>
      <c r="AL227" s="59"/>
      <c r="AM227" s="24">
        <v>0</v>
      </c>
      <c r="AN227" s="24">
        <f t="shared" si="15"/>
        <v>0</v>
      </c>
      <c r="AO227" s="24"/>
      <c r="AP227" s="24"/>
      <c r="AQ227" s="24"/>
      <c r="AR227" s="24"/>
      <c r="AS227" s="24"/>
      <c r="AT227" s="24"/>
      <c r="AU227" s="24"/>
      <c r="AV227" s="24"/>
      <c r="AW227" s="24"/>
      <c r="AX227" s="24"/>
      <c r="AY227" s="24"/>
      <c r="AZ227" s="24"/>
      <c r="BA227" s="24"/>
      <c r="BB227" s="24"/>
    </row>
    <row r="228" spans="1:54" ht="18.75" customHeight="1">
      <c r="A228" s="24"/>
      <c r="B228" s="56">
        <v>3943</v>
      </c>
      <c r="C228" s="57" t="s">
        <v>9761</v>
      </c>
      <c r="D228" s="57">
        <v>0</v>
      </c>
      <c r="E228" s="57">
        <v>0</v>
      </c>
      <c r="F228" s="57">
        <v>0</v>
      </c>
      <c r="G228" s="57">
        <f t="shared" si="1"/>
        <v>0</v>
      </c>
      <c r="H228" s="57">
        <v>0</v>
      </c>
      <c r="I228" s="57">
        <f t="shared" si="2"/>
        <v>0</v>
      </c>
      <c r="J228" s="57">
        <v>0</v>
      </c>
      <c r="K228" s="57">
        <f t="shared" si="3"/>
        <v>0</v>
      </c>
      <c r="L228" s="57">
        <v>0</v>
      </c>
      <c r="M228" s="57">
        <v>0</v>
      </c>
      <c r="N228" s="57">
        <v>0</v>
      </c>
      <c r="O228" s="57">
        <f t="shared" si="4"/>
        <v>0</v>
      </c>
      <c r="P228" s="57">
        <v>0</v>
      </c>
      <c r="Q228" s="57">
        <f t="shared" si="5"/>
        <v>0</v>
      </c>
      <c r="R228" s="57">
        <v>0</v>
      </c>
      <c r="S228" s="57">
        <f t="shared" si="6"/>
        <v>0</v>
      </c>
      <c r="T228" s="57">
        <v>0</v>
      </c>
      <c r="U228" s="57">
        <v>0</v>
      </c>
      <c r="V228" s="57">
        <v>0</v>
      </c>
      <c r="W228" s="57">
        <f t="shared" si="7"/>
        <v>0</v>
      </c>
      <c r="X228" s="57">
        <v>0</v>
      </c>
      <c r="Y228" s="57">
        <f t="shared" si="8"/>
        <v>0</v>
      </c>
      <c r="Z228" s="57">
        <v>0</v>
      </c>
      <c r="AA228" s="57">
        <f t="shared" si="9"/>
        <v>0</v>
      </c>
      <c r="AB228" s="189">
        <f t="shared" si="10"/>
        <v>0</v>
      </c>
      <c r="AC228" s="58">
        <f t="shared" si="23"/>
        <v>0</v>
      </c>
      <c r="AD228" s="58">
        <f t="shared" si="24"/>
        <v>0</v>
      </c>
      <c r="AE228" s="193">
        <f t="shared" si="13"/>
        <v>0</v>
      </c>
      <c r="AF228" s="197">
        <f t="shared" si="18"/>
        <v>0</v>
      </c>
      <c r="AG228" s="197" t="b">
        <f t="shared" si="17"/>
        <v>1</v>
      </c>
      <c r="AH228" t="s">
        <v>9757</v>
      </c>
      <c r="AI228" s="59">
        <v>0</v>
      </c>
      <c r="AJ228" s="59">
        <v>0</v>
      </c>
      <c r="AK228" s="59">
        <f t="shared" si="14"/>
        <v>0</v>
      </c>
      <c r="AL228" s="59"/>
      <c r="AM228" s="24">
        <v>0</v>
      </c>
      <c r="AN228" s="24">
        <f t="shared" si="15"/>
        <v>0</v>
      </c>
      <c r="AO228" s="24"/>
      <c r="AP228" s="24"/>
      <c r="AQ228" s="24"/>
      <c r="AR228" s="24"/>
      <c r="AS228" s="24"/>
      <c r="AT228" s="24"/>
      <c r="AU228" s="24"/>
      <c r="AV228" s="24"/>
      <c r="AW228" s="24"/>
      <c r="AX228" s="24"/>
      <c r="AY228" s="24"/>
      <c r="AZ228" s="24"/>
      <c r="BA228" s="24"/>
      <c r="BB228" s="24"/>
    </row>
    <row r="229" spans="1:54" ht="18.75" customHeight="1">
      <c r="A229" s="199"/>
      <c r="B229" s="56">
        <v>3944</v>
      </c>
      <c r="C229" s="57" t="s">
        <v>9762</v>
      </c>
      <c r="D229" s="57">
        <v>0</v>
      </c>
      <c r="E229" s="57">
        <v>0</v>
      </c>
      <c r="F229" s="57">
        <v>0</v>
      </c>
      <c r="G229" s="57">
        <f t="shared" si="1"/>
        <v>0</v>
      </c>
      <c r="H229" s="57">
        <v>0</v>
      </c>
      <c r="I229" s="57">
        <f t="shared" si="2"/>
        <v>0</v>
      </c>
      <c r="J229" s="57">
        <v>0</v>
      </c>
      <c r="K229" s="57">
        <f t="shared" si="3"/>
        <v>0</v>
      </c>
      <c r="L229" s="57">
        <v>0</v>
      </c>
      <c r="M229" s="57">
        <v>0</v>
      </c>
      <c r="N229" s="57">
        <v>0</v>
      </c>
      <c r="O229" s="57">
        <f t="shared" si="4"/>
        <v>0</v>
      </c>
      <c r="P229" s="57">
        <v>0</v>
      </c>
      <c r="Q229" s="57">
        <f t="shared" si="5"/>
        <v>0</v>
      </c>
      <c r="R229" s="57">
        <v>0</v>
      </c>
      <c r="S229" s="57">
        <f t="shared" si="6"/>
        <v>0</v>
      </c>
      <c r="T229" s="57">
        <v>0</v>
      </c>
      <c r="U229" s="57">
        <v>0</v>
      </c>
      <c r="V229" s="57">
        <v>0</v>
      </c>
      <c r="W229" s="57">
        <f t="shared" si="7"/>
        <v>0</v>
      </c>
      <c r="X229" s="57">
        <v>0</v>
      </c>
      <c r="Y229" s="57">
        <f t="shared" si="8"/>
        <v>0</v>
      </c>
      <c r="Z229" s="57">
        <v>0</v>
      </c>
      <c r="AA229" s="57">
        <f t="shared" si="9"/>
        <v>0</v>
      </c>
      <c r="AB229" s="189">
        <f t="shared" si="10"/>
        <v>0</v>
      </c>
      <c r="AC229" s="58">
        <f t="shared" si="23"/>
        <v>0</v>
      </c>
      <c r="AD229" s="58">
        <f t="shared" si="24"/>
        <v>0</v>
      </c>
      <c r="AE229" s="193">
        <f t="shared" si="13"/>
        <v>0</v>
      </c>
      <c r="AF229" s="197">
        <f t="shared" si="18"/>
        <v>0</v>
      </c>
      <c r="AG229" s="197" t="b">
        <f t="shared" si="17"/>
        <v>1</v>
      </c>
      <c r="AH229" t="s">
        <v>9757</v>
      </c>
      <c r="AI229" s="59">
        <v>0</v>
      </c>
      <c r="AJ229" s="59">
        <v>0</v>
      </c>
      <c r="AK229" s="59">
        <f t="shared" si="14"/>
        <v>0</v>
      </c>
      <c r="AL229" s="59">
        <v>0</v>
      </c>
      <c r="AM229" s="24">
        <v>0</v>
      </c>
      <c r="AN229" s="24">
        <f t="shared" si="15"/>
        <v>0</v>
      </c>
      <c r="AO229" s="199" t="s">
        <v>9512</v>
      </c>
      <c r="AP229" s="199"/>
      <c r="AQ229" s="199"/>
      <c r="AR229" s="199"/>
      <c r="AS229" s="199"/>
      <c r="AT229" s="199"/>
      <c r="AU229" s="199"/>
      <c r="AV229" s="199"/>
      <c r="AW229" s="199"/>
      <c r="AX229" s="199"/>
      <c r="AY229" s="199"/>
      <c r="AZ229" s="199"/>
      <c r="BA229" s="199"/>
      <c r="BB229" s="199"/>
    </row>
    <row r="230" spans="1:54" ht="18.75" customHeight="1">
      <c r="A230" s="24"/>
      <c r="B230" s="56">
        <v>3951</v>
      </c>
      <c r="C230" s="57" t="s">
        <v>9763</v>
      </c>
      <c r="D230" s="57">
        <v>0</v>
      </c>
      <c r="E230" s="57">
        <v>0</v>
      </c>
      <c r="F230" s="57">
        <v>0</v>
      </c>
      <c r="G230" s="57">
        <f t="shared" si="1"/>
        <v>0</v>
      </c>
      <c r="H230" s="57">
        <v>0</v>
      </c>
      <c r="I230" s="57">
        <f t="shared" si="2"/>
        <v>0</v>
      </c>
      <c r="J230" s="57">
        <v>0</v>
      </c>
      <c r="K230" s="57">
        <f t="shared" si="3"/>
        <v>0</v>
      </c>
      <c r="L230" s="57">
        <v>0</v>
      </c>
      <c r="M230" s="57">
        <v>0</v>
      </c>
      <c r="N230" s="57">
        <v>0</v>
      </c>
      <c r="O230" s="57">
        <f t="shared" si="4"/>
        <v>0</v>
      </c>
      <c r="P230" s="57">
        <v>0</v>
      </c>
      <c r="Q230" s="57">
        <f t="shared" si="5"/>
        <v>0</v>
      </c>
      <c r="R230" s="57">
        <v>0</v>
      </c>
      <c r="S230" s="57">
        <f t="shared" si="6"/>
        <v>0</v>
      </c>
      <c r="T230" s="57">
        <v>0</v>
      </c>
      <c r="U230" s="57">
        <v>0</v>
      </c>
      <c r="V230" s="57">
        <v>0</v>
      </c>
      <c r="W230" s="57">
        <f t="shared" si="7"/>
        <v>0</v>
      </c>
      <c r="X230" s="57">
        <v>0</v>
      </c>
      <c r="Y230" s="57">
        <f t="shared" si="8"/>
        <v>0</v>
      </c>
      <c r="Z230" s="57">
        <v>0</v>
      </c>
      <c r="AA230" s="57">
        <f t="shared" si="9"/>
        <v>0</v>
      </c>
      <c r="AB230" s="189">
        <f t="shared" si="10"/>
        <v>0</v>
      </c>
      <c r="AC230" s="58">
        <f t="shared" si="23"/>
        <v>0</v>
      </c>
      <c r="AD230" s="58">
        <f t="shared" si="24"/>
        <v>0</v>
      </c>
      <c r="AE230" s="193">
        <f t="shared" si="13"/>
        <v>0</v>
      </c>
      <c r="AF230" s="197">
        <f t="shared" si="18"/>
        <v>0</v>
      </c>
      <c r="AG230" s="197" t="b">
        <f t="shared" si="17"/>
        <v>1</v>
      </c>
      <c r="AH230" t="s">
        <v>9757</v>
      </c>
      <c r="AI230" s="59">
        <v>0</v>
      </c>
      <c r="AJ230" s="59">
        <v>0</v>
      </c>
      <c r="AK230" s="59">
        <f t="shared" si="14"/>
        <v>0</v>
      </c>
      <c r="AL230" s="59"/>
      <c r="AM230" s="24">
        <v>0</v>
      </c>
      <c r="AN230" s="24">
        <f t="shared" si="15"/>
        <v>0</v>
      </c>
      <c r="AO230" s="24"/>
      <c r="AP230" s="24"/>
      <c r="AQ230" s="24"/>
      <c r="AR230" s="24"/>
      <c r="AS230" s="24"/>
      <c r="AT230" s="24"/>
      <c r="AU230" s="24"/>
      <c r="AV230" s="24"/>
      <c r="AW230" s="24"/>
      <c r="AX230" s="24"/>
      <c r="AY230" s="24"/>
      <c r="AZ230" s="24"/>
      <c r="BA230" s="24"/>
      <c r="BB230" s="24"/>
    </row>
    <row r="231" spans="1:54" ht="18.75" customHeight="1">
      <c r="A231" s="24"/>
      <c r="B231" s="56">
        <v>3961</v>
      </c>
      <c r="C231" s="57" t="s">
        <v>9764</v>
      </c>
      <c r="D231" s="57">
        <v>0</v>
      </c>
      <c r="E231" s="57">
        <v>0</v>
      </c>
      <c r="F231" s="57">
        <v>0</v>
      </c>
      <c r="G231" s="57">
        <f t="shared" si="1"/>
        <v>0</v>
      </c>
      <c r="H231" s="57">
        <v>0</v>
      </c>
      <c r="I231" s="57">
        <f t="shared" si="2"/>
        <v>0</v>
      </c>
      <c r="J231" s="57">
        <v>0</v>
      </c>
      <c r="K231" s="57">
        <f t="shared" si="3"/>
        <v>0</v>
      </c>
      <c r="L231" s="57">
        <v>0</v>
      </c>
      <c r="M231" s="57">
        <v>0</v>
      </c>
      <c r="N231" s="57">
        <v>0</v>
      </c>
      <c r="O231" s="57">
        <f t="shared" si="4"/>
        <v>0</v>
      </c>
      <c r="P231" s="57">
        <v>0</v>
      </c>
      <c r="Q231" s="57">
        <f t="shared" si="5"/>
        <v>0</v>
      </c>
      <c r="R231" s="57">
        <v>0</v>
      </c>
      <c r="S231" s="57">
        <f t="shared" si="6"/>
        <v>0</v>
      </c>
      <c r="T231" s="57">
        <v>0</v>
      </c>
      <c r="U231" s="57">
        <v>0</v>
      </c>
      <c r="V231" s="57">
        <v>0</v>
      </c>
      <c r="W231" s="57">
        <f t="shared" si="7"/>
        <v>0</v>
      </c>
      <c r="X231" s="57">
        <v>0</v>
      </c>
      <c r="Y231" s="57">
        <f t="shared" si="8"/>
        <v>0</v>
      </c>
      <c r="Z231" s="57">
        <v>0</v>
      </c>
      <c r="AA231" s="57">
        <f t="shared" si="9"/>
        <v>0</v>
      </c>
      <c r="AB231" s="189">
        <f t="shared" si="10"/>
        <v>0</v>
      </c>
      <c r="AC231" s="58">
        <f t="shared" si="23"/>
        <v>0</v>
      </c>
      <c r="AD231" s="58">
        <f t="shared" si="24"/>
        <v>0</v>
      </c>
      <c r="AE231" s="193">
        <f t="shared" si="13"/>
        <v>0</v>
      </c>
      <c r="AF231" s="197">
        <f t="shared" si="18"/>
        <v>0</v>
      </c>
      <c r="AG231" s="197" t="b">
        <f t="shared" si="17"/>
        <v>1</v>
      </c>
      <c r="AH231" t="s">
        <v>9757</v>
      </c>
      <c r="AI231" s="59">
        <v>0</v>
      </c>
      <c r="AJ231" s="59">
        <v>0</v>
      </c>
      <c r="AK231" s="59">
        <f t="shared" si="14"/>
        <v>0</v>
      </c>
      <c r="AL231" s="59"/>
      <c r="AM231" s="24">
        <v>0</v>
      </c>
      <c r="AN231" s="24">
        <f t="shared" si="15"/>
        <v>0</v>
      </c>
      <c r="AO231" s="24"/>
      <c r="AP231" s="24"/>
      <c r="AQ231" s="24"/>
      <c r="AR231" s="24"/>
      <c r="AS231" s="24"/>
      <c r="AT231" s="24"/>
      <c r="AU231" s="24"/>
      <c r="AV231" s="24"/>
      <c r="AW231" s="24"/>
      <c r="AX231" s="24"/>
      <c r="AY231" s="24"/>
      <c r="AZ231" s="24"/>
      <c r="BA231" s="24"/>
      <c r="BB231" s="24"/>
    </row>
    <row r="232" spans="1:54" ht="18.75" customHeight="1">
      <c r="A232" s="24"/>
      <c r="B232" s="56">
        <v>3962</v>
      </c>
      <c r="C232" s="57" t="s">
        <v>9765</v>
      </c>
      <c r="D232" s="57">
        <v>0</v>
      </c>
      <c r="E232" s="57">
        <v>0</v>
      </c>
      <c r="F232" s="57">
        <v>0</v>
      </c>
      <c r="G232" s="57">
        <f t="shared" si="1"/>
        <v>0</v>
      </c>
      <c r="H232" s="57">
        <v>0</v>
      </c>
      <c r="I232" s="57">
        <f t="shared" si="2"/>
        <v>0</v>
      </c>
      <c r="J232" s="57">
        <v>0</v>
      </c>
      <c r="K232" s="57">
        <f t="shared" si="3"/>
        <v>0</v>
      </c>
      <c r="L232" s="57">
        <v>0</v>
      </c>
      <c r="M232" s="57">
        <v>0</v>
      </c>
      <c r="N232" s="57">
        <v>0</v>
      </c>
      <c r="O232" s="57">
        <f t="shared" si="4"/>
        <v>0</v>
      </c>
      <c r="P232" s="57">
        <v>0</v>
      </c>
      <c r="Q232" s="57">
        <f t="shared" si="5"/>
        <v>0</v>
      </c>
      <c r="R232" s="57">
        <v>0</v>
      </c>
      <c r="S232" s="57">
        <f t="shared" si="6"/>
        <v>0</v>
      </c>
      <c r="T232" s="57">
        <v>0</v>
      </c>
      <c r="U232" s="57">
        <v>0</v>
      </c>
      <c r="V232" s="57">
        <v>0</v>
      </c>
      <c r="W232" s="57">
        <f t="shared" si="7"/>
        <v>0</v>
      </c>
      <c r="X232" s="57">
        <v>0</v>
      </c>
      <c r="Y232" s="57">
        <f t="shared" si="8"/>
        <v>0</v>
      </c>
      <c r="Z232" s="57">
        <v>0</v>
      </c>
      <c r="AA232" s="57">
        <f t="shared" si="9"/>
        <v>0</v>
      </c>
      <c r="AB232" s="189">
        <f t="shared" si="10"/>
        <v>0</v>
      </c>
      <c r="AC232" s="58">
        <f t="shared" si="23"/>
        <v>0</v>
      </c>
      <c r="AD232" s="58">
        <f t="shared" si="24"/>
        <v>0</v>
      </c>
      <c r="AE232" s="193">
        <f t="shared" si="13"/>
        <v>0</v>
      </c>
      <c r="AF232" s="197">
        <f t="shared" si="18"/>
        <v>0</v>
      </c>
      <c r="AG232" s="197" t="b">
        <f t="shared" si="17"/>
        <v>1</v>
      </c>
      <c r="AH232" t="s">
        <v>9757</v>
      </c>
      <c r="AI232" s="59">
        <v>0</v>
      </c>
      <c r="AJ232" s="59">
        <v>0</v>
      </c>
      <c r="AK232" s="59">
        <f t="shared" si="14"/>
        <v>0</v>
      </c>
      <c r="AL232" s="59"/>
      <c r="AM232" s="24">
        <v>0</v>
      </c>
      <c r="AN232" s="24">
        <f t="shared" si="15"/>
        <v>0</v>
      </c>
      <c r="AO232" s="24"/>
      <c r="AP232" s="24"/>
      <c r="AQ232" s="24"/>
      <c r="AR232" s="24"/>
      <c r="AS232" s="24"/>
      <c r="AT232" s="24"/>
      <c r="AU232" s="24"/>
      <c r="AV232" s="24"/>
      <c r="AW232" s="24"/>
      <c r="AX232" s="24"/>
      <c r="AY232" s="24"/>
      <c r="AZ232" s="24"/>
      <c r="BA232" s="24"/>
      <c r="BB232" s="24"/>
    </row>
    <row r="233" spans="1:54" ht="18.75" customHeight="1">
      <c r="A233" s="24"/>
      <c r="B233" s="56">
        <v>3981</v>
      </c>
      <c r="C233" s="57" t="s">
        <v>9766</v>
      </c>
      <c r="D233" s="57">
        <v>0</v>
      </c>
      <c r="E233" s="57">
        <v>0</v>
      </c>
      <c r="F233" s="57">
        <v>0</v>
      </c>
      <c r="G233" s="57">
        <f t="shared" si="1"/>
        <v>0</v>
      </c>
      <c r="H233" s="57">
        <v>0</v>
      </c>
      <c r="I233" s="57">
        <f t="shared" si="2"/>
        <v>0</v>
      </c>
      <c r="J233" s="57">
        <v>0</v>
      </c>
      <c r="K233" s="57">
        <f t="shared" si="3"/>
        <v>0</v>
      </c>
      <c r="L233" s="57">
        <v>0</v>
      </c>
      <c r="M233" s="57">
        <v>0</v>
      </c>
      <c r="N233" s="57">
        <v>0</v>
      </c>
      <c r="O233" s="57">
        <f t="shared" si="4"/>
        <v>0</v>
      </c>
      <c r="P233" s="57">
        <v>0</v>
      </c>
      <c r="Q233" s="57">
        <f t="shared" si="5"/>
        <v>0</v>
      </c>
      <c r="R233" s="57">
        <v>0</v>
      </c>
      <c r="S233" s="57">
        <f t="shared" si="6"/>
        <v>0</v>
      </c>
      <c r="T233" s="57">
        <v>0</v>
      </c>
      <c r="U233" s="57">
        <v>0</v>
      </c>
      <c r="V233" s="57">
        <v>0</v>
      </c>
      <c r="W233" s="57">
        <f t="shared" si="7"/>
        <v>0</v>
      </c>
      <c r="X233" s="57">
        <v>0</v>
      </c>
      <c r="Y233" s="57">
        <f t="shared" si="8"/>
        <v>0</v>
      </c>
      <c r="Z233" s="57">
        <v>0</v>
      </c>
      <c r="AA233" s="57">
        <f t="shared" si="9"/>
        <v>0</v>
      </c>
      <c r="AB233" s="189">
        <f t="shared" si="10"/>
        <v>0</v>
      </c>
      <c r="AC233" s="58">
        <f t="shared" si="23"/>
        <v>0</v>
      </c>
      <c r="AD233" s="58">
        <f t="shared" si="24"/>
        <v>0</v>
      </c>
      <c r="AE233" s="193">
        <f t="shared" si="13"/>
        <v>0</v>
      </c>
      <c r="AF233" s="197">
        <f t="shared" si="18"/>
        <v>0</v>
      </c>
      <c r="AG233" s="197" t="b">
        <f t="shared" si="17"/>
        <v>1</v>
      </c>
      <c r="AH233" t="s">
        <v>9757</v>
      </c>
      <c r="AI233" s="59">
        <v>0</v>
      </c>
      <c r="AJ233" s="59">
        <v>0</v>
      </c>
      <c r="AK233" s="59">
        <f t="shared" si="14"/>
        <v>0</v>
      </c>
      <c r="AL233" s="59"/>
      <c r="AM233" s="24">
        <v>0</v>
      </c>
      <c r="AN233" s="24">
        <f t="shared" si="15"/>
        <v>0</v>
      </c>
      <c r="AO233" s="24"/>
      <c r="AP233" s="24"/>
      <c r="AQ233" s="24"/>
      <c r="AR233" s="24"/>
      <c r="AS233" s="24"/>
      <c r="AT233" s="24"/>
      <c r="AU233" s="24"/>
      <c r="AV233" s="24"/>
      <c r="AW233" s="24"/>
      <c r="AX233" s="24"/>
      <c r="AY233" s="24"/>
      <c r="AZ233" s="24"/>
      <c r="BA233" s="24"/>
      <c r="BB233" s="24"/>
    </row>
    <row r="234" spans="1:54" ht="18.75" customHeight="1">
      <c r="A234" s="24"/>
      <c r="B234" s="56">
        <v>3991</v>
      </c>
      <c r="C234" s="57" t="s">
        <v>9767</v>
      </c>
      <c r="D234" s="57">
        <v>0</v>
      </c>
      <c r="E234" s="57">
        <v>0</v>
      </c>
      <c r="F234" s="57">
        <v>0</v>
      </c>
      <c r="G234" s="57">
        <f t="shared" si="1"/>
        <v>0</v>
      </c>
      <c r="H234" s="57">
        <v>0</v>
      </c>
      <c r="I234" s="57">
        <f t="shared" si="2"/>
        <v>0</v>
      </c>
      <c r="J234" s="57">
        <v>0</v>
      </c>
      <c r="K234" s="57">
        <f t="shared" si="3"/>
        <v>0</v>
      </c>
      <c r="L234" s="57">
        <v>0</v>
      </c>
      <c r="M234" s="57">
        <v>0</v>
      </c>
      <c r="N234" s="57">
        <v>0</v>
      </c>
      <c r="O234" s="57">
        <f t="shared" si="4"/>
        <v>0</v>
      </c>
      <c r="P234" s="57">
        <v>0</v>
      </c>
      <c r="Q234" s="57">
        <f t="shared" si="5"/>
        <v>0</v>
      </c>
      <c r="R234" s="57">
        <v>0</v>
      </c>
      <c r="S234" s="57">
        <f t="shared" si="6"/>
        <v>0</v>
      </c>
      <c r="T234" s="57">
        <v>0</v>
      </c>
      <c r="U234" s="57">
        <v>0</v>
      </c>
      <c r="V234" s="57">
        <v>0</v>
      </c>
      <c r="W234" s="57">
        <f t="shared" si="7"/>
        <v>0</v>
      </c>
      <c r="X234" s="57">
        <v>0</v>
      </c>
      <c r="Y234" s="57">
        <f t="shared" si="8"/>
        <v>0</v>
      </c>
      <c r="Z234" s="57">
        <v>0</v>
      </c>
      <c r="AA234" s="57">
        <f t="shared" si="9"/>
        <v>0</v>
      </c>
      <c r="AB234" s="189">
        <f t="shared" si="10"/>
        <v>0</v>
      </c>
      <c r="AC234" s="58">
        <f t="shared" si="23"/>
        <v>0</v>
      </c>
      <c r="AD234" s="58">
        <f t="shared" si="24"/>
        <v>0</v>
      </c>
      <c r="AE234" s="193">
        <f t="shared" si="13"/>
        <v>0</v>
      </c>
      <c r="AF234" s="197">
        <f t="shared" si="18"/>
        <v>0</v>
      </c>
      <c r="AG234" s="197" t="b">
        <f t="shared" si="17"/>
        <v>1</v>
      </c>
      <c r="AH234" t="s">
        <v>9757</v>
      </c>
      <c r="AI234" s="59">
        <v>0</v>
      </c>
      <c r="AJ234" s="59">
        <v>0</v>
      </c>
      <c r="AK234" s="59">
        <f t="shared" si="14"/>
        <v>0</v>
      </c>
      <c r="AL234" s="59"/>
      <c r="AM234" s="24">
        <v>0</v>
      </c>
      <c r="AN234" s="24">
        <f t="shared" si="15"/>
        <v>0</v>
      </c>
      <c r="AO234" s="24"/>
      <c r="AP234" s="24"/>
      <c r="AQ234" s="24"/>
      <c r="AR234" s="24"/>
      <c r="AS234" s="24"/>
      <c r="AT234" s="24"/>
      <c r="AU234" s="24"/>
      <c r="AV234" s="24"/>
      <c r="AW234" s="24"/>
      <c r="AX234" s="24"/>
      <c r="AY234" s="24"/>
      <c r="AZ234" s="24"/>
      <c r="BA234" s="24"/>
      <c r="BB234" s="24"/>
    </row>
    <row r="235" spans="1:54" ht="18.75" customHeight="1">
      <c r="A235" s="24"/>
      <c r="B235" s="56">
        <v>3992</v>
      </c>
      <c r="C235" s="57" t="s">
        <v>9768</v>
      </c>
      <c r="D235" s="57">
        <v>0</v>
      </c>
      <c r="E235" s="57">
        <v>0</v>
      </c>
      <c r="F235" s="57">
        <v>0</v>
      </c>
      <c r="G235" s="57">
        <f t="shared" si="1"/>
        <v>0</v>
      </c>
      <c r="H235" s="57">
        <v>0</v>
      </c>
      <c r="I235" s="57">
        <f t="shared" si="2"/>
        <v>0</v>
      </c>
      <c r="J235" s="57">
        <v>0</v>
      </c>
      <c r="K235" s="57">
        <f t="shared" si="3"/>
        <v>0</v>
      </c>
      <c r="L235" s="57">
        <v>0</v>
      </c>
      <c r="M235" s="57">
        <v>0</v>
      </c>
      <c r="N235" s="57">
        <v>0</v>
      </c>
      <c r="O235" s="57">
        <f t="shared" si="4"/>
        <v>0</v>
      </c>
      <c r="P235" s="57">
        <v>0</v>
      </c>
      <c r="Q235" s="57">
        <f t="shared" si="5"/>
        <v>0</v>
      </c>
      <c r="R235" s="57">
        <v>0</v>
      </c>
      <c r="S235" s="57">
        <f t="shared" si="6"/>
        <v>0</v>
      </c>
      <c r="T235" s="57">
        <v>0</v>
      </c>
      <c r="U235" s="57">
        <v>0</v>
      </c>
      <c r="V235" s="57">
        <v>0</v>
      </c>
      <c r="W235" s="57">
        <f t="shared" si="7"/>
        <v>0</v>
      </c>
      <c r="X235" s="57">
        <v>0</v>
      </c>
      <c r="Y235" s="57">
        <f t="shared" si="8"/>
        <v>0</v>
      </c>
      <c r="Z235" s="57">
        <v>0</v>
      </c>
      <c r="AA235" s="57">
        <f t="shared" si="9"/>
        <v>0</v>
      </c>
      <c r="AB235" s="189">
        <f t="shared" si="10"/>
        <v>0</v>
      </c>
      <c r="AC235" s="58">
        <f t="shared" si="23"/>
        <v>0</v>
      </c>
      <c r="AD235" s="58">
        <f t="shared" si="24"/>
        <v>0</v>
      </c>
      <c r="AE235" s="193">
        <f t="shared" si="13"/>
        <v>0</v>
      </c>
      <c r="AF235" s="197">
        <f t="shared" si="18"/>
        <v>0</v>
      </c>
      <c r="AG235" s="197" t="b">
        <f t="shared" si="17"/>
        <v>1</v>
      </c>
      <c r="AH235" t="s">
        <v>9757</v>
      </c>
      <c r="AI235" s="59">
        <v>0</v>
      </c>
      <c r="AJ235" s="59">
        <v>0</v>
      </c>
      <c r="AK235" s="59">
        <f t="shared" si="14"/>
        <v>0</v>
      </c>
      <c r="AL235" s="59"/>
      <c r="AM235" s="24">
        <v>0</v>
      </c>
      <c r="AN235" s="24">
        <f t="shared" si="15"/>
        <v>0</v>
      </c>
      <c r="AO235" s="24"/>
      <c r="AP235" s="24"/>
      <c r="AQ235" s="24"/>
      <c r="AR235" s="24"/>
      <c r="AS235" s="24"/>
      <c r="AT235" s="24"/>
      <c r="AU235" s="24"/>
      <c r="AV235" s="24"/>
      <c r="AW235" s="24"/>
      <c r="AX235" s="24"/>
      <c r="AY235" s="24"/>
      <c r="AZ235" s="24"/>
      <c r="BA235" s="24"/>
      <c r="BB235" s="24"/>
    </row>
    <row r="236" spans="1:54" ht="18.75" customHeight="1">
      <c r="A236" s="24"/>
      <c r="B236" s="56">
        <v>3993</v>
      </c>
      <c r="C236" s="57" t="s">
        <v>9769</v>
      </c>
      <c r="D236" s="57">
        <v>0</v>
      </c>
      <c r="E236" s="57">
        <v>0</v>
      </c>
      <c r="F236" s="57">
        <v>0</v>
      </c>
      <c r="G236" s="57">
        <f t="shared" si="1"/>
        <v>0</v>
      </c>
      <c r="H236" s="57">
        <v>0</v>
      </c>
      <c r="I236" s="57">
        <f t="shared" si="2"/>
        <v>0</v>
      </c>
      <c r="J236" s="57">
        <v>0</v>
      </c>
      <c r="K236" s="57">
        <f t="shared" si="3"/>
        <v>0</v>
      </c>
      <c r="L236" s="57">
        <v>0</v>
      </c>
      <c r="M236" s="57">
        <v>0</v>
      </c>
      <c r="N236" s="57">
        <v>0</v>
      </c>
      <c r="O236" s="57">
        <f t="shared" si="4"/>
        <v>0</v>
      </c>
      <c r="P236" s="57">
        <v>0</v>
      </c>
      <c r="Q236" s="57">
        <f t="shared" si="5"/>
        <v>0</v>
      </c>
      <c r="R236" s="57">
        <v>0</v>
      </c>
      <c r="S236" s="57">
        <f t="shared" si="6"/>
        <v>0</v>
      </c>
      <c r="T236" s="57">
        <v>0</v>
      </c>
      <c r="U236" s="57">
        <v>0</v>
      </c>
      <c r="V236" s="57">
        <v>0</v>
      </c>
      <c r="W236" s="57">
        <f t="shared" si="7"/>
        <v>0</v>
      </c>
      <c r="X236" s="57">
        <v>0</v>
      </c>
      <c r="Y236" s="57">
        <f t="shared" si="8"/>
        <v>0</v>
      </c>
      <c r="Z236" s="57">
        <v>0</v>
      </c>
      <c r="AA236" s="57">
        <f t="shared" si="9"/>
        <v>0</v>
      </c>
      <c r="AB236" s="189">
        <f t="shared" si="10"/>
        <v>0</v>
      </c>
      <c r="AC236" s="58">
        <f t="shared" si="23"/>
        <v>0</v>
      </c>
      <c r="AD236" s="58">
        <f t="shared" si="24"/>
        <v>0</v>
      </c>
      <c r="AE236" s="193">
        <f t="shared" si="13"/>
        <v>0</v>
      </c>
      <c r="AF236" s="197">
        <f t="shared" si="18"/>
        <v>0</v>
      </c>
      <c r="AG236" s="197" t="b">
        <f t="shared" si="17"/>
        <v>1</v>
      </c>
      <c r="AH236" t="s">
        <v>9757</v>
      </c>
      <c r="AI236" s="59">
        <v>0</v>
      </c>
      <c r="AJ236" s="59">
        <v>0</v>
      </c>
      <c r="AK236" s="59">
        <f t="shared" si="14"/>
        <v>0</v>
      </c>
      <c r="AL236" s="59"/>
      <c r="AM236" s="24">
        <v>0</v>
      </c>
      <c r="AN236" s="24">
        <f t="shared" si="15"/>
        <v>0</v>
      </c>
      <c r="AO236" s="24"/>
      <c r="AP236" s="24"/>
      <c r="AQ236" s="24"/>
      <c r="AR236" s="24"/>
      <c r="AS236" s="24"/>
      <c r="AT236" s="24"/>
      <c r="AU236" s="24"/>
      <c r="AV236" s="24"/>
      <c r="AW236" s="24"/>
      <c r="AX236" s="24"/>
      <c r="AY236" s="24"/>
      <c r="AZ236" s="24"/>
      <c r="BA236" s="24"/>
      <c r="BB236" s="24"/>
    </row>
    <row r="237" spans="1:54" ht="18.75" customHeight="1">
      <c r="A237" s="24"/>
      <c r="B237" s="56">
        <v>3994</v>
      </c>
      <c r="C237" s="57" t="s">
        <v>9770</v>
      </c>
      <c r="D237" s="57">
        <v>0</v>
      </c>
      <c r="E237" s="57">
        <v>0</v>
      </c>
      <c r="F237" s="57">
        <v>0</v>
      </c>
      <c r="G237" s="57">
        <f t="shared" si="1"/>
        <v>0</v>
      </c>
      <c r="H237" s="57">
        <v>0</v>
      </c>
      <c r="I237" s="57">
        <f t="shared" si="2"/>
        <v>0</v>
      </c>
      <c r="J237" s="57">
        <v>0</v>
      </c>
      <c r="K237" s="57">
        <f t="shared" si="3"/>
        <v>0</v>
      </c>
      <c r="L237" s="57">
        <v>0</v>
      </c>
      <c r="M237" s="57">
        <v>0</v>
      </c>
      <c r="N237" s="57">
        <v>0</v>
      </c>
      <c r="O237" s="57">
        <f t="shared" si="4"/>
        <v>0</v>
      </c>
      <c r="P237" s="57">
        <v>0</v>
      </c>
      <c r="Q237" s="57">
        <f t="shared" si="5"/>
        <v>0</v>
      </c>
      <c r="R237" s="57">
        <v>0</v>
      </c>
      <c r="S237" s="57">
        <f t="shared" si="6"/>
        <v>0</v>
      </c>
      <c r="T237" s="57">
        <v>0</v>
      </c>
      <c r="U237" s="57">
        <v>0</v>
      </c>
      <c r="V237" s="57">
        <v>0</v>
      </c>
      <c r="W237" s="57">
        <f t="shared" si="7"/>
        <v>0</v>
      </c>
      <c r="X237" s="57">
        <v>0</v>
      </c>
      <c r="Y237" s="57">
        <f t="shared" si="8"/>
        <v>0</v>
      </c>
      <c r="Z237" s="57">
        <v>0</v>
      </c>
      <c r="AA237" s="57">
        <f t="shared" si="9"/>
        <v>0</v>
      </c>
      <c r="AB237" s="189">
        <f t="shared" si="10"/>
        <v>0</v>
      </c>
      <c r="AC237" s="58">
        <f t="shared" si="23"/>
        <v>0</v>
      </c>
      <c r="AD237" s="58">
        <f t="shared" si="24"/>
        <v>0</v>
      </c>
      <c r="AE237" s="193">
        <f t="shared" si="13"/>
        <v>0</v>
      </c>
      <c r="AF237" s="197">
        <f t="shared" si="18"/>
        <v>0</v>
      </c>
      <c r="AG237" s="197" t="b">
        <f t="shared" si="17"/>
        <v>1</v>
      </c>
      <c r="AH237" t="s">
        <v>9757</v>
      </c>
      <c r="AI237" s="59">
        <v>0</v>
      </c>
      <c r="AJ237" s="59">
        <v>0</v>
      </c>
      <c r="AK237" s="59">
        <f t="shared" si="14"/>
        <v>0</v>
      </c>
      <c r="AL237" s="59"/>
      <c r="AM237" s="24">
        <v>0</v>
      </c>
      <c r="AN237" s="24">
        <f t="shared" si="15"/>
        <v>0</v>
      </c>
      <c r="AO237" s="24"/>
      <c r="AP237" s="24"/>
      <c r="AQ237" s="24"/>
      <c r="AR237" s="24"/>
      <c r="AS237" s="24"/>
      <c r="AT237" s="24"/>
      <c r="AU237" s="24"/>
      <c r="AV237" s="24"/>
      <c r="AW237" s="24"/>
      <c r="AX237" s="24"/>
      <c r="AY237" s="24"/>
      <c r="AZ237" s="24"/>
      <c r="BA237" s="24"/>
      <c r="BB237" s="24"/>
    </row>
    <row r="238" spans="1:54" ht="18.75" customHeight="1">
      <c r="A238" s="24"/>
      <c r="B238" s="56">
        <v>3995</v>
      </c>
      <c r="C238" s="57" t="s">
        <v>1315</v>
      </c>
      <c r="D238" s="57">
        <v>0</v>
      </c>
      <c r="E238" s="57">
        <v>0</v>
      </c>
      <c r="F238" s="57">
        <v>0</v>
      </c>
      <c r="G238" s="57">
        <f t="shared" si="1"/>
        <v>0</v>
      </c>
      <c r="H238" s="57">
        <v>0</v>
      </c>
      <c r="I238" s="57">
        <f t="shared" si="2"/>
        <v>0</v>
      </c>
      <c r="J238" s="57">
        <v>0</v>
      </c>
      <c r="K238" s="57">
        <f t="shared" si="3"/>
        <v>0</v>
      </c>
      <c r="L238" s="57">
        <v>0</v>
      </c>
      <c r="M238" s="57">
        <v>0</v>
      </c>
      <c r="N238" s="57">
        <v>0</v>
      </c>
      <c r="O238" s="57">
        <f t="shared" si="4"/>
        <v>0</v>
      </c>
      <c r="P238" s="57">
        <v>0</v>
      </c>
      <c r="Q238" s="57">
        <f t="shared" si="5"/>
        <v>0</v>
      </c>
      <c r="R238" s="57">
        <v>0</v>
      </c>
      <c r="S238" s="57">
        <f t="shared" si="6"/>
        <v>0</v>
      </c>
      <c r="T238" s="57">
        <v>0</v>
      </c>
      <c r="U238" s="57">
        <v>0</v>
      </c>
      <c r="V238" s="57">
        <v>0</v>
      </c>
      <c r="W238" s="57">
        <f t="shared" si="7"/>
        <v>0</v>
      </c>
      <c r="X238" s="57">
        <v>0</v>
      </c>
      <c r="Y238" s="57">
        <f t="shared" si="8"/>
        <v>0</v>
      </c>
      <c r="Z238" s="57">
        <v>0</v>
      </c>
      <c r="AA238" s="57">
        <f t="shared" si="9"/>
        <v>0</v>
      </c>
      <c r="AB238" s="189">
        <f t="shared" si="10"/>
        <v>0</v>
      </c>
      <c r="AC238" s="58">
        <f t="shared" si="23"/>
        <v>0</v>
      </c>
      <c r="AD238" s="58">
        <f t="shared" si="24"/>
        <v>0</v>
      </c>
      <c r="AE238" s="193">
        <f t="shared" si="13"/>
        <v>0</v>
      </c>
      <c r="AF238" s="197">
        <f t="shared" si="18"/>
        <v>0</v>
      </c>
      <c r="AG238" s="197" t="b">
        <f t="shared" si="17"/>
        <v>1</v>
      </c>
      <c r="AH238" t="s">
        <v>9757</v>
      </c>
      <c r="AI238" s="59">
        <v>0</v>
      </c>
      <c r="AJ238" s="59">
        <v>0</v>
      </c>
      <c r="AK238" s="59">
        <f t="shared" si="14"/>
        <v>0</v>
      </c>
      <c r="AL238" s="59"/>
      <c r="AM238" s="24">
        <v>0</v>
      </c>
      <c r="AN238" s="24">
        <f t="shared" si="15"/>
        <v>0</v>
      </c>
      <c r="AO238" s="24"/>
      <c r="AP238" s="24"/>
      <c r="AQ238" s="24"/>
      <c r="AR238" s="24"/>
      <c r="AS238" s="24"/>
      <c r="AT238" s="24"/>
      <c r="AU238" s="24"/>
      <c r="AV238" s="24"/>
      <c r="AW238" s="24"/>
      <c r="AX238" s="24"/>
      <c r="AY238" s="24"/>
      <c r="AZ238" s="24"/>
      <c r="BA238" s="24"/>
      <c r="BB238" s="24"/>
    </row>
    <row r="239" spans="1:54" ht="18.75" customHeight="1">
      <c r="A239" s="24"/>
      <c r="B239" s="56">
        <v>3996</v>
      </c>
      <c r="C239" s="57" t="s">
        <v>9771</v>
      </c>
      <c r="D239" s="57">
        <v>0</v>
      </c>
      <c r="E239" s="57">
        <v>0</v>
      </c>
      <c r="F239" s="57">
        <v>0</v>
      </c>
      <c r="G239" s="57">
        <f t="shared" si="1"/>
        <v>0</v>
      </c>
      <c r="H239" s="57">
        <v>0</v>
      </c>
      <c r="I239" s="57">
        <f t="shared" si="2"/>
        <v>0</v>
      </c>
      <c r="J239" s="57">
        <v>0</v>
      </c>
      <c r="K239" s="57">
        <f t="shared" si="3"/>
        <v>0</v>
      </c>
      <c r="L239" s="57">
        <v>0</v>
      </c>
      <c r="M239" s="57">
        <v>0</v>
      </c>
      <c r="N239" s="57">
        <v>0</v>
      </c>
      <c r="O239" s="57">
        <f t="shared" si="4"/>
        <v>0</v>
      </c>
      <c r="P239" s="57">
        <v>0</v>
      </c>
      <c r="Q239" s="57">
        <f t="shared" si="5"/>
        <v>0</v>
      </c>
      <c r="R239" s="57">
        <v>0</v>
      </c>
      <c r="S239" s="57">
        <f t="shared" si="6"/>
        <v>0</v>
      </c>
      <c r="T239" s="57">
        <v>0</v>
      </c>
      <c r="U239" s="57">
        <v>0</v>
      </c>
      <c r="V239" s="57">
        <v>0</v>
      </c>
      <c r="W239" s="57">
        <f t="shared" si="7"/>
        <v>0</v>
      </c>
      <c r="X239" s="57">
        <v>0</v>
      </c>
      <c r="Y239" s="57">
        <f t="shared" si="8"/>
        <v>0</v>
      </c>
      <c r="Z239" s="57">
        <v>0</v>
      </c>
      <c r="AA239" s="57">
        <f t="shared" si="9"/>
        <v>0</v>
      </c>
      <c r="AB239" s="189">
        <f t="shared" si="10"/>
        <v>0</v>
      </c>
      <c r="AC239" s="58">
        <f t="shared" si="23"/>
        <v>0</v>
      </c>
      <c r="AD239" s="58">
        <f t="shared" si="24"/>
        <v>0</v>
      </c>
      <c r="AE239" s="193">
        <f t="shared" si="13"/>
        <v>0</v>
      </c>
      <c r="AF239" s="197">
        <f t="shared" si="18"/>
        <v>0</v>
      </c>
      <c r="AG239" s="197" t="b">
        <f t="shared" si="17"/>
        <v>1</v>
      </c>
      <c r="AH239" t="s">
        <v>9757</v>
      </c>
      <c r="AI239" s="59">
        <v>0</v>
      </c>
      <c r="AJ239" s="59">
        <v>0</v>
      </c>
      <c r="AK239" s="59">
        <f t="shared" si="14"/>
        <v>0</v>
      </c>
      <c r="AL239" s="59"/>
      <c r="AM239" s="24">
        <v>0</v>
      </c>
      <c r="AN239" s="24">
        <f t="shared" si="15"/>
        <v>0</v>
      </c>
      <c r="AO239" s="24"/>
      <c r="AP239" s="24"/>
      <c r="AQ239" s="24"/>
      <c r="AR239" s="24"/>
      <c r="AS239" s="24"/>
      <c r="AT239" s="24"/>
      <c r="AU239" s="24"/>
      <c r="AV239" s="24"/>
      <c r="AW239" s="24"/>
      <c r="AX239" s="24"/>
      <c r="AY239" s="24"/>
      <c r="AZ239" s="24"/>
      <c r="BA239" s="24"/>
      <c r="BB239" s="24"/>
    </row>
    <row r="240" spans="1:54" ht="18.75" customHeight="1">
      <c r="A240" s="24"/>
      <c r="B240" s="56">
        <v>4412</v>
      </c>
      <c r="C240" s="57" t="s">
        <v>9772</v>
      </c>
      <c r="D240" s="57">
        <v>0</v>
      </c>
      <c r="E240" s="57">
        <v>0</v>
      </c>
      <c r="F240" s="57">
        <v>0</v>
      </c>
      <c r="G240" s="57">
        <f t="shared" si="1"/>
        <v>0</v>
      </c>
      <c r="H240" s="57">
        <v>0</v>
      </c>
      <c r="I240" s="57">
        <f t="shared" si="2"/>
        <v>0</v>
      </c>
      <c r="J240" s="57">
        <v>0</v>
      </c>
      <c r="K240" s="57">
        <f t="shared" si="3"/>
        <v>0</v>
      </c>
      <c r="L240" s="57">
        <v>0</v>
      </c>
      <c r="M240" s="57">
        <v>0</v>
      </c>
      <c r="N240" s="57">
        <v>0</v>
      </c>
      <c r="O240" s="57">
        <f t="shared" si="4"/>
        <v>0</v>
      </c>
      <c r="P240" s="57">
        <v>0</v>
      </c>
      <c r="Q240" s="57">
        <f t="shared" si="5"/>
        <v>0</v>
      </c>
      <c r="R240" s="57">
        <v>0</v>
      </c>
      <c r="S240" s="57">
        <f t="shared" si="6"/>
        <v>0</v>
      </c>
      <c r="T240" s="57">
        <v>0</v>
      </c>
      <c r="U240" s="57">
        <v>0</v>
      </c>
      <c r="V240" s="57">
        <v>0</v>
      </c>
      <c r="W240" s="57">
        <f t="shared" si="7"/>
        <v>0</v>
      </c>
      <c r="X240" s="57">
        <v>0</v>
      </c>
      <c r="Y240" s="57">
        <f t="shared" si="8"/>
        <v>0</v>
      </c>
      <c r="Z240" s="57">
        <v>0</v>
      </c>
      <c r="AA240" s="57">
        <f t="shared" si="9"/>
        <v>0</v>
      </c>
      <c r="AB240" s="189">
        <v>0</v>
      </c>
      <c r="AC240" s="58">
        <f t="shared" si="23"/>
        <v>0</v>
      </c>
      <c r="AD240" s="58">
        <f t="shared" si="24"/>
        <v>0</v>
      </c>
      <c r="AE240" s="193">
        <f t="shared" si="13"/>
        <v>0</v>
      </c>
      <c r="AF240" s="197">
        <f t="shared" si="18"/>
        <v>0</v>
      </c>
      <c r="AG240" s="197" t="b">
        <f t="shared" si="17"/>
        <v>1</v>
      </c>
      <c r="AH240" t="s">
        <v>1375</v>
      </c>
      <c r="AI240" s="59">
        <v>0</v>
      </c>
      <c r="AJ240" s="59">
        <v>0</v>
      </c>
      <c r="AK240" s="59">
        <f t="shared" si="14"/>
        <v>0</v>
      </c>
      <c r="AL240" s="59"/>
      <c r="AM240" s="24">
        <v>0</v>
      </c>
      <c r="AN240" s="24">
        <f t="shared" si="15"/>
        <v>0</v>
      </c>
      <c r="AO240" s="24"/>
      <c r="AP240" s="24"/>
      <c r="AQ240" s="24"/>
      <c r="AR240" s="24"/>
      <c r="AS240" s="24"/>
      <c r="AT240" s="24"/>
      <c r="AU240" s="24"/>
      <c r="AV240" s="24"/>
      <c r="AW240" s="24"/>
      <c r="AX240" s="24"/>
      <c r="AY240" s="24"/>
      <c r="AZ240" s="24"/>
      <c r="BA240" s="24"/>
      <c r="BB240" s="24"/>
    </row>
    <row r="241" spans="1:54" ht="18.75" customHeight="1">
      <c r="A241" s="24"/>
      <c r="B241" s="56">
        <v>4421</v>
      </c>
      <c r="C241" s="57" t="s">
        <v>9773</v>
      </c>
      <c r="D241" s="57">
        <v>0</v>
      </c>
      <c r="E241" s="57">
        <v>0</v>
      </c>
      <c r="F241" s="57">
        <v>0</v>
      </c>
      <c r="G241" s="57">
        <f t="shared" si="1"/>
        <v>0</v>
      </c>
      <c r="H241" s="57">
        <v>0</v>
      </c>
      <c r="I241" s="57">
        <f t="shared" si="2"/>
        <v>0</v>
      </c>
      <c r="J241" s="57">
        <v>0</v>
      </c>
      <c r="K241" s="57">
        <f t="shared" si="3"/>
        <v>0</v>
      </c>
      <c r="L241" s="57">
        <v>0</v>
      </c>
      <c r="M241" s="57">
        <v>0</v>
      </c>
      <c r="N241" s="57">
        <v>0</v>
      </c>
      <c r="O241" s="57">
        <f t="shared" si="4"/>
        <v>0</v>
      </c>
      <c r="P241" s="57">
        <v>0</v>
      </c>
      <c r="Q241" s="57">
        <f t="shared" si="5"/>
        <v>0</v>
      </c>
      <c r="R241" s="57">
        <v>0</v>
      </c>
      <c r="S241" s="57">
        <f t="shared" si="6"/>
        <v>0</v>
      </c>
      <c r="T241" s="57">
        <v>0</v>
      </c>
      <c r="U241" s="57">
        <v>0</v>
      </c>
      <c r="V241" s="57">
        <v>0</v>
      </c>
      <c r="W241" s="57">
        <f t="shared" si="7"/>
        <v>0</v>
      </c>
      <c r="X241" s="57">
        <v>0</v>
      </c>
      <c r="Y241" s="57">
        <f t="shared" si="8"/>
        <v>0</v>
      </c>
      <c r="Z241" s="57">
        <v>0</v>
      </c>
      <c r="AA241" s="57">
        <f t="shared" si="9"/>
        <v>0</v>
      </c>
      <c r="AB241" s="189">
        <v>0</v>
      </c>
      <c r="AC241" s="58">
        <f t="shared" si="23"/>
        <v>0</v>
      </c>
      <c r="AD241" s="58">
        <f t="shared" si="24"/>
        <v>0</v>
      </c>
      <c r="AE241" s="193">
        <f t="shared" si="13"/>
        <v>0</v>
      </c>
      <c r="AF241" s="197">
        <f t="shared" si="18"/>
        <v>0</v>
      </c>
      <c r="AG241" s="197" t="b">
        <f t="shared" si="17"/>
        <v>1</v>
      </c>
      <c r="AH241" t="s">
        <v>1375</v>
      </c>
      <c r="AI241" s="59">
        <v>0</v>
      </c>
      <c r="AJ241" s="59">
        <v>0</v>
      </c>
      <c r="AK241" s="59">
        <f t="shared" si="14"/>
        <v>0</v>
      </c>
      <c r="AL241" s="59"/>
      <c r="AM241" s="24">
        <v>0</v>
      </c>
      <c r="AN241" s="24">
        <f t="shared" si="15"/>
        <v>0</v>
      </c>
      <c r="AO241" s="24"/>
      <c r="AP241" s="24"/>
      <c r="AQ241" s="24"/>
      <c r="AR241" s="24"/>
      <c r="AS241" s="24"/>
      <c r="AT241" s="24"/>
      <c r="AU241" s="24"/>
      <c r="AV241" s="24"/>
      <c r="AW241" s="24"/>
      <c r="AX241" s="24"/>
      <c r="AY241" s="24"/>
      <c r="AZ241" s="24"/>
      <c r="BA241" s="24"/>
      <c r="BB241" s="24"/>
    </row>
    <row r="242" spans="1:54" ht="18.75" customHeight="1">
      <c r="A242" s="24"/>
      <c r="B242" s="56">
        <v>4422</v>
      </c>
      <c r="C242" s="57" t="s">
        <v>2136</v>
      </c>
      <c r="D242" s="57">
        <v>0</v>
      </c>
      <c r="E242" s="57">
        <v>0</v>
      </c>
      <c r="F242" s="57">
        <v>0</v>
      </c>
      <c r="G242" s="57">
        <f t="shared" si="1"/>
        <v>0</v>
      </c>
      <c r="H242" s="57">
        <v>0</v>
      </c>
      <c r="I242" s="57">
        <f t="shared" si="2"/>
        <v>0</v>
      </c>
      <c r="J242" s="57">
        <v>0</v>
      </c>
      <c r="K242" s="57">
        <f t="shared" si="3"/>
        <v>0</v>
      </c>
      <c r="L242" s="57">
        <v>0</v>
      </c>
      <c r="M242" s="57">
        <v>0</v>
      </c>
      <c r="N242" s="57">
        <v>0</v>
      </c>
      <c r="O242" s="57">
        <f t="shared" si="4"/>
        <v>0</v>
      </c>
      <c r="P242" s="57">
        <v>0</v>
      </c>
      <c r="Q242" s="57">
        <f t="shared" si="5"/>
        <v>0</v>
      </c>
      <c r="R242" s="57">
        <v>0</v>
      </c>
      <c r="S242" s="57">
        <f t="shared" si="6"/>
        <v>0</v>
      </c>
      <c r="T242" s="57">
        <v>0</v>
      </c>
      <c r="U242" s="57">
        <v>0</v>
      </c>
      <c r="V242" s="57">
        <v>0</v>
      </c>
      <c r="W242" s="57">
        <f t="shared" si="7"/>
        <v>0</v>
      </c>
      <c r="X242" s="57">
        <v>0</v>
      </c>
      <c r="Y242" s="57">
        <f t="shared" si="8"/>
        <v>0</v>
      </c>
      <c r="Z242" s="57">
        <v>0</v>
      </c>
      <c r="AA242" s="57">
        <f t="shared" si="9"/>
        <v>0</v>
      </c>
      <c r="AB242" s="189">
        <v>0</v>
      </c>
      <c r="AC242" s="58">
        <f t="shared" si="23"/>
        <v>0</v>
      </c>
      <c r="AD242" s="58">
        <f t="shared" si="24"/>
        <v>0</v>
      </c>
      <c r="AE242" s="193">
        <f t="shared" si="13"/>
        <v>0</v>
      </c>
      <c r="AF242" s="197">
        <f t="shared" si="18"/>
        <v>0</v>
      </c>
      <c r="AG242" s="197" t="b">
        <f t="shared" si="17"/>
        <v>1</v>
      </c>
      <c r="AH242" t="s">
        <v>1375</v>
      </c>
      <c r="AI242" s="59">
        <v>0</v>
      </c>
      <c r="AJ242" s="59">
        <v>0</v>
      </c>
      <c r="AK242" s="59">
        <f t="shared" si="14"/>
        <v>0</v>
      </c>
      <c r="AL242" s="59"/>
      <c r="AM242" s="24">
        <v>0</v>
      </c>
      <c r="AN242" s="24">
        <f t="shared" si="15"/>
        <v>0</v>
      </c>
      <c r="AO242" s="24"/>
      <c r="AP242" s="24"/>
      <c r="AQ242" s="24"/>
      <c r="AR242" s="24"/>
      <c r="AS242" s="24"/>
      <c r="AT242" s="24"/>
      <c r="AU242" s="24"/>
      <c r="AV242" s="24"/>
      <c r="AW242" s="24"/>
      <c r="AX242" s="24"/>
      <c r="AY242" s="24"/>
      <c r="AZ242" s="24"/>
      <c r="BA242" s="24"/>
      <c r="BB242" s="24"/>
    </row>
    <row r="243" spans="1:54" ht="18.75" customHeight="1">
      <c r="A243" s="24"/>
      <c r="B243" s="56">
        <v>4424</v>
      </c>
      <c r="C243" s="57" t="s">
        <v>9774</v>
      </c>
      <c r="D243" s="57">
        <v>0</v>
      </c>
      <c r="E243" s="57">
        <v>0</v>
      </c>
      <c r="F243" s="57">
        <v>0</v>
      </c>
      <c r="G243" s="57">
        <f t="shared" si="1"/>
        <v>0</v>
      </c>
      <c r="H243" s="57">
        <v>0</v>
      </c>
      <c r="I243" s="57">
        <f t="shared" si="2"/>
        <v>0</v>
      </c>
      <c r="J243" s="57">
        <v>0</v>
      </c>
      <c r="K243" s="57">
        <f t="shared" si="3"/>
        <v>0</v>
      </c>
      <c r="L243" s="57">
        <v>0</v>
      </c>
      <c r="M243" s="57">
        <v>0</v>
      </c>
      <c r="N243" s="57">
        <v>0</v>
      </c>
      <c r="O243" s="57">
        <f t="shared" si="4"/>
        <v>0</v>
      </c>
      <c r="P243" s="57">
        <v>0</v>
      </c>
      <c r="Q243" s="57">
        <f t="shared" si="5"/>
        <v>0</v>
      </c>
      <c r="R243" s="57">
        <v>0</v>
      </c>
      <c r="S243" s="57">
        <f t="shared" si="6"/>
        <v>0</v>
      </c>
      <c r="T243" s="57">
        <v>0</v>
      </c>
      <c r="U243" s="57">
        <v>0</v>
      </c>
      <c r="V243" s="57">
        <v>0</v>
      </c>
      <c r="W243" s="57">
        <f t="shared" si="7"/>
        <v>0</v>
      </c>
      <c r="X243" s="57">
        <v>0</v>
      </c>
      <c r="Y243" s="57">
        <f t="shared" si="8"/>
        <v>0</v>
      </c>
      <c r="Z243" s="57">
        <v>0</v>
      </c>
      <c r="AA243" s="57">
        <f t="shared" si="9"/>
        <v>0</v>
      </c>
      <c r="AB243" s="189">
        <v>0</v>
      </c>
      <c r="AC243" s="58">
        <f t="shared" si="23"/>
        <v>0</v>
      </c>
      <c r="AD243" s="58">
        <f t="shared" si="24"/>
        <v>0</v>
      </c>
      <c r="AE243" s="193">
        <f t="shared" si="13"/>
        <v>0</v>
      </c>
      <c r="AF243" s="197">
        <f t="shared" si="18"/>
        <v>0</v>
      </c>
      <c r="AG243" s="197" t="b">
        <f t="shared" si="17"/>
        <v>1</v>
      </c>
      <c r="AH243" t="s">
        <v>1375</v>
      </c>
      <c r="AI243" s="59">
        <v>0</v>
      </c>
      <c r="AJ243" s="59">
        <v>0</v>
      </c>
      <c r="AK243" s="59">
        <f t="shared" si="14"/>
        <v>0</v>
      </c>
      <c r="AL243" s="59"/>
      <c r="AM243" s="24">
        <v>0</v>
      </c>
      <c r="AN243" s="24">
        <f t="shared" si="15"/>
        <v>0</v>
      </c>
      <c r="AO243" s="24"/>
      <c r="AP243" s="24"/>
      <c r="AQ243" s="24"/>
      <c r="AR243" s="24"/>
      <c r="AS243" s="24"/>
      <c r="AT243" s="24"/>
      <c r="AU243" s="24"/>
      <c r="AV243" s="24"/>
      <c r="AW243" s="24"/>
      <c r="AX243" s="24"/>
      <c r="AY243" s="24"/>
      <c r="AZ243" s="24"/>
      <c r="BA243" s="24"/>
      <c r="BB243" s="24"/>
    </row>
    <row r="244" spans="1:54" ht="18.75" customHeight="1">
      <c r="A244" s="24"/>
      <c r="B244" s="56">
        <v>4451</v>
      </c>
      <c r="C244" s="57" t="s">
        <v>9775</v>
      </c>
      <c r="D244" s="57">
        <v>0</v>
      </c>
      <c r="E244" s="57">
        <v>0</v>
      </c>
      <c r="F244" s="57">
        <v>0</v>
      </c>
      <c r="G244" s="57">
        <f t="shared" si="1"/>
        <v>0</v>
      </c>
      <c r="H244" s="57">
        <v>0</v>
      </c>
      <c r="I244" s="57">
        <f t="shared" si="2"/>
        <v>0</v>
      </c>
      <c r="J244" s="57">
        <v>0</v>
      </c>
      <c r="K244" s="57">
        <f t="shared" si="3"/>
        <v>0</v>
      </c>
      <c r="L244" s="57">
        <v>0</v>
      </c>
      <c r="M244" s="57">
        <v>0</v>
      </c>
      <c r="N244" s="57">
        <v>0</v>
      </c>
      <c r="O244" s="57">
        <f t="shared" si="4"/>
        <v>0</v>
      </c>
      <c r="P244" s="57">
        <v>0</v>
      </c>
      <c r="Q244" s="57">
        <f t="shared" si="5"/>
        <v>0</v>
      </c>
      <c r="R244" s="57">
        <v>0</v>
      </c>
      <c r="S244" s="57">
        <f t="shared" si="6"/>
        <v>0</v>
      </c>
      <c r="T244" s="57">
        <v>0</v>
      </c>
      <c r="U244" s="57">
        <v>0</v>
      </c>
      <c r="V244" s="57">
        <v>0</v>
      </c>
      <c r="W244" s="57">
        <f t="shared" si="7"/>
        <v>0</v>
      </c>
      <c r="X244" s="57">
        <v>0</v>
      </c>
      <c r="Y244" s="57">
        <f t="shared" si="8"/>
        <v>0</v>
      </c>
      <c r="Z244" s="57">
        <v>0</v>
      </c>
      <c r="AA244" s="57">
        <f t="shared" si="9"/>
        <v>0</v>
      </c>
      <c r="AB244" s="189">
        <v>0</v>
      </c>
      <c r="AC244" s="58">
        <f t="shared" si="23"/>
        <v>0</v>
      </c>
      <c r="AD244" s="58">
        <f t="shared" si="24"/>
        <v>0</v>
      </c>
      <c r="AE244" s="193">
        <f t="shared" si="13"/>
        <v>0</v>
      </c>
      <c r="AF244" s="197">
        <f t="shared" si="18"/>
        <v>0</v>
      </c>
      <c r="AG244" s="197" t="b">
        <f t="shared" si="17"/>
        <v>1</v>
      </c>
      <c r="AH244" t="s">
        <v>1375</v>
      </c>
      <c r="AI244" s="59">
        <v>0</v>
      </c>
      <c r="AJ244" s="59">
        <v>0</v>
      </c>
      <c r="AK244" s="59">
        <f t="shared" si="14"/>
        <v>0</v>
      </c>
      <c r="AL244" s="59"/>
      <c r="AM244" s="24">
        <v>0</v>
      </c>
      <c r="AN244" s="24">
        <f t="shared" si="15"/>
        <v>0</v>
      </c>
      <c r="AO244" s="24"/>
      <c r="AP244" s="24"/>
      <c r="AQ244" s="24"/>
      <c r="AR244" s="24"/>
      <c r="AS244" s="24"/>
      <c r="AT244" s="24"/>
      <c r="AU244" s="24"/>
      <c r="AV244" s="24"/>
      <c r="AW244" s="24"/>
      <c r="AX244" s="24"/>
      <c r="AY244" s="24"/>
      <c r="AZ244" s="24"/>
      <c r="BA244" s="24"/>
      <c r="BB244" s="24"/>
    </row>
    <row r="245" spans="1:54" ht="18.75" customHeight="1">
      <c r="A245" s="24"/>
      <c r="B245" s="56">
        <v>5111</v>
      </c>
      <c r="C245" s="57" t="s">
        <v>9776</v>
      </c>
      <c r="D245" s="57">
        <v>0</v>
      </c>
      <c r="E245" s="57">
        <v>0</v>
      </c>
      <c r="F245" s="57">
        <v>0</v>
      </c>
      <c r="G245" s="57">
        <f t="shared" si="1"/>
        <v>0</v>
      </c>
      <c r="H245" s="57">
        <v>0</v>
      </c>
      <c r="I245" s="57">
        <f t="shared" si="2"/>
        <v>0</v>
      </c>
      <c r="J245" s="57">
        <v>0</v>
      </c>
      <c r="K245" s="57">
        <f t="shared" si="3"/>
        <v>0</v>
      </c>
      <c r="L245" s="57">
        <v>0</v>
      </c>
      <c r="M245" s="57">
        <v>0</v>
      </c>
      <c r="N245" s="57">
        <v>0</v>
      </c>
      <c r="O245" s="57">
        <f t="shared" si="4"/>
        <v>0</v>
      </c>
      <c r="P245" s="57">
        <v>0</v>
      </c>
      <c r="Q245" s="57">
        <f t="shared" si="5"/>
        <v>0</v>
      </c>
      <c r="R245" s="57">
        <v>0</v>
      </c>
      <c r="S245" s="57">
        <f t="shared" si="6"/>
        <v>0</v>
      </c>
      <c r="T245" s="57">
        <v>0</v>
      </c>
      <c r="U245" s="57">
        <v>0</v>
      </c>
      <c r="V245" s="57">
        <v>0</v>
      </c>
      <c r="W245" s="57">
        <f t="shared" si="7"/>
        <v>0</v>
      </c>
      <c r="X245" s="57">
        <v>0</v>
      </c>
      <c r="Y245" s="57">
        <f t="shared" si="8"/>
        <v>0</v>
      </c>
      <c r="Z245" s="57">
        <v>0</v>
      </c>
      <c r="AA245" s="57">
        <f t="shared" si="9"/>
        <v>0</v>
      </c>
      <c r="AB245" s="189">
        <f t="shared" ref="AB245:AB305" si="25">D245+L245+T245</f>
        <v>0</v>
      </c>
      <c r="AC245" s="58">
        <f t="shared" si="23"/>
        <v>0</v>
      </c>
      <c r="AD245" s="58">
        <f t="shared" si="24"/>
        <v>0</v>
      </c>
      <c r="AE245" s="193">
        <f t="shared" si="13"/>
        <v>0</v>
      </c>
      <c r="AF245" s="197">
        <f t="shared" si="18"/>
        <v>0</v>
      </c>
      <c r="AG245" s="197" t="b">
        <f t="shared" si="17"/>
        <v>1</v>
      </c>
      <c r="AH245" t="s">
        <v>9777</v>
      </c>
      <c r="AI245" s="59">
        <v>0</v>
      </c>
      <c r="AJ245" s="59">
        <v>0</v>
      </c>
      <c r="AK245" s="59">
        <f t="shared" si="14"/>
        <v>0</v>
      </c>
      <c r="AL245" s="59"/>
      <c r="AM245" s="24">
        <v>0</v>
      </c>
      <c r="AN245" s="24">
        <f t="shared" si="15"/>
        <v>0</v>
      </c>
      <c r="AO245" s="24"/>
      <c r="AP245" s="24"/>
      <c r="AQ245" s="24"/>
      <c r="AR245" s="24"/>
      <c r="AS245" s="24"/>
      <c r="AT245" s="24"/>
      <c r="AU245" s="24"/>
      <c r="AV245" s="24"/>
      <c r="AW245" s="24"/>
      <c r="AX245" s="24"/>
      <c r="AY245" s="24"/>
      <c r="AZ245" s="24"/>
      <c r="BA245" s="24"/>
      <c r="BB245" s="24"/>
    </row>
    <row r="246" spans="1:54" ht="18.75" customHeight="1">
      <c r="A246" s="24"/>
      <c r="B246" s="56">
        <v>5121</v>
      </c>
      <c r="C246" s="57" t="s">
        <v>9778</v>
      </c>
      <c r="D246" s="57">
        <v>0</v>
      </c>
      <c r="E246" s="57">
        <v>0</v>
      </c>
      <c r="F246" s="57">
        <v>0</v>
      </c>
      <c r="G246" s="57">
        <f t="shared" si="1"/>
        <v>0</v>
      </c>
      <c r="H246" s="57">
        <v>0</v>
      </c>
      <c r="I246" s="57">
        <f t="shared" si="2"/>
        <v>0</v>
      </c>
      <c r="J246" s="57">
        <v>0</v>
      </c>
      <c r="K246" s="57">
        <f t="shared" si="3"/>
        <v>0</v>
      </c>
      <c r="L246" s="57">
        <v>0</v>
      </c>
      <c r="M246" s="57">
        <v>0</v>
      </c>
      <c r="N246" s="57">
        <v>0</v>
      </c>
      <c r="O246" s="57">
        <f t="shared" si="4"/>
        <v>0</v>
      </c>
      <c r="P246" s="57">
        <v>0</v>
      </c>
      <c r="Q246" s="57">
        <f t="shared" si="5"/>
        <v>0</v>
      </c>
      <c r="R246" s="57">
        <v>0</v>
      </c>
      <c r="S246" s="57">
        <f t="shared" si="6"/>
        <v>0</v>
      </c>
      <c r="T246" s="57">
        <v>0</v>
      </c>
      <c r="U246" s="57">
        <v>0</v>
      </c>
      <c r="V246" s="57">
        <v>0</v>
      </c>
      <c r="W246" s="57">
        <f t="shared" si="7"/>
        <v>0</v>
      </c>
      <c r="X246" s="57">
        <v>0</v>
      </c>
      <c r="Y246" s="57">
        <f t="shared" si="8"/>
        <v>0</v>
      </c>
      <c r="Z246" s="57">
        <v>0</v>
      </c>
      <c r="AA246" s="57">
        <f t="shared" si="9"/>
        <v>0</v>
      </c>
      <c r="AB246" s="189">
        <f t="shared" si="25"/>
        <v>0</v>
      </c>
      <c r="AC246" s="58">
        <f t="shared" si="23"/>
        <v>0</v>
      </c>
      <c r="AD246" s="58">
        <f t="shared" si="24"/>
        <v>0</v>
      </c>
      <c r="AE246" s="193">
        <f t="shared" si="13"/>
        <v>0</v>
      </c>
      <c r="AF246" s="197">
        <f t="shared" si="18"/>
        <v>0</v>
      </c>
      <c r="AG246" s="197" t="b">
        <f t="shared" si="17"/>
        <v>1</v>
      </c>
      <c r="AH246" t="s">
        <v>9777</v>
      </c>
      <c r="AI246" s="59">
        <v>0</v>
      </c>
      <c r="AJ246" s="59">
        <v>0</v>
      </c>
      <c r="AK246" s="59">
        <f t="shared" si="14"/>
        <v>0</v>
      </c>
      <c r="AL246" s="59"/>
      <c r="AM246" s="24">
        <v>0</v>
      </c>
      <c r="AN246" s="24">
        <f t="shared" si="15"/>
        <v>0</v>
      </c>
      <c r="AO246" s="24"/>
      <c r="AP246" s="24"/>
      <c r="AQ246" s="24"/>
      <c r="AR246" s="24"/>
      <c r="AS246" s="24"/>
      <c r="AT246" s="24"/>
      <c r="AU246" s="24"/>
      <c r="AV246" s="24"/>
      <c r="AW246" s="24"/>
      <c r="AX246" s="24"/>
      <c r="AY246" s="24"/>
      <c r="AZ246" s="24"/>
      <c r="BA246" s="24"/>
      <c r="BB246" s="24"/>
    </row>
    <row r="247" spans="1:54" ht="18.75" customHeight="1">
      <c r="A247" s="24"/>
      <c r="B247" s="56">
        <v>5131</v>
      </c>
      <c r="C247" s="57" t="s">
        <v>9779</v>
      </c>
      <c r="D247" s="57">
        <v>0</v>
      </c>
      <c r="E247" s="57">
        <v>0</v>
      </c>
      <c r="F247" s="57">
        <v>0</v>
      </c>
      <c r="G247" s="57">
        <f t="shared" si="1"/>
        <v>0</v>
      </c>
      <c r="H247" s="57">
        <v>0</v>
      </c>
      <c r="I247" s="57">
        <f t="shared" si="2"/>
        <v>0</v>
      </c>
      <c r="J247" s="57">
        <v>0</v>
      </c>
      <c r="K247" s="57">
        <f t="shared" si="3"/>
        <v>0</v>
      </c>
      <c r="L247" s="57">
        <v>0</v>
      </c>
      <c r="M247" s="57">
        <v>0</v>
      </c>
      <c r="N247" s="57">
        <v>0</v>
      </c>
      <c r="O247" s="57">
        <f t="shared" si="4"/>
        <v>0</v>
      </c>
      <c r="P247" s="57">
        <v>0</v>
      </c>
      <c r="Q247" s="57">
        <f t="shared" si="5"/>
        <v>0</v>
      </c>
      <c r="R247" s="57">
        <v>0</v>
      </c>
      <c r="S247" s="57">
        <f t="shared" si="6"/>
        <v>0</v>
      </c>
      <c r="T247" s="57">
        <v>0</v>
      </c>
      <c r="U247" s="57">
        <v>0</v>
      </c>
      <c r="V247" s="57">
        <v>0</v>
      </c>
      <c r="W247" s="57">
        <f t="shared" si="7"/>
        <v>0</v>
      </c>
      <c r="X247" s="57">
        <v>0</v>
      </c>
      <c r="Y247" s="57">
        <f t="shared" si="8"/>
        <v>0</v>
      </c>
      <c r="Z247" s="57">
        <v>0</v>
      </c>
      <c r="AA247" s="57">
        <f t="shared" si="9"/>
        <v>0</v>
      </c>
      <c r="AB247" s="189">
        <f t="shared" si="25"/>
        <v>0</v>
      </c>
      <c r="AC247" s="58">
        <f t="shared" si="23"/>
        <v>0</v>
      </c>
      <c r="AD247" s="58">
        <f t="shared" si="24"/>
        <v>0</v>
      </c>
      <c r="AE247" s="193">
        <f t="shared" si="13"/>
        <v>0</v>
      </c>
      <c r="AF247" s="197">
        <f t="shared" si="18"/>
        <v>0</v>
      </c>
      <c r="AG247" s="197" t="b">
        <f t="shared" si="17"/>
        <v>1</v>
      </c>
      <c r="AH247" t="s">
        <v>9777</v>
      </c>
      <c r="AI247" s="59">
        <v>0</v>
      </c>
      <c r="AJ247" s="59">
        <v>0</v>
      </c>
      <c r="AK247" s="59">
        <f t="shared" si="14"/>
        <v>0</v>
      </c>
      <c r="AL247" s="59"/>
      <c r="AM247" s="24">
        <v>0</v>
      </c>
      <c r="AN247" s="24">
        <f t="shared" si="15"/>
        <v>0</v>
      </c>
      <c r="AO247" s="24"/>
      <c r="AP247" s="24"/>
      <c r="AQ247" s="24"/>
      <c r="AR247" s="24"/>
      <c r="AS247" s="24"/>
      <c r="AT247" s="24"/>
      <c r="AU247" s="24"/>
      <c r="AV247" s="24"/>
      <c r="AW247" s="24"/>
      <c r="AX247" s="24"/>
      <c r="AY247" s="24"/>
      <c r="AZ247" s="24"/>
      <c r="BA247" s="24"/>
      <c r="BB247" s="24"/>
    </row>
    <row r="248" spans="1:54" ht="18.75" customHeight="1">
      <c r="A248" s="24"/>
      <c r="B248" s="56">
        <v>5151</v>
      </c>
      <c r="C248" s="57" t="s">
        <v>9780</v>
      </c>
      <c r="D248" s="57">
        <v>0</v>
      </c>
      <c r="E248" s="57">
        <v>0</v>
      </c>
      <c r="F248" s="57">
        <v>0</v>
      </c>
      <c r="G248" s="57">
        <f t="shared" si="1"/>
        <v>0</v>
      </c>
      <c r="H248" s="57">
        <v>0</v>
      </c>
      <c r="I248" s="57">
        <f t="shared" si="2"/>
        <v>0</v>
      </c>
      <c r="J248" s="57">
        <v>0</v>
      </c>
      <c r="K248" s="57">
        <f t="shared" si="3"/>
        <v>0</v>
      </c>
      <c r="L248" s="57">
        <v>0</v>
      </c>
      <c r="M248" s="57">
        <v>0</v>
      </c>
      <c r="N248" s="57">
        <v>0</v>
      </c>
      <c r="O248" s="57">
        <f t="shared" si="4"/>
        <v>0</v>
      </c>
      <c r="P248" s="57">
        <v>0</v>
      </c>
      <c r="Q248" s="57">
        <f t="shared" si="5"/>
        <v>0</v>
      </c>
      <c r="R248" s="57">
        <v>0</v>
      </c>
      <c r="S248" s="57">
        <f t="shared" si="6"/>
        <v>0</v>
      </c>
      <c r="T248" s="57">
        <v>0</v>
      </c>
      <c r="U248" s="57">
        <v>0</v>
      </c>
      <c r="V248" s="57">
        <v>0</v>
      </c>
      <c r="W248" s="57">
        <f t="shared" si="7"/>
        <v>0</v>
      </c>
      <c r="X248" s="57">
        <v>0</v>
      </c>
      <c r="Y248" s="57">
        <f t="shared" si="8"/>
        <v>0</v>
      </c>
      <c r="Z248" s="57">
        <v>0</v>
      </c>
      <c r="AA248" s="57">
        <f t="shared" si="9"/>
        <v>0</v>
      </c>
      <c r="AB248" s="189">
        <f t="shared" si="25"/>
        <v>0</v>
      </c>
      <c r="AC248" s="58">
        <f t="shared" si="23"/>
        <v>0</v>
      </c>
      <c r="AD248" s="58">
        <f t="shared" si="24"/>
        <v>0</v>
      </c>
      <c r="AE248" s="193">
        <f t="shared" si="13"/>
        <v>0</v>
      </c>
      <c r="AF248" s="197">
        <f t="shared" si="18"/>
        <v>0</v>
      </c>
      <c r="AG248" s="197" t="b">
        <f t="shared" si="17"/>
        <v>1</v>
      </c>
      <c r="AH248" t="s">
        <v>9777</v>
      </c>
      <c r="AI248" s="59">
        <v>0</v>
      </c>
      <c r="AJ248" s="59">
        <v>0</v>
      </c>
      <c r="AK248" s="59">
        <f t="shared" si="14"/>
        <v>0</v>
      </c>
      <c r="AL248" s="59"/>
      <c r="AM248" s="24">
        <v>0</v>
      </c>
      <c r="AN248" s="24">
        <f t="shared" si="15"/>
        <v>0</v>
      </c>
      <c r="AO248" s="24"/>
      <c r="AP248" s="24"/>
      <c r="AQ248" s="24"/>
      <c r="AR248" s="24"/>
      <c r="AS248" s="24"/>
      <c r="AT248" s="24"/>
      <c r="AU248" s="24"/>
      <c r="AV248" s="24"/>
      <c r="AW248" s="24"/>
      <c r="AX248" s="24"/>
      <c r="AY248" s="24"/>
      <c r="AZ248" s="24"/>
      <c r="BA248" s="24"/>
      <c r="BB248" s="24"/>
    </row>
    <row r="249" spans="1:54" ht="18.75" customHeight="1">
      <c r="A249" s="24"/>
      <c r="B249" s="56">
        <v>5191</v>
      </c>
      <c r="C249" s="57" t="s">
        <v>9781</v>
      </c>
      <c r="D249" s="57">
        <v>0</v>
      </c>
      <c r="E249" s="57">
        <v>0</v>
      </c>
      <c r="F249" s="57">
        <v>0</v>
      </c>
      <c r="G249" s="57">
        <f t="shared" si="1"/>
        <v>0</v>
      </c>
      <c r="H249" s="57">
        <v>0</v>
      </c>
      <c r="I249" s="57">
        <f t="shared" si="2"/>
        <v>0</v>
      </c>
      <c r="J249" s="57">
        <v>0</v>
      </c>
      <c r="K249" s="57">
        <f t="shared" si="3"/>
        <v>0</v>
      </c>
      <c r="L249" s="57">
        <v>0</v>
      </c>
      <c r="M249" s="57">
        <v>0</v>
      </c>
      <c r="N249" s="57">
        <v>0</v>
      </c>
      <c r="O249" s="57">
        <f t="shared" si="4"/>
        <v>0</v>
      </c>
      <c r="P249" s="57">
        <v>0</v>
      </c>
      <c r="Q249" s="57">
        <f t="shared" si="5"/>
        <v>0</v>
      </c>
      <c r="R249" s="57">
        <v>0</v>
      </c>
      <c r="S249" s="57">
        <f t="shared" si="6"/>
        <v>0</v>
      </c>
      <c r="T249" s="57">
        <v>0</v>
      </c>
      <c r="U249" s="57">
        <v>0</v>
      </c>
      <c r="V249" s="57">
        <v>0</v>
      </c>
      <c r="W249" s="57">
        <f t="shared" si="7"/>
        <v>0</v>
      </c>
      <c r="X249" s="57">
        <v>0</v>
      </c>
      <c r="Y249" s="57">
        <f t="shared" si="8"/>
        <v>0</v>
      </c>
      <c r="Z249" s="57">
        <v>0</v>
      </c>
      <c r="AA249" s="57">
        <f t="shared" si="9"/>
        <v>0</v>
      </c>
      <c r="AB249" s="189">
        <f t="shared" si="25"/>
        <v>0</v>
      </c>
      <c r="AC249" s="58">
        <f t="shared" si="23"/>
        <v>0</v>
      </c>
      <c r="AD249" s="58">
        <f t="shared" si="24"/>
        <v>0</v>
      </c>
      <c r="AE249" s="193">
        <f t="shared" si="13"/>
        <v>0</v>
      </c>
      <c r="AF249" s="197">
        <f t="shared" si="18"/>
        <v>0</v>
      </c>
      <c r="AG249" s="197" t="b">
        <f t="shared" si="17"/>
        <v>1</v>
      </c>
      <c r="AH249" t="s">
        <v>9777</v>
      </c>
      <c r="AI249" s="59">
        <v>0</v>
      </c>
      <c r="AJ249" s="59">
        <v>0</v>
      </c>
      <c r="AK249" s="59">
        <f t="shared" si="14"/>
        <v>0</v>
      </c>
      <c r="AL249" s="59"/>
      <c r="AM249" s="24">
        <v>0</v>
      </c>
      <c r="AN249" s="24">
        <f t="shared" si="15"/>
        <v>0</v>
      </c>
      <c r="AO249" s="24"/>
      <c r="AP249" s="24"/>
      <c r="AQ249" s="24"/>
      <c r="AR249" s="24"/>
      <c r="AS249" s="24"/>
      <c r="AT249" s="24"/>
      <c r="AU249" s="24"/>
      <c r="AV249" s="24"/>
      <c r="AW249" s="24"/>
      <c r="AX249" s="24"/>
      <c r="AY249" s="24"/>
      <c r="AZ249" s="24"/>
      <c r="BA249" s="24"/>
      <c r="BB249" s="24"/>
    </row>
    <row r="250" spans="1:54" ht="18.75" customHeight="1">
      <c r="A250" s="24"/>
      <c r="B250" s="56">
        <v>5192</v>
      </c>
      <c r="C250" s="57" t="s">
        <v>9782</v>
      </c>
      <c r="D250" s="57">
        <v>0</v>
      </c>
      <c r="E250" s="57">
        <v>0</v>
      </c>
      <c r="F250" s="57">
        <v>0</v>
      </c>
      <c r="G250" s="57">
        <f t="shared" si="1"/>
        <v>0</v>
      </c>
      <c r="H250" s="57">
        <v>0</v>
      </c>
      <c r="I250" s="57">
        <f t="shared" si="2"/>
        <v>0</v>
      </c>
      <c r="J250" s="57">
        <v>0</v>
      </c>
      <c r="K250" s="57">
        <f t="shared" si="3"/>
        <v>0</v>
      </c>
      <c r="L250" s="57">
        <v>0</v>
      </c>
      <c r="M250" s="57">
        <v>0</v>
      </c>
      <c r="N250" s="57">
        <v>0</v>
      </c>
      <c r="O250" s="57">
        <f t="shared" si="4"/>
        <v>0</v>
      </c>
      <c r="P250" s="57">
        <v>0</v>
      </c>
      <c r="Q250" s="57">
        <f t="shared" si="5"/>
        <v>0</v>
      </c>
      <c r="R250" s="57">
        <v>0</v>
      </c>
      <c r="S250" s="57">
        <f t="shared" si="6"/>
        <v>0</v>
      </c>
      <c r="T250" s="57">
        <v>0</v>
      </c>
      <c r="U250" s="57">
        <v>0</v>
      </c>
      <c r="V250" s="57">
        <v>0</v>
      </c>
      <c r="W250" s="57">
        <f t="shared" si="7"/>
        <v>0</v>
      </c>
      <c r="X250" s="57">
        <v>0</v>
      </c>
      <c r="Y250" s="57">
        <f t="shared" si="8"/>
        <v>0</v>
      </c>
      <c r="Z250" s="57">
        <v>0</v>
      </c>
      <c r="AA250" s="57">
        <f t="shared" si="9"/>
        <v>0</v>
      </c>
      <c r="AB250" s="189">
        <f t="shared" si="25"/>
        <v>0</v>
      </c>
      <c r="AC250" s="58">
        <f t="shared" si="23"/>
        <v>0</v>
      </c>
      <c r="AD250" s="58">
        <f t="shared" si="24"/>
        <v>0</v>
      </c>
      <c r="AE250" s="193">
        <f t="shared" si="13"/>
        <v>0</v>
      </c>
      <c r="AF250" s="197">
        <f t="shared" si="18"/>
        <v>0</v>
      </c>
      <c r="AG250" s="197" t="b">
        <f t="shared" si="17"/>
        <v>1</v>
      </c>
      <c r="AH250" t="s">
        <v>9777</v>
      </c>
      <c r="AI250" s="59">
        <v>0</v>
      </c>
      <c r="AJ250" s="59">
        <v>0</v>
      </c>
      <c r="AK250" s="59">
        <f t="shared" si="14"/>
        <v>0</v>
      </c>
      <c r="AL250" s="59"/>
      <c r="AM250" s="24">
        <v>0</v>
      </c>
      <c r="AN250" s="24">
        <f t="shared" si="15"/>
        <v>0</v>
      </c>
      <c r="AO250" s="24"/>
      <c r="AP250" s="24"/>
      <c r="AQ250" s="24"/>
      <c r="AR250" s="24"/>
      <c r="AS250" s="24"/>
      <c r="AT250" s="24"/>
      <c r="AU250" s="24"/>
      <c r="AV250" s="24"/>
      <c r="AW250" s="24"/>
      <c r="AX250" s="24"/>
      <c r="AY250" s="24"/>
      <c r="AZ250" s="24"/>
      <c r="BA250" s="24"/>
      <c r="BB250" s="24"/>
    </row>
    <row r="251" spans="1:54" ht="12.75" customHeight="1">
      <c r="A251" s="24"/>
      <c r="B251" s="56">
        <v>5211</v>
      </c>
      <c r="C251" s="57" t="s">
        <v>9783</v>
      </c>
      <c r="D251" s="57">
        <v>0</v>
      </c>
      <c r="E251" s="57">
        <v>0</v>
      </c>
      <c r="F251" s="57">
        <v>0</v>
      </c>
      <c r="G251" s="57">
        <f t="shared" si="1"/>
        <v>0</v>
      </c>
      <c r="H251" s="57">
        <v>0</v>
      </c>
      <c r="I251" s="57">
        <f t="shared" si="2"/>
        <v>0</v>
      </c>
      <c r="J251" s="57">
        <v>0</v>
      </c>
      <c r="K251" s="57">
        <f t="shared" si="3"/>
        <v>0</v>
      </c>
      <c r="L251" s="57">
        <v>0</v>
      </c>
      <c r="M251" s="57">
        <v>0</v>
      </c>
      <c r="N251" s="57">
        <v>0</v>
      </c>
      <c r="O251" s="57">
        <f t="shared" si="4"/>
        <v>0</v>
      </c>
      <c r="P251" s="57">
        <v>0</v>
      </c>
      <c r="Q251" s="57">
        <f t="shared" si="5"/>
        <v>0</v>
      </c>
      <c r="R251" s="57">
        <v>0</v>
      </c>
      <c r="S251" s="57">
        <f t="shared" si="6"/>
        <v>0</v>
      </c>
      <c r="T251" s="57">
        <v>0</v>
      </c>
      <c r="U251" s="57">
        <v>0</v>
      </c>
      <c r="V251" s="57">
        <v>0</v>
      </c>
      <c r="W251" s="57">
        <f t="shared" si="7"/>
        <v>0</v>
      </c>
      <c r="X251" s="57">
        <v>0</v>
      </c>
      <c r="Y251" s="57">
        <f t="shared" si="8"/>
        <v>0</v>
      </c>
      <c r="Z251" s="57">
        <v>0</v>
      </c>
      <c r="AA251" s="57">
        <f t="shared" si="9"/>
        <v>0</v>
      </c>
      <c r="AB251" s="189">
        <f t="shared" si="25"/>
        <v>0</v>
      </c>
      <c r="AC251" s="58">
        <f t="shared" si="23"/>
        <v>0</v>
      </c>
      <c r="AD251" s="58">
        <f t="shared" si="24"/>
        <v>0</v>
      </c>
      <c r="AE251" s="193">
        <f t="shared" si="13"/>
        <v>0</v>
      </c>
      <c r="AF251" s="197">
        <f t="shared" si="18"/>
        <v>0</v>
      </c>
      <c r="AG251" s="197" t="b">
        <f t="shared" si="17"/>
        <v>1</v>
      </c>
      <c r="AH251" t="s">
        <v>9784</v>
      </c>
      <c r="AI251" s="59">
        <v>0</v>
      </c>
      <c r="AJ251" s="59">
        <v>0</v>
      </c>
      <c r="AK251" s="59">
        <f t="shared" si="14"/>
        <v>0</v>
      </c>
      <c r="AL251" s="59"/>
      <c r="AM251" s="24">
        <v>0</v>
      </c>
      <c r="AN251" s="24">
        <f t="shared" si="15"/>
        <v>0</v>
      </c>
      <c r="AO251" s="24"/>
      <c r="AP251" s="24"/>
      <c r="AQ251" s="24"/>
      <c r="AR251" s="24"/>
      <c r="AS251" s="24"/>
      <c r="AT251" s="24"/>
      <c r="AU251" s="24"/>
      <c r="AV251" s="24"/>
      <c r="AW251" s="24"/>
      <c r="AX251" s="24"/>
      <c r="AY251" s="24"/>
      <c r="AZ251" s="24"/>
      <c r="BA251" s="24"/>
      <c r="BB251" s="24"/>
    </row>
    <row r="252" spans="1:54" ht="16.5" customHeight="1">
      <c r="A252" s="24"/>
      <c r="B252" s="56">
        <v>5221</v>
      </c>
      <c r="C252" s="57" t="s">
        <v>9785</v>
      </c>
      <c r="D252" s="57">
        <v>0</v>
      </c>
      <c r="E252" s="57">
        <v>0</v>
      </c>
      <c r="F252" s="57">
        <v>0</v>
      </c>
      <c r="G252" s="57">
        <f t="shared" si="1"/>
        <v>0</v>
      </c>
      <c r="H252" s="57">
        <v>0</v>
      </c>
      <c r="I252" s="57">
        <f t="shared" si="2"/>
        <v>0</v>
      </c>
      <c r="J252" s="57">
        <v>0</v>
      </c>
      <c r="K252" s="57">
        <f t="shared" si="3"/>
        <v>0</v>
      </c>
      <c r="L252" s="57">
        <v>0</v>
      </c>
      <c r="M252" s="57">
        <v>0</v>
      </c>
      <c r="N252" s="57">
        <v>0</v>
      </c>
      <c r="O252" s="57">
        <f t="shared" si="4"/>
        <v>0</v>
      </c>
      <c r="P252" s="57">
        <v>0</v>
      </c>
      <c r="Q252" s="57">
        <f t="shared" si="5"/>
        <v>0</v>
      </c>
      <c r="R252" s="57">
        <v>0</v>
      </c>
      <c r="S252" s="57">
        <f t="shared" si="6"/>
        <v>0</v>
      </c>
      <c r="T252" s="57">
        <v>0</v>
      </c>
      <c r="U252" s="57">
        <v>0</v>
      </c>
      <c r="V252" s="57">
        <v>0</v>
      </c>
      <c r="W252" s="57">
        <f t="shared" si="7"/>
        <v>0</v>
      </c>
      <c r="X252" s="57">
        <v>0</v>
      </c>
      <c r="Y252" s="57">
        <f t="shared" si="8"/>
        <v>0</v>
      </c>
      <c r="Z252" s="57">
        <v>0</v>
      </c>
      <c r="AA252" s="57">
        <f t="shared" si="9"/>
        <v>0</v>
      </c>
      <c r="AB252" s="189">
        <f t="shared" si="25"/>
        <v>0</v>
      </c>
      <c r="AC252" s="58">
        <f t="shared" si="23"/>
        <v>0</v>
      </c>
      <c r="AD252" s="58">
        <f t="shared" si="24"/>
        <v>0</v>
      </c>
      <c r="AE252" s="193">
        <f t="shared" si="13"/>
        <v>0</v>
      </c>
      <c r="AF252" s="197">
        <f t="shared" si="18"/>
        <v>0</v>
      </c>
      <c r="AG252" s="197" t="b">
        <f t="shared" si="17"/>
        <v>1</v>
      </c>
      <c r="AH252" t="s">
        <v>9784</v>
      </c>
      <c r="AI252" s="59">
        <v>0</v>
      </c>
      <c r="AJ252" s="59">
        <v>0</v>
      </c>
      <c r="AK252" s="59">
        <f t="shared" si="14"/>
        <v>0</v>
      </c>
      <c r="AL252" s="59"/>
      <c r="AM252" s="24">
        <v>0</v>
      </c>
      <c r="AN252" s="24">
        <f t="shared" si="15"/>
        <v>0</v>
      </c>
      <c r="AO252" s="24"/>
      <c r="AP252" s="24"/>
      <c r="AQ252" s="24"/>
      <c r="AR252" s="24"/>
      <c r="AS252" s="24"/>
      <c r="AT252" s="24"/>
      <c r="AU252" s="24"/>
      <c r="AV252" s="24"/>
      <c r="AW252" s="24"/>
      <c r="AX252" s="24"/>
      <c r="AY252" s="24"/>
      <c r="AZ252" s="24"/>
      <c r="BA252" s="24"/>
      <c r="BB252" s="24"/>
    </row>
    <row r="253" spans="1:54" ht="16.5" customHeight="1">
      <c r="A253" s="24"/>
      <c r="B253" s="56">
        <v>5231</v>
      </c>
      <c r="C253" s="57" t="s">
        <v>9786</v>
      </c>
      <c r="D253" s="57">
        <v>0</v>
      </c>
      <c r="E253" s="57">
        <v>0</v>
      </c>
      <c r="F253" s="57">
        <v>0</v>
      </c>
      <c r="G253" s="57">
        <f t="shared" si="1"/>
        <v>0</v>
      </c>
      <c r="H253" s="57">
        <v>0</v>
      </c>
      <c r="I253" s="57">
        <f t="shared" si="2"/>
        <v>0</v>
      </c>
      <c r="J253" s="57">
        <v>0</v>
      </c>
      <c r="K253" s="57">
        <f t="shared" si="3"/>
        <v>0</v>
      </c>
      <c r="L253" s="57">
        <v>0</v>
      </c>
      <c r="M253" s="57">
        <v>0</v>
      </c>
      <c r="N253" s="57">
        <v>0</v>
      </c>
      <c r="O253" s="57">
        <f t="shared" si="4"/>
        <v>0</v>
      </c>
      <c r="P253" s="57">
        <v>0</v>
      </c>
      <c r="Q253" s="57">
        <f t="shared" si="5"/>
        <v>0</v>
      </c>
      <c r="R253" s="57">
        <v>0</v>
      </c>
      <c r="S253" s="57">
        <f t="shared" si="6"/>
        <v>0</v>
      </c>
      <c r="T253" s="57">
        <v>0</v>
      </c>
      <c r="U253" s="57">
        <v>0</v>
      </c>
      <c r="V253" s="57">
        <v>0</v>
      </c>
      <c r="W253" s="57">
        <f t="shared" si="7"/>
        <v>0</v>
      </c>
      <c r="X253" s="57">
        <v>0</v>
      </c>
      <c r="Y253" s="57">
        <f t="shared" si="8"/>
        <v>0</v>
      </c>
      <c r="Z253" s="57">
        <v>0</v>
      </c>
      <c r="AA253" s="57">
        <f t="shared" si="9"/>
        <v>0</v>
      </c>
      <c r="AB253" s="189">
        <f t="shared" si="25"/>
        <v>0</v>
      </c>
      <c r="AC253" s="58">
        <f t="shared" si="23"/>
        <v>0</v>
      </c>
      <c r="AD253" s="58">
        <f t="shared" si="24"/>
        <v>0</v>
      </c>
      <c r="AE253" s="193">
        <f t="shared" si="13"/>
        <v>0</v>
      </c>
      <c r="AF253" s="197">
        <f t="shared" si="18"/>
        <v>0</v>
      </c>
      <c r="AG253" s="197" t="b">
        <f t="shared" si="17"/>
        <v>1</v>
      </c>
      <c r="AH253" t="s">
        <v>9784</v>
      </c>
      <c r="AI253" s="59">
        <v>0</v>
      </c>
      <c r="AJ253" s="59">
        <v>0</v>
      </c>
      <c r="AK253" s="59">
        <f t="shared" si="14"/>
        <v>0</v>
      </c>
      <c r="AL253" s="59"/>
      <c r="AM253" s="24">
        <v>0</v>
      </c>
      <c r="AN253" s="24">
        <f t="shared" si="15"/>
        <v>0</v>
      </c>
      <c r="AO253" s="24"/>
      <c r="AP253" s="24"/>
      <c r="AQ253" s="24"/>
      <c r="AR253" s="24"/>
      <c r="AS253" s="24"/>
      <c r="AT253" s="24"/>
      <c r="AU253" s="24"/>
      <c r="AV253" s="24"/>
      <c r="AW253" s="24"/>
      <c r="AX253" s="24"/>
      <c r="AY253" s="24"/>
      <c r="AZ253" s="24"/>
      <c r="BA253" s="24"/>
      <c r="BB253" s="24"/>
    </row>
    <row r="254" spans="1:54" ht="16.5" customHeight="1">
      <c r="A254" s="24"/>
      <c r="B254" s="56">
        <v>5291</v>
      </c>
      <c r="C254" s="57" t="s">
        <v>9787</v>
      </c>
      <c r="D254" s="57">
        <v>0</v>
      </c>
      <c r="E254" s="57">
        <v>0</v>
      </c>
      <c r="F254" s="57">
        <v>0</v>
      </c>
      <c r="G254" s="57">
        <f t="shared" si="1"/>
        <v>0</v>
      </c>
      <c r="H254" s="57">
        <v>0</v>
      </c>
      <c r="I254" s="57">
        <f t="shared" si="2"/>
        <v>0</v>
      </c>
      <c r="J254" s="57">
        <v>0</v>
      </c>
      <c r="K254" s="57">
        <f t="shared" si="3"/>
        <v>0</v>
      </c>
      <c r="L254" s="57">
        <v>0</v>
      </c>
      <c r="M254" s="57">
        <v>0</v>
      </c>
      <c r="N254" s="57">
        <v>0</v>
      </c>
      <c r="O254" s="57">
        <f t="shared" si="4"/>
        <v>0</v>
      </c>
      <c r="P254" s="57">
        <v>0</v>
      </c>
      <c r="Q254" s="57">
        <f t="shared" si="5"/>
        <v>0</v>
      </c>
      <c r="R254" s="57">
        <v>0</v>
      </c>
      <c r="S254" s="57">
        <f t="shared" si="6"/>
        <v>0</v>
      </c>
      <c r="T254" s="57">
        <v>0</v>
      </c>
      <c r="U254" s="57">
        <v>0</v>
      </c>
      <c r="V254" s="57">
        <v>0</v>
      </c>
      <c r="W254" s="57">
        <f t="shared" si="7"/>
        <v>0</v>
      </c>
      <c r="X254" s="57">
        <v>0</v>
      </c>
      <c r="Y254" s="57">
        <f t="shared" si="8"/>
        <v>0</v>
      </c>
      <c r="Z254" s="57">
        <v>0</v>
      </c>
      <c r="AA254" s="57">
        <f t="shared" si="9"/>
        <v>0</v>
      </c>
      <c r="AB254" s="189">
        <f t="shared" si="25"/>
        <v>0</v>
      </c>
      <c r="AC254" s="58">
        <f t="shared" si="23"/>
        <v>0</v>
      </c>
      <c r="AD254" s="58">
        <f t="shared" si="24"/>
        <v>0</v>
      </c>
      <c r="AE254" s="193">
        <f t="shared" si="13"/>
        <v>0</v>
      </c>
      <c r="AF254" s="197">
        <f t="shared" si="18"/>
        <v>0</v>
      </c>
      <c r="AG254" s="197" t="b">
        <f t="shared" si="17"/>
        <v>1</v>
      </c>
      <c r="AH254" t="s">
        <v>9784</v>
      </c>
      <c r="AI254" s="59">
        <v>0</v>
      </c>
      <c r="AJ254" s="59">
        <v>0</v>
      </c>
      <c r="AK254" s="59">
        <f t="shared" si="14"/>
        <v>0</v>
      </c>
      <c r="AL254" s="59"/>
      <c r="AM254" s="24">
        <v>0</v>
      </c>
      <c r="AN254" s="24">
        <f t="shared" si="15"/>
        <v>0</v>
      </c>
      <c r="AO254" s="24"/>
      <c r="AP254" s="24"/>
      <c r="AQ254" s="24"/>
      <c r="AR254" s="24"/>
      <c r="AS254" s="24"/>
      <c r="AT254" s="24"/>
      <c r="AU254" s="24"/>
      <c r="AV254" s="24"/>
      <c r="AW254" s="24"/>
      <c r="AX254" s="24"/>
      <c r="AY254" s="24"/>
      <c r="AZ254" s="24"/>
      <c r="BA254" s="24"/>
      <c r="BB254" s="24"/>
    </row>
    <row r="255" spans="1:54" ht="16.5" customHeight="1">
      <c r="A255" s="24"/>
      <c r="B255" s="56">
        <v>5311</v>
      </c>
      <c r="C255" s="57" t="s">
        <v>9788</v>
      </c>
      <c r="D255" s="57">
        <v>0</v>
      </c>
      <c r="E255" s="57">
        <v>0</v>
      </c>
      <c r="F255" s="57">
        <v>0</v>
      </c>
      <c r="G255" s="57">
        <f t="shared" si="1"/>
        <v>0</v>
      </c>
      <c r="H255" s="57">
        <v>0</v>
      </c>
      <c r="I255" s="57">
        <f t="shared" si="2"/>
        <v>0</v>
      </c>
      <c r="J255" s="57">
        <v>0</v>
      </c>
      <c r="K255" s="57">
        <f t="shared" si="3"/>
        <v>0</v>
      </c>
      <c r="L255" s="57">
        <v>0</v>
      </c>
      <c r="M255" s="57">
        <v>0</v>
      </c>
      <c r="N255" s="57">
        <v>0</v>
      </c>
      <c r="O255" s="57">
        <f t="shared" si="4"/>
        <v>0</v>
      </c>
      <c r="P255" s="57">
        <v>0</v>
      </c>
      <c r="Q255" s="57">
        <f t="shared" si="5"/>
        <v>0</v>
      </c>
      <c r="R255" s="57">
        <v>0</v>
      </c>
      <c r="S255" s="57">
        <f t="shared" si="6"/>
        <v>0</v>
      </c>
      <c r="T255" s="57">
        <v>0</v>
      </c>
      <c r="U255" s="57">
        <v>0</v>
      </c>
      <c r="V255" s="57">
        <v>0</v>
      </c>
      <c r="W255" s="57">
        <f t="shared" si="7"/>
        <v>0</v>
      </c>
      <c r="X255" s="57">
        <v>0</v>
      </c>
      <c r="Y255" s="57">
        <f t="shared" si="8"/>
        <v>0</v>
      </c>
      <c r="Z255" s="57">
        <v>0</v>
      </c>
      <c r="AA255" s="57">
        <f t="shared" si="9"/>
        <v>0</v>
      </c>
      <c r="AB255" s="189">
        <f t="shared" si="25"/>
        <v>0</v>
      </c>
      <c r="AC255" s="58">
        <f t="shared" si="23"/>
        <v>0</v>
      </c>
      <c r="AD255" s="58">
        <f t="shared" si="24"/>
        <v>0</v>
      </c>
      <c r="AE255" s="193">
        <f t="shared" si="13"/>
        <v>0</v>
      </c>
      <c r="AF255" s="197">
        <f t="shared" si="18"/>
        <v>0</v>
      </c>
      <c r="AG255" s="197" t="b">
        <f t="shared" si="17"/>
        <v>1</v>
      </c>
      <c r="AH255" t="s">
        <v>9789</v>
      </c>
      <c r="AI255" s="59">
        <v>0</v>
      </c>
      <c r="AJ255" s="59">
        <v>0</v>
      </c>
      <c r="AK255" s="59">
        <f t="shared" si="14"/>
        <v>0</v>
      </c>
      <c r="AL255" s="59"/>
      <c r="AM255" s="24">
        <v>0</v>
      </c>
      <c r="AN255" s="24">
        <f t="shared" si="15"/>
        <v>0</v>
      </c>
      <c r="AO255" s="24"/>
      <c r="AP255" s="24"/>
      <c r="AQ255" s="24"/>
      <c r="AR255" s="24"/>
      <c r="AS255" s="24"/>
      <c r="AT255" s="24"/>
      <c r="AU255" s="24"/>
      <c r="AV255" s="24"/>
      <c r="AW255" s="24"/>
      <c r="AX255" s="24"/>
      <c r="AY255" s="24"/>
      <c r="AZ255" s="24"/>
      <c r="BA255" s="24"/>
      <c r="BB255" s="24"/>
    </row>
    <row r="256" spans="1:54" ht="16.5" customHeight="1">
      <c r="A256" s="24"/>
      <c r="B256" s="56">
        <v>5321</v>
      </c>
      <c r="C256" s="57" t="s">
        <v>9790</v>
      </c>
      <c r="D256" s="57">
        <v>0</v>
      </c>
      <c r="E256" s="57">
        <v>0</v>
      </c>
      <c r="F256" s="57">
        <v>0</v>
      </c>
      <c r="G256" s="57">
        <f t="shared" si="1"/>
        <v>0</v>
      </c>
      <c r="H256" s="57">
        <v>0</v>
      </c>
      <c r="I256" s="57">
        <f t="shared" si="2"/>
        <v>0</v>
      </c>
      <c r="J256" s="57">
        <v>0</v>
      </c>
      <c r="K256" s="57">
        <f t="shared" si="3"/>
        <v>0</v>
      </c>
      <c r="L256" s="57">
        <v>0</v>
      </c>
      <c r="M256" s="57">
        <v>0</v>
      </c>
      <c r="N256" s="57">
        <v>0</v>
      </c>
      <c r="O256" s="57">
        <f t="shared" si="4"/>
        <v>0</v>
      </c>
      <c r="P256" s="57">
        <v>0</v>
      </c>
      <c r="Q256" s="57">
        <f t="shared" si="5"/>
        <v>0</v>
      </c>
      <c r="R256" s="57">
        <v>0</v>
      </c>
      <c r="S256" s="57">
        <f t="shared" si="6"/>
        <v>0</v>
      </c>
      <c r="T256" s="57">
        <v>0</v>
      </c>
      <c r="U256" s="57">
        <v>0</v>
      </c>
      <c r="V256" s="57">
        <v>0</v>
      </c>
      <c r="W256" s="57">
        <f t="shared" si="7"/>
        <v>0</v>
      </c>
      <c r="X256" s="57">
        <v>0</v>
      </c>
      <c r="Y256" s="57">
        <f t="shared" si="8"/>
        <v>0</v>
      </c>
      <c r="Z256" s="57">
        <v>0</v>
      </c>
      <c r="AA256" s="57">
        <f t="shared" si="9"/>
        <v>0</v>
      </c>
      <c r="AB256" s="189">
        <f t="shared" si="25"/>
        <v>0</v>
      </c>
      <c r="AC256" s="58">
        <f t="shared" si="23"/>
        <v>0</v>
      </c>
      <c r="AD256" s="58">
        <f t="shared" si="24"/>
        <v>0</v>
      </c>
      <c r="AE256" s="193">
        <f t="shared" si="13"/>
        <v>0</v>
      </c>
      <c r="AF256" s="197">
        <f t="shared" si="18"/>
        <v>0</v>
      </c>
      <c r="AG256" s="197" t="b">
        <f t="shared" si="17"/>
        <v>1</v>
      </c>
      <c r="AH256" t="s">
        <v>9789</v>
      </c>
      <c r="AI256" s="59">
        <v>0</v>
      </c>
      <c r="AJ256" s="59">
        <v>0</v>
      </c>
      <c r="AK256" s="59">
        <f t="shared" si="14"/>
        <v>0</v>
      </c>
      <c r="AL256" s="59"/>
      <c r="AM256" s="24">
        <v>0</v>
      </c>
      <c r="AN256" s="24">
        <f t="shared" si="15"/>
        <v>0</v>
      </c>
      <c r="AO256" s="24"/>
      <c r="AP256" s="24"/>
      <c r="AQ256" s="24"/>
      <c r="AR256" s="24"/>
      <c r="AS256" s="24"/>
      <c r="AT256" s="24"/>
      <c r="AU256" s="24"/>
      <c r="AV256" s="24"/>
      <c r="AW256" s="24"/>
      <c r="AX256" s="24"/>
      <c r="AY256" s="24"/>
      <c r="AZ256" s="24"/>
      <c r="BA256" s="24"/>
      <c r="BB256" s="24"/>
    </row>
    <row r="257" spans="1:54" ht="16.5" customHeight="1">
      <c r="A257" s="24"/>
      <c r="B257" s="56">
        <v>5411</v>
      </c>
      <c r="C257" s="57" t="s">
        <v>9791</v>
      </c>
      <c r="D257" s="57">
        <v>0</v>
      </c>
      <c r="E257" s="57">
        <v>0</v>
      </c>
      <c r="F257" s="57">
        <v>0</v>
      </c>
      <c r="G257" s="57">
        <f t="shared" si="1"/>
        <v>0</v>
      </c>
      <c r="H257" s="57">
        <v>0</v>
      </c>
      <c r="I257" s="57">
        <f t="shared" si="2"/>
        <v>0</v>
      </c>
      <c r="J257" s="57">
        <v>0</v>
      </c>
      <c r="K257" s="57">
        <f t="shared" si="3"/>
        <v>0</v>
      </c>
      <c r="L257" s="57">
        <v>0</v>
      </c>
      <c r="M257" s="57">
        <v>0</v>
      </c>
      <c r="N257" s="57">
        <v>0</v>
      </c>
      <c r="O257" s="57">
        <f t="shared" si="4"/>
        <v>0</v>
      </c>
      <c r="P257" s="57">
        <v>0</v>
      </c>
      <c r="Q257" s="57">
        <f t="shared" si="5"/>
        <v>0</v>
      </c>
      <c r="R257" s="57">
        <v>0</v>
      </c>
      <c r="S257" s="57">
        <f t="shared" si="6"/>
        <v>0</v>
      </c>
      <c r="T257" s="57">
        <v>0</v>
      </c>
      <c r="U257" s="57">
        <v>0</v>
      </c>
      <c r="V257" s="57">
        <v>0</v>
      </c>
      <c r="W257" s="57">
        <f t="shared" si="7"/>
        <v>0</v>
      </c>
      <c r="X257" s="57">
        <v>0</v>
      </c>
      <c r="Y257" s="57">
        <f t="shared" si="8"/>
        <v>0</v>
      </c>
      <c r="Z257" s="57">
        <v>0</v>
      </c>
      <c r="AA257" s="57">
        <f t="shared" si="9"/>
        <v>0</v>
      </c>
      <c r="AB257" s="189">
        <f t="shared" si="25"/>
        <v>0</v>
      </c>
      <c r="AC257" s="58">
        <f t="shared" si="23"/>
        <v>0</v>
      </c>
      <c r="AD257" s="58">
        <f t="shared" si="24"/>
        <v>0</v>
      </c>
      <c r="AE257" s="193">
        <f t="shared" si="13"/>
        <v>0</v>
      </c>
      <c r="AF257" s="197">
        <f t="shared" si="18"/>
        <v>0</v>
      </c>
      <c r="AG257" s="197" t="b">
        <f t="shared" si="17"/>
        <v>1</v>
      </c>
      <c r="AH257" t="s">
        <v>9792</v>
      </c>
      <c r="AI257" s="59">
        <v>0</v>
      </c>
      <c r="AJ257" s="59">
        <v>0</v>
      </c>
      <c r="AK257" s="59">
        <f t="shared" si="14"/>
        <v>0</v>
      </c>
      <c r="AL257" s="59"/>
      <c r="AM257" s="24">
        <v>0</v>
      </c>
      <c r="AN257" s="24">
        <f t="shared" si="15"/>
        <v>0</v>
      </c>
      <c r="AO257" s="24"/>
      <c r="AP257" s="24"/>
      <c r="AQ257" s="24"/>
      <c r="AR257" s="24"/>
      <c r="AS257" s="24"/>
      <c r="AT257" s="24"/>
      <c r="AU257" s="24"/>
      <c r="AV257" s="24"/>
      <c r="AW257" s="24"/>
      <c r="AX257" s="24"/>
      <c r="AY257" s="24"/>
      <c r="AZ257" s="24"/>
      <c r="BA257" s="24"/>
      <c r="BB257" s="24"/>
    </row>
    <row r="258" spans="1:54" ht="16.5" customHeight="1">
      <c r="A258" s="24"/>
      <c r="B258" s="56">
        <v>5412</v>
      </c>
      <c r="C258" s="57" t="s">
        <v>9793</v>
      </c>
      <c r="D258" s="57">
        <v>0</v>
      </c>
      <c r="E258" s="57">
        <v>0</v>
      </c>
      <c r="F258" s="57">
        <v>0</v>
      </c>
      <c r="G258" s="57">
        <f t="shared" si="1"/>
        <v>0</v>
      </c>
      <c r="H258" s="57">
        <v>0</v>
      </c>
      <c r="I258" s="57">
        <f t="shared" si="2"/>
        <v>0</v>
      </c>
      <c r="J258" s="57">
        <v>0</v>
      </c>
      <c r="K258" s="57">
        <f t="shared" si="3"/>
        <v>0</v>
      </c>
      <c r="L258" s="57">
        <v>0</v>
      </c>
      <c r="M258" s="57">
        <v>0</v>
      </c>
      <c r="N258" s="57">
        <v>0</v>
      </c>
      <c r="O258" s="57">
        <f t="shared" si="4"/>
        <v>0</v>
      </c>
      <c r="P258" s="57">
        <v>0</v>
      </c>
      <c r="Q258" s="57">
        <f t="shared" si="5"/>
        <v>0</v>
      </c>
      <c r="R258" s="57">
        <v>0</v>
      </c>
      <c r="S258" s="57">
        <f t="shared" si="6"/>
        <v>0</v>
      </c>
      <c r="T258" s="57">
        <v>0</v>
      </c>
      <c r="U258" s="57">
        <v>0</v>
      </c>
      <c r="V258" s="57">
        <v>0</v>
      </c>
      <c r="W258" s="57">
        <f t="shared" si="7"/>
        <v>0</v>
      </c>
      <c r="X258" s="57">
        <v>0</v>
      </c>
      <c r="Y258" s="57">
        <f t="shared" si="8"/>
        <v>0</v>
      </c>
      <c r="Z258" s="57">
        <v>0</v>
      </c>
      <c r="AA258" s="57">
        <f t="shared" si="9"/>
        <v>0</v>
      </c>
      <c r="AB258" s="189">
        <f t="shared" si="25"/>
        <v>0</v>
      </c>
      <c r="AC258" s="58">
        <f t="shared" si="23"/>
        <v>0</v>
      </c>
      <c r="AD258" s="58">
        <f t="shared" si="24"/>
        <v>0</v>
      </c>
      <c r="AE258" s="193">
        <f t="shared" si="13"/>
        <v>0</v>
      </c>
      <c r="AF258" s="197">
        <f t="shared" si="18"/>
        <v>0</v>
      </c>
      <c r="AG258" s="197" t="b">
        <f t="shared" si="17"/>
        <v>1</v>
      </c>
      <c r="AH258" t="s">
        <v>9792</v>
      </c>
      <c r="AI258" s="59">
        <v>0</v>
      </c>
      <c r="AJ258" s="59">
        <v>0</v>
      </c>
      <c r="AK258" s="59">
        <f t="shared" si="14"/>
        <v>0</v>
      </c>
      <c r="AL258" s="59"/>
      <c r="AM258" s="24">
        <v>0</v>
      </c>
      <c r="AN258" s="24">
        <f t="shared" si="15"/>
        <v>0</v>
      </c>
      <c r="AO258" s="24"/>
      <c r="AP258" s="24"/>
      <c r="AQ258" s="24"/>
      <c r="AR258" s="24"/>
      <c r="AS258" s="24"/>
      <c r="AT258" s="24"/>
      <c r="AU258" s="24"/>
      <c r="AV258" s="24"/>
      <c r="AW258" s="24"/>
      <c r="AX258" s="24"/>
      <c r="AY258" s="24"/>
      <c r="AZ258" s="24"/>
      <c r="BA258" s="24"/>
      <c r="BB258" s="24"/>
    </row>
    <row r="259" spans="1:54" ht="16.5" customHeight="1">
      <c r="A259" s="24"/>
      <c r="B259" s="56">
        <v>5413</v>
      </c>
      <c r="C259" s="57" t="s">
        <v>9794</v>
      </c>
      <c r="D259" s="57">
        <v>0</v>
      </c>
      <c r="E259" s="57">
        <v>0</v>
      </c>
      <c r="F259" s="57">
        <v>0</v>
      </c>
      <c r="G259" s="57">
        <f t="shared" si="1"/>
        <v>0</v>
      </c>
      <c r="H259" s="57">
        <v>0</v>
      </c>
      <c r="I259" s="57">
        <f t="shared" si="2"/>
        <v>0</v>
      </c>
      <c r="J259" s="57">
        <v>0</v>
      </c>
      <c r="K259" s="57">
        <f t="shared" si="3"/>
        <v>0</v>
      </c>
      <c r="L259" s="57">
        <v>0</v>
      </c>
      <c r="M259" s="57">
        <v>0</v>
      </c>
      <c r="N259" s="57">
        <v>0</v>
      </c>
      <c r="O259" s="57">
        <f t="shared" si="4"/>
        <v>0</v>
      </c>
      <c r="P259" s="57">
        <v>0</v>
      </c>
      <c r="Q259" s="57">
        <f t="shared" si="5"/>
        <v>0</v>
      </c>
      <c r="R259" s="57">
        <v>0</v>
      </c>
      <c r="S259" s="57">
        <f t="shared" si="6"/>
        <v>0</v>
      </c>
      <c r="T259" s="57">
        <v>0</v>
      </c>
      <c r="U259" s="57">
        <v>0</v>
      </c>
      <c r="V259" s="57">
        <v>0</v>
      </c>
      <c r="W259" s="57">
        <f t="shared" si="7"/>
        <v>0</v>
      </c>
      <c r="X259" s="57">
        <v>0</v>
      </c>
      <c r="Y259" s="57">
        <f t="shared" si="8"/>
        <v>0</v>
      </c>
      <c r="Z259" s="57">
        <v>0</v>
      </c>
      <c r="AA259" s="57">
        <f t="shared" si="9"/>
        <v>0</v>
      </c>
      <c r="AB259" s="189">
        <f t="shared" si="25"/>
        <v>0</v>
      </c>
      <c r="AC259" s="58">
        <f t="shared" si="23"/>
        <v>0</v>
      </c>
      <c r="AD259" s="58">
        <f t="shared" si="24"/>
        <v>0</v>
      </c>
      <c r="AE259" s="193">
        <f t="shared" si="13"/>
        <v>0</v>
      </c>
      <c r="AF259" s="197">
        <f t="shared" si="18"/>
        <v>0</v>
      </c>
      <c r="AG259" s="197" t="b">
        <f t="shared" si="17"/>
        <v>1</v>
      </c>
      <c r="AH259" t="s">
        <v>9792</v>
      </c>
      <c r="AI259" s="59">
        <v>0</v>
      </c>
      <c r="AJ259" s="59">
        <v>0</v>
      </c>
      <c r="AK259" s="59">
        <f t="shared" si="14"/>
        <v>0</v>
      </c>
      <c r="AL259" s="59"/>
      <c r="AM259" s="24">
        <v>0</v>
      </c>
      <c r="AN259" s="24">
        <f t="shared" si="15"/>
        <v>0</v>
      </c>
      <c r="AO259" s="24"/>
      <c r="AP259" s="24"/>
      <c r="AQ259" s="24"/>
      <c r="AR259" s="24"/>
      <c r="AS259" s="24"/>
      <c r="AT259" s="24"/>
      <c r="AU259" s="24"/>
      <c r="AV259" s="24"/>
      <c r="AW259" s="24"/>
      <c r="AX259" s="24"/>
      <c r="AY259" s="24"/>
      <c r="AZ259" s="24"/>
      <c r="BA259" s="24"/>
      <c r="BB259" s="24"/>
    </row>
    <row r="260" spans="1:54" ht="16.5" customHeight="1">
      <c r="A260" s="24"/>
      <c r="B260" s="56">
        <v>5414</v>
      </c>
      <c r="C260" s="57" t="s">
        <v>9795</v>
      </c>
      <c r="D260" s="57">
        <v>0</v>
      </c>
      <c r="E260" s="57">
        <v>0</v>
      </c>
      <c r="F260" s="57">
        <v>0</v>
      </c>
      <c r="G260" s="57">
        <f t="shared" si="1"/>
        <v>0</v>
      </c>
      <c r="H260" s="57">
        <v>0</v>
      </c>
      <c r="I260" s="57">
        <f t="shared" si="2"/>
        <v>0</v>
      </c>
      <c r="J260" s="57">
        <v>0</v>
      </c>
      <c r="K260" s="57">
        <f t="shared" si="3"/>
        <v>0</v>
      </c>
      <c r="L260" s="57">
        <v>0</v>
      </c>
      <c r="M260" s="57">
        <v>0</v>
      </c>
      <c r="N260" s="57">
        <v>0</v>
      </c>
      <c r="O260" s="57">
        <f t="shared" si="4"/>
        <v>0</v>
      </c>
      <c r="P260" s="57">
        <v>0</v>
      </c>
      <c r="Q260" s="57">
        <f t="shared" si="5"/>
        <v>0</v>
      </c>
      <c r="R260" s="57">
        <v>0</v>
      </c>
      <c r="S260" s="57">
        <f t="shared" si="6"/>
        <v>0</v>
      </c>
      <c r="T260" s="57">
        <v>0</v>
      </c>
      <c r="U260" s="57">
        <v>0</v>
      </c>
      <c r="V260" s="57">
        <v>0</v>
      </c>
      <c r="W260" s="57">
        <f t="shared" si="7"/>
        <v>0</v>
      </c>
      <c r="X260" s="57">
        <v>0</v>
      </c>
      <c r="Y260" s="57">
        <f t="shared" si="8"/>
        <v>0</v>
      </c>
      <c r="Z260" s="57">
        <v>0</v>
      </c>
      <c r="AA260" s="57">
        <f t="shared" si="9"/>
        <v>0</v>
      </c>
      <c r="AB260" s="189">
        <f t="shared" si="25"/>
        <v>0</v>
      </c>
      <c r="AC260" s="58">
        <f t="shared" si="23"/>
        <v>0</v>
      </c>
      <c r="AD260" s="58">
        <f t="shared" si="24"/>
        <v>0</v>
      </c>
      <c r="AE260" s="193">
        <f t="shared" si="13"/>
        <v>0</v>
      </c>
      <c r="AF260" s="197">
        <f t="shared" si="18"/>
        <v>0</v>
      </c>
      <c r="AG260" s="197" t="b">
        <f t="shared" si="17"/>
        <v>1</v>
      </c>
      <c r="AH260" t="s">
        <v>9792</v>
      </c>
      <c r="AI260" s="59">
        <v>0</v>
      </c>
      <c r="AJ260" s="59">
        <v>0</v>
      </c>
      <c r="AK260" s="59">
        <f t="shared" si="14"/>
        <v>0</v>
      </c>
      <c r="AL260" s="59"/>
      <c r="AM260" s="24">
        <v>0</v>
      </c>
      <c r="AN260" s="24">
        <f t="shared" si="15"/>
        <v>0</v>
      </c>
      <c r="AO260" s="24"/>
      <c r="AP260" s="24"/>
      <c r="AQ260" s="24"/>
      <c r="AR260" s="24"/>
      <c r="AS260" s="24"/>
      <c r="AT260" s="24"/>
      <c r="AU260" s="24"/>
      <c r="AV260" s="24"/>
      <c r="AW260" s="24"/>
      <c r="AX260" s="24"/>
      <c r="AY260" s="24"/>
      <c r="AZ260" s="24"/>
      <c r="BA260" s="24"/>
      <c r="BB260" s="24"/>
    </row>
    <row r="261" spans="1:54" ht="16.5" customHeight="1">
      <c r="A261" s="24"/>
      <c r="B261" s="56">
        <v>5421</v>
      </c>
      <c r="C261" s="57" t="s">
        <v>9796</v>
      </c>
      <c r="D261" s="57">
        <v>0</v>
      </c>
      <c r="E261" s="57">
        <v>0</v>
      </c>
      <c r="F261" s="57">
        <v>0</v>
      </c>
      <c r="G261" s="57">
        <f t="shared" si="1"/>
        <v>0</v>
      </c>
      <c r="H261" s="57">
        <v>0</v>
      </c>
      <c r="I261" s="57">
        <f t="shared" si="2"/>
        <v>0</v>
      </c>
      <c r="J261" s="57">
        <v>0</v>
      </c>
      <c r="K261" s="57">
        <f t="shared" si="3"/>
        <v>0</v>
      </c>
      <c r="L261" s="57">
        <v>0</v>
      </c>
      <c r="M261" s="57">
        <v>0</v>
      </c>
      <c r="N261" s="57">
        <v>0</v>
      </c>
      <c r="O261" s="57">
        <f t="shared" si="4"/>
        <v>0</v>
      </c>
      <c r="P261" s="57">
        <v>0</v>
      </c>
      <c r="Q261" s="57">
        <f t="shared" si="5"/>
        <v>0</v>
      </c>
      <c r="R261" s="57">
        <v>0</v>
      </c>
      <c r="S261" s="57">
        <f t="shared" si="6"/>
        <v>0</v>
      </c>
      <c r="T261" s="57">
        <v>0</v>
      </c>
      <c r="U261" s="57">
        <v>0</v>
      </c>
      <c r="V261" s="57">
        <v>0</v>
      </c>
      <c r="W261" s="57">
        <f t="shared" si="7"/>
        <v>0</v>
      </c>
      <c r="X261" s="57">
        <v>0</v>
      </c>
      <c r="Y261" s="57">
        <f t="shared" si="8"/>
        <v>0</v>
      </c>
      <c r="Z261" s="57">
        <v>0</v>
      </c>
      <c r="AA261" s="57">
        <f t="shared" si="9"/>
        <v>0</v>
      </c>
      <c r="AB261" s="189">
        <f t="shared" si="25"/>
        <v>0</v>
      </c>
      <c r="AC261" s="58">
        <f t="shared" si="23"/>
        <v>0</v>
      </c>
      <c r="AD261" s="58">
        <f t="shared" si="24"/>
        <v>0</v>
      </c>
      <c r="AE261" s="193">
        <f t="shared" si="13"/>
        <v>0</v>
      </c>
      <c r="AF261" s="197">
        <f t="shared" si="18"/>
        <v>0</v>
      </c>
      <c r="AG261" s="197" t="b">
        <f t="shared" si="17"/>
        <v>1</v>
      </c>
      <c r="AH261" t="s">
        <v>9792</v>
      </c>
      <c r="AI261" s="59">
        <v>0</v>
      </c>
      <c r="AJ261" s="59">
        <v>0</v>
      </c>
      <c r="AK261" s="59">
        <f t="shared" si="14"/>
        <v>0</v>
      </c>
      <c r="AL261" s="59"/>
      <c r="AM261" s="24">
        <v>0</v>
      </c>
      <c r="AN261" s="24">
        <f t="shared" si="15"/>
        <v>0</v>
      </c>
      <c r="AO261" s="24"/>
      <c r="AP261" s="24"/>
      <c r="AQ261" s="24"/>
      <c r="AR261" s="24"/>
      <c r="AS261" s="24"/>
      <c r="AT261" s="24"/>
      <c r="AU261" s="24"/>
      <c r="AV261" s="24"/>
      <c r="AW261" s="24"/>
      <c r="AX261" s="24"/>
      <c r="AY261" s="24"/>
      <c r="AZ261" s="24"/>
      <c r="BA261" s="24"/>
      <c r="BB261" s="24"/>
    </row>
    <row r="262" spans="1:54" ht="16.5" customHeight="1">
      <c r="A262" s="24"/>
      <c r="B262" s="56">
        <v>5431</v>
      </c>
      <c r="C262" s="57" t="s">
        <v>9797</v>
      </c>
      <c r="D262" s="57">
        <v>0</v>
      </c>
      <c r="E262" s="57">
        <v>0</v>
      </c>
      <c r="F262" s="57">
        <v>0</v>
      </c>
      <c r="G262" s="57">
        <f t="shared" si="1"/>
        <v>0</v>
      </c>
      <c r="H262" s="57">
        <v>0</v>
      </c>
      <c r="I262" s="57">
        <f t="shared" si="2"/>
        <v>0</v>
      </c>
      <c r="J262" s="57">
        <v>0</v>
      </c>
      <c r="K262" s="57">
        <f t="shared" si="3"/>
        <v>0</v>
      </c>
      <c r="L262" s="57">
        <v>0</v>
      </c>
      <c r="M262" s="57">
        <v>0</v>
      </c>
      <c r="N262" s="57">
        <v>0</v>
      </c>
      <c r="O262" s="57">
        <f t="shared" si="4"/>
        <v>0</v>
      </c>
      <c r="P262" s="57">
        <v>0</v>
      </c>
      <c r="Q262" s="57">
        <f t="shared" si="5"/>
        <v>0</v>
      </c>
      <c r="R262" s="57">
        <v>0</v>
      </c>
      <c r="S262" s="57">
        <f t="shared" si="6"/>
        <v>0</v>
      </c>
      <c r="T262" s="57">
        <v>0</v>
      </c>
      <c r="U262" s="57">
        <v>0</v>
      </c>
      <c r="V262" s="57">
        <v>0</v>
      </c>
      <c r="W262" s="57">
        <f t="shared" si="7"/>
        <v>0</v>
      </c>
      <c r="X262" s="57">
        <v>0</v>
      </c>
      <c r="Y262" s="57">
        <f t="shared" si="8"/>
        <v>0</v>
      </c>
      <c r="Z262" s="57">
        <v>0</v>
      </c>
      <c r="AA262" s="57">
        <f t="shared" si="9"/>
        <v>0</v>
      </c>
      <c r="AB262" s="189">
        <f t="shared" si="25"/>
        <v>0</v>
      </c>
      <c r="AC262" s="58">
        <f t="shared" si="23"/>
        <v>0</v>
      </c>
      <c r="AD262" s="58">
        <f t="shared" si="24"/>
        <v>0</v>
      </c>
      <c r="AE262" s="193">
        <f t="shared" si="13"/>
        <v>0</v>
      </c>
      <c r="AF262" s="197">
        <f t="shared" si="18"/>
        <v>0</v>
      </c>
      <c r="AG262" s="197" t="b">
        <f t="shared" si="17"/>
        <v>1</v>
      </c>
      <c r="AH262" t="s">
        <v>9792</v>
      </c>
      <c r="AI262" s="59">
        <v>0</v>
      </c>
      <c r="AJ262" s="59">
        <v>0</v>
      </c>
      <c r="AK262" s="59">
        <f t="shared" si="14"/>
        <v>0</v>
      </c>
      <c r="AL262" s="59"/>
      <c r="AM262" s="24">
        <v>0</v>
      </c>
      <c r="AN262" s="24">
        <f t="shared" si="15"/>
        <v>0</v>
      </c>
      <c r="AO262" s="24"/>
      <c r="AP262" s="24"/>
      <c r="AQ262" s="24"/>
      <c r="AR262" s="24"/>
      <c r="AS262" s="24"/>
      <c r="AT262" s="24"/>
      <c r="AU262" s="24"/>
      <c r="AV262" s="24"/>
      <c r="AW262" s="24"/>
      <c r="AX262" s="24"/>
      <c r="AY262" s="24"/>
      <c r="AZ262" s="24"/>
      <c r="BA262" s="24"/>
      <c r="BB262" s="24"/>
    </row>
    <row r="263" spans="1:54" ht="16.5" customHeight="1">
      <c r="A263" s="24"/>
      <c r="B263" s="56">
        <v>5432</v>
      </c>
      <c r="C263" s="57" t="s">
        <v>9798</v>
      </c>
      <c r="D263" s="57">
        <v>0</v>
      </c>
      <c r="E263" s="57">
        <v>0</v>
      </c>
      <c r="F263" s="57">
        <v>0</v>
      </c>
      <c r="G263" s="57">
        <f t="shared" si="1"/>
        <v>0</v>
      </c>
      <c r="H263" s="57">
        <v>0</v>
      </c>
      <c r="I263" s="57">
        <f t="shared" si="2"/>
        <v>0</v>
      </c>
      <c r="J263" s="57">
        <v>0</v>
      </c>
      <c r="K263" s="57">
        <f t="shared" si="3"/>
        <v>0</v>
      </c>
      <c r="L263" s="57">
        <v>0</v>
      </c>
      <c r="M263" s="57">
        <v>0</v>
      </c>
      <c r="N263" s="57">
        <v>0</v>
      </c>
      <c r="O263" s="57">
        <f t="shared" si="4"/>
        <v>0</v>
      </c>
      <c r="P263" s="57">
        <v>0</v>
      </c>
      <c r="Q263" s="57">
        <f t="shared" si="5"/>
        <v>0</v>
      </c>
      <c r="R263" s="57">
        <v>0</v>
      </c>
      <c r="S263" s="57">
        <f t="shared" si="6"/>
        <v>0</v>
      </c>
      <c r="T263" s="57">
        <v>0</v>
      </c>
      <c r="U263" s="57">
        <v>0</v>
      </c>
      <c r="V263" s="57">
        <v>0</v>
      </c>
      <c r="W263" s="57">
        <f t="shared" si="7"/>
        <v>0</v>
      </c>
      <c r="X263" s="57">
        <v>0</v>
      </c>
      <c r="Y263" s="57">
        <f t="shared" si="8"/>
        <v>0</v>
      </c>
      <c r="Z263" s="57">
        <v>0</v>
      </c>
      <c r="AA263" s="57">
        <f t="shared" si="9"/>
        <v>0</v>
      </c>
      <c r="AB263" s="189">
        <f t="shared" si="25"/>
        <v>0</v>
      </c>
      <c r="AC263" s="58">
        <f t="shared" si="23"/>
        <v>0</v>
      </c>
      <c r="AD263" s="58">
        <f t="shared" si="24"/>
        <v>0</v>
      </c>
      <c r="AE263" s="193">
        <f t="shared" si="13"/>
        <v>0</v>
      </c>
      <c r="AF263" s="197">
        <f t="shared" si="18"/>
        <v>0</v>
      </c>
      <c r="AG263" s="197" t="b">
        <f t="shared" si="17"/>
        <v>1</v>
      </c>
      <c r="AH263" t="s">
        <v>9792</v>
      </c>
      <c r="AI263" s="59">
        <v>0</v>
      </c>
      <c r="AJ263" s="59">
        <v>0</v>
      </c>
      <c r="AK263" s="59">
        <f t="shared" si="14"/>
        <v>0</v>
      </c>
      <c r="AL263" s="59"/>
      <c r="AM263" s="24">
        <v>0</v>
      </c>
      <c r="AN263" s="24">
        <f t="shared" si="15"/>
        <v>0</v>
      </c>
      <c r="AO263" s="24"/>
      <c r="AP263" s="24"/>
      <c r="AQ263" s="24"/>
      <c r="AR263" s="24"/>
      <c r="AS263" s="24"/>
      <c r="AT263" s="24"/>
      <c r="AU263" s="24"/>
      <c r="AV263" s="24"/>
      <c r="AW263" s="24"/>
      <c r="AX263" s="24"/>
      <c r="AY263" s="24"/>
      <c r="AZ263" s="24"/>
      <c r="BA263" s="24"/>
      <c r="BB263" s="24"/>
    </row>
    <row r="264" spans="1:54" ht="16.5" customHeight="1">
      <c r="A264" s="24"/>
      <c r="B264" s="56">
        <v>5441</v>
      </c>
      <c r="C264" s="57" t="s">
        <v>9799</v>
      </c>
      <c r="D264" s="57">
        <v>0</v>
      </c>
      <c r="E264" s="57">
        <v>0</v>
      </c>
      <c r="F264" s="57">
        <v>0</v>
      </c>
      <c r="G264" s="57">
        <f t="shared" ref="G264:G305" si="26">E264+F264</f>
        <v>0</v>
      </c>
      <c r="H264" s="57">
        <v>0</v>
      </c>
      <c r="I264" s="57">
        <f t="shared" ref="I264:I305" si="27">D264-G264+H264</f>
        <v>0</v>
      </c>
      <c r="J264" s="57">
        <v>0</v>
      </c>
      <c r="K264" s="57">
        <f t="shared" ref="K264:K305" si="28">I264-J264</f>
        <v>0</v>
      </c>
      <c r="L264" s="57">
        <v>0</v>
      </c>
      <c r="M264" s="57">
        <v>0</v>
      </c>
      <c r="N264" s="57">
        <v>0</v>
      </c>
      <c r="O264" s="57">
        <f t="shared" ref="O264:O305" si="29">M264+N264</f>
        <v>0</v>
      </c>
      <c r="P264" s="57">
        <v>0</v>
      </c>
      <c r="Q264" s="57">
        <f t="shared" ref="Q264:Q305" si="30">L264-O264+P264</f>
        <v>0</v>
      </c>
      <c r="R264" s="57">
        <v>0</v>
      </c>
      <c r="S264" s="57">
        <f t="shared" ref="S264:S305" si="31">Q264-R264</f>
        <v>0</v>
      </c>
      <c r="T264" s="57">
        <v>0</v>
      </c>
      <c r="U264" s="57">
        <v>0</v>
      </c>
      <c r="V264" s="57">
        <v>0</v>
      </c>
      <c r="W264" s="57">
        <f t="shared" ref="W264:W305" si="32">U264+V264</f>
        <v>0</v>
      </c>
      <c r="X264" s="57">
        <v>0</v>
      </c>
      <c r="Y264" s="57">
        <f t="shared" ref="Y264:Y305" si="33">T264-W264+X264</f>
        <v>0</v>
      </c>
      <c r="Z264" s="57">
        <v>0</v>
      </c>
      <c r="AA264" s="57">
        <f t="shared" ref="AA264:AA305" si="34">Y264-Z264</f>
        <v>0</v>
      </c>
      <c r="AB264" s="189">
        <f t="shared" si="25"/>
        <v>0</v>
      </c>
      <c r="AC264" s="58">
        <f t="shared" si="23"/>
        <v>0</v>
      </c>
      <c r="AD264" s="58">
        <f t="shared" si="24"/>
        <v>0</v>
      </c>
      <c r="AE264" s="193">
        <f t="shared" ref="AE264:AE313" si="35">AD264-AC264</f>
        <v>0</v>
      </c>
      <c r="AF264" s="197">
        <f t="shared" si="18"/>
        <v>0</v>
      </c>
      <c r="AG264" s="197" t="b">
        <f t="shared" si="17"/>
        <v>1</v>
      </c>
      <c r="AH264" t="s">
        <v>9792</v>
      </c>
      <c r="AI264" s="59">
        <v>0</v>
      </c>
      <c r="AJ264" s="59">
        <v>0</v>
      </c>
      <c r="AK264" s="59">
        <f t="shared" ref="AK264:AK305" si="36">AI264-AJ264</f>
        <v>0</v>
      </c>
      <c r="AL264" s="59"/>
      <c r="AM264" s="24">
        <v>0</v>
      </c>
      <c r="AN264" s="24">
        <f t="shared" ref="AN264:AN305" si="37">AI264-AM264</f>
        <v>0</v>
      </c>
      <c r="AO264" s="24"/>
      <c r="AP264" s="24"/>
      <c r="AQ264" s="24"/>
      <c r="AR264" s="24"/>
      <c r="AS264" s="24"/>
      <c r="AT264" s="24"/>
      <c r="AU264" s="24"/>
      <c r="AV264" s="24"/>
      <c r="AW264" s="24"/>
      <c r="AX264" s="24"/>
      <c r="AY264" s="24"/>
      <c r="AZ264" s="24"/>
      <c r="BA264" s="24"/>
      <c r="BB264" s="24"/>
    </row>
    <row r="265" spans="1:54" ht="16.5" customHeight="1">
      <c r="A265" s="24"/>
      <c r="B265" s="56">
        <v>5451</v>
      </c>
      <c r="C265" s="57" t="s">
        <v>9800</v>
      </c>
      <c r="D265" s="57">
        <v>0</v>
      </c>
      <c r="E265" s="57">
        <v>0</v>
      </c>
      <c r="F265" s="57">
        <v>0</v>
      </c>
      <c r="G265" s="57">
        <f t="shared" si="26"/>
        <v>0</v>
      </c>
      <c r="H265" s="57">
        <v>0</v>
      </c>
      <c r="I265" s="57">
        <f t="shared" si="27"/>
        <v>0</v>
      </c>
      <c r="J265" s="57">
        <v>0</v>
      </c>
      <c r="K265" s="57">
        <f t="shared" si="28"/>
        <v>0</v>
      </c>
      <c r="L265" s="57">
        <v>0</v>
      </c>
      <c r="M265" s="57">
        <v>0</v>
      </c>
      <c r="N265" s="57">
        <v>0</v>
      </c>
      <c r="O265" s="57">
        <f t="shared" si="29"/>
        <v>0</v>
      </c>
      <c r="P265" s="57">
        <v>0</v>
      </c>
      <c r="Q265" s="57">
        <f t="shared" si="30"/>
        <v>0</v>
      </c>
      <c r="R265" s="57">
        <v>0</v>
      </c>
      <c r="S265" s="57">
        <f t="shared" si="31"/>
        <v>0</v>
      </c>
      <c r="T265" s="57">
        <v>0</v>
      </c>
      <c r="U265" s="57">
        <v>0</v>
      </c>
      <c r="V265" s="57">
        <v>0</v>
      </c>
      <c r="W265" s="57">
        <f t="shared" si="32"/>
        <v>0</v>
      </c>
      <c r="X265" s="57">
        <v>0</v>
      </c>
      <c r="Y265" s="57">
        <f t="shared" si="33"/>
        <v>0</v>
      </c>
      <c r="Z265" s="57">
        <v>0</v>
      </c>
      <c r="AA265" s="57">
        <f t="shared" si="34"/>
        <v>0</v>
      </c>
      <c r="AB265" s="189">
        <f t="shared" si="25"/>
        <v>0</v>
      </c>
      <c r="AC265" s="58">
        <f t="shared" ref="AC265:AC305" si="38">G265+O265+W265</f>
        <v>0</v>
      </c>
      <c r="AD265" s="58">
        <f t="shared" ref="AD265:AD305" si="39">H265+P265+X265</f>
        <v>0</v>
      </c>
      <c r="AE265" s="193">
        <f t="shared" si="35"/>
        <v>0</v>
      </c>
      <c r="AF265" s="197">
        <f t="shared" si="18"/>
        <v>0</v>
      </c>
      <c r="AG265" s="197" t="b">
        <f t="shared" ref="AG265:AG313" si="40">AF265=AI265</f>
        <v>1</v>
      </c>
      <c r="AH265" t="s">
        <v>9792</v>
      </c>
      <c r="AI265" s="59">
        <v>0</v>
      </c>
      <c r="AJ265" s="59">
        <v>0</v>
      </c>
      <c r="AK265" s="59">
        <f t="shared" si="36"/>
        <v>0</v>
      </c>
      <c r="AL265" s="59"/>
      <c r="AM265" s="24">
        <v>0</v>
      </c>
      <c r="AN265" s="24">
        <f t="shared" si="37"/>
        <v>0</v>
      </c>
      <c r="AO265" s="24"/>
      <c r="AP265" s="24"/>
      <c r="AQ265" s="24"/>
      <c r="AR265" s="24"/>
      <c r="AS265" s="24"/>
      <c r="AT265" s="24"/>
      <c r="AU265" s="24"/>
      <c r="AV265" s="24"/>
      <c r="AW265" s="24"/>
      <c r="AX265" s="24"/>
      <c r="AY265" s="24"/>
      <c r="AZ265" s="24"/>
      <c r="BA265" s="24"/>
      <c r="BB265" s="24"/>
    </row>
    <row r="266" spans="1:54" ht="16.5" customHeight="1">
      <c r="A266" s="24"/>
      <c r="B266" s="56">
        <v>5452</v>
      </c>
      <c r="C266" s="57" t="s">
        <v>9801</v>
      </c>
      <c r="D266" s="57">
        <v>0</v>
      </c>
      <c r="E266" s="57">
        <v>0</v>
      </c>
      <c r="F266" s="57">
        <v>0</v>
      </c>
      <c r="G266" s="57">
        <f t="shared" si="26"/>
        <v>0</v>
      </c>
      <c r="H266" s="57">
        <v>0</v>
      </c>
      <c r="I266" s="57">
        <f t="shared" si="27"/>
        <v>0</v>
      </c>
      <c r="J266" s="57">
        <v>0</v>
      </c>
      <c r="K266" s="57">
        <f t="shared" si="28"/>
        <v>0</v>
      </c>
      <c r="L266" s="57">
        <v>0</v>
      </c>
      <c r="M266" s="57">
        <v>0</v>
      </c>
      <c r="N266" s="57">
        <v>0</v>
      </c>
      <c r="O266" s="57">
        <f t="shared" si="29"/>
        <v>0</v>
      </c>
      <c r="P266" s="57">
        <v>0</v>
      </c>
      <c r="Q266" s="57">
        <f t="shared" si="30"/>
        <v>0</v>
      </c>
      <c r="R266" s="57">
        <v>0</v>
      </c>
      <c r="S266" s="57">
        <f t="shared" si="31"/>
        <v>0</v>
      </c>
      <c r="T266" s="57">
        <v>0</v>
      </c>
      <c r="U266" s="57">
        <v>0</v>
      </c>
      <c r="V266" s="57">
        <v>0</v>
      </c>
      <c r="W266" s="57">
        <f t="shared" si="32"/>
        <v>0</v>
      </c>
      <c r="X266" s="57">
        <v>0</v>
      </c>
      <c r="Y266" s="57">
        <f t="shared" si="33"/>
        <v>0</v>
      </c>
      <c r="Z266" s="57">
        <v>0</v>
      </c>
      <c r="AA266" s="57">
        <f t="shared" si="34"/>
        <v>0</v>
      </c>
      <c r="AB266" s="189">
        <f t="shared" si="25"/>
        <v>0</v>
      </c>
      <c r="AC266" s="58">
        <f t="shared" si="38"/>
        <v>0</v>
      </c>
      <c r="AD266" s="58">
        <f t="shared" si="39"/>
        <v>0</v>
      </c>
      <c r="AE266" s="193">
        <f t="shared" si="35"/>
        <v>0</v>
      </c>
      <c r="AF266" s="197">
        <f t="shared" si="18"/>
        <v>0</v>
      </c>
      <c r="AG266" s="197" t="b">
        <f t="shared" si="40"/>
        <v>1</v>
      </c>
      <c r="AH266" t="s">
        <v>9792</v>
      </c>
      <c r="AI266" s="59">
        <v>0</v>
      </c>
      <c r="AJ266" s="59">
        <v>0</v>
      </c>
      <c r="AK266" s="59">
        <f t="shared" si="36"/>
        <v>0</v>
      </c>
      <c r="AL266" s="59"/>
      <c r="AM266" s="24">
        <v>0</v>
      </c>
      <c r="AN266" s="24">
        <f t="shared" si="37"/>
        <v>0</v>
      </c>
      <c r="AO266" s="24"/>
      <c r="AP266" s="24"/>
      <c r="AQ266" s="24"/>
      <c r="AR266" s="24"/>
      <c r="AS266" s="24"/>
      <c r="AT266" s="24"/>
      <c r="AU266" s="24"/>
      <c r="AV266" s="24"/>
      <c r="AW266" s="24"/>
      <c r="AX266" s="24"/>
      <c r="AY266" s="24"/>
      <c r="AZ266" s="24"/>
      <c r="BA266" s="24"/>
      <c r="BB266" s="24"/>
    </row>
    <row r="267" spans="1:54" ht="16.5" customHeight="1">
      <c r="A267" s="24"/>
      <c r="B267" s="56">
        <v>5491</v>
      </c>
      <c r="C267" s="57" t="s">
        <v>9802</v>
      </c>
      <c r="D267" s="57">
        <v>0</v>
      </c>
      <c r="E267" s="57">
        <v>0</v>
      </c>
      <c r="F267" s="57">
        <v>0</v>
      </c>
      <c r="G267" s="57">
        <f t="shared" si="26"/>
        <v>0</v>
      </c>
      <c r="H267" s="57">
        <v>0</v>
      </c>
      <c r="I267" s="57">
        <f t="shared" si="27"/>
        <v>0</v>
      </c>
      <c r="J267" s="57">
        <v>0</v>
      </c>
      <c r="K267" s="57">
        <f t="shared" si="28"/>
        <v>0</v>
      </c>
      <c r="L267" s="57">
        <v>0</v>
      </c>
      <c r="M267" s="57">
        <v>0</v>
      </c>
      <c r="N267" s="57">
        <v>0</v>
      </c>
      <c r="O267" s="57">
        <f t="shared" si="29"/>
        <v>0</v>
      </c>
      <c r="P267" s="57">
        <v>0</v>
      </c>
      <c r="Q267" s="57">
        <f t="shared" si="30"/>
        <v>0</v>
      </c>
      <c r="R267" s="57">
        <v>0</v>
      </c>
      <c r="S267" s="57">
        <f t="shared" si="31"/>
        <v>0</v>
      </c>
      <c r="T267" s="57">
        <v>0</v>
      </c>
      <c r="U267" s="57">
        <v>0</v>
      </c>
      <c r="V267" s="57">
        <v>0</v>
      </c>
      <c r="W267" s="57">
        <f t="shared" si="32"/>
        <v>0</v>
      </c>
      <c r="X267" s="57">
        <v>0</v>
      </c>
      <c r="Y267" s="57">
        <f t="shared" si="33"/>
        <v>0</v>
      </c>
      <c r="Z267" s="57">
        <v>0</v>
      </c>
      <c r="AA267" s="57">
        <f t="shared" si="34"/>
        <v>0</v>
      </c>
      <c r="AB267" s="189">
        <f t="shared" si="25"/>
        <v>0</v>
      </c>
      <c r="AC267" s="58">
        <f t="shared" si="38"/>
        <v>0</v>
      </c>
      <c r="AD267" s="58">
        <f t="shared" si="39"/>
        <v>0</v>
      </c>
      <c r="AE267" s="193">
        <f t="shared" si="35"/>
        <v>0</v>
      </c>
      <c r="AF267" s="197">
        <f t="shared" si="18"/>
        <v>0</v>
      </c>
      <c r="AG267" s="197" t="b">
        <f t="shared" si="40"/>
        <v>1</v>
      </c>
      <c r="AH267" t="s">
        <v>9792</v>
      </c>
      <c r="AI267" s="59">
        <v>0</v>
      </c>
      <c r="AJ267" s="59">
        <v>0</v>
      </c>
      <c r="AK267" s="59">
        <f t="shared" si="36"/>
        <v>0</v>
      </c>
      <c r="AL267" s="59"/>
      <c r="AM267" s="24">
        <v>0</v>
      </c>
      <c r="AN267" s="24">
        <f t="shared" si="37"/>
        <v>0</v>
      </c>
      <c r="AO267" s="24"/>
      <c r="AP267" s="24"/>
      <c r="AQ267" s="24"/>
      <c r="AR267" s="24"/>
      <c r="AS267" s="24"/>
      <c r="AT267" s="24"/>
      <c r="AU267" s="24"/>
      <c r="AV267" s="24"/>
      <c r="AW267" s="24"/>
      <c r="AX267" s="24"/>
      <c r="AY267" s="24"/>
      <c r="AZ267" s="24"/>
      <c r="BA267" s="24"/>
      <c r="BB267" s="24"/>
    </row>
    <row r="268" spans="1:54" ht="16.5" customHeight="1">
      <c r="A268" s="24"/>
      <c r="B268" s="56">
        <v>5511</v>
      </c>
      <c r="C268" s="57" t="s">
        <v>9803</v>
      </c>
      <c r="D268" s="57">
        <v>0</v>
      </c>
      <c r="E268" s="57">
        <v>0</v>
      </c>
      <c r="F268" s="57">
        <v>0</v>
      </c>
      <c r="G268" s="57">
        <f t="shared" si="26"/>
        <v>0</v>
      </c>
      <c r="H268" s="57">
        <v>0</v>
      </c>
      <c r="I268" s="57">
        <f t="shared" si="27"/>
        <v>0</v>
      </c>
      <c r="J268" s="57">
        <v>0</v>
      </c>
      <c r="K268" s="57">
        <f t="shared" si="28"/>
        <v>0</v>
      </c>
      <c r="L268" s="57">
        <v>0</v>
      </c>
      <c r="M268" s="57">
        <v>0</v>
      </c>
      <c r="N268" s="57">
        <v>0</v>
      </c>
      <c r="O268" s="57">
        <f t="shared" si="29"/>
        <v>0</v>
      </c>
      <c r="P268" s="57">
        <v>0</v>
      </c>
      <c r="Q268" s="57">
        <f t="shared" si="30"/>
        <v>0</v>
      </c>
      <c r="R268" s="57">
        <v>0</v>
      </c>
      <c r="S268" s="57">
        <f t="shared" si="31"/>
        <v>0</v>
      </c>
      <c r="T268" s="57">
        <v>0</v>
      </c>
      <c r="U268" s="57">
        <v>0</v>
      </c>
      <c r="V268" s="57">
        <v>0</v>
      </c>
      <c r="W268" s="57">
        <f t="shared" si="32"/>
        <v>0</v>
      </c>
      <c r="X268" s="57">
        <v>0</v>
      </c>
      <c r="Y268" s="57">
        <f t="shared" si="33"/>
        <v>0</v>
      </c>
      <c r="Z268" s="57">
        <v>0</v>
      </c>
      <c r="AA268" s="57">
        <f t="shared" si="34"/>
        <v>0</v>
      </c>
      <c r="AB268" s="189">
        <f t="shared" si="25"/>
        <v>0</v>
      </c>
      <c r="AC268" s="58">
        <f t="shared" si="38"/>
        <v>0</v>
      </c>
      <c r="AD268" s="58">
        <f t="shared" si="39"/>
        <v>0</v>
      </c>
      <c r="AE268" s="193">
        <f t="shared" si="35"/>
        <v>0</v>
      </c>
      <c r="AF268" s="197">
        <f t="shared" si="18"/>
        <v>0</v>
      </c>
      <c r="AG268" s="197" t="b">
        <f t="shared" si="40"/>
        <v>1</v>
      </c>
      <c r="AH268" t="s">
        <v>9804</v>
      </c>
      <c r="AI268" s="59">
        <v>0</v>
      </c>
      <c r="AJ268" s="59">
        <v>0</v>
      </c>
      <c r="AK268" s="59">
        <f t="shared" si="36"/>
        <v>0</v>
      </c>
      <c r="AL268" s="59"/>
      <c r="AM268" s="24">
        <v>0</v>
      </c>
      <c r="AN268" s="24">
        <f t="shared" si="37"/>
        <v>0</v>
      </c>
      <c r="AO268" s="24"/>
      <c r="AP268" s="24"/>
      <c r="AQ268" s="24"/>
      <c r="AR268" s="24"/>
      <c r="AS268" s="24"/>
      <c r="AT268" s="24"/>
      <c r="AU268" s="24"/>
      <c r="AV268" s="24"/>
      <c r="AW268" s="24"/>
      <c r="AX268" s="24"/>
      <c r="AY268" s="24"/>
      <c r="AZ268" s="24"/>
      <c r="BA268" s="24"/>
      <c r="BB268" s="24"/>
    </row>
    <row r="269" spans="1:54" ht="16.5" customHeight="1">
      <c r="A269" s="24"/>
      <c r="B269" s="56">
        <v>5611</v>
      </c>
      <c r="C269" s="57" t="s">
        <v>9805</v>
      </c>
      <c r="D269" s="57">
        <v>0</v>
      </c>
      <c r="E269" s="57">
        <v>0</v>
      </c>
      <c r="F269" s="57">
        <v>0</v>
      </c>
      <c r="G269" s="57">
        <f t="shared" si="26"/>
        <v>0</v>
      </c>
      <c r="H269" s="57">
        <v>0</v>
      </c>
      <c r="I269" s="57">
        <f t="shared" si="27"/>
        <v>0</v>
      </c>
      <c r="J269" s="57">
        <v>0</v>
      </c>
      <c r="K269" s="57">
        <f t="shared" si="28"/>
        <v>0</v>
      </c>
      <c r="L269" s="57">
        <v>0</v>
      </c>
      <c r="M269" s="57">
        <v>0</v>
      </c>
      <c r="N269" s="57">
        <v>0</v>
      </c>
      <c r="O269" s="57">
        <f t="shared" si="29"/>
        <v>0</v>
      </c>
      <c r="P269" s="57">
        <v>0</v>
      </c>
      <c r="Q269" s="57">
        <f t="shared" si="30"/>
        <v>0</v>
      </c>
      <c r="R269" s="57">
        <v>0</v>
      </c>
      <c r="S269" s="57">
        <f t="shared" si="31"/>
        <v>0</v>
      </c>
      <c r="T269" s="57">
        <v>0</v>
      </c>
      <c r="U269" s="57">
        <v>0</v>
      </c>
      <c r="V269" s="57">
        <v>0</v>
      </c>
      <c r="W269" s="57">
        <f t="shared" si="32"/>
        <v>0</v>
      </c>
      <c r="X269" s="57">
        <v>0</v>
      </c>
      <c r="Y269" s="57">
        <f t="shared" si="33"/>
        <v>0</v>
      </c>
      <c r="Z269" s="57">
        <v>0</v>
      </c>
      <c r="AA269" s="57">
        <f t="shared" si="34"/>
        <v>0</v>
      </c>
      <c r="AB269" s="189">
        <f t="shared" si="25"/>
        <v>0</v>
      </c>
      <c r="AC269" s="58">
        <f t="shared" si="38"/>
        <v>0</v>
      </c>
      <c r="AD269" s="58">
        <f t="shared" si="39"/>
        <v>0</v>
      </c>
      <c r="AE269" s="193">
        <f t="shared" si="35"/>
        <v>0</v>
      </c>
      <c r="AF269" s="197">
        <f t="shared" si="18"/>
        <v>0</v>
      </c>
      <c r="AG269" s="197" t="b">
        <f t="shared" si="40"/>
        <v>1</v>
      </c>
      <c r="AH269" t="s">
        <v>9806</v>
      </c>
      <c r="AI269" s="59">
        <v>0</v>
      </c>
      <c r="AJ269" s="59">
        <v>0</v>
      </c>
      <c r="AK269" s="59">
        <f t="shared" si="36"/>
        <v>0</v>
      </c>
      <c r="AL269" s="59"/>
      <c r="AM269" s="24">
        <v>0</v>
      </c>
      <c r="AN269" s="24">
        <f t="shared" si="37"/>
        <v>0</v>
      </c>
      <c r="AO269" s="24"/>
      <c r="AP269" s="24"/>
      <c r="AQ269" s="24"/>
      <c r="AR269" s="24"/>
      <c r="AS269" s="24"/>
      <c r="AT269" s="24"/>
      <c r="AU269" s="24"/>
      <c r="AV269" s="24"/>
      <c r="AW269" s="24"/>
      <c r="AX269" s="24"/>
      <c r="AY269" s="24"/>
      <c r="AZ269" s="24"/>
      <c r="BA269" s="24"/>
      <c r="BB269" s="24"/>
    </row>
    <row r="270" spans="1:54" ht="16.5" customHeight="1">
      <c r="A270" s="24"/>
      <c r="B270" s="56">
        <v>5621</v>
      </c>
      <c r="C270" s="57" t="s">
        <v>9807</v>
      </c>
      <c r="D270" s="57">
        <v>0</v>
      </c>
      <c r="E270" s="57">
        <v>0</v>
      </c>
      <c r="F270" s="57">
        <v>0</v>
      </c>
      <c r="G270" s="57">
        <f t="shared" si="26"/>
        <v>0</v>
      </c>
      <c r="H270" s="57">
        <v>0</v>
      </c>
      <c r="I270" s="57">
        <f t="shared" si="27"/>
        <v>0</v>
      </c>
      <c r="J270" s="57">
        <v>0</v>
      </c>
      <c r="K270" s="57">
        <f t="shared" si="28"/>
        <v>0</v>
      </c>
      <c r="L270" s="57">
        <v>0</v>
      </c>
      <c r="M270" s="57">
        <v>0</v>
      </c>
      <c r="N270" s="57">
        <v>0</v>
      </c>
      <c r="O270" s="57">
        <f t="shared" si="29"/>
        <v>0</v>
      </c>
      <c r="P270" s="57">
        <v>0</v>
      </c>
      <c r="Q270" s="57">
        <f t="shared" si="30"/>
        <v>0</v>
      </c>
      <c r="R270" s="57">
        <v>0</v>
      </c>
      <c r="S270" s="57">
        <f t="shared" si="31"/>
        <v>0</v>
      </c>
      <c r="T270" s="57">
        <v>0</v>
      </c>
      <c r="U270" s="57">
        <v>0</v>
      </c>
      <c r="V270" s="57">
        <v>0</v>
      </c>
      <c r="W270" s="57">
        <f t="shared" si="32"/>
        <v>0</v>
      </c>
      <c r="X270" s="57">
        <v>0</v>
      </c>
      <c r="Y270" s="57">
        <f t="shared" si="33"/>
        <v>0</v>
      </c>
      <c r="Z270" s="57">
        <v>0</v>
      </c>
      <c r="AA270" s="57">
        <f t="shared" si="34"/>
        <v>0</v>
      </c>
      <c r="AB270" s="189">
        <f t="shared" si="25"/>
        <v>0</v>
      </c>
      <c r="AC270" s="58">
        <f t="shared" si="38"/>
        <v>0</v>
      </c>
      <c r="AD270" s="58">
        <f t="shared" si="39"/>
        <v>0</v>
      </c>
      <c r="AE270" s="193">
        <f t="shared" si="35"/>
        <v>0</v>
      </c>
      <c r="AF270" s="197">
        <f t="shared" si="18"/>
        <v>0</v>
      </c>
      <c r="AG270" s="197" t="b">
        <f t="shared" si="40"/>
        <v>1</v>
      </c>
      <c r="AH270" t="s">
        <v>9806</v>
      </c>
      <c r="AI270" s="59">
        <v>0</v>
      </c>
      <c r="AJ270" s="59">
        <v>0</v>
      </c>
      <c r="AK270" s="59">
        <f t="shared" si="36"/>
        <v>0</v>
      </c>
      <c r="AL270" s="59"/>
      <c r="AM270" s="24">
        <v>0</v>
      </c>
      <c r="AN270" s="24">
        <f t="shared" si="37"/>
        <v>0</v>
      </c>
      <c r="AO270" s="24"/>
      <c r="AP270" s="24"/>
      <c r="AQ270" s="24"/>
      <c r="AR270" s="24"/>
      <c r="AS270" s="24"/>
      <c r="AT270" s="24"/>
      <c r="AU270" s="24"/>
      <c r="AV270" s="24"/>
      <c r="AW270" s="24"/>
      <c r="AX270" s="24"/>
      <c r="AY270" s="24"/>
      <c r="AZ270" s="24"/>
      <c r="BA270" s="24"/>
      <c r="BB270" s="24"/>
    </row>
    <row r="271" spans="1:54" ht="16.5" customHeight="1">
      <c r="A271" s="24"/>
      <c r="B271" s="56">
        <v>5631</v>
      </c>
      <c r="C271" s="57" t="s">
        <v>9808</v>
      </c>
      <c r="D271" s="57">
        <v>0</v>
      </c>
      <c r="E271" s="57">
        <v>0</v>
      </c>
      <c r="F271" s="57">
        <v>0</v>
      </c>
      <c r="G271" s="57">
        <f t="shared" si="26"/>
        <v>0</v>
      </c>
      <c r="H271" s="57">
        <v>0</v>
      </c>
      <c r="I271" s="57">
        <f t="shared" si="27"/>
        <v>0</v>
      </c>
      <c r="J271" s="57">
        <v>0</v>
      </c>
      <c r="K271" s="57">
        <f t="shared" si="28"/>
        <v>0</v>
      </c>
      <c r="L271" s="57">
        <v>0</v>
      </c>
      <c r="M271" s="57">
        <v>0</v>
      </c>
      <c r="N271" s="57">
        <v>0</v>
      </c>
      <c r="O271" s="57">
        <f t="shared" si="29"/>
        <v>0</v>
      </c>
      <c r="P271" s="57">
        <v>0</v>
      </c>
      <c r="Q271" s="57">
        <f t="shared" si="30"/>
        <v>0</v>
      </c>
      <c r="R271" s="57">
        <v>0</v>
      </c>
      <c r="S271" s="57">
        <f t="shared" si="31"/>
        <v>0</v>
      </c>
      <c r="T271" s="57">
        <v>0</v>
      </c>
      <c r="U271" s="57">
        <v>0</v>
      </c>
      <c r="V271" s="57">
        <v>0</v>
      </c>
      <c r="W271" s="57">
        <f t="shared" si="32"/>
        <v>0</v>
      </c>
      <c r="X271" s="57">
        <v>0</v>
      </c>
      <c r="Y271" s="57">
        <f t="shared" si="33"/>
        <v>0</v>
      </c>
      <c r="Z271" s="57">
        <v>0</v>
      </c>
      <c r="AA271" s="57">
        <f t="shared" si="34"/>
        <v>0</v>
      </c>
      <c r="AB271" s="189">
        <f t="shared" si="25"/>
        <v>0</v>
      </c>
      <c r="AC271" s="58">
        <f t="shared" si="38"/>
        <v>0</v>
      </c>
      <c r="AD271" s="58">
        <f t="shared" si="39"/>
        <v>0</v>
      </c>
      <c r="AE271" s="193">
        <f t="shared" si="35"/>
        <v>0</v>
      </c>
      <c r="AF271" s="197">
        <f t="shared" si="18"/>
        <v>0</v>
      </c>
      <c r="AG271" s="197" t="b">
        <f t="shared" si="40"/>
        <v>1</v>
      </c>
      <c r="AH271" t="s">
        <v>9806</v>
      </c>
      <c r="AI271" s="59">
        <v>0</v>
      </c>
      <c r="AJ271" s="59">
        <v>0</v>
      </c>
      <c r="AK271" s="59">
        <f t="shared" si="36"/>
        <v>0</v>
      </c>
      <c r="AL271" s="59"/>
      <c r="AM271" s="24">
        <v>0</v>
      </c>
      <c r="AN271" s="24">
        <f t="shared" si="37"/>
        <v>0</v>
      </c>
      <c r="AO271" s="24"/>
      <c r="AP271" s="24"/>
      <c r="AQ271" s="24"/>
      <c r="AR271" s="24"/>
      <c r="AS271" s="24"/>
      <c r="AT271" s="24"/>
      <c r="AU271" s="24"/>
      <c r="AV271" s="24"/>
      <c r="AW271" s="24"/>
      <c r="AX271" s="24"/>
      <c r="AY271" s="24"/>
      <c r="AZ271" s="24"/>
      <c r="BA271" s="24"/>
      <c r="BB271" s="24"/>
    </row>
    <row r="272" spans="1:54" ht="16.5" customHeight="1">
      <c r="A272" s="24"/>
      <c r="B272" s="56">
        <v>5641</v>
      </c>
      <c r="C272" s="57" t="s">
        <v>9809</v>
      </c>
      <c r="D272" s="57">
        <v>0</v>
      </c>
      <c r="E272" s="57">
        <v>0</v>
      </c>
      <c r="F272" s="57">
        <v>0</v>
      </c>
      <c r="G272" s="57">
        <f t="shared" si="26"/>
        <v>0</v>
      </c>
      <c r="H272" s="57">
        <v>0</v>
      </c>
      <c r="I272" s="57">
        <f t="shared" si="27"/>
        <v>0</v>
      </c>
      <c r="J272" s="57">
        <v>0</v>
      </c>
      <c r="K272" s="57">
        <f t="shared" si="28"/>
        <v>0</v>
      </c>
      <c r="L272" s="57">
        <v>0</v>
      </c>
      <c r="M272" s="57">
        <v>0</v>
      </c>
      <c r="N272" s="57">
        <v>0</v>
      </c>
      <c r="O272" s="57">
        <f t="shared" si="29"/>
        <v>0</v>
      </c>
      <c r="P272" s="57">
        <v>0</v>
      </c>
      <c r="Q272" s="57">
        <f t="shared" si="30"/>
        <v>0</v>
      </c>
      <c r="R272" s="57">
        <v>0</v>
      </c>
      <c r="S272" s="57">
        <f t="shared" si="31"/>
        <v>0</v>
      </c>
      <c r="T272" s="57">
        <v>0</v>
      </c>
      <c r="U272" s="57">
        <v>0</v>
      </c>
      <c r="V272" s="57">
        <v>0</v>
      </c>
      <c r="W272" s="57">
        <f t="shared" si="32"/>
        <v>0</v>
      </c>
      <c r="X272" s="57">
        <v>0</v>
      </c>
      <c r="Y272" s="57">
        <f t="shared" si="33"/>
        <v>0</v>
      </c>
      <c r="Z272" s="57">
        <v>0</v>
      </c>
      <c r="AA272" s="57">
        <f t="shared" si="34"/>
        <v>0</v>
      </c>
      <c r="AB272" s="189">
        <f t="shared" si="25"/>
        <v>0</v>
      </c>
      <c r="AC272" s="58">
        <f t="shared" si="38"/>
        <v>0</v>
      </c>
      <c r="AD272" s="58">
        <f t="shared" si="39"/>
        <v>0</v>
      </c>
      <c r="AE272" s="193">
        <f t="shared" si="35"/>
        <v>0</v>
      </c>
      <c r="AF272" s="197">
        <f t="shared" si="18"/>
        <v>0</v>
      </c>
      <c r="AG272" s="197" t="b">
        <f t="shared" si="40"/>
        <v>1</v>
      </c>
      <c r="AH272" t="s">
        <v>9806</v>
      </c>
      <c r="AI272" s="59">
        <v>0</v>
      </c>
      <c r="AJ272" s="59">
        <v>0</v>
      </c>
      <c r="AK272" s="59">
        <f t="shared" si="36"/>
        <v>0</v>
      </c>
      <c r="AL272" s="59"/>
      <c r="AM272" s="24">
        <v>0</v>
      </c>
      <c r="AN272" s="24">
        <f t="shared" si="37"/>
        <v>0</v>
      </c>
      <c r="AO272" s="24"/>
      <c r="AP272" s="24"/>
      <c r="AQ272" s="24"/>
      <c r="AR272" s="24"/>
      <c r="AS272" s="24"/>
      <c r="AT272" s="24"/>
      <c r="AU272" s="24"/>
      <c r="AV272" s="24"/>
      <c r="AW272" s="24"/>
      <c r="AX272" s="24"/>
      <c r="AY272" s="24"/>
      <c r="AZ272" s="24"/>
      <c r="BA272" s="24"/>
      <c r="BB272" s="24"/>
    </row>
    <row r="273" spans="1:54" ht="16.5" customHeight="1">
      <c r="A273" s="24"/>
      <c r="B273" s="56">
        <v>5651</v>
      </c>
      <c r="C273" s="57" t="s">
        <v>9810</v>
      </c>
      <c r="D273" s="57">
        <v>0</v>
      </c>
      <c r="E273" s="57">
        <v>0</v>
      </c>
      <c r="F273" s="57">
        <v>0</v>
      </c>
      <c r="G273" s="57">
        <f t="shared" si="26"/>
        <v>0</v>
      </c>
      <c r="H273" s="57">
        <v>0</v>
      </c>
      <c r="I273" s="57">
        <f t="shared" si="27"/>
        <v>0</v>
      </c>
      <c r="J273" s="57">
        <v>0</v>
      </c>
      <c r="K273" s="57">
        <f t="shared" si="28"/>
        <v>0</v>
      </c>
      <c r="L273" s="57">
        <v>0</v>
      </c>
      <c r="M273" s="57">
        <v>0</v>
      </c>
      <c r="N273" s="57">
        <v>0</v>
      </c>
      <c r="O273" s="57">
        <f t="shared" si="29"/>
        <v>0</v>
      </c>
      <c r="P273" s="57">
        <v>0</v>
      </c>
      <c r="Q273" s="57">
        <f t="shared" si="30"/>
        <v>0</v>
      </c>
      <c r="R273" s="57">
        <v>0</v>
      </c>
      <c r="S273" s="57">
        <f t="shared" si="31"/>
        <v>0</v>
      </c>
      <c r="T273" s="57">
        <v>0</v>
      </c>
      <c r="U273" s="57">
        <v>0</v>
      </c>
      <c r="V273" s="57">
        <v>0</v>
      </c>
      <c r="W273" s="57">
        <f t="shared" si="32"/>
        <v>0</v>
      </c>
      <c r="X273" s="57">
        <v>0</v>
      </c>
      <c r="Y273" s="57">
        <f t="shared" si="33"/>
        <v>0</v>
      </c>
      <c r="Z273" s="57">
        <v>0</v>
      </c>
      <c r="AA273" s="57">
        <f t="shared" si="34"/>
        <v>0</v>
      </c>
      <c r="AB273" s="189">
        <f t="shared" si="25"/>
        <v>0</v>
      </c>
      <c r="AC273" s="58">
        <f t="shared" si="38"/>
        <v>0</v>
      </c>
      <c r="AD273" s="58">
        <f t="shared" si="39"/>
        <v>0</v>
      </c>
      <c r="AE273" s="193">
        <f t="shared" si="35"/>
        <v>0</v>
      </c>
      <c r="AF273" s="197">
        <f t="shared" si="18"/>
        <v>0</v>
      </c>
      <c r="AG273" s="197" t="b">
        <f t="shared" si="40"/>
        <v>1</v>
      </c>
      <c r="AH273" t="s">
        <v>9806</v>
      </c>
      <c r="AI273" s="59">
        <v>0</v>
      </c>
      <c r="AJ273" s="59">
        <v>0</v>
      </c>
      <c r="AK273" s="59">
        <f t="shared" si="36"/>
        <v>0</v>
      </c>
      <c r="AL273" s="59"/>
      <c r="AM273" s="24">
        <v>0</v>
      </c>
      <c r="AN273" s="24">
        <f t="shared" si="37"/>
        <v>0</v>
      </c>
      <c r="AO273" s="24"/>
      <c r="AP273" s="24"/>
      <c r="AQ273" s="24"/>
      <c r="AR273" s="24"/>
      <c r="AS273" s="24"/>
      <c r="AT273" s="24"/>
      <c r="AU273" s="24"/>
      <c r="AV273" s="24"/>
      <c r="AW273" s="24"/>
      <c r="AX273" s="24"/>
      <c r="AY273" s="24"/>
      <c r="AZ273" s="24"/>
      <c r="BA273" s="24"/>
      <c r="BB273" s="24"/>
    </row>
    <row r="274" spans="1:54" ht="16.5" customHeight="1">
      <c r="A274" s="24"/>
      <c r="B274" s="56">
        <v>5661</v>
      </c>
      <c r="C274" s="57" t="s">
        <v>9811</v>
      </c>
      <c r="D274" s="57">
        <v>0</v>
      </c>
      <c r="E274" s="57">
        <v>0</v>
      </c>
      <c r="F274" s="57">
        <v>0</v>
      </c>
      <c r="G274" s="57">
        <f t="shared" si="26"/>
        <v>0</v>
      </c>
      <c r="H274" s="57">
        <v>0</v>
      </c>
      <c r="I274" s="57">
        <f t="shared" si="27"/>
        <v>0</v>
      </c>
      <c r="J274" s="57">
        <v>0</v>
      </c>
      <c r="K274" s="57">
        <f t="shared" si="28"/>
        <v>0</v>
      </c>
      <c r="L274" s="57">
        <v>0</v>
      </c>
      <c r="M274" s="57">
        <v>0</v>
      </c>
      <c r="N274" s="57">
        <v>0</v>
      </c>
      <c r="O274" s="57">
        <f t="shared" si="29"/>
        <v>0</v>
      </c>
      <c r="P274" s="57">
        <v>0</v>
      </c>
      <c r="Q274" s="57">
        <f t="shared" si="30"/>
        <v>0</v>
      </c>
      <c r="R274" s="57">
        <v>0</v>
      </c>
      <c r="S274" s="57">
        <f t="shared" si="31"/>
        <v>0</v>
      </c>
      <c r="T274" s="57">
        <v>0</v>
      </c>
      <c r="U274" s="57">
        <v>0</v>
      </c>
      <c r="V274" s="57">
        <v>0</v>
      </c>
      <c r="W274" s="57">
        <f t="shared" si="32"/>
        <v>0</v>
      </c>
      <c r="X274" s="57">
        <v>0</v>
      </c>
      <c r="Y274" s="57">
        <f t="shared" si="33"/>
        <v>0</v>
      </c>
      <c r="Z274" s="57">
        <v>0</v>
      </c>
      <c r="AA274" s="57">
        <f t="shared" si="34"/>
        <v>0</v>
      </c>
      <c r="AB274" s="189">
        <f t="shared" si="25"/>
        <v>0</v>
      </c>
      <c r="AC274" s="58">
        <f t="shared" si="38"/>
        <v>0</v>
      </c>
      <c r="AD274" s="58">
        <f t="shared" si="39"/>
        <v>0</v>
      </c>
      <c r="AE274" s="193">
        <f t="shared" si="35"/>
        <v>0</v>
      </c>
      <c r="AF274" s="197">
        <f t="shared" si="18"/>
        <v>0</v>
      </c>
      <c r="AG274" s="197" t="b">
        <f t="shared" si="40"/>
        <v>1</v>
      </c>
      <c r="AH274" t="s">
        <v>9806</v>
      </c>
      <c r="AI274" s="59">
        <v>0</v>
      </c>
      <c r="AJ274" s="59">
        <v>0</v>
      </c>
      <c r="AK274" s="59">
        <f t="shared" si="36"/>
        <v>0</v>
      </c>
      <c r="AL274" s="59"/>
      <c r="AM274" s="24">
        <v>0</v>
      </c>
      <c r="AN274" s="24">
        <f t="shared" si="37"/>
        <v>0</v>
      </c>
      <c r="AO274" s="24"/>
      <c r="AP274" s="24"/>
      <c r="AQ274" s="24"/>
      <c r="AR274" s="24"/>
      <c r="AS274" s="24"/>
      <c r="AT274" s="24"/>
      <c r="AU274" s="24"/>
      <c r="AV274" s="24"/>
      <c r="AW274" s="24"/>
      <c r="AX274" s="24"/>
      <c r="AY274" s="24"/>
      <c r="AZ274" s="24"/>
      <c r="BA274" s="24"/>
      <c r="BB274" s="24"/>
    </row>
    <row r="275" spans="1:54" ht="16.5" customHeight="1">
      <c r="A275" s="24"/>
      <c r="B275" s="56">
        <v>5671</v>
      </c>
      <c r="C275" s="57" t="s">
        <v>9812</v>
      </c>
      <c r="D275" s="57">
        <v>0</v>
      </c>
      <c r="E275" s="57">
        <v>0</v>
      </c>
      <c r="F275" s="57">
        <v>0</v>
      </c>
      <c r="G275" s="57">
        <f t="shared" si="26"/>
        <v>0</v>
      </c>
      <c r="H275" s="57">
        <v>0</v>
      </c>
      <c r="I275" s="57">
        <f t="shared" si="27"/>
        <v>0</v>
      </c>
      <c r="J275" s="57">
        <v>0</v>
      </c>
      <c r="K275" s="57">
        <f t="shared" si="28"/>
        <v>0</v>
      </c>
      <c r="L275" s="57">
        <v>0</v>
      </c>
      <c r="M275" s="57">
        <v>0</v>
      </c>
      <c r="N275" s="57">
        <v>0</v>
      </c>
      <c r="O275" s="57">
        <f t="shared" si="29"/>
        <v>0</v>
      </c>
      <c r="P275" s="57">
        <v>0</v>
      </c>
      <c r="Q275" s="57">
        <f t="shared" si="30"/>
        <v>0</v>
      </c>
      <c r="R275" s="57">
        <v>0</v>
      </c>
      <c r="S275" s="57">
        <f t="shared" si="31"/>
        <v>0</v>
      </c>
      <c r="T275" s="57">
        <v>0</v>
      </c>
      <c r="U275" s="57">
        <v>0</v>
      </c>
      <c r="V275" s="57">
        <v>0</v>
      </c>
      <c r="W275" s="57">
        <f t="shared" si="32"/>
        <v>0</v>
      </c>
      <c r="X275" s="57">
        <v>0</v>
      </c>
      <c r="Y275" s="57">
        <f t="shared" si="33"/>
        <v>0</v>
      </c>
      <c r="Z275" s="57">
        <v>0</v>
      </c>
      <c r="AA275" s="57">
        <f t="shared" si="34"/>
        <v>0</v>
      </c>
      <c r="AB275" s="189">
        <f t="shared" si="25"/>
        <v>0</v>
      </c>
      <c r="AC275" s="58">
        <f t="shared" si="38"/>
        <v>0</v>
      </c>
      <c r="AD275" s="58">
        <f t="shared" si="39"/>
        <v>0</v>
      </c>
      <c r="AE275" s="193">
        <f t="shared" si="35"/>
        <v>0</v>
      </c>
      <c r="AF275" s="197">
        <f t="shared" si="18"/>
        <v>0</v>
      </c>
      <c r="AG275" s="197" t="b">
        <f t="shared" si="40"/>
        <v>1</v>
      </c>
      <c r="AH275" t="s">
        <v>9806</v>
      </c>
      <c r="AI275" s="59">
        <v>0</v>
      </c>
      <c r="AJ275" s="59">
        <v>0</v>
      </c>
      <c r="AK275" s="59">
        <f t="shared" si="36"/>
        <v>0</v>
      </c>
      <c r="AL275" s="59"/>
      <c r="AM275" s="24">
        <v>0</v>
      </c>
      <c r="AN275" s="24">
        <f t="shared" si="37"/>
        <v>0</v>
      </c>
      <c r="AO275" s="24"/>
      <c r="AP275" s="24"/>
      <c r="AQ275" s="24"/>
      <c r="AR275" s="24"/>
      <c r="AS275" s="24"/>
      <c r="AT275" s="24"/>
      <c r="AU275" s="24"/>
      <c r="AV275" s="24"/>
      <c r="AW275" s="24"/>
      <c r="AX275" s="24"/>
      <c r="AY275" s="24"/>
      <c r="AZ275" s="24"/>
      <c r="BA275" s="24"/>
      <c r="BB275" s="24"/>
    </row>
    <row r="276" spans="1:54" ht="16.5" customHeight="1">
      <c r="A276" s="24"/>
      <c r="B276" s="56">
        <v>5672</v>
      </c>
      <c r="C276" s="57" t="s">
        <v>9813</v>
      </c>
      <c r="D276" s="57">
        <v>0</v>
      </c>
      <c r="E276" s="57">
        <v>0</v>
      </c>
      <c r="F276" s="57">
        <v>0</v>
      </c>
      <c r="G276" s="57">
        <f t="shared" si="26"/>
        <v>0</v>
      </c>
      <c r="H276" s="57">
        <v>0</v>
      </c>
      <c r="I276" s="57">
        <f t="shared" si="27"/>
        <v>0</v>
      </c>
      <c r="J276" s="57">
        <v>0</v>
      </c>
      <c r="K276" s="57">
        <f t="shared" si="28"/>
        <v>0</v>
      </c>
      <c r="L276" s="57">
        <v>0</v>
      </c>
      <c r="M276" s="57">
        <v>0</v>
      </c>
      <c r="N276" s="57">
        <v>0</v>
      </c>
      <c r="O276" s="57">
        <f t="shared" si="29"/>
        <v>0</v>
      </c>
      <c r="P276" s="57">
        <v>0</v>
      </c>
      <c r="Q276" s="57">
        <f t="shared" si="30"/>
        <v>0</v>
      </c>
      <c r="R276" s="57">
        <v>0</v>
      </c>
      <c r="S276" s="57">
        <f t="shared" si="31"/>
        <v>0</v>
      </c>
      <c r="T276" s="57">
        <v>0</v>
      </c>
      <c r="U276" s="57">
        <v>0</v>
      </c>
      <c r="V276" s="57">
        <v>0</v>
      </c>
      <c r="W276" s="57">
        <f t="shared" si="32"/>
        <v>0</v>
      </c>
      <c r="X276" s="57">
        <v>0</v>
      </c>
      <c r="Y276" s="57">
        <f t="shared" si="33"/>
        <v>0</v>
      </c>
      <c r="Z276" s="57">
        <v>0</v>
      </c>
      <c r="AA276" s="57">
        <f t="shared" si="34"/>
        <v>0</v>
      </c>
      <c r="AB276" s="189">
        <f t="shared" si="25"/>
        <v>0</v>
      </c>
      <c r="AC276" s="58">
        <f t="shared" si="38"/>
        <v>0</v>
      </c>
      <c r="AD276" s="58">
        <f t="shared" si="39"/>
        <v>0</v>
      </c>
      <c r="AE276" s="193">
        <f t="shared" si="35"/>
        <v>0</v>
      </c>
      <c r="AF276" s="197">
        <f t="shared" si="18"/>
        <v>0</v>
      </c>
      <c r="AG276" s="197" t="b">
        <f t="shared" si="40"/>
        <v>1</v>
      </c>
      <c r="AH276" t="s">
        <v>9806</v>
      </c>
      <c r="AI276" s="59">
        <v>0</v>
      </c>
      <c r="AJ276" s="59">
        <v>0</v>
      </c>
      <c r="AK276" s="59">
        <f t="shared" si="36"/>
        <v>0</v>
      </c>
      <c r="AL276" s="59"/>
      <c r="AM276" s="24">
        <v>0</v>
      </c>
      <c r="AN276" s="24">
        <f t="shared" si="37"/>
        <v>0</v>
      </c>
      <c r="AO276" s="24"/>
      <c r="AP276" s="24"/>
      <c r="AQ276" s="24"/>
      <c r="AR276" s="24"/>
      <c r="AS276" s="24"/>
      <c r="AT276" s="24"/>
      <c r="AU276" s="24"/>
      <c r="AV276" s="24"/>
      <c r="AW276" s="24"/>
      <c r="AX276" s="24"/>
      <c r="AY276" s="24"/>
      <c r="AZ276" s="24"/>
      <c r="BA276" s="24"/>
      <c r="BB276" s="24"/>
    </row>
    <row r="277" spans="1:54" ht="16.5" customHeight="1">
      <c r="A277" s="24"/>
      <c r="B277" s="56">
        <v>5691</v>
      </c>
      <c r="C277" s="57" t="s">
        <v>9814</v>
      </c>
      <c r="D277" s="57">
        <v>0</v>
      </c>
      <c r="E277" s="57">
        <v>0</v>
      </c>
      <c r="F277" s="57">
        <v>0</v>
      </c>
      <c r="G277" s="57">
        <f t="shared" si="26"/>
        <v>0</v>
      </c>
      <c r="H277" s="57">
        <v>0</v>
      </c>
      <c r="I277" s="57">
        <f t="shared" si="27"/>
        <v>0</v>
      </c>
      <c r="J277" s="57">
        <v>0</v>
      </c>
      <c r="K277" s="57">
        <f t="shared" si="28"/>
        <v>0</v>
      </c>
      <c r="L277" s="57">
        <v>0</v>
      </c>
      <c r="M277" s="57">
        <v>0</v>
      </c>
      <c r="N277" s="57">
        <v>0</v>
      </c>
      <c r="O277" s="57">
        <f t="shared" si="29"/>
        <v>0</v>
      </c>
      <c r="P277" s="57">
        <v>0</v>
      </c>
      <c r="Q277" s="57">
        <f t="shared" si="30"/>
        <v>0</v>
      </c>
      <c r="R277" s="57">
        <v>0</v>
      </c>
      <c r="S277" s="57">
        <f t="shared" si="31"/>
        <v>0</v>
      </c>
      <c r="T277" s="57">
        <v>0</v>
      </c>
      <c r="U277" s="57">
        <v>0</v>
      </c>
      <c r="V277" s="57">
        <v>0</v>
      </c>
      <c r="W277" s="57">
        <f t="shared" si="32"/>
        <v>0</v>
      </c>
      <c r="X277" s="57">
        <v>0</v>
      </c>
      <c r="Y277" s="57">
        <f t="shared" si="33"/>
        <v>0</v>
      </c>
      <c r="Z277" s="57">
        <v>0</v>
      </c>
      <c r="AA277" s="57">
        <f t="shared" si="34"/>
        <v>0</v>
      </c>
      <c r="AB277" s="189">
        <f t="shared" si="25"/>
        <v>0</v>
      </c>
      <c r="AC277" s="58">
        <f t="shared" si="38"/>
        <v>0</v>
      </c>
      <c r="AD277" s="58">
        <f t="shared" si="39"/>
        <v>0</v>
      </c>
      <c r="AE277" s="193">
        <f t="shared" si="35"/>
        <v>0</v>
      </c>
      <c r="AF277" s="197">
        <f t="shared" si="18"/>
        <v>0</v>
      </c>
      <c r="AG277" s="197" t="b">
        <f t="shared" si="40"/>
        <v>1</v>
      </c>
      <c r="AH277" t="s">
        <v>9806</v>
      </c>
      <c r="AI277" s="59">
        <v>0</v>
      </c>
      <c r="AJ277" s="59">
        <v>0</v>
      </c>
      <c r="AK277" s="59">
        <f t="shared" si="36"/>
        <v>0</v>
      </c>
      <c r="AL277" s="59"/>
      <c r="AM277" s="24">
        <v>0</v>
      </c>
      <c r="AN277" s="24">
        <f t="shared" si="37"/>
        <v>0</v>
      </c>
      <c r="AO277" s="24"/>
      <c r="AP277" s="24"/>
      <c r="AQ277" s="24"/>
      <c r="AR277" s="24"/>
      <c r="AS277" s="24"/>
      <c r="AT277" s="24"/>
      <c r="AU277" s="24"/>
      <c r="AV277" s="24"/>
      <c r="AW277" s="24"/>
      <c r="AX277" s="24"/>
      <c r="AY277" s="24"/>
      <c r="AZ277" s="24"/>
      <c r="BA277" s="24"/>
      <c r="BB277" s="24"/>
    </row>
    <row r="278" spans="1:54" ht="16.5" customHeight="1">
      <c r="A278" s="24"/>
      <c r="B278" s="56">
        <v>5692</v>
      </c>
      <c r="C278" s="57" t="s">
        <v>9815</v>
      </c>
      <c r="D278" s="57">
        <v>0</v>
      </c>
      <c r="E278" s="57">
        <v>0</v>
      </c>
      <c r="F278" s="57">
        <v>0</v>
      </c>
      <c r="G278" s="57">
        <f t="shared" si="26"/>
        <v>0</v>
      </c>
      <c r="H278" s="57">
        <v>0</v>
      </c>
      <c r="I278" s="57">
        <f t="shared" si="27"/>
        <v>0</v>
      </c>
      <c r="J278" s="57">
        <v>0</v>
      </c>
      <c r="K278" s="57">
        <f t="shared" si="28"/>
        <v>0</v>
      </c>
      <c r="L278" s="57">
        <v>0</v>
      </c>
      <c r="M278" s="57">
        <v>0</v>
      </c>
      <c r="N278" s="57">
        <v>0</v>
      </c>
      <c r="O278" s="57">
        <f t="shared" si="29"/>
        <v>0</v>
      </c>
      <c r="P278" s="57">
        <v>0</v>
      </c>
      <c r="Q278" s="57">
        <f t="shared" si="30"/>
        <v>0</v>
      </c>
      <c r="R278" s="57">
        <v>0</v>
      </c>
      <c r="S278" s="57">
        <f t="shared" si="31"/>
        <v>0</v>
      </c>
      <c r="T278" s="57">
        <v>0</v>
      </c>
      <c r="U278" s="57">
        <v>0</v>
      </c>
      <c r="V278" s="57">
        <v>0</v>
      </c>
      <c r="W278" s="57">
        <f t="shared" si="32"/>
        <v>0</v>
      </c>
      <c r="X278" s="57">
        <v>0</v>
      </c>
      <c r="Y278" s="57">
        <f t="shared" si="33"/>
        <v>0</v>
      </c>
      <c r="Z278" s="57">
        <v>0</v>
      </c>
      <c r="AA278" s="57">
        <f t="shared" si="34"/>
        <v>0</v>
      </c>
      <c r="AB278" s="189">
        <f t="shared" si="25"/>
        <v>0</v>
      </c>
      <c r="AC278" s="58">
        <f t="shared" si="38"/>
        <v>0</v>
      </c>
      <c r="AD278" s="58">
        <f t="shared" si="39"/>
        <v>0</v>
      </c>
      <c r="AE278" s="193">
        <f t="shared" si="35"/>
        <v>0</v>
      </c>
      <c r="AF278" s="197">
        <f t="shared" si="18"/>
        <v>0</v>
      </c>
      <c r="AG278" s="197" t="b">
        <f t="shared" si="40"/>
        <v>1</v>
      </c>
      <c r="AH278" t="s">
        <v>9806</v>
      </c>
      <c r="AI278" s="59">
        <v>0</v>
      </c>
      <c r="AJ278" s="59">
        <v>0</v>
      </c>
      <c r="AK278" s="59">
        <f t="shared" si="36"/>
        <v>0</v>
      </c>
      <c r="AL278" s="59"/>
      <c r="AM278" s="24">
        <v>0</v>
      </c>
      <c r="AN278" s="24">
        <f t="shared" si="37"/>
        <v>0</v>
      </c>
      <c r="AO278" s="24"/>
      <c r="AP278" s="24"/>
      <c r="AQ278" s="24"/>
      <c r="AR278" s="24"/>
      <c r="AS278" s="24"/>
      <c r="AT278" s="24"/>
      <c r="AU278" s="24"/>
      <c r="AV278" s="24"/>
      <c r="AW278" s="24"/>
      <c r="AX278" s="24"/>
      <c r="AY278" s="24"/>
      <c r="AZ278" s="24"/>
      <c r="BA278" s="24"/>
      <c r="BB278" s="24"/>
    </row>
    <row r="279" spans="1:54" ht="16.5" customHeight="1">
      <c r="A279" s="24"/>
      <c r="B279" s="56">
        <v>5693</v>
      </c>
      <c r="C279" s="57" t="s">
        <v>9816</v>
      </c>
      <c r="D279" s="57">
        <v>0</v>
      </c>
      <c r="E279" s="57">
        <v>0</v>
      </c>
      <c r="F279" s="57">
        <v>0</v>
      </c>
      <c r="G279" s="57">
        <f t="shared" si="26"/>
        <v>0</v>
      </c>
      <c r="H279" s="57">
        <v>0</v>
      </c>
      <c r="I279" s="57">
        <f t="shared" si="27"/>
        <v>0</v>
      </c>
      <c r="J279" s="57">
        <v>0</v>
      </c>
      <c r="K279" s="57">
        <f t="shared" si="28"/>
        <v>0</v>
      </c>
      <c r="L279" s="57">
        <v>0</v>
      </c>
      <c r="M279" s="57">
        <v>0</v>
      </c>
      <c r="N279" s="57">
        <v>0</v>
      </c>
      <c r="O279" s="57">
        <f t="shared" si="29"/>
        <v>0</v>
      </c>
      <c r="P279" s="57">
        <v>0</v>
      </c>
      <c r="Q279" s="57">
        <f t="shared" si="30"/>
        <v>0</v>
      </c>
      <c r="R279" s="57">
        <v>0</v>
      </c>
      <c r="S279" s="57">
        <f t="shared" si="31"/>
        <v>0</v>
      </c>
      <c r="T279" s="57">
        <v>0</v>
      </c>
      <c r="U279" s="57">
        <v>0</v>
      </c>
      <c r="V279" s="57">
        <v>0</v>
      </c>
      <c r="W279" s="57">
        <f t="shared" si="32"/>
        <v>0</v>
      </c>
      <c r="X279" s="57">
        <v>0</v>
      </c>
      <c r="Y279" s="57">
        <f t="shared" si="33"/>
        <v>0</v>
      </c>
      <c r="Z279" s="57">
        <v>0</v>
      </c>
      <c r="AA279" s="57">
        <f t="shared" si="34"/>
        <v>0</v>
      </c>
      <c r="AB279" s="189">
        <f t="shared" si="25"/>
        <v>0</v>
      </c>
      <c r="AC279" s="58">
        <f t="shared" si="38"/>
        <v>0</v>
      </c>
      <c r="AD279" s="58">
        <f t="shared" si="39"/>
        <v>0</v>
      </c>
      <c r="AE279" s="193">
        <f t="shared" si="35"/>
        <v>0</v>
      </c>
      <c r="AF279" s="197">
        <f t="shared" si="18"/>
        <v>0</v>
      </c>
      <c r="AG279" s="197" t="b">
        <f t="shared" si="40"/>
        <v>1</v>
      </c>
      <c r="AH279" t="s">
        <v>9806</v>
      </c>
      <c r="AI279" s="59">
        <v>0</v>
      </c>
      <c r="AJ279" s="59">
        <v>0</v>
      </c>
      <c r="AK279" s="59">
        <f t="shared" si="36"/>
        <v>0</v>
      </c>
      <c r="AL279" s="59"/>
      <c r="AM279" s="24">
        <v>0</v>
      </c>
      <c r="AN279" s="24">
        <f t="shared" si="37"/>
        <v>0</v>
      </c>
      <c r="AO279" s="24"/>
      <c r="AP279" s="24"/>
      <c r="AQ279" s="24"/>
      <c r="AR279" s="24"/>
      <c r="AS279" s="24"/>
      <c r="AT279" s="24"/>
      <c r="AU279" s="24"/>
      <c r="AV279" s="24"/>
      <c r="AW279" s="24"/>
      <c r="AX279" s="24"/>
      <c r="AY279" s="24"/>
      <c r="AZ279" s="24"/>
      <c r="BA279" s="24"/>
      <c r="BB279" s="24"/>
    </row>
    <row r="280" spans="1:54" ht="15.75" customHeight="1">
      <c r="A280" s="24"/>
      <c r="B280" s="56">
        <v>5694</v>
      </c>
      <c r="C280" s="57" t="s">
        <v>9817</v>
      </c>
      <c r="D280" s="57">
        <v>0</v>
      </c>
      <c r="E280" s="57">
        <v>0</v>
      </c>
      <c r="F280" s="57">
        <v>0</v>
      </c>
      <c r="G280" s="57">
        <f t="shared" si="26"/>
        <v>0</v>
      </c>
      <c r="H280" s="57">
        <v>0</v>
      </c>
      <c r="I280" s="57">
        <f t="shared" si="27"/>
        <v>0</v>
      </c>
      <c r="J280" s="57">
        <v>0</v>
      </c>
      <c r="K280" s="57">
        <f t="shared" si="28"/>
        <v>0</v>
      </c>
      <c r="L280" s="57">
        <v>0</v>
      </c>
      <c r="M280" s="57">
        <v>0</v>
      </c>
      <c r="N280" s="57">
        <v>0</v>
      </c>
      <c r="O280" s="57">
        <f t="shared" si="29"/>
        <v>0</v>
      </c>
      <c r="P280" s="57">
        <v>0</v>
      </c>
      <c r="Q280" s="57">
        <f t="shared" si="30"/>
        <v>0</v>
      </c>
      <c r="R280" s="57">
        <v>0</v>
      </c>
      <c r="S280" s="57">
        <f t="shared" si="31"/>
        <v>0</v>
      </c>
      <c r="T280" s="57">
        <v>0</v>
      </c>
      <c r="U280" s="57">
        <v>0</v>
      </c>
      <c r="V280" s="57">
        <v>0</v>
      </c>
      <c r="W280" s="57">
        <f t="shared" si="32"/>
        <v>0</v>
      </c>
      <c r="X280" s="57">
        <v>0</v>
      </c>
      <c r="Y280" s="57">
        <f t="shared" si="33"/>
        <v>0</v>
      </c>
      <c r="Z280" s="57">
        <v>0</v>
      </c>
      <c r="AA280" s="57">
        <f t="shared" si="34"/>
        <v>0</v>
      </c>
      <c r="AB280" s="189">
        <f t="shared" si="25"/>
        <v>0</v>
      </c>
      <c r="AC280" s="58">
        <f t="shared" si="38"/>
        <v>0</v>
      </c>
      <c r="AD280" s="58">
        <f t="shared" si="39"/>
        <v>0</v>
      </c>
      <c r="AE280" s="193">
        <f t="shared" si="35"/>
        <v>0</v>
      </c>
      <c r="AF280" s="197">
        <f t="shared" si="18"/>
        <v>0</v>
      </c>
      <c r="AG280" s="197" t="b">
        <f t="shared" si="40"/>
        <v>1</v>
      </c>
      <c r="AH280" t="s">
        <v>9806</v>
      </c>
      <c r="AI280" s="59">
        <v>0</v>
      </c>
      <c r="AJ280" s="59">
        <v>0</v>
      </c>
      <c r="AK280" s="59">
        <f t="shared" si="36"/>
        <v>0</v>
      </c>
      <c r="AL280" s="59"/>
      <c r="AM280" s="24">
        <v>0</v>
      </c>
      <c r="AN280" s="24">
        <f t="shared" si="37"/>
        <v>0</v>
      </c>
      <c r="AO280" s="24"/>
      <c r="AP280" s="24"/>
      <c r="AQ280" s="24"/>
      <c r="AR280" s="24"/>
      <c r="AS280" s="24"/>
      <c r="AT280" s="24"/>
      <c r="AU280" s="24"/>
      <c r="AV280" s="24"/>
      <c r="AW280" s="24"/>
      <c r="AX280" s="24"/>
      <c r="AY280" s="24"/>
      <c r="AZ280" s="24"/>
      <c r="BA280" s="24"/>
      <c r="BB280" s="24"/>
    </row>
    <row r="281" spans="1:54" ht="12.75" customHeight="1">
      <c r="A281" s="24"/>
      <c r="B281" s="56">
        <v>5711</v>
      </c>
      <c r="C281" s="57" t="s">
        <v>9818</v>
      </c>
      <c r="D281" s="57">
        <v>0</v>
      </c>
      <c r="E281" s="57">
        <v>0</v>
      </c>
      <c r="F281" s="57">
        <v>0</v>
      </c>
      <c r="G281" s="57">
        <f t="shared" si="26"/>
        <v>0</v>
      </c>
      <c r="H281" s="57">
        <v>0</v>
      </c>
      <c r="I281" s="57">
        <f t="shared" si="27"/>
        <v>0</v>
      </c>
      <c r="J281" s="57">
        <v>0</v>
      </c>
      <c r="K281" s="57">
        <f t="shared" si="28"/>
        <v>0</v>
      </c>
      <c r="L281" s="57">
        <v>0</v>
      </c>
      <c r="M281" s="57">
        <v>0</v>
      </c>
      <c r="N281" s="57">
        <v>0</v>
      </c>
      <c r="O281" s="57">
        <f t="shared" si="29"/>
        <v>0</v>
      </c>
      <c r="P281" s="57">
        <v>0</v>
      </c>
      <c r="Q281" s="57">
        <f t="shared" si="30"/>
        <v>0</v>
      </c>
      <c r="R281" s="57">
        <v>0</v>
      </c>
      <c r="S281" s="57">
        <f t="shared" si="31"/>
        <v>0</v>
      </c>
      <c r="T281" s="57">
        <v>0</v>
      </c>
      <c r="U281" s="57">
        <v>0</v>
      </c>
      <c r="V281" s="57">
        <v>0</v>
      </c>
      <c r="W281" s="57">
        <f t="shared" si="32"/>
        <v>0</v>
      </c>
      <c r="X281" s="57">
        <v>0</v>
      </c>
      <c r="Y281" s="57">
        <f t="shared" si="33"/>
        <v>0</v>
      </c>
      <c r="Z281" s="57">
        <v>0</v>
      </c>
      <c r="AA281" s="57">
        <f t="shared" si="34"/>
        <v>0</v>
      </c>
      <c r="AB281" s="189">
        <f t="shared" si="25"/>
        <v>0</v>
      </c>
      <c r="AC281" s="58">
        <f t="shared" si="38"/>
        <v>0</v>
      </c>
      <c r="AD281" s="58">
        <f t="shared" si="39"/>
        <v>0</v>
      </c>
      <c r="AE281" s="193">
        <f t="shared" si="35"/>
        <v>0</v>
      </c>
      <c r="AF281" s="197">
        <f t="shared" si="18"/>
        <v>0</v>
      </c>
      <c r="AG281" s="197" t="b">
        <f t="shared" si="40"/>
        <v>1</v>
      </c>
      <c r="AH281" t="s">
        <v>9819</v>
      </c>
      <c r="AI281" s="59">
        <v>0</v>
      </c>
      <c r="AJ281" s="59">
        <v>0</v>
      </c>
      <c r="AK281" s="59">
        <f t="shared" si="36"/>
        <v>0</v>
      </c>
      <c r="AL281" s="59"/>
      <c r="AM281" s="24">
        <v>0</v>
      </c>
      <c r="AN281" s="24">
        <f t="shared" si="37"/>
        <v>0</v>
      </c>
      <c r="AO281" s="24"/>
      <c r="AP281" s="24"/>
      <c r="AQ281" s="24"/>
      <c r="AR281" s="24"/>
      <c r="AS281" s="24"/>
      <c r="AT281" s="24"/>
      <c r="AU281" s="24"/>
      <c r="AV281" s="24"/>
      <c r="AW281" s="24"/>
      <c r="AX281" s="24"/>
      <c r="AY281" s="24"/>
      <c r="AZ281" s="24"/>
      <c r="BA281" s="24"/>
      <c r="BB281" s="24"/>
    </row>
    <row r="282" spans="1:54" ht="19.5" customHeight="1">
      <c r="A282" s="24"/>
      <c r="B282" s="56">
        <v>5721</v>
      </c>
      <c r="C282" s="57" t="s">
        <v>9820</v>
      </c>
      <c r="D282" s="57">
        <v>0</v>
      </c>
      <c r="E282" s="57">
        <v>0</v>
      </c>
      <c r="F282" s="57">
        <v>0</v>
      </c>
      <c r="G282" s="57">
        <f t="shared" si="26"/>
        <v>0</v>
      </c>
      <c r="H282" s="57">
        <v>0</v>
      </c>
      <c r="I282" s="57">
        <f t="shared" si="27"/>
        <v>0</v>
      </c>
      <c r="J282" s="57">
        <v>0</v>
      </c>
      <c r="K282" s="57">
        <f t="shared" si="28"/>
        <v>0</v>
      </c>
      <c r="L282" s="57">
        <v>0</v>
      </c>
      <c r="M282" s="57">
        <v>0</v>
      </c>
      <c r="N282" s="57">
        <v>0</v>
      </c>
      <c r="O282" s="57">
        <f t="shared" si="29"/>
        <v>0</v>
      </c>
      <c r="P282" s="57">
        <v>0</v>
      </c>
      <c r="Q282" s="57">
        <f t="shared" si="30"/>
        <v>0</v>
      </c>
      <c r="R282" s="57">
        <v>0</v>
      </c>
      <c r="S282" s="57">
        <f t="shared" si="31"/>
        <v>0</v>
      </c>
      <c r="T282" s="57">
        <v>0</v>
      </c>
      <c r="U282" s="57">
        <v>0</v>
      </c>
      <c r="V282" s="57">
        <v>0</v>
      </c>
      <c r="W282" s="57">
        <f t="shared" si="32"/>
        <v>0</v>
      </c>
      <c r="X282" s="57">
        <v>0</v>
      </c>
      <c r="Y282" s="57">
        <f t="shared" si="33"/>
        <v>0</v>
      </c>
      <c r="Z282" s="57">
        <v>0</v>
      </c>
      <c r="AA282" s="57">
        <f t="shared" si="34"/>
        <v>0</v>
      </c>
      <c r="AB282" s="189">
        <f t="shared" si="25"/>
        <v>0</v>
      </c>
      <c r="AC282" s="58">
        <f t="shared" si="38"/>
        <v>0</v>
      </c>
      <c r="AD282" s="58">
        <f t="shared" si="39"/>
        <v>0</v>
      </c>
      <c r="AE282" s="193">
        <f t="shared" si="35"/>
        <v>0</v>
      </c>
      <c r="AF282" s="197">
        <f t="shared" si="18"/>
        <v>0</v>
      </c>
      <c r="AG282" s="197" t="b">
        <f t="shared" si="40"/>
        <v>1</v>
      </c>
      <c r="AH282" t="s">
        <v>9819</v>
      </c>
      <c r="AI282" s="59">
        <v>0</v>
      </c>
      <c r="AJ282" s="59">
        <v>0</v>
      </c>
      <c r="AK282" s="59">
        <f t="shared" si="36"/>
        <v>0</v>
      </c>
      <c r="AL282" s="59"/>
      <c r="AM282" s="24">
        <v>0</v>
      </c>
      <c r="AN282" s="24">
        <f t="shared" si="37"/>
        <v>0</v>
      </c>
      <c r="AO282" s="24"/>
      <c r="AP282" s="24"/>
      <c r="AQ282" s="24"/>
      <c r="AR282" s="24"/>
      <c r="AS282" s="24"/>
      <c r="AT282" s="24"/>
      <c r="AU282" s="24"/>
      <c r="AV282" s="24"/>
      <c r="AW282" s="24"/>
      <c r="AX282" s="24"/>
      <c r="AY282" s="24"/>
      <c r="AZ282" s="24"/>
      <c r="BA282" s="24"/>
      <c r="BB282" s="24"/>
    </row>
    <row r="283" spans="1:54" ht="19.5" customHeight="1">
      <c r="A283" s="24"/>
      <c r="B283" s="56">
        <v>5731</v>
      </c>
      <c r="C283" s="57" t="s">
        <v>9821</v>
      </c>
      <c r="D283" s="57">
        <v>0</v>
      </c>
      <c r="E283" s="57">
        <v>0</v>
      </c>
      <c r="F283" s="57">
        <v>0</v>
      </c>
      <c r="G283" s="57">
        <f t="shared" si="26"/>
        <v>0</v>
      </c>
      <c r="H283" s="57">
        <v>0</v>
      </c>
      <c r="I283" s="57">
        <f t="shared" si="27"/>
        <v>0</v>
      </c>
      <c r="J283" s="57">
        <v>0</v>
      </c>
      <c r="K283" s="57">
        <f t="shared" si="28"/>
        <v>0</v>
      </c>
      <c r="L283" s="57">
        <v>0</v>
      </c>
      <c r="M283" s="57">
        <v>0</v>
      </c>
      <c r="N283" s="57">
        <v>0</v>
      </c>
      <c r="O283" s="57">
        <f t="shared" si="29"/>
        <v>0</v>
      </c>
      <c r="P283" s="57">
        <v>0</v>
      </c>
      <c r="Q283" s="57">
        <f t="shared" si="30"/>
        <v>0</v>
      </c>
      <c r="R283" s="57">
        <v>0</v>
      </c>
      <c r="S283" s="57">
        <f t="shared" si="31"/>
        <v>0</v>
      </c>
      <c r="T283" s="57">
        <v>0</v>
      </c>
      <c r="U283" s="57">
        <v>0</v>
      </c>
      <c r="V283" s="57">
        <v>0</v>
      </c>
      <c r="W283" s="57">
        <f t="shared" si="32"/>
        <v>0</v>
      </c>
      <c r="X283" s="57">
        <v>0</v>
      </c>
      <c r="Y283" s="57">
        <f t="shared" si="33"/>
        <v>0</v>
      </c>
      <c r="Z283" s="57">
        <v>0</v>
      </c>
      <c r="AA283" s="57">
        <f t="shared" si="34"/>
        <v>0</v>
      </c>
      <c r="AB283" s="189">
        <f t="shared" si="25"/>
        <v>0</v>
      </c>
      <c r="AC283" s="58">
        <f t="shared" si="38"/>
        <v>0</v>
      </c>
      <c r="AD283" s="58">
        <f t="shared" si="39"/>
        <v>0</v>
      </c>
      <c r="AE283" s="193">
        <f t="shared" si="35"/>
        <v>0</v>
      </c>
      <c r="AF283" s="197">
        <f t="shared" si="18"/>
        <v>0</v>
      </c>
      <c r="AG283" s="197" t="b">
        <f t="shared" si="40"/>
        <v>1</v>
      </c>
      <c r="AH283" t="s">
        <v>9819</v>
      </c>
      <c r="AI283" s="59">
        <v>0</v>
      </c>
      <c r="AJ283" s="59">
        <v>0</v>
      </c>
      <c r="AK283" s="59">
        <f t="shared" si="36"/>
        <v>0</v>
      </c>
      <c r="AL283" s="59"/>
      <c r="AM283" s="24">
        <v>0</v>
      </c>
      <c r="AN283" s="24">
        <f t="shared" si="37"/>
        <v>0</v>
      </c>
      <c r="AO283" s="24"/>
      <c r="AP283" s="24"/>
      <c r="AQ283" s="24"/>
      <c r="AR283" s="24"/>
      <c r="AS283" s="24"/>
      <c r="AT283" s="24"/>
      <c r="AU283" s="24"/>
      <c r="AV283" s="24"/>
      <c r="AW283" s="24"/>
      <c r="AX283" s="24"/>
      <c r="AY283" s="24"/>
      <c r="AZ283" s="24"/>
      <c r="BA283" s="24"/>
      <c r="BB283" s="24"/>
    </row>
    <row r="284" spans="1:54" ht="19.5" customHeight="1">
      <c r="A284" s="24"/>
      <c r="B284" s="56">
        <v>5741</v>
      </c>
      <c r="C284" s="57" t="s">
        <v>9822</v>
      </c>
      <c r="D284" s="57">
        <v>0</v>
      </c>
      <c r="E284" s="57">
        <v>0</v>
      </c>
      <c r="F284" s="57">
        <v>0</v>
      </c>
      <c r="G284" s="57">
        <f t="shared" si="26"/>
        <v>0</v>
      </c>
      <c r="H284" s="57">
        <v>0</v>
      </c>
      <c r="I284" s="57">
        <f t="shared" si="27"/>
        <v>0</v>
      </c>
      <c r="J284" s="57">
        <v>0</v>
      </c>
      <c r="K284" s="57">
        <f t="shared" si="28"/>
        <v>0</v>
      </c>
      <c r="L284" s="57">
        <v>0</v>
      </c>
      <c r="M284" s="57">
        <v>0</v>
      </c>
      <c r="N284" s="57">
        <v>0</v>
      </c>
      <c r="O284" s="57">
        <f t="shared" si="29"/>
        <v>0</v>
      </c>
      <c r="P284" s="57">
        <v>0</v>
      </c>
      <c r="Q284" s="57">
        <f t="shared" si="30"/>
        <v>0</v>
      </c>
      <c r="R284" s="57">
        <v>0</v>
      </c>
      <c r="S284" s="57">
        <f t="shared" si="31"/>
        <v>0</v>
      </c>
      <c r="T284" s="57">
        <v>0</v>
      </c>
      <c r="U284" s="57">
        <v>0</v>
      </c>
      <c r="V284" s="57">
        <v>0</v>
      </c>
      <c r="W284" s="57">
        <f t="shared" si="32"/>
        <v>0</v>
      </c>
      <c r="X284" s="57">
        <v>0</v>
      </c>
      <c r="Y284" s="57">
        <f t="shared" si="33"/>
        <v>0</v>
      </c>
      <c r="Z284" s="57">
        <v>0</v>
      </c>
      <c r="AA284" s="57">
        <f t="shared" si="34"/>
        <v>0</v>
      </c>
      <c r="AB284" s="189">
        <f t="shared" si="25"/>
        <v>0</v>
      </c>
      <c r="AC284" s="58">
        <f t="shared" si="38"/>
        <v>0</v>
      </c>
      <c r="AD284" s="58">
        <f t="shared" si="39"/>
        <v>0</v>
      </c>
      <c r="AE284" s="193">
        <f t="shared" si="35"/>
        <v>0</v>
      </c>
      <c r="AF284" s="197">
        <f t="shared" si="18"/>
        <v>0</v>
      </c>
      <c r="AG284" s="197" t="b">
        <f t="shared" si="40"/>
        <v>1</v>
      </c>
      <c r="AH284" t="s">
        <v>9819</v>
      </c>
      <c r="AI284" s="59">
        <v>0</v>
      </c>
      <c r="AJ284" s="59">
        <v>0</v>
      </c>
      <c r="AK284" s="59">
        <f t="shared" si="36"/>
        <v>0</v>
      </c>
      <c r="AL284" s="59"/>
      <c r="AM284" s="24">
        <v>0</v>
      </c>
      <c r="AN284" s="24">
        <f t="shared" si="37"/>
        <v>0</v>
      </c>
      <c r="AO284" s="24"/>
      <c r="AP284" s="24"/>
      <c r="AQ284" s="24"/>
      <c r="AR284" s="24"/>
      <c r="AS284" s="24"/>
      <c r="AT284" s="24"/>
      <c r="AU284" s="24"/>
      <c r="AV284" s="24"/>
      <c r="AW284" s="24"/>
      <c r="AX284" s="24"/>
      <c r="AY284" s="24"/>
      <c r="AZ284" s="24"/>
      <c r="BA284" s="24"/>
      <c r="BB284" s="24"/>
    </row>
    <row r="285" spans="1:54" ht="19.5" customHeight="1">
      <c r="A285" s="24"/>
      <c r="B285" s="56">
        <v>5751</v>
      </c>
      <c r="C285" s="57" t="s">
        <v>9823</v>
      </c>
      <c r="D285" s="57">
        <v>0</v>
      </c>
      <c r="E285" s="57">
        <v>0</v>
      </c>
      <c r="F285" s="57">
        <v>0</v>
      </c>
      <c r="G285" s="57">
        <f t="shared" si="26"/>
        <v>0</v>
      </c>
      <c r="H285" s="57">
        <v>0</v>
      </c>
      <c r="I285" s="57">
        <f t="shared" si="27"/>
        <v>0</v>
      </c>
      <c r="J285" s="57">
        <v>0</v>
      </c>
      <c r="K285" s="57">
        <f t="shared" si="28"/>
        <v>0</v>
      </c>
      <c r="L285" s="57">
        <v>0</v>
      </c>
      <c r="M285" s="57">
        <v>0</v>
      </c>
      <c r="N285" s="57">
        <v>0</v>
      </c>
      <c r="O285" s="57">
        <f t="shared" si="29"/>
        <v>0</v>
      </c>
      <c r="P285" s="57">
        <v>0</v>
      </c>
      <c r="Q285" s="57">
        <f t="shared" si="30"/>
        <v>0</v>
      </c>
      <c r="R285" s="57">
        <v>0</v>
      </c>
      <c r="S285" s="57">
        <f t="shared" si="31"/>
        <v>0</v>
      </c>
      <c r="T285" s="57">
        <v>0</v>
      </c>
      <c r="U285" s="57">
        <v>0</v>
      </c>
      <c r="V285" s="57">
        <v>0</v>
      </c>
      <c r="W285" s="57">
        <f t="shared" si="32"/>
        <v>0</v>
      </c>
      <c r="X285" s="57">
        <v>0</v>
      </c>
      <c r="Y285" s="57">
        <f t="shared" si="33"/>
        <v>0</v>
      </c>
      <c r="Z285" s="57">
        <v>0</v>
      </c>
      <c r="AA285" s="57">
        <f t="shared" si="34"/>
        <v>0</v>
      </c>
      <c r="AB285" s="189">
        <f t="shared" si="25"/>
        <v>0</v>
      </c>
      <c r="AC285" s="58">
        <f t="shared" si="38"/>
        <v>0</v>
      </c>
      <c r="AD285" s="58">
        <f t="shared" si="39"/>
        <v>0</v>
      </c>
      <c r="AE285" s="193">
        <f t="shared" si="35"/>
        <v>0</v>
      </c>
      <c r="AF285" s="197">
        <f t="shared" si="18"/>
        <v>0</v>
      </c>
      <c r="AG285" s="197" t="b">
        <f t="shared" si="40"/>
        <v>1</v>
      </c>
      <c r="AH285" t="s">
        <v>9819</v>
      </c>
      <c r="AI285" s="59">
        <v>0</v>
      </c>
      <c r="AJ285" s="59">
        <v>0</v>
      </c>
      <c r="AK285" s="59">
        <f t="shared" si="36"/>
        <v>0</v>
      </c>
      <c r="AL285" s="59"/>
      <c r="AM285" s="24">
        <v>0</v>
      </c>
      <c r="AN285" s="24">
        <f t="shared" si="37"/>
        <v>0</v>
      </c>
      <c r="AO285" s="24"/>
      <c r="AP285" s="24"/>
      <c r="AQ285" s="24"/>
      <c r="AR285" s="24"/>
      <c r="AS285" s="24"/>
      <c r="AT285" s="24"/>
      <c r="AU285" s="24"/>
      <c r="AV285" s="24"/>
      <c r="AW285" s="24"/>
      <c r="AX285" s="24"/>
      <c r="AY285" s="24"/>
      <c r="AZ285" s="24"/>
      <c r="BA285" s="24"/>
      <c r="BB285" s="24"/>
    </row>
    <row r="286" spans="1:54" ht="19.5" customHeight="1">
      <c r="A286" s="24"/>
      <c r="B286" s="56">
        <v>5761</v>
      </c>
      <c r="C286" s="57" t="s">
        <v>9824</v>
      </c>
      <c r="D286" s="57">
        <v>0</v>
      </c>
      <c r="E286" s="57">
        <v>0</v>
      </c>
      <c r="F286" s="57">
        <v>0</v>
      </c>
      <c r="G286" s="57">
        <f t="shared" si="26"/>
        <v>0</v>
      </c>
      <c r="H286" s="57">
        <v>0</v>
      </c>
      <c r="I286" s="57">
        <f t="shared" si="27"/>
        <v>0</v>
      </c>
      <c r="J286" s="57">
        <v>0</v>
      </c>
      <c r="K286" s="57">
        <f t="shared" si="28"/>
        <v>0</v>
      </c>
      <c r="L286" s="57">
        <v>0</v>
      </c>
      <c r="M286" s="57">
        <v>0</v>
      </c>
      <c r="N286" s="57">
        <v>0</v>
      </c>
      <c r="O286" s="57">
        <f t="shared" si="29"/>
        <v>0</v>
      </c>
      <c r="P286" s="57">
        <v>0</v>
      </c>
      <c r="Q286" s="57">
        <f t="shared" si="30"/>
        <v>0</v>
      </c>
      <c r="R286" s="57">
        <v>0</v>
      </c>
      <c r="S286" s="57">
        <f t="shared" si="31"/>
        <v>0</v>
      </c>
      <c r="T286" s="57">
        <v>0</v>
      </c>
      <c r="U286" s="57">
        <v>0</v>
      </c>
      <c r="V286" s="57">
        <v>0</v>
      </c>
      <c r="W286" s="57">
        <f t="shared" si="32"/>
        <v>0</v>
      </c>
      <c r="X286" s="57">
        <v>0</v>
      </c>
      <c r="Y286" s="57">
        <f t="shared" si="33"/>
        <v>0</v>
      </c>
      <c r="Z286" s="57">
        <v>0</v>
      </c>
      <c r="AA286" s="57">
        <f t="shared" si="34"/>
        <v>0</v>
      </c>
      <c r="AB286" s="189">
        <f t="shared" si="25"/>
        <v>0</v>
      </c>
      <c r="AC286" s="58">
        <f t="shared" si="38"/>
        <v>0</v>
      </c>
      <c r="AD286" s="58">
        <f t="shared" si="39"/>
        <v>0</v>
      </c>
      <c r="AE286" s="193">
        <f t="shared" si="35"/>
        <v>0</v>
      </c>
      <c r="AF286" s="197">
        <f t="shared" si="18"/>
        <v>0</v>
      </c>
      <c r="AG286" s="197" t="b">
        <f t="shared" si="40"/>
        <v>1</v>
      </c>
      <c r="AH286" t="s">
        <v>9819</v>
      </c>
      <c r="AI286" s="59">
        <v>0</v>
      </c>
      <c r="AJ286" s="59">
        <v>0</v>
      </c>
      <c r="AK286" s="59">
        <f t="shared" si="36"/>
        <v>0</v>
      </c>
      <c r="AL286" s="59"/>
      <c r="AM286" s="24">
        <v>0</v>
      </c>
      <c r="AN286" s="24">
        <f t="shared" si="37"/>
        <v>0</v>
      </c>
      <c r="AO286" s="24"/>
      <c r="AP286" s="24"/>
      <c r="AQ286" s="24"/>
      <c r="AR286" s="24"/>
      <c r="AS286" s="24"/>
      <c r="AT286" s="24"/>
      <c r="AU286" s="24"/>
      <c r="AV286" s="24"/>
      <c r="AW286" s="24"/>
      <c r="AX286" s="24"/>
      <c r="AY286" s="24"/>
      <c r="AZ286" s="24"/>
      <c r="BA286" s="24"/>
      <c r="BB286" s="24"/>
    </row>
    <row r="287" spans="1:54" ht="19.5" customHeight="1">
      <c r="A287" s="24"/>
      <c r="B287" s="56">
        <v>5771</v>
      </c>
      <c r="C287" s="57" t="s">
        <v>9825</v>
      </c>
      <c r="D287" s="57">
        <v>0</v>
      </c>
      <c r="E287" s="57">
        <v>0</v>
      </c>
      <c r="F287" s="57">
        <v>0</v>
      </c>
      <c r="G287" s="57">
        <f t="shared" si="26"/>
        <v>0</v>
      </c>
      <c r="H287" s="57">
        <v>0</v>
      </c>
      <c r="I287" s="57">
        <f t="shared" si="27"/>
        <v>0</v>
      </c>
      <c r="J287" s="57">
        <v>0</v>
      </c>
      <c r="K287" s="57">
        <f t="shared" si="28"/>
        <v>0</v>
      </c>
      <c r="L287" s="57">
        <v>0</v>
      </c>
      <c r="M287" s="57">
        <v>0</v>
      </c>
      <c r="N287" s="57">
        <v>0</v>
      </c>
      <c r="O287" s="57">
        <f t="shared" si="29"/>
        <v>0</v>
      </c>
      <c r="P287" s="57">
        <v>0</v>
      </c>
      <c r="Q287" s="57">
        <f t="shared" si="30"/>
        <v>0</v>
      </c>
      <c r="R287" s="57">
        <v>0</v>
      </c>
      <c r="S287" s="57">
        <f t="shared" si="31"/>
        <v>0</v>
      </c>
      <c r="T287" s="57">
        <v>0</v>
      </c>
      <c r="U287" s="57">
        <v>0</v>
      </c>
      <c r="V287" s="57">
        <v>0</v>
      </c>
      <c r="W287" s="57">
        <f t="shared" si="32"/>
        <v>0</v>
      </c>
      <c r="X287" s="57">
        <v>0</v>
      </c>
      <c r="Y287" s="57">
        <f t="shared" si="33"/>
        <v>0</v>
      </c>
      <c r="Z287" s="57">
        <v>0</v>
      </c>
      <c r="AA287" s="57">
        <f t="shared" si="34"/>
        <v>0</v>
      </c>
      <c r="AB287" s="189">
        <f t="shared" si="25"/>
        <v>0</v>
      </c>
      <c r="AC287" s="58">
        <f t="shared" si="38"/>
        <v>0</v>
      </c>
      <c r="AD287" s="58">
        <f t="shared" si="39"/>
        <v>0</v>
      </c>
      <c r="AE287" s="193">
        <f t="shared" si="35"/>
        <v>0</v>
      </c>
      <c r="AF287" s="197">
        <f t="shared" si="18"/>
        <v>0</v>
      </c>
      <c r="AG287" s="197" t="b">
        <f t="shared" si="40"/>
        <v>1</v>
      </c>
      <c r="AH287" t="s">
        <v>9819</v>
      </c>
      <c r="AI287" s="59">
        <v>0</v>
      </c>
      <c r="AJ287" s="59">
        <v>0</v>
      </c>
      <c r="AK287" s="59">
        <f t="shared" si="36"/>
        <v>0</v>
      </c>
      <c r="AL287" s="59"/>
      <c r="AM287" s="24">
        <v>0</v>
      </c>
      <c r="AN287" s="24">
        <f t="shared" si="37"/>
        <v>0</v>
      </c>
      <c r="AO287" s="24"/>
      <c r="AP287" s="24"/>
      <c r="AQ287" s="24"/>
      <c r="AR287" s="24"/>
      <c r="AS287" s="24"/>
      <c r="AT287" s="24"/>
      <c r="AU287" s="24"/>
      <c r="AV287" s="24"/>
      <c r="AW287" s="24"/>
      <c r="AX287" s="24"/>
      <c r="AY287" s="24"/>
      <c r="AZ287" s="24"/>
      <c r="BA287" s="24"/>
      <c r="BB287" s="24"/>
    </row>
    <row r="288" spans="1:54" ht="19.5" customHeight="1">
      <c r="A288" s="24"/>
      <c r="B288" s="56">
        <v>5781</v>
      </c>
      <c r="C288" s="57" t="s">
        <v>9826</v>
      </c>
      <c r="D288" s="57">
        <v>0</v>
      </c>
      <c r="E288" s="57">
        <v>0</v>
      </c>
      <c r="F288" s="57">
        <v>0</v>
      </c>
      <c r="G288" s="57">
        <f t="shared" si="26"/>
        <v>0</v>
      </c>
      <c r="H288" s="57">
        <v>0</v>
      </c>
      <c r="I288" s="57">
        <f t="shared" si="27"/>
        <v>0</v>
      </c>
      <c r="J288" s="57">
        <v>0</v>
      </c>
      <c r="K288" s="57">
        <f t="shared" si="28"/>
        <v>0</v>
      </c>
      <c r="L288" s="57">
        <v>0</v>
      </c>
      <c r="M288" s="57">
        <v>0</v>
      </c>
      <c r="N288" s="57">
        <v>0</v>
      </c>
      <c r="O288" s="57">
        <f t="shared" si="29"/>
        <v>0</v>
      </c>
      <c r="P288" s="57">
        <v>0</v>
      </c>
      <c r="Q288" s="57">
        <f t="shared" si="30"/>
        <v>0</v>
      </c>
      <c r="R288" s="57">
        <v>0</v>
      </c>
      <c r="S288" s="57">
        <f t="shared" si="31"/>
        <v>0</v>
      </c>
      <c r="T288" s="57">
        <v>0</v>
      </c>
      <c r="U288" s="57">
        <v>0</v>
      </c>
      <c r="V288" s="57">
        <v>0</v>
      </c>
      <c r="W288" s="57">
        <f t="shared" si="32"/>
        <v>0</v>
      </c>
      <c r="X288" s="57">
        <v>0</v>
      </c>
      <c r="Y288" s="57">
        <f t="shared" si="33"/>
        <v>0</v>
      </c>
      <c r="Z288" s="57">
        <v>0</v>
      </c>
      <c r="AA288" s="57">
        <f t="shared" si="34"/>
        <v>0</v>
      </c>
      <c r="AB288" s="189">
        <f t="shared" si="25"/>
        <v>0</v>
      </c>
      <c r="AC288" s="58">
        <f t="shared" si="38"/>
        <v>0</v>
      </c>
      <c r="AD288" s="58">
        <f t="shared" si="39"/>
        <v>0</v>
      </c>
      <c r="AE288" s="193">
        <f t="shared" si="35"/>
        <v>0</v>
      </c>
      <c r="AF288" s="197">
        <f t="shared" si="18"/>
        <v>0</v>
      </c>
      <c r="AG288" s="197" t="b">
        <f t="shared" si="40"/>
        <v>1</v>
      </c>
      <c r="AH288" t="s">
        <v>9819</v>
      </c>
      <c r="AI288" s="59">
        <v>0</v>
      </c>
      <c r="AJ288" s="59">
        <v>0</v>
      </c>
      <c r="AK288" s="59">
        <f t="shared" si="36"/>
        <v>0</v>
      </c>
      <c r="AL288" s="59"/>
      <c r="AM288" s="24">
        <v>0</v>
      </c>
      <c r="AN288" s="24">
        <f t="shared" si="37"/>
        <v>0</v>
      </c>
      <c r="AO288" s="24"/>
      <c r="AP288" s="24"/>
      <c r="AQ288" s="24"/>
      <c r="AR288" s="24"/>
      <c r="AS288" s="24"/>
      <c r="AT288" s="24"/>
      <c r="AU288" s="24"/>
      <c r="AV288" s="24"/>
      <c r="AW288" s="24"/>
      <c r="AX288" s="24"/>
      <c r="AY288" s="24"/>
      <c r="AZ288" s="24"/>
      <c r="BA288" s="24"/>
      <c r="BB288" s="24"/>
    </row>
    <row r="289" spans="1:54" ht="19.5" customHeight="1">
      <c r="A289" s="24"/>
      <c r="B289" s="56">
        <v>5791</v>
      </c>
      <c r="C289" s="57" t="s">
        <v>9827</v>
      </c>
      <c r="D289" s="57">
        <v>0</v>
      </c>
      <c r="E289" s="57">
        <v>0</v>
      </c>
      <c r="F289" s="57">
        <v>0</v>
      </c>
      <c r="G289" s="57">
        <f t="shared" si="26"/>
        <v>0</v>
      </c>
      <c r="H289" s="57">
        <v>0</v>
      </c>
      <c r="I289" s="57">
        <f t="shared" si="27"/>
        <v>0</v>
      </c>
      <c r="J289" s="57">
        <v>0</v>
      </c>
      <c r="K289" s="57">
        <f t="shared" si="28"/>
        <v>0</v>
      </c>
      <c r="L289" s="57">
        <v>0</v>
      </c>
      <c r="M289" s="57">
        <v>0</v>
      </c>
      <c r="N289" s="57">
        <v>0</v>
      </c>
      <c r="O289" s="57">
        <f t="shared" si="29"/>
        <v>0</v>
      </c>
      <c r="P289" s="57">
        <v>0</v>
      </c>
      <c r="Q289" s="57">
        <f t="shared" si="30"/>
        <v>0</v>
      </c>
      <c r="R289" s="57">
        <v>0</v>
      </c>
      <c r="S289" s="57">
        <f t="shared" si="31"/>
        <v>0</v>
      </c>
      <c r="T289" s="57">
        <v>0</v>
      </c>
      <c r="U289" s="57">
        <v>0</v>
      </c>
      <c r="V289" s="57">
        <v>0</v>
      </c>
      <c r="W289" s="57">
        <f t="shared" si="32"/>
        <v>0</v>
      </c>
      <c r="X289" s="57">
        <v>0</v>
      </c>
      <c r="Y289" s="57">
        <f t="shared" si="33"/>
        <v>0</v>
      </c>
      <c r="Z289" s="57">
        <v>0</v>
      </c>
      <c r="AA289" s="57">
        <f t="shared" si="34"/>
        <v>0</v>
      </c>
      <c r="AB289" s="189">
        <f t="shared" si="25"/>
        <v>0</v>
      </c>
      <c r="AC289" s="58">
        <f t="shared" si="38"/>
        <v>0</v>
      </c>
      <c r="AD289" s="58">
        <f t="shared" si="39"/>
        <v>0</v>
      </c>
      <c r="AE289" s="193">
        <f t="shared" si="35"/>
        <v>0</v>
      </c>
      <c r="AF289" s="197">
        <f t="shared" si="18"/>
        <v>0</v>
      </c>
      <c r="AG289" s="197" t="b">
        <f t="shared" si="40"/>
        <v>1</v>
      </c>
      <c r="AH289" t="s">
        <v>9819</v>
      </c>
      <c r="AI289" s="59">
        <v>0</v>
      </c>
      <c r="AJ289" s="59">
        <v>0</v>
      </c>
      <c r="AK289" s="59">
        <f t="shared" si="36"/>
        <v>0</v>
      </c>
      <c r="AL289" s="59"/>
      <c r="AM289" s="24">
        <v>0</v>
      </c>
      <c r="AN289" s="24">
        <f t="shared" si="37"/>
        <v>0</v>
      </c>
      <c r="AO289" s="24"/>
      <c r="AP289" s="24"/>
      <c r="AQ289" s="24"/>
      <c r="AR289" s="24"/>
      <c r="AS289" s="24"/>
      <c r="AT289" s="24"/>
      <c r="AU289" s="24"/>
      <c r="AV289" s="24"/>
      <c r="AW289" s="24"/>
      <c r="AX289" s="24"/>
      <c r="AY289" s="24"/>
      <c r="AZ289" s="24"/>
      <c r="BA289" s="24"/>
      <c r="BB289" s="24"/>
    </row>
    <row r="290" spans="1:54" ht="19.5" customHeight="1">
      <c r="A290" s="24"/>
      <c r="B290" s="56">
        <v>5811</v>
      </c>
      <c r="C290" s="57" t="s">
        <v>9828</v>
      </c>
      <c r="D290" s="57">
        <v>0</v>
      </c>
      <c r="E290" s="57">
        <v>0</v>
      </c>
      <c r="F290" s="57">
        <v>0</v>
      </c>
      <c r="G290" s="57">
        <f t="shared" si="26"/>
        <v>0</v>
      </c>
      <c r="H290" s="57">
        <v>0</v>
      </c>
      <c r="I290" s="57">
        <f t="shared" si="27"/>
        <v>0</v>
      </c>
      <c r="J290" s="57">
        <v>0</v>
      </c>
      <c r="K290" s="57">
        <f t="shared" si="28"/>
        <v>0</v>
      </c>
      <c r="L290" s="57">
        <v>0</v>
      </c>
      <c r="M290" s="57">
        <v>0</v>
      </c>
      <c r="N290" s="57">
        <v>0</v>
      </c>
      <c r="O290" s="57">
        <f t="shared" si="29"/>
        <v>0</v>
      </c>
      <c r="P290" s="57">
        <v>0</v>
      </c>
      <c r="Q290" s="57">
        <f t="shared" si="30"/>
        <v>0</v>
      </c>
      <c r="R290" s="57">
        <v>0</v>
      </c>
      <c r="S290" s="57">
        <f t="shared" si="31"/>
        <v>0</v>
      </c>
      <c r="T290" s="57">
        <v>0</v>
      </c>
      <c r="U290" s="57">
        <v>0</v>
      </c>
      <c r="V290" s="57">
        <v>0</v>
      </c>
      <c r="W290" s="57">
        <f t="shared" si="32"/>
        <v>0</v>
      </c>
      <c r="X290" s="57">
        <v>0</v>
      </c>
      <c r="Y290" s="57">
        <f t="shared" si="33"/>
        <v>0</v>
      </c>
      <c r="Z290" s="57">
        <v>0</v>
      </c>
      <c r="AA290" s="57">
        <f t="shared" si="34"/>
        <v>0</v>
      </c>
      <c r="AB290" s="189">
        <f t="shared" si="25"/>
        <v>0</v>
      </c>
      <c r="AC290" s="58">
        <f t="shared" si="38"/>
        <v>0</v>
      </c>
      <c r="AD290" s="58">
        <f t="shared" si="39"/>
        <v>0</v>
      </c>
      <c r="AE290" s="193">
        <f t="shared" si="35"/>
        <v>0</v>
      </c>
      <c r="AF290" s="197">
        <f t="shared" si="18"/>
        <v>0</v>
      </c>
      <c r="AG290" s="197" t="b">
        <f t="shared" si="40"/>
        <v>1</v>
      </c>
      <c r="AH290" t="s">
        <v>9829</v>
      </c>
      <c r="AI290" s="59">
        <v>0</v>
      </c>
      <c r="AJ290" s="59">
        <v>0</v>
      </c>
      <c r="AK290" s="59">
        <f t="shared" si="36"/>
        <v>0</v>
      </c>
      <c r="AL290" s="59"/>
      <c r="AM290" s="24">
        <v>0</v>
      </c>
      <c r="AN290" s="24">
        <f t="shared" si="37"/>
        <v>0</v>
      </c>
      <c r="AO290" s="24"/>
      <c r="AP290" s="24"/>
      <c r="AQ290" s="24"/>
      <c r="AR290" s="24"/>
      <c r="AS290" s="24"/>
      <c r="AT290" s="24"/>
      <c r="AU290" s="24"/>
      <c r="AV290" s="24"/>
      <c r="AW290" s="24"/>
      <c r="AX290" s="24"/>
      <c r="AY290" s="24"/>
      <c r="AZ290" s="24"/>
      <c r="BA290" s="24"/>
      <c r="BB290" s="24"/>
    </row>
    <row r="291" spans="1:54" ht="19.5" customHeight="1">
      <c r="A291" s="24"/>
      <c r="B291" s="56">
        <v>5821</v>
      </c>
      <c r="C291" s="57" t="s">
        <v>9830</v>
      </c>
      <c r="D291" s="57">
        <v>0</v>
      </c>
      <c r="E291" s="57">
        <v>0</v>
      </c>
      <c r="F291" s="57">
        <v>0</v>
      </c>
      <c r="G291" s="57">
        <f t="shared" si="26"/>
        <v>0</v>
      </c>
      <c r="H291" s="57">
        <v>0</v>
      </c>
      <c r="I291" s="57">
        <f t="shared" si="27"/>
        <v>0</v>
      </c>
      <c r="J291" s="57">
        <v>0</v>
      </c>
      <c r="K291" s="57">
        <f t="shared" si="28"/>
        <v>0</v>
      </c>
      <c r="L291" s="57">
        <v>0</v>
      </c>
      <c r="M291" s="57">
        <v>0</v>
      </c>
      <c r="N291" s="57">
        <v>0</v>
      </c>
      <c r="O291" s="57">
        <f t="shared" si="29"/>
        <v>0</v>
      </c>
      <c r="P291" s="57">
        <v>0</v>
      </c>
      <c r="Q291" s="57">
        <f t="shared" si="30"/>
        <v>0</v>
      </c>
      <c r="R291" s="57">
        <v>0</v>
      </c>
      <c r="S291" s="57">
        <f t="shared" si="31"/>
        <v>0</v>
      </c>
      <c r="T291" s="57">
        <v>0</v>
      </c>
      <c r="U291" s="57">
        <v>0</v>
      </c>
      <c r="V291" s="57">
        <v>0</v>
      </c>
      <c r="W291" s="57">
        <f t="shared" si="32"/>
        <v>0</v>
      </c>
      <c r="X291" s="57">
        <v>0</v>
      </c>
      <c r="Y291" s="57">
        <f t="shared" si="33"/>
        <v>0</v>
      </c>
      <c r="Z291" s="57">
        <v>0</v>
      </c>
      <c r="AA291" s="57">
        <f t="shared" si="34"/>
        <v>0</v>
      </c>
      <c r="AB291" s="189">
        <f t="shared" si="25"/>
        <v>0</v>
      </c>
      <c r="AC291" s="58">
        <f t="shared" si="38"/>
        <v>0</v>
      </c>
      <c r="AD291" s="58">
        <f t="shared" si="39"/>
        <v>0</v>
      </c>
      <c r="AE291" s="193">
        <f t="shared" si="35"/>
        <v>0</v>
      </c>
      <c r="AF291" s="197">
        <f t="shared" si="18"/>
        <v>0</v>
      </c>
      <c r="AG291" s="197" t="b">
        <f t="shared" si="40"/>
        <v>1</v>
      </c>
      <c r="AH291" t="s">
        <v>9829</v>
      </c>
      <c r="AI291" s="59">
        <v>0</v>
      </c>
      <c r="AJ291" s="59">
        <v>0</v>
      </c>
      <c r="AK291" s="59">
        <f t="shared" si="36"/>
        <v>0</v>
      </c>
      <c r="AL291" s="59"/>
      <c r="AM291" s="24">
        <v>0</v>
      </c>
      <c r="AN291" s="24">
        <f t="shared" si="37"/>
        <v>0</v>
      </c>
      <c r="AO291" s="24"/>
      <c r="AP291" s="24"/>
      <c r="AQ291" s="24"/>
      <c r="AR291" s="24"/>
      <c r="AS291" s="24"/>
      <c r="AT291" s="24"/>
      <c r="AU291" s="24"/>
      <c r="AV291" s="24"/>
      <c r="AW291" s="24"/>
      <c r="AX291" s="24"/>
      <c r="AY291" s="24"/>
      <c r="AZ291" s="24"/>
      <c r="BA291" s="24"/>
      <c r="BB291" s="24"/>
    </row>
    <row r="292" spans="1:54" ht="19.5" customHeight="1">
      <c r="A292" s="24"/>
      <c r="B292" s="56">
        <v>5831</v>
      </c>
      <c r="C292" s="57" t="s">
        <v>9831</v>
      </c>
      <c r="D292" s="57">
        <v>0</v>
      </c>
      <c r="E292" s="57">
        <v>0</v>
      </c>
      <c r="F292" s="57">
        <v>0</v>
      </c>
      <c r="G292" s="57">
        <f t="shared" si="26"/>
        <v>0</v>
      </c>
      <c r="H292" s="57">
        <v>0</v>
      </c>
      <c r="I292" s="57">
        <f t="shared" si="27"/>
        <v>0</v>
      </c>
      <c r="J292" s="57">
        <v>0</v>
      </c>
      <c r="K292" s="57">
        <f t="shared" si="28"/>
        <v>0</v>
      </c>
      <c r="L292" s="57">
        <v>0</v>
      </c>
      <c r="M292" s="57">
        <v>0</v>
      </c>
      <c r="N292" s="57">
        <v>0</v>
      </c>
      <c r="O292" s="57">
        <f t="shared" si="29"/>
        <v>0</v>
      </c>
      <c r="P292" s="57">
        <v>0</v>
      </c>
      <c r="Q292" s="57">
        <f t="shared" si="30"/>
        <v>0</v>
      </c>
      <c r="R292" s="57">
        <v>0</v>
      </c>
      <c r="S292" s="57">
        <f t="shared" si="31"/>
        <v>0</v>
      </c>
      <c r="T292" s="57">
        <v>0</v>
      </c>
      <c r="U292" s="57">
        <v>0</v>
      </c>
      <c r="V292" s="57">
        <v>0</v>
      </c>
      <c r="W292" s="57">
        <f t="shared" si="32"/>
        <v>0</v>
      </c>
      <c r="X292" s="57">
        <v>0</v>
      </c>
      <c r="Y292" s="57">
        <f t="shared" si="33"/>
        <v>0</v>
      </c>
      <c r="Z292" s="57">
        <v>0</v>
      </c>
      <c r="AA292" s="57">
        <f t="shared" si="34"/>
        <v>0</v>
      </c>
      <c r="AB292" s="189">
        <f t="shared" si="25"/>
        <v>0</v>
      </c>
      <c r="AC292" s="58">
        <f t="shared" si="38"/>
        <v>0</v>
      </c>
      <c r="AD292" s="58">
        <f t="shared" si="39"/>
        <v>0</v>
      </c>
      <c r="AE292" s="193">
        <f t="shared" si="35"/>
        <v>0</v>
      </c>
      <c r="AF292" s="197">
        <f t="shared" si="18"/>
        <v>0</v>
      </c>
      <c r="AG292" s="197" t="b">
        <f t="shared" si="40"/>
        <v>1</v>
      </c>
      <c r="AH292" t="s">
        <v>9829</v>
      </c>
      <c r="AI292" s="59">
        <v>0</v>
      </c>
      <c r="AJ292" s="59">
        <v>0</v>
      </c>
      <c r="AK292" s="59">
        <f t="shared" si="36"/>
        <v>0</v>
      </c>
      <c r="AL292" s="59"/>
      <c r="AM292" s="24">
        <v>0</v>
      </c>
      <c r="AN292" s="24">
        <f t="shared" si="37"/>
        <v>0</v>
      </c>
      <c r="AO292" s="24"/>
      <c r="AP292" s="24"/>
      <c r="AQ292" s="24"/>
      <c r="AR292" s="24"/>
      <c r="AS292" s="24"/>
      <c r="AT292" s="24"/>
      <c r="AU292" s="24"/>
      <c r="AV292" s="24"/>
      <c r="AW292" s="24"/>
      <c r="AX292" s="24"/>
      <c r="AY292" s="24"/>
      <c r="AZ292" s="24"/>
      <c r="BA292" s="24"/>
      <c r="BB292" s="24"/>
    </row>
    <row r="293" spans="1:54" ht="19.5" customHeight="1">
      <c r="A293" s="24"/>
      <c r="B293" s="56">
        <v>5891</v>
      </c>
      <c r="C293" s="57" t="s">
        <v>9832</v>
      </c>
      <c r="D293" s="57">
        <v>0</v>
      </c>
      <c r="E293" s="57">
        <v>0</v>
      </c>
      <c r="F293" s="57">
        <v>0</v>
      </c>
      <c r="G293" s="57">
        <f t="shared" si="26"/>
        <v>0</v>
      </c>
      <c r="H293" s="57">
        <v>0</v>
      </c>
      <c r="I293" s="57">
        <f t="shared" si="27"/>
        <v>0</v>
      </c>
      <c r="J293" s="57">
        <v>0</v>
      </c>
      <c r="K293" s="57">
        <f t="shared" si="28"/>
        <v>0</v>
      </c>
      <c r="L293" s="57">
        <v>0</v>
      </c>
      <c r="M293" s="57">
        <v>0</v>
      </c>
      <c r="N293" s="57">
        <v>0</v>
      </c>
      <c r="O293" s="57">
        <f t="shared" si="29"/>
        <v>0</v>
      </c>
      <c r="P293" s="57">
        <v>0</v>
      </c>
      <c r="Q293" s="57">
        <f t="shared" si="30"/>
        <v>0</v>
      </c>
      <c r="R293" s="57">
        <v>0</v>
      </c>
      <c r="S293" s="57">
        <f t="shared" si="31"/>
        <v>0</v>
      </c>
      <c r="T293" s="57">
        <v>0</v>
      </c>
      <c r="U293" s="57">
        <v>0</v>
      </c>
      <c r="V293" s="57">
        <v>0</v>
      </c>
      <c r="W293" s="57">
        <f t="shared" si="32"/>
        <v>0</v>
      </c>
      <c r="X293" s="57">
        <v>0</v>
      </c>
      <c r="Y293" s="57">
        <f t="shared" si="33"/>
        <v>0</v>
      </c>
      <c r="Z293" s="57">
        <v>0</v>
      </c>
      <c r="AA293" s="57">
        <f t="shared" si="34"/>
        <v>0</v>
      </c>
      <c r="AB293" s="189">
        <f t="shared" si="25"/>
        <v>0</v>
      </c>
      <c r="AC293" s="58">
        <f t="shared" si="38"/>
        <v>0</v>
      </c>
      <c r="AD293" s="58">
        <f t="shared" si="39"/>
        <v>0</v>
      </c>
      <c r="AE293" s="193">
        <f t="shared" si="35"/>
        <v>0</v>
      </c>
      <c r="AF293" s="197">
        <f t="shared" si="18"/>
        <v>0</v>
      </c>
      <c r="AG293" s="197" t="b">
        <f t="shared" si="40"/>
        <v>1</v>
      </c>
      <c r="AH293" t="s">
        <v>9829</v>
      </c>
      <c r="AI293" s="59">
        <v>0</v>
      </c>
      <c r="AJ293" s="59">
        <v>0</v>
      </c>
      <c r="AK293" s="59">
        <f t="shared" si="36"/>
        <v>0</v>
      </c>
      <c r="AL293" s="59"/>
      <c r="AM293" s="24">
        <v>0</v>
      </c>
      <c r="AN293" s="24">
        <f t="shared" si="37"/>
        <v>0</v>
      </c>
      <c r="AO293" s="24"/>
      <c r="AP293" s="24"/>
      <c r="AQ293" s="24"/>
      <c r="AR293" s="24"/>
      <c r="AS293" s="24"/>
      <c r="AT293" s="24"/>
      <c r="AU293" s="24"/>
      <c r="AV293" s="24"/>
      <c r="AW293" s="24"/>
      <c r="AX293" s="24"/>
      <c r="AY293" s="24"/>
      <c r="AZ293" s="24"/>
      <c r="BA293" s="24"/>
      <c r="BB293" s="24"/>
    </row>
    <row r="294" spans="1:54" ht="19.5" customHeight="1">
      <c r="A294" s="24"/>
      <c r="B294" s="56">
        <v>5892</v>
      </c>
      <c r="C294" s="57" t="s">
        <v>9833</v>
      </c>
      <c r="D294" s="57">
        <v>0</v>
      </c>
      <c r="E294" s="57">
        <v>0</v>
      </c>
      <c r="F294" s="57">
        <v>0</v>
      </c>
      <c r="G294" s="57">
        <f t="shared" si="26"/>
        <v>0</v>
      </c>
      <c r="H294" s="57">
        <v>0</v>
      </c>
      <c r="I294" s="57">
        <f t="shared" si="27"/>
        <v>0</v>
      </c>
      <c r="J294" s="57">
        <v>0</v>
      </c>
      <c r="K294" s="57">
        <f t="shared" si="28"/>
        <v>0</v>
      </c>
      <c r="L294" s="57">
        <v>0</v>
      </c>
      <c r="M294" s="57">
        <v>0</v>
      </c>
      <c r="N294" s="57">
        <v>0</v>
      </c>
      <c r="O294" s="57">
        <f t="shared" si="29"/>
        <v>0</v>
      </c>
      <c r="P294" s="57">
        <v>0</v>
      </c>
      <c r="Q294" s="57">
        <f t="shared" si="30"/>
        <v>0</v>
      </c>
      <c r="R294" s="57">
        <v>0</v>
      </c>
      <c r="S294" s="57">
        <f t="shared" si="31"/>
        <v>0</v>
      </c>
      <c r="T294" s="57">
        <v>0</v>
      </c>
      <c r="U294" s="57">
        <v>0</v>
      </c>
      <c r="V294" s="57">
        <v>0</v>
      </c>
      <c r="W294" s="57">
        <f t="shared" si="32"/>
        <v>0</v>
      </c>
      <c r="X294" s="57">
        <v>0</v>
      </c>
      <c r="Y294" s="57">
        <f t="shared" si="33"/>
        <v>0</v>
      </c>
      <c r="Z294" s="57">
        <v>0</v>
      </c>
      <c r="AA294" s="57">
        <f t="shared" si="34"/>
        <v>0</v>
      </c>
      <c r="AB294" s="189">
        <f t="shared" si="25"/>
        <v>0</v>
      </c>
      <c r="AC294" s="58">
        <f t="shared" si="38"/>
        <v>0</v>
      </c>
      <c r="AD294" s="58">
        <f t="shared" si="39"/>
        <v>0</v>
      </c>
      <c r="AE294" s="193">
        <f t="shared" si="35"/>
        <v>0</v>
      </c>
      <c r="AF294" s="197">
        <f t="shared" si="18"/>
        <v>0</v>
      </c>
      <c r="AG294" s="197" t="b">
        <f t="shared" si="40"/>
        <v>1</v>
      </c>
      <c r="AH294" t="s">
        <v>9829</v>
      </c>
      <c r="AI294" s="59">
        <v>0</v>
      </c>
      <c r="AJ294" s="59">
        <v>0</v>
      </c>
      <c r="AK294" s="59">
        <f t="shared" si="36"/>
        <v>0</v>
      </c>
      <c r="AL294" s="59"/>
      <c r="AM294" s="24">
        <v>0</v>
      </c>
      <c r="AN294" s="24">
        <f t="shared" si="37"/>
        <v>0</v>
      </c>
      <c r="AO294" s="24"/>
      <c r="AP294" s="24"/>
      <c r="AQ294" s="24"/>
      <c r="AR294" s="24"/>
      <c r="AS294" s="24"/>
      <c r="AT294" s="24"/>
      <c r="AU294" s="24"/>
      <c r="AV294" s="24"/>
      <c r="AW294" s="24"/>
      <c r="AX294" s="24"/>
      <c r="AY294" s="24"/>
      <c r="AZ294" s="24"/>
      <c r="BA294" s="24"/>
      <c r="BB294" s="24"/>
    </row>
    <row r="295" spans="1:54" ht="15" customHeight="1">
      <c r="A295" s="24"/>
      <c r="B295" s="56">
        <v>5893</v>
      </c>
      <c r="C295" s="57" t="s">
        <v>9834</v>
      </c>
      <c r="D295" s="57">
        <v>0</v>
      </c>
      <c r="E295" s="57">
        <v>0</v>
      </c>
      <c r="F295" s="57">
        <v>0</v>
      </c>
      <c r="G295" s="57">
        <f t="shared" si="26"/>
        <v>0</v>
      </c>
      <c r="H295" s="57">
        <v>0</v>
      </c>
      <c r="I295" s="57">
        <f t="shared" si="27"/>
        <v>0</v>
      </c>
      <c r="J295" s="57">
        <v>0</v>
      </c>
      <c r="K295" s="57">
        <f t="shared" si="28"/>
        <v>0</v>
      </c>
      <c r="L295" s="57">
        <v>0</v>
      </c>
      <c r="M295" s="57">
        <v>0</v>
      </c>
      <c r="N295" s="57">
        <v>0</v>
      </c>
      <c r="O295" s="57">
        <f t="shared" si="29"/>
        <v>0</v>
      </c>
      <c r="P295" s="57">
        <v>0</v>
      </c>
      <c r="Q295" s="57">
        <f t="shared" si="30"/>
        <v>0</v>
      </c>
      <c r="R295" s="57">
        <v>0</v>
      </c>
      <c r="S295" s="57">
        <f t="shared" si="31"/>
        <v>0</v>
      </c>
      <c r="T295" s="57">
        <v>0</v>
      </c>
      <c r="U295" s="57">
        <v>0</v>
      </c>
      <c r="V295" s="57">
        <v>0</v>
      </c>
      <c r="W295" s="57">
        <f t="shared" si="32"/>
        <v>0</v>
      </c>
      <c r="X295" s="57">
        <v>0</v>
      </c>
      <c r="Y295" s="57">
        <f t="shared" si="33"/>
        <v>0</v>
      </c>
      <c r="Z295" s="57">
        <v>0</v>
      </c>
      <c r="AA295" s="57">
        <f t="shared" si="34"/>
        <v>0</v>
      </c>
      <c r="AB295" s="189">
        <f t="shared" si="25"/>
        <v>0</v>
      </c>
      <c r="AC295" s="58">
        <f t="shared" si="38"/>
        <v>0</v>
      </c>
      <c r="AD295" s="58">
        <f t="shared" si="39"/>
        <v>0</v>
      </c>
      <c r="AE295" s="193">
        <f t="shared" si="35"/>
        <v>0</v>
      </c>
      <c r="AF295" s="197">
        <f t="shared" si="18"/>
        <v>0</v>
      </c>
      <c r="AG295" s="197" t="b">
        <f t="shared" si="40"/>
        <v>1</v>
      </c>
      <c r="AH295" t="s">
        <v>9829</v>
      </c>
      <c r="AI295" s="59">
        <v>0</v>
      </c>
      <c r="AJ295" s="59">
        <v>0</v>
      </c>
      <c r="AK295" s="59">
        <f t="shared" si="36"/>
        <v>0</v>
      </c>
      <c r="AL295" s="59"/>
      <c r="AM295" s="24">
        <v>0</v>
      </c>
      <c r="AN295" s="24">
        <f t="shared" si="37"/>
        <v>0</v>
      </c>
      <c r="AO295" s="24"/>
      <c r="AP295" s="24"/>
      <c r="AQ295" s="24"/>
      <c r="AR295" s="24"/>
      <c r="AS295" s="24"/>
      <c r="AT295" s="24"/>
      <c r="AU295" s="24"/>
      <c r="AV295" s="24"/>
      <c r="AW295" s="24"/>
      <c r="AX295" s="24"/>
      <c r="AY295" s="24"/>
      <c r="AZ295" s="24"/>
      <c r="BA295" s="24"/>
      <c r="BB295" s="24"/>
    </row>
    <row r="296" spans="1:54" ht="13.5" customHeight="1">
      <c r="A296" s="24"/>
      <c r="B296" s="56">
        <v>5894</v>
      </c>
      <c r="C296" s="57" t="s">
        <v>9835</v>
      </c>
      <c r="D296" s="57">
        <v>0</v>
      </c>
      <c r="E296" s="57">
        <v>0</v>
      </c>
      <c r="F296" s="57">
        <v>0</v>
      </c>
      <c r="G296" s="57">
        <f t="shared" si="26"/>
        <v>0</v>
      </c>
      <c r="H296" s="57">
        <v>0</v>
      </c>
      <c r="I296" s="57">
        <f t="shared" si="27"/>
        <v>0</v>
      </c>
      <c r="J296" s="57">
        <v>0</v>
      </c>
      <c r="K296" s="57">
        <f t="shared" si="28"/>
        <v>0</v>
      </c>
      <c r="L296" s="57">
        <v>0</v>
      </c>
      <c r="M296" s="57">
        <v>0</v>
      </c>
      <c r="N296" s="57">
        <v>0</v>
      </c>
      <c r="O296" s="57">
        <f t="shared" si="29"/>
        <v>0</v>
      </c>
      <c r="P296" s="57">
        <v>0</v>
      </c>
      <c r="Q296" s="57">
        <f t="shared" si="30"/>
        <v>0</v>
      </c>
      <c r="R296" s="57">
        <v>0</v>
      </c>
      <c r="S296" s="57">
        <f t="shared" si="31"/>
        <v>0</v>
      </c>
      <c r="T296" s="57">
        <v>0</v>
      </c>
      <c r="U296" s="57">
        <v>0</v>
      </c>
      <c r="V296" s="57">
        <v>0</v>
      </c>
      <c r="W296" s="57">
        <f t="shared" si="32"/>
        <v>0</v>
      </c>
      <c r="X296" s="57">
        <v>0</v>
      </c>
      <c r="Y296" s="57">
        <f t="shared" si="33"/>
        <v>0</v>
      </c>
      <c r="Z296" s="57">
        <v>0</v>
      </c>
      <c r="AA296" s="57">
        <f t="shared" si="34"/>
        <v>0</v>
      </c>
      <c r="AB296" s="189">
        <f t="shared" si="25"/>
        <v>0</v>
      </c>
      <c r="AC296" s="58">
        <f t="shared" si="38"/>
        <v>0</v>
      </c>
      <c r="AD296" s="58">
        <f t="shared" si="39"/>
        <v>0</v>
      </c>
      <c r="AE296" s="193">
        <f t="shared" si="35"/>
        <v>0</v>
      </c>
      <c r="AF296" s="197">
        <f t="shared" si="18"/>
        <v>0</v>
      </c>
      <c r="AG296" s="197" t="b">
        <f t="shared" si="40"/>
        <v>1</v>
      </c>
      <c r="AH296" t="s">
        <v>9829</v>
      </c>
      <c r="AI296" s="59">
        <v>0</v>
      </c>
      <c r="AJ296" s="59">
        <v>0</v>
      </c>
      <c r="AK296" s="59">
        <f t="shared" si="36"/>
        <v>0</v>
      </c>
      <c r="AL296" s="59"/>
      <c r="AM296" s="24">
        <v>0</v>
      </c>
      <c r="AN296" s="24">
        <f t="shared" si="37"/>
        <v>0</v>
      </c>
      <c r="AO296" s="24"/>
      <c r="AP296" s="24"/>
      <c r="AQ296" s="24"/>
      <c r="AR296" s="24"/>
      <c r="AS296" s="24"/>
      <c r="AT296" s="24"/>
      <c r="AU296" s="24"/>
      <c r="AV296" s="24"/>
      <c r="AW296" s="24"/>
      <c r="AX296" s="24"/>
      <c r="AY296" s="24"/>
      <c r="AZ296" s="24"/>
      <c r="BA296" s="24"/>
      <c r="BB296" s="24"/>
    </row>
    <row r="297" spans="1:54" ht="12.75" customHeight="1">
      <c r="A297" s="24"/>
      <c r="B297" s="56">
        <v>5911</v>
      </c>
      <c r="C297" s="57" t="s">
        <v>9836</v>
      </c>
      <c r="D297" s="57">
        <v>0</v>
      </c>
      <c r="E297" s="57">
        <v>0</v>
      </c>
      <c r="F297" s="57">
        <v>0</v>
      </c>
      <c r="G297" s="57">
        <f t="shared" si="26"/>
        <v>0</v>
      </c>
      <c r="H297" s="57">
        <v>0</v>
      </c>
      <c r="I297" s="57">
        <f t="shared" si="27"/>
        <v>0</v>
      </c>
      <c r="J297" s="57">
        <v>0</v>
      </c>
      <c r="K297" s="57">
        <f t="shared" si="28"/>
        <v>0</v>
      </c>
      <c r="L297" s="57">
        <v>0</v>
      </c>
      <c r="M297" s="57">
        <v>0</v>
      </c>
      <c r="N297" s="57">
        <v>0</v>
      </c>
      <c r="O297" s="57">
        <f t="shared" si="29"/>
        <v>0</v>
      </c>
      <c r="P297" s="57">
        <v>0</v>
      </c>
      <c r="Q297" s="57">
        <f t="shared" si="30"/>
        <v>0</v>
      </c>
      <c r="R297" s="57">
        <v>0</v>
      </c>
      <c r="S297" s="57">
        <f t="shared" si="31"/>
        <v>0</v>
      </c>
      <c r="T297" s="57">
        <v>0</v>
      </c>
      <c r="U297" s="57">
        <v>0</v>
      </c>
      <c r="V297" s="57">
        <v>0</v>
      </c>
      <c r="W297" s="57">
        <f t="shared" si="32"/>
        <v>0</v>
      </c>
      <c r="X297" s="57">
        <v>0</v>
      </c>
      <c r="Y297" s="57">
        <f t="shared" si="33"/>
        <v>0</v>
      </c>
      <c r="Z297" s="57">
        <v>0</v>
      </c>
      <c r="AA297" s="57">
        <f t="shared" si="34"/>
        <v>0</v>
      </c>
      <c r="AB297" s="189">
        <f t="shared" si="25"/>
        <v>0</v>
      </c>
      <c r="AC297" s="58">
        <f t="shared" si="38"/>
        <v>0</v>
      </c>
      <c r="AD297" s="58">
        <f t="shared" si="39"/>
        <v>0</v>
      </c>
      <c r="AE297" s="193">
        <f t="shared" si="35"/>
        <v>0</v>
      </c>
      <c r="AF297" s="197">
        <f t="shared" si="18"/>
        <v>0</v>
      </c>
      <c r="AG297" s="197" t="b">
        <f t="shared" si="40"/>
        <v>1</v>
      </c>
      <c r="AH297" t="s">
        <v>9837</v>
      </c>
      <c r="AI297" s="59">
        <v>0</v>
      </c>
      <c r="AJ297" s="59">
        <v>0</v>
      </c>
      <c r="AK297" s="59">
        <f t="shared" si="36"/>
        <v>0</v>
      </c>
      <c r="AL297" s="59"/>
      <c r="AM297" s="24">
        <v>0</v>
      </c>
      <c r="AN297" s="24">
        <f t="shared" si="37"/>
        <v>0</v>
      </c>
      <c r="AO297" s="24"/>
      <c r="AP297" s="24"/>
      <c r="AQ297" s="24"/>
      <c r="AR297" s="24"/>
      <c r="AS297" s="24"/>
      <c r="AT297" s="24"/>
      <c r="AU297" s="24"/>
      <c r="AV297" s="24"/>
      <c r="AW297" s="24"/>
      <c r="AX297" s="24"/>
      <c r="AY297" s="24"/>
      <c r="AZ297" s="24"/>
      <c r="BA297" s="24"/>
      <c r="BB297" s="24"/>
    </row>
    <row r="298" spans="1:54" ht="15.75" customHeight="1">
      <c r="A298" s="24"/>
      <c r="B298" s="56">
        <v>5921</v>
      </c>
      <c r="C298" s="57" t="s">
        <v>9838</v>
      </c>
      <c r="D298" s="57">
        <v>0</v>
      </c>
      <c r="E298" s="57">
        <v>0</v>
      </c>
      <c r="F298" s="57">
        <v>0</v>
      </c>
      <c r="G298" s="57">
        <f t="shared" si="26"/>
        <v>0</v>
      </c>
      <c r="H298" s="57">
        <v>0</v>
      </c>
      <c r="I298" s="57">
        <f t="shared" si="27"/>
        <v>0</v>
      </c>
      <c r="J298" s="57">
        <v>0</v>
      </c>
      <c r="K298" s="57">
        <f t="shared" si="28"/>
        <v>0</v>
      </c>
      <c r="L298" s="57">
        <v>0</v>
      </c>
      <c r="M298" s="57">
        <v>0</v>
      </c>
      <c r="N298" s="57">
        <v>0</v>
      </c>
      <c r="O298" s="57">
        <f t="shared" si="29"/>
        <v>0</v>
      </c>
      <c r="P298" s="57">
        <v>0</v>
      </c>
      <c r="Q298" s="57">
        <f t="shared" si="30"/>
        <v>0</v>
      </c>
      <c r="R298" s="57">
        <v>0</v>
      </c>
      <c r="S298" s="57">
        <f t="shared" si="31"/>
        <v>0</v>
      </c>
      <c r="T298" s="57">
        <v>0</v>
      </c>
      <c r="U298" s="57">
        <v>0</v>
      </c>
      <c r="V298" s="57">
        <v>0</v>
      </c>
      <c r="W298" s="57">
        <f t="shared" si="32"/>
        <v>0</v>
      </c>
      <c r="X298" s="57">
        <v>0</v>
      </c>
      <c r="Y298" s="57">
        <f t="shared" si="33"/>
        <v>0</v>
      </c>
      <c r="Z298" s="57">
        <v>0</v>
      </c>
      <c r="AA298" s="57">
        <f t="shared" si="34"/>
        <v>0</v>
      </c>
      <c r="AB298" s="189">
        <f t="shared" si="25"/>
        <v>0</v>
      </c>
      <c r="AC298" s="58">
        <f t="shared" si="38"/>
        <v>0</v>
      </c>
      <c r="AD298" s="58">
        <f t="shared" si="39"/>
        <v>0</v>
      </c>
      <c r="AE298" s="193">
        <f t="shared" si="35"/>
        <v>0</v>
      </c>
      <c r="AF298" s="197">
        <f t="shared" si="18"/>
        <v>0</v>
      </c>
      <c r="AG298" s="197" t="b">
        <f t="shared" si="40"/>
        <v>1</v>
      </c>
      <c r="AH298" t="s">
        <v>9837</v>
      </c>
      <c r="AI298" s="59">
        <v>0</v>
      </c>
      <c r="AJ298" s="59">
        <v>0</v>
      </c>
      <c r="AK298" s="59">
        <f t="shared" si="36"/>
        <v>0</v>
      </c>
      <c r="AL298" s="59"/>
      <c r="AM298" s="24">
        <v>0</v>
      </c>
      <c r="AN298" s="24">
        <f t="shared" si="37"/>
        <v>0</v>
      </c>
      <c r="AO298" s="24"/>
      <c r="AP298" s="24"/>
      <c r="AQ298" s="24"/>
      <c r="AR298" s="24"/>
      <c r="AS298" s="24"/>
      <c r="AT298" s="24"/>
      <c r="AU298" s="24"/>
      <c r="AV298" s="24"/>
      <c r="AW298" s="24"/>
      <c r="AX298" s="24"/>
      <c r="AY298" s="24"/>
      <c r="AZ298" s="24"/>
      <c r="BA298" s="24"/>
      <c r="BB298" s="24"/>
    </row>
    <row r="299" spans="1:54" ht="15.75" customHeight="1">
      <c r="A299" s="24"/>
      <c r="B299" s="56">
        <v>5931</v>
      </c>
      <c r="C299" s="57" t="s">
        <v>9839</v>
      </c>
      <c r="D299" s="57">
        <v>0</v>
      </c>
      <c r="E299" s="57">
        <v>0</v>
      </c>
      <c r="F299" s="57">
        <v>0</v>
      </c>
      <c r="G299" s="57">
        <f t="shared" si="26"/>
        <v>0</v>
      </c>
      <c r="H299" s="57">
        <v>0</v>
      </c>
      <c r="I299" s="57">
        <f t="shared" si="27"/>
        <v>0</v>
      </c>
      <c r="J299" s="57">
        <v>0</v>
      </c>
      <c r="K299" s="57">
        <f t="shared" si="28"/>
        <v>0</v>
      </c>
      <c r="L299" s="57">
        <v>0</v>
      </c>
      <c r="M299" s="57">
        <v>0</v>
      </c>
      <c r="N299" s="57">
        <v>0</v>
      </c>
      <c r="O299" s="57">
        <f t="shared" si="29"/>
        <v>0</v>
      </c>
      <c r="P299" s="57">
        <v>0</v>
      </c>
      <c r="Q299" s="57">
        <f t="shared" si="30"/>
        <v>0</v>
      </c>
      <c r="R299" s="57">
        <v>0</v>
      </c>
      <c r="S299" s="57">
        <f t="shared" si="31"/>
        <v>0</v>
      </c>
      <c r="T299" s="57">
        <v>0</v>
      </c>
      <c r="U299" s="57">
        <v>0</v>
      </c>
      <c r="V299" s="57">
        <v>0</v>
      </c>
      <c r="W299" s="57">
        <f t="shared" si="32"/>
        <v>0</v>
      </c>
      <c r="X299" s="57">
        <v>0</v>
      </c>
      <c r="Y299" s="57">
        <f t="shared" si="33"/>
        <v>0</v>
      </c>
      <c r="Z299" s="57">
        <v>0</v>
      </c>
      <c r="AA299" s="57">
        <f t="shared" si="34"/>
        <v>0</v>
      </c>
      <c r="AB299" s="189">
        <f t="shared" si="25"/>
        <v>0</v>
      </c>
      <c r="AC299" s="58">
        <f t="shared" si="38"/>
        <v>0</v>
      </c>
      <c r="AD299" s="58">
        <f t="shared" si="39"/>
        <v>0</v>
      </c>
      <c r="AE299" s="193">
        <f t="shared" si="35"/>
        <v>0</v>
      </c>
      <c r="AF299" s="197">
        <f t="shared" si="18"/>
        <v>0</v>
      </c>
      <c r="AG299" s="197" t="b">
        <f t="shared" si="40"/>
        <v>1</v>
      </c>
      <c r="AH299" t="s">
        <v>9837</v>
      </c>
      <c r="AI299" s="59">
        <v>0</v>
      </c>
      <c r="AJ299" s="59">
        <v>0</v>
      </c>
      <c r="AK299" s="59">
        <f t="shared" si="36"/>
        <v>0</v>
      </c>
      <c r="AL299" s="59"/>
      <c r="AM299" s="24">
        <v>0</v>
      </c>
      <c r="AN299" s="24">
        <f t="shared" si="37"/>
        <v>0</v>
      </c>
      <c r="AO299" s="24"/>
      <c r="AP299" s="24"/>
      <c r="AQ299" s="24"/>
      <c r="AR299" s="24"/>
      <c r="AS299" s="24"/>
      <c r="AT299" s="24"/>
      <c r="AU299" s="24"/>
      <c r="AV299" s="24"/>
      <c r="AW299" s="24"/>
      <c r="AX299" s="24"/>
      <c r="AY299" s="24"/>
      <c r="AZ299" s="24"/>
      <c r="BA299" s="24"/>
      <c r="BB299" s="24"/>
    </row>
    <row r="300" spans="1:54" ht="15.75" customHeight="1">
      <c r="A300" s="24"/>
      <c r="B300" s="56">
        <v>5941</v>
      </c>
      <c r="C300" s="57" t="s">
        <v>2297</v>
      </c>
      <c r="D300" s="57">
        <v>0</v>
      </c>
      <c r="E300" s="57">
        <v>0</v>
      </c>
      <c r="F300" s="57">
        <v>0</v>
      </c>
      <c r="G300" s="57">
        <f t="shared" si="26"/>
        <v>0</v>
      </c>
      <c r="H300" s="57">
        <v>0</v>
      </c>
      <c r="I300" s="57">
        <f t="shared" si="27"/>
        <v>0</v>
      </c>
      <c r="J300" s="57">
        <v>0</v>
      </c>
      <c r="K300" s="57">
        <f t="shared" si="28"/>
        <v>0</v>
      </c>
      <c r="L300" s="57">
        <v>0</v>
      </c>
      <c r="M300" s="57">
        <v>0</v>
      </c>
      <c r="N300" s="57">
        <v>0</v>
      </c>
      <c r="O300" s="57">
        <f t="shared" si="29"/>
        <v>0</v>
      </c>
      <c r="P300" s="57">
        <v>0</v>
      </c>
      <c r="Q300" s="57">
        <f t="shared" si="30"/>
        <v>0</v>
      </c>
      <c r="R300" s="57">
        <v>0</v>
      </c>
      <c r="S300" s="57">
        <f t="shared" si="31"/>
        <v>0</v>
      </c>
      <c r="T300" s="57">
        <v>0</v>
      </c>
      <c r="U300" s="57">
        <v>0</v>
      </c>
      <c r="V300" s="57">
        <v>0</v>
      </c>
      <c r="W300" s="57">
        <f t="shared" si="32"/>
        <v>0</v>
      </c>
      <c r="X300" s="57">
        <v>0</v>
      </c>
      <c r="Y300" s="57">
        <f t="shared" si="33"/>
        <v>0</v>
      </c>
      <c r="Z300" s="57">
        <v>0</v>
      </c>
      <c r="AA300" s="57">
        <f t="shared" si="34"/>
        <v>0</v>
      </c>
      <c r="AB300" s="189">
        <f t="shared" si="25"/>
        <v>0</v>
      </c>
      <c r="AC300" s="58">
        <f t="shared" si="38"/>
        <v>0</v>
      </c>
      <c r="AD300" s="58">
        <f t="shared" si="39"/>
        <v>0</v>
      </c>
      <c r="AE300" s="193">
        <f t="shared" si="35"/>
        <v>0</v>
      </c>
      <c r="AF300" s="197">
        <f t="shared" si="18"/>
        <v>0</v>
      </c>
      <c r="AG300" s="197" t="b">
        <f t="shared" si="40"/>
        <v>1</v>
      </c>
      <c r="AH300" t="s">
        <v>9837</v>
      </c>
      <c r="AI300" s="59">
        <v>0</v>
      </c>
      <c r="AJ300" s="59">
        <v>0</v>
      </c>
      <c r="AK300" s="59">
        <f t="shared" si="36"/>
        <v>0</v>
      </c>
      <c r="AL300" s="59"/>
      <c r="AM300" s="24">
        <v>0</v>
      </c>
      <c r="AN300" s="24">
        <f t="shared" si="37"/>
        <v>0</v>
      </c>
      <c r="AO300" s="24"/>
      <c r="AP300" s="24"/>
      <c r="AQ300" s="24"/>
      <c r="AR300" s="24"/>
      <c r="AS300" s="24"/>
      <c r="AT300" s="24"/>
      <c r="AU300" s="24"/>
      <c r="AV300" s="24"/>
      <c r="AW300" s="24"/>
      <c r="AX300" s="24"/>
      <c r="AY300" s="24"/>
      <c r="AZ300" s="24"/>
      <c r="BA300" s="24"/>
      <c r="BB300" s="24"/>
    </row>
    <row r="301" spans="1:54" ht="15.75" customHeight="1">
      <c r="A301" s="24"/>
      <c r="B301" s="56">
        <v>5951</v>
      </c>
      <c r="C301" s="57" t="s">
        <v>9840</v>
      </c>
      <c r="D301" s="57">
        <v>0</v>
      </c>
      <c r="E301" s="57">
        <v>0</v>
      </c>
      <c r="F301" s="57">
        <v>0</v>
      </c>
      <c r="G301" s="57">
        <f t="shared" si="26"/>
        <v>0</v>
      </c>
      <c r="H301" s="57">
        <v>0</v>
      </c>
      <c r="I301" s="57">
        <f t="shared" si="27"/>
        <v>0</v>
      </c>
      <c r="J301" s="57">
        <v>0</v>
      </c>
      <c r="K301" s="57">
        <f t="shared" si="28"/>
        <v>0</v>
      </c>
      <c r="L301" s="57">
        <v>0</v>
      </c>
      <c r="M301" s="57">
        <v>0</v>
      </c>
      <c r="N301" s="57">
        <v>0</v>
      </c>
      <c r="O301" s="57">
        <f t="shared" si="29"/>
        <v>0</v>
      </c>
      <c r="P301" s="57">
        <v>0</v>
      </c>
      <c r="Q301" s="57">
        <f t="shared" si="30"/>
        <v>0</v>
      </c>
      <c r="R301" s="57">
        <v>0</v>
      </c>
      <c r="S301" s="57">
        <f t="shared" si="31"/>
        <v>0</v>
      </c>
      <c r="T301" s="57">
        <v>0</v>
      </c>
      <c r="U301" s="57">
        <v>0</v>
      </c>
      <c r="V301" s="57">
        <v>0</v>
      </c>
      <c r="W301" s="57">
        <f t="shared" si="32"/>
        <v>0</v>
      </c>
      <c r="X301" s="57">
        <v>0</v>
      </c>
      <c r="Y301" s="57">
        <f t="shared" si="33"/>
        <v>0</v>
      </c>
      <c r="Z301" s="57">
        <v>0</v>
      </c>
      <c r="AA301" s="57">
        <f t="shared" si="34"/>
        <v>0</v>
      </c>
      <c r="AB301" s="189">
        <f t="shared" si="25"/>
        <v>0</v>
      </c>
      <c r="AC301" s="58">
        <f t="shared" si="38"/>
        <v>0</v>
      </c>
      <c r="AD301" s="58">
        <f t="shared" si="39"/>
        <v>0</v>
      </c>
      <c r="AE301" s="193">
        <f t="shared" si="35"/>
        <v>0</v>
      </c>
      <c r="AF301" s="197">
        <f t="shared" si="18"/>
        <v>0</v>
      </c>
      <c r="AG301" s="197" t="b">
        <f t="shared" si="40"/>
        <v>1</v>
      </c>
      <c r="AH301" t="s">
        <v>9837</v>
      </c>
      <c r="AI301" s="59">
        <v>0</v>
      </c>
      <c r="AJ301" s="59">
        <v>0</v>
      </c>
      <c r="AK301" s="59">
        <f t="shared" si="36"/>
        <v>0</v>
      </c>
      <c r="AL301" s="59"/>
      <c r="AM301" s="24">
        <v>0</v>
      </c>
      <c r="AN301" s="24">
        <f t="shared" si="37"/>
        <v>0</v>
      </c>
      <c r="AO301" s="24"/>
      <c r="AP301" s="24"/>
      <c r="AQ301" s="24"/>
      <c r="AR301" s="24"/>
      <c r="AS301" s="24"/>
      <c r="AT301" s="24"/>
      <c r="AU301" s="24"/>
      <c r="AV301" s="24"/>
      <c r="AW301" s="24"/>
      <c r="AX301" s="24"/>
      <c r="AY301" s="24"/>
      <c r="AZ301" s="24"/>
      <c r="BA301" s="24"/>
      <c r="BB301" s="24"/>
    </row>
    <row r="302" spans="1:54" ht="15.75" customHeight="1">
      <c r="A302" s="24"/>
      <c r="B302" s="56">
        <v>5961</v>
      </c>
      <c r="C302" s="57" t="s">
        <v>9841</v>
      </c>
      <c r="D302" s="57">
        <v>0</v>
      </c>
      <c r="E302" s="57">
        <v>0</v>
      </c>
      <c r="F302" s="57">
        <v>0</v>
      </c>
      <c r="G302" s="57">
        <f t="shared" si="26"/>
        <v>0</v>
      </c>
      <c r="H302" s="57">
        <v>0</v>
      </c>
      <c r="I302" s="57">
        <f t="shared" si="27"/>
        <v>0</v>
      </c>
      <c r="J302" s="57">
        <v>0</v>
      </c>
      <c r="K302" s="57">
        <f t="shared" si="28"/>
        <v>0</v>
      </c>
      <c r="L302" s="57">
        <v>0</v>
      </c>
      <c r="M302" s="57">
        <v>0</v>
      </c>
      <c r="N302" s="57">
        <v>0</v>
      </c>
      <c r="O302" s="57">
        <f t="shared" si="29"/>
        <v>0</v>
      </c>
      <c r="P302" s="57">
        <v>0</v>
      </c>
      <c r="Q302" s="57">
        <f t="shared" si="30"/>
        <v>0</v>
      </c>
      <c r="R302" s="57">
        <v>0</v>
      </c>
      <c r="S302" s="57">
        <f t="shared" si="31"/>
        <v>0</v>
      </c>
      <c r="T302" s="57">
        <v>0</v>
      </c>
      <c r="U302" s="57">
        <v>0</v>
      </c>
      <c r="V302" s="57">
        <v>0</v>
      </c>
      <c r="W302" s="57">
        <f t="shared" si="32"/>
        <v>0</v>
      </c>
      <c r="X302" s="57">
        <v>0</v>
      </c>
      <c r="Y302" s="57">
        <f t="shared" si="33"/>
        <v>0</v>
      </c>
      <c r="Z302" s="57">
        <v>0</v>
      </c>
      <c r="AA302" s="57">
        <f t="shared" si="34"/>
        <v>0</v>
      </c>
      <c r="AB302" s="189">
        <f t="shared" si="25"/>
        <v>0</v>
      </c>
      <c r="AC302" s="58">
        <f t="shared" si="38"/>
        <v>0</v>
      </c>
      <c r="AD302" s="58">
        <f t="shared" si="39"/>
        <v>0</v>
      </c>
      <c r="AE302" s="193">
        <f t="shared" si="35"/>
        <v>0</v>
      </c>
      <c r="AF302" s="197">
        <f t="shared" si="18"/>
        <v>0</v>
      </c>
      <c r="AG302" s="197" t="b">
        <f t="shared" si="40"/>
        <v>1</v>
      </c>
      <c r="AH302" t="s">
        <v>9837</v>
      </c>
      <c r="AI302" s="59">
        <v>0</v>
      </c>
      <c r="AJ302" s="59">
        <v>0</v>
      </c>
      <c r="AK302" s="59">
        <f t="shared" si="36"/>
        <v>0</v>
      </c>
      <c r="AL302" s="59"/>
      <c r="AM302" s="24">
        <v>0</v>
      </c>
      <c r="AN302" s="24">
        <f t="shared" si="37"/>
        <v>0</v>
      </c>
      <c r="AO302" s="24"/>
      <c r="AP302" s="24"/>
      <c r="AQ302" s="24"/>
      <c r="AR302" s="24"/>
      <c r="AS302" s="24"/>
      <c r="AT302" s="24"/>
      <c r="AU302" s="24"/>
      <c r="AV302" s="24"/>
      <c r="AW302" s="24"/>
      <c r="AX302" s="24"/>
      <c r="AY302" s="24"/>
      <c r="AZ302" s="24"/>
      <c r="BA302" s="24"/>
      <c r="BB302" s="24"/>
    </row>
    <row r="303" spans="1:54" ht="15.75" customHeight="1">
      <c r="A303" s="24"/>
      <c r="B303" s="56">
        <v>5971</v>
      </c>
      <c r="C303" s="57" t="s">
        <v>9842</v>
      </c>
      <c r="D303" s="57">
        <v>0</v>
      </c>
      <c r="E303" s="57">
        <v>0</v>
      </c>
      <c r="F303" s="57">
        <v>0</v>
      </c>
      <c r="G303" s="57">
        <f t="shared" si="26"/>
        <v>0</v>
      </c>
      <c r="H303" s="57">
        <v>0</v>
      </c>
      <c r="I303" s="57">
        <f t="shared" si="27"/>
        <v>0</v>
      </c>
      <c r="J303" s="57">
        <v>0</v>
      </c>
      <c r="K303" s="57">
        <f t="shared" si="28"/>
        <v>0</v>
      </c>
      <c r="L303" s="57">
        <v>0</v>
      </c>
      <c r="M303" s="57">
        <v>0</v>
      </c>
      <c r="N303" s="57">
        <v>0</v>
      </c>
      <c r="O303" s="57">
        <f t="shared" si="29"/>
        <v>0</v>
      </c>
      <c r="P303" s="57">
        <v>0</v>
      </c>
      <c r="Q303" s="57">
        <f t="shared" si="30"/>
        <v>0</v>
      </c>
      <c r="R303" s="57">
        <v>0</v>
      </c>
      <c r="S303" s="57">
        <f t="shared" si="31"/>
        <v>0</v>
      </c>
      <c r="T303" s="57">
        <v>0</v>
      </c>
      <c r="U303" s="57">
        <v>0</v>
      </c>
      <c r="V303" s="57">
        <v>0</v>
      </c>
      <c r="W303" s="57">
        <f t="shared" si="32"/>
        <v>0</v>
      </c>
      <c r="X303" s="57">
        <v>0</v>
      </c>
      <c r="Y303" s="57">
        <f t="shared" si="33"/>
        <v>0</v>
      </c>
      <c r="Z303" s="57">
        <v>0</v>
      </c>
      <c r="AA303" s="57">
        <f t="shared" si="34"/>
        <v>0</v>
      </c>
      <c r="AB303" s="189">
        <f t="shared" si="25"/>
        <v>0</v>
      </c>
      <c r="AC303" s="58">
        <f t="shared" si="38"/>
        <v>0</v>
      </c>
      <c r="AD303" s="58">
        <f t="shared" si="39"/>
        <v>0</v>
      </c>
      <c r="AE303" s="193">
        <f t="shared" si="35"/>
        <v>0</v>
      </c>
      <c r="AF303" s="197">
        <f t="shared" si="18"/>
        <v>0</v>
      </c>
      <c r="AG303" s="197" t="b">
        <f t="shared" si="40"/>
        <v>1</v>
      </c>
      <c r="AH303" t="s">
        <v>9837</v>
      </c>
      <c r="AI303" s="59">
        <v>0</v>
      </c>
      <c r="AJ303" s="59">
        <v>0</v>
      </c>
      <c r="AK303" s="59">
        <f t="shared" si="36"/>
        <v>0</v>
      </c>
      <c r="AL303" s="59"/>
      <c r="AM303" s="24">
        <v>0</v>
      </c>
      <c r="AN303" s="24">
        <f t="shared" si="37"/>
        <v>0</v>
      </c>
      <c r="AO303" s="24"/>
      <c r="AP303" s="24"/>
      <c r="AQ303" s="24"/>
      <c r="AR303" s="24"/>
      <c r="AS303" s="24"/>
      <c r="AT303" s="24"/>
      <c r="AU303" s="24"/>
      <c r="AV303" s="24"/>
      <c r="AW303" s="24"/>
      <c r="AX303" s="24"/>
      <c r="AY303" s="24"/>
      <c r="AZ303" s="24"/>
      <c r="BA303" s="24"/>
      <c r="BB303" s="24"/>
    </row>
    <row r="304" spans="1:54" ht="15.75" customHeight="1">
      <c r="A304" s="24"/>
      <c r="B304" s="56">
        <v>5981</v>
      </c>
      <c r="C304" s="57" t="s">
        <v>9843</v>
      </c>
      <c r="D304" s="57">
        <v>0</v>
      </c>
      <c r="E304" s="57">
        <v>0</v>
      </c>
      <c r="F304" s="57">
        <v>0</v>
      </c>
      <c r="G304" s="57">
        <f t="shared" si="26"/>
        <v>0</v>
      </c>
      <c r="H304" s="57">
        <v>0</v>
      </c>
      <c r="I304" s="57">
        <f t="shared" si="27"/>
        <v>0</v>
      </c>
      <c r="J304" s="57">
        <v>0</v>
      </c>
      <c r="K304" s="57">
        <f t="shared" si="28"/>
        <v>0</v>
      </c>
      <c r="L304" s="57">
        <v>0</v>
      </c>
      <c r="M304" s="57">
        <v>0</v>
      </c>
      <c r="N304" s="57">
        <v>0</v>
      </c>
      <c r="O304" s="57">
        <f t="shared" si="29"/>
        <v>0</v>
      </c>
      <c r="P304" s="57">
        <v>0</v>
      </c>
      <c r="Q304" s="57">
        <f t="shared" si="30"/>
        <v>0</v>
      </c>
      <c r="R304" s="57">
        <v>0</v>
      </c>
      <c r="S304" s="57">
        <f t="shared" si="31"/>
        <v>0</v>
      </c>
      <c r="T304" s="57">
        <v>0</v>
      </c>
      <c r="U304" s="57">
        <v>0</v>
      </c>
      <c r="V304" s="57">
        <v>0</v>
      </c>
      <c r="W304" s="57">
        <f t="shared" si="32"/>
        <v>0</v>
      </c>
      <c r="X304" s="57">
        <v>0</v>
      </c>
      <c r="Y304" s="57">
        <f t="shared" si="33"/>
        <v>0</v>
      </c>
      <c r="Z304" s="57">
        <v>0</v>
      </c>
      <c r="AA304" s="57">
        <f t="shared" si="34"/>
        <v>0</v>
      </c>
      <c r="AB304" s="189">
        <f t="shared" si="25"/>
        <v>0</v>
      </c>
      <c r="AC304" s="58">
        <f t="shared" si="38"/>
        <v>0</v>
      </c>
      <c r="AD304" s="58">
        <f t="shared" si="39"/>
        <v>0</v>
      </c>
      <c r="AE304" s="193">
        <f t="shared" si="35"/>
        <v>0</v>
      </c>
      <c r="AF304" s="197">
        <f t="shared" si="18"/>
        <v>0</v>
      </c>
      <c r="AG304" s="197" t="b">
        <f t="shared" si="40"/>
        <v>1</v>
      </c>
      <c r="AH304" t="s">
        <v>9837</v>
      </c>
      <c r="AI304" s="59">
        <v>0</v>
      </c>
      <c r="AJ304" s="59">
        <v>0</v>
      </c>
      <c r="AK304" s="59">
        <f t="shared" si="36"/>
        <v>0</v>
      </c>
      <c r="AL304" s="59"/>
      <c r="AM304" s="24">
        <v>0</v>
      </c>
      <c r="AN304" s="24">
        <f t="shared" si="37"/>
        <v>0</v>
      </c>
      <c r="AO304" s="24"/>
      <c r="AP304" s="24"/>
      <c r="AQ304" s="24"/>
      <c r="AR304" s="24"/>
      <c r="AS304" s="24"/>
      <c r="AT304" s="24"/>
      <c r="AU304" s="24"/>
      <c r="AV304" s="24"/>
      <c r="AW304" s="24"/>
      <c r="AX304" s="24"/>
      <c r="AY304" s="24"/>
      <c r="AZ304" s="24"/>
      <c r="BA304" s="24"/>
      <c r="BB304" s="24"/>
    </row>
    <row r="305" spans="1:54" ht="17.25" customHeight="1">
      <c r="A305" s="24"/>
      <c r="B305" s="56">
        <v>5991</v>
      </c>
      <c r="C305" s="57" t="s">
        <v>9844</v>
      </c>
      <c r="D305" s="57">
        <v>0</v>
      </c>
      <c r="E305" s="57">
        <v>0</v>
      </c>
      <c r="F305" s="57">
        <v>0</v>
      </c>
      <c r="G305" s="57">
        <f t="shared" si="26"/>
        <v>0</v>
      </c>
      <c r="H305" s="57">
        <v>0</v>
      </c>
      <c r="I305" s="57">
        <f t="shared" si="27"/>
        <v>0</v>
      </c>
      <c r="J305" s="57">
        <v>0</v>
      </c>
      <c r="K305" s="57">
        <f t="shared" si="28"/>
        <v>0</v>
      </c>
      <c r="L305" s="57">
        <v>0</v>
      </c>
      <c r="M305" s="57">
        <v>0</v>
      </c>
      <c r="N305" s="57">
        <v>0</v>
      </c>
      <c r="O305" s="57">
        <f t="shared" si="29"/>
        <v>0</v>
      </c>
      <c r="P305" s="57">
        <v>0</v>
      </c>
      <c r="Q305" s="57">
        <f t="shared" si="30"/>
        <v>0</v>
      </c>
      <c r="R305" s="57">
        <v>0</v>
      </c>
      <c r="S305" s="57">
        <f t="shared" si="31"/>
        <v>0</v>
      </c>
      <c r="T305" s="57">
        <v>0</v>
      </c>
      <c r="U305" s="57">
        <v>0</v>
      </c>
      <c r="V305" s="57">
        <v>0</v>
      </c>
      <c r="W305" s="57">
        <f t="shared" si="32"/>
        <v>0</v>
      </c>
      <c r="X305" s="57">
        <v>0</v>
      </c>
      <c r="Y305" s="57">
        <f t="shared" si="33"/>
        <v>0</v>
      </c>
      <c r="Z305" s="57">
        <v>0</v>
      </c>
      <c r="AA305" s="57">
        <f t="shared" si="34"/>
        <v>0</v>
      </c>
      <c r="AB305" s="189">
        <f t="shared" si="25"/>
        <v>0</v>
      </c>
      <c r="AC305" s="58">
        <f t="shared" si="38"/>
        <v>0</v>
      </c>
      <c r="AD305" s="58">
        <f t="shared" si="39"/>
        <v>0</v>
      </c>
      <c r="AE305" s="193">
        <f t="shared" si="35"/>
        <v>0</v>
      </c>
      <c r="AF305" s="197">
        <f t="shared" si="18"/>
        <v>0</v>
      </c>
      <c r="AG305" s="197" t="b">
        <f t="shared" si="40"/>
        <v>1</v>
      </c>
      <c r="AH305" t="s">
        <v>9837</v>
      </c>
      <c r="AI305" s="59">
        <v>0</v>
      </c>
      <c r="AJ305" s="59">
        <v>0</v>
      </c>
      <c r="AK305" s="59">
        <f t="shared" si="36"/>
        <v>0</v>
      </c>
      <c r="AL305" s="59"/>
      <c r="AM305" s="24">
        <v>0</v>
      </c>
      <c r="AN305" s="24">
        <f t="shared" si="37"/>
        <v>0</v>
      </c>
      <c r="AO305" s="24"/>
      <c r="AP305" s="24"/>
      <c r="AQ305" s="24"/>
      <c r="AR305" s="24"/>
      <c r="AS305" s="24"/>
      <c r="AT305" s="24"/>
      <c r="AU305" s="24"/>
      <c r="AV305" s="24"/>
      <c r="AW305" s="24"/>
      <c r="AX305" s="24"/>
      <c r="AY305" s="24"/>
      <c r="AZ305" s="24"/>
      <c r="BA305" s="24"/>
      <c r="BB305" s="24"/>
    </row>
    <row r="306" spans="1:54" ht="25.5" customHeight="1">
      <c r="A306" s="24"/>
      <c r="B306" s="971" t="s">
        <v>9845</v>
      </c>
      <c r="C306" s="920"/>
      <c r="D306" s="63">
        <f t="shared" ref="D306:AD306" si="41">SUM(D9:D305)</f>
        <v>0</v>
      </c>
      <c r="E306" s="63">
        <f t="shared" si="41"/>
        <v>0</v>
      </c>
      <c r="F306" s="63">
        <f t="shared" si="41"/>
        <v>0</v>
      </c>
      <c r="G306" s="63">
        <f t="shared" si="41"/>
        <v>0</v>
      </c>
      <c r="H306" s="63">
        <f t="shared" si="41"/>
        <v>0</v>
      </c>
      <c r="I306" s="63">
        <f t="shared" si="41"/>
        <v>0</v>
      </c>
      <c r="J306" s="63">
        <f t="shared" si="41"/>
        <v>0</v>
      </c>
      <c r="K306" s="63">
        <f t="shared" si="41"/>
        <v>0</v>
      </c>
      <c r="L306" s="63">
        <f t="shared" si="41"/>
        <v>0</v>
      </c>
      <c r="M306" s="63">
        <f t="shared" si="41"/>
        <v>0</v>
      </c>
      <c r="N306" s="63">
        <f t="shared" si="41"/>
        <v>0</v>
      </c>
      <c r="O306" s="63">
        <f t="shared" si="41"/>
        <v>0</v>
      </c>
      <c r="P306" s="63">
        <f t="shared" si="41"/>
        <v>0</v>
      </c>
      <c r="Q306" s="63">
        <f t="shared" si="41"/>
        <v>0</v>
      </c>
      <c r="R306" s="63">
        <f t="shared" si="41"/>
        <v>0</v>
      </c>
      <c r="S306" s="63">
        <f t="shared" si="41"/>
        <v>0</v>
      </c>
      <c r="T306" s="63">
        <f t="shared" si="41"/>
        <v>0</v>
      </c>
      <c r="U306" s="63">
        <f t="shared" si="41"/>
        <v>0</v>
      </c>
      <c r="V306" s="63">
        <f t="shared" si="41"/>
        <v>0</v>
      </c>
      <c r="W306" s="63">
        <f t="shared" si="41"/>
        <v>0</v>
      </c>
      <c r="X306" s="63">
        <f t="shared" si="41"/>
        <v>0</v>
      </c>
      <c r="Y306" s="63">
        <f t="shared" si="41"/>
        <v>0</v>
      </c>
      <c r="Z306" s="63">
        <f t="shared" si="41"/>
        <v>0</v>
      </c>
      <c r="AA306" s="63">
        <f t="shared" si="41"/>
        <v>0</v>
      </c>
      <c r="AB306" s="63">
        <f t="shared" si="41"/>
        <v>0</v>
      </c>
      <c r="AC306" s="63">
        <f t="shared" si="41"/>
        <v>0</v>
      </c>
      <c r="AD306" s="63">
        <f t="shared" si="41"/>
        <v>0</v>
      </c>
      <c r="AE306" s="193">
        <f t="shared" si="35"/>
        <v>0</v>
      </c>
      <c r="AF306" s="197">
        <f t="shared" si="18"/>
        <v>0</v>
      </c>
      <c r="AG306" s="197" t="b">
        <f t="shared" si="40"/>
        <v>1</v>
      </c>
      <c r="AH306" t="e">
        <f t="shared" ref="AH306:AH313" si="42">LOWER(#REF!)</f>
        <v>#REF!</v>
      </c>
      <c r="AI306" s="63">
        <f>SUM(AI9:AI305)</f>
        <v>0</v>
      </c>
      <c r="AJ306" s="63">
        <f>SUM(AJ9:AJ305)</f>
        <v>0</v>
      </c>
      <c r="AK306" s="63">
        <f>SUM(AK9:AK305)</f>
        <v>0</v>
      </c>
      <c r="AL306" s="63"/>
      <c r="AM306" s="24">
        <v>0</v>
      </c>
      <c r="AN306" s="24"/>
      <c r="AO306" s="24"/>
      <c r="AP306" s="24"/>
      <c r="AQ306" s="24"/>
      <c r="AR306" s="24"/>
      <c r="AS306" s="24"/>
      <c r="AT306" s="24"/>
      <c r="AU306" s="24"/>
      <c r="AV306" s="24"/>
      <c r="AW306" s="24"/>
      <c r="AX306" s="24"/>
      <c r="AY306" s="24"/>
      <c r="AZ306" s="24"/>
      <c r="BA306" s="24"/>
      <c r="BB306" s="24"/>
    </row>
    <row r="307" spans="1:54" ht="25.5" customHeight="1">
      <c r="A307" s="24"/>
      <c r="B307" s="970" t="s">
        <v>9846</v>
      </c>
      <c r="C307" s="920"/>
      <c r="D307" s="63">
        <f t="shared" ref="D307:AD307" si="43">SUM(D9:D65)</f>
        <v>0</v>
      </c>
      <c r="E307" s="63">
        <f t="shared" si="43"/>
        <v>0</v>
      </c>
      <c r="F307" s="63">
        <f t="shared" si="43"/>
        <v>0</v>
      </c>
      <c r="G307" s="63">
        <f t="shared" si="43"/>
        <v>0</v>
      </c>
      <c r="H307" s="63">
        <f t="shared" si="43"/>
        <v>0</v>
      </c>
      <c r="I307" s="63">
        <f t="shared" si="43"/>
        <v>0</v>
      </c>
      <c r="J307" s="63">
        <f t="shared" si="43"/>
        <v>0</v>
      </c>
      <c r="K307" s="63">
        <f t="shared" si="43"/>
        <v>0</v>
      </c>
      <c r="L307" s="63">
        <f t="shared" si="43"/>
        <v>0</v>
      </c>
      <c r="M307" s="63">
        <f t="shared" si="43"/>
        <v>0</v>
      </c>
      <c r="N307" s="63">
        <f t="shared" si="43"/>
        <v>0</v>
      </c>
      <c r="O307" s="63">
        <f t="shared" si="43"/>
        <v>0</v>
      </c>
      <c r="P307" s="63">
        <f t="shared" si="43"/>
        <v>0</v>
      </c>
      <c r="Q307" s="63">
        <f t="shared" si="43"/>
        <v>0</v>
      </c>
      <c r="R307" s="63">
        <f t="shared" si="43"/>
        <v>0</v>
      </c>
      <c r="S307" s="63">
        <f t="shared" si="43"/>
        <v>0</v>
      </c>
      <c r="T307" s="63">
        <f t="shared" si="43"/>
        <v>0</v>
      </c>
      <c r="U307" s="63">
        <f t="shared" si="43"/>
        <v>0</v>
      </c>
      <c r="V307" s="63">
        <f t="shared" si="43"/>
        <v>0</v>
      </c>
      <c r="W307" s="63">
        <f t="shared" si="43"/>
        <v>0</v>
      </c>
      <c r="X307" s="63">
        <f t="shared" si="43"/>
        <v>0</v>
      </c>
      <c r="Y307" s="63">
        <f t="shared" si="43"/>
        <v>0</v>
      </c>
      <c r="Z307" s="63">
        <f t="shared" si="43"/>
        <v>0</v>
      </c>
      <c r="AA307" s="63">
        <f t="shared" si="43"/>
        <v>0</v>
      </c>
      <c r="AB307" s="63">
        <f t="shared" si="43"/>
        <v>0</v>
      </c>
      <c r="AC307" s="63">
        <f t="shared" si="43"/>
        <v>0</v>
      </c>
      <c r="AD307" s="63">
        <f t="shared" si="43"/>
        <v>0</v>
      </c>
      <c r="AE307" s="193">
        <f t="shared" si="35"/>
        <v>0</v>
      </c>
      <c r="AF307" s="197">
        <f t="shared" si="18"/>
        <v>0</v>
      </c>
      <c r="AG307" s="197" t="b">
        <f t="shared" si="40"/>
        <v>1</v>
      </c>
      <c r="AH307" t="e">
        <f t="shared" si="42"/>
        <v>#REF!</v>
      </c>
      <c r="AI307" s="63">
        <f>SUM(AI9:AI65)</f>
        <v>0</v>
      </c>
      <c r="AJ307" s="63">
        <f>SUM(AJ9:AJ65)</f>
        <v>0</v>
      </c>
      <c r="AK307" s="63">
        <f>SUM(AK9:AK65)</f>
        <v>0</v>
      </c>
      <c r="AL307" s="63"/>
      <c r="AM307" s="24"/>
      <c r="AN307" s="24"/>
      <c r="AO307" s="24"/>
      <c r="AP307" s="24"/>
      <c r="AQ307" s="24"/>
      <c r="AR307" s="24"/>
      <c r="AS307" s="24"/>
      <c r="AT307" s="24"/>
      <c r="AU307" s="24"/>
      <c r="AV307" s="24"/>
      <c r="AW307" s="24"/>
      <c r="AX307" s="24"/>
      <c r="AY307" s="24"/>
      <c r="AZ307" s="24"/>
      <c r="BA307" s="24"/>
      <c r="BB307" s="24"/>
    </row>
    <row r="308" spans="1:54" ht="25.5" customHeight="1">
      <c r="A308" s="24"/>
      <c r="B308" s="970" t="s">
        <v>9847</v>
      </c>
      <c r="C308" s="920"/>
      <c r="D308" s="63">
        <f t="shared" ref="D308:AD308" si="44">SUM(D66:D129)</f>
        <v>0</v>
      </c>
      <c r="E308" s="63">
        <f t="shared" si="44"/>
        <v>0</v>
      </c>
      <c r="F308" s="63">
        <f t="shared" si="44"/>
        <v>0</v>
      </c>
      <c r="G308" s="63">
        <f t="shared" si="44"/>
        <v>0</v>
      </c>
      <c r="H308" s="63">
        <f t="shared" si="44"/>
        <v>0</v>
      </c>
      <c r="I308" s="63">
        <f t="shared" si="44"/>
        <v>0</v>
      </c>
      <c r="J308" s="63">
        <f t="shared" si="44"/>
        <v>0</v>
      </c>
      <c r="K308" s="63">
        <f t="shared" si="44"/>
        <v>0</v>
      </c>
      <c r="L308" s="63">
        <f t="shared" si="44"/>
        <v>0</v>
      </c>
      <c r="M308" s="63">
        <f t="shared" si="44"/>
        <v>0</v>
      </c>
      <c r="N308" s="63">
        <f t="shared" si="44"/>
        <v>0</v>
      </c>
      <c r="O308" s="63">
        <f t="shared" si="44"/>
        <v>0</v>
      </c>
      <c r="P308" s="63">
        <f t="shared" si="44"/>
        <v>0</v>
      </c>
      <c r="Q308" s="63">
        <f t="shared" si="44"/>
        <v>0</v>
      </c>
      <c r="R308" s="63">
        <f t="shared" si="44"/>
        <v>0</v>
      </c>
      <c r="S308" s="63">
        <f t="shared" si="44"/>
        <v>0</v>
      </c>
      <c r="T308" s="63">
        <f t="shared" si="44"/>
        <v>0</v>
      </c>
      <c r="U308" s="63">
        <f t="shared" si="44"/>
        <v>0</v>
      </c>
      <c r="V308" s="63">
        <f t="shared" si="44"/>
        <v>0</v>
      </c>
      <c r="W308" s="63">
        <f t="shared" si="44"/>
        <v>0</v>
      </c>
      <c r="X308" s="63">
        <f t="shared" si="44"/>
        <v>0</v>
      </c>
      <c r="Y308" s="63">
        <f t="shared" si="44"/>
        <v>0</v>
      </c>
      <c r="Z308" s="63">
        <f t="shared" si="44"/>
        <v>0</v>
      </c>
      <c r="AA308" s="63">
        <f t="shared" si="44"/>
        <v>0</v>
      </c>
      <c r="AB308" s="63">
        <f t="shared" si="44"/>
        <v>0</v>
      </c>
      <c r="AC308" s="63">
        <f t="shared" si="44"/>
        <v>0</v>
      </c>
      <c r="AD308" s="63">
        <f t="shared" si="44"/>
        <v>0</v>
      </c>
      <c r="AE308" s="193">
        <f t="shared" si="35"/>
        <v>0</v>
      </c>
      <c r="AF308" s="197">
        <f t="shared" ref="AF308:AF313" si="45">AB308-AE308</f>
        <v>0</v>
      </c>
      <c r="AG308" s="197" t="b">
        <f t="shared" si="40"/>
        <v>1</v>
      </c>
      <c r="AH308" t="e">
        <f t="shared" si="42"/>
        <v>#REF!</v>
      </c>
      <c r="AI308" s="63">
        <f>SUM(AI66:AI129)</f>
        <v>0</v>
      </c>
      <c r="AJ308" s="63">
        <f>SUM(AJ66:AJ129)</f>
        <v>0</v>
      </c>
      <c r="AK308" s="63">
        <f>SUM(AK66:AK129)</f>
        <v>0</v>
      </c>
      <c r="AL308" s="63"/>
      <c r="AM308" s="24"/>
      <c r="AN308" s="24"/>
      <c r="AO308" s="24"/>
      <c r="AP308" s="24"/>
      <c r="AQ308" s="24"/>
      <c r="AR308" s="24"/>
      <c r="AS308" s="24"/>
      <c r="AT308" s="24"/>
      <c r="AU308" s="24"/>
      <c r="AV308" s="24"/>
      <c r="AW308" s="24"/>
      <c r="AX308" s="24"/>
      <c r="AY308" s="24"/>
      <c r="AZ308" s="24"/>
      <c r="BA308" s="24"/>
      <c r="BB308" s="24"/>
    </row>
    <row r="309" spans="1:54" ht="25.5" customHeight="1">
      <c r="A309" s="24"/>
      <c r="B309" s="970" t="s">
        <v>9848</v>
      </c>
      <c r="C309" s="920"/>
      <c r="D309" s="63">
        <f t="shared" ref="D309:AD309" si="46">SUM(D130:D239)</f>
        <v>0</v>
      </c>
      <c r="E309" s="63">
        <f t="shared" si="46"/>
        <v>0</v>
      </c>
      <c r="F309" s="63">
        <f t="shared" si="46"/>
        <v>0</v>
      </c>
      <c r="G309" s="63">
        <f t="shared" si="46"/>
        <v>0</v>
      </c>
      <c r="H309" s="63">
        <f t="shared" si="46"/>
        <v>0</v>
      </c>
      <c r="I309" s="63">
        <f t="shared" si="46"/>
        <v>0</v>
      </c>
      <c r="J309" s="63">
        <f t="shared" si="46"/>
        <v>0</v>
      </c>
      <c r="K309" s="63">
        <f t="shared" si="46"/>
        <v>0</v>
      </c>
      <c r="L309" s="63">
        <f t="shared" si="46"/>
        <v>0</v>
      </c>
      <c r="M309" s="63">
        <f t="shared" si="46"/>
        <v>0</v>
      </c>
      <c r="N309" s="63">
        <f t="shared" si="46"/>
        <v>0</v>
      </c>
      <c r="O309" s="63">
        <f t="shared" si="46"/>
        <v>0</v>
      </c>
      <c r="P309" s="63">
        <f t="shared" si="46"/>
        <v>0</v>
      </c>
      <c r="Q309" s="63">
        <f t="shared" si="46"/>
        <v>0</v>
      </c>
      <c r="R309" s="63">
        <f t="shared" si="46"/>
        <v>0</v>
      </c>
      <c r="S309" s="63">
        <f t="shared" si="46"/>
        <v>0</v>
      </c>
      <c r="T309" s="63">
        <f t="shared" si="46"/>
        <v>0</v>
      </c>
      <c r="U309" s="63">
        <f t="shared" si="46"/>
        <v>0</v>
      </c>
      <c r="V309" s="63">
        <f t="shared" si="46"/>
        <v>0</v>
      </c>
      <c r="W309" s="63">
        <f t="shared" si="46"/>
        <v>0</v>
      </c>
      <c r="X309" s="63">
        <f t="shared" si="46"/>
        <v>0</v>
      </c>
      <c r="Y309" s="63">
        <f t="shared" si="46"/>
        <v>0</v>
      </c>
      <c r="Z309" s="63">
        <f t="shared" si="46"/>
        <v>0</v>
      </c>
      <c r="AA309" s="63">
        <f t="shared" si="46"/>
        <v>0</v>
      </c>
      <c r="AB309" s="63">
        <f t="shared" si="46"/>
        <v>0</v>
      </c>
      <c r="AC309" s="63">
        <f t="shared" si="46"/>
        <v>0</v>
      </c>
      <c r="AD309" s="63">
        <f t="shared" si="46"/>
        <v>0</v>
      </c>
      <c r="AE309" s="193">
        <f t="shared" si="35"/>
        <v>0</v>
      </c>
      <c r="AF309" s="197">
        <f t="shared" si="45"/>
        <v>0</v>
      </c>
      <c r="AG309" s="197" t="b">
        <f t="shared" si="40"/>
        <v>1</v>
      </c>
      <c r="AH309" t="e">
        <f t="shared" si="42"/>
        <v>#REF!</v>
      </c>
      <c r="AI309" s="63">
        <f>SUM(AI130:AI239)</f>
        <v>0</v>
      </c>
      <c r="AJ309" s="63">
        <f>SUM(AJ130:AJ239)</f>
        <v>0</v>
      </c>
      <c r="AK309" s="63">
        <f>SUM(AK130:AK239)</f>
        <v>0</v>
      </c>
      <c r="AL309" s="63"/>
      <c r="AM309" s="24"/>
      <c r="AN309" s="24"/>
      <c r="AO309" s="24"/>
      <c r="AP309" s="24"/>
      <c r="AQ309" s="24"/>
      <c r="AR309" s="24"/>
      <c r="AS309" s="24"/>
      <c r="AT309" s="24"/>
      <c r="AU309" s="24"/>
      <c r="AV309" s="24"/>
      <c r="AW309" s="24"/>
      <c r="AX309" s="24"/>
      <c r="AY309" s="24"/>
      <c r="AZ309" s="24"/>
      <c r="BA309" s="24"/>
      <c r="BB309" s="24"/>
    </row>
    <row r="310" spans="1:54" ht="25.5" customHeight="1">
      <c r="A310" s="24"/>
      <c r="B310" s="970" t="s">
        <v>9849</v>
      </c>
      <c r="C310" s="920"/>
      <c r="D310" s="63">
        <f t="shared" ref="D310:AD310" si="47">SUM(D240:D244)</f>
        <v>0</v>
      </c>
      <c r="E310" s="63">
        <f t="shared" si="47"/>
        <v>0</v>
      </c>
      <c r="F310" s="63">
        <f t="shared" si="47"/>
        <v>0</v>
      </c>
      <c r="G310" s="63">
        <f t="shared" si="47"/>
        <v>0</v>
      </c>
      <c r="H310" s="63">
        <f t="shared" si="47"/>
        <v>0</v>
      </c>
      <c r="I310" s="63">
        <f t="shared" si="47"/>
        <v>0</v>
      </c>
      <c r="J310" s="63">
        <f t="shared" si="47"/>
        <v>0</v>
      </c>
      <c r="K310" s="63">
        <f t="shared" si="47"/>
        <v>0</v>
      </c>
      <c r="L310" s="63">
        <f t="shared" si="47"/>
        <v>0</v>
      </c>
      <c r="M310" s="63">
        <f t="shared" si="47"/>
        <v>0</v>
      </c>
      <c r="N310" s="63">
        <f t="shared" si="47"/>
        <v>0</v>
      </c>
      <c r="O310" s="63">
        <f t="shared" si="47"/>
        <v>0</v>
      </c>
      <c r="P310" s="63">
        <f t="shared" si="47"/>
        <v>0</v>
      </c>
      <c r="Q310" s="63">
        <f t="shared" si="47"/>
        <v>0</v>
      </c>
      <c r="R310" s="63">
        <f t="shared" si="47"/>
        <v>0</v>
      </c>
      <c r="S310" s="63">
        <f t="shared" si="47"/>
        <v>0</v>
      </c>
      <c r="T310" s="63">
        <f t="shared" si="47"/>
        <v>0</v>
      </c>
      <c r="U310" s="63">
        <f t="shared" si="47"/>
        <v>0</v>
      </c>
      <c r="V310" s="63">
        <f t="shared" si="47"/>
        <v>0</v>
      </c>
      <c r="W310" s="63">
        <f t="shared" si="47"/>
        <v>0</v>
      </c>
      <c r="X310" s="63">
        <f t="shared" si="47"/>
        <v>0</v>
      </c>
      <c r="Y310" s="63">
        <f t="shared" si="47"/>
        <v>0</v>
      </c>
      <c r="Z310" s="63">
        <f t="shared" si="47"/>
        <v>0</v>
      </c>
      <c r="AA310" s="63">
        <f t="shared" si="47"/>
        <v>0</v>
      </c>
      <c r="AB310" s="63">
        <f t="shared" si="47"/>
        <v>0</v>
      </c>
      <c r="AC310" s="63">
        <f t="shared" si="47"/>
        <v>0</v>
      </c>
      <c r="AD310" s="63">
        <f t="shared" si="47"/>
        <v>0</v>
      </c>
      <c r="AE310" s="193">
        <f t="shared" si="35"/>
        <v>0</v>
      </c>
      <c r="AF310" s="197">
        <f t="shared" si="45"/>
        <v>0</v>
      </c>
      <c r="AG310" s="197" t="b">
        <f t="shared" si="40"/>
        <v>1</v>
      </c>
      <c r="AH310" t="e">
        <f t="shared" si="42"/>
        <v>#REF!</v>
      </c>
      <c r="AI310" s="63">
        <f>SUM(AI240:AI244)</f>
        <v>0</v>
      </c>
      <c r="AJ310" s="63">
        <f>SUM(AJ240:AJ244)</f>
        <v>0</v>
      </c>
      <c r="AK310" s="63">
        <f>SUM(AK240:AK244)</f>
        <v>0</v>
      </c>
      <c r="AL310" s="63"/>
      <c r="AM310" s="24"/>
      <c r="AN310" s="24"/>
      <c r="AO310" s="24"/>
      <c r="AP310" s="24"/>
      <c r="AQ310" s="24"/>
      <c r="AR310" s="24"/>
      <c r="AS310" s="24"/>
      <c r="AT310" s="24"/>
      <c r="AU310" s="24"/>
      <c r="AV310" s="24"/>
      <c r="AW310" s="24"/>
      <c r="AX310" s="24"/>
      <c r="AY310" s="24"/>
      <c r="AZ310" s="24"/>
      <c r="BA310" s="24"/>
      <c r="BB310" s="24"/>
    </row>
    <row r="311" spans="1:54" ht="25.5" customHeight="1">
      <c r="A311" s="24"/>
      <c r="B311" s="970" t="s">
        <v>9850</v>
      </c>
      <c r="C311" s="920"/>
      <c r="D311" s="64">
        <f t="shared" ref="D311:AD311" si="48">SUM(D245:D305)</f>
        <v>0</v>
      </c>
      <c r="E311" s="64">
        <f t="shared" si="48"/>
        <v>0</v>
      </c>
      <c r="F311" s="64">
        <f t="shared" si="48"/>
        <v>0</v>
      </c>
      <c r="G311" s="64">
        <f t="shared" si="48"/>
        <v>0</v>
      </c>
      <c r="H311" s="64">
        <f t="shared" si="48"/>
        <v>0</v>
      </c>
      <c r="I311" s="64">
        <f t="shared" si="48"/>
        <v>0</v>
      </c>
      <c r="J311" s="64">
        <f t="shared" si="48"/>
        <v>0</v>
      </c>
      <c r="K311" s="64">
        <f t="shared" si="48"/>
        <v>0</v>
      </c>
      <c r="L311" s="64">
        <f t="shared" si="48"/>
        <v>0</v>
      </c>
      <c r="M311" s="64">
        <f t="shared" si="48"/>
        <v>0</v>
      </c>
      <c r="N311" s="64">
        <f t="shared" si="48"/>
        <v>0</v>
      </c>
      <c r="O311" s="64">
        <f t="shared" si="48"/>
        <v>0</v>
      </c>
      <c r="P311" s="64">
        <f t="shared" si="48"/>
        <v>0</v>
      </c>
      <c r="Q311" s="64">
        <f t="shared" si="48"/>
        <v>0</v>
      </c>
      <c r="R311" s="64">
        <f t="shared" si="48"/>
        <v>0</v>
      </c>
      <c r="S311" s="64">
        <f t="shared" si="48"/>
        <v>0</v>
      </c>
      <c r="T311" s="64">
        <f t="shared" si="48"/>
        <v>0</v>
      </c>
      <c r="U311" s="64">
        <f t="shared" si="48"/>
        <v>0</v>
      </c>
      <c r="V311" s="64">
        <f t="shared" si="48"/>
        <v>0</v>
      </c>
      <c r="W311" s="64">
        <f t="shared" si="48"/>
        <v>0</v>
      </c>
      <c r="X311" s="64">
        <f t="shared" si="48"/>
        <v>0</v>
      </c>
      <c r="Y311" s="64">
        <f t="shared" si="48"/>
        <v>0</v>
      </c>
      <c r="Z311" s="64">
        <f t="shared" si="48"/>
        <v>0</v>
      </c>
      <c r="AA311" s="64">
        <f t="shared" si="48"/>
        <v>0</v>
      </c>
      <c r="AB311" s="64">
        <f t="shared" si="48"/>
        <v>0</v>
      </c>
      <c r="AC311" s="64">
        <f t="shared" si="48"/>
        <v>0</v>
      </c>
      <c r="AD311" s="64">
        <f t="shared" si="48"/>
        <v>0</v>
      </c>
      <c r="AE311" s="193">
        <f t="shared" si="35"/>
        <v>0</v>
      </c>
      <c r="AF311" s="197">
        <f t="shared" si="45"/>
        <v>0</v>
      </c>
      <c r="AG311" s="197" t="b">
        <f t="shared" si="40"/>
        <v>1</v>
      </c>
      <c r="AH311" t="e">
        <f t="shared" si="42"/>
        <v>#REF!</v>
      </c>
      <c r="AI311" s="64">
        <f>SUM(AI245:AI305)</f>
        <v>0</v>
      </c>
      <c r="AJ311" s="64">
        <f>SUM(AJ245:AJ305)</f>
        <v>0</v>
      </c>
      <c r="AK311" s="64">
        <f>SUM(AK245:AK305)</f>
        <v>0</v>
      </c>
      <c r="AL311" s="64"/>
      <c r="AM311" s="24"/>
      <c r="AN311" s="24"/>
      <c r="AO311" s="24"/>
      <c r="AP311" s="24"/>
      <c r="AQ311" s="24"/>
      <c r="AR311" s="24"/>
      <c r="AS311" s="24"/>
      <c r="AT311" s="24"/>
      <c r="AU311" s="24"/>
      <c r="AV311" s="24"/>
      <c r="AW311" s="24"/>
      <c r="AX311" s="24"/>
      <c r="AY311" s="24"/>
      <c r="AZ311" s="24"/>
      <c r="BA311" s="24"/>
      <c r="BB311" s="24"/>
    </row>
    <row r="312" spans="1:54" ht="25.5" customHeight="1">
      <c r="A312" s="24"/>
      <c r="B312" s="41"/>
      <c r="C312" s="42"/>
      <c r="D312" s="42"/>
      <c r="E312" s="42"/>
      <c r="F312" s="42"/>
      <c r="G312" s="42"/>
      <c r="H312" s="42"/>
      <c r="I312" s="42"/>
      <c r="J312" s="42"/>
      <c r="K312" s="42">
        <f>SUM(K59:K229)</f>
        <v>0</v>
      </c>
      <c r="L312" s="42"/>
      <c r="M312" s="42"/>
      <c r="N312" s="42"/>
      <c r="O312" s="42"/>
      <c r="P312" s="42"/>
      <c r="Q312" s="42"/>
      <c r="R312" s="42"/>
      <c r="S312" s="42"/>
      <c r="T312" s="42"/>
      <c r="U312" s="42"/>
      <c r="V312" s="42"/>
      <c r="W312" s="42"/>
      <c r="X312" s="42"/>
      <c r="Y312" s="42"/>
      <c r="Z312" s="42"/>
      <c r="AA312" s="42"/>
      <c r="AB312" s="42"/>
      <c r="AC312" s="190"/>
      <c r="AD312" s="190"/>
      <c r="AE312" s="193">
        <f t="shared" si="35"/>
        <v>0</v>
      </c>
      <c r="AF312" s="197">
        <f t="shared" si="45"/>
        <v>0</v>
      </c>
      <c r="AG312" s="197" t="b">
        <f t="shared" si="40"/>
        <v>1</v>
      </c>
      <c r="AH312" t="e">
        <f t="shared" si="42"/>
        <v>#REF!</v>
      </c>
      <c r="AI312" s="190"/>
      <c r="AJ312" s="190"/>
      <c r="AK312" s="190"/>
      <c r="AL312" s="190"/>
      <c r="AM312" s="24"/>
      <c r="AN312" s="24"/>
      <c r="AO312" s="24"/>
      <c r="AP312" s="24"/>
      <c r="AQ312" s="24"/>
      <c r="AR312" s="24"/>
      <c r="AS312" s="24"/>
      <c r="AT312" s="24"/>
      <c r="AU312" s="24"/>
      <c r="AV312" s="24"/>
      <c r="AW312" s="24"/>
      <c r="AX312" s="24"/>
      <c r="AY312" s="24"/>
      <c r="AZ312" s="24"/>
      <c r="BA312" s="24"/>
      <c r="BB312" s="24"/>
    </row>
    <row r="313" spans="1:54" ht="25.5" customHeight="1">
      <c r="A313" s="24"/>
      <c r="B313" s="41"/>
      <c r="C313" s="42"/>
      <c r="D313" s="42"/>
      <c r="E313" s="42"/>
      <c r="F313" s="42"/>
      <c r="G313" s="42"/>
      <c r="H313" s="42"/>
      <c r="I313" s="42"/>
      <c r="J313" s="42"/>
      <c r="K313" s="42">
        <v>791894.20500099706</v>
      </c>
      <c r="L313" s="42"/>
      <c r="M313" s="42"/>
      <c r="N313" s="42"/>
      <c r="O313" s="42"/>
      <c r="P313" s="42"/>
      <c r="Q313" s="42"/>
      <c r="R313" s="42"/>
      <c r="S313" s="42"/>
      <c r="T313" s="42"/>
      <c r="U313" s="42"/>
      <c r="V313" s="42"/>
      <c r="W313" s="42"/>
      <c r="X313" s="42"/>
      <c r="Y313" s="42"/>
      <c r="Z313" s="42"/>
      <c r="AA313" s="42"/>
      <c r="AB313" s="42"/>
      <c r="AC313" s="190"/>
      <c r="AD313" s="190"/>
      <c r="AE313" s="193">
        <f t="shared" si="35"/>
        <v>0</v>
      </c>
      <c r="AF313" s="197">
        <f t="shared" si="45"/>
        <v>0</v>
      </c>
      <c r="AG313" s="197" t="b">
        <f t="shared" si="40"/>
        <v>1</v>
      </c>
      <c r="AH313" t="e">
        <f t="shared" si="42"/>
        <v>#REF!</v>
      </c>
      <c r="AI313" s="190"/>
      <c r="AJ313" s="190"/>
      <c r="AK313" s="190"/>
      <c r="AL313" s="190"/>
      <c r="AM313" s="24"/>
      <c r="AN313" s="24"/>
      <c r="AO313" s="24"/>
      <c r="AP313" s="24"/>
      <c r="AQ313" s="24"/>
      <c r="AR313" s="24"/>
      <c r="AS313" s="24"/>
      <c r="AT313" s="24"/>
      <c r="AU313" s="24"/>
      <c r="AV313" s="24"/>
      <c r="AW313" s="24"/>
      <c r="AX313" s="24"/>
      <c r="AY313" s="24"/>
      <c r="AZ313" s="24"/>
      <c r="BA313" s="24"/>
      <c r="BB313" s="24"/>
    </row>
    <row r="314" spans="1:54" ht="25.5" customHeight="1">
      <c r="A314" s="24"/>
      <c r="B314" s="41"/>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190"/>
      <c r="AD314" s="190"/>
      <c r="AE314" s="190"/>
      <c r="AF314" s="190"/>
      <c r="AG314" s="190"/>
      <c r="AH314" s="190"/>
      <c r="AI314" s="190"/>
      <c r="AJ314" s="190"/>
      <c r="AK314" s="190"/>
      <c r="AL314" s="190"/>
      <c r="AM314" s="24"/>
      <c r="AN314" s="24"/>
      <c r="AO314" s="24"/>
      <c r="AP314" s="24"/>
      <c r="AQ314" s="24"/>
      <c r="AR314" s="24"/>
      <c r="AS314" s="24"/>
      <c r="AT314" s="24"/>
      <c r="AU314" s="24"/>
      <c r="AV314" s="24"/>
      <c r="AW314" s="24"/>
      <c r="AX314" s="24"/>
      <c r="AY314" s="24"/>
      <c r="AZ314" s="24"/>
      <c r="BA314" s="24"/>
      <c r="BB314" s="24"/>
    </row>
    <row r="315" spans="1:54" ht="25.5" customHeight="1">
      <c r="A315" s="24"/>
      <c r="B315" s="41"/>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190"/>
      <c r="AD315" s="190"/>
      <c r="AE315" s="190"/>
      <c r="AF315" s="190"/>
      <c r="AG315" s="190"/>
      <c r="AH315" s="190"/>
      <c r="AI315" s="190"/>
      <c r="AJ315" s="190"/>
      <c r="AK315" s="190"/>
      <c r="AL315" s="190"/>
      <c r="AM315" s="24"/>
      <c r="AN315" s="24"/>
      <c r="AO315" s="24"/>
      <c r="AP315" s="24"/>
      <c r="AQ315" s="24"/>
      <c r="AR315" s="24"/>
      <c r="AS315" s="24"/>
      <c r="AT315" s="24"/>
      <c r="AU315" s="24"/>
      <c r="AV315" s="24"/>
      <c r="AW315" s="24"/>
      <c r="AX315" s="24"/>
      <c r="AY315" s="24"/>
      <c r="AZ315" s="24"/>
      <c r="BA315" s="24"/>
      <c r="BB315" s="24"/>
    </row>
    <row r="316" spans="1:54" ht="25.5" customHeight="1">
      <c r="A316" s="24"/>
      <c r="B316" s="41"/>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190"/>
      <c r="AD316" s="190"/>
      <c r="AE316" s="190"/>
      <c r="AF316" s="190"/>
      <c r="AG316" s="190"/>
      <c r="AH316" s="190"/>
      <c r="AI316" s="190"/>
      <c r="AJ316" s="190"/>
      <c r="AK316" s="190"/>
      <c r="AL316" s="190"/>
      <c r="AM316" s="24"/>
      <c r="AN316" s="24"/>
      <c r="AO316" s="24"/>
      <c r="AP316" s="24"/>
      <c r="AQ316" s="24"/>
      <c r="AR316" s="24"/>
      <c r="AS316" s="24"/>
      <c r="AT316" s="24"/>
      <c r="AU316" s="24"/>
      <c r="AV316" s="24"/>
      <c r="AW316" s="24"/>
      <c r="AX316" s="24"/>
      <c r="AY316" s="24"/>
      <c r="AZ316" s="24"/>
      <c r="BA316" s="24"/>
      <c r="BB316" s="24"/>
    </row>
    <row r="317" spans="1:54" ht="25.5" customHeight="1">
      <c r="A317" s="24"/>
      <c r="B317" s="41"/>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190"/>
      <c r="AD317" s="190"/>
      <c r="AE317" s="190"/>
      <c r="AF317" s="190"/>
      <c r="AG317" s="190"/>
      <c r="AH317" s="190"/>
      <c r="AI317" s="190"/>
      <c r="AJ317" s="190"/>
      <c r="AK317" s="190"/>
      <c r="AL317" s="190"/>
      <c r="AM317" s="24"/>
      <c r="AN317" s="24"/>
      <c r="AO317" s="24"/>
      <c r="AP317" s="24"/>
      <c r="AQ317" s="24"/>
      <c r="AR317" s="24"/>
      <c r="AS317" s="24"/>
      <c r="AT317" s="24"/>
      <c r="AU317" s="24"/>
      <c r="AV317" s="24"/>
      <c r="AW317" s="24"/>
      <c r="AX317" s="24"/>
      <c r="AY317" s="24"/>
      <c r="AZ317" s="24"/>
      <c r="BA317" s="24"/>
      <c r="BB317" s="24"/>
    </row>
    <row r="318" spans="1:54" ht="25.5" customHeight="1">
      <c r="A318" s="24"/>
      <c r="B318" s="41"/>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190"/>
      <c r="AD318" s="190"/>
      <c r="AE318" s="190"/>
      <c r="AF318" s="190"/>
      <c r="AG318" s="190"/>
      <c r="AH318" s="190"/>
      <c r="AI318" s="190"/>
      <c r="AJ318" s="190"/>
      <c r="AK318" s="190"/>
      <c r="AL318" s="190"/>
      <c r="AM318" s="24"/>
      <c r="AN318" s="24"/>
      <c r="AO318" s="24"/>
      <c r="AP318" s="24"/>
      <c r="AQ318" s="24"/>
      <c r="AR318" s="24"/>
      <c r="AS318" s="24"/>
      <c r="AT318" s="24"/>
      <c r="AU318" s="24"/>
      <c r="AV318" s="24"/>
      <c r="AW318" s="24"/>
      <c r="AX318" s="24"/>
      <c r="AY318" s="24"/>
      <c r="AZ318" s="24"/>
      <c r="BA318" s="24"/>
      <c r="BB318" s="24"/>
    </row>
    <row r="319" spans="1:54" ht="25.5" customHeight="1">
      <c r="A319" s="24"/>
      <c r="B319" s="41"/>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190"/>
      <c r="AD319" s="190"/>
      <c r="AE319" s="190"/>
      <c r="AF319" s="190"/>
      <c r="AG319" s="190"/>
      <c r="AH319" s="190"/>
      <c r="AI319" s="190"/>
      <c r="AJ319" s="190"/>
      <c r="AK319" s="190"/>
      <c r="AL319" s="190"/>
      <c r="AM319" s="24"/>
      <c r="AN319" s="24"/>
      <c r="AO319" s="24"/>
      <c r="AP319" s="24"/>
      <c r="AQ319" s="24"/>
      <c r="AR319" s="24"/>
      <c r="AS319" s="24"/>
      <c r="AT319" s="24"/>
      <c r="AU319" s="24"/>
      <c r="AV319" s="24"/>
      <c r="AW319" s="24"/>
      <c r="AX319" s="24"/>
      <c r="AY319" s="24"/>
      <c r="AZ319" s="24"/>
      <c r="BA319" s="24"/>
      <c r="BB319" s="24"/>
    </row>
    <row r="320" spans="1:54" ht="25.5" customHeight="1">
      <c r="A320" s="24"/>
      <c r="B320" s="41"/>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190"/>
      <c r="AD320" s="190"/>
      <c r="AE320" s="190"/>
      <c r="AF320" s="190"/>
      <c r="AG320" s="190"/>
      <c r="AH320" s="190"/>
      <c r="AI320" s="190"/>
      <c r="AJ320" s="190"/>
      <c r="AK320" s="190"/>
      <c r="AL320" s="190"/>
      <c r="AM320" s="24"/>
      <c r="AN320" s="24"/>
      <c r="AO320" s="24"/>
      <c r="AP320" s="24"/>
      <c r="AQ320" s="24"/>
      <c r="AR320" s="24"/>
      <c r="AS320" s="24"/>
      <c r="AT320" s="24"/>
      <c r="AU320" s="24"/>
      <c r="AV320" s="24"/>
      <c r="AW320" s="24"/>
      <c r="AX320" s="24"/>
      <c r="AY320" s="24"/>
      <c r="AZ320" s="24"/>
      <c r="BA320" s="24"/>
      <c r="BB320" s="24"/>
    </row>
    <row r="321" spans="1:54" ht="25.5" customHeight="1">
      <c r="A321" s="24"/>
      <c r="B321" s="41"/>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190"/>
      <c r="AD321" s="190"/>
      <c r="AE321" s="190"/>
      <c r="AF321" s="190"/>
      <c r="AG321" s="190"/>
      <c r="AH321" s="190"/>
      <c r="AI321" s="190"/>
      <c r="AJ321" s="190"/>
      <c r="AK321" s="190"/>
      <c r="AL321" s="190"/>
      <c r="AM321" s="24"/>
      <c r="AN321" s="24"/>
      <c r="AO321" s="24"/>
      <c r="AP321" s="24"/>
      <c r="AQ321" s="24"/>
      <c r="AR321" s="24"/>
      <c r="AS321" s="24"/>
      <c r="AT321" s="24"/>
      <c r="AU321" s="24"/>
      <c r="AV321" s="24"/>
      <c r="AW321" s="24"/>
      <c r="AX321" s="24"/>
      <c r="AY321" s="24"/>
      <c r="AZ321" s="24"/>
      <c r="BA321" s="24"/>
      <c r="BB321" s="24"/>
    </row>
    <row r="322" spans="1:54" ht="25.5" customHeight="1">
      <c r="A322" s="24"/>
      <c r="B322" s="41"/>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190"/>
      <c r="AD322" s="190"/>
      <c r="AE322" s="190"/>
      <c r="AF322" s="190"/>
      <c r="AG322" s="190"/>
      <c r="AH322" s="190"/>
      <c r="AI322" s="190"/>
      <c r="AJ322" s="190"/>
      <c r="AK322" s="190"/>
      <c r="AL322" s="190"/>
      <c r="AM322" s="24"/>
      <c r="AN322" s="24"/>
      <c r="AO322" s="24"/>
      <c r="AP322" s="24"/>
      <c r="AQ322" s="24"/>
      <c r="AR322" s="24"/>
      <c r="AS322" s="24"/>
      <c r="AT322" s="24"/>
      <c r="AU322" s="24"/>
      <c r="AV322" s="24"/>
      <c r="AW322" s="24"/>
      <c r="AX322" s="24"/>
      <c r="AY322" s="24"/>
      <c r="AZ322" s="24"/>
      <c r="BA322" s="24"/>
      <c r="BB322" s="24"/>
    </row>
    <row r="323" spans="1:54" ht="25.5" customHeight="1">
      <c r="A323" s="24"/>
      <c r="B323" s="41"/>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190"/>
      <c r="AD323" s="190"/>
      <c r="AE323" s="190"/>
      <c r="AF323" s="190"/>
      <c r="AG323" s="190"/>
      <c r="AH323" s="190"/>
      <c r="AI323" s="190"/>
      <c r="AJ323" s="190"/>
      <c r="AK323" s="190"/>
      <c r="AL323" s="190"/>
      <c r="AM323" s="24"/>
      <c r="AN323" s="24"/>
      <c r="AO323" s="24"/>
      <c r="AP323" s="24"/>
      <c r="AQ323" s="24"/>
      <c r="AR323" s="24"/>
      <c r="AS323" s="24"/>
      <c r="AT323" s="24"/>
      <c r="AU323" s="24"/>
      <c r="AV323" s="24"/>
      <c r="AW323" s="24"/>
      <c r="AX323" s="24"/>
      <c r="AY323" s="24"/>
      <c r="AZ323" s="24"/>
      <c r="BA323" s="24"/>
      <c r="BB323" s="24"/>
    </row>
    <row r="324" spans="1:54" ht="25.5" customHeight="1">
      <c r="A324" s="24"/>
      <c r="B324" s="41"/>
      <c r="C324" s="42"/>
      <c r="D324" s="42"/>
      <c r="E324" s="42"/>
      <c r="F324" s="42"/>
      <c r="G324" s="42"/>
      <c r="H324" s="42"/>
      <c r="I324" s="42"/>
      <c r="J324" s="42">
        <v>45848.81</v>
      </c>
      <c r="K324" s="42"/>
      <c r="L324" s="42"/>
      <c r="M324" s="42"/>
      <c r="N324" s="42"/>
      <c r="O324" s="42"/>
      <c r="P324" s="42"/>
      <c r="Q324" s="42"/>
      <c r="R324" s="42"/>
      <c r="S324" s="42"/>
      <c r="T324" s="42"/>
      <c r="U324" s="42"/>
      <c r="V324" s="42"/>
      <c r="W324" s="42"/>
      <c r="X324" s="42"/>
      <c r="Y324" s="42"/>
      <c r="Z324" s="42"/>
      <c r="AA324" s="42"/>
      <c r="AB324" s="42"/>
      <c r="AC324" s="190"/>
      <c r="AD324" s="190"/>
      <c r="AE324" s="190"/>
      <c r="AF324" s="190"/>
      <c r="AG324" s="190"/>
      <c r="AH324" s="190"/>
      <c r="AI324" s="190"/>
      <c r="AJ324" s="190"/>
      <c r="AK324" s="190"/>
      <c r="AL324" s="190"/>
      <c r="AM324" s="24"/>
      <c r="AN324" s="24"/>
      <c r="AO324" s="24"/>
      <c r="AP324" s="24"/>
      <c r="AQ324" s="24"/>
      <c r="AR324" s="24"/>
      <c r="AS324" s="24"/>
      <c r="AT324" s="24"/>
      <c r="AU324" s="24"/>
      <c r="AV324" s="24"/>
      <c r="AW324" s="24"/>
      <c r="AX324" s="24"/>
      <c r="AY324" s="24"/>
      <c r="AZ324" s="24"/>
      <c r="BA324" s="24"/>
      <c r="BB324" s="24"/>
    </row>
  </sheetData>
  <mergeCells count="6">
    <mergeCell ref="B311:C311"/>
    <mergeCell ref="B306:C306"/>
    <mergeCell ref="B307:C307"/>
    <mergeCell ref="B308:C308"/>
    <mergeCell ref="B309:C309"/>
    <mergeCell ref="B310:C310"/>
  </mergeCells>
  <conditionalFormatting sqref="F1:F6 F8:F305 F311:F324">
    <cfRule type="cellIs" dxfId="4" priority="2" operator="lessThan">
      <formula>0</formula>
    </cfRule>
  </conditionalFormatting>
  <conditionalFormatting sqref="K1:K6 N1:N305 Q1:Q324 S1:S324 AA1:AB324 K8:K324">
    <cfRule type="cellIs" dxfId="3" priority="1" operator="lessThan">
      <formula>0</formula>
    </cfRule>
  </conditionalFormatting>
  <conditionalFormatting sqref="N311:N324">
    <cfRule type="cellIs" dxfId="2" priority="3" operator="lessThan">
      <formula>0</formula>
    </cfRule>
  </conditionalFormatting>
  <conditionalFormatting sqref="AK1:AL6 AK8:AL324">
    <cfRule type="cellIs" dxfId="1" priority="4" operator="lessThan">
      <formula>0</formula>
    </cfRule>
  </conditionalFormatting>
  <conditionalFormatting sqref="AM8">
    <cfRule type="cellIs" dxfId="0" priority="6" operator="lessThan">
      <formula>0</formula>
    </cfRule>
  </conditionalFormatting>
  <printOptions horizontalCentered="1"/>
  <pageMargins left="0.27559055118110237" right="0.19685039370078741" top="0.47244094488188981" bottom="0.51181102362204722" header="0" footer="0"/>
  <pageSetup scale="80" orientation="portrait" r:id="rId1"/>
  <headerFooter>
    <oddFooter>&amp;CPágina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870B0-2CEE-4961-998F-7D1603884265}">
  <sheetPr>
    <tabColor rgb="FF00788E"/>
    <pageSetUpPr fitToPage="1"/>
  </sheetPr>
  <dimension ref="B18:M27"/>
  <sheetViews>
    <sheetView showGridLines="0" view="pageBreakPreview" zoomScale="60" zoomScaleNormal="100" workbookViewId="0">
      <selection activeCell="A2" sqref="A2"/>
    </sheetView>
  </sheetViews>
  <sheetFormatPr baseColWidth="10" defaultColWidth="10.85546875" defaultRowHeight="16.5"/>
  <cols>
    <col min="1" max="2" width="10.85546875" style="407"/>
    <col min="3" max="5" width="9.7109375" style="407" customWidth="1"/>
    <col min="6" max="7" width="10.85546875" style="407"/>
    <col min="8" max="8" width="11.7109375" style="407" customWidth="1"/>
    <col min="9" max="16384" width="10.85546875" style="407"/>
  </cols>
  <sheetData>
    <row r="18" spans="2:13" ht="38.25">
      <c r="B18" s="406"/>
      <c r="C18" s="406"/>
      <c r="D18" s="406"/>
      <c r="E18" s="406"/>
      <c r="F18" s="406"/>
      <c r="G18" s="406"/>
      <c r="H18" s="406"/>
      <c r="I18" s="406"/>
      <c r="J18" s="406"/>
      <c r="K18" s="406"/>
      <c r="L18" s="406"/>
      <c r="M18" s="406"/>
    </row>
    <row r="19" spans="2:13" ht="38.25">
      <c r="C19" s="406"/>
      <c r="D19" s="406"/>
      <c r="E19" s="406"/>
      <c r="F19" s="406"/>
      <c r="G19" s="406"/>
      <c r="H19" s="406"/>
      <c r="I19" s="406"/>
      <c r="J19" s="406"/>
      <c r="K19" s="406"/>
    </row>
    <row r="20" spans="2:13" ht="38.25">
      <c r="C20" s="406"/>
      <c r="D20" s="406"/>
      <c r="E20" s="406"/>
      <c r="F20" s="406"/>
      <c r="G20" s="406"/>
      <c r="H20" s="406"/>
      <c r="I20" s="406"/>
      <c r="J20" s="406"/>
      <c r="K20" s="406"/>
      <c r="L20" s="408"/>
      <c r="M20" s="408"/>
    </row>
    <row r="22" spans="2:13" ht="38.25">
      <c r="B22" s="1" t="s">
        <v>2285</v>
      </c>
      <c r="C22" s="1"/>
      <c r="D22" s="1"/>
      <c r="E22" s="1"/>
      <c r="F22" s="1"/>
      <c r="G22" s="1"/>
      <c r="H22" s="1"/>
      <c r="I22" s="1"/>
      <c r="J22" s="1"/>
      <c r="K22" s="1"/>
    </row>
    <row r="24" spans="2:13" ht="27.75">
      <c r="C24" s="409"/>
      <c r="D24" s="409"/>
      <c r="E24" s="409"/>
      <c r="F24" s="409"/>
      <c r="G24" s="409"/>
      <c r="H24" s="409"/>
      <c r="I24" s="409"/>
      <c r="J24" s="409"/>
      <c r="K24" s="409"/>
    </row>
    <row r="26" spans="2:13" ht="27.75">
      <c r="B26" s="783" t="s">
        <v>2286</v>
      </c>
      <c r="C26" s="783"/>
      <c r="D26" s="783"/>
      <c r="E26" s="783"/>
      <c r="F26" s="783"/>
      <c r="G26" s="783"/>
      <c r="H26" s="783"/>
      <c r="I26" s="783"/>
      <c r="J26" s="783"/>
      <c r="K26" s="783"/>
    </row>
    <row r="27" spans="2:13">
      <c r="J27" s="784"/>
      <c r="K27" s="784"/>
    </row>
  </sheetData>
  <mergeCells count="3">
    <mergeCell ref="B22:K22"/>
    <mergeCell ref="B26:K26"/>
    <mergeCell ref="J27:K27"/>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77DEE-4A91-4163-9D58-5AE2DE457ABE}">
  <sheetPr>
    <pageSetUpPr fitToPage="1"/>
  </sheetPr>
  <dimension ref="B2:D76"/>
  <sheetViews>
    <sheetView showGridLines="0" topLeftCell="A79" zoomScale="80" zoomScaleNormal="80" workbookViewId="0">
      <selection activeCell="D1" sqref="B1:D89"/>
    </sheetView>
  </sheetViews>
  <sheetFormatPr baseColWidth="10" defaultColWidth="8.85546875" defaultRowHeight="15"/>
  <cols>
    <col min="1" max="1" width="2.7109375" style="359" customWidth="1"/>
    <col min="2" max="2" width="92.85546875" style="359" customWidth="1"/>
    <col min="3" max="4" width="17.7109375" style="359" customWidth="1"/>
    <col min="5" max="16384" width="8.85546875" style="359"/>
  </cols>
  <sheetData>
    <row r="2" spans="2:4" ht="15.75">
      <c r="B2" s="785" t="s">
        <v>2287</v>
      </c>
      <c r="C2" s="785"/>
      <c r="D2" s="785"/>
    </row>
    <row r="3" spans="2:4" ht="15.75">
      <c r="B3" s="785" t="s">
        <v>2288</v>
      </c>
      <c r="C3" s="785"/>
      <c r="D3" s="785"/>
    </row>
    <row r="4" spans="2:4" ht="15.75">
      <c r="B4" s="785" t="s">
        <v>2289</v>
      </c>
      <c r="C4" s="785"/>
      <c r="D4" s="785"/>
    </row>
    <row r="5" spans="2:4" ht="15.75">
      <c r="B5" s="785" t="s">
        <v>2290</v>
      </c>
      <c r="C5" s="785"/>
      <c r="D5" s="785"/>
    </row>
    <row r="6" spans="2:4" ht="15.75">
      <c r="B6" s="502"/>
      <c r="C6" s="502"/>
      <c r="D6" s="502"/>
    </row>
    <row r="7" spans="2:4" ht="15.75">
      <c r="B7" s="365" t="s">
        <v>2291</v>
      </c>
      <c r="C7" s="365">
        <v>2024</v>
      </c>
      <c r="D7" s="365">
        <v>2023</v>
      </c>
    </row>
    <row r="8" spans="2:4" ht="15.75">
      <c r="B8" s="366" t="s">
        <v>2292</v>
      </c>
      <c r="C8" s="367"/>
      <c r="D8" s="368"/>
    </row>
    <row r="9" spans="2:4" ht="15.75">
      <c r="B9" s="369" t="s">
        <v>2293</v>
      </c>
      <c r="C9" s="370">
        <f>SUM(C10:C16)</f>
        <v>0</v>
      </c>
      <c r="D9" s="371">
        <f>SUM(D10:D16)</f>
        <v>0</v>
      </c>
    </row>
    <row r="10" spans="2:4" ht="15.75">
      <c r="B10" s="372" t="s">
        <v>2294</v>
      </c>
      <c r="C10" s="373">
        <v>0</v>
      </c>
      <c r="D10" s="374">
        <v>0</v>
      </c>
    </row>
    <row r="11" spans="2:4" ht="15.75">
      <c r="B11" s="372" t="s">
        <v>2295</v>
      </c>
      <c r="C11" s="373">
        <v>0</v>
      </c>
      <c r="D11" s="374">
        <v>0</v>
      </c>
    </row>
    <row r="12" spans="2:4" ht="15.75">
      <c r="B12" s="372" t="s">
        <v>2296</v>
      </c>
      <c r="C12" s="373">
        <v>0</v>
      </c>
      <c r="D12" s="374">
        <v>0</v>
      </c>
    </row>
    <row r="13" spans="2:4" ht="15.75">
      <c r="B13" s="372" t="s">
        <v>2297</v>
      </c>
      <c r="C13" s="373">
        <v>0</v>
      </c>
      <c r="D13" s="374">
        <v>0</v>
      </c>
    </row>
    <row r="14" spans="2:4" ht="15.75">
      <c r="B14" s="372" t="s">
        <v>2298</v>
      </c>
      <c r="C14" s="373">
        <v>0</v>
      </c>
      <c r="D14" s="374">
        <v>0</v>
      </c>
    </row>
    <row r="15" spans="2:4" ht="15.75">
      <c r="B15" s="372" t="s">
        <v>2299</v>
      </c>
      <c r="C15" s="373">
        <v>0</v>
      </c>
      <c r="D15" s="374">
        <v>0</v>
      </c>
    </row>
    <row r="16" spans="2:4" ht="15.75">
      <c r="B16" s="372" t="s">
        <v>2300</v>
      </c>
      <c r="C16" s="373">
        <v>0</v>
      </c>
      <c r="D16" s="374">
        <v>0</v>
      </c>
    </row>
    <row r="17" spans="2:4" ht="15.75">
      <c r="B17" s="372"/>
      <c r="C17" s="373"/>
      <c r="D17" s="374"/>
    </row>
    <row r="18" spans="2:4" ht="47.25">
      <c r="B18" s="369" t="s">
        <v>2301</v>
      </c>
      <c r="C18" s="370">
        <f>SUM(C19:C20)</f>
        <v>1466430850</v>
      </c>
      <c r="D18" s="371">
        <f>SUM(D19:D20)</f>
        <v>594168845</v>
      </c>
    </row>
    <row r="19" spans="2:4" ht="31.5">
      <c r="B19" s="372" t="s">
        <v>2302</v>
      </c>
      <c r="C19" s="373">
        <v>74620</v>
      </c>
      <c r="D19" s="374">
        <v>0</v>
      </c>
    </row>
    <row r="20" spans="2:4" ht="15.75">
      <c r="B20" s="372" t="s">
        <v>2303</v>
      </c>
      <c r="C20" s="373">
        <v>1466356230</v>
      </c>
      <c r="D20" s="374">
        <v>594168845</v>
      </c>
    </row>
    <row r="21" spans="2:4" ht="15.75">
      <c r="B21" s="372"/>
      <c r="C21" s="373"/>
      <c r="D21" s="374"/>
    </row>
    <row r="22" spans="2:4" ht="15.75">
      <c r="B22" s="369" t="s">
        <v>2304</v>
      </c>
      <c r="C22" s="370">
        <f>SUM(C23:C27)</f>
        <v>26012268</v>
      </c>
      <c r="D22" s="371">
        <f>SUM(D23:D27)</f>
        <v>5879249</v>
      </c>
    </row>
    <row r="23" spans="2:4" ht="15.75">
      <c r="B23" s="372" t="s">
        <v>2305</v>
      </c>
      <c r="C23" s="373">
        <v>4924832</v>
      </c>
      <c r="D23" s="374">
        <v>4417618</v>
      </c>
    </row>
    <row r="24" spans="2:4" ht="15.75">
      <c r="B24" s="372" t="s">
        <v>2306</v>
      </c>
      <c r="C24" s="373">
        <v>0</v>
      </c>
      <c r="D24" s="374">
        <v>0</v>
      </c>
    </row>
    <row r="25" spans="2:4" ht="15.75">
      <c r="B25" s="372" t="s">
        <v>2307</v>
      </c>
      <c r="C25" s="373">
        <v>0</v>
      </c>
      <c r="D25" s="374">
        <v>0</v>
      </c>
    </row>
    <row r="26" spans="2:4" ht="15.75">
      <c r="B26" s="372" t="s">
        <v>2308</v>
      </c>
      <c r="C26" s="373">
        <v>0</v>
      </c>
      <c r="D26" s="374">
        <v>0</v>
      </c>
    </row>
    <row r="27" spans="2:4" ht="15.75">
      <c r="B27" s="372" t="s">
        <v>2309</v>
      </c>
      <c r="C27" s="373">
        <v>21087436</v>
      </c>
      <c r="D27" s="374">
        <v>1461631</v>
      </c>
    </row>
    <row r="28" spans="2:4" ht="15.75">
      <c r="B28" s="372"/>
      <c r="C28" s="373"/>
      <c r="D28" s="374"/>
    </row>
    <row r="29" spans="2:4" ht="15.75">
      <c r="B29" s="366" t="s">
        <v>2310</v>
      </c>
      <c r="C29" s="367">
        <f>C22+C18+C9</f>
        <v>1492443118</v>
      </c>
      <c r="D29" s="368">
        <f>D22+D18+D9</f>
        <v>600048094</v>
      </c>
    </row>
    <row r="30" spans="2:4" ht="15.75">
      <c r="B30" s="372"/>
      <c r="C30" s="373"/>
      <c r="D30" s="374"/>
    </row>
    <row r="31" spans="2:4" ht="15.75">
      <c r="B31" s="372"/>
      <c r="C31" s="373"/>
      <c r="D31" s="374"/>
    </row>
    <row r="32" spans="2:4" ht="15.75">
      <c r="B32" s="366" t="s">
        <v>2311</v>
      </c>
      <c r="C32" s="367"/>
      <c r="D32" s="368"/>
    </row>
    <row r="33" spans="2:4" ht="15.75">
      <c r="B33" s="369" t="s">
        <v>2312</v>
      </c>
      <c r="C33" s="370">
        <f>SUM(C34:C36)</f>
        <v>718445451</v>
      </c>
      <c r="D33" s="371">
        <v>169866432</v>
      </c>
    </row>
    <row r="34" spans="2:4" ht="15.75">
      <c r="B34" s="372" t="s">
        <v>2313</v>
      </c>
      <c r="C34" s="430">
        <v>321049578</v>
      </c>
      <c r="D34" s="374">
        <v>116286958</v>
      </c>
    </row>
    <row r="35" spans="2:4" ht="15.75">
      <c r="B35" s="372" t="s">
        <v>2314</v>
      </c>
      <c r="C35" s="373">
        <v>167663795</v>
      </c>
      <c r="D35" s="374">
        <v>11371039</v>
      </c>
    </row>
    <row r="36" spans="2:4" ht="15.75">
      <c r="B36" s="372" t="s">
        <v>2315</v>
      </c>
      <c r="C36" s="373">
        <v>229732078</v>
      </c>
      <c r="D36" s="374">
        <v>42208435</v>
      </c>
    </row>
    <row r="37" spans="2:4" ht="15.75">
      <c r="B37" s="372"/>
      <c r="C37" s="373"/>
      <c r="D37" s="374"/>
    </row>
    <row r="38" spans="2:4" ht="15.75">
      <c r="B38" s="369" t="s">
        <v>2316</v>
      </c>
      <c r="C38" s="370">
        <f>SUM(C39:C47)</f>
        <v>759609451</v>
      </c>
      <c r="D38" s="371">
        <v>412270283</v>
      </c>
    </row>
    <row r="39" spans="2:4" ht="15.75">
      <c r="B39" s="372" t="s">
        <v>2317</v>
      </c>
      <c r="C39" s="373">
        <v>759609451</v>
      </c>
      <c r="D39" s="374">
        <v>412270283</v>
      </c>
    </row>
    <row r="40" spans="2:4" ht="15.75">
      <c r="B40" s="372" t="s">
        <v>2318</v>
      </c>
      <c r="C40" s="373">
        <v>0</v>
      </c>
      <c r="D40" s="374">
        <v>0</v>
      </c>
    </row>
    <row r="41" spans="2:4" ht="15.75">
      <c r="B41" s="372" t="s">
        <v>2319</v>
      </c>
      <c r="C41" s="373">
        <v>0</v>
      </c>
      <c r="D41" s="374">
        <v>0</v>
      </c>
    </row>
    <row r="42" spans="2:4" ht="15.75">
      <c r="B42" s="372" t="s">
        <v>1375</v>
      </c>
      <c r="C42" s="373">
        <v>0</v>
      </c>
      <c r="D42" s="374">
        <v>0</v>
      </c>
    </row>
    <row r="43" spans="2:4" ht="15.75">
      <c r="B43" s="372" t="s">
        <v>2320</v>
      </c>
      <c r="C43" s="373">
        <v>0</v>
      </c>
      <c r="D43" s="374">
        <v>0</v>
      </c>
    </row>
    <row r="44" spans="2:4" ht="15.75">
      <c r="B44" s="372" t="s">
        <v>2321</v>
      </c>
      <c r="C44" s="373">
        <v>0</v>
      </c>
      <c r="D44" s="374">
        <v>0</v>
      </c>
    </row>
    <row r="45" spans="2:4" ht="15.75">
      <c r="B45" s="372" t="s">
        <v>2322</v>
      </c>
      <c r="C45" s="373">
        <v>0</v>
      </c>
      <c r="D45" s="374">
        <v>0</v>
      </c>
    </row>
    <row r="46" spans="2:4" ht="15.75">
      <c r="B46" s="372" t="s">
        <v>2323</v>
      </c>
      <c r="C46" s="373">
        <v>0</v>
      </c>
      <c r="D46" s="374">
        <v>0</v>
      </c>
    </row>
    <row r="47" spans="2:4" ht="15.75">
      <c r="B47" s="372" t="s">
        <v>2324</v>
      </c>
      <c r="C47" s="373">
        <v>0</v>
      </c>
      <c r="D47" s="374">
        <v>0</v>
      </c>
    </row>
    <row r="48" spans="2:4" ht="15.75">
      <c r="B48" s="372"/>
      <c r="C48" s="373"/>
      <c r="D48" s="374"/>
    </row>
    <row r="49" spans="2:4" ht="15.75">
      <c r="B49" s="369" t="s">
        <v>2325</v>
      </c>
      <c r="C49" s="370">
        <v>0</v>
      </c>
      <c r="D49" s="371">
        <v>0</v>
      </c>
    </row>
    <row r="50" spans="2:4" ht="15.75">
      <c r="B50" s="372" t="s">
        <v>2326</v>
      </c>
      <c r="C50" s="373">
        <v>0</v>
      </c>
      <c r="D50" s="374">
        <v>0</v>
      </c>
    </row>
    <row r="51" spans="2:4" ht="15.75">
      <c r="B51" s="372" t="s">
        <v>2327</v>
      </c>
      <c r="C51" s="373">
        <v>0</v>
      </c>
      <c r="D51" s="374">
        <v>0</v>
      </c>
    </row>
    <row r="52" spans="2:4" ht="15.75">
      <c r="B52" s="372" t="s">
        <v>553</v>
      </c>
      <c r="C52" s="373">
        <v>0</v>
      </c>
      <c r="D52" s="374">
        <v>0</v>
      </c>
    </row>
    <row r="53" spans="2:4" ht="15.75">
      <c r="B53" s="372"/>
      <c r="C53" s="373"/>
      <c r="D53" s="374"/>
    </row>
    <row r="54" spans="2:4" ht="15.75">
      <c r="B54" s="369" t="s">
        <v>2328</v>
      </c>
      <c r="C54" s="370">
        <v>0</v>
      </c>
      <c r="D54" s="371">
        <v>0</v>
      </c>
    </row>
    <row r="55" spans="2:4" ht="15.75">
      <c r="B55" s="372" t="s">
        <v>2329</v>
      </c>
      <c r="C55" s="373">
        <v>0</v>
      </c>
      <c r="D55" s="374">
        <v>0</v>
      </c>
    </row>
    <row r="56" spans="2:4" ht="15.75">
      <c r="B56" s="372" t="s">
        <v>2330</v>
      </c>
      <c r="C56" s="373">
        <v>0</v>
      </c>
      <c r="D56" s="374">
        <v>0</v>
      </c>
    </row>
    <row r="57" spans="2:4" ht="15.75">
      <c r="B57" s="372" t="s">
        <v>2331</v>
      </c>
      <c r="C57" s="373">
        <v>0</v>
      </c>
      <c r="D57" s="374">
        <v>0</v>
      </c>
    </row>
    <row r="58" spans="2:4" ht="15.75">
      <c r="B58" s="372" t="s">
        <v>2332</v>
      </c>
      <c r="C58" s="373">
        <v>0</v>
      </c>
      <c r="D58" s="374">
        <v>0</v>
      </c>
    </row>
    <row r="59" spans="2:4" ht="15.75">
      <c r="B59" s="372" t="s">
        <v>2333</v>
      </c>
      <c r="C59" s="373">
        <v>0</v>
      </c>
      <c r="D59" s="374">
        <v>0</v>
      </c>
    </row>
    <row r="60" spans="2:4" ht="15.75">
      <c r="B60" s="372"/>
      <c r="C60" s="373"/>
      <c r="D60" s="374"/>
    </row>
    <row r="61" spans="2:4" ht="15.75">
      <c r="B61" s="369" t="s">
        <v>2334</v>
      </c>
      <c r="C61" s="370">
        <f>+C62</f>
        <v>5337211</v>
      </c>
      <c r="D61" s="371">
        <v>4798964</v>
      </c>
    </row>
    <row r="62" spans="2:4" ht="15.75">
      <c r="B62" s="372" t="s">
        <v>2335</v>
      </c>
      <c r="C62" s="373">
        <v>5337211</v>
      </c>
      <c r="D62" s="374">
        <v>4798964</v>
      </c>
    </row>
    <row r="63" spans="2:4" ht="15.75">
      <c r="B63" s="372" t="s">
        <v>2336</v>
      </c>
      <c r="C63" s="373">
        <v>0</v>
      </c>
      <c r="D63" s="374">
        <v>0</v>
      </c>
    </row>
    <row r="64" spans="2:4" ht="15.75">
      <c r="B64" s="372" t="s">
        <v>2337</v>
      </c>
      <c r="C64" s="373">
        <v>0</v>
      </c>
      <c r="D64" s="374">
        <v>0</v>
      </c>
    </row>
    <row r="65" spans="2:4" ht="15.75">
      <c r="B65" s="372" t="s">
        <v>2338</v>
      </c>
      <c r="C65" s="373">
        <v>0</v>
      </c>
      <c r="D65" s="374">
        <v>0</v>
      </c>
    </row>
    <row r="66" spans="2:4" ht="15.75">
      <c r="B66" s="372"/>
      <c r="C66" s="373"/>
      <c r="D66" s="374"/>
    </row>
    <row r="67" spans="2:4" ht="15.75">
      <c r="B67" s="369" t="s">
        <v>2339</v>
      </c>
      <c r="C67" s="370">
        <v>0</v>
      </c>
      <c r="D67" s="371">
        <v>0</v>
      </c>
    </row>
    <row r="68" spans="2:4" ht="15.75">
      <c r="B68" s="372" t="s">
        <v>2340</v>
      </c>
      <c r="C68" s="373">
        <v>0</v>
      </c>
      <c r="D68" s="374">
        <v>0</v>
      </c>
    </row>
    <row r="69" spans="2:4" ht="15.75">
      <c r="B69" s="372"/>
      <c r="C69" s="373"/>
      <c r="D69" s="374"/>
    </row>
    <row r="70" spans="2:4" ht="15.75">
      <c r="B70" s="366" t="s">
        <v>2341</v>
      </c>
      <c r="C70" s="367">
        <f>C33+C38+C49+C54+C61+C67</f>
        <v>1483392113</v>
      </c>
      <c r="D70" s="368">
        <v>586935679</v>
      </c>
    </row>
    <row r="71" spans="2:4" ht="15.75">
      <c r="B71" s="372"/>
      <c r="C71" s="373"/>
      <c r="D71" s="374"/>
    </row>
    <row r="72" spans="2:4" ht="15.75">
      <c r="B72" s="372"/>
      <c r="C72" s="373"/>
      <c r="D72" s="374"/>
    </row>
    <row r="73" spans="2:4" ht="15.75">
      <c r="B73" s="366" t="s">
        <v>2342</v>
      </c>
      <c r="C73" s="367">
        <f>C29-C70</f>
        <v>9051005</v>
      </c>
      <c r="D73" s="368">
        <v>13112415</v>
      </c>
    </row>
    <row r="74" spans="2:4" ht="15.75">
      <c r="B74" s="372"/>
      <c r="C74" s="373"/>
      <c r="D74" s="374"/>
    </row>
    <row r="76" spans="2:4">
      <c r="B76" s="786" t="s">
        <v>2343</v>
      </c>
      <c r="C76" s="786"/>
      <c r="D76" s="786"/>
    </row>
  </sheetData>
  <mergeCells count="5">
    <mergeCell ref="B2:D2"/>
    <mergeCell ref="B3:D3"/>
    <mergeCell ref="B4:D4"/>
    <mergeCell ref="B5:D5"/>
    <mergeCell ref="B76:D76"/>
  </mergeCells>
  <pageMargins left="0.75" right="0.75" top="1" bottom="1" header="0.5" footer="0.5"/>
  <pageSetup scale="6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7644C-F405-4553-9939-96F249882AC9}">
  <sheetPr>
    <pageSetUpPr fitToPage="1"/>
  </sheetPr>
  <dimension ref="B2:G56"/>
  <sheetViews>
    <sheetView showGridLines="0" topLeftCell="A31" zoomScale="80" zoomScaleNormal="80" workbookViewId="0">
      <selection activeCell="F37" sqref="F37"/>
    </sheetView>
  </sheetViews>
  <sheetFormatPr baseColWidth="10" defaultColWidth="8.85546875" defaultRowHeight="15"/>
  <cols>
    <col min="1" max="1" width="2.7109375" style="359" customWidth="1"/>
    <col min="2" max="2" width="61" style="359" customWidth="1"/>
    <col min="3" max="4" width="17.7109375" style="359" customWidth="1"/>
    <col min="5" max="5" width="61" style="359" customWidth="1"/>
    <col min="6" max="7" width="17.7109375" style="359" customWidth="1"/>
    <col min="8" max="16384" width="8.85546875" style="359"/>
  </cols>
  <sheetData>
    <row r="2" spans="2:7">
      <c r="B2" s="785" t="s">
        <v>2287</v>
      </c>
      <c r="C2" s="786"/>
      <c r="D2" s="786"/>
      <c r="E2" s="786"/>
      <c r="F2" s="786"/>
      <c r="G2" s="786"/>
    </row>
    <row r="3" spans="2:7">
      <c r="B3" s="785" t="s">
        <v>2344</v>
      </c>
      <c r="C3" s="786"/>
      <c r="D3" s="786"/>
      <c r="E3" s="786"/>
      <c r="F3" s="786"/>
      <c r="G3" s="786"/>
    </row>
    <row r="4" spans="2:7">
      <c r="B4" s="785" t="s">
        <v>2345</v>
      </c>
      <c r="C4" s="786"/>
      <c r="D4" s="786"/>
      <c r="E4" s="786"/>
      <c r="F4" s="786"/>
      <c r="G4" s="786"/>
    </row>
    <row r="5" spans="2:7">
      <c r="B5" s="785" t="s">
        <v>2290</v>
      </c>
      <c r="C5" s="786"/>
      <c r="D5" s="786"/>
      <c r="E5" s="786"/>
      <c r="F5" s="786"/>
      <c r="G5" s="786"/>
    </row>
    <row r="6" spans="2:7" ht="15.75">
      <c r="B6" s="502"/>
    </row>
    <row r="7" spans="2:7" ht="15.75">
      <c r="B7" s="365" t="s">
        <v>2291</v>
      </c>
      <c r="C7" s="365">
        <v>2024</v>
      </c>
      <c r="D7" s="365">
        <v>2023</v>
      </c>
      <c r="E7" s="365" t="s">
        <v>2291</v>
      </c>
      <c r="F7" s="365">
        <v>2024</v>
      </c>
      <c r="G7" s="365">
        <v>2023</v>
      </c>
    </row>
    <row r="8" spans="2:7" ht="15.75">
      <c r="B8" s="377" t="s">
        <v>1411</v>
      </c>
      <c r="C8" s="367"/>
      <c r="D8" s="367"/>
      <c r="E8" s="378" t="s">
        <v>1614</v>
      </c>
      <c r="F8" s="367"/>
      <c r="G8" s="368"/>
    </row>
    <row r="9" spans="2:7" ht="15.75">
      <c r="B9" s="379" t="s">
        <v>2346</v>
      </c>
      <c r="C9" s="370"/>
      <c r="D9" s="370"/>
      <c r="E9" s="380" t="s">
        <v>2347</v>
      </c>
      <c r="F9" s="370"/>
      <c r="G9" s="371"/>
    </row>
    <row r="10" spans="2:7" ht="15.75">
      <c r="B10" s="381" t="s">
        <v>2348</v>
      </c>
      <c r="C10" s="373">
        <v>73845549</v>
      </c>
      <c r="D10" s="373">
        <v>74714746</v>
      </c>
      <c r="E10" s="382" t="s">
        <v>2349</v>
      </c>
      <c r="F10" s="373">
        <v>15273072</v>
      </c>
      <c r="G10" s="374">
        <v>9363661</v>
      </c>
    </row>
    <row r="11" spans="2:7" ht="15.75">
      <c r="B11" s="381" t="s">
        <v>2350</v>
      </c>
      <c r="C11" s="373">
        <v>9691481</v>
      </c>
      <c r="D11" s="373">
        <v>5037616</v>
      </c>
      <c r="E11" s="382" t="s">
        <v>2351</v>
      </c>
      <c r="F11" s="373">
        <v>0</v>
      </c>
      <c r="G11" s="374">
        <v>0</v>
      </c>
    </row>
    <row r="12" spans="2:7" ht="15.75">
      <c r="B12" s="381" t="s">
        <v>2352</v>
      </c>
      <c r="C12" s="373">
        <v>0</v>
      </c>
      <c r="D12" s="373">
        <v>0</v>
      </c>
      <c r="E12" s="382" t="s">
        <v>2353</v>
      </c>
      <c r="F12" s="373">
        <v>0</v>
      </c>
      <c r="G12" s="374">
        <v>0</v>
      </c>
    </row>
    <row r="13" spans="2:7" ht="15.75">
      <c r="B13" s="381" t="s">
        <v>2354</v>
      </c>
      <c r="C13" s="373">
        <v>0</v>
      </c>
      <c r="D13" s="373">
        <v>0</v>
      </c>
      <c r="E13" s="382" t="s">
        <v>2355</v>
      </c>
      <c r="F13" s="373">
        <v>0</v>
      </c>
      <c r="G13" s="374">
        <v>0</v>
      </c>
    </row>
    <row r="14" spans="2:7" ht="15.75">
      <c r="B14" s="381" t="s">
        <v>2356</v>
      </c>
      <c r="C14" s="373">
        <v>0</v>
      </c>
      <c r="D14" s="373">
        <v>0</v>
      </c>
      <c r="E14" s="382" t="s">
        <v>2357</v>
      </c>
      <c r="F14" s="373">
        <v>0</v>
      </c>
      <c r="G14" s="374">
        <v>0</v>
      </c>
    </row>
    <row r="15" spans="2:7" ht="31.5">
      <c r="B15" s="381" t="s">
        <v>2358</v>
      </c>
      <c r="C15" s="373">
        <v>0</v>
      </c>
      <c r="D15" s="373">
        <v>0</v>
      </c>
      <c r="E15" s="382" t="s">
        <v>2359</v>
      </c>
      <c r="F15" s="373">
        <v>0</v>
      </c>
      <c r="G15" s="374">
        <v>0</v>
      </c>
    </row>
    <row r="16" spans="2:7" ht="15.75">
      <c r="B16" s="381" t="s">
        <v>2360</v>
      </c>
      <c r="C16" s="373">
        <v>0</v>
      </c>
      <c r="D16" s="373">
        <v>0</v>
      </c>
      <c r="E16" s="382" t="s">
        <v>2361</v>
      </c>
      <c r="F16" s="373">
        <v>0</v>
      </c>
      <c r="G16" s="374">
        <v>0</v>
      </c>
    </row>
    <row r="17" spans="2:7" ht="15.75">
      <c r="B17" s="381"/>
      <c r="C17" s="373"/>
      <c r="D17" s="373"/>
      <c r="E17" s="382" t="s">
        <v>2362</v>
      </c>
      <c r="F17" s="373">
        <v>0</v>
      </c>
      <c r="G17" s="374">
        <v>0</v>
      </c>
    </row>
    <row r="18" spans="2:7" ht="15.75">
      <c r="B18" s="379" t="s">
        <v>2363</v>
      </c>
      <c r="C18" s="370">
        <f>SUM(C10:C16)</f>
        <v>83537030</v>
      </c>
      <c r="D18" s="370">
        <f>SUM(D10:D16)</f>
        <v>79752362</v>
      </c>
      <c r="E18" s="382"/>
      <c r="F18" s="373"/>
      <c r="G18" s="374"/>
    </row>
    <row r="19" spans="2:7" ht="15.75">
      <c r="B19" s="381"/>
      <c r="C19" s="373"/>
      <c r="D19" s="373"/>
      <c r="E19" s="380" t="s">
        <v>2364</v>
      </c>
      <c r="F19" s="370">
        <f>SUM(F10:F17)</f>
        <v>15273072</v>
      </c>
      <c r="G19" s="371">
        <f>SUM(G10:G17)</f>
        <v>9363661</v>
      </c>
    </row>
    <row r="20" spans="2:7" ht="15.75">
      <c r="B20" s="379" t="s">
        <v>2365</v>
      </c>
      <c r="C20" s="370"/>
      <c r="D20" s="370"/>
      <c r="E20" s="382"/>
      <c r="F20" s="373"/>
      <c r="G20" s="374"/>
    </row>
    <row r="21" spans="2:7" ht="15.75">
      <c r="B21" s="381" t="s">
        <v>2366</v>
      </c>
      <c r="C21" s="373">
        <v>0</v>
      </c>
      <c r="D21" s="373">
        <v>0</v>
      </c>
      <c r="E21" s="380" t="s">
        <v>2367</v>
      </c>
      <c r="F21" s="370"/>
      <c r="G21" s="371"/>
    </row>
    <row r="22" spans="2:7" ht="15.75">
      <c r="B22" s="381" t="s">
        <v>2368</v>
      </c>
      <c r="C22" s="373">
        <v>0</v>
      </c>
      <c r="D22" s="373">
        <v>0</v>
      </c>
      <c r="E22" s="382" t="s">
        <v>2369</v>
      </c>
      <c r="F22" s="373">
        <v>0</v>
      </c>
      <c r="G22" s="374">
        <v>0</v>
      </c>
    </row>
    <row r="23" spans="2:7" ht="31.5">
      <c r="B23" s="381" t="s">
        <v>2370</v>
      </c>
      <c r="C23" s="373">
        <v>0</v>
      </c>
      <c r="D23" s="373">
        <v>0</v>
      </c>
      <c r="E23" s="382" t="s">
        <v>2371</v>
      </c>
      <c r="F23" s="373">
        <v>0</v>
      </c>
      <c r="G23" s="374">
        <v>0</v>
      </c>
    </row>
    <row r="24" spans="2:7" ht="15.75">
      <c r="B24" s="381" t="s">
        <v>2372</v>
      </c>
      <c r="C24" s="373">
        <v>93368321</v>
      </c>
      <c r="D24" s="373">
        <v>196939237</v>
      </c>
      <c r="E24" s="382" t="s">
        <v>2373</v>
      </c>
      <c r="F24" s="373">
        <v>0</v>
      </c>
      <c r="G24" s="374">
        <v>0</v>
      </c>
    </row>
    <row r="25" spans="2:7" ht="15.75">
      <c r="B25" s="381" t="s">
        <v>2374</v>
      </c>
      <c r="C25" s="373">
        <v>9409250</v>
      </c>
      <c r="D25" s="373">
        <v>9136942</v>
      </c>
      <c r="E25" s="382" t="s">
        <v>2375</v>
      </c>
      <c r="F25" s="373">
        <v>0</v>
      </c>
      <c r="G25" s="374">
        <v>0</v>
      </c>
    </row>
    <row r="26" spans="2:7" ht="31.5">
      <c r="B26" s="381" t="s">
        <v>2376</v>
      </c>
      <c r="C26" s="373">
        <f>-77385744-5337211</f>
        <v>-82722955</v>
      </c>
      <c r="D26" s="373">
        <v>-188227279</v>
      </c>
      <c r="E26" s="382" t="s">
        <v>2377</v>
      </c>
      <c r="F26" s="373">
        <v>0</v>
      </c>
      <c r="G26" s="374">
        <v>0</v>
      </c>
    </row>
    <row r="27" spans="2:7" ht="15.75">
      <c r="B27" s="381" t="s">
        <v>2378</v>
      </c>
      <c r="C27" s="373">
        <v>0</v>
      </c>
      <c r="D27" s="373">
        <v>0</v>
      </c>
      <c r="E27" s="382" t="s">
        <v>2379</v>
      </c>
      <c r="F27" s="373">
        <v>0</v>
      </c>
      <c r="G27" s="374">
        <v>0</v>
      </c>
    </row>
    <row r="28" spans="2:7" ht="31.5">
      <c r="B28" s="381" t="s">
        <v>2380</v>
      </c>
      <c r="C28" s="373">
        <v>0</v>
      </c>
      <c r="D28" s="373">
        <v>0</v>
      </c>
      <c r="E28" s="382"/>
      <c r="F28" s="373"/>
      <c r="G28" s="374"/>
    </row>
    <row r="29" spans="2:7" ht="15.75">
      <c r="B29" s="381" t="s">
        <v>2381</v>
      </c>
      <c r="C29" s="373">
        <v>0</v>
      </c>
      <c r="D29" s="373">
        <v>0</v>
      </c>
      <c r="E29" s="380" t="s">
        <v>2382</v>
      </c>
      <c r="F29" s="370">
        <f>SUM(F22:F27)</f>
        <v>0</v>
      </c>
      <c r="G29" s="371">
        <f>SUM(G22:G27)</f>
        <v>0</v>
      </c>
    </row>
    <row r="30" spans="2:7" ht="15.75">
      <c r="B30" s="381"/>
      <c r="C30" s="373"/>
      <c r="D30" s="373"/>
      <c r="E30" s="382"/>
      <c r="F30" s="373"/>
      <c r="G30" s="374"/>
    </row>
    <row r="31" spans="2:7" ht="15.75">
      <c r="B31" s="379" t="s">
        <v>2383</v>
      </c>
      <c r="C31" s="370">
        <f>SUM(C21:C29)</f>
        <v>20054616</v>
      </c>
      <c r="D31" s="370">
        <f>SUM(D21:D29)</f>
        <v>17848900</v>
      </c>
      <c r="E31" s="378" t="s">
        <v>2384</v>
      </c>
      <c r="F31" s="367">
        <f>F19+F29</f>
        <v>15273072</v>
      </c>
      <c r="G31" s="368">
        <f>G19+G29</f>
        <v>9363661</v>
      </c>
    </row>
    <row r="32" spans="2:7" ht="15.75">
      <c r="B32" s="381"/>
      <c r="C32" s="373"/>
      <c r="D32" s="373"/>
      <c r="E32" s="382"/>
      <c r="F32" s="373"/>
      <c r="G32" s="374"/>
    </row>
    <row r="33" spans="2:7" ht="15.75">
      <c r="B33" s="377" t="s">
        <v>2385</v>
      </c>
      <c r="C33" s="367">
        <f>C18+C31</f>
        <v>103591646</v>
      </c>
      <c r="D33" s="367">
        <f>D18+D31</f>
        <v>97601262</v>
      </c>
      <c r="E33" s="378" t="s">
        <v>2386</v>
      </c>
      <c r="F33" s="367"/>
      <c r="G33" s="368"/>
    </row>
    <row r="34" spans="2:7" ht="15.75">
      <c r="B34" s="381"/>
      <c r="C34" s="373"/>
      <c r="D34" s="373"/>
      <c r="E34" s="382"/>
      <c r="F34" s="373"/>
      <c r="G34" s="374"/>
    </row>
    <row r="35" spans="2:7" ht="15.75">
      <c r="B35" s="381"/>
      <c r="C35" s="373"/>
      <c r="D35" s="373"/>
      <c r="E35" s="380" t="s">
        <v>2387</v>
      </c>
      <c r="F35" s="370">
        <f>SUM(F36:F38)</f>
        <v>42008</v>
      </c>
      <c r="G35" s="371">
        <f>SUM(G36:G38)</f>
        <v>42008</v>
      </c>
    </row>
    <row r="36" spans="2:7" ht="15.75">
      <c r="B36" s="381"/>
      <c r="C36" s="373"/>
      <c r="D36" s="373"/>
      <c r="E36" s="382" t="s">
        <v>2327</v>
      </c>
      <c r="F36" s="373">
        <v>0</v>
      </c>
      <c r="G36" s="374">
        <v>42008</v>
      </c>
    </row>
    <row r="37" spans="2:7" ht="15.75">
      <c r="B37" s="381"/>
      <c r="C37" s="373"/>
      <c r="D37" s="373"/>
      <c r="E37" s="382" t="s">
        <v>2388</v>
      </c>
      <c r="F37" s="373">
        <v>42008</v>
      </c>
      <c r="G37" s="374">
        <v>0</v>
      </c>
    </row>
    <row r="38" spans="2:7" ht="15.75">
      <c r="B38" s="381"/>
      <c r="C38" s="373"/>
      <c r="D38" s="373"/>
      <c r="E38" s="382" t="s">
        <v>2389</v>
      </c>
      <c r="F38" s="373">
        <v>0</v>
      </c>
      <c r="G38" s="374">
        <v>0</v>
      </c>
    </row>
    <row r="39" spans="2:7" ht="15.75">
      <c r="B39" s="381"/>
      <c r="C39" s="373"/>
      <c r="D39" s="373"/>
      <c r="E39" s="382"/>
      <c r="F39" s="373"/>
      <c r="G39" s="374"/>
    </row>
    <row r="40" spans="2:7" ht="15.75">
      <c r="B40" s="381"/>
      <c r="C40" s="373"/>
      <c r="D40" s="373"/>
      <c r="E40" s="380" t="s">
        <v>2390</v>
      </c>
      <c r="F40" s="370">
        <f>SUM(F41:F45)</f>
        <v>88276566</v>
      </c>
      <c r="G40" s="371">
        <f>SUM(G41:G45)</f>
        <v>88195593</v>
      </c>
    </row>
    <row r="41" spans="2:7" ht="15.75">
      <c r="B41" s="381"/>
      <c r="C41" s="373"/>
      <c r="D41" s="373"/>
      <c r="E41" s="382" t="s">
        <v>2391</v>
      </c>
      <c r="F41" s="373">
        <f>+'1. Estado de actividades'!C73</f>
        <v>9051005</v>
      </c>
      <c r="G41" s="374">
        <v>13112415</v>
      </c>
    </row>
    <row r="42" spans="2:7" ht="15.75">
      <c r="B42" s="381"/>
      <c r="C42" s="373"/>
      <c r="D42" s="373"/>
      <c r="E42" s="382" t="s">
        <v>2392</v>
      </c>
      <c r="F42" s="373">
        <v>78634909</v>
      </c>
      <c r="G42" s="374">
        <v>76624167</v>
      </c>
    </row>
    <row r="43" spans="2:7" ht="15.75">
      <c r="B43" s="381"/>
      <c r="C43" s="373"/>
      <c r="D43" s="373"/>
      <c r="E43" s="382" t="s">
        <v>2393</v>
      </c>
      <c r="F43" s="373">
        <v>-2014363</v>
      </c>
      <c r="G43" s="374">
        <v>-2014363</v>
      </c>
    </row>
    <row r="44" spans="2:7" ht="15.75">
      <c r="B44" s="381"/>
      <c r="C44" s="373"/>
      <c r="D44" s="373"/>
      <c r="E44" s="382" t="s">
        <v>2394</v>
      </c>
      <c r="F44" s="373">
        <v>0</v>
      </c>
      <c r="G44" s="374">
        <v>0</v>
      </c>
    </row>
    <row r="45" spans="2:7" ht="15.75">
      <c r="B45" s="381"/>
      <c r="C45" s="373"/>
      <c r="D45" s="373"/>
      <c r="E45" s="382" t="s">
        <v>2395</v>
      </c>
      <c r="F45" s="373">
        <v>2605015</v>
      </c>
      <c r="G45" s="374">
        <v>473374</v>
      </c>
    </row>
    <row r="46" spans="2:7" ht="15.75">
      <c r="B46" s="381"/>
      <c r="C46" s="373"/>
      <c r="D46" s="373"/>
      <c r="E46" s="382"/>
      <c r="F46" s="373"/>
      <c r="G46" s="374"/>
    </row>
    <row r="47" spans="2:7" ht="31.5">
      <c r="B47" s="381"/>
      <c r="C47" s="373"/>
      <c r="D47" s="373"/>
      <c r="E47" s="380" t="s">
        <v>2396</v>
      </c>
      <c r="F47" s="370">
        <f>SUM(F48:F49)</f>
        <v>0</v>
      </c>
      <c r="G47" s="371">
        <f>SUM(G48:G49)</f>
        <v>0</v>
      </c>
    </row>
    <row r="48" spans="2:7" ht="15.75">
      <c r="B48" s="381"/>
      <c r="C48" s="373"/>
      <c r="D48" s="373"/>
      <c r="E48" s="382" t="s">
        <v>2397</v>
      </c>
      <c r="F48" s="373">
        <v>0</v>
      </c>
      <c r="G48" s="374">
        <v>0</v>
      </c>
    </row>
    <row r="49" spans="2:7" ht="15.75">
      <c r="B49" s="381"/>
      <c r="C49" s="373"/>
      <c r="D49" s="373"/>
      <c r="E49" s="382" t="s">
        <v>2398</v>
      </c>
      <c r="F49" s="373">
        <v>0</v>
      </c>
      <c r="G49" s="374">
        <v>0</v>
      </c>
    </row>
    <row r="50" spans="2:7" ht="15.75">
      <c r="B50" s="381"/>
      <c r="C50" s="373"/>
      <c r="D50" s="373"/>
      <c r="E50" s="382"/>
      <c r="F50" s="373"/>
      <c r="G50" s="374"/>
    </row>
    <row r="51" spans="2:7" ht="15.75">
      <c r="B51" s="381"/>
      <c r="C51" s="373"/>
      <c r="D51" s="373"/>
      <c r="E51" s="378" t="s">
        <v>2399</v>
      </c>
      <c r="F51" s="367">
        <f>F35+F40+F47</f>
        <v>88318574</v>
      </c>
      <c r="G51" s="368">
        <f>G35+G40+G47</f>
        <v>88237601</v>
      </c>
    </row>
    <row r="52" spans="2:7" ht="15.75">
      <c r="B52" s="381"/>
      <c r="C52" s="373"/>
      <c r="D52" s="373"/>
      <c r="E52" s="382"/>
      <c r="F52" s="373"/>
      <c r="G52" s="374"/>
    </row>
    <row r="53" spans="2:7" ht="15.75">
      <c r="B53" s="381"/>
      <c r="C53" s="373"/>
      <c r="D53" s="373"/>
      <c r="E53" s="378" t="s">
        <v>2400</v>
      </c>
      <c r="F53" s="367">
        <f>F51+F31</f>
        <v>103591646</v>
      </c>
      <c r="G53" s="368">
        <f>G51+G31</f>
        <v>97601262</v>
      </c>
    </row>
    <row r="54" spans="2:7" ht="15.75">
      <c r="B54" s="381"/>
      <c r="C54" s="383"/>
      <c r="D54" s="383"/>
      <c r="E54" s="383"/>
      <c r="F54" s="383"/>
      <c r="G54" s="374"/>
    </row>
    <row r="56" spans="2:7">
      <c r="B56" s="786" t="s">
        <v>2343</v>
      </c>
      <c r="C56" s="786"/>
      <c r="D56" s="786"/>
      <c r="E56" s="786"/>
      <c r="F56" s="786"/>
      <c r="G56" s="786"/>
    </row>
  </sheetData>
  <mergeCells count="5">
    <mergeCell ref="B2:G2"/>
    <mergeCell ref="B3:G3"/>
    <mergeCell ref="B4:G4"/>
    <mergeCell ref="B5:G5"/>
    <mergeCell ref="B56:G56"/>
  </mergeCells>
  <pageMargins left="0.75" right="0.75" top="1" bottom="1" header="0.5" footer="0.5"/>
  <pageSetup fitToHeight="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6D21C-99FF-479F-AC4B-4CA5B38FE1FE}">
  <sheetPr>
    <pageSetUpPr fitToPage="1"/>
  </sheetPr>
  <dimension ref="B2:J45"/>
  <sheetViews>
    <sheetView showGridLines="0" topLeftCell="A30" zoomScale="80" zoomScaleNormal="80" workbookViewId="0"/>
  </sheetViews>
  <sheetFormatPr baseColWidth="10" defaultColWidth="8.85546875" defaultRowHeight="15"/>
  <cols>
    <col min="1" max="1" width="2.7109375" style="359" customWidth="1"/>
    <col min="2" max="2" width="57.28515625" style="359" customWidth="1"/>
    <col min="3" max="7" width="17.7109375" style="359" customWidth="1"/>
    <col min="8" max="8" width="12" style="359" customWidth="1"/>
    <col min="9" max="9" width="14" style="359" customWidth="1"/>
    <col min="10" max="10" width="11.5703125" style="359" customWidth="1"/>
    <col min="11" max="16384" width="8.85546875" style="359"/>
  </cols>
  <sheetData>
    <row r="2" spans="2:9">
      <c r="B2" s="785" t="s">
        <v>2287</v>
      </c>
      <c r="C2" s="786"/>
      <c r="D2" s="786"/>
      <c r="E2" s="786"/>
      <c r="F2" s="786"/>
      <c r="G2" s="786"/>
    </row>
    <row r="3" spans="2:9">
      <c r="B3" s="785" t="s">
        <v>2401</v>
      </c>
      <c r="C3" s="786"/>
      <c r="D3" s="786"/>
      <c r="E3" s="786"/>
      <c r="F3" s="786"/>
      <c r="G3" s="786"/>
    </row>
    <row r="4" spans="2:9">
      <c r="B4" s="785" t="s">
        <v>2289</v>
      </c>
      <c r="C4" s="786"/>
      <c r="D4" s="786"/>
      <c r="E4" s="786"/>
      <c r="F4" s="786"/>
      <c r="G4" s="786"/>
    </row>
    <row r="5" spans="2:9">
      <c r="B5" s="785" t="s">
        <v>2290</v>
      </c>
      <c r="C5" s="786"/>
      <c r="D5" s="786"/>
      <c r="E5" s="786"/>
      <c r="F5" s="786"/>
      <c r="G5" s="786"/>
    </row>
    <row r="6" spans="2:9" ht="15.75">
      <c r="B6" s="502"/>
    </row>
    <row r="7" spans="2:9" ht="107.45" customHeight="1">
      <c r="B7" s="376" t="s">
        <v>2291</v>
      </c>
      <c r="C7" s="376" t="s">
        <v>2402</v>
      </c>
      <c r="D7" s="376" t="s">
        <v>2403</v>
      </c>
      <c r="E7" s="376" t="s">
        <v>2404</v>
      </c>
      <c r="F7" s="376" t="s">
        <v>2405</v>
      </c>
      <c r="G7" s="376" t="s">
        <v>2406</v>
      </c>
    </row>
    <row r="8" spans="2:9" ht="15.75">
      <c r="B8" s="360"/>
      <c r="C8" s="361"/>
      <c r="D8" s="361"/>
      <c r="E8" s="361"/>
      <c r="F8" s="361"/>
      <c r="G8" s="361"/>
    </row>
    <row r="9" spans="2:9" ht="15.75">
      <c r="B9" s="362" t="s">
        <v>2407</v>
      </c>
      <c r="C9" s="363">
        <f>SUM(C10:C12)</f>
        <v>42008</v>
      </c>
      <c r="D9" s="363"/>
      <c r="E9" s="363"/>
      <c r="F9" s="363"/>
      <c r="G9" s="363">
        <f>SUM(C9:F9)</f>
        <v>42008</v>
      </c>
    </row>
    <row r="10" spans="2:9" ht="15.75">
      <c r="B10" s="360" t="s">
        <v>2327</v>
      </c>
      <c r="C10" s="361">
        <v>0</v>
      </c>
      <c r="D10" s="361"/>
      <c r="E10" s="361"/>
      <c r="F10" s="361"/>
      <c r="G10" s="363">
        <f>SUM(C10:F10)</f>
        <v>0</v>
      </c>
    </row>
    <row r="11" spans="2:9" ht="15.75">
      <c r="B11" s="360" t="s">
        <v>2388</v>
      </c>
      <c r="C11" s="361">
        <v>42008</v>
      </c>
      <c r="D11" s="361"/>
      <c r="E11" s="361"/>
      <c r="F11" s="361"/>
      <c r="G11" s="433">
        <f>SUM(C11:F11)</f>
        <v>42008</v>
      </c>
    </row>
    <row r="12" spans="2:9" ht="15.75">
      <c r="B12" s="360" t="s">
        <v>2389</v>
      </c>
      <c r="C12" s="361">
        <v>0</v>
      </c>
      <c r="D12" s="361"/>
      <c r="E12" s="361"/>
      <c r="F12" s="361"/>
      <c r="G12" s="363">
        <f>SUM(C12:F12)</f>
        <v>0</v>
      </c>
    </row>
    <row r="13" spans="2:9" ht="15.75">
      <c r="B13" s="360"/>
      <c r="C13" s="361"/>
      <c r="D13" s="361"/>
      <c r="E13" s="361"/>
      <c r="F13" s="431"/>
      <c r="G13" s="361"/>
    </row>
    <row r="14" spans="2:9" ht="15.75">
      <c r="B14" s="362" t="s">
        <v>2408</v>
      </c>
      <c r="C14" s="363"/>
      <c r="D14" s="363">
        <f>SUM(D15:D19)</f>
        <v>75083178</v>
      </c>
      <c r="E14" s="363">
        <f>SUM(E15:E19)</f>
        <v>13112415</v>
      </c>
      <c r="F14" s="432"/>
      <c r="G14" s="363">
        <f t="shared" ref="G14:G19" si="0">SUM(C14:F14)</f>
        <v>88195593</v>
      </c>
      <c r="H14" s="410"/>
      <c r="I14" s="410"/>
    </row>
    <row r="15" spans="2:9" ht="15.75">
      <c r="B15" s="360" t="s">
        <v>2342</v>
      </c>
      <c r="C15" s="361"/>
      <c r="D15" s="361">
        <v>0</v>
      </c>
      <c r="E15" s="361">
        <v>13112415</v>
      </c>
      <c r="F15" s="434"/>
      <c r="G15" s="433">
        <f t="shared" si="0"/>
        <v>13112415</v>
      </c>
    </row>
    <row r="16" spans="2:9" ht="15.75">
      <c r="B16" s="360" t="s">
        <v>2392</v>
      </c>
      <c r="C16" s="361"/>
      <c r="D16" s="361">
        <v>76624167</v>
      </c>
      <c r="E16" s="361"/>
      <c r="F16" s="434"/>
      <c r="G16" s="433">
        <f t="shared" si="0"/>
        <v>76624167</v>
      </c>
    </row>
    <row r="17" spans="2:8" ht="15.75">
      <c r="B17" s="360" t="s">
        <v>2393</v>
      </c>
      <c r="C17" s="361"/>
      <c r="D17" s="361">
        <v>-2014363</v>
      </c>
      <c r="E17" s="361"/>
      <c r="F17" s="434"/>
      <c r="G17" s="433">
        <f t="shared" si="0"/>
        <v>-2014363</v>
      </c>
    </row>
    <row r="18" spans="2:8" ht="15.75">
      <c r="B18" s="360" t="s">
        <v>2394</v>
      </c>
      <c r="C18" s="361"/>
      <c r="D18" s="364">
        <v>0</v>
      </c>
      <c r="E18" s="361"/>
      <c r="F18" s="434"/>
      <c r="G18" s="433">
        <f t="shared" si="0"/>
        <v>0</v>
      </c>
    </row>
    <row r="19" spans="2:8" ht="15.75">
      <c r="B19" s="360" t="s">
        <v>2395</v>
      </c>
      <c r="C19" s="361"/>
      <c r="D19" s="361">
        <v>473374</v>
      </c>
      <c r="E19" s="361"/>
      <c r="F19" s="434"/>
      <c r="G19" s="433">
        <f t="shared" si="0"/>
        <v>473374</v>
      </c>
    </row>
    <row r="20" spans="2:8" ht="15.75">
      <c r="B20" s="360"/>
      <c r="C20" s="361"/>
      <c r="D20" s="361"/>
      <c r="E20" s="361"/>
      <c r="F20" s="434"/>
      <c r="G20" s="435"/>
    </row>
    <row r="21" spans="2:8" ht="31.5">
      <c r="B21" s="362" t="s">
        <v>2409</v>
      </c>
      <c r="C21" s="363"/>
      <c r="D21" s="363"/>
      <c r="E21" s="363"/>
      <c r="F21" s="436">
        <v>0</v>
      </c>
      <c r="G21" s="433">
        <f>SUM(C21:F21)</f>
        <v>0</v>
      </c>
    </row>
    <row r="22" spans="2:8" ht="15.75">
      <c r="B22" s="360" t="s">
        <v>2397</v>
      </c>
      <c r="C22" s="361"/>
      <c r="D22" s="361"/>
      <c r="E22" s="361"/>
      <c r="F22" s="434">
        <v>0</v>
      </c>
      <c r="G22" s="433">
        <f>SUM(C22:F22)</f>
        <v>0</v>
      </c>
    </row>
    <row r="23" spans="2:8" ht="15.75">
      <c r="B23" s="360" t="s">
        <v>2398</v>
      </c>
      <c r="C23" s="361"/>
      <c r="D23" s="361"/>
      <c r="E23" s="361"/>
      <c r="F23" s="431">
        <v>0</v>
      </c>
      <c r="G23" s="363">
        <f>SUM(C23:F23)</f>
        <v>0</v>
      </c>
    </row>
    <row r="24" spans="2:8" ht="15.75">
      <c r="B24" s="360"/>
      <c r="C24" s="361"/>
      <c r="D24" s="361"/>
      <c r="E24" s="361"/>
      <c r="F24" s="431"/>
      <c r="G24" s="361"/>
    </row>
    <row r="25" spans="2:8" ht="15.75">
      <c r="B25" s="362" t="s">
        <v>2410</v>
      </c>
      <c r="C25" s="363">
        <f>C9</f>
        <v>42008</v>
      </c>
      <c r="D25" s="363">
        <f>D14</f>
        <v>75083178</v>
      </c>
      <c r="E25" s="363">
        <f>E14</f>
        <v>13112415</v>
      </c>
      <c r="F25" s="432">
        <f>F21</f>
        <v>0</v>
      </c>
      <c r="G25" s="363">
        <f>SUM(C25:F25)</f>
        <v>88237601</v>
      </c>
      <c r="H25" s="410"/>
    </row>
    <row r="26" spans="2:8" ht="15.75">
      <c r="B26" s="360"/>
      <c r="C26" s="361"/>
      <c r="D26" s="361"/>
      <c r="E26" s="361"/>
      <c r="F26" s="431"/>
      <c r="G26" s="361"/>
    </row>
    <row r="27" spans="2:8" ht="31.5">
      <c r="B27" s="362" t="s">
        <v>2411</v>
      </c>
      <c r="C27" s="363">
        <f>SUM(C28:C30)</f>
        <v>0</v>
      </c>
      <c r="D27" s="363">
        <f>SUM(D28:D30)</f>
        <v>0</v>
      </c>
      <c r="E27" s="363">
        <f>+E30</f>
        <v>0</v>
      </c>
      <c r="F27" s="432"/>
      <c r="G27" s="363">
        <f>SUM(C27:F27)</f>
        <v>0</v>
      </c>
    </row>
    <row r="28" spans="2:8" ht="15.75">
      <c r="B28" s="360" t="s">
        <v>2327</v>
      </c>
      <c r="C28" s="361">
        <v>0</v>
      </c>
      <c r="D28" s="361"/>
      <c r="E28" s="361"/>
      <c r="F28" s="431"/>
      <c r="G28" s="363">
        <f>SUM(C28:F28)</f>
        <v>0</v>
      </c>
    </row>
    <row r="29" spans="2:8" ht="15.75">
      <c r="B29" s="360" t="s">
        <v>2388</v>
      </c>
      <c r="C29" s="361">
        <v>0</v>
      </c>
      <c r="D29" s="361"/>
      <c r="E29" s="361"/>
      <c r="F29" s="431"/>
      <c r="G29" s="363">
        <f>SUM(C29:F29)</f>
        <v>0</v>
      </c>
    </row>
    <row r="30" spans="2:8" ht="15.75">
      <c r="B30" s="360" t="s">
        <v>2389</v>
      </c>
      <c r="C30" s="361">
        <v>0</v>
      </c>
      <c r="D30" s="361"/>
      <c r="E30" s="361"/>
      <c r="F30" s="431"/>
      <c r="G30" s="363">
        <f>SUM(C30:F30)</f>
        <v>0</v>
      </c>
    </row>
    <row r="31" spans="2:8" ht="15.75">
      <c r="B31" s="360"/>
      <c r="C31" s="361"/>
      <c r="D31" s="361"/>
      <c r="E31" s="361"/>
      <c r="F31" s="431"/>
      <c r="G31" s="361"/>
    </row>
    <row r="32" spans="2:8" ht="31.5">
      <c r="B32" s="362" t="s">
        <v>2412</v>
      </c>
      <c r="C32" s="363"/>
      <c r="D32" s="363">
        <f>SUM(D33:D37)</f>
        <v>2010742</v>
      </c>
      <c r="E32" s="363">
        <f>+E33+E34+E37+E36</f>
        <v>-1929769</v>
      </c>
      <c r="F32" s="432"/>
      <c r="G32" s="363">
        <f>SUM(C32:F32)</f>
        <v>80973</v>
      </c>
    </row>
    <row r="33" spans="2:10" ht="15.75">
      <c r="B33" s="360" t="s">
        <v>2342</v>
      </c>
      <c r="C33" s="361"/>
      <c r="D33" s="361"/>
      <c r="E33" s="361">
        <f>+'2. Edo. de situación financiera'!F41</f>
        <v>9051005</v>
      </c>
      <c r="F33" s="431"/>
      <c r="G33" s="433">
        <f>SUM(C33:F33)</f>
        <v>9051005</v>
      </c>
      <c r="H33" s="410"/>
      <c r="I33" s="410"/>
    </row>
    <row r="34" spans="2:10" ht="15.75">
      <c r="B34" s="360" t="s">
        <v>2392</v>
      </c>
      <c r="C34" s="361"/>
      <c r="D34" s="435">
        <f>13112415-11101673</f>
        <v>2010742</v>
      </c>
      <c r="E34" s="361">
        <f>-13112415</f>
        <v>-13112415</v>
      </c>
      <c r="F34" s="431"/>
      <c r="G34" s="433">
        <f>SUM(C34:F34)</f>
        <v>-11101673</v>
      </c>
      <c r="H34" s="410"/>
    </row>
    <row r="35" spans="2:10" ht="15.75">
      <c r="B35" s="360" t="s">
        <v>2393</v>
      </c>
      <c r="C35" s="361"/>
      <c r="D35" s="361"/>
      <c r="E35" s="361">
        <v>0</v>
      </c>
      <c r="F35" s="431"/>
      <c r="G35" s="433">
        <f t="shared" ref="G35:G36" si="1">SUM(C35:F35)</f>
        <v>0</v>
      </c>
      <c r="H35" s="410"/>
    </row>
    <row r="36" spans="2:10" ht="15.75">
      <c r="B36" s="360" t="s">
        <v>2394</v>
      </c>
      <c r="C36" s="361"/>
      <c r="D36" s="361"/>
      <c r="E36" s="361">
        <v>0</v>
      </c>
      <c r="F36" s="431"/>
      <c r="G36" s="433">
        <f t="shared" si="1"/>
        <v>0</v>
      </c>
    </row>
    <row r="37" spans="2:10" ht="15.75">
      <c r="B37" s="360" t="s">
        <v>2395</v>
      </c>
      <c r="C37" s="361"/>
      <c r="D37" s="361"/>
      <c r="E37" s="361">
        <v>2131641</v>
      </c>
      <c r="F37" s="431"/>
      <c r="G37" s="433">
        <f>SUM(C37:F37)</f>
        <v>2131641</v>
      </c>
    </row>
    <row r="38" spans="2:10" ht="15.75">
      <c r="B38" s="360"/>
      <c r="C38" s="361"/>
      <c r="D38" s="361"/>
      <c r="E38" s="361"/>
      <c r="F38" s="431"/>
      <c r="G38" s="361"/>
    </row>
    <row r="39" spans="2:10" ht="31.5">
      <c r="B39" s="362" t="s">
        <v>2413</v>
      </c>
      <c r="C39" s="363"/>
      <c r="D39" s="363"/>
      <c r="E39" s="363"/>
      <c r="F39" s="432"/>
      <c r="G39" s="363"/>
    </row>
    <row r="40" spans="2:10" ht="15.75">
      <c r="B40" s="360" t="s">
        <v>2397</v>
      </c>
      <c r="C40" s="361"/>
      <c r="D40" s="361"/>
      <c r="E40" s="361"/>
      <c r="F40" s="431"/>
      <c r="G40" s="363"/>
    </row>
    <row r="41" spans="2:10" ht="15.75">
      <c r="B41" s="360" t="s">
        <v>2398</v>
      </c>
      <c r="C41" s="361"/>
      <c r="D41" s="361"/>
      <c r="E41" s="361"/>
      <c r="F41" s="431"/>
      <c r="G41" s="363"/>
    </row>
    <row r="42" spans="2:10" ht="15.75">
      <c r="B42" s="360"/>
      <c r="C42" s="361"/>
      <c r="D42" s="361"/>
      <c r="E42" s="361"/>
      <c r="F42" s="431"/>
      <c r="G42" s="363"/>
    </row>
    <row r="43" spans="2:10" ht="15.75">
      <c r="B43" s="362" t="s">
        <v>2414</v>
      </c>
      <c r="C43" s="363">
        <f>C25+C32</f>
        <v>42008</v>
      </c>
      <c r="D43" s="363">
        <f>D25+D32+D27</f>
        <v>77093920</v>
      </c>
      <c r="E43" s="363">
        <f>E25+E32+E27</f>
        <v>11182646</v>
      </c>
      <c r="F43" s="432">
        <v>0</v>
      </c>
      <c r="G43" s="363">
        <f>SUM(C43:F43)</f>
        <v>88318574</v>
      </c>
      <c r="H43" s="410"/>
      <c r="I43" s="410"/>
      <c r="J43" s="410"/>
    </row>
    <row r="44" spans="2:10">
      <c r="D44" s="410"/>
      <c r="E44" s="410"/>
      <c r="H44" s="410"/>
      <c r="J44" s="410"/>
    </row>
    <row r="45" spans="2:10">
      <c r="B45" s="786" t="s">
        <v>2343</v>
      </c>
      <c r="C45" s="786"/>
      <c r="D45" s="786"/>
      <c r="E45" s="786"/>
      <c r="F45" s="786"/>
      <c r="G45" s="786"/>
    </row>
  </sheetData>
  <mergeCells count="5">
    <mergeCell ref="B2:G2"/>
    <mergeCell ref="B3:G3"/>
    <mergeCell ref="B4:G4"/>
    <mergeCell ref="B5:G5"/>
    <mergeCell ref="B45:G45"/>
  </mergeCells>
  <pageMargins left="0.75" right="0.75" top="1" bottom="1" header="0.5" footer="0.5"/>
  <pageSetup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61A55-E220-40F8-B0C6-3F3A12E33D88}">
  <sheetPr>
    <pageSetUpPr fitToPage="1"/>
  </sheetPr>
  <dimension ref="B2:D66"/>
  <sheetViews>
    <sheetView showGridLines="0" zoomScale="80" zoomScaleNormal="80" workbookViewId="0"/>
  </sheetViews>
  <sheetFormatPr baseColWidth="10" defaultColWidth="8.85546875" defaultRowHeight="15"/>
  <cols>
    <col min="1" max="1" width="2.7109375" style="359" customWidth="1"/>
    <col min="2" max="2" width="77.28515625" style="359" customWidth="1"/>
    <col min="3" max="3" width="17.7109375" style="359" customWidth="1"/>
    <col min="4" max="4" width="15.5703125" style="359" customWidth="1"/>
    <col min="5" max="16384" width="8.85546875" style="359"/>
  </cols>
  <sheetData>
    <row r="2" spans="2:4" ht="15.75">
      <c r="B2" s="785" t="s">
        <v>2287</v>
      </c>
      <c r="C2" s="785"/>
      <c r="D2" s="785"/>
    </row>
    <row r="3" spans="2:4" ht="15.75">
      <c r="B3" s="785" t="s">
        <v>2415</v>
      </c>
      <c r="C3" s="785"/>
      <c r="D3" s="785"/>
    </row>
    <row r="4" spans="2:4" ht="15.75">
      <c r="B4" s="785" t="s">
        <v>2289</v>
      </c>
      <c r="C4" s="785"/>
      <c r="D4" s="785"/>
    </row>
    <row r="5" spans="2:4" ht="15.75">
      <c r="B5" s="785" t="s">
        <v>2290</v>
      </c>
      <c r="C5" s="785"/>
      <c r="D5" s="785"/>
    </row>
    <row r="6" spans="2:4" ht="15.75">
      <c r="B6" s="502"/>
      <c r="C6" s="502"/>
      <c r="D6" s="502"/>
    </row>
    <row r="7" spans="2:4" ht="15.75">
      <c r="B7" s="365" t="s">
        <v>2291</v>
      </c>
      <c r="C7" s="365" t="s">
        <v>2416</v>
      </c>
      <c r="D7" s="365" t="s">
        <v>2417</v>
      </c>
    </row>
    <row r="8" spans="2:4" ht="15.75">
      <c r="B8" s="366" t="s">
        <v>1411</v>
      </c>
      <c r="C8" s="367">
        <f>C9+C18</f>
        <v>104440113</v>
      </c>
      <c r="D8" s="368">
        <f>D9+D18</f>
        <v>110430497</v>
      </c>
    </row>
    <row r="9" spans="2:4" ht="15.75">
      <c r="B9" s="369" t="s">
        <v>2346</v>
      </c>
      <c r="C9" s="370">
        <f>SUM(C10:C16)</f>
        <v>869197</v>
      </c>
      <c r="D9" s="371">
        <f>SUM(D10:D16)</f>
        <v>4653865</v>
      </c>
    </row>
    <row r="10" spans="2:4" ht="15.75">
      <c r="B10" s="372" t="s">
        <v>2348</v>
      </c>
      <c r="C10" s="373">
        <v>869197</v>
      </c>
      <c r="D10" s="374">
        <v>0</v>
      </c>
    </row>
    <row r="11" spans="2:4" ht="15.75">
      <c r="B11" s="372" t="s">
        <v>2350</v>
      </c>
      <c r="C11" s="373">
        <v>0</v>
      </c>
      <c r="D11" s="374">
        <v>4653865</v>
      </c>
    </row>
    <row r="12" spans="2:4" ht="15.75">
      <c r="B12" s="372" t="s">
        <v>2352</v>
      </c>
      <c r="C12" s="373">
        <v>0</v>
      </c>
      <c r="D12" s="374">
        <v>0</v>
      </c>
    </row>
    <row r="13" spans="2:4" ht="15.75">
      <c r="B13" s="372" t="s">
        <v>2354</v>
      </c>
      <c r="C13" s="373">
        <v>0</v>
      </c>
      <c r="D13" s="374">
        <v>0</v>
      </c>
    </row>
    <row r="14" spans="2:4" ht="15.75">
      <c r="B14" s="372" t="s">
        <v>2356</v>
      </c>
      <c r="C14" s="373">
        <v>0</v>
      </c>
      <c r="D14" s="374">
        <v>0</v>
      </c>
    </row>
    <row r="15" spans="2:4" ht="15.75">
      <c r="B15" s="372" t="s">
        <v>2358</v>
      </c>
      <c r="C15" s="373">
        <v>0</v>
      </c>
      <c r="D15" s="374">
        <v>0</v>
      </c>
    </row>
    <row r="16" spans="2:4" ht="15.75">
      <c r="B16" s="372" t="s">
        <v>2360</v>
      </c>
      <c r="C16" s="373">
        <v>0</v>
      </c>
      <c r="D16" s="374">
        <v>0</v>
      </c>
    </row>
    <row r="17" spans="2:4" ht="15.75">
      <c r="B17" s="372"/>
      <c r="C17" s="373"/>
      <c r="D17" s="374"/>
    </row>
    <row r="18" spans="2:4" ht="15.75">
      <c r="B18" s="369" t="s">
        <v>2365</v>
      </c>
      <c r="C18" s="370">
        <f>SUM(C19:C27)</f>
        <v>103570916</v>
      </c>
      <c r="D18" s="371">
        <f>SUM(D19:D27)</f>
        <v>105776632</v>
      </c>
    </row>
    <row r="19" spans="2:4" ht="15.75">
      <c r="B19" s="372" t="s">
        <v>2366</v>
      </c>
      <c r="C19" s="373">
        <v>0</v>
      </c>
      <c r="D19" s="374">
        <v>0</v>
      </c>
    </row>
    <row r="20" spans="2:4" ht="15.75">
      <c r="B20" s="372" t="s">
        <v>2368</v>
      </c>
      <c r="C20" s="373">
        <v>0</v>
      </c>
      <c r="D20" s="374">
        <v>0</v>
      </c>
    </row>
    <row r="21" spans="2:4" ht="15.75">
      <c r="B21" s="372" t="s">
        <v>2370</v>
      </c>
      <c r="C21" s="373">
        <v>0</v>
      </c>
      <c r="D21" s="374">
        <v>0</v>
      </c>
    </row>
    <row r="22" spans="2:4" ht="15.75">
      <c r="B22" s="372" t="s">
        <v>2372</v>
      </c>
      <c r="C22" s="373">
        <v>103570916</v>
      </c>
      <c r="D22" s="374">
        <v>0</v>
      </c>
    </row>
    <row r="23" spans="2:4" ht="15.75">
      <c r="B23" s="372" t="s">
        <v>2374</v>
      </c>
      <c r="C23" s="373">
        <v>0</v>
      </c>
      <c r="D23" s="374">
        <v>272308</v>
      </c>
    </row>
    <row r="24" spans="2:4" ht="15.75">
      <c r="B24" s="372" t="s">
        <v>2376</v>
      </c>
      <c r="C24" s="373">
        <v>0</v>
      </c>
      <c r="D24" s="374">
        <v>105504324</v>
      </c>
    </row>
    <row r="25" spans="2:4" ht="15.75">
      <c r="B25" s="372" t="s">
        <v>2378</v>
      </c>
      <c r="C25" s="373">
        <v>0</v>
      </c>
      <c r="D25" s="374">
        <v>0</v>
      </c>
    </row>
    <row r="26" spans="2:4" ht="15.75">
      <c r="B26" s="372" t="s">
        <v>2380</v>
      </c>
      <c r="C26" s="373">
        <v>0</v>
      </c>
      <c r="D26" s="374">
        <v>0</v>
      </c>
    </row>
    <row r="27" spans="2:4" ht="15.75">
      <c r="B27" s="372" t="s">
        <v>2381</v>
      </c>
      <c r="C27" s="373">
        <v>0</v>
      </c>
      <c r="D27" s="374">
        <v>0</v>
      </c>
    </row>
    <row r="28" spans="2:4" ht="15.75">
      <c r="B28" s="372"/>
      <c r="C28" s="373"/>
      <c r="D28" s="374"/>
    </row>
    <row r="29" spans="2:4" ht="15.75">
      <c r="B29" s="366" t="s">
        <v>1614</v>
      </c>
      <c r="C29" s="367">
        <f>C30+C40</f>
        <v>5909411</v>
      </c>
      <c r="D29" s="368">
        <f>D30+D40</f>
        <v>0</v>
      </c>
    </row>
    <row r="30" spans="2:4" ht="15.75">
      <c r="B30" s="369" t="s">
        <v>2347</v>
      </c>
      <c r="C30" s="370">
        <f>SUM(C31:C38)</f>
        <v>5909411</v>
      </c>
      <c r="D30" s="371">
        <f>SUM(D31:D38)</f>
        <v>0</v>
      </c>
    </row>
    <row r="31" spans="2:4" ht="15.75">
      <c r="B31" s="372" t="s">
        <v>2349</v>
      </c>
      <c r="C31" s="373">
        <v>5909411</v>
      </c>
      <c r="D31" s="374">
        <v>0</v>
      </c>
    </row>
    <row r="32" spans="2:4" ht="15.75">
      <c r="B32" s="372" t="s">
        <v>2351</v>
      </c>
      <c r="C32" s="373">
        <v>0</v>
      </c>
      <c r="D32" s="374">
        <v>0</v>
      </c>
    </row>
    <row r="33" spans="2:4" ht="15.75">
      <c r="B33" s="372" t="s">
        <v>2353</v>
      </c>
      <c r="C33" s="373">
        <v>0</v>
      </c>
      <c r="D33" s="374">
        <v>0</v>
      </c>
    </row>
    <row r="34" spans="2:4" ht="15.75">
      <c r="B34" s="372" t="s">
        <v>2355</v>
      </c>
      <c r="C34" s="373">
        <v>0</v>
      </c>
      <c r="D34" s="374">
        <v>0</v>
      </c>
    </row>
    <row r="35" spans="2:4" ht="15.75">
      <c r="B35" s="372" t="s">
        <v>2357</v>
      </c>
      <c r="C35" s="373">
        <v>0</v>
      </c>
      <c r="D35" s="374">
        <v>0</v>
      </c>
    </row>
    <row r="36" spans="2:4" ht="15.75">
      <c r="B36" s="372" t="s">
        <v>2359</v>
      </c>
      <c r="C36" s="373">
        <v>0</v>
      </c>
      <c r="D36" s="374">
        <v>0</v>
      </c>
    </row>
    <row r="37" spans="2:4" ht="15.75">
      <c r="B37" s="372" t="s">
        <v>2361</v>
      </c>
      <c r="C37" s="373">
        <v>0</v>
      </c>
      <c r="D37" s="374">
        <v>0</v>
      </c>
    </row>
    <row r="38" spans="2:4" ht="15.75">
      <c r="B38" s="372" t="s">
        <v>2362</v>
      </c>
      <c r="C38" s="373">
        <v>0</v>
      </c>
      <c r="D38" s="374">
        <v>0</v>
      </c>
    </row>
    <row r="39" spans="2:4" ht="15.75">
      <c r="B39" s="372"/>
      <c r="C39" s="373"/>
      <c r="D39" s="374"/>
    </row>
    <row r="40" spans="2:4" ht="15.75">
      <c r="B40" s="369" t="s">
        <v>2367</v>
      </c>
      <c r="C40" s="370">
        <v>0</v>
      </c>
      <c r="D40" s="371">
        <v>0</v>
      </c>
    </row>
    <row r="41" spans="2:4" ht="15.75">
      <c r="B41" s="372" t="s">
        <v>2369</v>
      </c>
      <c r="C41" s="373">
        <v>0</v>
      </c>
      <c r="D41" s="374">
        <v>0</v>
      </c>
    </row>
    <row r="42" spans="2:4" ht="15.75">
      <c r="B42" s="372" t="s">
        <v>2371</v>
      </c>
      <c r="C42" s="373">
        <v>0</v>
      </c>
      <c r="D42" s="374">
        <v>0</v>
      </c>
    </row>
    <row r="43" spans="2:4" ht="15.75">
      <c r="B43" s="372" t="s">
        <v>2373</v>
      </c>
      <c r="C43" s="373">
        <v>0</v>
      </c>
      <c r="D43" s="374">
        <v>0</v>
      </c>
    </row>
    <row r="44" spans="2:4" ht="15.75">
      <c r="B44" s="372" t="s">
        <v>2375</v>
      </c>
      <c r="C44" s="373">
        <v>0</v>
      </c>
      <c r="D44" s="374">
        <v>0</v>
      </c>
    </row>
    <row r="45" spans="2:4" ht="15.75">
      <c r="B45" s="372" t="s">
        <v>2377</v>
      </c>
      <c r="C45" s="373">
        <v>0</v>
      </c>
      <c r="D45" s="374">
        <v>0</v>
      </c>
    </row>
    <row r="46" spans="2:4" ht="15.75">
      <c r="B46" s="372" t="s">
        <v>2379</v>
      </c>
      <c r="C46" s="373">
        <v>0</v>
      </c>
      <c r="D46" s="374">
        <v>0</v>
      </c>
    </row>
    <row r="47" spans="2:4" ht="15.75">
      <c r="B47" s="372"/>
      <c r="C47" s="373"/>
      <c r="D47" s="374"/>
    </row>
    <row r="48" spans="2:4" ht="15.75">
      <c r="B48" s="366" t="s">
        <v>2418</v>
      </c>
      <c r="C48" s="367">
        <f>C49+C54+C61</f>
        <v>4142383</v>
      </c>
      <c r="D48" s="368">
        <f>D49+D54+D61</f>
        <v>4061410</v>
      </c>
    </row>
    <row r="49" spans="2:4" ht="15.75">
      <c r="B49" s="369" t="s">
        <v>2387</v>
      </c>
      <c r="C49" s="370">
        <f>SUM(C50:C52)</f>
        <v>0</v>
      </c>
      <c r="D49" s="371">
        <f>SUM(D50:D52)</f>
        <v>0</v>
      </c>
    </row>
    <row r="50" spans="2:4" ht="15.75">
      <c r="B50" s="372" t="s">
        <v>2327</v>
      </c>
      <c r="C50" s="373">
        <v>0</v>
      </c>
      <c r="D50" s="374">
        <v>0</v>
      </c>
    </row>
    <row r="51" spans="2:4" ht="15.75">
      <c r="B51" s="372" t="s">
        <v>2388</v>
      </c>
      <c r="C51" s="373">
        <v>0</v>
      </c>
      <c r="D51" s="374">
        <v>0</v>
      </c>
    </row>
    <row r="52" spans="2:4" ht="15.75">
      <c r="B52" s="372" t="s">
        <v>2389</v>
      </c>
      <c r="C52" s="373">
        <v>0</v>
      </c>
      <c r="D52" s="374">
        <v>0</v>
      </c>
    </row>
    <row r="53" spans="2:4" ht="15.75">
      <c r="B53" s="372"/>
      <c r="C53" s="373"/>
      <c r="D53" s="374"/>
    </row>
    <row r="54" spans="2:4" ht="15.75">
      <c r="B54" s="369" t="s">
        <v>2390</v>
      </c>
      <c r="C54" s="370">
        <f>SUM(C55:C59)</f>
        <v>4142383</v>
      </c>
      <c r="D54" s="371">
        <f>SUM(D55:D59)</f>
        <v>4061410</v>
      </c>
    </row>
    <row r="55" spans="2:4" ht="15.75">
      <c r="B55" s="372" t="s">
        <v>2391</v>
      </c>
      <c r="C55" s="373">
        <v>0</v>
      </c>
      <c r="D55" s="374">
        <v>4061410</v>
      </c>
    </row>
    <row r="56" spans="2:4" ht="15.75">
      <c r="B56" s="372" t="s">
        <v>2392</v>
      </c>
      <c r="C56" s="373">
        <f>+'2. Edo. de situación financiera'!F42-'2. Edo. de situación financiera'!G42</f>
        <v>2010742</v>
      </c>
      <c r="D56" s="374">
        <v>0</v>
      </c>
    </row>
    <row r="57" spans="2:4" ht="15.75">
      <c r="B57" s="372" t="s">
        <v>2393</v>
      </c>
      <c r="C57" s="373">
        <v>0</v>
      </c>
      <c r="D57" s="374">
        <v>0</v>
      </c>
    </row>
    <row r="58" spans="2:4" ht="15.75">
      <c r="B58" s="372" t="s">
        <v>2394</v>
      </c>
      <c r="C58" s="373">
        <v>0</v>
      </c>
      <c r="D58" s="374">
        <v>0</v>
      </c>
    </row>
    <row r="59" spans="2:4" ht="15.75">
      <c r="B59" s="372" t="s">
        <v>2395</v>
      </c>
      <c r="C59" s="373">
        <v>2131641</v>
      </c>
      <c r="D59" s="374">
        <v>0</v>
      </c>
    </row>
    <row r="60" spans="2:4" ht="15.75">
      <c r="B60" s="372"/>
      <c r="C60" s="373"/>
      <c r="D60" s="374"/>
    </row>
    <row r="61" spans="2:4" ht="31.5">
      <c r="B61" s="369" t="s">
        <v>2396</v>
      </c>
      <c r="C61" s="370">
        <v>0</v>
      </c>
      <c r="D61" s="371">
        <v>0</v>
      </c>
    </row>
    <row r="62" spans="2:4" ht="15.75">
      <c r="B62" s="372" t="s">
        <v>2397</v>
      </c>
      <c r="C62" s="373">
        <v>0</v>
      </c>
      <c r="D62" s="374">
        <v>0</v>
      </c>
    </row>
    <row r="63" spans="2:4" ht="15.75">
      <c r="B63" s="372" t="s">
        <v>2398</v>
      </c>
      <c r="C63" s="373">
        <v>0</v>
      </c>
      <c r="D63" s="374">
        <v>0</v>
      </c>
    </row>
    <row r="64" spans="2:4" ht="15.75">
      <c r="B64" s="372"/>
      <c r="C64" s="373"/>
      <c r="D64" s="374"/>
    </row>
    <row r="66" spans="2:4">
      <c r="B66" s="786" t="s">
        <v>2343</v>
      </c>
      <c r="C66" s="786"/>
      <c r="D66" s="786"/>
    </row>
  </sheetData>
  <mergeCells count="5">
    <mergeCell ref="B2:D2"/>
    <mergeCell ref="B3:D3"/>
    <mergeCell ref="B4:D4"/>
    <mergeCell ref="B5:D5"/>
    <mergeCell ref="B66:D66"/>
  </mergeCells>
  <pageMargins left="0.75" right="0.75" top="1" bottom="1" header="0.5" footer="0.5"/>
  <pageSetup fitToHeight="0"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301BBE783CE6345B2752EA0029FB633" ma:contentTypeVersion="13" ma:contentTypeDescription="Crear nuevo documento." ma:contentTypeScope="" ma:versionID="b14b41d3b71ba3e71cbc6329b20fa0d1">
  <xsd:schema xmlns:xsd="http://www.w3.org/2001/XMLSchema" xmlns:xs="http://www.w3.org/2001/XMLSchema" xmlns:p="http://schemas.microsoft.com/office/2006/metadata/properties" xmlns:ns2="d9260c15-9976-4d71-8b24-349dacd5ee72" xmlns:ns3="943f7254-964a-424b-9603-ee968febc4d1" targetNamespace="http://schemas.microsoft.com/office/2006/metadata/properties" ma:root="true" ma:fieldsID="c3ffe36db8dcf82a37ee773fa22a15dc" ns2:_="" ns3:_="">
    <xsd:import namespace="d9260c15-9976-4d71-8b24-349dacd5ee72"/>
    <xsd:import namespace="943f7254-964a-424b-9603-ee968febc4d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element ref="ns3:MediaServiceDateTaken" minOccurs="0"/>
                <xsd:element ref="ns3:MediaServiceGenerationTime" minOccurs="0"/>
                <xsd:element ref="ns3:MediaServiceEventHashCode"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260c15-9976-4d71-8b24-349dacd5ee7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9" nillable="true" ma:displayName="Taxonomy Catch All Column" ma:hidden="true" ma:list="{4875d9f5-c4a8-4ae1-8063-b99356464fe7}" ma:internalName="TaxCatchAll" ma:showField="CatchAllData" ma:web="d9260c15-9976-4d71-8b24-349dacd5ee7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43f7254-964a-424b-9603-ee968febc4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485df568-6aeb-41f8-8a69-5e6d5214f31a"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43f7254-964a-424b-9603-ee968febc4d1">
      <Terms xmlns="http://schemas.microsoft.com/office/infopath/2007/PartnerControls"/>
    </lcf76f155ced4ddcb4097134ff3c332f>
    <TaxCatchAll xmlns="d9260c15-9976-4d71-8b24-349dacd5ee72" xsi:nil="true"/>
  </documentManagement>
</p:properties>
</file>

<file path=customXml/itemProps1.xml><?xml version="1.0" encoding="utf-8"?>
<ds:datastoreItem xmlns:ds="http://schemas.openxmlformats.org/officeDocument/2006/customXml" ds:itemID="{B713E495-9ACF-42B2-85E8-BD190C19160F}">
  <ds:schemaRefs>
    <ds:schemaRef ds:uri="http://schemas.microsoft.com/sharepoint/v3/contenttype/forms"/>
  </ds:schemaRefs>
</ds:datastoreItem>
</file>

<file path=customXml/itemProps2.xml><?xml version="1.0" encoding="utf-8"?>
<ds:datastoreItem xmlns:ds="http://schemas.openxmlformats.org/officeDocument/2006/customXml" ds:itemID="{DB88ECD2-D31A-4C83-A319-6D2D4E2D48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260c15-9976-4d71-8b24-349dacd5ee72"/>
    <ds:schemaRef ds:uri="943f7254-964a-424b-9603-ee968febc4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0D76C7-0ACF-4416-8D9C-2D90B988ED77}">
  <ds:schemaRefs>
    <ds:schemaRef ds:uri="http://schemas.microsoft.com/office/2006/metadata/properties"/>
    <ds:schemaRef ds:uri="http://schemas.microsoft.com/office/infopath/2007/PartnerControls"/>
    <ds:schemaRef ds:uri="943f7254-964a-424b-9603-ee968febc4d1"/>
    <ds:schemaRef ds:uri="d9260c15-9976-4d71-8b24-349dacd5ee7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28</vt:i4>
      </vt:variant>
    </vt:vector>
  </HeadingPairs>
  <TitlesOfParts>
    <vt:vector size="68" baseType="lpstr">
      <vt:lpstr>Anexo ejercicio</vt:lpstr>
      <vt:lpstr>BC Diciembre</vt:lpstr>
      <vt:lpstr>2023</vt:lpstr>
      <vt:lpstr>BC Dic20</vt:lpstr>
      <vt:lpstr>Contable</vt:lpstr>
      <vt:lpstr>1. Estado de actividades</vt:lpstr>
      <vt:lpstr>2. Edo. de situación financiera</vt:lpstr>
      <vt:lpstr>3. Edo de variación de la hda p</vt:lpstr>
      <vt:lpstr>4. Edo de cambios en sit financ</vt:lpstr>
      <vt:lpstr>5. Edo de flujos de efectivo </vt:lpstr>
      <vt:lpstr>6.Pasivos contingentes</vt:lpstr>
      <vt:lpstr>NOTAS</vt:lpstr>
      <vt:lpstr>8. Edo Analitico del Activo</vt:lpstr>
      <vt:lpstr>9. Edo analitico de la deuda y</vt:lpstr>
      <vt:lpstr>8.1</vt:lpstr>
      <vt:lpstr>III. Presupuestal</vt:lpstr>
      <vt:lpstr>10. Edo analitico del ingreso</vt:lpstr>
      <vt:lpstr>11. Presupuesto clasif admva</vt:lpstr>
      <vt:lpstr>12. Presupuesto por tipo de gto</vt:lpstr>
      <vt:lpstr>13. Clasif.x ObjetoGasto</vt:lpstr>
      <vt:lpstr>14. Presupuesto finalidad y fun</vt:lpstr>
      <vt:lpstr>15. Endeudamiento neto</vt:lpstr>
      <vt:lpstr>16. Intereses de la deuda</vt:lpstr>
      <vt:lpstr>17. Indicadores de postura fisc</vt:lpstr>
      <vt:lpstr>IV. Programatica</vt:lpstr>
      <vt:lpstr>21.2 Bienes Tecnologicos</vt:lpstr>
      <vt:lpstr>18. Gto por cat programatica</vt:lpstr>
      <vt:lpstr>19.MIR</vt:lpstr>
      <vt:lpstr>20 MIR</vt:lpstr>
      <vt:lpstr>21. Relación Bienes muebles </vt:lpstr>
      <vt:lpstr> Relación Bienes en comodato</vt:lpstr>
      <vt:lpstr>22. Relación Bienes inmuebles</vt:lpstr>
      <vt:lpstr>23. Cuentas bancarias</vt:lpstr>
      <vt:lpstr>24. Relación de esquemas bursat</vt:lpstr>
      <vt:lpstr>LDF 7a</vt:lpstr>
      <vt:lpstr>LDF7 b</vt:lpstr>
      <vt:lpstr>LDF 7c</vt:lpstr>
      <vt:lpstr>LDF 7d</vt:lpstr>
      <vt:lpstr>Ingresos (adecuaciones)</vt:lpstr>
      <vt:lpstr>Transferencias finales FF</vt:lpstr>
      <vt:lpstr>'10. Edo analitico del ingreso'!_ftnref1</vt:lpstr>
      <vt:lpstr>'10. Edo analitico del ingreso'!_ftnref2</vt:lpstr>
      <vt:lpstr>' Relación Bienes en comodato'!Área_de_impresión</vt:lpstr>
      <vt:lpstr>'10. Edo analitico del ingreso'!Área_de_impresión</vt:lpstr>
      <vt:lpstr>'11. Presupuesto clasif admva'!Área_de_impresión</vt:lpstr>
      <vt:lpstr>'12. Presupuesto por tipo de gto'!Área_de_impresión</vt:lpstr>
      <vt:lpstr>'13. Clasif.x ObjetoGasto'!Área_de_impresión</vt:lpstr>
      <vt:lpstr>'14. Presupuesto finalidad y fun'!Área_de_impresión</vt:lpstr>
      <vt:lpstr>'15. Endeudamiento neto'!Área_de_impresión</vt:lpstr>
      <vt:lpstr>'16. Intereses de la deuda'!Área_de_impresión</vt:lpstr>
      <vt:lpstr>'17. Indicadores de postura fisc'!Área_de_impresión</vt:lpstr>
      <vt:lpstr>'18. Gto por cat programatica'!Área_de_impresión</vt:lpstr>
      <vt:lpstr>'20 MIR'!Área_de_impresión</vt:lpstr>
      <vt:lpstr>'21. Relación Bienes muebles '!Área_de_impresión</vt:lpstr>
      <vt:lpstr>'23. Cuentas bancarias'!Área_de_impresión</vt:lpstr>
      <vt:lpstr>'8.1'!Área_de_impresión</vt:lpstr>
      <vt:lpstr>'9. Edo analitico de la deuda y'!Área_de_impresión</vt:lpstr>
      <vt:lpstr>Contable!Área_de_impresión</vt:lpstr>
      <vt:lpstr>'III. Presupuestal'!Área_de_impresión</vt:lpstr>
      <vt:lpstr>'IV. Programatica'!Área_de_impresión</vt:lpstr>
      <vt:lpstr>'LDF 7a'!Área_de_impresión</vt:lpstr>
      <vt:lpstr>'LDF 7c'!Área_de_impresión</vt:lpstr>
      <vt:lpstr>'LDF 7d'!Área_de_impresión</vt:lpstr>
      <vt:lpstr>'22. Relación Bienes inmuebles'!Print_Area</vt:lpstr>
      <vt:lpstr>' Relación Bienes en comodato'!Títulos_a_imprimir</vt:lpstr>
      <vt:lpstr>'13. Clasif.x ObjetoGasto'!Títulos_a_imprimir</vt:lpstr>
      <vt:lpstr>'20 MIR'!Títulos_a_imprimir</vt:lpstr>
      <vt:lpstr>'21. Relación Bienes muebles '!Títulos_a_imprimir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YesiGarcia</dc:creator>
  <cp:keywords/>
  <dc:description/>
  <cp:lastModifiedBy>Guadalupe Hernandez Barajas</cp:lastModifiedBy>
  <cp:revision/>
  <cp:lastPrinted>2025-04-28T22:26:13Z</cp:lastPrinted>
  <dcterms:created xsi:type="dcterms:W3CDTF">2017-10-19T17:33:57Z</dcterms:created>
  <dcterms:modified xsi:type="dcterms:W3CDTF">2025-05-12T18:59:37Z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0x010100A301BBE783CE6345B2752EA0029FB633</vt:lpwstr>
  </property>
  <property fmtid="{D5CDD505-2E9C-101B-9397-08002B2CF9AE}" pid="3" name="MediaServiceImageTags">
    <vt:lpwstr/>
  </property>
</Properties>
</file>